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3 ГОД\new\"/>
    </mc:Choice>
  </mc:AlternateContent>
  <xr:revisionPtr revIDLastSave="0" documentId="13_ncr:1_{205F8E98-9C57-4787-9A3A-CADE32A69FFB}" xr6:coauthVersionLast="47" xr6:coauthVersionMax="47" xr10:uidLastSave="{00000000-0000-0000-0000-000000000000}"/>
  <bookViews>
    <workbookView xWindow="-120" yWindow="-120" windowWidth="29040" windowHeight="15840" tabRatio="887" xr2:uid="{238EA3AF-AD14-4559-9EF7-010CA475A2B2}"/>
  </bookViews>
  <sheets>
    <sheet name="Реестр_итог" sheetId="10" r:id="rId1"/>
    <sheet name="Перечень_итог" sheetId="5" r:id="rId2"/>
    <sheet name="РО_итог" sheetId="9" r:id="rId3"/>
    <sheet name="Плановые показатели" sheetId="11" r:id="rId4"/>
    <sheet name="Реестр_бонусы" sheetId="35" r:id="rId5"/>
    <sheet name="Перечень_бонусы" sheetId="36" r:id="rId6"/>
    <sheet name="Планируемые_бонусы" sheetId="37" r:id="rId7"/>
  </sheets>
  <externalReferences>
    <externalReference r:id="rId8"/>
    <externalReference r:id="rId9"/>
  </externalReferences>
  <definedNames>
    <definedName name="_xlnm._FilterDatabase" localSheetId="5" hidden="1">Перечень_бонусы!$A$10:$Q$48</definedName>
    <definedName name="_xlnm._FilterDatabase" localSheetId="1" hidden="1">Перечень_итог!$A$15:$WXZ$803</definedName>
    <definedName name="_xlnm._FilterDatabase" localSheetId="3" hidden="1">'Плановые показатели'!$A$11:$F$178</definedName>
    <definedName name="_xlnm._FilterDatabase" localSheetId="4" hidden="1">Реестр_бонусы!$A$12:$AN$49</definedName>
    <definedName name="_xlnm._FilterDatabase" localSheetId="0" hidden="1">Реестр_итог!$A$21:$HJ$809</definedName>
    <definedName name="_xlnm.Print_Area" localSheetId="1">Перечень_итог!$B$1:$V$803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9" i="10" l="1"/>
  <c r="C36" i="9"/>
  <c r="C35" i="9"/>
  <c r="P14" i="5" l="1"/>
  <c r="U261" i="5"/>
  <c r="T261" i="5"/>
  <c r="T260" i="5" s="1"/>
  <c r="B261" i="5"/>
  <c r="V260" i="5"/>
  <c r="S260" i="5"/>
  <c r="R260" i="5"/>
  <c r="L260" i="5"/>
  <c r="K260" i="5"/>
  <c r="J260" i="5"/>
  <c r="I260" i="5"/>
  <c r="U260" i="5" s="1"/>
  <c r="N260" i="10"/>
  <c r="N262" i="10"/>
  <c r="E266" i="10"/>
  <c r="F266" i="10"/>
  <c r="G266" i="10"/>
  <c r="H266" i="10"/>
  <c r="I266" i="10"/>
  <c r="J266" i="10"/>
  <c r="K266" i="10"/>
  <c r="L266" i="10"/>
  <c r="M266" i="10"/>
  <c r="N266" i="10"/>
  <c r="O266" i="10"/>
  <c r="P266" i="10"/>
  <c r="Q266" i="10"/>
  <c r="R266" i="10"/>
  <c r="S266" i="10"/>
  <c r="T266" i="10"/>
  <c r="U266" i="10"/>
  <c r="V266" i="10"/>
  <c r="W266" i="10"/>
  <c r="X266" i="10"/>
  <c r="Y266" i="10"/>
  <c r="Z266" i="10"/>
  <c r="AA266" i="10"/>
  <c r="AB266" i="10"/>
  <c r="AC266" i="10"/>
  <c r="AD266" i="10"/>
  <c r="AE266" i="10"/>
  <c r="D266" i="10"/>
  <c r="B267" i="10"/>
  <c r="U176" i="5"/>
  <c r="V157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J157" i="5"/>
  <c r="K157" i="5"/>
  <c r="L157" i="5"/>
  <c r="I157" i="5"/>
  <c r="B176" i="5"/>
  <c r="E163" i="10"/>
  <c r="F163" i="10"/>
  <c r="G163" i="10"/>
  <c r="H163" i="10"/>
  <c r="I163" i="10"/>
  <c r="J163" i="10"/>
  <c r="K163" i="10"/>
  <c r="L163" i="10"/>
  <c r="M163" i="10"/>
  <c r="O163" i="10"/>
  <c r="P163" i="10"/>
  <c r="Q163" i="10"/>
  <c r="R163" i="10"/>
  <c r="S163" i="10"/>
  <c r="T163" i="10"/>
  <c r="U163" i="10"/>
  <c r="V163" i="10"/>
  <c r="W163" i="10"/>
  <c r="X163" i="10"/>
  <c r="Y163" i="10"/>
  <c r="Z163" i="10"/>
  <c r="AA163" i="10"/>
  <c r="AB163" i="10"/>
  <c r="AD163" i="10"/>
  <c r="AE163" i="10"/>
  <c r="AC182" i="10"/>
  <c r="D182" i="10" s="1"/>
  <c r="B182" i="10"/>
  <c r="V802" i="5"/>
  <c r="V801" i="5" s="1"/>
  <c r="V800" i="5" s="1"/>
  <c r="Q802" i="5"/>
  <c r="R802" i="5"/>
  <c r="S802" i="5"/>
  <c r="P802" i="5"/>
  <c r="J802" i="5"/>
  <c r="J801" i="5" s="1"/>
  <c r="J800" i="5" s="1"/>
  <c r="K802" i="5"/>
  <c r="K801" i="5" s="1"/>
  <c r="K800" i="5" s="1"/>
  <c r="L802" i="5"/>
  <c r="L801" i="5" s="1"/>
  <c r="L800" i="5" s="1"/>
  <c r="I802" i="5"/>
  <c r="I801" i="5" s="1"/>
  <c r="I800" i="5" s="1"/>
  <c r="E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D808" i="10"/>
  <c r="AE808" i="10"/>
  <c r="D180" i="11"/>
  <c r="F181" i="11"/>
  <c r="F180" i="11" s="1"/>
  <c r="E181" i="11"/>
  <c r="E180" i="11" s="1"/>
  <c r="D181" i="11"/>
  <c r="C181" i="11"/>
  <c r="C180" i="11" s="1"/>
  <c r="C32" i="9"/>
  <c r="C14" i="9"/>
  <c r="U803" i="5"/>
  <c r="T803" i="5"/>
  <c r="T802" i="5" s="1"/>
  <c r="S801" i="5"/>
  <c r="S800" i="5" s="1"/>
  <c r="R801" i="5"/>
  <c r="R800" i="5" s="1"/>
  <c r="Q801" i="5"/>
  <c r="Q800" i="5" s="1"/>
  <c r="P801" i="5"/>
  <c r="P800" i="5" s="1"/>
  <c r="AC809" i="10"/>
  <c r="D809" i="10" s="1"/>
  <c r="D807" i="10" s="1"/>
  <c r="AE807" i="10"/>
  <c r="AE806" i="10" s="1"/>
  <c r="AD807" i="10"/>
  <c r="AD806" i="10" s="1"/>
  <c r="AB807" i="10"/>
  <c r="AA807" i="10"/>
  <c r="AA806" i="10" s="1"/>
  <c r="Z807" i="10"/>
  <c r="Z806" i="10" s="1"/>
  <c r="Y807" i="10"/>
  <c r="Y806" i="10" s="1"/>
  <c r="X807" i="10"/>
  <c r="X806" i="10" s="1"/>
  <c r="W807" i="10"/>
  <c r="W806" i="10" s="1"/>
  <c r="V807" i="10"/>
  <c r="V806" i="10" s="1"/>
  <c r="U807" i="10"/>
  <c r="U806" i="10" s="1"/>
  <c r="T807" i="10"/>
  <c r="T806" i="10" s="1"/>
  <c r="S807" i="10"/>
  <c r="S806" i="10" s="1"/>
  <c r="R807" i="10"/>
  <c r="R806" i="10" s="1"/>
  <c r="Q807" i="10"/>
  <c r="Q806" i="10" s="1"/>
  <c r="P807" i="10"/>
  <c r="P806" i="10" s="1"/>
  <c r="O807" i="10"/>
  <c r="O806" i="10" s="1"/>
  <c r="N807" i="10"/>
  <c r="N806" i="10" s="1"/>
  <c r="M807" i="10"/>
  <c r="M806" i="10" s="1"/>
  <c r="L807" i="10"/>
  <c r="L806" i="10" s="1"/>
  <c r="K807" i="10"/>
  <c r="K806" i="10" s="1"/>
  <c r="J807" i="10"/>
  <c r="J806" i="10" s="1"/>
  <c r="I807" i="10"/>
  <c r="I806" i="10" s="1"/>
  <c r="H807" i="10"/>
  <c r="H806" i="10" s="1"/>
  <c r="G807" i="10"/>
  <c r="G806" i="10" s="1"/>
  <c r="F807" i="10"/>
  <c r="F806" i="10" s="1"/>
  <c r="E807" i="10"/>
  <c r="E806" i="10" s="1"/>
  <c r="AB806" i="10"/>
  <c r="D808" i="10" l="1"/>
  <c r="T801" i="5"/>
  <c r="T800" i="5" s="1"/>
  <c r="U802" i="5"/>
  <c r="AC808" i="10"/>
  <c r="AC807" i="10"/>
  <c r="AC806" i="10" s="1"/>
  <c r="BS807" i="10"/>
  <c r="U800" i="5"/>
  <c r="U801" i="5"/>
  <c r="CH807" i="10"/>
  <c r="D806" i="10"/>
  <c r="BS806" i="10" s="1"/>
  <c r="CH806" i="10" l="1"/>
  <c r="E293" i="10" l="1"/>
  <c r="F293" i="10"/>
  <c r="G293" i="10"/>
  <c r="H293" i="10"/>
  <c r="I293" i="10"/>
  <c r="J293" i="10"/>
  <c r="K293" i="10"/>
  <c r="L293" i="10"/>
  <c r="M293" i="10"/>
  <c r="O293" i="10"/>
  <c r="P293" i="10"/>
  <c r="Q293" i="10"/>
  <c r="R293" i="10"/>
  <c r="S293" i="10"/>
  <c r="T293" i="10"/>
  <c r="U293" i="10"/>
  <c r="V293" i="10"/>
  <c r="W293" i="10"/>
  <c r="X293" i="10"/>
  <c r="Y293" i="10"/>
  <c r="Z293" i="10"/>
  <c r="AA293" i="10"/>
  <c r="AB293" i="10"/>
  <c r="AD293" i="10"/>
  <c r="AE293" i="10"/>
  <c r="AC501" i="10"/>
  <c r="AC115" i="10" l="1"/>
  <c r="AC113" i="10"/>
  <c r="AC92" i="10"/>
  <c r="AC89" i="10"/>
  <c r="AC88" i="10"/>
  <c r="AC87" i="10"/>
  <c r="AC86" i="10"/>
  <c r="AC85" i="10"/>
  <c r="AC663" i="10"/>
  <c r="AC664" i="10"/>
  <c r="AC116" i="10"/>
  <c r="AC229" i="10" l="1"/>
  <c r="N170" i="10" l="1"/>
  <c r="N163" i="10" s="1"/>
  <c r="V73" i="5" l="1"/>
  <c r="V296" i="5"/>
  <c r="V295" i="5"/>
  <c r="V29" i="5"/>
  <c r="V74" i="5"/>
  <c r="V21" i="5"/>
  <c r="V257" i="5"/>
  <c r="S287" i="5"/>
  <c r="R287" i="5"/>
  <c r="Q206" i="5"/>
  <c r="R206" i="5"/>
  <c r="S206" i="5"/>
  <c r="J206" i="5"/>
  <c r="K206" i="5"/>
  <c r="L206" i="5"/>
  <c r="I206" i="5"/>
  <c r="B212" i="5"/>
  <c r="U212" i="5"/>
  <c r="V212" i="5" s="1"/>
  <c r="T212" i="5"/>
  <c r="E212" i="10"/>
  <c r="F212" i="10"/>
  <c r="G212" i="10"/>
  <c r="H212" i="10"/>
  <c r="I212" i="10"/>
  <c r="J212" i="10"/>
  <c r="K212" i="10"/>
  <c r="L212" i="10"/>
  <c r="M212" i="10"/>
  <c r="O212" i="10"/>
  <c r="P212" i="10"/>
  <c r="Q212" i="10"/>
  <c r="R212" i="10"/>
  <c r="S212" i="10"/>
  <c r="T212" i="10"/>
  <c r="U212" i="10"/>
  <c r="V212" i="10"/>
  <c r="W212" i="10"/>
  <c r="X212" i="10"/>
  <c r="Y212" i="10"/>
  <c r="Z212" i="10"/>
  <c r="AA212" i="10"/>
  <c r="AB212" i="10"/>
  <c r="AD212" i="10"/>
  <c r="AE212" i="10"/>
  <c r="B215" i="10"/>
  <c r="B216" i="10"/>
  <c r="B217" i="10"/>
  <c r="B218" i="10"/>
  <c r="BJ218" i="10"/>
  <c r="BC218" i="10"/>
  <c r="D218" i="10"/>
  <c r="CH218" i="10" s="1"/>
  <c r="V206" i="5" l="1"/>
  <c r="Q15" i="5" l="1"/>
  <c r="R15" i="5"/>
  <c r="S15" i="5"/>
  <c r="J15" i="5"/>
  <c r="K15" i="5"/>
  <c r="L15" i="5"/>
  <c r="I15" i="5"/>
  <c r="U95" i="5"/>
  <c r="V95" i="5" s="1"/>
  <c r="U96" i="5"/>
  <c r="V96" i="5" s="1"/>
  <c r="U97" i="5"/>
  <c r="V97" i="5" s="1"/>
  <c r="T95" i="5"/>
  <c r="T96" i="5"/>
  <c r="T97" i="5"/>
  <c r="K402" i="5"/>
  <c r="K445" i="5"/>
  <c r="K450" i="5"/>
  <c r="K465" i="5"/>
  <c r="K476" i="5"/>
  <c r="K489" i="5"/>
  <c r="K493" i="5"/>
  <c r="K496" i="5"/>
  <c r="K499" i="5"/>
  <c r="K508" i="5"/>
  <c r="K510" i="5"/>
  <c r="K512" i="5"/>
  <c r="K514" i="5"/>
  <c r="K516" i="5"/>
  <c r="K518" i="5"/>
  <c r="K520" i="5"/>
  <c r="K526" i="5"/>
  <c r="K528" i="5"/>
  <c r="K530" i="5"/>
  <c r="K532" i="5"/>
  <c r="K534" i="5"/>
  <c r="K540" i="5"/>
  <c r="K542" i="5"/>
  <c r="K544" i="5"/>
  <c r="K547" i="5"/>
  <c r="K549" i="5"/>
  <c r="K552" i="5"/>
  <c r="K557" i="5"/>
  <c r="K560" i="5"/>
  <c r="K562" i="5"/>
  <c r="K564" i="5"/>
  <c r="K566" i="5"/>
  <c r="K568" i="5"/>
  <c r="K571" i="5"/>
  <c r="K573" i="5"/>
  <c r="K576" i="5"/>
  <c r="K578" i="5"/>
  <c r="K581" i="5"/>
  <c r="K583" i="5"/>
  <c r="K585" i="5"/>
  <c r="K587" i="5"/>
  <c r="K590" i="5"/>
  <c r="K593" i="5"/>
  <c r="K596" i="5"/>
  <c r="K598" i="5"/>
  <c r="K600" i="5"/>
  <c r="K602" i="5"/>
  <c r="K604" i="5"/>
  <c r="K606" i="5"/>
  <c r="K608" i="5"/>
  <c r="K611" i="5"/>
  <c r="K615" i="5"/>
  <c r="K652" i="5"/>
  <c r="K660" i="5"/>
  <c r="K669" i="5"/>
  <c r="K679" i="5"/>
  <c r="K690" i="5"/>
  <c r="K693" i="5"/>
  <c r="K697" i="5"/>
  <c r="K699" i="5"/>
  <c r="K703" i="5"/>
  <c r="K705" i="5"/>
  <c r="K707" i="5"/>
  <c r="K709" i="5"/>
  <c r="K711" i="5"/>
  <c r="K713" i="5"/>
  <c r="K717" i="5"/>
  <c r="K719" i="5"/>
  <c r="K721" i="5"/>
  <c r="K723" i="5"/>
  <c r="K725" i="5"/>
  <c r="K727" i="5"/>
  <c r="K729" i="5"/>
  <c r="K731" i="5"/>
  <c r="K737" i="5"/>
  <c r="K740" i="5"/>
  <c r="K742" i="5"/>
  <c r="K745" i="5"/>
  <c r="K748" i="5"/>
  <c r="K751" i="5"/>
  <c r="K757" i="5"/>
  <c r="K759" i="5"/>
  <c r="K761" i="5"/>
  <c r="K763" i="5"/>
  <c r="K765" i="5"/>
  <c r="K767" i="5"/>
  <c r="K769" i="5"/>
  <c r="K772" i="5"/>
  <c r="K774" i="5"/>
  <c r="K776" i="5"/>
  <c r="K778" i="5"/>
  <c r="K780" i="5"/>
  <c r="K782" i="5"/>
  <c r="K784" i="5"/>
  <c r="K786" i="5"/>
  <c r="K788" i="5"/>
  <c r="K791" i="5"/>
  <c r="B95" i="5"/>
  <c r="B96" i="5"/>
  <c r="B97" i="5"/>
  <c r="N84" i="10"/>
  <c r="N21" i="10" s="1"/>
  <c r="AE21" i="10"/>
  <c r="E21" i="10"/>
  <c r="F21" i="10"/>
  <c r="G21" i="10"/>
  <c r="H21" i="10"/>
  <c r="I21" i="10"/>
  <c r="J21" i="10"/>
  <c r="K21" i="10"/>
  <c r="L21" i="10"/>
  <c r="M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D21" i="10"/>
  <c r="D101" i="10"/>
  <c r="D102" i="10"/>
  <c r="D103" i="10"/>
  <c r="B103" i="10"/>
  <c r="B101" i="10"/>
  <c r="B102" i="10"/>
  <c r="K614" i="5" l="1"/>
  <c r="P401" i="5"/>
  <c r="S727" i="5"/>
  <c r="R727" i="5"/>
  <c r="J727" i="5"/>
  <c r="L727" i="5"/>
  <c r="I727" i="5"/>
  <c r="S544" i="5"/>
  <c r="R544" i="5"/>
  <c r="J544" i="5"/>
  <c r="L544" i="5"/>
  <c r="I544" i="5"/>
  <c r="Q287" i="5"/>
  <c r="J287" i="5"/>
  <c r="K287" i="5"/>
  <c r="L287" i="5"/>
  <c r="I287" i="5"/>
  <c r="V287" i="5"/>
  <c r="U289" i="5"/>
  <c r="T289" i="5"/>
  <c r="B289" i="5"/>
  <c r="N295" i="10"/>
  <c r="B295" i="10"/>
  <c r="F733" i="10"/>
  <c r="G733" i="10"/>
  <c r="H733" i="10"/>
  <c r="I733" i="10"/>
  <c r="J733" i="10"/>
  <c r="K733" i="10"/>
  <c r="L733" i="10"/>
  <c r="M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D733" i="10"/>
  <c r="AE733" i="10"/>
  <c r="E733" i="10"/>
  <c r="AE550" i="10"/>
  <c r="F550" i="10"/>
  <c r="G550" i="10"/>
  <c r="H550" i="10"/>
  <c r="I550" i="10"/>
  <c r="J550" i="10"/>
  <c r="K550" i="10"/>
  <c r="L550" i="10"/>
  <c r="M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D550" i="10"/>
  <c r="E550" i="10"/>
  <c r="AC295" i="10" l="1"/>
  <c r="AC293" i="10" s="1"/>
  <c r="N293" i="10"/>
  <c r="Q614" i="5"/>
  <c r="P614" i="5"/>
  <c r="B793" i="5"/>
  <c r="B792" i="5"/>
  <c r="B790" i="5"/>
  <c r="B789" i="5"/>
  <c r="B787" i="5"/>
  <c r="B785" i="5"/>
  <c r="B783" i="5"/>
  <c r="B781" i="5"/>
  <c r="B779" i="5"/>
  <c r="B777" i="5"/>
  <c r="B775" i="5"/>
  <c r="B773" i="5"/>
  <c r="B771" i="5"/>
  <c r="B770" i="5"/>
  <c r="B768" i="5"/>
  <c r="B766" i="5"/>
  <c r="B764" i="5"/>
  <c r="B762" i="5"/>
  <c r="B760" i="5"/>
  <c r="B758" i="5"/>
  <c r="B756" i="5"/>
  <c r="B755" i="5"/>
  <c r="B754" i="5"/>
  <c r="B753" i="5"/>
  <c r="B752" i="5"/>
  <c r="B750" i="5"/>
  <c r="B749" i="5"/>
  <c r="B747" i="5"/>
  <c r="B746" i="5"/>
  <c r="B744" i="5"/>
  <c r="B743" i="5"/>
  <c r="B741" i="5"/>
  <c r="B739" i="5"/>
  <c r="B738" i="5"/>
  <c r="B736" i="5"/>
  <c r="B735" i="5"/>
  <c r="B734" i="5"/>
  <c r="B733" i="5"/>
  <c r="B732" i="5"/>
  <c r="B730" i="5"/>
  <c r="B728" i="5"/>
  <c r="B726" i="5"/>
  <c r="B724" i="5"/>
  <c r="B722" i="5"/>
  <c r="B720" i="5"/>
  <c r="B718" i="5"/>
  <c r="B716" i="5"/>
  <c r="B715" i="5"/>
  <c r="B714" i="5"/>
  <c r="B712" i="5"/>
  <c r="B710" i="5"/>
  <c r="B708" i="5"/>
  <c r="B706" i="5"/>
  <c r="B704" i="5"/>
  <c r="B702" i="5"/>
  <c r="B701" i="5"/>
  <c r="B700" i="5"/>
  <c r="B698" i="5"/>
  <c r="B696" i="5"/>
  <c r="B695" i="5"/>
  <c r="B694" i="5"/>
  <c r="B692" i="5"/>
  <c r="B691" i="5"/>
  <c r="B689" i="5"/>
  <c r="B688" i="5"/>
  <c r="B686" i="5"/>
  <c r="B685" i="5"/>
  <c r="B684" i="5"/>
  <c r="B683" i="5"/>
  <c r="B682" i="5"/>
  <c r="B681" i="5"/>
  <c r="B680" i="5"/>
  <c r="B678" i="5"/>
  <c r="B677" i="5"/>
  <c r="B676" i="5"/>
  <c r="B675" i="5"/>
  <c r="B674" i="5"/>
  <c r="B673" i="5"/>
  <c r="B672" i="5"/>
  <c r="B671" i="5"/>
  <c r="B670" i="5"/>
  <c r="B668" i="5"/>
  <c r="B667" i="5"/>
  <c r="B666" i="5"/>
  <c r="B665" i="5"/>
  <c r="B664" i="5"/>
  <c r="B663" i="5"/>
  <c r="B662" i="5"/>
  <c r="B661" i="5"/>
  <c r="B659" i="5"/>
  <c r="B658" i="5"/>
  <c r="B657" i="5"/>
  <c r="B656" i="5"/>
  <c r="B655" i="5"/>
  <c r="B654" i="5"/>
  <c r="B653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3" i="5"/>
  <c r="B612" i="5"/>
  <c r="B610" i="5"/>
  <c r="B609" i="5"/>
  <c r="B607" i="5"/>
  <c r="B605" i="5"/>
  <c r="B603" i="5"/>
  <c r="B601" i="5"/>
  <c r="B599" i="5"/>
  <c r="B597" i="5"/>
  <c r="B595" i="5"/>
  <c r="B594" i="5"/>
  <c r="B592" i="5"/>
  <c r="B591" i="5"/>
  <c r="B589" i="5"/>
  <c r="B588" i="5"/>
  <c r="B586" i="5"/>
  <c r="B584" i="5"/>
  <c r="B582" i="5"/>
  <c r="B580" i="5"/>
  <c r="B579" i="5"/>
  <c r="B577" i="5"/>
  <c r="B575" i="5"/>
  <c r="B574" i="5"/>
  <c r="B572" i="5"/>
  <c r="B570" i="5"/>
  <c r="B569" i="5"/>
  <c r="B567" i="5"/>
  <c r="B565" i="5"/>
  <c r="B563" i="5"/>
  <c r="B561" i="5"/>
  <c r="B559" i="5"/>
  <c r="B558" i="5"/>
  <c r="B556" i="5"/>
  <c r="B555" i="5"/>
  <c r="B554" i="5"/>
  <c r="B553" i="5"/>
  <c r="B551" i="5"/>
  <c r="B550" i="5"/>
  <c r="B548" i="5"/>
  <c r="B546" i="5"/>
  <c r="B545" i="5"/>
  <c r="B543" i="5"/>
  <c r="B541" i="5"/>
  <c r="B539" i="5"/>
  <c r="B538" i="5"/>
  <c r="B537" i="5"/>
  <c r="B536" i="5"/>
  <c r="B535" i="5"/>
  <c r="B533" i="5"/>
  <c r="B531" i="5"/>
  <c r="B529" i="5"/>
  <c r="B527" i="5"/>
  <c r="B525" i="5"/>
  <c r="B524" i="5"/>
  <c r="B523" i="5"/>
  <c r="B522" i="5"/>
  <c r="B521" i="5"/>
  <c r="B519" i="5"/>
  <c r="B517" i="5"/>
  <c r="B515" i="5"/>
  <c r="B513" i="5"/>
  <c r="B511" i="5"/>
  <c r="B509" i="5"/>
  <c r="B507" i="5"/>
  <c r="B506" i="5"/>
  <c r="B505" i="5"/>
  <c r="B504" i="5"/>
  <c r="B503" i="5"/>
  <c r="B502" i="5"/>
  <c r="B501" i="5"/>
  <c r="B500" i="5"/>
  <c r="B498" i="5"/>
  <c r="B497" i="5"/>
  <c r="B495" i="5"/>
  <c r="B494" i="5"/>
  <c r="B492" i="5"/>
  <c r="B491" i="5"/>
  <c r="B490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5" i="5"/>
  <c r="B474" i="5"/>
  <c r="B473" i="5"/>
  <c r="B472" i="5"/>
  <c r="B471" i="5"/>
  <c r="B470" i="5"/>
  <c r="B469" i="5"/>
  <c r="B468" i="5"/>
  <c r="B467" i="5"/>
  <c r="B466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49" i="5"/>
  <c r="B448" i="5"/>
  <c r="B447" i="5"/>
  <c r="B446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0" i="5"/>
  <c r="B398" i="5"/>
  <c r="B397" i="5"/>
  <c r="B395" i="5"/>
  <c r="B393" i="5"/>
  <c r="B391" i="5"/>
  <c r="B389" i="5"/>
  <c r="B388" i="5"/>
  <c r="B387" i="5"/>
  <c r="B386" i="5"/>
  <c r="B384" i="5"/>
  <c r="B382" i="5"/>
  <c r="B380" i="5"/>
  <c r="B379" i="5"/>
  <c r="B378" i="5"/>
  <c r="B377" i="5"/>
  <c r="B376" i="5"/>
  <c r="B374" i="5"/>
  <c r="B372" i="5"/>
  <c r="B371" i="5"/>
  <c r="B370" i="5"/>
  <c r="B369" i="5"/>
  <c r="B367" i="5"/>
  <c r="B366" i="5"/>
  <c r="B365" i="5"/>
  <c r="B364" i="5"/>
  <c r="B363" i="5"/>
  <c r="B362" i="5"/>
  <c r="B361" i="5"/>
  <c r="B360" i="5"/>
  <c r="B359" i="5"/>
  <c r="B358" i="5"/>
  <c r="B356" i="5"/>
  <c r="B355" i="5"/>
  <c r="B354" i="5"/>
  <c r="B353" i="5"/>
  <c r="B352" i="5"/>
  <c r="B351" i="5"/>
  <c r="B349" i="5"/>
  <c r="B348" i="5"/>
  <c r="B347" i="5"/>
  <c r="B345" i="5"/>
  <c r="B343" i="5"/>
  <c r="B341" i="5"/>
  <c r="B339" i="5"/>
  <c r="B337" i="5"/>
  <c r="B335" i="5"/>
  <c r="B334" i="5"/>
  <c r="B332" i="5"/>
  <c r="B331" i="5"/>
  <c r="B329" i="5"/>
  <c r="B328" i="5"/>
  <c r="B326" i="5"/>
  <c r="B325" i="5"/>
  <c r="B324" i="5"/>
  <c r="B323" i="5"/>
  <c r="B322" i="5"/>
  <c r="B320" i="5"/>
  <c r="B319" i="5"/>
  <c r="B317" i="5"/>
  <c r="B316" i="5"/>
  <c r="B315" i="5"/>
  <c r="B314" i="5"/>
  <c r="B312" i="5"/>
  <c r="B311" i="5"/>
  <c r="B309" i="5"/>
  <c r="B307" i="5"/>
  <c r="B306" i="5"/>
  <c r="B304" i="5"/>
  <c r="B302" i="5"/>
  <c r="B300" i="5"/>
  <c r="B298" i="5"/>
  <c r="B297" i="5"/>
  <c r="B296" i="5"/>
  <c r="B295" i="5"/>
  <c r="B294" i="5"/>
  <c r="B293" i="5"/>
  <c r="B291" i="5"/>
  <c r="B288" i="5"/>
  <c r="B286" i="5"/>
  <c r="B285" i="5"/>
  <c r="B284" i="5"/>
  <c r="B282" i="5"/>
  <c r="B281" i="5"/>
  <c r="B280" i="5"/>
  <c r="B279" i="5"/>
  <c r="B277" i="5"/>
  <c r="B276" i="5"/>
  <c r="B275" i="5"/>
  <c r="B273" i="5"/>
  <c r="B271" i="5"/>
  <c r="B269" i="5"/>
  <c r="B268" i="5"/>
  <c r="B267" i="5"/>
  <c r="B266" i="5"/>
  <c r="B265" i="5"/>
  <c r="B263" i="5"/>
  <c r="B259" i="5"/>
  <c r="B258" i="5"/>
  <c r="B256" i="5"/>
  <c r="B254" i="5"/>
  <c r="B252" i="5"/>
  <c r="B250" i="5"/>
  <c r="B249" i="5"/>
  <c r="B248" i="5"/>
  <c r="B247" i="5"/>
  <c r="B245" i="5"/>
  <c r="B244" i="5"/>
  <c r="B243" i="5"/>
  <c r="B241" i="5"/>
  <c r="B240" i="5"/>
  <c r="B238" i="5"/>
  <c r="B236" i="5"/>
  <c r="B234" i="5"/>
  <c r="B232" i="5"/>
  <c r="B231" i="5"/>
  <c r="B230" i="5"/>
  <c r="B229" i="5"/>
  <c r="B228" i="5"/>
  <c r="B227" i="5"/>
  <c r="B226" i="5"/>
  <c r="B225" i="5"/>
  <c r="B224" i="5"/>
  <c r="B223" i="5"/>
  <c r="B221" i="5"/>
  <c r="B219" i="5"/>
  <c r="B218" i="5"/>
  <c r="B217" i="5"/>
  <c r="B216" i="5"/>
  <c r="B215" i="5"/>
  <c r="B214" i="5"/>
  <c r="B211" i="5"/>
  <c r="B210" i="5"/>
  <c r="B209" i="5"/>
  <c r="B208" i="5"/>
  <c r="B207" i="5"/>
  <c r="B205" i="5"/>
  <c r="B204" i="5"/>
  <c r="B203" i="5"/>
  <c r="B202" i="5"/>
  <c r="B201" i="5"/>
  <c r="B200" i="5"/>
  <c r="B199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1" i="5"/>
  <c r="B180" i="5"/>
  <c r="B179" i="5"/>
  <c r="B178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U256" i="5"/>
  <c r="T256" i="5"/>
  <c r="T255" i="5" s="1"/>
  <c r="V255" i="5"/>
  <c r="S255" i="5"/>
  <c r="R255" i="5"/>
  <c r="L255" i="5"/>
  <c r="K255" i="5"/>
  <c r="J255" i="5"/>
  <c r="I255" i="5"/>
  <c r="B406" i="10"/>
  <c r="B404" i="10"/>
  <c r="B403" i="10"/>
  <c r="B401" i="10"/>
  <c r="B399" i="10"/>
  <c r="B397" i="10"/>
  <c r="B395" i="10"/>
  <c r="B394" i="10"/>
  <c r="B393" i="10"/>
  <c r="B392" i="10"/>
  <c r="B390" i="10"/>
  <c r="B388" i="10"/>
  <c r="B386" i="10"/>
  <c r="B385" i="10"/>
  <c r="B384" i="10"/>
  <c r="B383" i="10"/>
  <c r="B382" i="10"/>
  <c r="B380" i="10"/>
  <c r="B378" i="10"/>
  <c r="B377" i="10"/>
  <c r="B376" i="10"/>
  <c r="B375" i="10"/>
  <c r="B373" i="10"/>
  <c r="B372" i="10"/>
  <c r="B371" i="10"/>
  <c r="B370" i="10"/>
  <c r="B369" i="10"/>
  <c r="B368" i="10"/>
  <c r="B367" i="10"/>
  <c r="B366" i="10"/>
  <c r="B365" i="10"/>
  <c r="B364" i="10"/>
  <c r="B362" i="10"/>
  <c r="B361" i="10"/>
  <c r="B360" i="10"/>
  <c r="B359" i="10"/>
  <c r="B358" i="10"/>
  <c r="B357" i="10"/>
  <c r="B355" i="10"/>
  <c r="B354" i="10"/>
  <c r="B353" i="10"/>
  <c r="B351" i="10"/>
  <c r="B349" i="10"/>
  <c r="B347" i="10"/>
  <c r="B345" i="10"/>
  <c r="B343" i="10"/>
  <c r="B341" i="10"/>
  <c r="B340" i="10"/>
  <c r="B338" i="10"/>
  <c r="B337" i="10"/>
  <c r="B335" i="10"/>
  <c r="B334" i="10"/>
  <c r="B332" i="10"/>
  <c r="B331" i="10"/>
  <c r="B330" i="10"/>
  <c r="B329" i="10"/>
  <c r="B328" i="10"/>
  <c r="B326" i="10"/>
  <c r="B325" i="10"/>
  <c r="B323" i="10"/>
  <c r="B322" i="10"/>
  <c r="B321" i="10"/>
  <c r="B320" i="10"/>
  <c r="B318" i="10"/>
  <c r="B317" i="10"/>
  <c r="B315" i="10"/>
  <c r="B313" i="10"/>
  <c r="B312" i="10"/>
  <c r="B310" i="10"/>
  <c r="B308" i="10"/>
  <c r="B306" i="10"/>
  <c r="B304" i="10"/>
  <c r="B303" i="10"/>
  <c r="B302" i="10"/>
  <c r="B301" i="10"/>
  <c r="B300" i="10"/>
  <c r="B299" i="10"/>
  <c r="B297" i="10"/>
  <c r="B294" i="10"/>
  <c r="B292" i="10"/>
  <c r="B291" i="10"/>
  <c r="B290" i="10"/>
  <c r="B288" i="10"/>
  <c r="B287" i="10"/>
  <c r="B286" i="10"/>
  <c r="B285" i="10"/>
  <c r="B283" i="10"/>
  <c r="B282" i="10"/>
  <c r="B281" i="10"/>
  <c r="B279" i="10"/>
  <c r="B277" i="10"/>
  <c r="B275" i="10"/>
  <c r="B274" i="10"/>
  <c r="B273" i="10"/>
  <c r="B272" i="10"/>
  <c r="B271" i="10"/>
  <c r="B269" i="10"/>
  <c r="B265" i="10"/>
  <c r="B264" i="10"/>
  <c r="B262" i="10"/>
  <c r="B260" i="10"/>
  <c r="B258" i="10"/>
  <c r="B256" i="10"/>
  <c r="B255" i="10"/>
  <c r="B254" i="10"/>
  <c r="B253" i="10"/>
  <c r="B251" i="10"/>
  <c r="B250" i="10"/>
  <c r="B249" i="10"/>
  <c r="B247" i="10"/>
  <c r="B246" i="10"/>
  <c r="B244" i="10"/>
  <c r="B242" i="10"/>
  <c r="B240" i="10"/>
  <c r="B238" i="10"/>
  <c r="B237" i="10"/>
  <c r="B236" i="10"/>
  <c r="B235" i="10"/>
  <c r="B234" i="10"/>
  <c r="B233" i="10"/>
  <c r="B232" i="10"/>
  <c r="B231" i="10"/>
  <c r="B230" i="10"/>
  <c r="B229" i="10"/>
  <c r="B227" i="10"/>
  <c r="B225" i="10"/>
  <c r="B224" i="10"/>
  <c r="B223" i="10"/>
  <c r="B222" i="10"/>
  <c r="B221" i="10"/>
  <c r="B220" i="10"/>
  <c r="B214" i="10"/>
  <c r="B213" i="10"/>
  <c r="B211" i="10"/>
  <c r="B210" i="10"/>
  <c r="B209" i="10"/>
  <c r="B208" i="10"/>
  <c r="B207" i="10"/>
  <c r="B206" i="10"/>
  <c r="B205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7" i="10"/>
  <c r="B186" i="10"/>
  <c r="B185" i="10"/>
  <c r="B184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D295" i="10" l="1"/>
  <c r="U255" i="5"/>
  <c r="V402" i="5"/>
  <c r="S402" i="5"/>
  <c r="R402" i="5"/>
  <c r="J402" i="5"/>
  <c r="L402" i="5"/>
  <c r="I402" i="5"/>
  <c r="S368" i="5"/>
  <c r="R368" i="5"/>
  <c r="J368" i="5"/>
  <c r="K368" i="5"/>
  <c r="L368" i="5"/>
  <c r="I368" i="5"/>
  <c r="S292" i="5"/>
  <c r="R292" i="5"/>
  <c r="J292" i="5"/>
  <c r="K292" i="5"/>
  <c r="L292" i="5"/>
  <c r="I292" i="5"/>
  <c r="S278" i="5"/>
  <c r="R278" i="5"/>
  <c r="J278" i="5"/>
  <c r="K278" i="5"/>
  <c r="L278" i="5"/>
  <c r="I278" i="5"/>
  <c r="S222" i="5"/>
  <c r="R222" i="5"/>
  <c r="J222" i="5"/>
  <c r="K222" i="5"/>
  <c r="L222" i="5"/>
  <c r="I222" i="5"/>
  <c r="S198" i="5"/>
  <c r="R198" i="5"/>
  <c r="J198" i="5"/>
  <c r="K198" i="5"/>
  <c r="L198" i="5"/>
  <c r="I198" i="5"/>
  <c r="S182" i="5"/>
  <c r="R182" i="5"/>
  <c r="J182" i="5"/>
  <c r="K182" i="5"/>
  <c r="L182" i="5"/>
  <c r="I182" i="5"/>
  <c r="U372" i="5"/>
  <c r="T372" i="5"/>
  <c r="U298" i="5"/>
  <c r="V298" i="5" s="1"/>
  <c r="T298" i="5"/>
  <c r="U297" i="5"/>
  <c r="V297" i="5" s="1"/>
  <c r="T297" i="5"/>
  <c r="U282" i="5"/>
  <c r="T282" i="5"/>
  <c r="U232" i="5"/>
  <c r="V232" i="5" s="1"/>
  <c r="T232" i="5"/>
  <c r="U231" i="5"/>
  <c r="V231" i="5" s="1"/>
  <c r="T231" i="5"/>
  <c r="U205" i="5"/>
  <c r="T205" i="5"/>
  <c r="U197" i="5"/>
  <c r="T197" i="5"/>
  <c r="AC90" i="10"/>
  <c r="E9" i="37"/>
  <c r="F9" i="37"/>
  <c r="D9" i="37"/>
  <c r="C9" i="37"/>
  <c r="O10" i="36"/>
  <c r="J48" i="36"/>
  <c r="K48" i="36"/>
  <c r="L48" i="36"/>
  <c r="J46" i="36"/>
  <c r="K46" i="36"/>
  <c r="L46" i="36"/>
  <c r="J44" i="36"/>
  <c r="L44" i="36"/>
  <c r="I48" i="36"/>
  <c r="P48" i="36" s="1"/>
  <c r="I46" i="36"/>
  <c r="I44" i="36"/>
  <c r="P44" i="36" s="1"/>
  <c r="J41" i="36"/>
  <c r="K41" i="36"/>
  <c r="L41" i="36"/>
  <c r="I41" i="36"/>
  <c r="P41" i="36" s="1"/>
  <c r="J39" i="36"/>
  <c r="K39" i="36"/>
  <c r="L39" i="36"/>
  <c r="I39" i="36"/>
  <c r="P39" i="36" s="1"/>
  <c r="J37" i="36"/>
  <c r="K37" i="36"/>
  <c r="L37" i="36"/>
  <c r="I37" i="36"/>
  <c r="P37" i="36" s="1"/>
  <c r="J35" i="36"/>
  <c r="K35" i="36"/>
  <c r="L35" i="36"/>
  <c r="I35" i="36"/>
  <c r="P35" i="36" s="1"/>
  <c r="J33" i="36"/>
  <c r="K33" i="36"/>
  <c r="L33" i="36"/>
  <c r="I33" i="36"/>
  <c r="J31" i="36"/>
  <c r="K31" i="36"/>
  <c r="L31" i="36"/>
  <c r="I31" i="36"/>
  <c r="J20" i="36"/>
  <c r="K20" i="36"/>
  <c r="L20" i="36"/>
  <c r="I20" i="36"/>
  <c r="J17" i="36"/>
  <c r="K17" i="36"/>
  <c r="L17" i="36"/>
  <c r="I17" i="36"/>
  <c r="Q48" i="36"/>
  <c r="Q46" i="36"/>
  <c r="Q44" i="36"/>
  <c r="Q41" i="36"/>
  <c r="Q39" i="36"/>
  <c r="Q37" i="36"/>
  <c r="Q35" i="36"/>
  <c r="Q33" i="36"/>
  <c r="Q31" i="36"/>
  <c r="Q20" i="36"/>
  <c r="Q17" i="36"/>
  <c r="Q15" i="36"/>
  <c r="Q11" i="36"/>
  <c r="P12" i="36"/>
  <c r="P13" i="36"/>
  <c r="P14" i="36"/>
  <c r="P16" i="36"/>
  <c r="P18" i="36"/>
  <c r="P19" i="36"/>
  <c r="P21" i="36"/>
  <c r="P22" i="36"/>
  <c r="P23" i="36"/>
  <c r="P24" i="36"/>
  <c r="P25" i="36"/>
  <c r="P26" i="36"/>
  <c r="P27" i="36"/>
  <c r="P28" i="36"/>
  <c r="P29" i="36"/>
  <c r="P30" i="36"/>
  <c r="P32" i="36"/>
  <c r="P34" i="36"/>
  <c r="P36" i="36"/>
  <c r="P38" i="36"/>
  <c r="P40" i="36"/>
  <c r="P42" i="36"/>
  <c r="P43" i="36"/>
  <c r="P45" i="36"/>
  <c r="P47" i="36"/>
  <c r="P49" i="36"/>
  <c r="J11" i="36"/>
  <c r="K11" i="36"/>
  <c r="L11" i="36"/>
  <c r="I11" i="36"/>
  <c r="B49" i="36"/>
  <c r="B47" i="36"/>
  <c r="B45" i="36"/>
  <c r="B43" i="36"/>
  <c r="B42" i="36"/>
  <c r="B40" i="36"/>
  <c r="B38" i="36"/>
  <c r="B36" i="36"/>
  <c r="B34" i="36"/>
  <c r="B32" i="36"/>
  <c r="B30" i="36"/>
  <c r="B29" i="36"/>
  <c r="B28" i="36"/>
  <c r="B27" i="36"/>
  <c r="B26" i="36"/>
  <c r="B25" i="36"/>
  <c r="B24" i="36"/>
  <c r="B23" i="36"/>
  <c r="B22" i="36"/>
  <c r="B21" i="36"/>
  <c r="B19" i="36"/>
  <c r="B18" i="36"/>
  <c r="B16" i="36"/>
  <c r="B14" i="36"/>
  <c r="B13" i="36"/>
  <c r="B12" i="36"/>
  <c r="V205" i="5" l="1"/>
  <c r="V198" i="5" s="1"/>
  <c r="V372" i="5"/>
  <c r="V368" i="5" s="1"/>
  <c r="V197" i="5"/>
  <c r="V182" i="5" s="1"/>
  <c r="V282" i="5"/>
  <c r="V292" i="5"/>
  <c r="Q10" i="36"/>
  <c r="P11" i="36"/>
  <c r="P33" i="36"/>
  <c r="P46" i="36"/>
  <c r="P31" i="36"/>
  <c r="P20" i="36"/>
  <c r="P17" i="36"/>
  <c r="K45" i="36" l="1"/>
  <c r="K44" i="36" s="1"/>
  <c r="K16" i="36"/>
  <c r="K15" i="36" s="1"/>
  <c r="L15" i="36"/>
  <c r="L10" i="36" s="1"/>
  <c r="J15" i="36"/>
  <c r="J10" i="36" s="1"/>
  <c r="I15" i="36"/>
  <c r="P15" i="36" l="1"/>
  <c r="I10" i="36"/>
  <c r="P10" i="36" s="1"/>
  <c r="K10" i="36"/>
  <c r="G47" i="35" l="1"/>
  <c r="H47" i="35"/>
  <c r="I47" i="35"/>
  <c r="J47" i="35"/>
  <c r="K47" i="35"/>
  <c r="L47" i="35"/>
  <c r="M47" i="35"/>
  <c r="N47" i="35"/>
  <c r="O47" i="35"/>
  <c r="P47" i="35"/>
  <c r="Q47" i="35"/>
  <c r="R47" i="35"/>
  <c r="S47" i="35"/>
  <c r="T47" i="35"/>
  <c r="U47" i="35"/>
  <c r="V47" i="35"/>
  <c r="W47" i="35"/>
  <c r="X47" i="35"/>
  <c r="Y47" i="35"/>
  <c r="Z47" i="35"/>
  <c r="AA47" i="35"/>
  <c r="AB47" i="35"/>
  <c r="AC47" i="35"/>
  <c r="AD47" i="35"/>
  <c r="AF47" i="35"/>
  <c r="AG47" i="35"/>
  <c r="G49" i="35"/>
  <c r="H49" i="35"/>
  <c r="I49" i="35"/>
  <c r="J49" i="35"/>
  <c r="K49" i="35"/>
  <c r="L49" i="35"/>
  <c r="M49" i="35"/>
  <c r="N49" i="35"/>
  <c r="O49" i="35"/>
  <c r="P49" i="35"/>
  <c r="Q49" i="35"/>
  <c r="R49" i="35"/>
  <c r="S49" i="35"/>
  <c r="T49" i="35"/>
  <c r="U49" i="35"/>
  <c r="V49" i="35"/>
  <c r="W49" i="35"/>
  <c r="X49" i="35"/>
  <c r="Y49" i="35"/>
  <c r="Z49" i="35"/>
  <c r="AA49" i="35"/>
  <c r="AB49" i="35"/>
  <c r="AC49" i="35"/>
  <c r="AD49" i="35"/>
  <c r="AF49" i="35"/>
  <c r="AG49" i="35"/>
  <c r="G45" i="35"/>
  <c r="H45" i="35"/>
  <c r="I45" i="35"/>
  <c r="J45" i="35"/>
  <c r="K45" i="35"/>
  <c r="L45" i="35"/>
  <c r="M45" i="35"/>
  <c r="N45" i="35"/>
  <c r="O45" i="35"/>
  <c r="P45" i="35"/>
  <c r="Q45" i="35"/>
  <c r="R45" i="35"/>
  <c r="S45" i="35"/>
  <c r="T45" i="35"/>
  <c r="U45" i="35"/>
  <c r="V45" i="35"/>
  <c r="W45" i="35"/>
  <c r="X45" i="35"/>
  <c r="Y45" i="35"/>
  <c r="Z45" i="35"/>
  <c r="AA45" i="35"/>
  <c r="AB45" i="35"/>
  <c r="AC45" i="35"/>
  <c r="AD45" i="35"/>
  <c r="AF45" i="35"/>
  <c r="AG45" i="35"/>
  <c r="G42" i="35"/>
  <c r="H42" i="35"/>
  <c r="I42" i="35"/>
  <c r="J42" i="35"/>
  <c r="K42" i="35"/>
  <c r="L42" i="35"/>
  <c r="M42" i="35"/>
  <c r="N42" i="35"/>
  <c r="O42" i="35"/>
  <c r="P42" i="35"/>
  <c r="Q42" i="35"/>
  <c r="R42" i="35"/>
  <c r="S42" i="35"/>
  <c r="T42" i="35"/>
  <c r="U42" i="35"/>
  <c r="V42" i="35"/>
  <c r="W42" i="35"/>
  <c r="X42" i="35"/>
  <c r="Y42" i="35"/>
  <c r="Z42" i="35"/>
  <c r="AA42" i="35"/>
  <c r="AB42" i="35"/>
  <c r="AC42" i="35"/>
  <c r="AD42" i="35"/>
  <c r="AF42" i="35"/>
  <c r="AG42" i="35"/>
  <c r="G40" i="35"/>
  <c r="H40" i="35"/>
  <c r="I40" i="35"/>
  <c r="J40" i="35"/>
  <c r="K40" i="35"/>
  <c r="L40" i="35"/>
  <c r="M40" i="35"/>
  <c r="N40" i="35"/>
  <c r="O40" i="35"/>
  <c r="P40" i="35"/>
  <c r="Q40" i="35"/>
  <c r="R40" i="35"/>
  <c r="S40" i="35"/>
  <c r="T40" i="35"/>
  <c r="U40" i="35"/>
  <c r="V40" i="35"/>
  <c r="W40" i="35"/>
  <c r="X40" i="35"/>
  <c r="Y40" i="35"/>
  <c r="Z40" i="35"/>
  <c r="AA40" i="35"/>
  <c r="AB40" i="35"/>
  <c r="AC40" i="35"/>
  <c r="AD40" i="35"/>
  <c r="AF40" i="35"/>
  <c r="AG40" i="35"/>
  <c r="G38" i="35"/>
  <c r="H38" i="35"/>
  <c r="I38" i="35"/>
  <c r="J38" i="35"/>
  <c r="K38" i="35"/>
  <c r="L38" i="35"/>
  <c r="M38" i="35"/>
  <c r="N38" i="35"/>
  <c r="O38" i="35"/>
  <c r="P38" i="35"/>
  <c r="Q38" i="35"/>
  <c r="R38" i="35"/>
  <c r="S38" i="35"/>
  <c r="T38" i="35"/>
  <c r="U38" i="35"/>
  <c r="V38" i="35"/>
  <c r="W38" i="35"/>
  <c r="X38" i="35"/>
  <c r="Y38" i="35"/>
  <c r="Z38" i="35"/>
  <c r="AA38" i="35"/>
  <c r="AB38" i="35"/>
  <c r="AC38" i="35"/>
  <c r="AD38" i="35"/>
  <c r="AF38" i="35"/>
  <c r="AG38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F36" i="35"/>
  <c r="AG36" i="35"/>
  <c r="G34" i="35"/>
  <c r="H34" i="35"/>
  <c r="I34" i="35"/>
  <c r="J34" i="35"/>
  <c r="K34" i="35"/>
  <c r="L34" i="35"/>
  <c r="M34" i="35"/>
  <c r="N34" i="35"/>
  <c r="O34" i="35"/>
  <c r="P34" i="35"/>
  <c r="Q34" i="35"/>
  <c r="R34" i="35"/>
  <c r="S34" i="35"/>
  <c r="T34" i="35"/>
  <c r="U34" i="35"/>
  <c r="V34" i="35"/>
  <c r="W34" i="35"/>
  <c r="X34" i="35"/>
  <c r="Y34" i="35"/>
  <c r="Z34" i="35"/>
  <c r="AA34" i="35"/>
  <c r="AB34" i="35"/>
  <c r="AC34" i="35"/>
  <c r="AD34" i="35"/>
  <c r="AF34" i="35"/>
  <c r="AG34" i="35"/>
  <c r="G32" i="35"/>
  <c r="H32" i="35"/>
  <c r="I32" i="35"/>
  <c r="J32" i="35"/>
  <c r="K32" i="35"/>
  <c r="L32" i="35"/>
  <c r="M32" i="35"/>
  <c r="N32" i="35"/>
  <c r="O32" i="35"/>
  <c r="P32" i="35"/>
  <c r="Q32" i="35"/>
  <c r="R32" i="35"/>
  <c r="S32" i="35"/>
  <c r="T32" i="35"/>
  <c r="U32" i="35"/>
  <c r="V32" i="35"/>
  <c r="W32" i="35"/>
  <c r="X32" i="35"/>
  <c r="Y32" i="35"/>
  <c r="Z32" i="35"/>
  <c r="AA32" i="35"/>
  <c r="AB32" i="35"/>
  <c r="AC32" i="35"/>
  <c r="AD32" i="35"/>
  <c r="AF32" i="35"/>
  <c r="AG32" i="35"/>
  <c r="G21" i="35"/>
  <c r="H21" i="35"/>
  <c r="I21" i="35"/>
  <c r="J21" i="35"/>
  <c r="K21" i="35"/>
  <c r="L21" i="35"/>
  <c r="M21" i="35"/>
  <c r="N21" i="35"/>
  <c r="O21" i="35"/>
  <c r="P21" i="35"/>
  <c r="Q21" i="35"/>
  <c r="R21" i="35"/>
  <c r="S21" i="35"/>
  <c r="T21" i="35"/>
  <c r="U21" i="35"/>
  <c r="V21" i="35"/>
  <c r="W21" i="35"/>
  <c r="X21" i="35"/>
  <c r="Y21" i="35"/>
  <c r="Z21" i="35"/>
  <c r="AA21" i="35"/>
  <c r="AB21" i="35"/>
  <c r="AC21" i="35"/>
  <c r="AD21" i="35"/>
  <c r="AF21" i="35"/>
  <c r="AG21" i="35"/>
  <c r="G18" i="35"/>
  <c r="H18" i="35"/>
  <c r="I18" i="35"/>
  <c r="J18" i="35"/>
  <c r="K18" i="35"/>
  <c r="L18" i="35"/>
  <c r="M18" i="35"/>
  <c r="N18" i="35"/>
  <c r="O18" i="35"/>
  <c r="P18" i="35"/>
  <c r="Q18" i="35"/>
  <c r="R18" i="35"/>
  <c r="S18" i="35"/>
  <c r="T18" i="35"/>
  <c r="U18" i="35"/>
  <c r="V18" i="35"/>
  <c r="W18" i="35"/>
  <c r="X18" i="35"/>
  <c r="Y18" i="35"/>
  <c r="Z18" i="35"/>
  <c r="AA18" i="35"/>
  <c r="AB18" i="35"/>
  <c r="AC18" i="35"/>
  <c r="AD18" i="35"/>
  <c r="AF18" i="35"/>
  <c r="AG18" i="35"/>
  <c r="G16" i="35"/>
  <c r="H16" i="35"/>
  <c r="I16" i="35"/>
  <c r="J16" i="35"/>
  <c r="K16" i="35"/>
  <c r="L16" i="35"/>
  <c r="M16" i="35"/>
  <c r="N16" i="35"/>
  <c r="O16" i="35"/>
  <c r="P16" i="35"/>
  <c r="Q16" i="35"/>
  <c r="R16" i="35"/>
  <c r="S16" i="35"/>
  <c r="T16" i="35"/>
  <c r="U16" i="35"/>
  <c r="V16" i="35"/>
  <c r="W16" i="35"/>
  <c r="X16" i="35"/>
  <c r="Y16" i="35"/>
  <c r="Z16" i="35"/>
  <c r="AA16" i="35"/>
  <c r="AB16" i="35"/>
  <c r="AC16" i="35"/>
  <c r="AD16" i="35"/>
  <c r="AF16" i="35"/>
  <c r="AG16" i="35"/>
  <c r="G12" i="35"/>
  <c r="H12" i="35"/>
  <c r="I12" i="35"/>
  <c r="J12" i="35"/>
  <c r="K12" i="35"/>
  <c r="L12" i="35"/>
  <c r="M12" i="35"/>
  <c r="N12" i="35"/>
  <c r="O12" i="35"/>
  <c r="P12" i="35"/>
  <c r="Q12" i="35"/>
  <c r="R12" i="35"/>
  <c r="S12" i="35"/>
  <c r="T12" i="35"/>
  <c r="U12" i="35"/>
  <c r="V12" i="35"/>
  <c r="W12" i="35"/>
  <c r="X12" i="35"/>
  <c r="Y12" i="35"/>
  <c r="Z12" i="35"/>
  <c r="AA12" i="35"/>
  <c r="AB12" i="35"/>
  <c r="AC12" i="35"/>
  <c r="AD12" i="35"/>
  <c r="AF12" i="35"/>
  <c r="AG12" i="35"/>
  <c r="B50" i="35"/>
  <c r="B48" i="35"/>
  <c r="B46" i="35"/>
  <c r="B44" i="35"/>
  <c r="B43" i="35"/>
  <c r="B41" i="35"/>
  <c r="B39" i="35"/>
  <c r="B37" i="35"/>
  <c r="B35" i="35"/>
  <c r="B33" i="35"/>
  <c r="B31" i="35"/>
  <c r="B30" i="35"/>
  <c r="B29" i="35"/>
  <c r="B28" i="35"/>
  <c r="B27" i="35"/>
  <c r="B26" i="35"/>
  <c r="B25" i="35"/>
  <c r="B24" i="35"/>
  <c r="B23" i="35"/>
  <c r="B22" i="35"/>
  <c r="B20" i="35"/>
  <c r="B19" i="35"/>
  <c r="B17" i="35"/>
  <c r="B15" i="35"/>
  <c r="B14" i="35"/>
  <c r="B13" i="35"/>
  <c r="AE50" i="35"/>
  <c r="F50" i="35" s="1"/>
  <c r="F49" i="35" s="1"/>
  <c r="AE48" i="35"/>
  <c r="F48" i="35" s="1"/>
  <c r="F47" i="35" s="1"/>
  <c r="AE46" i="35"/>
  <c r="F46" i="35" s="1"/>
  <c r="F45" i="35" s="1"/>
  <c r="AE44" i="35"/>
  <c r="F44" i="35" s="1"/>
  <c r="AE43" i="35"/>
  <c r="F43" i="35" s="1"/>
  <c r="F31" i="35"/>
  <c r="AE41" i="35"/>
  <c r="F41" i="35" s="1"/>
  <c r="F40" i="35" s="1"/>
  <c r="AE39" i="35"/>
  <c r="F39" i="35" s="1"/>
  <c r="F38" i="35" s="1"/>
  <c r="AE37" i="35"/>
  <c r="F37" i="35" s="1"/>
  <c r="F36" i="35" s="1"/>
  <c r="AE35" i="35"/>
  <c r="F35" i="35" s="1"/>
  <c r="F34" i="35" s="1"/>
  <c r="AE33" i="35"/>
  <c r="F33" i="35" s="1"/>
  <c r="F32" i="35" s="1"/>
  <c r="AE30" i="35"/>
  <c r="F30" i="35" s="1"/>
  <c r="AE29" i="35"/>
  <c r="F29" i="35" s="1"/>
  <c r="AE28" i="35"/>
  <c r="F28" i="35" s="1"/>
  <c r="AE27" i="35"/>
  <c r="F27" i="35" s="1"/>
  <c r="AE26" i="35"/>
  <c r="F26" i="35" s="1"/>
  <c r="AE25" i="35"/>
  <c r="F25" i="35" s="1"/>
  <c r="AE24" i="35"/>
  <c r="F24" i="35" s="1"/>
  <c r="AE23" i="35"/>
  <c r="F23" i="35" s="1"/>
  <c r="AE22" i="35"/>
  <c r="F22" i="35" s="1"/>
  <c r="AE20" i="35"/>
  <c r="F20" i="35" s="1"/>
  <c r="AE19" i="35"/>
  <c r="F19" i="35" s="1"/>
  <c r="AE17" i="35"/>
  <c r="F17" i="35" s="1"/>
  <c r="F16" i="35" s="1"/>
  <c r="F15" i="35"/>
  <c r="F14" i="35"/>
  <c r="AE13" i="35"/>
  <c r="F13" i="35" s="1"/>
  <c r="F18" i="35" l="1"/>
  <c r="AB11" i="35"/>
  <c r="X11" i="35"/>
  <c r="T11" i="35"/>
  <c r="P11" i="35"/>
  <c r="L11" i="35"/>
  <c r="H11" i="35"/>
  <c r="AE49" i="35"/>
  <c r="AA11" i="35"/>
  <c r="S11" i="35"/>
  <c r="K11" i="35"/>
  <c r="AD11" i="35"/>
  <c r="Z11" i="35"/>
  <c r="V11" i="35"/>
  <c r="R11" i="35"/>
  <c r="N11" i="35"/>
  <c r="J11" i="35"/>
  <c r="AF11" i="35"/>
  <c r="W11" i="35"/>
  <c r="O11" i="35"/>
  <c r="G11" i="35"/>
  <c r="AC11" i="35"/>
  <c r="Y11" i="35"/>
  <c r="U11" i="35"/>
  <c r="Q11" i="35"/>
  <c r="M11" i="35"/>
  <c r="I11" i="35"/>
  <c r="AG11" i="35"/>
  <c r="F12" i="35"/>
  <c r="F21" i="35"/>
  <c r="F42" i="35"/>
  <c r="AE12" i="35"/>
  <c r="AE16" i="35"/>
  <c r="AE18" i="35"/>
  <c r="AE21" i="35"/>
  <c r="AE32" i="35"/>
  <c r="AE34" i="35"/>
  <c r="AE36" i="35"/>
  <c r="AE38" i="35"/>
  <c r="AE40" i="35"/>
  <c r="AE42" i="35"/>
  <c r="AE45" i="35"/>
  <c r="AE47" i="35"/>
  <c r="AE11" i="35" l="1"/>
  <c r="F11" i="35"/>
  <c r="AD394" i="10" l="1"/>
  <c r="G184" i="10"/>
  <c r="N216" i="10"/>
  <c r="N212" i="10" s="1"/>
  <c r="N403" i="10"/>
  <c r="N358" i="10"/>
  <c r="AD119" i="10"/>
  <c r="N271" i="10"/>
  <c r="N277" i="10"/>
  <c r="N272" i="10"/>
  <c r="U246" i="10"/>
  <c r="AC246" i="10" s="1"/>
  <c r="E374" i="10" l="1"/>
  <c r="F374" i="10"/>
  <c r="G374" i="10"/>
  <c r="H374" i="10"/>
  <c r="I374" i="10"/>
  <c r="J374" i="10"/>
  <c r="K374" i="10"/>
  <c r="L374" i="10"/>
  <c r="M374" i="10"/>
  <c r="N374" i="10"/>
  <c r="O374" i="10"/>
  <c r="P374" i="10"/>
  <c r="Q374" i="10"/>
  <c r="R374" i="10"/>
  <c r="S374" i="10"/>
  <c r="T374" i="10"/>
  <c r="U374" i="10"/>
  <c r="V374" i="10"/>
  <c r="W374" i="10"/>
  <c r="X374" i="10"/>
  <c r="Y374" i="10"/>
  <c r="Z374" i="10"/>
  <c r="AA374" i="10"/>
  <c r="AB374" i="10"/>
  <c r="AD374" i="10"/>
  <c r="AE374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T188" i="10"/>
  <c r="U188" i="10"/>
  <c r="V188" i="10"/>
  <c r="W188" i="10"/>
  <c r="X188" i="10"/>
  <c r="Y188" i="10"/>
  <c r="Z188" i="10"/>
  <c r="AA188" i="10"/>
  <c r="AB188" i="10"/>
  <c r="AD188" i="10"/>
  <c r="AE188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Z204" i="10"/>
  <c r="AA204" i="10"/>
  <c r="AB204" i="10"/>
  <c r="AD204" i="10"/>
  <c r="AE204" i="10"/>
  <c r="E228" i="10"/>
  <c r="F228" i="10"/>
  <c r="G228" i="10"/>
  <c r="H228" i="10"/>
  <c r="I228" i="10"/>
  <c r="J228" i="10"/>
  <c r="K228" i="10"/>
  <c r="L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Z228" i="10"/>
  <c r="AA228" i="10"/>
  <c r="AB228" i="10"/>
  <c r="AE228" i="10"/>
  <c r="E284" i="10"/>
  <c r="F284" i="10"/>
  <c r="G284" i="10"/>
  <c r="H284" i="10"/>
  <c r="I284" i="10"/>
  <c r="J284" i="10"/>
  <c r="K284" i="10"/>
  <c r="L284" i="10"/>
  <c r="M284" i="10"/>
  <c r="N284" i="10"/>
  <c r="O284" i="10"/>
  <c r="P284" i="10"/>
  <c r="Q284" i="10"/>
  <c r="R284" i="10"/>
  <c r="S284" i="10"/>
  <c r="T284" i="10"/>
  <c r="U284" i="10"/>
  <c r="V284" i="10"/>
  <c r="W284" i="10"/>
  <c r="X284" i="10"/>
  <c r="Y284" i="10"/>
  <c r="Z284" i="10"/>
  <c r="AA284" i="10"/>
  <c r="AB284" i="10"/>
  <c r="AD284" i="10"/>
  <c r="AE284" i="10"/>
  <c r="AE298" i="10"/>
  <c r="E298" i="10"/>
  <c r="F298" i="10"/>
  <c r="G298" i="10"/>
  <c r="H298" i="10"/>
  <c r="I298" i="10"/>
  <c r="J298" i="10"/>
  <c r="K298" i="10"/>
  <c r="L298" i="10"/>
  <c r="M298" i="10"/>
  <c r="N298" i="10"/>
  <c r="O298" i="10"/>
  <c r="P298" i="10"/>
  <c r="Q298" i="10"/>
  <c r="R298" i="10"/>
  <c r="S298" i="10"/>
  <c r="T298" i="10"/>
  <c r="U298" i="10"/>
  <c r="V298" i="10"/>
  <c r="W298" i="10"/>
  <c r="X298" i="10"/>
  <c r="Y298" i="10"/>
  <c r="Z298" i="10"/>
  <c r="AA298" i="10"/>
  <c r="AB298" i="10"/>
  <c r="AD298" i="10"/>
  <c r="E408" i="10" l="1"/>
  <c r="F408" i="10"/>
  <c r="G408" i="10"/>
  <c r="H408" i="10"/>
  <c r="I408" i="10"/>
  <c r="J408" i="10"/>
  <c r="K408" i="10"/>
  <c r="M408" i="10"/>
  <c r="O408" i="10"/>
  <c r="P408" i="10"/>
  <c r="Q408" i="10"/>
  <c r="R408" i="10"/>
  <c r="S408" i="10"/>
  <c r="T408" i="10"/>
  <c r="U408" i="10"/>
  <c r="V408" i="10"/>
  <c r="W408" i="10"/>
  <c r="X408" i="10"/>
  <c r="Y408" i="10"/>
  <c r="Z408" i="10"/>
  <c r="AA408" i="10"/>
  <c r="AB408" i="10"/>
  <c r="AD408" i="10"/>
  <c r="AE408" i="10"/>
  <c r="AC23" i="10"/>
  <c r="DK450" i="10"/>
  <c r="CL450" i="10"/>
  <c r="CE450" i="10"/>
  <c r="CA450" i="10"/>
  <c r="AT450" i="10"/>
  <c r="AC450" i="10"/>
  <c r="D450" i="10" s="1"/>
  <c r="B450" i="10"/>
  <c r="DK449" i="10"/>
  <c r="CL449" i="10"/>
  <c r="CE449" i="10"/>
  <c r="CA449" i="10"/>
  <c r="AC449" i="10"/>
  <c r="D449" i="10" s="1"/>
  <c r="BV449" i="10" s="1"/>
  <c r="B449" i="10"/>
  <c r="AC444" i="10"/>
  <c r="BJ378" i="10"/>
  <c r="BC378" i="10"/>
  <c r="AC378" i="10"/>
  <c r="D378" i="10" s="1"/>
  <c r="CH378" i="10" s="1"/>
  <c r="BJ304" i="10"/>
  <c r="BC304" i="10"/>
  <c r="D304" i="10"/>
  <c r="CH304" i="10" s="1"/>
  <c r="BJ303" i="10"/>
  <c r="BC303" i="10"/>
  <c r="AC303" i="10"/>
  <c r="D303" i="10" s="1"/>
  <c r="CH303" i="10" s="1"/>
  <c r="BJ288" i="10"/>
  <c r="BC288" i="10"/>
  <c r="AC288" i="10"/>
  <c r="D288" i="10" s="1"/>
  <c r="CH288" i="10" s="1"/>
  <c r="BJ238" i="10"/>
  <c r="BC238" i="10"/>
  <c r="AC238" i="10"/>
  <c r="D238" i="10" s="1"/>
  <c r="CH238" i="10" s="1"/>
  <c r="BJ237" i="10"/>
  <c r="BC237" i="10"/>
  <c r="AC237" i="10"/>
  <c r="D237" i="10" s="1"/>
  <c r="CH237" i="10" s="1"/>
  <c r="BJ211" i="10"/>
  <c r="BC211" i="10"/>
  <c r="AC211" i="10"/>
  <c r="D211" i="10" s="1"/>
  <c r="CH211" i="10" s="1"/>
  <c r="BJ203" i="10"/>
  <c r="BC203" i="10"/>
  <c r="AC203" i="10"/>
  <c r="D203" i="10" s="1"/>
  <c r="CH203" i="10" s="1"/>
  <c r="B494" i="10"/>
  <c r="AC91" i="10"/>
  <c r="C75" i="11"/>
  <c r="BV450" i="10" l="1"/>
  <c r="CH450" i="10"/>
  <c r="CH449" i="10"/>
  <c r="Q465" i="5"/>
  <c r="R465" i="5"/>
  <c r="S465" i="5"/>
  <c r="V385" i="5"/>
  <c r="Q385" i="5"/>
  <c r="R385" i="5"/>
  <c r="S385" i="5"/>
  <c r="J385" i="5"/>
  <c r="K385" i="5"/>
  <c r="L385" i="5"/>
  <c r="I385" i="5"/>
  <c r="E391" i="10"/>
  <c r="F391" i="10"/>
  <c r="G391" i="10"/>
  <c r="H391" i="10"/>
  <c r="I391" i="10"/>
  <c r="J391" i="10"/>
  <c r="K391" i="10"/>
  <c r="L391" i="10"/>
  <c r="M391" i="10"/>
  <c r="N391" i="10"/>
  <c r="O391" i="10"/>
  <c r="P391" i="10"/>
  <c r="Q391" i="10"/>
  <c r="R391" i="10"/>
  <c r="S391" i="10"/>
  <c r="T391" i="10"/>
  <c r="U391" i="10"/>
  <c r="V391" i="10"/>
  <c r="W391" i="10"/>
  <c r="X391" i="10"/>
  <c r="Y391" i="10"/>
  <c r="Z391" i="10"/>
  <c r="AA391" i="10"/>
  <c r="AB391" i="10"/>
  <c r="AD391" i="10"/>
  <c r="AE391" i="10"/>
  <c r="E257" i="10" l="1"/>
  <c r="F257" i="10"/>
  <c r="G257" i="10"/>
  <c r="H257" i="10"/>
  <c r="I257" i="10"/>
  <c r="J257" i="10"/>
  <c r="K257" i="10"/>
  <c r="L257" i="10"/>
  <c r="M257" i="10"/>
  <c r="N257" i="10"/>
  <c r="O257" i="10"/>
  <c r="P257" i="10"/>
  <c r="Q257" i="10"/>
  <c r="R257" i="10"/>
  <c r="S257" i="10"/>
  <c r="T257" i="10"/>
  <c r="V257" i="10"/>
  <c r="W257" i="10"/>
  <c r="X257" i="10"/>
  <c r="Y257" i="10"/>
  <c r="Z257" i="10"/>
  <c r="AA257" i="10"/>
  <c r="AB257" i="10"/>
  <c r="AD257" i="10"/>
  <c r="AE257" i="10"/>
  <c r="U94" i="5" l="1"/>
  <c r="T94" i="5"/>
  <c r="U93" i="5"/>
  <c r="T93" i="5"/>
  <c r="U92" i="5"/>
  <c r="T92" i="5"/>
  <c r="AC100" i="10"/>
  <c r="D100" i="10" s="1"/>
  <c r="AC99" i="10"/>
  <c r="D99" i="10" s="1"/>
  <c r="AC98" i="10"/>
  <c r="D98" i="10" s="1"/>
  <c r="Q112" i="5"/>
  <c r="R112" i="5"/>
  <c r="S112" i="5"/>
  <c r="J112" i="5"/>
  <c r="K112" i="5"/>
  <c r="L112" i="5"/>
  <c r="I112" i="5"/>
  <c r="U156" i="5"/>
  <c r="T156" i="5"/>
  <c r="AC162" i="10"/>
  <c r="D162" i="10" s="1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D118" i="10"/>
  <c r="AE118" i="10"/>
  <c r="Q157" i="5" l="1"/>
  <c r="R157" i="5"/>
  <c r="S157" i="5"/>
  <c r="AC180" i="10" l="1"/>
  <c r="D180" i="10" s="1"/>
  <c r="F75" i="11"/>
  <c r="D75" i="11"/>
  <c r="L493" i="5"/>
  <c r="J493" i="5"/>
  <c r="I493" i="5"/>
  <c r="Q493" i="5"/>
  <c r="R493" i="5"/>
  <c r="S493" i="5"/>
  <c r="Q313" i="5"/>
  <c r="R313" i="5"/>
  <c r="S313" i="5"/>
  <c r="AD322" i="10"/>
  <c r="Q520" i="5" l="1"/>
  <c r="R520" i="5"/>
  <c r="S520" i="5"/>
  <c r="U524" i="5"/>
  <c r="V524" i="5" s="1"/>
  <c r="T524" i="5"/>
  <c r="Q246" i="5"/>
  <c r="R246" i="5"/>
  <c r="S246" i="5"/>
  <c r="J246" i="5"/>
  <c r="K246" i="5"/>
  <c r="L246" i="5"/>
  <c r="I246" i="5"/>
  <c r="E252" i="10"/>
  <c r="F252" i="10"/>
  <c r="G252" i="10"/>
  <c r="H252" i="10"/>
  <c r="I252" i="10"/>
  <c r="J252" i="10"/>
  <c r="K252" i="10"/>
  <c r="L252" i="10"/>
  <c r="M252" i="10"/>
  <c r="N252" i="10"/>
  <c r="O252" i="10"/>
  <c r="P252" i="10"/>
  <c r="Q252" i="10"/>
  <c r="R252" i="10"/>
  <c r="S252" i="10"/>
  <c r="T252" i="10"/>
  <c r="U252" i="10"/>
  <c r="V252" i="10"/>
  <c r="W252" i="10"/>
  <c r="X252" i="10"/>
  <c r="Y252" i="10"/>
  <c r="Z252" i="10"/>
  <c r="AA252" i="10"/>
  <c r="AB252" i="10"/>
  <c r="AD252" i="10"/>
  <c r="AE252" i="10"/>
  <c r="BJ256" i="10"/>
  <c r="BC256" i="10"/>
  <c r="D256" i="10"/>
  <c r="CH256" i="10" s="1"/>
  <c r="V327" i="5"/>
  <c r="Q327" i="5"/>
  <c r="R327" i="5"/>
  <c r="S327" i="5"/>
  <c r="J327" i="5"/>
  <c r="K327" i="5"/>
  <c r="L327" i="5"/>
  <c r="I327" i="5"/>
  <c r="E333" i="10"/>
  <c r="F333" i="10"/>
  <c r="G333" i="10"/>
  <c r="H333" i="10"/>
  <c r="I333" i="10"/>
  <c r="J333" i="10"/>
  <c r="K333" i="10"/>
  <c r="L333" i="10"/>
  <c r="M333" i="10"/>
  <c r="N333" i="10"/>
  <c r="O333" i="10"/>
  <c r="P333" i="10"/>
  <c r="Q333" i="10"/>
  <c r="R333" i="10"/>
  <c r="S333" i="10"/>
  <c r="T333" i="10"/>
  <c r="U333" i="10"/>
  <c r="V333" i="10"/>
  <c r="W333" i="10"/>
  <c r="X333" i="10"/>
  <c r="Y333" i="10"/>
  <c r="Z333" i="10"/>
  <c r="AA333" i="10"/>
  <c r="AB333" i="10"/>
  <c r="AD333" i="10"/>
  <c r="AE333" i="10"/>
  <c r="Q283" i="5" l="1"/>
  <c r="R283" i="5"/>
  <c r="S283" i="5"/>
  <c r="J283" i="5"/>
  <c r="K283" i="5"/>
  <c r="L283" i="5"/>
  <c r="I283" i="5"/>
  <c r="V283" i="5" l="1"/>
  <c r="U286" i="5"/>
  <c r="T286" i="5"/>
  <c r="E289" i="10"/>
  <c r="F289" i="10"/>
  <c r="G289" i="10"/>
  <c r="H289" i="10"/>
  <c r="I289" i="10"/>
  <c r="J289" i="10"/>
  <c r="K289" i="10"/>
  <c r="L289" i="10"/>
  <c r="M289" i="10"/>
  <c r="N289" i="10"/>
  <c r="O289" i="10"/>
  <c r="P289" i="10"/>
  <c r="Q289" i="10"/>
  <c r="R289" i="10"/>
  <c r="S289" i="10"/>
  <c r="T289" i="10"/>
  <c r="U289" i="10"/>
  <c r="V289" i="10"/>
  <c r="W289" i="10"/>
  <c r="X289" i="10"/>
  <c r="Y289" i="10"/>
  <c r="Z289" i="10"/>
  <c r="AA289" i="10"/>
  <c r="AB289" i="10"/>
  <c r="AD289" i="10"/>
  <c r="AE289" i="10"/>
  <c r="AC292" i="10"/>
  <c r="D292" i="10" s="1"/>
  <c r="V450" i="5" l="1"/>
  <c r="Q450" i="5"/>
  <c r="R450" i="5"/>
  <c r="S450" i="5"/>
  <c r="J450" i="5"/>
  <c r="L450" i="5"/>
  <c r="I450" i="5"/>
  <c r="E456" i="10"/>
  <c r="F456" i="10"/>
  <c r="G456" i="10"/>
  <c r="H456" i="10"/>
  <c r="I456" i="10"/>
  <c r="J456" i="10"/>
  <c r="K456" i="10"/>
  <c r="M456" i="10"/>
  <c r="O456" i="10"/>
  <c r="P456" i="10"/>
  <c r="Q456" i="10"/>
  <c r="S456" i="10"/>
  <c r="T456" i="10"/>
  <c r="U456" i="10"/>
  <c r="V456" i="10"/>
  <c r="W456" i="10"/>
  <c r="X456" i="10"/>
  <c r="Y456" i="10"/>
  <c r="Z456" i="10"/>
  <c r="AA456" i="10"/>
  <c r="AB456" i="10"/>
  <c r="AD456" i="10"/>
  <c r="AE456" i="10"/>
  <c r="E127" i="11" l="1"/>
  <c r="E75" i="11"/>
  <c r="U793" i="5"/>
  <c r="U792" i="5"/>
  <c r="U790" i="5"/>
  <c r="U789" i="5"/>
  <c r="U787" i="5"/>
  <c r="U785" i="5"/>
  <c r="U783" i="5"/>
  <c r="U781" i="5"/>
  <c r="U779" i="5"/>
  <c r="U777" i="5"/>
  <c r="U775" i="5"/>
  <c r="U773" i="5"/>
  <c r="U771" i="5"/>
  <c r="U770" i="5"/>
  <c r="U768" i="5"/>
  <c r="U766" i="5"/>
  <c r="U764" i="5"/>
  <c r="U762" i="5"/>
  <c r="U760" i="5"/>
  <c r="U758" i="5"/>
  <c r="U756" i="5"/>
  <c r="U755" i="5"/>
  <c r="U754" i="5"/>
  <c r="U753" i="5"/>
  <c r="U752" i="5"/>
  <c r="U750" i="5"/>
  <c r="U749" i="5"/>
  <c r="U747" i="5"/>
  <c r="U746" i="5"/>
  <c r="U744" i="5"/>
  <c r="U743" i="5"/>
  <c r="U741" i="5"/>
  <c r="U739" i="5"/>
  <c r="U738" i="5"/>
  <c r="U736" i="5"/>
  <c r="U735" i="5"/>
  <c r="U734" i="5"/>
  <c r="U733" i="5"/>
  <c r="U732" i="5"/>
  <c r="U730" i="5"/>
  <c r="U728" i="5"/>
  <c r="U726" i="5"/>
  <c r="U724" i="5"/>
  <c r="U722" i="5"/>
  <c r="U720" i="5"/>
  <c r="U718" i="5"/>
  <c r="U716" i="5"/>
  <c r="U715" i="5"/>
  <c r="U714" i="5"/>
  <c r="U712" i="5"/>
  <c r="U710" i="5"/>
  <c r="U708" i="5"/>
  <c r="U706" i="5"/>
  <c r="U704" i="5"/>
  <c r="U702" i="5"/>
  <c r="U701" i="5"/>
  <c r="U700" i="5"/>
  <c r="U698" i="5"/>
  <c r="U696" i="5"/>
  <c r="U695" i="5"/>
  <c r="U694" i="5"/>
  <c r="U692" i="5"/>
  <c r="U691" i="5"/>
  <c r="U689" i="5"/>
  <c r="U688" i="5"/>
  <c r="U686" i="5"/>
  <c r="U685" i="5"/>
  <c r="U684" i="5"/>
  <c r="U683" i="5"/>
  <c r="U682" i="5"/>
  <c r="U681" i="5"/>
  <c r="U680" i="5"/>
  <c r="U678" i="5"/>
  <c r="U677" i="5"/>
  <c r="U676" i="5"/>
  <c r="U675" i="5"/>
  <c r="U674" i="5"/>
  <c r="U673" i="5"/>
  <c r="U672" i="5"/>
  <c r="U671" i="5"/>
  <c r="U670" i="5"/>
  <c r="U668" i="5"/>
  <c r="U667" i="5"/>
  <c r="U666" i="5"/>
  <c r="U665" i="5"/>
  <c r="U664" i="5"/>
  <c r="U663" i="5"/>
  <c r="U662" i="5"/>
  <c r="U661" i="5"/>
  <c r="U659" i="5"/>
  <c r="U658" i="5"/>
  <c r="U657" i="5"/>
  <c r="U656" i="5"/>
  <c r="U655" i="5"/>
  <c r="U654" i="5"/>
  <c r="U653" i="5"/>
  <c r="U651" i="5"/>
  <c r="U650" i="5"/>
  <c r="U649" i="5"/>
  <c r="U648" i="5"/>
  <c r="U647" i="5"/>
  <c r="U646" i="5"/>
  <c r="U645" i="5"/>
  <c r="U644" i="5"/>
  <c r="U643" i="5"/>
  <c r="U642" i="5"/>
  <c r="U641" i="5"/>
  <c r="U640" i="5"/>
  <c r="U639" i="5"/>
  <c r="U638" i="5"/>
  <c r="U637" i="5"/>
  <c r="U636" i="5"/>
  <c r="U635" i="5"/>
  <c r="U634" i="5"/>
  <c r="U633" i="5"/>
  <c r="U632" i="5"/>
  <c r="U631" i="5"/>
  <c r="U630" i="5"/>
  <c r="U629" i="5"/>
  <c r="U628" i="5"/>
  <c r="U627" i="5"/>
  <c r="U626" i="5"/>
  <c r="U625" i="5"/>
  <c r="U624" i="5"/>
  <c r="U623" i="5"/>
  <c r="U622" i="5"/>
  <c r="U621" i="5"/>
  <c r="U620" i="5"/>
  <c r="U619" i="5"/>
  <c r="U618" i="5"/>
  <c r="U617" i="5"/>
  <c r="U616" i="5"/>
  <c r="U613" i="5"/>
  <c r="U612" i="5"/>
  <c r="U610" i="5"/>
  <c r="U609" i="5"/>
  <c r="U389" i="5"/>
  <c r="U388" i="5"/>
  <c r="U607" i="5"/>
  <c r="U605" i="5"/>
  <c r="U603" i="5"/>
  <c r="U601" i="5"/>
  <c r="U599" i="5"/>
  <c r="U597" i="5"/>
  <c r="U595" i="5"/>
  <c r="U594" i="5"/>
  <c r="U592" i="5"/>
  <c r="U591" i="5"/>
  <c r="U589" i="5"/>
  <c r="U588" i="5"/>
  <c r="U586" i="5"/>
  <c r="U584" i="5"/>
  <c r="U582" i="5"/>
  <c r="U580" i="5"/>
  <c r="U579" i="5"/>
  <c r="U577" i="5"/>
  <c r="U329" i="5"/>
  <c r="U575" i="5"/>
  <c r="U574" i="5"/>
  <c r="U572" i="5"/>
  <c r="U570" i="5"/>
  <c r="U569" i="5"/>
  <c r="U567" i="5"/>
  <c r="U565" i="5"/>
  <c r="U563" i="5"/>
  <c r="U561" i="5"/>
  <c r="U559" i="5"/>
  <c r="U558" i="5"/>
  <c r="U556" i="5"/>
  <c r="U555" i="5"/>
  <c r="U554" i="5"/>
  <c r="U553" i="5"/>
  <c r="U551" i="5"/>
  <c r="U550" i="5"/>
  <c r="U548" i="5"/>
  <c r="U546" i="5"/>
  <c r="U545" i="5"/>
  <c r="U543" i="5"/>
  <c r="U541" i="5"/>
  <c r="U539" i="5"/>
  <c r="U538" i="5"/>
  <c r="U537" i="5"/>
  <c r="U536" i="5"/>
  <c r="U535" i="5"/>
  <c r="U533" i="5"/>
  <c r="U531" i="5"/>
  <c r="U529" i="5"/>
  <c r="U527" i="5"/>
  <c r="U525" i="5"/>
  <c r="U250" i="5"/>
  <c r="V250" i="5" s="1"/>
  <c r="U523" i="5"/>
  <c r="U522" i="5"/>
  <c r="U521" i="5"/>
  <c r="U519" i="5"/>
  <c r="U517" i="5"/>
  <c r="U515" i="5"/>
  <c r="U513" i="5"/>
  <c r="U511" i="5"/>
  <c r="U509" i="5"/>
  <c r="U507" i="5"/>
  <c r="U506" i="5"/>
  <c r="U505" i="5"/>
  <c r="U504" i="5"/>
  <c r="U503" i="5"/>
  <c r="U502" i="5"/>
  <c r="U501" i="5"/>
  <c r="U500" i="5"/>
  <c r="U498" i="5"/>
  <c r="U497" i="5"/>
  <c r="U211" i="5"/>
  <c r="U495" i="5"/>
  <c r="U494" i="5"/>
  <c r="U492" i="5"/>
  <c r="U491" i="5"/>
  <c r="U490" i="5"/>
  <c r="U488" i="5"/>
  <c r="U487" i="5"/>
  <c r="U486" i="5"/>
  <c r="U485" i="5"/>
  <c r="U484" i="5"/>
  <c r="U483" i="5"/>
  <c r="U482" i="5"/>
  <c r="U481" i="5"/>
  <c r="U480" i="5"/>
  <c r="U479" i="5"/>
  <c r="U478" i="5"/>
  <c r="U477" i="5"/>
  <c r="U175" i="5"/>
  <c r="U475" i="5"/>
  <c r="U474" i="5"/>
  <c r="U473" i="5"/>
  <c r="U472" i="5"/>
  <c r="U471" i="5"/>
  <c r="U470" i="5"/>
  <c r="U469" i="5"/>
  <c r="U468" i="5"/>
  <c r="U467" i="5"/>
  <c r="U466" i="5"/>
  <c r="U154" i="5"/>
  <c r="U153" i="5"/>
  <c r="U152" i="5"/>
  <c r="U151" i="5"/>
  <c r="U150" i="5"/>
  <c r="U149" i="5"/>
  <c r="U131" i="5"/>
  <c r="U148" i="5"/>
  <c r="U147" i="5"/>
  <c r="U146" i="5"/>
  <c r="U145" i="5"/>
  <c r="U144" i="5"/>
  <c r="U143" i="5"/>
  <c r="U142" i="5"/>
  <c r="U141" i="5"/>
  <c r="U140" i="5"/>
  <c r="U139" i="5"/>
  <c r="U138" i="5"/>
  <c r="U137" i="5"/>
  <c r="U136" i="5"/>
  <c r="U135" i="5"/>
  <c r="U130" i="5"/>
  <c r="U134" i="5"/>
  <c r="U133" i="5"/>
  <c r="U132" i="5"/>
  <c r="U464" i="5"/>
  <c r="U463" i="5"/>
  <c r="U462" i="5"/>
  <c r="U461" i="5"/>
  <c r="U460" i="5"/>
  <c r="U459" i="5"/>
  <c r="U458" i="5"/>
  <c r="U457" i="5"/>
  <c r="U456" i="5"/>
  <c r="U455" i="5"/>
  <c r="U454" i="5"/>
  <c r="U453" i="5"/>
  <c r="U452" i="5"/>
  <c r="U451" i="5"/>
  <c r="U449" i="5"/>
  <c r="U448" i="5"/>
  <c r="U447" i="5"/>
  <c r="V447" i="5" s="1"/>
  <c r="U446" i="5"/>
  <c r="U442" i="5"/>
  <c r="U441" i="5"/>
  <c r="U440" i="5"/>
  <c r="U439" i="5"/>
  <c r="U438" i="5"/>
  <c r="U437" i="5"/>
  <c r="U436" i="5"/>
  <c r="U435" i="5"/>
  <c r="U434" i="5"/>
  <c r="U433" i="5"/>
  <c r="U432" i="5"/>
  <c r="U431" i="5"/>
  <c r="U430" i="5"/>
  <c r="U429" i="5"/>
  <c r="U428" i="5"/>
  <c r="U427" i="5"/>
  <c r="U426" i="5"/>
  <c r="U425" i="5"/>
  <c r="U424" i="5"/>
  <c r="U423" i="5"/>
  <c r="U422" i="5"/>
  <c r="U421" i="5"/>
  <c r="U420" i="5"/>
  <c r="U419" i="5"/>
  <c r="U418" i="5"/>
  <c r="U417" i="5"/>
  <c r="U416" i="5"/>
  <c r="U415" i="5"/>
  <c r="U414" i="5"/>
  <c r="U413" i="5"/>
  <c r="U412" i="5"/>
  <c r="U411" i="5"/>
  <c r="U410" i="5"/>
  <c r="U409" i="5"/>
  <c r="U408" i="5"/>
  <c r="U407" i="5"/>
  <c r="U406" i="5"/>
  <c r="U405" i="5"/>
  <c r="U404" i="5"/>
  <c r="U403" i="5"/>
  <c r="U400" i="5"/>
  <c r="V400" i="5" s="1"/>
  <c r="U398" i="5"/>
  <c r="U397" i="5"/>
  <c r="U395" i="5"/>
  <c r="U393" i="5"/>
  <c r="U391" i="5"/>
  <c r="U387" i="5"/>
  <c r="U386" i="5"/>
  <c r="U384" i="5"/>
  <c r="U382" i="5"/>
  <c r="U380" i="5"/>
  <c r="U379" i="5"/>
  <c r="U378" i="5"/>
  <c r="U377" i="5"/>
  <c r="U376" i="5"/>
  <c r="U374" i="5"/>
  <c r="U371" i="5"/>
  <c r="U370" i="5"/>
  <c r="U369" i="5"/>
  <c r="U367" i="5"/>
  <c r="U366" i="5"/>
  <c r="U365" i="5"/>
  <c r="U364" i="5"/>
  <c r="U363" i="5"/>
  <c r="U362" i="5"/>
  <c r="U361" i="5"/>
  <c r="U360" i="5"/>
  <c r="U359" i="5"/>
  <c r="U358" i="5"/>
  <c r="U356" i="5"/>
  <c r="U355" i="5"/>
  <c r="U354" i="5"/>
  <c r="V354" i="5" s="1"/>
  <c r="U353" i="5"/>
  <c r="U352" i="5"/>
  <c r="U351" i="5"/>
  <c r="U349" i="5"/>
  <c r="U348" i="5"/>
  <c r="U347" i="5"/>
  <c r="U345" i="5"/>
  <c r="U343" i="5"/>
  <c r="U341" i="5"/>
  <c r="U339" i="5"/>
  <c r="U337" i="5"/>
  <c r="U335" i="5"/>
  <c r="U334" i="5"/>
  <c r="U332" i="5"/>
  <c r="U331" i="5"/>
  <c r="U328" i="5"/>
  <c r="U326" i="5"/>
  <c r="U325" i="5"/>
  <c r="U324" i="5"/>
  <c r="U323" i="5"/>
  <c r="U322" i="5"/>
  <c r="U320" i="5"/>
  <c r="U319" i="5"/>
  <c r="U317" i="5"/>
  <c r="U316" i="5"/>
  <c r="U315" i="5"/>
  <c r="U314" i="5"/>
  <c r="U312" i="5"/>
  <c r="U311" i="5"/>
  <c r="U309" i="5"/>
  <c r="U307" i="5"/>
  <c r="U306" i="5"/>
  <c r="U304" i="5"/>
  <c r="U302" i="5"/>
  <c r="U300" i="5"/>
  <c r="U296" i="5"/>
  <c r="U295" i="5"/>
  <c r="U294" i="5"/>
  <c r="U293" i="5"/>
  <c r="U291" i="5"/>
  <c r="U288" i="5"/>
  <c r="U285" i="5"/>
  <c r="U284" i="5"/>
  <c r="U281" i="5"/>
  <c r="U280" i="5"/>
  <c r="U279" i="5"/>
  <c r="V279" i="5" s="1"/>
  <c r="V278" i="5" s="1"/>
  <c r="U277" i="5"/>
  <c r="V277" i="5" s="1"/>
  <c r="U276" i="5"/>
  <c r="U275" i="5"/>
  <c r="U273" i="5"/>
  <c r="U271" i="5"/>
  <c r="U269" i="5"/>
  <c r="U268" i="5"/>
  <c r="U267" i="5"/>
  <c r="U266" i="5"/>
  <c r="U265" i="5"/>
  <c r="U263" i="5"/>
  <c r="U259" i="5"/>
  <c r="U258" i="5"/>
  <c r="U254" i="5"/>
  <c r="U252" i="5"/>
  <c r="U249" i="5"/>
  <c r="U248" i="5"/>
  <c r="U247" i="5"/>
  <c r="U245" i="5"/>
  <c r="V245" i="5" s="1"/>
  <c r="U244" i="5"/>
  <c r="U243" i="5"/>
  <c r="U241" i="5"/>
  <c r="U240" i="5"/>
  <c r="U238" i="5"/>
  <c r="U236" i="5"/>
  <c r="U234" i="5"/>
  <c r="U230" i="5"/>
  <c r="V230" i="5" s="1"/>
  <c r="V222" i="5" s="1"/>
  <c r="U229" i="5"/>
  <c r="U228" i="5"/>
  <c r="U227" i="5"/>
  <c r="U226" i="5"/>
  <c r="U225" i="5"/>
  <c r="U224" i="5"/>
  <c r="U223" i="5"/>
  <c r="U221" i="5"/>
  <c r="U219" i="5"/>
  <c r="U218" i="5"/>
  <c r="U217" i="5"/>
  <c r="U216" i="5"/>
  <c r="U215" i="5"/>
  <c r="U214" i="5"/>
  <c r="U210" i="5"/>
  <c r="U209" i="5"/>
  <c r="U208" i="5"/>
  <c r="U207" i="5"/>
  <c r="U204" i="5"/>
  <c r="U203" i="5"/>
  <c r="U202" i="5"/>
  <c r="U201" i="5"/>
  <c r="U200" i="5"/>
  <c r="U199" i="5"/>
  <c r="U196" i="5"/>
  <c r="U195" i="5"/>
  <c r="U194" i="5"/>
  <c r="U193" i="5"/>
  <c r="U192" i="5"/>
  <c r="U191" i="5"/>
  <c r="U190" i="5"/>
  <c r="U189" i="5"/>
  <c r="U188" i="5"/>
  <c r="U187" i="5"/>
  <c r="U186" i="5"/>
  <c r="U185" i="5"/>
  <c r="U184" i="5"/>
  <c r="U183" i="5"/>
  <c r="U181" i="5"/>
  <c r="U180" i="5"/>
  <c r="U179" i="5"/>
  <c r="U178" i="5"/>
  <c r="U173" i="5"/>
  <c r="U172" i="5"/>
  <c r="U171" i="5"/>
  <c r="U170" i="5"/>
  <c r="U169" i="5"/>
  <c r="U168" i="5"/>
  <c r="U167" i="5"/>
  <c r="U166" i="5"/>
  <c r="U165" i="5"/>
  <c r="U164" i="5"/>
  <c r="U163" i="5"/>
  <c r="U162" i="5"/>
  <c r="U161" i="5"/>
  <c r="U160" i="5"/>
  <c r="U159" i="5"/>
  <c r="U158" i="5"/>
  <c r="U129" i="5"/>
  <c r="U128" i="5"/>
  <c r="U127" i="5"/>
  <c r="U126" i="5"/>
  <c r="U125" i="5"/>
  <c r="V125" i="5" s="1"/>
  <c r="V112" i="5" s="1"/>
  <c r="U124" i="5"/>
  <c r="U123" i="5"/>
  <c r="U122" i="5"/>
  <c r="U121" i="5"/>
  <c r="U120" i="5"/>
  <c r="U119" i="5"/>
  <c r="U118" i="5"/>
  <c r="U117" i="5"/>
  <c r="U116" i="5"/>
  <c r="U115" i="5"/>
  <c r="U114" i="5"/>
  <c r="U113" i="5"/>
  <c r="U155" i="5"/>
  <c r="U111" i="5"/>
  <c r="U110" i="5"/>
  <c r="U109" i="5"/>
  <c r="U108" i="5"/>
  <c r="U107" i="5"/>
  <c r="U106" i="5"/>
  <c r="U105" i="5"/>
  <c r="U104" i="5"/>
  <c r="U103" i="5"/>
  <c r="U102" i="5"/>
  <c r="U101" i="5"/>
  <c r="U100" i="5"/>
  <c r="U99" i="5"/>
  <c r="U91" i="5"/>
  <c r="V91" i="5" s="1"/>
  <c r="U90" i="5"/>
  <c r="U89" i="5"/>
  <c r="U88" i="5"/>
  <c r="U87" i="5"/>
  <c r="U86" i="5"/>
  <c r="U85" i="5"/>
  <c r="U84" i="5"/>
  <c r="V84" i="5" s="1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444" i="5"/>
  <c r="U443" i="5"/>
  <c r="U54" i="5"/>
  <c r="U53" i="5"/>
  <c r="U52" i="5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T91" i="5"/>
  <c r="D97" i="10"/>
  <c r="T230" i="5"/>
  <c r="T129" i="5"/>
  <c r="T111" i="5"/>
  <c r="T110" i="5"/>
  <c r="T109" i="5"/>
  <c r="T90" i="5"/>
  <c r="V590" i="5"/>
  <c r="Q590" i="5"/>
  <c r="R590" i="5"/>
  <c r="S590" i="5"/>
  <c r="J590" i="5"/>
  <c r="L590" i="5"/>
  <c r="I590" i="5"/>
  <c r="V557" i="5"/>
  <c r="Q557" i="5"/>
  <c r="R557" i="5"/>
  <c r="S557" i="5"/>
  <c r="J557" i="5"/>
  <c r="L557" i="5"/>
  <c r="I557" i="5"/>
  <c r="V552" i="5"/>
  <c r="Q552" i="5"/>
  <c r="R552" i="5"/>
  <c r="S552" i="5"/>
  <c r="J552" i="5"/>
  <c r="L552" i="5"/>
  <c r="I552" i="5"/>
  <c r="V549" i="5"/>
  <c r="Q549" i="5"/>
  <c r="R549" i="5"/>
  <c r="S549" i="5"/>
  <c r="J549" i="5"/>
  <c r="L549" i="5"/>
  <c r="I549" i="5"/>
  <c r="V520" i="5"/>
  <c r="J520" i="5"/>
  <c r="L520" i="5"/>
  <c r="I520" i="5"/>
  <c r="V499" i="5"/>
  <c r="Q499" i="5"/>
  <c r="R499" i="5"/>
  <c r="S499" i="5"/>
  <c r="J499" i="5"/>
  <c r="L499" i="5"/>
  <c r="I499" i="5"/>
  <c r="V493" i="5"/>
  <c r="V489" i="5"/>
  <c r="S489" i="5"/>
  <c r="R489" i="5"/>
  <c r="J489" i="5"/>
  <c r="L489" i="5"/>
  <c r="I489" i="5"/>
  <c r="V476" i="5"/>
  <c r="Q476" i="5"/>
  <c r="R476" i="5"/>
  <c r="S476" i="5"/>
  <c r="J476" i="5"/>
  <c r="L476" i="5"/>
  <c r="I476" i="5"/>
  <c r="V465" i="5"/>
  <c r="J465" i="5"/>
  <c r="L465" i="5"/>
  <c r="I465" i="5"/>
  <c r="V357" i="5"/>
  <c r="Q357" i="5"/>
  <c r="R357" i="5"/>
  <c r="S357" i="5"/>
  <c r="J357" i="5"/>
  <c r="K357" i="5"/>
  <c r="L357" i="5"/>
  <c r="I357" i="5"/>
  <c r="S257" i="5"/>
  <c r="Q257" i="5"/>
  <c r="R257" i="5"/>
  <c r="J257" i="5"/>
  <c r="K257" i="5"/>
  <c r="L257" i="5"/>
  <c r="I257" i="5"/>
  <c r="V239" i="5"/>
  <c r="S239" i="5"/>
  <c r="R239" i="5"/>
  <c r="J239" i="5"/>
  <c r="K239" i="5"/>
  <c r="L239" i="5"/>
  <c r="I239" i="5"/>
  <c r="V98" i="5"/>
  <c r="Q98" i="5"/>
  <c r="Q14" i="5" s="1"/>
  <c r="R98" i="5"/>
  <c r="S98" i="5"/>
  <c r="J98" i="5"/>
  <c r="K98" i="5"/>
  <c r="L98" i="5"/>
  <c r="I98" i="5"/>
  <c r="T367" i="5"/>
  <c r="T366" i="5"/>
  <c r="T365" i="5"/>
  <c r="T364" i="5"/>
  <c r="T363" i="5"/>
  <c r="T362" i="5"/>
  <c r="T361" i="5"/>
  <c r="T360" i="5"/>
  <c r="T359" i="5"/>
  <c r="T259" i="5"/>
  <c r="T241" i="5"/>
  <c r="Q401" i="5" l="1"/>
  <c r="T88" i="5"/>
  <c r="T87" i="5"/>
  <c r="T86" i="5"/>
  <c r="T85" i="5"/>
  <c r="Q13" i="5" l="1"/>
  <c r="D724" i="10" l="1"/>
  <c r="D722" i="10"/>
  <c r="D721" i="10"/>
  <c r="D720" i="10"/>
  <c r="D395" i="10"/>
  <c r="D335" i="10"/>
  <c r="D565" i="10"/>
  <c r="D529" i="10"/>
  <c r="D528" i="10"/>
  <c r="D527" i="10"/>
  <c r="D512" i="10"/>
  <c r="D447" i="10"/>
  <c r="D383" i="10"/>
  <c r="D340" i="10"/>
  <c r="D253" i="10"/>
  <c r="D246" i="10"/>
  <c r="D177" i="10"/>
  <c r="D176" i="10"/>
  <c r="D116" i="10"/>
  <c r="CH116" i="10" s="1"/>
  <c r="D115" i="10"/>
  <c r="CH115" i="10" s="1"/>
  <c r="D113" i="10"/>
  <c r="D92" i="10"/>
  <c r="D91" i="10"/>
  <c r="D90" i="10"/>
  <c r="D89" i="10"/>
  <c r="D88" i="10"/>
  <c r="D87" i="10"/>
  <c r="D86" i="10"/>
  <c r="D85" i="10"/>
  <c r="D54" i="10"/>
  <c r="D53" i="10"/>
  <c r="E482" i="10"/>
  <c r="F482" i="10"/>
  <c r="G482" i="10"/>
  <c r="H482" i="10"/>
  <c r="I482" i="10"/>
  <c r="J482" i="10"/>
  <c r="K482" i="10"/>
  <c r="L482" i="10"/>
  <c r="M482" i="10"/>
  <c r="O482" i="10"/>
  <c r="P482" i="10"/>
  <c r="Q482" i="10"/>
  <c r="R482" i="10"/>
  <c r="S482" i="10"/>
  <c r="T482" i="10"/>
  <c r="U482" i="10"/>
  <c r="V482" i="10"/>
  <c r="W482" i="10"/>
  <c r="X482" i="10"/>
  <c r="Y482" i="10"/>
  <c r="Z482" i="10"/>
  <c r="AA482" i="10"/>
  <c r="AB482" i="10"/>
  <c r="AD482" i="10"/>
  <c r="AE482" i="10"/>
  <c r="CH800" i="10"/>
  <c r="E363" i="10"/>
  <c r="F363" i="10"/>
  <c r="G363" i="10"/>
  <c r="H363" i="10"/>
  <c r="I363" i="10"/>
  <c r="J363" i="10"/>
  <c r="K363" i="10"/>
  <c r="L363" i="10"/>
  <c r="M363" i="10"/>
  <c r="N363" i="10"/>
  <c r="O363" i="10"/>
  <c r="P363" i="10"/>
  <c r="Q363" i="10"/>
  <c r="R363" i="10"/>
  <c r="S363" i="10"/>
  <c r="T363" i="10"/>
  <c r="U363" i="10"/>
  <c r="V363" i="10"/>
  <c r="W363" i="10"/>
  <c r="X363" i="10"/>
  <c r="Y363" i="10"/>
  <c r="Z363" i="10"/>
  <c r="AA363" i="10"/>
  <c r="AB363" i="10"/>
  <c r="AD363" i="10"/>
  <c r="AE363" i="10"/>
  <c r="E263" i="10"/>
  <c r="F263" i="10"/>
  <c r="G263" i="10"/>
  <c r="H263" i="10"/>
  <c r="I263" i="10"/>
  <c r="J263" i="10"/>
  <c r="K263" i="10"/>
  <c r="L263" i="10"/>
  <c r="M263" i="10"/>
  <c r="N263" i="10"/>
  <c r="O263" i="10"/>
  <c r="P263" i="10"/>
  <c r="Q263" i="10"/>
  <c r="R263" i="10"/>
  <c r="S263" i="10"/>
  <c r="T263" i="10"/>
  <c r="U263" i="10"/>
  <c r="V263" i="10"/>
  <c r="W263" i="10"/>
  <c r="X263" i="10"/>
  <c r="Y263" i="10"/>
  <c r="Z263" i="10"/>
  <c r="AA263" i="10"/>
  <c r="AB263" i="10"/>
  <c r="AD263" i="10"/>
  <c r="AE263" i="10"/>
  <c r="E245" i="10"/>
  <c r="F245" i="10"/>
  <c r="G245" i="10"/>
  <c r="H245" i="10"/>
  <c r="I245" i="10"/>
  <c r="J245" i="10"/>
  <c r="K245" i="10"/>
  <c r="L245" i="10"/>
  <c r="M245" i="10"/>
  <c r="N245" i="10"/>
  <c r="O245" i="10"/>
  <c r="P245" i="10"/>
  <c r="Q245" i="10"/>
  <c r="R245" i="10"/>
  <c r="S245" i="10"/>
  <c r="T245" i="10"/>
  <c r="U245" i="10"/>
  <c r="V245" i="10"/>
  <c r="W245" i="10"/>
  <c r="X245" i="10"/>
  <c r="Y245" i="10"/>
  <c r="Z245" i="10"/>
  <c r="AA245" i="10"/>
  <c r="AB245" i="10"/>
  <c r="AD245" i="10"/>
  <c r="AE245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AA104" i="10"/>
  <c r="AB104" i="10"/>
  <c r="AD104" i="10"/>
  <c r="AE104" i="10"/>
  <c r="B799" i="10"/>
  <c r="B798" i="10"/>
  <c r="B796" i="10"/>
  <c r="B795" i="10"/>
  <c r="B793" i="10"/>
  <c r="B791" i="10"/>
  <c r="B789" i="10"/>
  <c r="B787" i="10"/>
  <c r="B785" i="10"/>
  <c r="B783" i="10"/>
  <c r="B781" i="10"/>
  <c r="B779" i="10"/>
  <c r="B777" i="10"/>
  <c r="B776" i="10"/>
  <c r="B774" i="10"/>
  <c r="B772" i="10"/>
  <c r="B770" i="10"/>
  <c r="B768" i="10"/>
  <c r="B766" i="10"/>
  <c r="B764" i="10"/>
  <c r="B762" i="10"/>
  <c r="B761" i="10"/>
  <c r="B760" i="10"/>
  <c r="B759" i="10"/>
  <c r="B758" i="10"/>
  <c r="B756" i="10"/>
  <c r="B755" i="10"/>
  <c r="B753" i="10"/>
  <c r="B752" i="10"/>
  <c r="B750" i="10"/>
  <c r="B749" i="10"/>
  <c r="B747" i="10"/>
  <c r="B745" i="10"/>
  <c r="B744" i="10"/>
  <c r="B742" i="10"/>
  <c r="B741" i="10"/>
  <c r="B740" i="10"/>
  <c r="B739" i="10"/>
  <c r="B738" i="10"/>
  <c r="B736" i="10"/>
  <c r="B734" i="10"/>
  <c r="B732" i="10"/>
  <c r="B730" i="10"/>
  <c r="B728" i="10"/>
  <c r="B726" i="10"/>
  <c r="B724" i="10"/>
  <c r="B722" i="10"/>
  <c r="B721" i="10"/>
  <c r="B720" i="10"/>
  <c r="B718" i="10"/>
  <c r="B716" i="10"/>
  <c r="B714" i="10"/>
  <c r="B712" i="10"/>
  <c r="B710" i="10"/>
  <c r="B708" i="10"/>
  <c r="B707" i="10"/>
  <c r="B706" i="10"/>
  <c r="B704" i="10"/>
  <c r="B702" i="10"/>
  <c r="B701" i="10"/>
  <c r="B700" i="10"/>
  <c r="B698" i="10"/>
  <c r="B697" i="10"/>
  <c r="B695" i="10"/>
  <c r="B694" i="10"/>
  <c r="B692" i="10"/>
  <c r="B691" i="10"/>
  <c r="B690" i="10"/>
  <c r="B689" i="10"/>
  <c r="B688" i="10"/>
  <c r="B687" i="10"/>
  <c r="B686" i="10"/>
  <c r="B684" i="10"/>
  <c r="B683" i="10"/>
  <c r="B682" i="10"/>
  <c r="B681" i="10"/>
  <c r="B680" i="10"/>
  <c r="B679" i="10"/>
  <c r="B678" i="10"/>
  <c r="B677" i="10"/>
  <c r="B676" i="10"/>
  <c r="B674" i="10"/>
  <c r="B673" i="10"/>
  <c r="B672" i="10"/>
  <c r="B671" i="10"/>
  <c r="B670" i="10"/>
  <c r="B669" i="10"/>
  <c r="B668" i="10"/>
  <c r="B667" i="10"/>
  <c r="B665" i="10"/>
  <c r="B664" i="10"/>
  <c r="B663" i="10"/>
  <c r="B662" i="10"/>
  <c r="B661" i="10"/>
  <c r="B660" i="10"/>
  <c r="B659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5" i="10"/>
  <c r="B634" i="10"/>
  <c r="B633" i="10"/>
  <c r="B632" i="10"/>
  <c r="B631" i="10"/>
  <c r="B630" i="10"/>
  <c r="B629" i="10"/>
  <c r="B628" i="10"/>
  <c r="B627" i="10"/>
  <c r="B626" i="10"/>
  <c r="B625" i="10"/>
  <c r="B624" i="10"/>
  <c r="B623" i="10"/>
  <c r="B619" i="10"/>
  <c r="B618" i="10"/>
  <c r="B616" i="10"/>
  <c r="B615" i="10"/>
  <c r="B613" i="10"/>
  <c r="B611" i="10"/>
  <c r="B609" i="10"/>
  <c r="B607" i="10"/>
  <c r="B605" i="10"/>
  <c r="B603" i="10"/>
  <c r="B601" i="10"/>
  <c r="B600" i="10"/>
  <c r="B598" i="10"/>
  <c r="B597" i="10"/>
  <c r="B595" i="10"/>
  <c r="B594" i="10"/>
  <c r="B592" i="10"/>
  <c r="B590" i="10"/>
  <c r="B588" i="10"/>
  <c r="B586" i="10"/>
  <c r="B585" i="10"/>
  <c r="B583" i="10"/>
  <c r="B581" i="10"/>
  <c r="B580" i="10"/>
  <c r="B578" i="10"/>
  <c r="B576" i="10"/>
  <c r="B575" i="10"/>
  <c r="B573" i="10"/>
  <c r="B571" i="10"/>
  <c r="B569" i="10"/>
  <c r="B567" i="10"/>
  <c r="B565" i="10"/>
  <c r="B564" i="10"/>
  <c r="B562" i="10"/>
  <c r="B561" i="10"/>
  <c r="B560" i="10"/>
  <c r="B559" i="10"/>
  <c r="B557" i="10"/>
  <c r="B556" i="10"/>
  <c r="B554" i="10"/>
  <c r="B552" i="10"/>
  <c r="B551" i="10"/>
  <c r="B549" i="10"/>
  <c r="B547" i="10"/>
  <c r="B545" i="10"/>
  <c r="B544" i="10"/>
  <c r="B543" i="10"/>
  <c r="B542" i="10"/>
  <c r="B541" i="10"/>
  <c r="B539" i="10"/>
  <c r="B537" i="10"/>
  <c r="B535" i="10"/>
  <c r="B533" i="10"/>
  <c r="B531" i="10"/>
  <c r="B530" i="10"/>
  <c r="B529" i="10"/>
  <c r="B528" i="10"/>
  <c r="B527" i="10"/>
  <c r="B525" i="10"/>
  <c r="B523" i="10"/>
  <c r="B521" i="10"/>
  <c r="B519" i="10"/>
  <c r="B517" i="10"/>
  <c r="B515" i="10"/>
  <c r="B513" i="10"/>
  <c r="B512" i="10"/>
  <c r="B511" i="10"/>
  <c r="B510" i="10"/>
  <c r="B509" i="10"/>
  <c r="B508" i="10"/>
  <c r="B507" i="10"/>
  <c r="B506" i="10"/>
  <c r="B504" i="10"/>
  <c r="B503" i="10"/>
  <c r="B501" i="10"/>
  <c r="B500" i="10"/>
  <c r="B498" i="10"/>
  <c r="B497" i="10"/>
  <c r="B496" i="10"/>
  <c r="B493" i="10"/>
  <c r="B492" i="10"/>
  <c r="B491" i="10"/>
  <c r="B490" i="10"/>
  <c r="B489" i="10"/>
  <c r="B488" i="10"/>
  <c r="B487" i="10"/>
  <c r="B486" i="10"/>
  <c r="B485" i="10"/>
  <c r="B484" i="10"/>
  <c r="B483" i="10"/>
  <c r="B481" i="10"/>
  <c r="B480" i="10"/>
  <c r="B479" i="10"/>
  <c r="B478" i="10"/>
  <c r="B477" i="10"/>
  <c r="B476" i="10"/>
  <c r="B475" i="10"/>
  <c r="B474" i="10"/>
  <c r="B473" i="10"/>
  <c r="B472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5" i="10"/>
  <c r="B454" i="10"/>
  <c r="B453" i="10"/>
  <c r="B452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AC135" i="10" l="1"/>
  <c r="AC373" i="10"/>
  <c r="AC372" i="10"/>
  <c r="AC371" i="10"/>
  <c r="AC370" i="10"/>
  <c r="AC369" i="10"/>
  <c r="AC368" i="10"/>
  <c r="AC367" i="10"/>
  <c r="AC366" i="10"/>
  <c r="AC365" i="10"/>
  <c r="AC179" i="10"/>
  <c r="AC178" i="10"/>
  <c r="AC265" i="10"/>
  <c r="AC117" i="10"/>
  <c r="D178" i="10" l="1"/>
  <c r="CH178" i="10" s="1"/>
  <c r="D366" i="10"/>
  <c r="CH366" i="10" s="1"/>
  <c r="D370" i="10"/>
  <c r="CH370" i="10" s="1"/>
  <c r="D135" i="10"/>
  <c r="CH135" i="10" s="1"/>
  <c r="D179" i="10"/>
  <c r="CH179" i="10" s="1"/>
  <c r="D367" i="10"/>
  <c r="CH367" i="10" s="1"/>
  <c r="D371" i="10"/>
  <c r="CH371" i="10" s="1"/>
  <c r="D117" i="10"/>
  <c r="CH117" i="10" s="1"/>
  <c r="D368" i="10"/>
  <c r="CH368" i="10" s="1"/>
  <c r="D372" i="10"/>
  <c r="CH372" i="10" s="1"/>
  <c r="D265" i="10"/>
  <c r="CH265" i="10" s="1"/>
  <c r="D365" i="10"/>
  <c r="CH365" i="10" s="1"/>
  <c r="D369" i="10"/>
  <c r="CH369" i="10" s="1"/>
  <c r="D373" i="10"/>
  <c r="CH373" i="10" s="1"/>
  <c r="AC96" i="10" l="1"/>
  <c r="AC95" i="10"/>
  <c r="AC94" i="10"/>
  <c r="AC93" i="10"/>
  <c r="AC247" i="10"/>
  <c r="D247" i="10" s="1"/>
  <c r="D94" i="10" l="1"/>
  <c r="CH94" i="10" s="1"/>
  <c r="D95" i="10"/>
  <c r="CH95" i="10" s="1"/>
  <c r="D96" i="10"/>
  <c r="CH96" i="10" s="1"/>
  <c r="D93" i="10"/>
  <c r="CH93" i="10" s="1"/>
  <c r="CH247" i="10"/>
  <c r="AC245" i="10"/>
  <c r="AD236" i="10" l="1"/>
  <c r="AD228" i="10" s="1"/>
  <c r="AC236" i="10"/>
  <c r="CH91" i="10"/>
  <c r="CH92" i="10"/>
  <c r="E495" i="10"/>
  <c r="F495" i="10"/>
  <c r="G495" i="10"/>
  <c r="H495" i="10"/>
  <c r="I495" i="10"/>
  <c r="J495" i="10"/>
  <c r="K495" i="10"/>
  <c r="L495" i="10"/>
  <c r="M495" i="10"/>
  <c r="O495" i="10"/>
  <c r="P495" i="10"/>
  <c r="Q495" i="10"/>
  <c r="R495" i="10"/>
  <c r="S495" i="10"/>
  <c r="T495" i="10"/>
  <c r="U495" i="10"/>
  <c r="V495" i="10"/>
  <c r="W495" i="10"/>
  <c r="X495" i="10"/>
  <c r="Y495" i="10"/>
  <c r="Z495" i="10"/>
  <c r="AA495" i="10"/>
  <c r="AB495" i="10"/>
  <c r="AD495" i="10"/>
  <c r="AE495" i="10"/>
  <c r="E499" i="10"/>
  <c r="F499" i="10"/>
  <c r="G499" i="10"/>
  <c r="H499" i="10"/>
  <c r="I499" i="10"/>
  <c r="J499" i="10"/>
  <c r="K499" i="10"/>
  <c r="L499" i="10"/>
  <c r="M499" i="10"/>
  <c r="O499" i="10"/>
  <c r="P499" i="10"/>
  <c r="Q499" i="10"/>
  <c r="R499" i="10"/>
  <c r="S499" i="10"/>
  <c r="T499" i="10"/>
  <c r="U499" i="10"/>
  <c r="V499" i="10"/>
  <c r="W499" i="10"/>
  <c r="X499" i="10"/>
  <c r="Y499" i="10"/>
  <c r="Z499" i="10"/>
  <c r="AA499" i="10"/>
  <c r="AB499" i="10"/>
  <c r="AD499" i="10"/>
  <c r="AE499" i="10"/>
  <c r="E505" i="10"/>
  <c r="F505" i="10"/>
  <c r="G505" i="10"/>
  <c r="H505" i="10"/>
  <c r="I505" i="10"/>
  <c r="J505" i="10"/>
  <c r="K505" i="10"/>
  <c r="L505" i="10"/>
  <c r="M505" i="10"/>
  <c r="O505" i="10"/>
  <c r="P505" i="10"/>
  <c r="Q505" i="10"/>
  <c r="R505" i="10"/>
  <c r="S505" i="10"/>
  <c r="T505" i="10"/>
  <c r="U505" i="10"/>
  <c r="V505" i="10"/>
  <c r="W505" i="10"/>
  <c r="X505" i="10"/>
  <c r="Y505" i="10"/>
  <c r="Z505" i="10"/>
  <c r="AA505" i="10"/>
  <c r="AB505" i="10"/>
  <c r="AE505" i="10"/>
  <c r="E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D526" i="10"/>
  <c r="AE526" i="10"/>
  <c r="E555" i="10"/>
  <c r="F555" i="10"/>
  <c r="G555" i="10"/>
  <c r="H555" i="10"/>
  <c r="I555" i="10"/>
  <c r="J555" i="10"/>
  <c r="K555" i="10"/>
  <c r="L555" i="10"/>
  <c r="M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D555" i="10"/>
  <c r="AE555" i="10"/>
  <c r="E558" i="10"/>
  <c r="F558" i="10"/>
  <c r="G558" i="10"/>
  <c r="H558" i="10"/>
  <c r="I558" i="10"/>
  <c r="J558" i="10"/>
  <c r="K558" i="10"/>
  <c r="L558" i="10"/>
  <c r="M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D558" i="10"/>
  <c r="AE558" i="10"/>
  <c r="E563" i="10"/>
  <c r="F563" i="10"/>
  <c r="G563" i="10"/>
  <c r="H563" i="10"/>
  <c r="I563" i="10"/>
  <c r="J563" i="10"/>
  <c r="K563" i="10"/>
  <c r="L563" i="10"/>
  <c r="M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D563" i="10"/>
  <c r="AE563" i="10"/>
  <c r="E596" i="10"/>
  <c r="F596" i="10"/>
  <c r="G596" i="10"/>
  <c r="H596" i="10"/>
  <c r="I596" i="10"/>
  <c r="J596" i="10"/>
  <c r="K596" i="10"/>
  <c r="L596" i="10"/>
  <c r="M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D596" i="10"/>
  <c r="AE596" i="10"/>
  <c r="E471" i="10"/>
  <c r="F471" i="10"/>
  <c r="G471" i="10"/>
  <c r="H471" i="10"/>
  <c r="I471" i="10"/>
  <c r="J471" i="10"/>
  <c r="K471" i="10"/>
  <c r="L471" i="10"/>
  <c r="M471" i="10"/>
  <c r="O471" i="10"/>
  <c r="P471" i="10"/>
  <c r="Q471" i="10"/>
  <c r="S471" i="10"/>
  <c r="T471" i="10"/>
  <c r="U471" i="10"/>
  <c r="V471" i="10"/>
  <c r="W471" i="10"/>
  <c r="X471" i="10"/>
  <c r="Y471" i="10"/>
  <c r="Z471" i="10"/>
  <c r="AA471" i="10"/>
  <c r="AB471" i="10"/>
  <c r="AD471" i="10"/>
  <c r="AE471" i="10"/>
  <c r="V399" i="5"/>
  <c r="V396" i="5"/>
  <c r="V394" i="5"/>
  <c r="V392" i="5"/>
  <c r="V390" i="5"/>
  <c r="V383" i="5"/>
  <c r="V381" i="5"/>
  <c r="V375" i="5"/>
  <c r="V373" i="5"/>
  <c r="V350" i="5"/>
  <c r="V346" i="5"/>
  <c r="V344" i="5"/>
  <c r="V342" i="5"/>
  <c r="V340" i="5"/>
  <c r="V338" i="5"/>
  <c r="V336" i="5"/>
  <c r="V333" i="5"/>
  <c r="V330" i="5"/>
  <c r="V321" i="5"/>
  <c r="V318" i="5"/>
  <c r="V313" i="5"/>
  <c r="V310" i="5"/>
  <c r="V308" i="5"/>
  <c r="V305" i="5"/>
  <c r="V303" i="5"/>
  <c r="V301" i="5"/>
  <c r="V299" i="5"/>
  <c r="V290" i="5"/>
  <c r="V274" i="5"/>
  <c r="V272" i="5"/>
  <c r="V270" i="5"/>
  <c r="V264" i="5"/>
  <c r="V262" i="5"/>
  <c r="V253" i="5"/>
  <c r="V251" i="5"/>
  <c r="V246" i="5"/>
  <c r="V242" i="5"/>
  <c r="V237" i="5"/>
  <c r="V235" i="5"/>
  <c r="V233" i="5"/>
  <c r="V220" i="5"/>
  <c r="V213" i="5"/>
  <c r="V177" i="5"/>
  <c r="D236" i="10" l="1"/>
  <c r="CH236" i="10" s="1"/>
  <c r="D177" i="11"/>
  <c r="D176" i="11" s="1"/>
  <c r="E177" i="11"/>
  <c r="E176" i="11" s="1"/>
  <c r="F177" i="11"/>
  <c r="F176" i="11" s="1"/>
  <c r="C177" i="11"/>
  <c r="C176" i="11" s="1"/>
  <c r="F11" i="11"/>
  <c r="D11" i="11"/>
  <c r="E11" i="11"/>
  <c r="E10" i="11" s="1"/>
  <c r="C11" i="11"/>
  <c r="V797" i="5"/>
  <c r="V796" i="5" s="1"/>
  <c r="V795" i="5" s="1"/>
  <c r="Q797" i="5"/>
  <c r="Q796" i="5" s="1"/>
  <c r="Q795" i="5" s="1"/>
  <c r="R797" i="5"/>
  <c r="R796" i="5" s="1"/>
  <c r="R795" i="5" s="1"/>
  <c r="S797" i="5"/>
  <c r="S796" i="5" s="1"/>
  <c r="S795" i="5" s="1"/>
  <c r="P797" i="5"/>
  <c r="J797" i="5"/>
  <c r="J796" i="5" s="1"/>
  <c r="J795" i="5" s="1"/>
  <c r="K797" i="5"/>
  <c r="K796" i="5" s="1"/>
  <c r="K795" i="5" s="1"/>
  <c r="L797" i="5"/>
  <c r="L796" i="5" s="1"/>
  <c r="L795" i="5" s="1"/>
  <c r="I797" i="5"/>
  <c r="I796" i="5" s="1"/>
  <c r="I795" i="5" s="1"/>
  <c r="C25" i="9"/>
  <c r="C24" i="9"/>
  <c r="C26" i="9" s="1"/>
  <c r="P796" i="5" l="1"/>
  <c r="U796" i="5" s="1"/>
  <c r="U797" i="5"/>
  <c r="P795" i="5" l="1"/>
  <c r="S399" i="5"/>
  <c r="R399" i="5"/>
  <c r="S396" i="5"/>
  <c r="R396" i="5"/>
  <c r="S394" i="5"/>
  <c r="R394" i="5"/>
  <c r="S392" i="5"/>
  <c r="R392" i="5"/>
  <c r="S390" i="5"/>
  <c r="R390" i="5"/>
  <c r="S383" i="5"/>
  <c r="R383" i="5"/>
  <c r="S381" i="5"/>
  <c r="R381" i="5"/>
  <c r="S375" i="5"/>
  <c r="R375" i="5"/>
  <c r="S373" i="5"/>
  <c r="R373" i="5"/>
  <c r="S350" i="5"/>
  <c r="R350" i="5"/>
  <c r="S346" i="5"/>
  <c r="R346" i="5"/>
  <c r="S344" i="5"/>
  <c r="R344" i="5"/>
  <c r="S342" i="5"/>
  <c r="R342" i="5"/>
  <c r="S340" i="5"/>
  <c r="R340" i="5"/>
  <c r="S338" i="5"/>
  <c r="R338" i="5"/>
  <c r="S336" i="5"/>
  <c r="R336" i="5"/>
  <c r="S333" i="5"/>
  <c r="R333" i="5"/>
  <c r="S330" i="5"/>
  <c r="R330" i="5"/>
  <c r="S321" i="5"/>
  <c r="R321" i="5"/>
  <c r="S318" i="5"/>
  <c r="R318" i="5"/>
  <c r="S310" i="5"/>
  <c r="R310" i="5"/>
  <c r="S308" i="5"/>
  <c r="R308" i="5"/>
  <c r="S305" i="5"/>
  <c r="R305" i="5"/>
  <c r="S303" i="5"/>
  <c r="R303" i="5"/>
  <c r="S301" i="5"/>
  <c r="R301" i="5"/>
  <c r="S299" i="5"/>
  <c r="R299" i="5"/>
  <c r="S290" i="5"/>
  <c r="R290" i="5"/>
  <c r="S274" i="5"/>
  <c r="R274" i="5"/>
  <c r="S272" i="5"/>
  <c r="R272" i="5"/>
  <c r="S270" i="5"/>
  <c r="R270" i="5"/>
  <c r="S264" i="5"/>
  <c r="R264" i="5"/>
  <c r="S262" i="5"/>
  <c r="R262" i="5"/>
  <c r="S253" i="5"/>
  <c r="R253" i="5"/>
  <c r="S251" i="5"/>
  <c r="R251" i="5"/>
  <c r="S242" i="5"/>
  <c r="R242" i="5"/>
  <c r="S237" i="5"/>
  <c r="R237" i="5"/>
  <c r="S235" i="5"/>
  <c r="R235" i="5"/>
  <c r="S233" i="5"/>
  <c r="R233" i="5"/>
  <c r="S220" i="5"/>
  <c r="R220" i="5"/>
  <c r="S213" i="5"/>
  <c r="R213" i="5"/>
  <c r="S177" i="5"/>
  <c r="R177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443" i="5"/>
  <c r="T44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99" i="5"/>
  <c r="T100" i="5"/>
  <c r="T101" i="5"/>
  <c r="T102" i="5"/>
  <c r="T103" i="5"/>
  <c r="T104" i="5"/>
  <c r="T105" i="5"/>
  <c r="T106" i="5"/>
  <c r="T107" i="5"/>
  <c r="T108" i="5"/>
  <c r="T155" i="5"/>
  <c r="T132" i="5"/>
  <c r="T113" i="5"/>
  <c r="T114" i="5"/>
  <c r="T133" i="5"/>
  <c r="T134" i="5"/>
  <c r="T130" i="5"/>
  <c r="T115" i="5"/>
  <c r="T135" i="5"/>
  <c r="T136" i="5"/>
  <c r="T137" i="5"/>
  <c r="T138" i="5"/>
  <c r="T116" i="5"/>
  <c r="T117" i="5"/>
  <c r="T139" i="5"/>
  <c r="T118" i="5"/>
  <c r="T140" i="5"/>
  <c r="T141" i="5"/>
  <c r="T142" i="5"/>
  <c r="T119" i="5"/>
  <c r="T143" i="5"/>
  <c r="T120" i="5"/>
  <c r="T144" i="5"/>
  <c r="T145" i="5"/>
  <c r="T121" i="5"/>
  <c r="T146" i="5"/>
  <c r="T147" i="5"/>
  <c r="T148" i="5"/>
  <c r="T131" i="5"/>
  <c r="T122" i="5"/>
  <c r="T149" i="5"/>
  <c r="T150" i="5"/>
  <c r="T151" i="5"/>
  <c r="T152" i="5"/>
  <c r="T123" i="5"/>
  <c r="T153" i="5"/>
  <c r="T154" i="5"/>
  <c r="T124" i="5"/>
  <c r="T125" i="5"/>
  <c r="T126" i="5"/>
  <c r="T127" i="5"/>
  <c r="T128" i="5"/>
  <c r="T158" i="5"/>
  <c r="T157" i="5" s="1"/>
  <c r="T178" i="5"/>
  <c r="T179" i="5"/>
  <c r="T180" i="5"/>
  <c r="T181" i="5"/>
  <c r="T183" i="5"/>
  <c r="T184" i="5"/>
  <c r="T185" i="5"/>
  <c r="T488" i="5"/>
  <c r="T186" i="5"/>
  <c r="T187" i="5"/>
  <c r="T188" i="5"/>
  <c r="T189" i="5"/>
  <c r="T190" i="5"/>
  <c r="T191" i="5"/>
  <c r="T192" i="5"/>
  <c r="T193" i="5"/>
  <c r="T194" i="5"/>
  <c r="T195" i="5"/>
  <c r="T196" i="5"/>
  <c r="T199" i="5"/>
  <c r="T492" i="5"/>
  <c r="T200" i="5"/>
  <c r="T201" i="5"/>
  <c r="T202" i="5"/>
  <c r="T203" i="5"/>
  <c r="T204" i="5"/>
  <c r="T207" i="5"/>
  <c r="T211" i="5"/>
  <c r="T208" i="5"/>
  <c r="T209" i="5"/>
  <c r="T210" i="5"/>
  <c r="T214" i="5"/>
  <c r="T215" i="5"/>
  <c r="T216" i="5"/>
  <c r="T217" i="5"/>
  <c r="T218" i="5"/>
  <c r="T219" i="5"/>
  <c r="T221" i="5"/>
  <c r="T503" i="5"/>
  <c r="T223" i="5"/>
  <c r="T224" i="5"/>
  <c r="T225" i="5"/>
  <c r="T504" i="5"/>
  <c r="T226" i="5"/>
  <c r="T505" i="5"/>
  <c r="T506" i="5"/>
  <c r="T507" i="5"/>
  <c r="T227" i="5"/>
  <c r="T228" i="5"/>
  <c r="T229" i="5"/>
  <c r="T234" i="5"/>
  <c r="T236" i="5"/>
  <c r="T238" i="5"/>
  <c r="T240" i="5"/>
  <c r="T243" i="5"/>
  <c r="T244" i="5"/>
  <c r="T245" i="5"/>
  <c r="T250" i="5"/>
  <c r="T247" i="5"/>
  <c r="T525" i="5"/>
  <c r="T248" i="5"/>
  <c r="T249" i="5"/>
  <c r="T252" i="5"/>
  <c r="T254" i="5"/>
  <c r="T258" i="5"/>
  <c r="T263" i="5"/>
  <c r="T265" i="5"/>
  <c r="T266" i="5"/>
  <c r="T267" i="5"/>
  <c r="T268" i="5"/>
  <c r="T269" i="5"/>
  <c r="T271" i="5"/>
  <c r="T273" i="5"/>
  <c r="T275" i="5"/>
  <c r="T276" i="5"/>
  <c r="T277" i="5"/>
  <c r="T551" i="5"/>
  <c r="T279" i="5"/>
  <c r="T280" i="5"/>
  <c r="T281" i="5"/>
  <c r="T284" i="5"/>
  <c r="T285" i="5"/>
  <c r="T288" i="5"/>
  <c r="T287" i="5" s="1"/>
  <c r="T291" i="5"/>
  <c r="T555" i="5"/>
  <c r="T556" i="5"/>
  <c r="T293" i="5"/>
  <c r="T294" i="5"/>
  <c r="T295" i="5"/>
  <c r="T296" i="5"/>
  <c r="T300" i="5"/>
  <c r="T302" i="5"/>
  <c r="T304" i="5"/>
  <c r="T306" i="5"/>
  <c r="T559" i="5"/>
  <c r="T307" i="5"/>
  <c r="T309" i="5"/>
  <c r="T311" i="5"/>
  <c r="T312" i="5"/>
  <c r="T314" i="5"/>
  <c r="T315" i="5"/>
  <c r="T316" i="5"/>
  <c r="T317" i="5"/>
  <c r="T319" i="5"/>
  <c r="T320" i="5"/>
  <c r="T322" i="5"/>
  <c r="T323" i="5"/>
  <c r="T324" i="5"/>
  <c r="T325" i="5"/>
  <c r="T326" i="5"/>
  <c r="T328" i="5"/>
  <c r="T329" i="5"/>
  <c r="T331" i="5"/>
  <c r="T332" i="5"/>
  <c r="T334" i="5"/>
  <c r="T335" i="5"/>
  <c r="T337" i="5"/>
  <c r="T339" i="5"/>
  <c r="T341" i="5"/>
  <c r="T343" i="5"/>
  <c r="T345" i="5"/>
  <c r="T347" i="5"/>
  <c r="T348" i="5"/>
  <c r="T349" i="5"/>
  <c r="T351" i="5"/>
  <c r="T352" i="5"/>
  <c r="T353" i="5"/>
  <c r="T354" i="5"/>
  <c r="T355" i="5"/>
  <c r="T356" i="5"/>
  <c r="T358" i="5"/>
  <c r="T592" i="5"/>
  <c r="T369" i="5"/>
  <c r="T370" i="5"/>
  <c r="T371" i="5"/>
  <c r="T374" i="5"/>
  <c r="T376" i="5"/>
  <c r="T377" i="5"/>
  <c r="T378" i="5"/>
  <c r="T379" i="5"/>
  <c r="T380" i="5"/>
  <c r="T382" i="5"/>
  <c r="T384" i="5"/>
  <c r="T388" i="5"/>
  <c r="T386" i="5"/>
  <c r="T389" i="5"/>
  <c r="T387" i="5"/>
  <c r="T391" i="5"/>
  <c r="T393" i="5"/>
  <c r="T395" i="5"/>
  <c r="T397" i="5"/>
  <c r="T398" i="5"/>
  <c r="T400" i="5"/>
  <c r="T16" i="5"/>
  <c r="U16" i="5"/>
  <c r="V15" i="5" s="1"/>
  <c r="J399" i="5"/>
  <c r="K399" i="5"/>
  <c r="L399" i="5"/>
  <c r="J396" i="5"/>
  <c r="K396" i="5"/>
  <c r="L396" i="5"/>
  <c r="J394" i="5"/>
  <c r="K394" i="5"/>
  <c r="L394" i="5"/>
  <c r="J392" i="5"/>
  <c r="K392" i="5"/>
  <c r="L392" i="5"/>
  <c r="J390" i="5"/>
  <c r="K390" i="5"/>
  <c r="L390" i="5"/>
  <c r="J383" i="5"/>
  <c r="K383" i="5"/>
  <c r="L383" i="5"/>
  <c r="J381" i="5"/>
  <c r="K381" i="5"/>
  <c r="L381" i="5"/>
  <c r="L375" i="5"/>
  <c r="J375" i="5"/>
  <c r="K375" i="5"/>
  <c r="J373" i="5"/>
  <c r="K373" i="5"/>
  <c r="L373" i="5"/>
  <c r="J350" i="5"/>
  <c r="K350" i="5"/>
  <c r="L350" i="5"/>
  <c r="J346" i="5"/>
  <c r="K346" i="5"/>
  <c r="L346" i="5"/>
  <c r="J344" i="5"/>
  <c r="K344" i="5"/>
  <c r="L344" i="5"/>
  <c r="J342" i="5"/>
  <c r="K342" i="5"/>
  <c r="L342" i="5"/>
  <c r="J340" i="5"/>
  <c r="K340" i="5"/>
  <c r="L340" i="5"/>
  <c r="L338" i="5"/>
  <c r="J338" i="5"/>
  <c r="K338" i="5"/>
  <c r="J336" i="5"/>
  <c r="K336" i="5"/>
  <c r="L336" i="5"/>
  <c r="J333" i="5"/>
  <c r="K333" i="5"/>
  <c r="L333" i="5"/>
  <c r="J330" i="5"/>
  <c r="K330" i="5"/>
  <c r="L330" i="5"/>
  <c r="J321" i="5"/>
  <c r="K321" i="5"/>
  <c r="L321" i="5"/>
  <c r="J318" i="5"/>
  <c r="K318" i="5"/>
  <c r="L318" i="5"/>
  <c r="J313" i="5"/>
  <c r="K313" i="5"/>
  <c r="L313" i="5"/>
  <c r="J310" i="5"/>
  <c r="K310" i="5"/>
  <c r="L310" i="5"/>
  <c r="J308" i="5"/>
  <c r="K308" i="5"/>
  <c r="L308" i="5"/>
  <c r="J305" i="5"/>
  <c r="K305" i="5"/>
  <c r="L305" i="5"/>
  <c r="J303" i="5"/>
  <c r="K303" i="5"/>
  <c r="L303" i="5"/>
  <c r="J301" i="5"/>
  <c r="K301" i="5"/>
  <c r="L301" i="5"/>
  <c r="J299" i="5"/>
  <c r="K299" i="5"/>
  <c r="L299" i="5"/>
  <c r="J290" i="5"/>
  <c r="K290" i="5"/>
  <c r="L290" i="5"/>
  <c r="J274" i="5"/>
  <c r="K274" i="5"/>
  <c r="L274" i="5"/>
  <c r="J272" i="5"/>
  <c r="K272" i="5"/>
  <c r="L272" i="5"/>
  <c r="J270" i="5"/>
  <c r="K270" i="5"/>
  <c r="L270" i="5"/>
  <c r="J264" i="5"/>
  <c r="K264" i="5"/>
  <c r="L264" i="5"/>
  <c r="J262" i="5"/>
  <c r="K262" i="5"/>
  <c r="L262" i="5"/>
  <c r="J253" i="5"/>
  <c r="K253" i="5"/>
  <c r="L253" i="5"/>
  <c r="I399" i="5"/>
  <c r="I396" i="5"/>
  <c r="I394" i="5"/>
  <c r="I392" i="5"/>
  <c r="I390" i="5"/>
  <c r="U385" i="5"/>
  <c r="I383" i="5"/>
  <c r="I381" i="5"/>
  <c r="I375" i="5"/>
  <c r="I373" i="5"/>
  <c r="U368" i="5"/>
  <c r="U357" i="5"/>
  <c r="I350" i="5"/>
  <c r="I346" i="5"/>
  <c r="I344" i="5"/>
  <c r="I342" i="5"/>
  <c r="I340" i="5"/>
  <c r="I338" i="5"/>
  <c r="I336" i="5"/>
  <c r="I333" i="5"/>
  <c r="I330" i="5"/>
  <c r="I321" i="5"/>
  <c r="I318" i="5"/>
  <c r="I313" i="5"/>
  <c r="I310" i="5"/>
  <c r="I308" i="5"/>
  <c r="I305" i="5"/>
  <c r="I303" i="5"/>
  <c r="I301" i="5"/>
  <c r="I299" i="5"/>
  <c r="U292" i="5"/>
  <c r="I290" i="5"/>
  <c r="U287" i="5"/>
  <c r="U283" i="5"/>
  <c r="U278" i="5"/>
  <c r="I274" i="5"/>
  <c r="I272" i="5"/>
  <c r="I270" i="5"/>
  <c r="I264" i="5"/>
  <c r="I262" i="5"/>
  <c r="U257" i="5"/>
  <c r="I253" i="5"/>
  <c r="J251" i="5"/>
  <c r="K251" i="5"/>
  <c r="L251" i="5"/>
  <c r="I251" i="5"/>
  <c r="U246" i="5"/>
  <c r="J242" i="5"/>
  <c r="K242" i="5"/>
  <c r="L242" i="5"/>
  <c r="I242" i="5"/>
  <c r="U239" i="5"/>
  <c r="J237" i="5"/>
  <c r="K237" i="5"/>
  <c r="L237" i="5"/>
  <c r="I237" i="5"/>
  <c r="J235" i="5"/>
  <c r="K235" i="5"/>
  <c r="L235" i="5"/>
  <c r="I235" i="5"/>
  <c r="J233" i="5"/>
  <c r="K233" i="5"/>
  <c r="L233" i="5"/>
  <c r="I233" i="5"/>
  <c r="U222" i="5"/>
  <c r="J220" i="5"/>
  <c r="K220" i="5"/>
  <c r="L220" i="5"/>
  <c r="I220" i="5"/>
  <c r="J213" i="5"/>
  <c r="K213" i="5"/>
  <c r="L213" i="5"/>
  <c r="I213" i="5"/>
  <c r="U206" i="5"/>
  <c r="U198" i="5"/>
  <c r="U182" i="5"/>
  <c r="J177" i="5"/>
  <c r="J14" i="5" s="1"/>
  <c r="K177" i="5"/>
  <c r="L177" i="5"/>
  <c r="I177" i="5"/>
  <c r="U157" i="5"/>
  <c r="U112" i="5"/>
  <c r="B16" i="5"/>
  <c r="R14" i="5" l="1"/>
  <c r="I14" i="5"/>
  <c r="L14" i="5"/>
  <c r="S14" i="5"/>
  <c r="K14" i="5"/>
  <c r="U251" i="5"/>
  <c r="U321" i="5"/>
  <c r="U373" i="5"/>
  <c r="U213" i="5"/>
  <c r="U220" i="5"/>
  <c r="U272" i="5"/>
  <c r="U301" i="5"/>
  <c r="U310" i="5"/>
  <c r="U330" i="5"/>
  <c r="U340" i="5"/>
  <c r="U350" i="5"/>
  <c r="U375" i="5"/>
  <c r="U390" i="5"/>
  <c r="U399" i="5"/>
  <c r="U270" i="5"/>
  <c r="U299" i="5"/>
  <c r="U338" i="5"/>
  <c r="U235" i="5"/>
  <c r="U237" i="5"/>
  <c r="U262" i="5"/>
  <c r="U274" i="5"/>
  <c r="U290" i="5"/>
  <c r="U313" i="5"/>
  <c r="U333" i="5"/>
  <c r="U342" i="5"/>
  <c r="U381" i="5"/>
  <c r="U392" i="5"/>
  <c r="U253" i="5"/>
  <c r="U308" i="5"/>
  <c r="U346" i="5"/>
  <c r="U396" i="5"/>
  <c r="U233" i="5"/>
  <c r="U303" i="5"/>
  <c r="U242" i="5"/>
  <c r="U264" i="5"/>
  <c r="U305" i="5"/>
  <c r="U318" i="5"/>
  <c r="U336" i="5"/>
  <c r="U344" i="5"/>
  <c r="U383" i="5"/>
  <c r="U394" i="5"/>
  <c r="T206" i="5"/>
  <c r="T15" i="5"/>
  <c r="T368" i="5"/>
  <c r="T182" i="5"/>
  <c r="T222" i="5"/>
  <c r="T198" i="5"/>
  <c r="T292" i="5"/>
  <c r="T278" i="5"/>
  <c r="U177" i="5"/>
  <c r="T385" i="5"/>
  <c r="T112" i="5"/>
  <c r="T313" i="5"/>
  <c r="T327" i="5"/>
  <c r="T246" i="5"/>
  <c r="T283" i="5"/>
  <c r="T392" i="5"/>
  <c r="T338" i="5"/>
  <c r="T270" i="5"/>
  <c r="T390" i="5"/>
  <c r="T373" i="5"/>
  <c r="T344" i="5"/>
  <c r="T336" i="5"/>
  <c r="T308" i="5"/>
  <c r="T303" i="5"/>
  <c r="T233" i="5"/>
  <c r="T257" i="5"/>
  <c r="T383" i="5"/>
  <c r="T357" i="5"/>
  <c r="T342" i="5"/>
  <c r="T301" i="5"/>
  <c r="T239" i="5"/>
  <c r="T220" i="5"/>
  <c r="T235" i="5"/>
  <c r="T399" i="5"/>
  <c r="T394" i="5"/>
  <c r="T381" i="5"/>
  <c r="T340" i="5"/>
  <c r="T299" i="5"/>
  <c r="T290" i="5"/>
  <c r="T272" i="5"/>
  <c r="T262" i="5"/>
  <c r="T253" i="5"/>
  <c r="T237" i="5"/>
  <c r="U795" i="5"/>
  <c r="T98" i="5"/>
  <c r="U98" i="5"/>
  <c r="T310" i="5"/>
  <c r="T396" i="5"/>
  <c r="T330" i="5"/>
  <c r="T251" i="5"/>
  <c r="T242" i="5"/>
  <c r="T305" i="5"/>
  <c r="T375" i="5"/>
  <c r="T346" i="5"/>
  <c r="T333" i="5"/>
  <c r="T318" i="5"/>
  <c r="T350" i="5"/>
  <c r="T274" i="5"/>
  <c r="T213" i="5"/>
  <c r="T177" i="5"/>
  <c r="T321" i="5"/>
  <c r="T264" i="5"/>
  <c r="U15" i="5"/>
  <c r="T14" i="5" l="1"/>
  <c r="E356" i="10"/>
  <c r="F356" i="10"/>
  <c r="G356" i="10"/>
  <c r="H356" i="10"/>
  <c r="I356" i="10"/>
  <c r="J356" i="10"/>
  <c r="K356" i="10"/>
  <c r="L356" i="10"/>
  <c r="M356" i="10"/>
  <c r="N356" i="10"/>
  <c r="O356" i="10"/>
  <c r="P356" i="10"/>
  <c r="Q356" i="10"/>
  <c r="R356" i="10"/>
  <c r="S356" i="10"/>
  <c r="T356" i="10"/>
  <c r="U356" i="10"/>
  <c r="V356" i="10"/>
  <c r="W356" i="10"/>
  <c r="X356" i="10"/>
  <c r="Y356" i="10"/>
  <c r="Z356" i="10"/>
  <c r="AA356" i="10"/>
  <c r="AB356" i="10"/>
  <c r="AD356" i="10"/>
  <c r="AE356" i="10"/>
  <c r="E352" i="10"/>
  <c r="F352" i="10"/>
  <c r="G352" i="10"/>
  <c r="H352" i="10"/>
  <c r="I352" i="10"/>
  <c r="J352" i="10"/>
  <c r="K352" i="10"/>
  <c r="L352" i="10"/>
  <c r="M352" i="10"/>
  <c r="N352" i="10"/>
  <c r="O352" i="10"/>
  <c r="P352" i="10"/>
  <c r="Q352" i="10"/>
  <c r="R352" i="10"/>
  <c r="S352" i="10"/>
  <c r="T352" i="10"/>
  <c r="U352" i="10"/>
  <c r="V352" i="10"/>
  <c r="W352" i="10"/>
  <c r="X352" i="10"/>
  <c r="Y352" i="10"/>
  <c r="Z352" i="10"/>
  <c r="AA352" i="10"/>
  <c r="AB352" i="10"/>
  <c r="AD352" i="10"/>
  <c r="AE352" i="10"/>
  <c r="E327" i="10"/>
  <c r="F327" i="10"/>
  <c r="G327" i="10"/>
  <c r="H327" i="10"/>
  <c r="I327" i="10"/>
  <c r="J327" i="10"/>
  <c r="K327" i="10"/>
  <c r="L327" i="10"/>
  <c r="M327" i="10"/>
  <c r="N327" i="10"/>
  <c r="O327" i="10"/>
  <c r="P327" i="10"/>
  <c r="Q327" i="10"/>
  <c r="R327" i="10"/>
  <c r="S327" i="10"/>
  <c r="T327" i="10"/>
  <c r="U327" i="10"/>
  <c r="V327" i="10"/>
  <c r="W327" i="10"/>
  <c r="X327" i="10"/>
  <c r="Y327" i="10"/>
  <c r="Z327" i="10"/>
  <c r="AA327" i="10"/>
  <c r="AB327" i="10"/>
  <c r="AD327" i="10"/>
  <c r="AE327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T183" i="10"/>
  <c r="U183" i="10"/>
  <c r="V183" i="10"/>
  <c r="W183" i="10"/>
  <c r="X183" i="10"/>
  <c r="Y183" i="10"/>
  <c r="Z183" i="10"/>
  <c r="AA183" i="10"/>
  <c r="AB183" i="10"/>
  <c r="AD183" i="10"/>
  <c r="AE183" i="10"/>
  <c r="CH90" i="10"/>
  <c r="U258" i="10" l="1"/>
  <c r="U257" i="10" s="1"/>
  <c r="AC355" i="10" l="1"/>
  <c r="E346" i="10"/>
  <c r="F346" i="10"/>
  <c r="G346" i="10"/>
  <c r="H346" i="10"/>
  <c r="I346" i="10"/>
  <c r="J346" i="10"/>
  <c r="K346" i="10"/>
  <c r="L346" i="10"/>
  <c r="M346" i="10"/>
  <c r="N346" i="10"/>
  <c r="O346" i="10"/>
  <c r="P346" i="10"/>
  <c r="Q346" i="10"/>
  <c r="R346" i="10"/>
  <c r="S346" i="10"/>
  <c r="T346" i="10"/>
  <c r="U346" i="10"/>
  <c r="V346" i="10"/>
  <c r="W346" i="10"/>
  <c r="X346" i="10"/>
  <c r="Y346" i="10"/>
  <c r="Z346" i="10"/>
  <c r="AA346" i="10"/>
  <c r="AB346" i="10"/>
  <c r="AD346" i="10"/>
  <c r="AE346" i="10"/>
  <c r="AC347" i="10"/>
  <c r="D347" i="10" s="1"/>
  <c r="AC264" i="10"/>
  <c r="AC187" i="10"/>
  <c r="CH176" i="10"/>
  <c r="CH177" i="10"/>
  <c r="AC114" i="10"/>
  <c r="CH85" i="10"/>
  <c r="CH86" i="10"/>
  <c r="CH87" i="10"/>
  <c r="CH88" i="10"/>
  <c r="CH89" i="10"/>
  <c r="AC84" i="10"/>
  <c r="AC83" i="10"/>
  <c r="AC82" i="10"/>
  <c r="AC134" i="10"/>
  <c r="AC235" i="10"/>
  <c r="D83" i="10" l="1"/>
  <c r="CH83" i="10" s="1"/>
  <c r="D187" i="10"/>
  <c r="CH187" i="10" s="1"/>
  <c r="D235" i="10"/>
  <c r="CH235" i="10" s="1"/>
  <c r="D84" i="10"/>
  <c r="CH84" i="10" s="1"/>
  <c r="AC263" i="10"/>
  <c r="D264" i="10"/>
  <c r="D355" i="10"/>
  <c r="CH355" i="10" s="1"/>
  <c r="D134" i="10"/>
  <c r="CH134" i="10" s="1"/>
  <c r="D82" i="10"/>
  <c r="CH82" i="10" s="1"/>
  <c r="D114" i="10"/>
  <c r="CH114" i="10" s="1"/>
  <c r="D346" i="10"/>
  <c r="CH347" i="10"/>
  <c r="AC346" i="10"/>
  <c r="D263" i="10" l="1"/>
  <c r="CH263" i="10" s="1"/>
  <c r="CH264" i="10"/>
  <c r="CH346" i="10"/>
  <c r="AD803" i="10" l="1"/>
  <c r="AE803" i="10"/>
  <c r="AC51" i="10"/>
  <c r="D51" i="10" s="1"/>
  <c r="AC143" i="10"/>
  <c r="D143" i="10" s="1"/>
  <c r="U798" i="5"/>
  <c r="T798" i="5"/>
  <c r="U774" i="5"/>
  <c r="E402" i="10"/>
  <c r="F402" i="10"/>
  <c r="G402" i="10"/>
  <c r="H402" i="10"/>
  <c r="I402" i="10"/>
  <c r="J402" i="10"/>
  <c r="K402" i="10"/>
  <c r="L402" i="10"/>
  <c r="M402" i="10"/>
  <c r="O402" i="10"/>
  <c r="P402" i="10"/>
  <c r="Q402" i="10"/>
  <c r="R402" i="10"/>
  <c r="S402" i="10"/>
  <c r="T402" i="10"/>
  <c r="U402" i="10"/>
  <c r="V402" i="10"/>
  <c r="W402" i="10"/>
  <c r="X402" i="10"/>
  <c r="Y402" i="10"/>
  <c r="Z402" i="10"/>
  <c r="AA402" i="10"/>
  <c r="AB402" i="10"/>
  <c r="AD402" i="10"/>
  <c r="AE402" i="10"/>
  <c r="E381" i="10"/>
  <c r="F381" i="10"/>
  <c r="G381" i="10"/>
  <c r="H381" i="10"/>
  <c r="I381" i="10"/>
  <c r="J381" i="10"/>
  <c r="K381" i="10"/>
  <c r="L381" i="10"/>
  <c r="M381" i="10"/>
  <c r="O381" i="10"/>
  <c r="P381" i="10"/>
  <c r="Q381" i="10"/>
  <c r="R381" i="10"/>
  <c r="S381" i="10"/>
  <c r="T381" i="10"/>
  <c r="U381" i="10"/>
  <c r="V381" i="10"/>
  <c r="W381" i="10"/>
  <c r="X381" i="10"/>
  <c r="Y381" i="10"/>
  <c r="Z381" i="10"/>
  <c r="AA381" i="10"/>
  <c r="AB381" i="10"/>
  <c r="AD381" i="10"/>
  <c r="AE381" i="10"/>
  <c r="E339" i="10"/>
  <c r="F339" i="10"/>
  <c r="G339" i="10"/>
  <c r="H339" i="10"/>
  <c r="I339" i="10"/>
  <c r="J339" i="10"/>
  <c r="K339" i="10"/>
  <c r="L339" i="10"/>
  <c r="M339" i="10"/>
  <c r="N339" i="10"/>
  <c r="O339" i="10"/>
  <c r="P339" i="10"/>
  <c r="Q339" i="10"/>
  <c r="R339" i="10"/>
  <c r="S339" i="10"/>
  <c r="T339" i="10"/>
  <c r="U339" i="10"/>
  <c r="V339" i="10"/>
  <c r="W339" i="10"/>
  <c r="X339" i="10"/>
  <c r="Y339" i="10"/>
  <c r="Z339" i="10"/>
  <c r="AA339" i="10"/>
  <c r="AB339" i="10"/>
  <c r="AD339" i="10"/>
  <c r="AE339" i="10"/>
  <c r="E324" i="10"/>
  <c r="F324" i="10"/>
  <c r="G324" i="10"/>
  <c r="H324" i="10"/>
  <c r="I324" i="10"/>
  <c r="J324" i="10"/>
  <c r="K324" i="10"/>
  <c r="L324" i="10"/>
  <c r="M324" i="10"/>
  <c r="O324" i="10"/>
  <c r="P324" i="10"/>
  <c r="Q324" i="10"/>
  <c r="R324" i="10"/>
  <c r="S324" i="10"/>
  <c r="T324" i="10"/>
  <c r="U324" i="10"/>
  <c r="V324" i="10"/>
  <c r="W324" i="10"/>
  <c r="X324" i="10"/>
  <c r="Y324" i="10"/>
  <c r="Z324" i="10"/>
  <c r="AA324" i="10"/>
  <c r="AB324" i="10"/>
  <c r="AD324" i="10"/>
  <c r="AE324" i="10"/>
  <c r="E319" i="10"/>
  <c r="F319" i="10"/>
  <c r="G319" i="10"/>
  <c r="H319" i="10"/>
  <c r="I319" i="10"/>
  <c r="J319" i="10"/>
  <c r="K319" i="10"/>
  <c r="L319" i="10"/>
  <c r="M319" i="10"/>
  <c r="O319" i="10"/>
  <c r="P319" i="10"/>
  <c r="Q319" i="10"/>
  <c r="R319" i="10"/>
  <c r="S319" i="10"/>
  <c r="T319" i="10"/>
  <c r="U319" i="10"/>
  <c r="V319" i="10"/>
  <c r="W319" i="10"/>
  <c r="X319" i="10"/>
  <c r="Y319" i="10"/>
  <c r="Z319" i="10"/>
  <c r="AA319" i="10"/>
  <c r="AB319" i="10"/>
  <c r="AD319" i="10"/>
  <c r="AE319" i="10"/>
  <c r="E316" i="10"/>
  <c r="F316" i="10"/>
  <c r="G316" i="10"/>
  <c r="H316" i="10"/>
  <c r="I316" i="10"/>
  <c r="J316" i="10"/>
  <c r="K316" i="10"/>
  <c r="L316" i="10"/>
  <c r="M316" i="10"/>
  <c r="O316" i="10"/>
  <c r="P316" i="10"/>
  <c r="Q316" i="10"/>
  <c r="R316" i="10"/>
  <c r="S316" i="10"/>
  <c r="T316" i="10"/>
  <c r="U316" i="10"/>
  <c r="V316" i="10"/>
  <c r="W316" i="10"/>
  <c r="X316" i="10"/>
  <c r="Y316" i="10"/>
  <c r="Z316" i="10"/>
  <c r="AA316" i="10"/>
  <c r="AB316" i="10"/>
  <c r="AD316" i="10"/>
  <c r="AE316" i="10"/>
  <c r="E311" i="10"/>
  <c r="F311" i="10"/>
  <c r="G311" i="10"/>
  <c r="H311" i="10"/>
  <c r="I311" i="10"/>
  <c r="J311" i="10"/>
  <c r="K311" i="10"/>
  <c r="L311" i="10"/>
  <c r="M311" i="10"/>
  <c r="O311" i="10"/>
  <c r="P311" i="10"/>
  <c r="Q311" i="10"/>
  <c r="R311" i="10"/>
  <c r="S311" i="10"/>
  <c r="T311" i="10"/>
  <c r="U311" i="10"/>
  <c r="V311" i="10"/>
  <c r="W311" i="10"/>
  <c r="X311" i="10"/>
  <c r="Y311" i="10"/>
  <c r="Z311" i="10"/>
  <c r="AA311" i="10"/>
  <c r="AB311" i="10"/>
  <c r="AD311" i="10"/>
  <c r="AE311" i="10"/>
  <c r="E280" i="10"/>
  <c r="F280" i="10"/>
  <c r="G280" i="10"/>
  <c r="H280" i="10"/>
  <c r="I280" i="10"/>
  <c r="J280" i="10"/>
  <c r="K280" i="10"/>
  <c r="L280" i="10"/>
  <c r="M280" i="10"/>
  <c r="O280" i="10"/>
  <c r="P280" i="10"/>
  <c r="Q280" i="10"/>
  <c r="R280" i="10"/>
  <c r="S280" i="10"/>
  <c r="T280" i="10"/>
  <c r="U280" i="10"/>
  <c r="V280" i="10"/>
  <c r="W280" i="10"/>
  <c r="X280" i="10"/>
  <c r="Y280" i="10"/>
  <c r="Z280" i="10"/>
  <c r="AA280" i="10"/>
  <c r="AB280" i="10"/>
  <c r="AD280" i="10"/>
  <c r="AE280" i="10"/>
  <c r="E270" i="10"/>
  <c r="F270" i="10"/>
  <c r="G270" i="10"/>
  <c r="H270" i="10"/>
  <c r="I270" i="10"/>
  <c r="J270" i="10"/>
  <c r="K270" i="10"/>
  <c r="L270" i="10"/>
  <c r="M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AA270" i="10"/>
  <c r="AB270" i="10"/>
  <c r="AD270" i="10"/>
  <c r="AE270" i="10"/>
  <c r="E248" i="10"/>
  <c r="F248" i="10"/>
  <c r="G248" i="10"/>
  <c r="H248" i="10"/>
  <c r="I248" i="10"/>
  <c r="J248" i="10"/>
  <c r="K248" i="10"/>
  <c r="L248" i="10"/>
  <c r="M248" i="10"/>
  <c r="O248" i="10"/>
  <c r="P248" i="10"/>
  <c r="Q248" i="10"/>
  <c r="R248" i="10"/>
  <c r="S248" i="10"/>
  <c r="T248" i="10"/>
  <c r="U248" i="10"/>
  <c r="V248" i="10"/>
  <c r="W248" i="10"/>
  <c r="X248" i="10"/>
  <c r="Y248" i="10"/>
  <c r="Z248" i="10"/>
  <c r="AA248" i="10"/>
  <c r="AB248" i="10"/>
  <c r="AD248" i="10"/>
  <c r="AE248" i="10"/>
  <c r="E219" i="10"/>
  <c r="F219" i="10"/>
  <c r="G219" i="10"/>
  <c r="H219" i="10"/>
  <c r="I219" i="10"/>
  <c r="J219" i="10"/>
  <c r="K219" i="10"/>
  <c r="L219" i="10"/>
  <c r="M219" i="10"/>
  <c r="O219" i="10"/>
  <c r="Q219" i="10"/>
  <c r="R219" i="10"/>
  <c r="S219" i="10"/>
  <c r="T219" i="10"/>
  <c r="U219" i="10"/>
  <c r="V219" i="10"/>
  <c r="W219" i="10"/>
  <c r="X219" i="10"/>
  <c r="Y219" i="10"/>
  <c r="Z219" i="10"/>
  <c r="AA219" i="10"/>
  <c r="AB219" i="10"/>
  <c r="AD219" i="10"/>
  <c r="AE219" i="10"/>
  <c r="AB803" i="10"/>
  <c r="AA803" i="10"/>
  <c r="Z803" i="10"/>
  <c r="Y803" i="10"/>
  <c r="X803" i="10"/>
  <c r="W803" i="10"/>
  <c r="V803" i="10"/>
  <c r="U803" i="10"/>
  <c r="T803" i="10"/>
  <c r="S803" i="10"/>
  <c r="R803" i="10"/>
  <c r="Q803" i="10"/>
  <c r="P803" i="10"/>
  <c r="O803" i="10"/>
  <c r="N803" i="10"/>
  <c r="M803" i="10"/>
  <c r="L803" i="10"/>
  <c r="K803" i="10"/>
  <c r="J803" i="10"/>
  <c r="I803" i="10"/>
  <c r="H803" i="10"/>
  <c r="G803" i="10"/>
  <c r="F803" i="10"/>
  <c r="E803" i="10"/>
  <c r="AC804" i="10"/>
  <c r="D804" i="10" s="1"/>
  <c r="D803" i="10" s="1"/>
  <c r="D802" i="10" s="1"/>
  <c r="DK302" i="10"/>
  <c r="AC302" i="10"/>
  <c r="D302" i="10" s="1"/>
  <c r="DK301" i="10"/>
  <c r="AC301" i="10"/>
  <c r="D301" i="10" s="1"/>
  <c r="DK300" i="10"/>
  <c r="AC300" i="10"/>
  <c r="D300" i="10" s="1"/>
  <c r="DK81" i="10"/>
  <c r="AC81" i="10"/>
  <c r="DK80" i="10"/>
  <c r="AC80" i="10"/>
  <c r="DK79" i="10"/>
  <c r="AC79" i="10"/>
  <c r="DK354" i="10"/>
  <c r="CL354" i="10"/>
  <c r="CE354" i="10"/>
  <c r="AT354" i="10"/>
  <c r="AC354" i="10"/>
  <c r="DK362" i="10"/>
  <c r="CL362" i="10"/>
  <c r="CE362" i="10"/>
  <c r="AT362" i="10"/>
  <c r="AC362" i="10"/>
  <c r="DK386" i="10"/>
  <c r="CL386" i="10"/>
  <c r="CE386" i="10"/>
  <c r="AT386" i="10"/>
  <c r="AC386" i="10"/>
  <c r="DK385" i="10"/>
  <c r="CL385" i="10"/>
  <c r="CE385" i="10"/>
  <c r="CA385" i="10"/>
  <c r="AT385" i="10"/>
  <c r="AC385" i="10"/>
  <c r="DK384" i="10"/>
  <c r="CL384" i="10"/>
  <c r="CE384" i="10"/>
  <c r="CA384" i="10"/>
  <c r="AT384" i="10"/>
  <c r="AC384" i="10"/>
  <c r="DK393" i="10"/>
  <c r="AC393" i="10"/>
  <c r="E379" i="10"/>
  <c r="F379" i="10"/>
  <c r="G379" i="10"/>
  <c r="H379" i="10"/>
  <c r="I379" i="10"/>
  <c r="J379" i="10"/>
  <c r="K379" i="10"/>
  <c r="L379" i="10"/>
  <c r="M379" i="10"/>
  <c r="N379" i="10"/>
  <c r="O379" i="10"/>
  <c r="P379" i="10"/>
  <c r="Q379" i="10"/>
  <c r="R379" i="10"/>
  <c r="S379" i="10"/>
  <c r="T379" i="10"/>
  <c r="U379" i="10"/>
  <c r="V379" i="10"/>
  <c r="W379" i="10"/>
  <c r="X379" i="10"/>
  <c r="Y379" i="10"/>
  <c r="Z379" i="10"/>
  <c r="AA379" i="10"/>
  <c r="AB379" i="10"/>
  <c r="AD379" i="10"/>
  <c r="AE379" i="10"/>
  <c r="DK380" i="10"/>
  <c r="CL380" i="10"/>
  <c r="CE380" i="10"/>
  <c r="AT380" i="10"/>
  <c r="AC380" i="10"/>
  <c r="D380" i="10" s="1"/>
  <c r="DK341" i="10"/>
  <c r="CL341" i="10"/>
  <c r="CE341" i="10"/>
  <c r="AC341" i="10"/>
  <c r="DK332" i="10"/>
  <c r="CL332" i="10"/>
  <c r="CE332" i="10"/>
  <c r="CA332" i="10"/>
  <c r="AC332" i="10"/>
  <c r="E342" i="10"/>
  <c r="F342" i="10"/>
  <c r="G342" i="10"/>
  <c r="H342" i="10"/>
  <c r="I342" i="10"/>
  <c r="J342" i="10"/>
  <c r="K342" i="10"/>
  <c r="L342" i="10"/>
  <c r="M342" i="10"/>
  <c r="N342" i="10"/>
  <c r="O342" i="10"/>
  <c r="P342" i="10"/>
  <c r="Q342" i="10"/>
  <c r="R342" i="10"/>
  <c r="S342" i="10"/>
  <c r="T342" i="10"/>
  <c r="U342" i="10"/>
  <c r="V342" i="10"/>
  <c r="W342" i="10"/>
  <c r="X342" i="10"/>
  <c r="Y342" i="10"/>
  <c r="Z342" i="10"/>
  <c r="AA342" i="10"/>
  <c r="AB342" i="10"/>
  <c r="AD342" i="10"/>
  <c r="AE342" i="10"/>
  <c r="DK343" i="10"/>
  <c r="CL343" i="10"/>
  <c r="CE343" i="10"/>
  <c r="AT343" i="10"/>
  <c r="AC343" i="10"/>
  <c r="D343" i="10" s="1"/>
  <c r="DK323" i="10"/>
  <c r="CL323" i="10"/>
  <c r="CE323" i="10"/>
  <c r="AT323" i="10"/>
  <c r="AC323" i="10"/>
  <c r="E314" i="10"/>
  <c r="F314" i="10"/>
  <c r="G314" i="10"/>
  <c r="H314" i="10"/>
  <c r="I314" i="10"/>
  <c r="J314" i="10"/>
  <c r="K314" i="10"/>
  <c r="L314" i="10"/>
  <c r="M314" i="10"/>
  <c r="N314" i="10"/>
  <c r="O314" i="10"/>
  <c r="P314" i="10"/>
  <c r="Q314" i="10"/>
  <c r="R314" i="10"/>
  <c r="S314" i="10"/>
  <c r="T314" i="10"/>
  <c r="U314" i="10"/>
  <c r="V314" i="10"/>
  <c r="W314" i="10"/>
  <c r="X314" i="10"/>
  <c r="Y314" i="10"/>
  <c r="Z314" i="10"/>
  <c r="AA314" i="10"/>
  <c r="AB314" i="10"/>
  <c r="AD314" i="10"/>
  <c r="AE314" i="10"/>
  <c r="DK315" i="10"/>
  <c r="CL315" i="10"/>
  <c r="CE315" i="10"/>
  <c r="AT315" i="10"/>
  <c r="AC315" i="10"/>
  <c r="D315" i="10" s="1"/>
  <c r="DK313" i="10"/>
  <c r="CL313" i="10"/>
  <c r="CE313" i="10"/>
  <c r="AT313" i="10"/>
  <c r="AC313" i="10"/>
  <c r="E296" i="10"/>
  <c r="F296" i="10"/>
  <c r="G296" i="10"/>
  <c r="H296" i="10"/>
  <c r="I296" i="10"/>
  <c r="J296" i="10"/>
  <c r="K296" i="10"/>
  <c r="L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Z296" i="10"/>
  <c r="AA296" i="10"/>
  <c r="AB296" i="10"/>
  <c r="AD296" i="10"/>
  <c r="AE296" i="10"/>
  <c r="DK297" i="10"/>
  <c r="CL297" i="10"/>
  <c r="CE297" i="10"/>
  <c r="AT297" i="10"/>
  <c r="AC297" i="10"/>
  <c r="D297" i="10" s="1"/>
  <c r="DK291" i="10"/>
  <c r="CL291" i="10"/>
  <c r="CE291" i="10"/>
  <c r="AT291" i="10"/>
  <c r="AC291" i="10"/>
  <c r="DK287" i="10"/>
  <c r="CL287" i="10"/>
  <c r="CE287" i="10"/>
  <c r="AT287" i="10"/>
  <c r="AC287" i="10"/>
  <c r="DK286" i="10"/>
  <c r="CL286" i="10"/>
  <c r="CE286" i="10"/>
  <c r="AT286" i="10"/>
  <c r="AC286" i="10"/>
  <c r="DK294" i="10"/>
  <c r="CL294" i="10"/>
  <c r="CE294" i="10"/>
  <c r="CA294" i="10"/>
  <c r="AT294" i="10"/>
  <c r="D294" i="10"/>
  <c r="D293" i="10" s="1"/>
  <c r="DK275" i="10"/>
  <c r="CL275" i="10"/>
  <c r="CE275" i="10"/>
  <c r="AT275" i="10"/>
  <c r="AC275" i="10"/>
  <c r="DK255" i="10"/>
  <c r="CL255" i="10"/>
  <c r="CE255" i="10"/>
  <c r="AT255" i="10"/>
  <c r="AC255" i="10"/>
  <c r="DK234" i="10"/>
  <c r="CL234" i="10"/>
  <c r="CE234" i="10"/>
  <c r="AT234" i="10"/>
  <c r="AC234" i="10"/>
  <c r="DK251" i="10"/>
  <c r="CL251" i="10"/>
  <c r="CE251" i="10"/>
  <c r="AT251" i="10"/>
  <c r="AC251" i="10"/>
  <c r="DK202" i="10"/>
  <c r="CL202" i="10"/>
  <c r="CE202" i="10"/>
  <c r="CA202" i="10"/>
  <c r="AC202" i="10"/>
  <c r="DK201" i="10"/>
  <c r="CL201" i="10"/>
  <c r="CE201" i="10"/>
  <c r="CA201" i="10"/>
  <c r="AT201" i="10"/>
  <c r="AC201" i="10"/>
  <c r="DK200" i="10"/>
  <c r="CL200" i="10"/>
  <c r="CE200" i="10"/>
  <c r="CA200" i="10"/>
  <c r="AT200" i="10"/>
  <c r="AC200" i="10"/>
  <c r="DK199" i="10"/>
  <c r="CL199" i="10"/>
  <c r="CE199" i="10"/>
  <c r="AT199" i="10"/>
  <c r="AC199" i="10"/>
  <c r="DK133" i="10"/>
  <c r="CL133" i="10"/>
  <c r="CE133" i="10"/>
  <c r="CA133" i="10"/>
  <c r="AC133" i="10"/>
  <c r="DK132" i="10"/>
  <c r="CL132" i="10"/>
  <c r="CE132" i="10"/>
  <c r="AT132" i="10"/>
  <c r="AC132" i="10"/>
  <c r="DK175" i="10"/>
  <c r="AC175" i="10"/>
  <c r="DK78" i="10"/>
  <c r="CL78" i="10"/>
  <c r="CE78" i="10"/>
  <c r="CA78" i="10"/>
  <c r="AT78" i="10"/>
  <c r="AC78" i="10"/>
  <c r="D78" i="10" s="1"/>
  <c r="DK77" i="10"/>
  <c r="CL77" i="10"/>
  <c r="CE77" i="10"/>
  <c r="CA77" i="10"/>
  <c r="AC77" i="10"/>
  <c r="D77" i="10" s="1"/>
  <c r="DK76" i="10"/>
  <c r="CL76" i="10"/>
  <c r="CE76" i="10"/>
  <c r="CA76" i="10"/>
  <c r="AT76" i="10"/>
  <c r="AC76" i="10"/>
  <c r="D76" i="10" s="1"/>
  <c r="DK75" i="10"/>
  <c r="CL75" i="10"/>
  <c r="CE75" i="10"/>
  <c r="AC75" i="10"/>
  <c r="D75" i="10" s="1"/>
  <c r="DK74" i="10"/>
  <c r="CL74" i="10"/>
  <c r="CE74" i="10"/>
  <c r="AC74" i="10"/>
  <c r="D74" i="10" s="1"/>
  <c r="DK73" i="10"/>
  <c r="CL73" i="10"/>
  <c r="CE73" i="10"/>
  <c r="CA73" i="10"/>
  <c r="AT73" i="10"/>
  <c r="AC73" i="10"/>
  <c r="D73" i="10" s="1"/>
  <c r="DK72" i="10"/>
  <c r="CL72" i="10"/>
  <c r="CE72" i="10"/>
  <c r="CA72" i="10"/>
  <c r="AT72" i="10"/>
  <c r="AC72" i="10"/>
  <c r="D72" i="10" s="1"/>
  <c r="DK71" i="10"/>
  <c r="CL71" i="10"/>
  <c r="CE71" i="10"/>
  <c r="CA71" i="10"/>
  <c r="AC71" i="10"/>
  <c r="D71" i="10" s="1"/>
  <c r="DK70" i="10"/>
  <c r="CL70" i="10"/>
  <c r="CE70" i="10"/>
  <c r="CA70" i="10"/>
  <c r="AT70" i="10"/>
  <c r="AC70" i="10"/>
  <c r="D70" i="10" s="1"/>
  <c r="DK69" i="10"/>
  <c r="CL69" i="10"/>
  <c r="CE69" i="10"/>
  <c r="CA69" i="10"/>
  <c r="AC69" i="10"/>
  <c r="D69" i="10" s="1"/>
  <c r="DK68" i="10"/>
  <c r="CL68" i="10"/>
  <c r="CE68" i="10"/>
  <c r="AT68" i="10"/>
  <c r="AC68" i="10"/>
  <c r="D68" i="10" s="1"/>
  <c r="DK67" i="10"/>
  <c r="CL67" i="10"/>
  <c r="CE67" i="10"/>
  <c r="AT67" i="10"/>
  <c r="AC67" i="10"/>
  <c r="D67" i="10" s="1"/>
  <c r="DK66" i="10"/>
  <c r="CL66" i="10"/>
  <c r="CE66" i="10"/>
  <c r="AT66" i="10"/>
  <c r="AC66" i="10"/>
  <c r="D66" i="10" s="1"/>
  <c r="DK65" i="10"/>
  <c r="CL65" i="10"/>
  <c r="CE65" i="10"/>
  <c r="AT65" i="10"/>
  <c r="AC65" i="10"/>
  <c r="D65" i="10" s="1"/>
  <c r="DK326" i="10"/>
  <c r="CL326" i="10"/>
  <c r="CE326" i="10"/>
  <c r="CA326" i="10"/>
  <c r="AT326" i="10"/>
  <c r="AC326" i="10"/>
  <c r="DK254" i="10"/>
  <c r="CL254" i="10"/>
  <c r="CE254" i="10"/>
  <c r="CA254" i="10"/>
  <c r="AC254" i="10"/>
  <c r="AC252" i="10" s="1"/>
  <c r="DK198" i="10"/>
  <c r="CL198" i="10"/>
  <c r="CE198" i="10"/>
  <c r="CA198" i="10"/>
  <c r="AC198" i="10"/>
  <c r="DK186" i="10"/>
  <c r="CL186" i="10"/>
  <c r="CE186" i="10"/>
  <c r="AT186" i="10"/>
  <c r="AC186" i="10"/>
  <c r="E405" i="10"/>
  <c r="F405" i="10"/>
  <c r="G405" i="10"/>
  <c r="H405" i="10"/>
  <c r="I405" i="10"/>
  <c r="J405" i="10"/>
  <c r="K405" i="10"/>
  <c r="L405" i="10"/>
  <c r="M405" i="10"/>
  <c r="N405" i="10"/>
  <c r="O405" i="10"/>
  <c r="P405" i="10"/>
  <c r="Q405" i="10"/>
  <c r="R405" i="10"/>
  <c r="S405" i="10"/>
  <c r="T405" i="10"/>
  <c r="U405" i="10"/>
  <c r="V405" i="10"/>
  <c r="W405" i="10"/>
  <c r="X405" i="10"/>
  <c r="Y405" i="10"/>
  <c r="Z405" i="10"/>
  <c r="AA405" i="10"/>
  <c r="AB405" i="10"/>
  <c r="AD405" i="10"/>
  <c r="AE405" i="10"/>
  <c r="DK406" i="10"/>
  <c r="CL406" i="10"/>
  <c r="CE406" i="10"/>
  <c r="CA406" i="10"/>
  <c r="AT406" i="10"/>
  <c r="AC406" i="10"/>
  <c r="D406" i="10" s="1"/>
  <c r="DK377" i="10"/>
  <c r="CL377" i="10"/>
  <c r="CE377" i="10"/>
  <c r="CA377" i="10"/>
  <c r="AT377" i="10"/>
  <c r="AC377" i="10"/>
  <c r="DK376" i="10"/>
  <c r="CL376" i="10"/>
  <c r="CE376" i="10"/>
  <c r="AT376" i="10"/>
  <c r="AC376" i="10"/>
  <c r="DK361" i="10"/>
  <c r="CL361" i="10"/>
  <c r="CE361" i="10"/>
  <c r="CA361" i="10"/>
  <c r="AC361" i="10"/>
  <c r="DK360" i="10"/>
  <c r="CL360" i="10"/>
  <c r="CE360" i="10"/>
  <c r="CA360" i="10"/>
  <c r="AC360" i="10"/>
  <c r="DK364" i="10"/>
  <c r="CL364" i="10"/>
  <c r="CE364" i="10"/>
  <c r="CA364" i="10"/>
  <c r="AT364" i="10"/>
  <c r="AC364" i="10"/>
  <c r="DK322" i="10"/>
  <c r="CL322" i="10"/>
  <c r="CE322" i="10"/>
  <c r="AT322" i="10"/>
  <c r="DK318" i="10"/>
  <c r="CL318" i="10"/>
  <c r="CE318" i="10"/>
  <c r="CA318" i="10"/>
  <c r="AT318" i="10"/>
  <c r="AC318" i="10"/>
  <c r="DK299" i="10"/>
  <c r="CL299" i="10"/>
  <c r="CE299" i="10"/>
  <c r="CA299" i="10"/>
  <c r="AT299" i="10"/>
  <c r="AC299" i="10"/>
  <c r="DK285" i="10"/>
  <c r="CL285" i="10"/>
  <c r="CE285" i="10"/>
  <c r="AT285" i="10"/>
  <c r="AC285" i="10"/>
  <c r="DK283" i="10"/>
  <c r="CL283" i="10"/>
  <c r="CE283" i="10"/>
  <c r="AT283" i="10"/>
  <c r="AC283" i="10"/>
  <c r="DK274" i="10"/>
  <c r="CL274" i="10"/>
  <c r="CE274" i="10"/>
  <c r="CA274" i="10"/>
  <c r="AT274" i="10"/>
  <c r="AC274" i="10"/>
  <c r="DK225" i="10"/>
  <c r="CL225" i="10"/>
  <c r="CE225" i="10"/>
  <c r="CA225" i="10"/>
  <c r="AT225" i="10"/>
  <c r="AC225" i="10"/>
  <c r="DK224" i="10"/>
  <c r="CL224" i="10"/>
  <c r="CE224" i="10"/>
  <c r="AT224" i="10"/>
  <c r="AC224" i="10"/>
  <c r="DK216" i="10"/>
  <c r="CL216" i="10"/>
  <c r="CE216" i="10"/>
  <c r="CA216" i="10"/>
  <c r="AT216" i="10"/>
  <c r="AC216" i="10"/>
  <c r="DK215" i="10"/>
  <c r="CL215" i="10"/>
  <c r="CE215" i="10"/>
  <c r="CA215" i="10"/>
  <c r="AT215" i="10"/>
  <c r="AC215" i="10"/>
  <c r="DK214" i="10"/>
  <c r="CL214" i="10"/>
  <c r="CE214" i="10"/>
  <c r="AT214" i="10"/>
  <c r="AC214" i="10"/>
  <c r="D214" i="10" s="1"/>
  <c r="DK210" i="10"/>
  <c r="CL210" i="10"/>
  <c r="CE210" i="10"/>
  <c r="CA210" i="10"/>
  <c r="AT210" i="10"/>
  <c r="AC210" i="10"/>
  <c r="DK209" i="10"/>
  <c r="CL209" i="10"/>
  <c r="CE209" i="10"/>
  <c r="AT209" i="10"/>
  <c r="AC209" i="10"/>
  <c r="DK208" i="10"/>
  <c r="CL208" i="10"/>
  <c r="CE208" i="10"/>
  <c r="AT208" i="10"/>
  <c r="AC208" i="10"/>
  <c r="DK197" i="10"/>
  <c r="CL197" i="10"/>
  <c r="CE197" i="10"/>
  <c r="AT197" i="10"/>
  <c r="AC197" i="10"/>
  <c r="DK185" i="10"/>
  <c r="CL185" i="10"/>
  <c r="CE185" i="10"/>
  <c r="CA185" i="10"/>
  <c r="AT185" i="10"/>
  <c r="AC185" i="10"/>
  <c r="DK184" i="10"/>
  <c r="CL184" i="10"/>
  <c r="CE184" i="10"/>
  <c r="AT184" i="10"/>
  <c r="AC184" i="10"/>
  <c r="D184" i="10" s="1"/>
  <c r="BJ188" i="10"/>
  <c r="DK131" i="10"/>
  <c r="CL131" i="10"/>
  <c r="CE131" i="10"/>
  <c r="CA131" i="10"/>
  <c r="AC131" i="10"/>
  <c r="DK64" i="10"/>
  <c r="CL64" i="10"/>
  <c r="CE64" i="10"/>
  <c r="CA64" i="10"/>
  <c r="AT64" i="10"/>
  <c r="AC64" i="10"/>
  <c r="D64" i="10" s="1"/>
  <c r="DK63" i="10"/>
  <c r="CL63" i="10"/>
  <c r="CE63" i="10"/>
  <c r="CA63" i="10"/>
  <c r="AC63" i="10"/>
  <c r="D63" i="10" s="1"/>
  <c r="DK62" i="10"/>
  <c r="CL62" i="10"/>
  <c r="CE62" i="10"/>
  <c r="AC62" i="10"/>
  <c r="D62" i="10" s="1"/>
  <c r="DK61" i="10"/>
  <c r="CL61" i="10"/>
  <c r="CE61" i="10"/>
  <c r="CA61" i="10"/>
  <c r="AT61" i="10"/>
  <c r="AC61" i="10"/>
  <c r="D61" i="10" s="1"/>
  <c r="DK60" i="10"/>
  <c r="CL60" i="10"/>
  <c r="CE60" i="10"/>
  <c r="CA60" i="10"/>
  <c r="AC60" i="10"/>
  <c r="D60" i="10" s="1"/>
  <c r="DK59" i="10"/>
  <c r="CL59" i="10"/>
  <c r="CE59" i="10"/>
  <c r="CA59" i="10"/>
  <c r="AT59" i="10"/>
  <c r="AC59" i="10"/>
  <c r="D59" i="10" s="1"/>
  <c r="DK58" i="10"/>
  <c r="CL58" i="10"/>
  <c r="CE58" i="10"/>
  <c r="AT58" i="10"/>
  <c r="AC58" i="10"/>
  <c r="D58" i="10" s="1"/>
  <c r="AC57" i="10"/>
  <c r="AC258" i="10"/>
  <c r="AC257" i="10" s="1"/>
  <c r="G802" i="10" l="1"/>
  <c r="G801" i="10" s="1"/>
  <c r="K802" i="10"/>
  <c r="K801" i="10" s="1"/>
  <c r="O802" i="10"/>
  <c r="O801" i="10" s="1"/>
  <c r="S802" i="10"/>
  <c r="S801" i="10" s="1"/>
  <c r="W802" i="10"/>
  <c r="W801" i="10" s="1"/>
  <c r="AA802" i="10"/>
  <c r="AA801" i="10" s="1"/>
  <c r="H802" i="10"/>
  <c r="H801" i="10" s="1"/>
  <c r="L802" i="10"/>
  <c r="L801" i="10" s="1"/>
  <c r="P802" i="10"/>
  <c r="P801" i="10" s="1"/>
  <c r="T802" i="10"/>
  <c r="T801" i="10" s="1"/>
  <c r="X802" i="10"/>
  <c r="X801" i="10" s="1"/>
  <c r="AB802" i="10"/>
  <c r="AB801" i="10" s="1"/>
  <c r="E802" i="10"/>
  <c r="E801" i="10" s="1"/>
  <c r="I802" i="10"/>
  <c r="I801" i="10" s="1"/>
  <c r="M802" i="10"/>
  <c r="M801" i="10" s="1"/>
  <c r="Q802" i="10"/>
  <c r="Q801" i="10" s="1"/>
  <c r="U802" i="10"/>
  <c r="U801" i="10" s="1"/>
  <c r="Y802" i="10"/>
  <c r="Y801" i="10" s="1"/>
  <c r="AE802" i="10"/>
  <c r="AE801" i="10" s="1"/>
  <c r="F802" i="10"/>
  <c r="F801" i="10" s="1"/>
  <c r="J802" i="10"/>
  <c r="J801" i="10" s="1"/>
  <c r="N802" i="10"/>
  <c r="N801" i="10" s="1"/>
  <c r="R802" i="10"/>
  <c r="R801" i="10" s="1"/>
  <c r="V802" i="10"/>
  <c r="V801" i="10" s="1"/>
  <c r="Z802" i="10"/>
  <c r="Z801" i="10" s="1"/>
  <c r="AD802" i="10"/>
  <c r="AD801" i="10" s="1"/>
  <c r="AC284" i="10"/>
  <c r="D299" i="10"/>
  <c r="D298" i="10" s="1"/>
  <c r="AC298" i="10"/>
  <c r="T797" i="5"/>
  <c r="D131" i="10"/>
  <c r="CH131" i="10" s="1"/>
  <c r="D210" i="10"/>
  <c r="CH210" i="10" s="1"/>
  <c r="D225" i="10"/>
  <c r="CH225" i="10" s="1"/>
  <c r="D283" i="10"/>
  <c r="CH283" i="10" s="1"/>
  <c r="D318" i="10"/>
  <c r="CH318" i="10" s="1"/>
  <c r="D360" i="10"/>
  <c r="CH360" i="10" s="1"/>
  <c r="D326" i="10"/>
  <c r="CH326" i="10" s="1"/>
  <c r="D199" i="10"/>
  <c r="CH199" i="10" s="1"/>
  <c r="D255" i="10"/>
  <c r="CH255" i="10" s="1"/>
  <c r="D286" i="10"/>
  <c r="CH286" i="10" s="1"/>
  <c r="D313" i="10"/>
  <c r="CH313" i="10" s="1"/>
  <c r="D323" i="10"/>
  <c r="CH323" i="10" s="1"/>
  <c r="D332" i="10"/>
  <c r="CH332" i="10" s="1"/>
  <c r="D362" i="10"/>
  <c r="CH362" i="10" s="1"/>
  <c r="D80" i="10"/>
  <c r="CH80" i="10" s="1"/>
  <c r="D197" i="10"/>
  <c r="CH197" i="10" s="1"/>
  <c r="D216" i="10"/>
  <c r="CH216" i="10" s="1"/>
  <c r="D285" i="10"/>
  <c r="D361" i="10"/>
  <c r="CH361" i="10" s="1"/>
  <c r="D186" i="10"/>
  <c r="CH186" i="10" s="1"/>
  <c r="D132" i="10"/>
  <c r="CH132" i="10" s="1"/>
  <c r="D200" i="10"/>
  <c r="CH200" i="10" s="1"/>
  <c r="D202" i="10"/>
  <c r="CH202" i="10" s="1"/>
  <c r="D287" i="10"/>
  <c r="CH287" i="10" s="1"/>
  <c r="D341" i="10"/>
  <c r="CH341" i="10" s="1"/>
  <c r="D393" i="10"/>
  <c r="CH393" i="10" s="1"/>
  <c r="D385" i="10"/>
  <c r="CH385" i="10" s="1"/>
  <c r="D354" i="10"/>
  <c r="CH354" i="10" s="1"/>
  <c r="D208" i="10"/>
  <c r="CH208" i="10" s="1"/>
  <c r="D274" i="10"/>
  <c r="CH274" i="10" s="1"/>
  <c r="AC363" i="10"/>
  <c r="D364" i="10"/>
  <c r="D376" i="10"/>
  <c r="CH376" i="10" s="1"/>
  <c r="D198" i="10"/>
  <c r="CH198" i="10" s="1"/>
  <c r="D251" i="10"/>
  <c r="CH251" i="10" s="1"/>
  <c r="D79" i="10"/>
  <c r="CH79" i="10" s="1"/>
  <c r="D81" i="10"/>
  <c r="CH81" i="10" s="1"/>
  <c r="D258" i="10"/>
  <c r="D257" i="10" s="1"/>
  <c r="D57" i="10"/>
  <c r="CH57" i="10" s="1"/>
  <c r="D185" i="10"/>
  <c r="CH185" i="10" s="1"/>
  <c r="D209" i="10"/>
  <c r="CH209" i="10" s="1"/>
  <c r="D215" i="10"/>
  <c r="CH215" i="10" s="1"/>
  <c r="D224" i="10"/>
  <c r="CH224" i="10" s="1"/>
  <c r="D377" i="10"/>
  <c r="CH377" i="10" s="1"/>
  <c r="D254" i="10"/>
  <c r="D175" i="10"/>
  <c r="CH175" i="10" s="1"/>
  <c r="D133" i="10"/>
  <c r="CH133" i="10" s="1"/>
  <c r="D201" i="10"/>
  <c r="CH201" i="10" s="1"/>
  <c r="D234" i="10"/>
  <c r="CH234" i="10" s="1"/>
  <c r="D275" i="10"/>
  <c r="CH275" i="10" s="1"/>
  <c r="D291" i="10"/>
  <c r="CH291" i="10" s="1"/>
  <c r="D384" i="10"/>
  <c r="CH384" i="10" s="1"/>
  <c r="D386" i="10"/>
  <c r="CH386" i="10" s="1"/>
  <c r="CH300" i="10"/>
  <c r="CH302" i="10"/>
  <c r="CH301" i="10"/>
  <c r="BV67" i="10"/>
  <c r="CH67" i="10"/>
  <c r="BV73" i="10"/>
  <c r="CH73" i="10"/>
  <c r="BV77" i="10"/>
  <c r="CH77" i="10"/>
  <c r="CH294" i="10"/>
  <c r="D296" i="10"/>
  <c r="CH297" i="10"/>
  <c r="BV58" i="10"/>
  <c r="CH58" i="10"/>
  <c r="D405" i="10"/>
  <c r="CH406" i="10"/>
  <c r="BV68" i="10"/>
  <c r="CH68" i="10"/>
  <c r="BV71" i="10"/>
  <c r="CH71" i="10"/>
  <c r="BV78" i="10"/>
  <c r="CH78" i="10"/>
  <c r="D314" i="10"/>
  <c r="CH315" i="10"/>
  <c r="D342" i="10"/>
  <c r="CH343" i="10"/>
  <c r="D379" i="10"/>
  <c r="CH380" i="10"/>
  <c r="BV65" i="10"/>
  <c r="CH65" i="10"/>
  <c r="BV69" i="10"/>
  <c r="CH69" i="10"/>
  <c r="BV72" i="10"/>
  <c r="CH72" i="10"/>
  <c r="BV74" i="10"/>
  <c r="CH74" i="10"/>
  <c r="BV75" i="10"/>
  <c r="CH75" i="10"/>
  <c r="BV76" i="10"/>
  <c r="CH76" i="10"/>
  <c r="BS803" i="10"/>
  <c r="CH804" i="10"/>
  <c r="BV59" i="10"/>
  <c r="CH59" i="10"/>
  <c r="BV62" i="10"/>
  <c r="CH62" i="10"/>
  <c r="BV63" i="10"/>
  <c r="CH63" i="10"/>
  <c r="BV64" i="10"/>
  <c r="CH64" i="10"/>
  <c r="BV60" i="10"/>
  <c r="CH60" i="10"/>
  <c r="BV61" i="10"/>
  <c r="CH61" i="10"/>
  <c r="BV66" i="10"/>
  <c r="CH66" i="10"/>
  <c r="BV70" i="10"/>
  <c r="CH70" i="10"/>
  <c r="BC188" i="10"/>
  <c r="AC183" i="10"/>
  <c r="AC803" i="10"/>
  <c r="AC339" i="10"/>
  <c r="AC379" i="10"/>
  <c r="AC342" i="10"/>
  <c r="AC314" i="10"/>
  <c r="AC296" i="10"/>
  <c r="AC405" i="10"/>
  <c r="AC322" i="10"/>
  <c r="CH214" i="10"/>
  <c r="AC802" i="10" l="1"/>
  <c r="AC801" i="10" s="1"/>
  <c r="CH299" i="10"/>
  <c r="CH285" i="10"/>
  <c r="D284" i="10"/>
  <c r="CH254" i="10"/>
  <c r="D252" i="10"/>
  <c r="T796" i="5"/>
  <c r="U402" i="5"/>
  <c r="D322" i="10"/>
  <c r="CH322" i="10" s="1"/>
  <c r="D801" i="10"/>
  <c r="CH803" i="10"/>
  <c r="CH342" i="10"/>
  <c r="CH405" i="10"/>
  <c r="CH293" i="10"/>
  <c r="D183" i="10"/>
  <c r="CH184" i="10"/>
  <c r="D363" i="10"/>
  <c r="CH363" i="10" s="1"/>
  <c r="CH364" i="10"/>
  <c r="CH379" i="10"/>
  <c r="CH314" i="10"/>
  <c r="CH296" i="10"/>
  <c r="AC35" i="10"/>
  <c r="D35" i="10" s="1"/>
  <c r="T795" i="5" l="1"/>
  <c r="CH183" i="10"/>
  <c r="CH802" i="10"/>
  <c r="BS802" i="10"/>
  <c r="CH801" i="10" l="1"/>
  <c r="BS801" i="10"/>
  <c r="AC233" i="10"/>
  <c r="E336" i="10"/>
  <c r="F336" i="10"/>
  <c r="G336" i="10"/>
  <c r="H336" i="10"/>
  <c r="I336" i="10"/>
  <c r="J336" i="10"/>
  <c r="K336" i="10"/>
  <c r="L336" i="10"/>
  <c r="M336" i="10"/>
  <c r="O336" i="10"/>
  <c r="P336" i="10"/>
  <c r="Q336" i="10"/>
  <c r="R336" i="10"/>
  <c r="S336" i="10"/>
  <c r="T336" i="10"/>
  <c r="U336" i="10"/>
  <c r="V336" i="10"/>
  <c r="W336" i="10"/>
  <c r="X336" i="10"/>
  <c r="Y336" i="10"/>
  <c r="Z336" i="10"/>
  <c r="AA336" i="10"/>
  <c r="AB336" i="10"/>
  <c r="AD336" i="10"/>
  <c r="AE336" i="10"/>
  <c r="AC338" i="10"/>
  <c r="D233" i="10" l="1"/>
  <c r="CH233" i="10" s="1"/>
  <c r="D338" i="10"/>
  <c r="CH338" i="10" s="1"/>
  <c r="CH724" i="10"/>
  <c r="CH722" i="10"/>
  <c r="CH721" i="10"/>
  <c r="CH720" i="10"/>
  <c r="CH529" i="10"/>
  <c r="CH528" i="10"/>
  <c r="CH527" i="10"/>
  <c r="CH447" i="10"/>
  <c r="CH395" i="10"/>
  <c r="CH383" i="10"/>
  <c r="CH340" i="10"/>
  <c r="CH565" i="10"/>
  <c r="CH253" i="10"/>
  <c r="CH512" i="10"/>
  <c r="CH113" i="10"/>
  <c r="CH54" i="10"/>
  <c r="CH53" i="10"/>
  <c r="AC511" i="10"/>
  <c r="D511" i="10" s="1"/>
  <c r="AC55" i="10"/>
  <c r="AC359" i="10"/>
  <c r="D359" i="10" l="1"/>
  <c r="CH359" i="10" s="1"/>
  <c r="D55" i="10"/>
  <c r="CH55" i="10" s="1"/>
  <c r="D245" i="10"/>
  <c r="CH245" i="10" s="1"/>
  <c r="CH246" i="10"/>
  <c r="CH335" i="10"/>
  <c r="CH257" i="10"/>
  <c r="CH258" i="10"/>
  <c r="AD505" i="10"/>
  <c r="D339" i="10"/>
  <c r="CH339" i="10" s="1"/>
  <c r="CH511" i="10"/>
  <c r="AC52" i="10"/>
  <c r="AC531" i="10"/>
  <c r="D531" i="10" s="1"/>
  <c r="AC513" i="10"/>
  <c r="AC130" i="10"/>
  <c r="AC112" i="10"/>
  <c r="N453" i="10"/>
  <c r="D112" i="10" l="1"/>
  <c r="CH112" i="10" s="1"/>
  <c r="D52" i="10"/>
  <c r="CH52" i="10" s="1"/>
  <c r="D513" i="10"/>
  <c r="CH513" i="10" s="1"/>
  <c r="D130" i="10"/>
  <c r="CH130" i="10" s="1"/>
  <c r="CH531" i="10"/>
  <c r="AC27" i="10" l="1"/>
  <c r="D27" i="10" s="1"/>
  <c r="AC28" i="10"/>
  <c r="D28" i="10" s="1"/>
  <c r="L408" i="10"/>
  <c r="N408" i="10" l="1"/>
  <c r="AC445" i="10"/>
  <c r="AC442" i="10"/>
  <c r="D442" i="10" s="1"/>
  <c r="AC439" i="10"/>
  <c r="AC435" i="10"/>
  <c r="AC431" i="10"/>
  <c r="AC426" i="10"/>
  <c r="AC422" i="10"/>
  <c r="AC418" i="10"/>
  <c r="AC414" i="10"/>
  <c r="AC410" i="10"/>
  <c r="AC25" i="10"/>
  <c r="AC29" i="10"/>
  <c r="AC42" i="10"/>
  <c r="AC38" i="10"/>
  <c r="AC33" i="10"/>
  <c r="AC46" i="10"/>
  <c r="AC49" i="10"/>
  <c r="AC622" i="10"/>
  <c r="AC640" i="10"/>
  <c r="AC636" i="10"/>
  <c r="AC632" i="10"/>
  <c r="AC628" i="10"/>
  <c r="AC646" i="10"/>
  <c r="AC655" i="10"/>
  <c r="AC624" i="10"/>
  <c r="AC644" i="10"/>
  <c r="AC656" i="10"/>
  <c r="AC441" i="10"/>
  <c r="AC438" i="10"/>
  <c r="AC434" i="10"/>
  <c r="AC430" i="10"/>
  <c r="AC425" i="10"/>
  <c r="D425" i="10" s="1"/>
  <c r="AC421" i="10"/>
  <c r="AC417" i="10"/>
  <c r="AC413" i="10"/>
  <c r="AC446" i="10"/>
  <c r="CH28" i="10"/>
  <c r="AC24" i="10"/>
  <c r="AC45" i="10"/>
  <c r="AC41" i="10"/>
  <c r="AC37" i="10"/>
  <c r="AC32" i="10"/>
  <c r="AC48" i="10"/>
  <c r="CH51" i="10"/>
  <c r="AC623" i="10"/>
  <c r="AC639" i="10"/>
  <c r="AC635" i="10"/>
  <c r="AC631" i="10"/>
  <c r="D631" i="10" s="1"/>
  <c r="AC645" i="10"/>
  <c r="AC650" i="10"/>
  <c r="AC626" i="10"/>
  <c r="D626" i="10" s="1"/>
  <c r="AC649" i="10"/>
  <c r="AC440" i="10"/>
  <c r="AC437" i="10"/>
  <c r="D437" i="10" s="1"/>
  <c r="AC433" i="10"/>
  <c r="D433" i="10" s="1"/>
  <c r="AC429" i="10"/>
  <c r="D429" i="10" s="1"/>
  <c r="AC424" i="10"/>
  <c r="AC420" i="10"/>
  <c r="D420" i="10" s="1"/>
  <c r="AC416" i="10"/>
  <c r="D416" i="10" s="1"/>
  <c r="AC412" i="10"/>
  <c r="D412" i="10" s="1"/>
  <c r="AC428" i="10"/>
  <c r="CH27" i="10"/>
  <c r="AC44" i="10"/>
  <c r="AC40" i="10"/>
  <c r="AC36" i="10"/>
  <c r="AC31" i="10"/>
  <c r="AC47" i="10"/>
  <c r="AC50" i="10"/>
  <c r="AC625" i="10"/>
  <c r="D625" i="10" s="1"/>
  <c r="AC638" i="10"/>
  <c r="D638" i="10" s="1"/>
  <c r="AC634" i="10"/>
  <c r="D634" i="10" s="1"/>
  <c r="AC630" i="10"/>
  <c r="AC648" i="10"/>
  <c r="D648" i="10" s="1"/>
  <c r="AC652" i="10"/>
  <c r="D652" i="10" s="1"/>
  <c r="AC657" i="10"/>
  <c r="D657" i="10" s="1"/>
  <c r="AC641" i="10"/>
  <c r="AC653" i="10"/>
  <c r="D653" i="10" s="1"/>
  <c r="AC409" i="10"/>
  <c r="AC443" i="10"/>
  <c r="AC56" i="10"/>
  <c r="AC436" i="10"/>
  <c r="D436" i="10" s="1"/>
  <c r="AC432" i="10"/>
  <c r="D432" i="10" s="1"/>
  <c r="AC427" i="10"/>
  <c r="D427" i="10" s="1"/>
  <c r="AC423" i="10"/>
  <c r="AC419" i="10"/>
  <c r="D419" i="10" s="1"/>
  <c r="AC415" i="10"/>
  <c r="D415" i="10" s="1"/>
  <c r="AC411" i="10"/>
  <c r="D411" i="10" s="1"/>
  <c r="AC26" i="10"/>
  <c r="AC448" i="10"/>
  <c r="D448" i="10" s="1"/>
  <c r="AC43" i="10"/>
  <c r="AC39" i="10"/>
  <c r="AC34" i="10"/>
  <c r="AC30" i="10"/>
  <c r="AC627" i="10"/>
  <c r="AC637" i="10"/>
  <c r="AC633" i="10"/>
  <c r="AC629" i="10"/>
  <c r="AC647" i="10"/>
  <c r="AC651" i="10"/>
  <c r="AC643" i="10"/>
  <c r="AC642" i="10"/>
  <c r="AC654" i="10"/>
  <c r="AC22" i="10"/>
  <c r="AE797" i="10"/>
  <c r="AD797" i="10"/>
  <c r="AB797" i="10"/>
  <c r="AA797" i="10"/>
  <c r="Z797" i="10"/>
  <c r="Y797" i="10"/>
  <c r="X797" i="10"/>
  <c r="W797" i="10"/>
  <c r="V797" i="10"/>
  <c r="T797" i="10"/>
  <c r="S797" i="10"/>
  <c r="Q797" i="10"/>
  <c r="P797" i="10"/>
  <c r="O797" i="10"/>
  <c r="N797" i="10"/>
  <c r="M797" i="10"/>
  <c r="L797" i="10"/>
  <c r="K797" i="10"/>
  <c r="J797" i="10"/>
  <c r="I797" i="10"/>
  <c r="H797" i="10"/>
  <c r="G797" i="10"/>
  <c r="F797" i="10"/>
  <c r="E797" i="10"/>
  <c r="AE794" i="10"/>
  <c r="AD794" i="10"/>
  <c r="AB794" i="10"/>
  <c r="AA794" i="10"/>
  <c r="Z794" i="10"/>
  <c r="Y794" i="10"/>
  <c r="X794" i="10"/>
  <c r="W794" i="10"/>
  <c r="V794" i="10"/>
  <c r="T794" i="10"/>
  <c r="S794" i="10"/>
  <c r="R794" i="10"/>
  <c r="Q794" i="10"/>
  <c r="P794" i="10"/>
  <c r="O794" i="10"/>
  <c r="M794" i="10"/>
  <c r="L794" i="10"/>
  <c r="K794" i="10"/>
  <c r="J794" i="10"/>
  <c r="I794" i="10"/>
  <c r="H794" i="10"/>
  <c r="G794" i="10"/>
  <c r="F794" i="10"/>
  <c r="E794" i="10"/>
  <c r="AE617" i="10"/>
  <c r="AD617" i="10"/>
  <c r="AB617" i="10"/>
  <c r="AA617" i="10"/>
  <c r="Z617" i="10"/>
  <c r="Y617" i="10"/>
  <c r="X617" i="10"/>
  <c r="W617" i="10"/>
  <c r="V617" i="10"/>
  <c r="T617" i="10"/>
  <c r="S617" i="10"/>
  <c r="R617" i="10"/>
  <c r="Q617" i="10"/>
  <c r="P617" i="10"/>
  <c r="O617" i="10"/>
  <c r="M617" i="10"/>
  <c r="L617" i="10"/>
  <c r="K617" i="10"/>
  <c r="J617" i="10"/>
  <c r="I617" i="10"/>
  <c r="H617" i="10"/>
  <c r="G617" i="10"/>
  <c r="F617" i="10"/>
  <c r="E617" i="10"/>
  <c r="AE614" i="10"/>
  <c r="AD614" i="10"/>
  <c r="AB614" i="10"/>
  <c r="AA614" i="10"/>
  <c r="Z614" i="10"/>
  <c r="Y614" i="10"/>
  <c r="X614" i="10"/>
  <c r="W614" i="10"/>
  <c r="V614" i="10"/>
  <c r="U614" i="10"/>
  <c r="T614" i="10"/>
  <c r="S614" i="10"/>
  <c r="R614" i="10"/>
  <c r="Q614" i="10"/>
  <c r="P614" i="10"/>
  <c r="O614" i="10"/>
  <c r="M614" i="10"/>
  <c r="L614" i="10"/>
  <c r="K614" i="10"/>
  <c r="J614" i="10"/>
  <c r="I614" i="10"/>
  <c r="H614" i="10"/>
  <c r="G614" i="10"/>
  <c r="F614" i="10"/>
  <c r="E614" i="10"/>
  <c r="AC21" i="10" l="1"/>
  <c r="D409" i="10"/>
  <c r="AC408" i="10"/>
  <c r="D22" i="10"/>
  <c r="D34" i="10"/>
  <c r="CH34" i="10" s="1"/>
  <c r="D26" i="10"/>
  <c r="CH26" i="10" s="1"/>
  <c r="D56" i="10"/>
  <c r="CH56" i="10" s="1"/>
  <c r="D50" i="10"/>
  <c r="CH50" i="10" s="1"/>
  <c r="D40" i="10"/>
  <c r="CH40" i="10" s="1"/>
  <c r="D48" i="10"/>
  <c r="CH48" i="10" s="1"/>
  <c r="D45" i="10"/>
  <c r="CH45" i="10" s="1"/>
  <c r="D46" i="10"/>
  <c r="CH46" i="10" s="1"/>
  <c r="D29" i="10"/>
  <c r="CH29" i="10" s="1"/>
  <c r="D444" i="10"/>
  <c r="CH444" i="10" s="1"/>
  <c r="D655" i="10"/>
  <c r="CH655" i="10" s="1"/>
  <c r="D636" i="10"/>
  <c r="CH636" i="10" s="1"/>
  <c r="D445" i="10"/>
  <c r="CH445" i="10" s="1"/>
  <c r="D651" i="10"/>
  <c r="CH651" i="10" s="1"/>
  <c r="D637" i="10"/>
  <c r="CH637" i="10" s="1"/>
  <c r="D414" i="10"/>
  <c r="CH414" i="10" s="1"/>
  <c r="D431" i="10"/>
  <c r="CH431" i="10" s="1"/>
  <c r="D39" i="10"/>
  <c r="CH39" i="10" s="1"/>
  <c r="CH411" i="10"/>
  <c r="CH427" i="10"/>
  <c r="CH657" i="10"/>
  <c r="CH634" i="10"/>
  <c r="D47" i="10"/>
  <c r="CH47" i="10" s="1"/>
  <c r="D44" i="10"/>
  <c r="CH44" i="10" s="1"/>
  <c r="CH412" i="10"/>
  <c r="CH429" i="10"/>
  <c r="D32" i="10"/>
  <c r="CH32" i="10" s="1"/>
  <c r="D24" i="10"/>
  <c r="CH24" i="10" s="1"/>
  <c r="D33" i="10"/>
  <c r="CH33" i="10" s="1"/>
  <c r="D25" i="10"/>
  <c r="CH25" i="10" s="1"/>
  <c r="D635" i="10"/>
  <c r="CH635" i="10" s="1"/>
  <c r="D656" i="10"/>
  <c r="CH656" i="10" s="1"/>
  <c r="D646" i="10"/>
  <c r="CH646" i="10" s="1"/>
  <c r="D640" i="10"/>
  <c r="CH640" i="10" s="1"/>
  <c r="D654" i="10"/>
  <c r="CH654" i="10" s="1"/>
  <c r="D647" i="10"/>
  <c r="CH647" i="10" s="1"/>
  <c r="D627" i="10"/>
  <c r="CH627" i="10" s="1"/>
  <c r="D413" i="10"/>
  <c r="CH413" i="10" s="1"/>
  <c r="D430" i="10"/>
  <c r="CH430" i="10" s="1"/>
  <c r="D418" i="10"/>
  <c r="CH418" i="10" s="1"/>
  <c r="D435" i="10"/>
  <c r="CH435" i="10" s="1"/>
  <c r="D43" i="10"/>
  <c r="CH43" i="10" s="1"/>
  <c r="CH415" i="10"/>
  <c r="CH432" i="10"/>
  <c r="CH652" i="10"/>
  <c r="CH638" i="10"/>
  <c r="D31" i="10"/>
  <c r="CH31" i="10" s="1"/>
  <c r="D23" i="10"/>
  <c r="CH23" i="10" s="1"/>
  <c r="CH416" i="10"/>
  <c r="CH433" i="10"/>
  <c r="D37" i="10"/>
  <c r="CH37" i="10" s="1"/>
  <c r="D38" i="10"/>
  <c r="CH38" i="10" s="1"/>
  <c r="D650" i="10"/>
  <c r="CH650" i="10" s="1"/>
  <c r="D639" i="10"/>
  <c r="CH639" i="10" s="1"/>
  <c r="D644" i="10"/>
  <c r="CH644" i="10" s="1"/>
  <c r="D628" i="10"/>
  <c r="CH628" i="10" s="1"/>
  <c r="D622" i="10"/>
  <c r="CH622" i="10" s="1"/>
  <c r="D642" i="10"/>
  <c r="CH642" i="10" s="1"/>
  <c r="D629" i="10"/>
  <c r="CH629" i="10" s="1"/>
  <c r="D417" i="10"/>
  <c r="CH417" i="10" s="1"/>
  <c r="D434" i="10"/>
  <c r="CH434" i="10" s="1"/>
  <c r="D422" i="10"/>
  <c r="CH422" i="10" s="1"/>
  <c r="D439" i="10"/>
  <c r="CH439" i="10" s="1"/>
  <c r="D30" i="10"/>
  <c r="CH30" i="10" s="1"/>
  <c r="CH448" i="10"/>
  <c r="CH419" i="10"/>
  <c r="CH436" i="10"/>
  <c r="CH653" i="10"/>
  <c r="CH648" i="10"/>
  <c r="CH625" i="10"/>
  <c r="D36" i="10"/>
  <c r="CH36" i="10" s="1"/>
  <c r="CH420" i="10"/>
  <c r="CH437" i="10"/>
  <c r="CH626" i="10"/>
  <c r="CH631" i="10"/>
  <c r="D41" i="10"/>
  <c r="CH41" i="10" s="1"/>
  <c r="CH425" i="10"/>
  <c r="D49" i="10"/>
  <c r="CH49" i="10" s="1"/>
  <c r="D42" i="10"/>
  <c r="CH42" i="10" s="1"/>
  <c r="CH442" i="10"/>
  <c r="D649" i="10"/>
  <c r="CH649" i="10" s="1"/>
  <c r="D645" i="10"/>
  <c r="CH645" i="10" s="1"/>
  <c r="D623" i="10"/>
  <c r="CH623" i="10" s="1"/>
  <c r="D423" i="10"/>
  <c r="CH423" i="10" s="1"/>
  <c r="D440" i="10"/>
  <c r="CH440" i="10" s="1"/>
  <c r="D624" i="10"/>
  <c r="CH624" i="10" s="1"/>
  <c r="D632" i="10"/>
  <c r="CH632" i="10" s="1"/>
  <c r="D428" i="10"/>
  <c r="CH428" i="10" s="1"/>
  <c r="D424" i="10"/>
  <c r="CH424" i="10" s="1"/>
  <c r="D441" i="10"/>
  <c r="CH441" i="10" s="1"/>
  <c r="D643" i="10"/>
  <c r="CH643" i="10" s="1"/>
  <c r="D633" i="10"/>
  <c r="CH633" i="10" s="1"/>
  <c r="D446" i="10"/>
  <c r="CH446" i="10" s="1"/>
  <c r="D421" i="10"/>
  <c r="CH421" i="10" s="1"/>
  <c r="D438" i="10"/>
  <c r="CH438" i="10" s="1"/>
  <c r="D641" i="10"/>
  <c r="CH641" i="10" s="1"/>
  <c r="D630" i="10"/>
  <c r="CH630" i="10" s="1"/>
  <c r="D410" i="10"/>
  <c r="CH410" i="10" s="1"/>
  <c r="D426" i="10"/>
  <c r="CH426" i="10" s="1"/>
  <c r="D443" i="10"/>
  <c r="CH443" i="10" s="1"/>
  <c r="N402" i="10"/>
  <c r="AC619" i="10"/>
  <c r="AC404" i="10"/>
  <c r="AC798" i="10"/>
  <c r="AC615" i="10"/>
  <c r="AC795" i="10"/>
  <c r="AC616" i="10"/>
  <c r="D616" i="10" s="1"/>
  <c r="U617" i="10"/>
  <c r="R797" i="10"/>
  <c r="AC796" i="10"/>
  <c r="D796" i="10" s="1"/>
  <c r="N794" i="10"/>
  <c r="U794" i="10"/>
  <c r="AC799" i="10"/>
  <c r="D799" i="10" s="1"/>
  <c r="U797" i="10"/>
  <c r="N617" i="10"/>
  <c r="AC618" i="10"/>
  <c r="D618" i="10" s="1"/>
  <c r="N614" i="10"/>
  <c r="AC403" i="10"/>
  <c r="D403" i="10" s="1"/>
  <c r="AC530" i="10"/>
  <c r="D530" i="10" s="1"/>
  <c r="D21" i="10" l="1"/>
  <c r="D408" i="10"/>
  <c r="CH796" i="10"/>
  <c r="CH799" i="10"/>
  <c r="D795" i="10"/>
  <c r="CH795" i="10" s="1"/>
  <c r="CH616" i="10"/>
  <c r="D404" i="10"/>
  <c r="CH404" i="10" s="1"/>
  <c r="D619" i="10"/>
  <c r="CH619" i="10" s="1"/>
  <c r="D798" i="10"/>
  <c r="D797" i="10" s="1"/>
  <c r="D615" i="10"/>
  <c r="CH615" i="10" s="1"/>
  <c r="CH409" i="10"/>
  <c r="AC526" i="10"/>
  <c r="AC402" i="10"/>
  <c r="AC617" i="10"/>
  <c r="AC614" i="10"/>
  <c r="AC794" i="10"/>
  <c r="AC797" i="10"/>
  <c r="CH408" i="10" l="1"/>
  <c r="D794" i="10"/>
  <c r="CH794" i="10" s="1"/>
  <c r="D614" i="10"/>
  <c r="CH614" i="10" s="1"/>
  <c r="CH798" i="10"/>
  <c r="CH797" i="10"/>
  <c r="D617" i="10"/>
  <c r="CH617" i="10" s="1"/>
  <c r="CH618" i="10"/>
  <c r="D402" i="10"/>
  <c r="CH403" i="10"/>
  <c r="D127" i="11"/>
  <c r="F127" i="11"/>
  <c r="C127" i="11"/>
  <c r="CH402" i="10" l="1"/>
  <c r="D10" i="11"/>
  <c r="C10" i="11"/>
  <c r="F10" i="11"/>
  <c r="V791" i="5" l="1"/>
  <c r="S791" i="5"/>
  <c r="R791" i="5"/>
  <c r="L791" i="5"/>
  <c r="J791" i="5"/>
  <c r="I791" i="5"/>
  <c r="U791" i="5" s="1"/>
  <c r="V788" i="5"/>
  <c r="S788" i="5"/>
  <c r="R788" i="5"/>
  <c r="L788" i="5"/>
  <c r="J788" i="5"/>
  <c r="I788" i="5"/>
  <c r="U788" i="5" s="1"/>
  <c r="V786" i="5"/>
  <c r="S786" i="5"/>
  <c r="R786" i="5"/>
  <c r="L786" i="5"/>
  <c r="J786" i="5"/>
  <c r="I786" i="5"/>
  <c r="U786" i="5" s="1"/>
  <c r="V784" i="5"/>
  <c r="S784" i="5"/>
  <c r="R784" i="5"/>
  <c r="L784" i="5"/>
  <c r="J784" i="5"/>
  <c r="I784" i="5"/>
  <c r="U784" i="5" s="1"/>
  <c r="V782" i="5"/>
  <c r="S782" i="5"/>
  <c r="R782" i="5"/>
  <c r="L782" i="5"/>
  <c r="J782" i="5"/>
  <c r="I782" i="5"/>
  <c r="U782" i="5" s="1"/>
  <c r="V780" i="5"/>
  <c r="S780" i="5"/>
  <c r="R780" i="5"/>
  <c r="L780" i="5"/>
  <c r="J780" i="5"/>
  <c r="I780" i="5"/>
  <c r="U780" i="5" s="1"/>
  <c r="V778" i="5"/>
  <c r="S778" i="5"/>
  <c r="R778" i="5"/>
  <c r="L778" i="5"/>
  <c r="J778" i="5"/>
  <c r="I778" i="5"/>
  <c r="U778" i="5" s="1"/>
  <c r="V776" i="5"/>
  <c r="S776" i="5"/>
  <c r="R776" i="5"/>
  <c r="L776" i="5"/>
  <c r="J776" i="5"/>
  <c r="I776" i="5"/>
  <c r="U776" i="5" s="1"/>
  <c r="V772" i="5"/>
  <c r="S772" i="5"/>
  <c r="R772" i="5"/>
  <c r="L772" i="5"/>
  <c r="J772" i="5"/>
  <c r="I772" i="5"/>
  <c r="U772" i="5" s="1"/>
  <c r="V769" i="5"/>
  <c r="S769" i="5"/>
  <c r="R769" i="5"/>
  <c r="L769" i="5"/>
  <c r="J769" i="5"/>
  <c r="I769" i="5"/>
  <c r="U769" i="5" s="1"/>
  <c r="V767" i="5"/>
  <c r="S767" i="5"/>
  <c r="R767" i="5"/>
  <c r="L767" i="5"/>
  <c r="J767" i="5"/>
  <c r="I767" i="5"/>
  <c r="U767" i="5" s="1"/>
  <c r="V765" i="5"/>
  <c r="S765" i="5"/>
  <c r="R765" i="5"/>
  <c r="L765" i="5"/>
  <c r="J765" i="5"/>
  <c r="I765" i="5"/>
  <c r="U765" i="5" s="1"/>
  <c r="V763" i="5"/>
  <c r="S763" i="5"/>
  <c r="R763" i="5"/>
  <c r="L763" i="5"/>
  <c r="J763" i="5"/>
  <c r="I763" i="5"/>
  <c r="U763" i="5" s="1"/>
  <c r="V761" i="5"/>
  <c r="S761" i="5"/>
  <c r="R761" i="5"/>
  <c r="L761" i="5"/>
  <c r="J761" i="5"/>
  <c r="I761" i="5"/>
  <c r="U761" i="5" s="1"/>
  <c r="V759" i="5"/>
  <c r="S759" i="5"/>
  <c r="R759" i="5"/>
  <c r="L759" i="5"/>
  <c r="J759" i="5"/>
  <c r="I759" i="5"/>
  <c r="U759" i="5" s="1"/>
  <c r="V757" i="5"/>
  <c r="S757" i="5"/>
  <c r="R757" i="5"/>
  <c r="L757" i="5"/>
  <c r="J757" i="5"/>
  <c r="I757" i="5"/>
  <c r="U757" i="5" s="1"/>
  <c r="V751" i="5"/>
  <c r="S751" i="5"/>
  <c r="R751" i="5"/>
  <c r="L751" i="5"/>
  <c r="J751" i="5"/>
  <c r="I751" i="5"/>
  <c r="U751" i="5" s="1"/>
  <c r="V748" i="5"/>
  <c r="S748" i="5"/>
  <c r="R748" i="5"/>
  <c r="L748" i="5"/>
  <c r="J748" i="5"/>
  <c r="I748" i="5"/>
  <c r="U748" i="5" s="1"/>
  <c r="V745" i="5"/>
  <c r="S745" i="5"/>
  <c r="R745" i="5"/>
  <c r="L745" i="5"/>
  <c r="J745" i="5"/>
  <c r="I745" i="5"/>
  <c r="U745" i="5" s="1"/>
  <c r="V742" i="5"/>
  <c r="S742" i="5"/>
  <c r="R742" i="5"/>
  <c r="L742" i="5"/>
  <c r="J742" i="5"/>
  <c r="I742" i="5"/>
  <c r="U742" i="5" s="1"/>
  <c r="V740" i="5"/>
  <c r="S740" i="5"/>
  <c r="R740" i="5"/>
  <c r="L740" i="5"/>
  <c r="J740" i="5"/>
  <c r="I740" i="5"/>
  <c r="U740" i="5" s="1"/>
  <c r="V737" i="5"/>
  <c r="S737" i="5"/>
  <c r="R737" i="5"/>
  <c r="L737" i="5"/>
  <c r="J737" i="5"/>
  <c r="I737" i="5"/>
  <c r="U737" i="5" s="1"/>
  <c r="V731" i="5"/>
  <c r="S731" i="5"/>
  <c r="R731" i="5"/>
  <c r="L731" i="5"/>
  <c r="J731" i="5"/>
  <c r="I731" i="5"/>
  <c r="U731" i="5" s="1"/>
  <c r="V729" i="5"/>
  <c r="S729" i="5"/>
  <c r="R729" i="5"/>
  <c r="L729" i="5"/>
  <c r="J729" i="5"/>
  <c r="I729" i="5"/>
  <c r="U729" i="5" s="1"/>
  <c r="V727" i="5"/>
  <c r="U727" i="5"/>
  <c r="V725" i="5"/>
  <c r="S725" i="5"/>
  <c r="R725" i="5"/>
  <c r="L725" i="5"/>
  <c r="J725" i="5"/>
  <c r="I725" i="5"/>
  <c r="U725" i="5" s="1"/>
  <c r="V723" i="5"/>
  <c r="S723" i="5"/>
  <c r="R723" i="5"/>
  <c r="L723" i="5"/>
  <c r="J723" i="5"/>
  <c r="I723" i="5"/>
  <c r="U723" i="5" s="1"/>
  <c r="V721" i="5"/>
  <c r="S721" i="5"/>
  <c r="R721" i="5"/>
  <c r="L721" i="5"/>
  <c r="J721" i="5"/>
  <c r="I721" i="5"/>
  <c r="U721" i="5" s="1"/>
  <c r="V719" i="5"/>
  <c r="S719" i="5"/>
  <c r="R719" i="5"/>
  <c r="L719" i="5"/>
  <c r="J719" i="5"/>
  <c r="I719" i="5"/>
  <c r="U719" i="5" s="1"/>
  <c r="V717" i="5"/>
  <c r="S717" i="5"/>
  <c r="R717" i="5"/>
  <c r="L717" i="5"/>
  <c r="J717" i="5"/>
  <c r="I717" i="5"/>
  <c r="U717" i="5" s="1"/>
  <c r="V713" i="5"/>
  <c r="S713" i="5"/>
  <c r="R713" i="5"/>
  <c r="L713" i="5"/>
  <c r="J713" i="5"/>
  <c r="I713" i="5"/>
  <c r="U713" i="5" s="1"/>
  <c r="V711" i="5"/>
  <c r="S711" i="5"/>
  <c r="R711" i="5"/>
  <c r="L711" i="5"/>
  <c r="J711" i="5"/>
  <c r="I711" i="5"/>
  <c r="U711" i="5" s="1"/>
  <c r="V709" i="5"/>
  <c r="S709" i="5"/>
  <c r="R709" i="5"/>
  <c r="L709" i="5"/>
  <c r="J709" i="5"/>
  <c r="I709" i="5"/>
  <c r="U709" i="5" s="1"/>
  <c r="V707" i="5"/>
  <c r="S707" i="5"/>
  <c r="R707" i="5"/>
  <c r="L707" i="5"/>
  <c r="J707" i="5"/>
  <c r="I707" i="5"/>
  <c r="U707" i="5" s="1"/>
  <c r="V705" i="5"/>
  <c r="S705" i="5"/>
  <c r="R705" i="5"/>
  <c r="L705" i="5"/>
  <c r="J705" i="5"/>
  <c r="I705" i="5"/>
  <c r="U705" i="5" s="1"/>
  <c r="V703" i="5"/>
  <c r="S703" i="5"/>
  <c r="R703" i="5"/>
  <c r="L703" i="5"/>
  <c r="J703" i="5"/>
  <c r="I703" i="5"/>
  <c r="U703" i="5" s="1"/>
  <c r="V699" i="5"/>
  <c r="S699" i="5"/>
  <c r="R699" i="5"/>
  <c r="L699" i="5"/>
  <c r="J699" i="5"/>
  <c r="I699" i="5"/>
  <c r="U699" i="5" s="1"/>
  <c r="V697" i="5"/>
  <c r="S697" i="5"/>
  <c r="R697" i="5"/>
  <c r="L697" i="5"/>
  <c r="J697" i="5"/>
  <c r="I697" i="5"/>
  <c r="U697" i="5" s="1"/>
  <c r="V693" i="5"/>
  <c r="S693" i="5"/>
  <c r="R693" i="5"/>
  <c r="L693" i="5"/>
  <c r="J693" i="5"/>
  <c r="I693" i="5"/>
  <c r="U693" i="5" s="1"/>
  <c r="V690" i="5"/>
  <c r="S690" i="5"/>
  <c r="R690" i="5"/>
  <c r="L690" i="5"/>
  <c r="J690" i="5"/>
  <c r="I690" i="5"/>
  <c r="U690" i="5" s="1"/>
  <c r="V687" i="5"/>
  <c r="S687" i="5"/>
  <c r="R687" i="5"/>
  <c r="L687" i="5"/>
  <c r="J687" i="5"/>
  <c r="I687" i="5"/>
  <c r="U687" i="5" s="1"/>
  <c r="V679" i="5"/>
  <c r="S679" i="5"/>
  <c r="R679" i="5"/>
  <c r="L679" i="5"/>
  <c r="J679" i="5"/>
  <c r="I679" i="5"/>
  <c r="U679" i="5" s="1"/>
  <c r="V669" i="5"/>
  <c r="S669" i="5"/>
  <c r="R669" i="5"/>
  <c r="L669" i="5"/>
  <c r="J669" i="5"/>
  <c r="I669" i="5"/>
  <c r="U669" i="5" s="1"/>
  <c r="V660" i="5"/>
  <c r="S660" i="5"/>
  <c r="R660" i="5"/>
  <c r="L660" i="5"/>
  <c r="J660" i="5"/>
  <c r="I660" i="5"/>
  <c r="U660" i="5" s="1"/>
  <c r="V652" i="5"/>
  <c r="S652" i="5"/>
  <c r="R652" i="5"/>
  <c r="L652" i="5"/>
  <c r="J652" i="5"/>
  <c r="I652" i="5"/>
  <c r="U652" i="5" s="1"/>
  <c r="V615" i="5"/>
  <c r="S615" i="5"/>
  <c r="R615" i="5"/>
  <c r="L615" i="5"/>
  <c r="J615" i="5"/>
  <c r="I615" i="5"/>
  <c r="U615" i="5" s="1"/>
  <c r="V611" i="5"/>
  <c r="S611" i="5"/>
  <c r="R611" i="5"/>
  <c r="L611" i="5"/>
  <c r="J611" i="5"/>
  <c r="I611" i="5"/>
  <c r="U611" i="5" s="1"/>
  <c r="V608" i="5"/>
  <c r="S608" i="5"/>
  <c r="R608" i="5"/>
  <c r="L608" i="5"/>
  <c r="J608" i="5"/>
  <c r="I608" i="5"/>
  <c r="U608" i="5" s="1"/>
  <c r="V606" i="5"/>
  <c r="S606" i="5"/>
  <c r="R606" i="5"/>
  <c r="L606" i="5"/>
  <c r="J606" i="5"/>
  <c r="I606" i="5"/>
  <c r="U606" i="5" s="1"/>
  <c r="V604" i="5"/>
  <c r="S604" i="5"/>
  <c r="R604" i="5"/>
  <c r="L604" i="5"/>
  <c r="J604" i="5"/>
  <c r="I604" i="5"/>
  <c r="U604" i="5" s="1"/>
  <c r="V602" i="5"/>
  <c r="S602" i="5"/>
  <c r="R602" i="5"/>
  <c r="L602" i="5"/>
  <c r="J602" i="5"/>
  <c r="I602" i="5"/>
  <c r="U602" i="5" s="1"/>
  <c r="V600" i="5"/>
  <c r="S600" i="5"/>
  <c r="R600" i="5"/>
  <c r="L600" i="5"/>
  <c r="J600" i="5"/>
  <c r="I600" i="5"/>
  <c r="U600" i="5" s="1"/>
  <c r="V598" i="5"/>
  <c r="S598" i="5"/>
  <c r="R598" i="5"/>
  <c r="L598" i="5"/>
  <c r="J598" i="5"/>
  <c r="I598" i="5"/>
  <c r="U598" i="5" s="1"/>
  <c r="V596" i="5"/>
  <c r="S596" i="5"/>
  <c r="R596" i="5"/>
  <c r="L596" i="5"/>
  <c r="J596" i="5"/>
  <c r="I596" i="5"/>
  <c r="U596" i="5" s="1"/>
  <c r="V593" i="5"/>
  <c r="S593" i="5"/>
  <c r="R593" i="5"/>
  <c r="L593" i="5"/>
  <c r="J593" i="5"/>
  <c r="I593" i="5"/>
  <c r="U593" i="5" s="1"/>
  <c r="U590" i="5"/>
  <c r="V587" i="5"/>
  <c r="S587" i="5"/>
  <c r="R587" i="5"/>
  <c r="L587" i="5"/>
  <c r="J587" i="5"/>
  <c r="I587" i="5"/>
  <c r="U587" i="5" s="1"/>
  <c r="V585" i="5"/>
  <c r="S585" i="5"/>
  <c r="R585" i="5"/>
  <c r="L585" i="5"/>
  <c r="J585" i="5"/>
  <c r="I585" i="5"/>
  <c r="U585" i="5" s="1"/>
  <c r="V583" i="5"/>
  <c r="S583" i="5"/>
  <c r="R583" i="5"/>
  <c r="L583" i="5"/>
  <c r="J583" i="5"/>
  <c r="I583" i="5"/>
  <c r="U583" i="5" s="1"/>
  <c r="V581" i="5"/>
  <c r="S581" i="5"/>
  <c r="R581" i="5"/>
  <c r="L581" i="5"/>
  <c r="J581" i="5"/>
  <c r="I581" i="5"/>
  <c r="U581" i="5" s="1"/>
  <c r="V578" i="5"/>
  <c r="S578" i="5"/>
  <c r="R578" i="5"/>
  <c r="L578" i="5"/>
  <c r="J578" i="5"/>
  <c r="I578" i="5"/>
  <c r="U578" i="5" s="1"/>
  <c r="V576" i="5"/>
  <c r="S576" i="5"/>
  <c r="R576" i="5"/>
  <c r="L576" i="5"/>
  <c r="J576" i="5"/>
  <c r="I576" i="5"/>
  <c r="U576" i="5" s="1"/>
  <c r="V573" i="5"/>
  <c r="S573" i="5"/>
  <c r="R573" i="5"/>
  <c r="L573" i="5"/>
  <c r="J573" i="5"/>
  <c r="I573" i="5"/>
  <c r="U573" i="5" s="1"/>
  <c r="V571" i="5"/>
  <c r="S571" i="5"/>
  <c r="R571" i="5"/>
  <c r="L571" i="5"/>
  <c r="J571" i="5"/>
  <c r="I571" i="5"/>
  <c r="U571" i="5" s="1"/>
  <c r="V568" i="5"/>
  <c r="S568" i="5"/>
  <c r="R568" i="5"/>
  <c r="L568" i="5"/>
  <c r="J568" i="5"/>
  <c r="I568" i="5"/>
  <c r="U568" i="5" s="1"/>
  <c r="V566" i="5"/>
  <c r="S566" i="5"/>
  <c r="R566" i="5"/>
  <c r="L566" i="5"/>
  <c r="J566" i="5"/>
  <c r="I566" i="5"/>
  <c r="U566" i="5" s="1"/>
  <c r="V564" i="5"/>
  <c r="S564" i="5"/>
  <c r="R564" i="5"/>
  <c r="L564" i="5"/>
  <c r="J564" i="5"/>
  <c r="I564" i="5"/>
  <c r="U564" i="5" s="1"/>
  <c r="V562" i="5"/>
  <c r="S562" i="5"/>
  <c r="R562" i="5"/>
  <c r="L562" i="5"/>
  <c r="J562" i="5"/>
  <c r="I562" i="5"/>
  <c r="U562" i="5" s="1"/>
  <c r="V560" i="5"/>
  <c r="S560" i="5"/>
  <c r="R560" i="5"/>
  <c r="L560" i="5"/>
  <c r="J560" i="5"/>
  <c r="I560" i="5"/>
  <c r="U560" i="5" s="1"/>
  <c r="U557" i="5"/>
  <c r="U552" i="5"/>
  <c r="U549" i="5"/>
  <c r="V547" i="5"/>
  <c r="S547" i="5"/>
  <c r="R547" i="5"/>
  <c r="L547" i="5"/>
  <c r="J547" i="5"/>
  <c r="I547" i="5"/>
  <c r="U547" i="5" s="1"/>
  <c r="V544" i="5"/>
  <c r="U544" i="5"/>
  <c r="V542" i="5"/>
  <c r="S542" i="5"/>
  <c r="R542" i="5"/>
  <c r="L542" i="5"/>
  <c r="J542" i="5"/>
  <c r="I542" i="5"/>
  <c r="U542" i="5" s="1"/>
  <c r="V540" i="5"/>
  <c r="S540" i="5"/>
  <c r="R540" i="5"/>
  <c r="L540" i="5"/>
  <c r="J540" i="5"/>
  <c r="I540" i="5"/>
  <c r="U540" i="5" s="1"/>
  <c r="V534" i="5"/>
  <c r="S534" i="5"/>
  <c r="R534" i="5"/>
  <c r="L534" i="5"/>
  <c r="J534" i="5"/>
  <c r="I534" i="5"/>
  <c r="U534" i="5" s="1"/>
  <c r="V532" i="5"/>
  <c r="S532" i="5"/>
  <c r="R532" i="5"/>
  <c r="L532" i="5"/>
  <c r="J532" i="5"/>
  <c r="I532" i="5"/>
  <c r="U532" i="5" s="1"/>
  <c r="V530" i="5"/>
  <c r="S530" i="5"/>
  <c r="R530" i="5"/>
  <c r="L530" i="5"/>
  <c r="J530" i="5"/>
  <c r="I530" i="5"/>
  <c r="U530" i="5" s="1"/>
  <c r="V528" i="5"/>
  <c r="S528" i="5"/>
  <c r="R528" i="5"/>
  <c r="L528" i="5"/>
  <c r="J528" i="5"/>
  <c r="I528" i="5"/>
  <c r="U528" i="5" s="1"/>
  <c r="V526" i="5"/>
  <c r="S526" i="5"/>
  <c r="R526" i="5"/>
  <c r="L526" i="5"/>
  <c r="J526" i="5"/>
  <c r="I526" i="5"/>
  <c r="U526" i="5" s="1"/>
  <c r="U520" i="5"/>
  <c r="V518" i="5"/>
  <c r="S518" i="5"/>
  <c r="R518" i="5"/>
  <c r="L518" i="5"/>
  <c r="J518" i="5"/>
  <c r="I518" i="5"/>
  <c r="U518" i="5" s="1"/>
  <c r="V516" i="5"/>
  <c r="S516" i="5"/>
  <c r="R516" i="5"/>
  <c r="L516" i="5"/>
  <c r="J516" i="5"/>
  <c r="I516" i="5"/>
  <c r="U516" i="5" s="1"/>
  <c r="V514" i="5"/>
  <c r="S514" i="5"/>
  <c r="R514" i="5"/>
  <c r="L514" i="5"/>
  <c r="J514" i="5"/>
  <c r="I514" i="5"/>
  <c r="U514" i="5" s="1"/>
  <c r="V512" i="5"/>
  <c r="S512" i="5"/>
  <c r="R512" i="5"/>
  <c r="L512" i="5"/>
  <c r="J512" i="5"/>
  <c r="I512" i="5"/>
  <c r="U512" i="5" s="1"/>
  <c r="V510" i="5"/>
  <c r="S510" i="5"/>
  <c r="R510" i="5"/>
  <c r="L510" i="5"/>
  <c r="J510" i="5"/>
  <c r="I510" i="5"/>
  <c r="U510" i="5" s="1"/>
  <c r="V508" i="5"/>
  <c r="S508" i="5"/>
  <c r="R508" i="5"/>
  <c r="L508" i="5"/>
  <c r="J508" i="5"/>
  <c r="I508" i="5"/>
  <c r="U508" i="5" s="1"/>
  <c r="U499" i="5"/>
  <c r="V496" i="5"/>
  <c r="S496" i="5"/>
  <c r="R496" i="5"/>
  <c r="L496" i="5"/>
  <c r="J496" i="5"/>
  <c r="I496" i="5"/>
  <c r="U496" i="5" s="1"/>
  <c r="U493" i="5"/>
  <c r="U489" i="5"/>
  <c r="U476" i="5"/>
  <c r="U465" i="5"/>
  <c r="U450" i="5"/>
  <c r="V445" i="5"/>
  <c r="S445" i="5"/>
  <c r="R445" i="5"/>
  <c r="L445" i="5"/>
  <c r="J445" i="5"/>
  <c r="I445" i="5"/>
  <c r="R401" i="5" l="1"/>
  <c r="S401" i="5"/>
  <c r="I401" i="5"/>
  <c r="J401" i="5"/>
  <c r="K401" i="5"/>
  <c r="L401" i="5"/>
  <c r="U445" i="5"/>
  <c r="J614" i="5"/>
  <c r="L614" i="5"/>
  <c r="I614" i="5"/>
  <c r="U614" i="5" s="1"/>
  <c r="L13" i="5" l="1"/>
  <c r="J13" i="5"/>
  <c r="K13" i="5"/>
  <c r="V614" i="5"/>
  <c r="V401" i="5"/>
  <c r="U401" i="5" l="1"/>
  <c r="V14" i="5"/>
  <c r="V13" i="5" s="1"/>
  <c r="U327" i="5" l="1"/>
  <c r="U14" i="5"/>
  <c r="B622" i="10"/>
  <c r="B409" i="10"/>
  <c r="B22" i="10"/>
  <c r="I13" i="5" l="1"/>
  <c r="AC588" i="10" l="1"/>
  <c r="BC550" i="10"/>
  <c r="BJ550" i="10"/>
  <c r="D588" i="10" l="1"/>
  <c r="CH588" i="10" s="1"/>
  <c r="AY11427" i="10"/>
  <c r="AY11426" i="10"/>
  <c r="AY11425" i="10"/>
  <c r="AY11424" i="10"/>
  <c r="AY11423" i="10"/>
  <c r="AY11422" i="10"/>
  <c r="AY11421" i="10"/>
  <c r="AY11420" i="10"/>
  <c r="AY11419" i="10"/>
  <c r="AY11418" i="10"/>
  <c r="AY11417" i="10"/>
  <c r="AY11416" i="10"/>
  <c r="AY11415" i="10"/>
  <c r="AY11414" i="10"/>
  <c r="AY11413" i="10"/>
  <c r="AY11412" i="10"/>
  <c r="AY11411" i="10"/>
  <c r="AY11410" i="10"/>
  <c r="AY11409" i="10"/>
  <c r="AY11408" i="10"/>
  <c r="AY11407" i="10"/>
  <c r="AY11406" i="10"/>
  <c r="AY11405" i="10"/>
  <c r="AY11404" i="10"/>
  <c r="AY11403" i="10"/>
  <c r="AY11402" i="10"/>
  <c r="AY11401" i="10"/>
  <c r="AY11400" i="10"/>
  <c r="AY11399" i="10"/>
  <c r="AY11398" i="10"/>
  <c r="AY11397" i="10"/>
  <c r="AY11396" i="10"/>
  <c r="AY11395" i="10"/>
  <c r="AY11394" i="10"/>
  <c r="AY11393" i="10"/>
  <c r="AY11392" i="10"/>
  <c r="AY11391" i="10"/>
  <c r="AY11390" i="10"/>
  <c r="AY11389" i="10"/>
  <c r="AY11388" i="10"/>
  <c r="AY11387" i="10"/>
  <c r="AY11386" i="10"/>
  <c r="AY11385" i="10"/>
  <c r="AY11384" i="10"/>
  <c r="AY11383" i="10"/>
  <c r="AY11382" i="10"/>
  <c r="AY11381" i="10"/>
  <c r="AY11380" i="10"/>
  <c r="AY11379" i="10"/>
  <c r="AY11378" i="10"/>
  <c r="AY11377" i="10"/>
  <c r="AY11376" i="10"/>
  <c r="AY11375" i="10"/>
  <c r="AY11374" i="10"/>
  <c r="AY11373" i="10"/>
  <c r="AY11372" i="10"/>
  <c r="AY11371" i="10"/>
  <c r="AY11370" i="10"/>
  <c r="AY11369" i="10"/>
  <c r="AY11368" i="10"/>
  <c r="AY11367" i="10"/>
  <c r="AY11366" i="10"/>
  <c r="AY11365" i="10"/>
  <c r="AY11364" i="10"/>
  <c r="AY11363" i="10"/>
  <c r="AY11362" i="10"/>
  <c r="AY11361" i="10"/>
  <c r="AY11360" i="10"/>
  <c r="AY11359" i="10"/>
  <c r="AY11358" i="10"/>
  <c r="AY11357" i="10"/>
  <c r="AY11356" i="10"/>
  <c r="AY11355" i="10"/>
  <c r="AY11354" i="10"/>
  <c r="AY11353" i="10"/>
  <c r="AY11352" i="10"/>
  <c r="AY11351" i="10"/>
  <c r="AY11350" i="10"/>
  <c r="AY11349" i="10"/>
  <c r="AY11348" i="10"/>
  <c r="AY11347" i="10"/>
  <c r="AY11346" i="10"/>
  <c r="AY11345" i="10"/>
  <c r="AY11344" i="10"/>
  <c r="AY11343" i="10"/>
  <c r="AY11342" i="10"/>
  <c r="AY11341" i="10"/>
  <c r="AY11340" i="10"/>
  <c r="AY11339" i="10"/>
  <c r="AY11338" i="10"/>
  <c r="AY11337" i="10"/>
  <c r="AY11336" i="10"/>
  <c r="AY11335" i="10"/>
  <c r="AY11334" i="10"/>
  <c r="AY11333" i="10"/>
  <c r="AY11332" i="10"/>
  <c r="AY11331" i="10"/>
  <c r="AY11330" i="10"/>
  <c r="AY11329" i="10"/>
  <c r="AY11328" i="10"/>
  <c r="AY11327" i="10"/>
  <c r="AY11326" i="10"/>
  <c r="AY11325" i="10"/>
  <c r="AY11324" i="10"/>
  <c r="AY11323" i="10"/>
  <c r="AY11322" i="10"/>
  <c r="AY11321" i="10"/>
  <c r="AY11320" i="10"/>
  <c r="AY11319" i="10"/>
  <c r="AY11318" i="10"/>
  <c r="AY11317" i="10"/>
  <c r="AY11316" i="10"/>
  <c r="AY11315" i="10"/>
  <c r="AY11314" i="10"/>
  <c r="AY11313" i="10"/>
  <c r="AY11312" i="10"/>
  <c r="AY11311" i="10"/>
  <c r="AY11310" i="10"/>
  <c r="AY11309" i="10"/>
  <c r="AY11308" i="10"/>
  <c r="AY11307" i="10"/>
  <c r="AY11306" i="10"/>
  <c r="AY11305" i="10"/>
  <c r="AY11304" i="10"/>
  <c r="AY11303" i="10"/>
  <c r="AY11302" i="10"/>
  <c r="AY11301" i="10"/>
  <c r="AY11300" i="10"/>
  <c r="AY11299" i="10"/>
  <c r="AY11298" i="10"/>
  <c r="AY11297" i="10"/>
  <c r="AY11296" i="10"/>
  <c r="AY11295" i="10"/>
  <c r="AY11294" i="10"/>
  <c r="AY11293" i="10"/>
  <c r="AY11292" i="10"/>
  <c r="AY11291" i="10"/>
  <c r="AY11290" i="10"/>
  <c r="AY11289" i="10"/>
  <c r="AY11288" i="10"/>
  <c r="AY11287" i="10"/>
  <c r="AY11286" i="10"/>
  <c r="AY11285" i="10"/>
  <c r="AY11284" i="10"/>
  <c r="AY11283" i="10"/>
  <c r="AY11282" i="10"/>
  <c r="AY11281" i="10"/>
  <c r="AY11280" i="10"/>
  <c r="AY11279" i="10"/>
  <c r="AY11278" i="10"/>
  <c r="AY11277" i="10"/>
  <c r="AY11276" i="10"/>
  <c r="AY11275" i="10"/>
  <c r="AY11274" i="10"/>
  <c r="AY11273" i="10"/>
  <c r="AY11272" i="10"/>
  <c r="AY11271" i="10"/>
  <c r="AY11270" i="10"/>
  <c r="AY11269" i="10"/>
  <c r="AY11268" i="10"/>
  <c r="AY11267" i="10"/>
  <c r="AY11266" i="10"/>
  <c r="AY11265" i="10"/>
  <c r="AY11264" i="10"/>
  <c r="AY11263" i="10"/>
  <c r="AY11262" i="10"/>
  <c r="AY11261" i="10"/>
  <c r="AY11260" i="10"/>
  <c r="AY11259" i="10"/>
  <c r="AY11258" i="10"/>
  <c r="AY11257" i="10"/>
  <c r="AY11256" i="10"/>
  <c r="AY11255" i="10"/>
  <c r="AY11254" i="10"/>
  <c r="AY11253" i="10"/>
  <c r="AY11252" i="10"/>
  <c r="AY11251" i="10"/>
  <c r="AY11250" i="10"/>
  <c r="AY11249" i="10"/>
  <c r="AY11248" i="10"/>
  <c r="AY11247" i="10"/>
  <c r="AY11246" i="10"/>
  <c r="AY11245" i="10"/>
  <c r="AY11244" i="10"/>
  <c r="AY11243" i="10"/>
  <c r="AY11242" i="10"/>
  <c r="AY11241" i="10"/>
  <c r="AY11240" i="10"/>
  <c r="AY11239" i="10"/>
  <c r="AY11238" i="10"/>
  <c r="AY11237" i="10"/>
  <c r="AY11236" i="10"/>
  <c r="AY11235" i="10"/>
  <c r="AY11234" i="10"/>
  <c r="AY11233" i="10"/>
  <c r="AY11232" i="10"/>
  <c r="AY11231" i="10"/>
  <c r="AY11230" i="10"/>
  <c r="AY11229" i="10"/>
  <c r="AY11228" i="10"/>
  <c r="AY11227" i="10"/>
  <c r="AY11226" i="10"/>
  <c r="AY11225" i="10"/>
  <c r="AY11224" i="10"/>
  <c r="AY11223" i="10"/>
  <c r="AY11222" i="10"/>
  <c r="AY11221" i="10"/>
  <c r="AY11220" i="10"/>
  <c r="AY11219" i="10"/>
  <c r="AY11218" i="10"/>
  <c r="AY11217" i="10"/>
  <c r="AY11216" i="10"/>
  <c r="AY11215" i="10"/>
  <c r="AY11214" i="10"/>
  <c r="AY11213" i="10"/>
  <c r="AY11212" i="10"/>
  <c r="AY11211" i="10"/>
  <c r="AY11210" i="10"/>
  <c r="AY11209" i="10"/>
  <c r="AY11208" i="10"/>
  <c r="AY11207" i="10"/>
  <c r="AY11206" i="10"/>
  <c r="AY11205" i="10"/>
  <c r="AY11204" i="10"/>
  <c r="AY11203" i="10"/>
  <c r="AY11202" i="10"/>
  <c r="AY11201" i="10"/>
  <c r="AY11200" i="10"/>
  <c r="AY11199" i="10"/>
  <c r="AY11198" i="10"/>
  <c r="AY11197" i="10"/>
  <c r="AY11196" i="10"/>
  <c r="AY11195" i="10"/>
  <c r="AY11194" i="10"/>
  <c r="AY11193" i="10"/>
  <c r="AY11192" i="10"/>
  <c r="AY11191" i="10"/>
  <c r="AY11190" i="10"/>
  <c r="AY11189" i="10"/>
  <c r="AY11188" i="10"/>
  <c r="AY11187" i="10"/>
  <c r="AY11186" i="10"/>
  <c r="AY11185" i="10"/>
  <c r="AY11184" i="10"/>
  <c r="AY11183" i="10"/>
  <c r="AY11182" i="10"/>
  <c r="AY11181" i="10"/>
  <c r="AY11180" i="10"/>
  <c r="AY11179" i="10"/>
  <c r="AY11178" i="10"/>
  <c r="AY11177" i="10"/>
  <c r="AY11176" i="10"/>
  <c r="AY11175" i="10"/>
  <c r="AY11174" i="10"/>
  <c r="AY11173" i="10"/>
  <c r="AY11172" i="10"/>
  <c r="AY11171" i="10"/>
  <c r="AY11170" i="10"/>
  <c r="AY11169" i="10"/>
  <c r="AY11168" i="10"/>
  <c r="AY11167" i="10"/>
  <c r="AY11166" i="10"/>
  <c r="AY11165" i="10"/>
  <c r="AY11164" i="10"/>
  <c r="AY11163" i="10"/>
  <c r="AY11162" i="10"/>
  <c r="AY11161" i="10"/>
  <c r="AY11160" i="10"/>
  <c r="AY11159" i="10"/>
  <c r="AY11158" i="10"/>
  <c r="AY11157" i="10"/>
  <c r="AY11156" i="10"/>
  <c r="AY11155" i="10"/>
  <c r="AY11154" i="10"/>
  <c r="AY11153" i="10"/>
  <c r="AY11152" i="10"/>
  <c r="AY11151" i="10"/>
  <c r="AY11150" i="10"/>
  <c r="AY11149" i="10"/>
  <c r="AY11148" i="10"/>
  <c r="AY11147" i="10"/>
  <c r="AY11146" i="10"/>
  <c r="AY11145" i="10"/>
  <c r="AY11144" i="10"/>
  <c r="AY11143" i="10"/>
  <c r="AY11142" i="10"/>
  <c r="AY11141" i="10"/>
  <c r="AY11140" i="10"/>
  <c r="AY11139" i="10"/>
  <c r="AY11138" i="10"/>
  <c r="AY11137" i="10"/>
  <c r="AY11136" i="10"/>
  <c r="AY11135" i="10"/>
  <c r="AY11134" i="10"/>
  <c r="AY11133" i="10"/>
  <c r="AY11132" i="10"/>
  <c r="AY11131" i="10"/>
  <c r="AY11130" i="10"/>
  <c r="AY11129" i="10"/>
  <c r="AY11128" i="10"/>
  <c r="AY11127" i="10"/>
  <c r="AY11126" i="10"/>
  <c r="AY11125" i="10"/>
  <c r="AY11124" i="10"/>
  <c r="AY11123" i="10"/>
  <c r="AY11122" i="10"/>
  <c r="AY11121" i="10"/>
  <c r="AY11120" i="10"/>
  <c r="AY11119" i="10"/>
  <c r="AY11118" i="10"/>
  <c r="AY11117" i="10"/>
  <c r="AY11116" i="10"/>
  <c r="AY11115" i="10"/>
  <c r="AY11114" i="10"/>
  <c r="AY11113" i="10"/>
  <c r="AY11112" i="10"/>
  <c r="AY11111" i="10"/>
  <c r="AY11110" i="10"/>
  <c r="AY11109" i="10"/>
  <c r="AY11108" i="10"/>
  <c r="AY11107" i="10"/>
  <c r="AY11106" i="10"/>
  <c r="AY11105" i="10"/>
  <c r="AY11104" i="10"/>
  <c r="AY11103" i="10"/>
  <c r="AY11102" i="10"/>
  <c r="AY11101" i="10"/>
  <c r="AY11100" i="10"/>
  <c r="AY11099" i="10"/>
  <c r="AY11098" i="10"/>
  <c r="AY11097" i="10"/>
  <c r="AY11096" i="10"/>
  <c r="AY11095" i="10"/>
  <c r="AY11094" i="10"/>
  <c r="AY11093" i="10"/>
  <c r="AY11092" i="10"/>
  <c r="AY11091" i="10"/>
  <c r="AY11090" i="10"/>
  <c r="AY11089" i="10"/>
  <c r="AY11088" i="10"/>
  <c r="AY11087" i="10"/>
  <c r="AY11086" i="10"/>
  <c r="AY11085" i="10"/>
  <c r="AY11084" i="10"/>
  <c r="AY11083" i="10"/>
  <c r="AY11082" i="10"/>
  <c r="AY11081" i="10"/>
  <c r="AY11080" i="10"/>
  <c r="AY11079" i="10"/>
  <c r="AY11078" i="10"/>
  <c r="AY11077" i="10"/>
  <c r="AY11076" i="10"/>
  <c r="AY11075" i="10"/>
  <c r="AY11074" i="10"/>
  <c r="AY11073" i="10"/>
  <c r="AY11072" i="10"/>
  <c r="AY11071" i="10"/>
  <c r="AY11070" i="10"/>
  <c r="AY11069" i="10"/>
  <c r="AY11068" i="10"/>
  <c r="AY11067" i="10"/>
  <c r="AY11066" i="10"/>
  <c r="AY11065" i="10"/>
  <c r="AY11064" i="10"/>
  <c r="AY11063" i="10"/>
  <c r="AY11062" i="10"/>
  <c r="AY11061" i="10"/>
  <c r="AY11060" i="10"/>
  <c r="AY11059" i="10"/>
  <c r="AY11058" i="10"/>
  <c r="AY11057" i="10"/>
  <c r="AY11056" i="10"/>
  <c r="AY11055" i="10"/>
  <c r="AY11054" i="10"/>
  <c r="AY11053" i="10"/>
  <c r="AY11052" i="10"/>
  <c r="AY11051" i="10"/>
  <c r="AY11050" i="10"/>
  <c r="AY11049" i="10"/>
  <c r="AY11048" i="10"/>
  <c r="AY11047" i="10"/>
  <c r="AY11046" i="10"/>
  <c r="AY11045" i="10"/>
  <c r="AY11044" i="10"/>
  <c r="AY11043" i="10"/>
  <c r="AY11042" i="10"/>
  <c r="AY11041" i="10"/>
  <c r="AY11040" i="10"/>
  <c r="AY11039" i="10"/>
  <c r="AY11038" i="10"/>
  <c r="AY11037" i="10"/>
  <c r="AY11036" i="10"/>
  <c r="AY11035" i="10"/>
  <c r="AY11034" i="10"/>
  <c r="AY11033" i="10"/>
  <c r="AY11032" i="10"/>
  <c r="AY11031" i="10"/>
  <c r="AY11030" i="10"/>
  <c r="AY11029" i="10"/>
  <c r="AY11028" i="10"/>
  <c r="AY11027" i="10"/>
  <c r="AY11026" i="10"/>
  <c r="AY11025" i="10"/>
  <c r="AY11024" i="10"/>
  <c r="AY11023" i="10"/>
  <c r="AY11022" i="10"/>
  <c r="AY11021" i="10"/>
  <c r="AY11020" i="10"/>
  <c r="AY11019" i="10"/>
  <c r="AY11018" i="10"/>
  <c r="AY11017" i="10"/>
  <c r="AY11016" i="10"/>
  <c r="AY11015" i="10"/>
  <c r="AY11014" i="10"/>
  <c r="AY11013" i="10"/>
  <c r="AY11012" i="10"/>
  <c r="AY11011" i="10"/>
  <c r="AY11010" i="10"/>
  <c r="AY11009" i="10"/>
  <c r="AY11008" i="10"/>
  <c r="AY11007" i="10"/>
  <c r="AY11006" i="10"/>
  <c r="AY11005" i="10"/>
  <c r="AY11004" i="10"/>
  <c r="AY11003" i="10"/>
  <c r="AY11002" i="10"/>
  <c r="AY11001" i="10"/>
  <c r="AY11000" i="10"/>
  <c r="AY10999" i="10"/>
  <c r="AY10998" i="10"/>
  <c r="AY10997" i="10"/>
  <c r="AY10996" i="10"/>
  <c r="AY10995" i="10"/>
  <c r="AY10994" i="10"/>
  <c r="AY10993" i="10"/>
  <c r="AY10992" i="10"/>
  <c r="AY10991" i="10"/>
  <c r="AY10990" i="10"/>
  <c r="AY10989" i="10"/>
  <c r="AY10988" i="10"/>
  <c r="AY10987" i="10"/>
  <c r="AY10986" i="10"/>
  <c r="AY10985" i="10"/>
  <c r="AY10984" i="10"/>
  <c r="AY10983" i="10"/>
  <c r="AY10982" i="10"/>
  <c r="AY10981" i="10"/>
  <c r="AY10980" i="10"/>
  <c r="AY10979" i="10"/>
  <c r="AY10978" i="10"/>
  <c r="AY10977" i="10"/>
  <c r="AY10976" i="10"/>
  <c r="AY10975" i="10"/>
  <c r="AY10974" i="10"/>
  <c r="AY10973" i="10"/>
  <c r="AY10972" i="10"/>
  <c r="AY10971" i="10"/>
  <c r="AY10970" i="10"/>
  <c r="AY10969" i="10"/>
  <c r="AY10968" i="10"/>
  <c r="AY10967" i="10"/>
  <c r="AY10966" i="10"/>
  <c r="AY10965" i="10"/>
  <c r="AY10964" i="10"/>
  <c r="AY10963" i="10"/>
  <c r="AY10962" i="10"/>
  <c r="AY10961" i="10"/>
  <c r="AY10960" i="10"/>
  <c r="AY10959" i="10"/>
  <c r="AY10958" i="10"/>
  <c r="AY10957" i="10"/>
  <c r="AY10956" i="10"/>
  <c r="AY10955" i="10"/>
  <c r="AY10954" i="10"/>
  <c r="AY10953" i="10"/>
  <c r="AY10952" i="10"/>
  <c r="AY10951" i="10"/>
  <c r="AY10950" i="10"/>
  <c r="AY10949" i="10"/>
  <c r="AY10948" i="10"/>
  <c r="AY10947" i="10"/>
  <c r="AY10946" i="10"/>
  <c r="AY10945" i="10"/>
  <c r="AY10944" i="10"/>
  <c r="AY10943" i="10"/>
  <c r="AY10942" i="10"/>
  <c r="AY10941" i="10"/>
  <c r="AY10940" i="10"/>
  <c r="AY10939" i="10"/>
  <c r="AY10938" i="10"/>
  <c r="AY10937" i="10"/>
  <c r="AY10936" i="10"/>
  <c r="AY10935" i="10"/>
  <c r="AY10934" i="10"/>
  <c r="AY10933" i="10"/>
  <c r="AY10932" i="10"/>
  <c r="AY10931" i="10"/>
  <c r="AY10930" i="10"/>
  <c r="AY10929" i="10"/>
  <c r="AY10928" i="10"/>
  <c r="AY10927" i="10"/>
  <c r="AY10926" i="10"/>
  <c r="AY10925" i="10"/>
  <c r="AY10924" i="10"/>
  <c r="AY10923" i="10"/>
  <c r="AY10922" i="10"/>
  <c r="AY10921" i="10"/>
  <c r="AY10920" i="10"/>
  <c r="AY10919" i="10"/>
  <c r="AY10918" i="10"/>
  <c r="AY10917" i="10"/>
  <c r="AY10916" i="10"/>
  <c r="AY10915" i="10"/>
  <c r="AY10914" i="10"/>
  <c r="AY10913" i="10"/>
  <c r="AY10912" i="10"/>
  <c r="AY10911" i="10"/>
  <c r="AY10910" i="10"/>
  <c r="AY10909" i="10"/>
  <c r="AY10908" i="10"/>
  <c r="AY10907" i="10"/>
  <c r="AY10906" i="10"/>
  <c r="AY10905" i="10"/>
  <c r="AY10904" i="10"/>
  <c r="AY10903" i="10"/>
  <c r="AY10902" i="10"/>
  <c r="AY10901" i="10"/>
  <c r="AY10900" i="10"/>
  <c r="AY10899" i="10"/>
  <c r="AY10898" i="10"/>
  <c r="AY10897" i="10"/>
  <c r="AY10896" i="10"/>
  <c r="AY10895" i="10"/>
  <c r="AY10894" i="10"/>
  <c r="AY10893" i="10"/>
  <c r="AY10892" i="10"/>
  <c r="AY10891" i="10"/>
  <c r="AY10890" i="10"/>
  <c r="AY10889" i="10"/>
  <c r="AY10888" i="10"/>
  <c r="AY10887" i="10"/>
  <c r="AY10886" i="10"/>
  <c r="AY10885" i="10"/>
  <c r="AY10884" i="10"/>
  <c r="AY10883" i="10"/>
  <c r="AY10882" i="10"/>
  <c r="AY10881" i="10"/>
  <c r="AY10880" i="10"/>
  <c r="AY10879" i="10"/>
  <c r="AY10878" i="10"/>
  <c r="AY10877" i="10"/>
  <c r="AY10876" i="10"/>
  <c r="AY10875" i="10"/>
  <c r="AY10874" i="10"/>
  <c r="AY10873" i="10"/>
  <c r="AY10872" i="10"/>
  <c r="AY10871" i="10"/>
  <c r="AY10870" i="10"/>
  <c r="AY10869" i="10"/>
  <c r="AY10868" i="10"/>
  <c r="AY10867" i="10"/>
  <c r="AY10866" i="10"/>
  <c r="AY10865" i="10"/>
  <c r="AY10864" i="10"/>
  <c r="AY10863" i="10"/>
  <c r="AY10862" i="10"/>
  <c r="AY10861" i="10"/>
  <c r="AY10860" i="10"/>
  <c r="AY10859" i="10"/>
  <c r="AY10858" i="10"/>
  <c r="AY10857" i="10"/>
  <c r="AY10856" i="10"/>
  <c r="AY10855" i="10"/>
  <c r="AY10854" i="10"/>
  <c r="AY10853" i="10"/>
  <c r="AY10852" i="10"/>
  <c r="AY10851" i="10"/>
  <c r="AY10850" i="10"/>
  <c r="AY10849" i="10"/>
  <c r="AY10848" i="10"/>
  <c r="AY10847" i="10"/>
  <c r="AY10846" i="10"/>
  <c r="AY10845" i="10"/>
  <c r="AY10844" i="10"/>
  <c r="AY10843" i="10"/>
  <c r="AY10842" i="10"/>
  <c r="AY10841" i="10"/>
  <c r="AY10840" i="10"/>
  <c r="AY10839" i="10"/>
  <c r="AY10838" i="10"/>
  <c r="AY10837" i="10"/>
  <c r="AY10836" i="10"/>
  <c r="AY10835" i="10"/>
  <c r="AY10834" i="10"/>
  <c r="AY10833" i="10"/>
  <c r="AY10832" i="10"/>
  <c r="AY10831" i="10"/>
  <c r="AY10830" i="10"/>
  <c r="AY10829" i="10"/>
  <c r="AY10828" i="10"/>
  <c r="AY10827" i="10"/>
  <c r="AY10826" i="10"/>
  <c r="AY10825" i="10"/>
  <c r="AY10824" i="10"/>
  <c r="AY10823" i="10"/>
  <c r="AY10822" i="10"/>
  <c r="AY10821" i="10"/>
  <c r="AY10820" i="10"/>
  <c r="AY10819" i="10"/>
  <c r="AY10818" i="10"/>
  <c r="AY10817" i="10"/>
  <c r="AY10816" i="10"/>
  <c r="AY10815" i="10"/>
  <c r="AY10814" i="10"/>
  <c r="AY10813" i="10"/>
  <c r="AY10812" i="10"/>
  <c r="AY10811" i="10"/>
  <c r="AY10810" i="10"/>
  <c r="AY10809" i="10"/>
  <c r="AY10808" i="10"/>
  <c r="AY10807" i="10"/>
  <c r="AY10806" i="10"/>
  <c r="AY10805" i="10"/>
  <c r="AY10804" i="10"/>
  <c r="AY10803" i="10"/>
  <c r="AY10802" i="10"/>
  <c r="AY10801" i="10"/>
  <c r="AY10800" i="10"/>
  <c r="AY10799" i="10"/>
  <c r="AY10798" i="10"/>
  <c r="AY10797" i="10"/>
  <c r="AY10796" i="10"/>
  <c r="AY10795" i="10"/>
  <c r="AY10794" i="10"/>
  <c r="AY10793" i="10"/>
  <c r="AY10792" i="10"/>
  <c r="AY10791" i="10"/>
  <c r="AY10790" i="10"/>
  <c r="AY10789" i="10"/>
  <c r="AY10788" i="10"/>
  <c r="AY10787" i="10"/>
  <c r="AY10786" i="10"/>
  <c r="AY10785" i="10"/>
  <c r="AY10784" i="10"/>
  <c r="AY10783" i="10"/>
  <c r="AY10782" i="10"/>
  <c r="AY10781" i="10"/>
  <c r="AY10780" i="10"/>
  <c r="AY10779" i="10"/>
  <c r="AY10778" i="10"/>
  <c r="AY10777" i="10"/>
  <c r="AY10776" i="10"/>
  <c r="AY10775" i="10"/>
  <c r="AY10774" i="10"/>
  <c r="AY10773" i="10"/>
  <c r="AY10772" i="10"/>
  <c r="AY10771" i="10"/>
  <c r="AY10770" i="10"/>
  <c r="AY10769" i="10"/>
  <c r="AY10768" i="10"/>
  <c r="AY10767" i="10"/>
  <c r="AY10766" i="10"/>
  <c r="AY10765" i="10"/>
  <c r="AY10764" i="10"/>
  <c r="AY10763" i="10"/>
  <c r="AY10762" i="10"/>
  <c r="AY10761" i="10"/>
  <c r="AY10760" i="10"/>
  <c r="AY10759" i="10"/>
  <c r="AY10758" i="10"/>
  <c r="AY10757" i="10"/>
  <c r="AY10756" i="10"/>
  <c r="AY10755" i="10"/>
  <c r="AY10754" i="10"/>
  <c r="AY10753" i="10"/>
  <c r="AY10752" i="10"/>
  <c r="AY10751" i="10"/>
  <c r="AY10750" i="10"/>
  <c r="AY10749" i="10"/>
  <c r="AY10748" i="10"/>
  <c r="AY10747" i="10"/>
  <c r="AY10746" i="10"/>
  <c r="AY10745" i="10"/>
  <c r="AY10744" i="10"/>
  <c r="AY10743" i="10"/>
  <c r="AY10742" i="10"/>
  <c r="AY10741" i="10"/>
  <c r="AY10740" i="10"/>
  <c r="AY10739" i="10"/>
  <c r="AY10738" i="10"/>
  <c r="AY10737" i="10"/>
  <c r="AY10736" i="10"/>
  <c r="AY10735" i="10"/>
  <c r="AY10734" i="10"/>
  <c r="AY10733" i="10"/>
  <c r="AY10732" i="10"/>
  <c r="AY10731" i="10"/>
  <c r="AY10730" i="10"/>
  <c r="AY10729" i="10"/>
  <c r="AY10728" i="10"/>
  <c r="AY10727" i="10"/>
  <c r="AY10726" i="10"/>
  <c r="AY10725" i="10"/>
  <c r="AY10724" i="10"/>
  <c r="AY10723" i="10"/>
  <c r="AY10722" i="10"/>
  <c r="AY10721" i="10"/>
  <c r="AY10720" i="10"/>
  <c r="AY10719" i="10"/>
  <c r="AY10718" i="10"/>
  <c r="AY10717" i="10"/>
  <c r="AY10716" i="10"/>
  <c r="AY10715" i="10"/>
  <c r="AY10714" i="10"/>
  <c r="AY10713" i="10"/>
  <c r="AY10712" i="10"/>
  <c r="AY10711" i="10"/>
  <c r="AY10710" i="10"/>
  <c r="AY10709" i="10"/>
  <c r="AY10708" i="10"/>
  <c r="AY10707" i="10"/>
  <c r="AY10706" i="10"/>
  <c r="AY10705" i="10"/>
  <c r="AY10704" i="10"/>
  <c r="AY10703" i="10"/>
  <c r="AY10702" i="10"/>
  <c r="AY10701" i="10"/>
  <c r="AY10700" i="10"/>
  <c r="AY10699" i="10"/>
  <c r="AY10698" i="10"/>
  <c r="AY10697" i="10"/>
  <c r="AY10696" i="10"/>
  <c r="AY10695" i="10"/>
  <c r="AY10694" i="10"/>
  <c r="AY10693" i="10"/>
  <c r="AY10692" i="10"/>
  <c r="AY10691" i="10"/>
  <c r="AY10690" i="10"/>
  <c r="AY10689" i="10"/>
  <c r="AY10688" i="10"/>
  <c r="AY10687" i="10"/>
  <c r="AY10686" i="10"/>
  <c r="AY10685" i="10"/>
  <c r="AY10684" i="10"/>
  <c r="AY10683" i="10"/>
  <c r="AY10682" i="10"/>
  <c r="AY10681" i="10"/>
  <c r="AY10680" i="10"/>
  <c r="AY10679" i="10"/>
  <c r="AY10678" i="10"/>
  <c r="AY10677" i="10"/>
  <c r="AY10676" i="10"/>
  <c r="AY10675" i="10"/>
  <c r="AY10674" i="10"/>
  <c r="AY10673" i="10"/>
  <c r="AY10672" i="10"/>
  <c r="AY10671" i="10"/>
  <c r="AY10670" i="10"/>
  <c r="AY10669" i="10"/>
  <c r="AY10668" i="10"/>
  <c r="AY10667" i="10"/>
  <c r="AY10666" i="10"/>
  <c r="AY10665" i="10"/>
  <c r="AY10664" i="10"/>
  <c r="AY10663" i="10"/>
  <c r="AY10662" i="10"/>
  <c r="AY10661" i="10"/>
  <c r="AY10660" i="10"/>
  <c r="AY10659" i="10"/>
  <c r="AY10658" i="10"/>
  <c r="AY10657" i="10"/>
  <c r="AY10656" i="10"/>
  <c r="AY10655" i="10"/>
  <c r="AY10654" i="10"/>
  <c r="AY10653" i="10"/>
  <c r="AY10652" i="10"/>
  <c r="AY10651" i="10"/>
  <c r="AY10650" i="10"/>
  <c r="AY10649" i="10"/>
  <c r="AY10648" i="10"/>
  <c r="AY10647" i="10"/>
  <c r="AY10646" i="10"/>
  <c r="AY10645" i="10"/>
  <c r="AY10644" i="10"/>
  <c r="AY10643" i="10"/>
  <c r="AY10642" i="10"/>
  <c r="AY10641" i="10"/>
  <c r="AY10640" i="10"/>
  <c r="AY10639" i="10"/>
  <c r="AY10638" i="10"/>
  <c r="AY10637" i="10"/>
  <c r="AY10636" i="10"/>
  <c r="AY10635" i="10"/>
  <c r="AY10634" i="10"/>
  <c r="AY10633" i="10"/>
  <c r="AY10632" i="10"/>
  <c r="AY10631" i="10"/>
  <c r="AY10630" i="10"/>
  <c r="AY10629" i="10"/>
  <c r="AY10628" i="10"/>
  <c r="AY10627" i="10"/>
  <c r="AY10626" i="10"/>
  <c r="AY10625" i="10"/>
  <c r="AY10624" i="10"/>
  <c r="AY10623" i="10"/>
  <c r="AY10622" i="10"/>
  <c r="AY10621" i="10"/>
  <c r="AY10620" i="10"/>
  <c r="AY10619" i="10"/>
  <c r="AY10618" i="10"/>
  <c r="AY10617" i="10"/>
  <c r="AY10616" i="10"/>
  <c r="AY10615" i="10"/>
  <c r="AY10614" i="10"/>
  <c r="AY10613" i="10"/>
  <c r="AY10612" i="10"/>
  <c r="AY10611" i="10"/>
  <c r="AY10610" i="10"/>
  <c r="AY10609" i="10"/>
  <c r="AY10608" i="10"/>
  <c r="AY10607" i="10"/>
  <c r="AY10606" i="10"/>
  <c r="AY10605" i="10"/>
  <c r="AY10604" i="10"/>
  <c r="AY10603" i="10"/>
  <c r="AY10602" i="10"/>
  <c r="AY10601" i="10"/>
  <c r="AY10600" i="10"/>
  <c r="AY10599" i="10"/>
  <c r="AY10598" i="10"/>
  <c r="AY10597" i="10"/>
  <c r="AY10596" i="10"/>
  <c r="AY10595" i="10"/>
  <c r="AY10594" i="10"/>
  <c r="AY10593" i="10"/>
  <c r="AY10592" i="10"/>
  <c r="AY10591" i="10"/>
  <c r="AY10590" i="10"/>
  <c r="AY10589" i="10"/>
  <c r="AY10588" i="10"/>
  <c r="AY10587" i="10"/>
  <c r="AY10586" i="10"/>
  <c r="AY10585" i="10"/>
  <c r="AY10584" i="10"/>
  <c r="AY10583" i="10"/>
  <c r="AY10582" i="10"/>
  <c r="AY10581" i="10"/>
  <c r="AY10580" i="10"/>
  <c r="AY10579" i="10"/>
  <c r="AY10578" i="10"/>
  <c r="AY10577" i="10"/>
  <c r="AY10576" i="10"/>
  <c r="AY10575" i="10"/>
  <c r="AY10574" i="10"/>
  <c r="AY10573" i="10"/>
  <c r="AY10572" i="10"/>
  <c r="AY10571" i="10"/>
  <c r="AY10570" i="10"/>
  <c r="AY10569" i="10"/>
  <c r="AY10568" i="10"/>
  <c r="AY10567" i="10"/>
  <c r="AY10566" i="10"/>
  <c r="AY10565" i="10"/>
  <c r="AY10564" i="10"/>
  <c r="AY10563" i="10"/>
  <c r="AY10562" i="10"/>
  <c r="AY10561" i="10"/>
  <c r="AY10560" i="10"/>
  <c r="AY10559" i="10"/>
  <c r="AY10558" i="10"/>
  <c r="AY10557" i="10"/>
  <c r="AY10556" i="10"/>
  <c r="AY10555" i="10"/>
  <c r="AY10554" i="10"/>
  <c r="AY10553" i="10"/>
  <c r="AY10552" i="10"/>
  <c r="AY10551" i="10"/>
  <c r="AY10550" i="10"/>
  <c r="AY10549" i="10"/>
  <c r="AY10548" i="10"/>
  <c r="AY10547" i="10"/>
  <c r="AY10546" i="10"/>
  <c r="AY10545" i="10"/>
  <c r="AY10544" i="10"/>
  <c r="AY10543" i="10"/>
  <c r="AY10542" i="10"/>
  <c r="AY10541" i="10"/>
  <c r="AY10540" i="10"/>
  <c r="AY10539" i="10"/>
  <c r="AY10538" i="10"/>
  <c r="AY10537" i="10"/>
  <c r="AY10536" i="10"/>
  <c r="AY10535" i="10"/>
  <c r="AY10534" i="10"/>
  <c r="AY10533" i="10"/>
  <c r="AY10532" i="10"/>
  <c r="AY10531" i="10"/>
  <c r="AY10530" i="10"/>
  <c r="AY10529" i="10"/>
  <c r="AY10528" i="10"/>
  <c r="AY10527" i="10"/>
  <c r="AY10526" i="10"/>
  <c r="AY10525" i="10"/>
  <c r="AY10524" i="10"/>
  <c r="AY10523" i="10"/>
  <c r="AY10522" i="10"/>
  <c r="AY10521" i="10"/>
  <c r="AY10520" i="10"/>
  <c r="AY10519" i="10"/>
  <c r="AY10518" i="10"/>
  <c r="AY10517" i="10"/>
  <c r="AY10516" i="10"/>
  <c r="AY10515" i="10"/>
  <c r="AY10514" i="10"/>
  <c r="AY10513" i="10"/>
  <c r="AY10512" i="10"/>
  <c r="AY10511" i="10"/>
  <c r="AY10510" i="10"/>
  <c r="AY10509" i="10"/>
  <c r="AY10508" i="10"/>
  <c r="AY10507" i="10"/>
  <c r="AY10506" i="10"/>
  <c r="AY10505" i="10"/>
  <c r="AY10504" i="10"/>
  <c r="AY10503" i="10"/>
  <c r="AY10502" i="10"/>
  <c r="AY10501" i="10"/>
  <c r="AY10500" i="10"/>
  <c r="AY10499" i="10"/>
  <c r="AY10498" i="10"/>
  <c r="AY10497" i="10"/>
  <c r="AY10496" i="10"/>
  <c r="AY10495" i="10"/>
  <c r="AY10494" i="10"/>
  <c r="AY10493" i="10"/>
  <c r="AY10492" i="10"/>
  <c r="AY10491" i="10"/>
  <c r="AY10490" i="10"/>
  <c r="AY10489" i="10"/>
  <c r="AY10488" i="10"/>
  <c r="AY10487" i="10"/>
  <c r="AY10486" i="10"/>
  <c r="AY10485" i="10"/>
  <c r="AY10484" i="10"/>
  <c r="AY10483" i="10"/>
  <c r="AY10482" i="10"/>
  <c r="AY10481" i="10"/>
  <c r="AY10480" i="10"/>
  <c r="AY10479" i="10"/>
  <c r="AY10478" i="10"/>
  <c r="AY10477" i="10"/>
  <c r="AY10476" i="10"/>
  <c r="AY10475" i="10"/>
  <c r="AY10474" i="10"/>
  <c r="AY10473" i="10"/>
  <c r="AY10472" i="10"/>
  <c r="AY10471" i="10"/>
  <c r="AY10470" i="10"/>
  <c r="AY10469" i="10"/>
  <c r="AY10468" i="10"/>
  <c r="AY10467" i="10"/>
  <c r="AY10466" i="10"/>
  <c r="AY10465" i="10"/>
  <c r="AY10464" i="10"/>
  <c r="AY10463" i="10"/>
  <c r="AY10462" i="10"/>
  <c r="AY10461" i="10"/>
  <c r="AY10460" i="10"/>
  <c r="AY10459" i="10"/>
  <c r="AY10458" i="10"/>
  <c r="AY10457" i="10"/>
  <c r="AY10456" i="10"/>
  <c r="AY10455" i="10"/>
  <c r="AY10454" i="10"/>
  <c r="AY10453" i="10"/>
  <c r="AY10452" i="10"/>
  <c r="AY10451" i="10"/>
  <c r="AY10450" i="10"/>
  <c r="AY10449" i="10"/>
  <c r="AY10448" i="10"/>
  <c r="AY10447" i="10"/>
  <c r="AY10446" i="10"/>
  <c r="AY10445" i="10"/>
  <c r="AY10444" i="10"/>
  <c r="AY10443" i="10"/>
  <c r="AY10442" i="10"/>
  <c r="AY10441" i="10"/>
  <c r="AY10440" i="10"/>
  <c r="AY10439" i="10"/>
  <c r="AY10438" i="10"/>
  <c r="AY10437" i="10"/>
  <c r="AY10436" i="10"/>
  <c r="AY10435" i="10"/>
  <c r="AY10434" i="10"/>
  <c r="AY10433" i="10"/>
  <c r="AY10432" i="10"/>
  <c r="AY10431" i="10"/>
  <c r="AY10430" i="10"/>
  <c r="AY10429" i="10"/>
  <c r="AY10428" i="10"/>
  <c r="AY10427" i="10"/>
  <c r="AY10426" i="10"/>
  <c r="AY10425" i="10"/>
  <c r="AY10424" i="10"/>
  <c r="AY10423" i="10"/>
  <c r="AY10422" i="10"/>
  <c r="AY10421" i="10"/>
  <c r="AY10420" i="10"/>
  <c r="AY10419" i="10"/>
  <c r="AY10418" i="10"/>
  <c r="AY10417" i="10"/>
  <c r="AY10416" i="10"/>
  <c r="AY10415" i="10"/>
  <c r="AY10414" i="10"/>
  <c r="AY10413" i="10"/>
  <c r="AY10412" i="10"/>
  <c r="AY10411" i="10"/>
  <c r="AY10410" i="10"/>
  <c r="AY10409" i="10"/>
  <c r="AY10408" i="10"/>
  <c r="AY10407" i="10"/>
  <c r="AY10406" i="10"/>
  <c r="AY10405" i="10"/>
  <c r="AY10404" i="10"/>
  <c r="AY10403" i="10"/>
  <c r="AY10402" i="10"/>
  <c r="AY10401" i="10"/>
  <c r="AY10400" i="10"/>
  <c r="AY10399" i="10"/>
  <c r="AY10398" i="10"/>
  <c r="AY10397" i="10"/>
  <c r="AY10396" i="10"/>
  <c r="AY10395" i="10"/>
  <c r="AY10394" i="10"/>
  <c r="AY10393" i="10"/>
  <c r="AY10392" i="10"/>
  <c r="AY10391" i="10"/>
  <c r="AY10390" i="10"/>
  <c r="AY10389" i="10"/>
  <c r="AY10388" i="10"/>
  <c r="AY10387" i="10"/>
  <c r="AY10386" i="10"/>
  <c r="AY10385" i="10"/>
  <c r="AY10384" i="10"/>
  <c r="AY10383" i="10"/>
  <c r="AY10382" i="10"/>
  <c r="AY10381" i="10"/>
  <c r="AY10380" i="10"/>
  <c r="AY10379" i="10"/>
  <c r="AY10378" i="10"/>
  <c r="AY10377" i="10"/>
  <c r="AY10376" i="10"/>
  <c r="AY10375" i="10"/>
  <c r="AY10374" i="10"/>
  <c r="AY10373" i="10"/>
  <c r="AY10372" i="10"/>
  <c r="AY10371" i="10"/>
  <c r="AY10370" i="10"/>
  <c r="AY10369" i="10"/>
  <c r="AY10368" i="10"/>
  <c r="AY10367" i="10"/>
  <c r="AY10366" i="10"/>
  <c r="AY10365" i="10"/>
  <c r="AY10364" i="10"/>
  <c r="AY10363" i="10"/>
  <c r="AY10362" i="10"/>
  <c r="AY10361" i="10"/>
  <c r="AY10360" i="10"/>
  <c r="AY10359" i="10"/>
  <c r="AY10358" i="10"/>
  <c r="AY10357" i="10"/>
  <c r="AY10356" i="10"/>
  <c r="AY10355" i="10"/>
  <c r="AY10354" i="10"/>
  <c r="AY10353" i="10"/>
  <c r="AY10352" i="10"/>
  <c r="AY10351" i="10"/>
  <c r="AY10350" i="10"/>
  <c r="AY10349" i="10"/>
  <c r="AY10348" i="10"/>
  <c r="AY10347" i="10"/>
  <c r="AY10346" i="10"/>
  <c r="AY10345" i="10"/>
  <c r="AY10344" i="10"/>
  <c r="AY10343" i="10"/>
  <c r="AY10342" i="10"/>
  <c r="AY10341" i="10"/>
  <c r="AY10340" i="10"/>
  <c r="AY10339" i="10"/>
  <c r="AY10338" i="10"/>
  <c r="AY10337" i="10"/>
  <c r="AY10336" i="10"/>
  <c r="AY10335" i="10"/>
  <c r="AY10334" i="10"/>
  <c r="AY10333" i="10"/>
  <c r="AY10332" i="10"/>
  <c r="AY10331" i="10"/>
  <c r="AY10330" i="10"/>
  <c r="AY10329" i="10"/>
  <c r="AY10328" i="10"/>
  <c r="AY10327" i="10"/>
  <c r="AY10326" i="10"/>
  <c r="AY10325" i="10"/>
  <c r="AY10324" i="10"/>
  <c r="AY10323" i="10"/>
  <c r="AY10322" i="10"/>
  <c r="AY10321" i="10"/>
  <c r="AY10320" i="10"/>
  <c r="AY10319" i="10"/>
  <c r="AY10318" i="10"/>
  <c r="AY10317" i="10"/>
  <c r="AY10316" i="10"/>
  <c r="AY10315" i="10"/>
  <c r="AY10314" i="10"/>
  <c r="AY10313" i="10"/>
  <c r="AY10312" i="10"/>
  <c r="AY10311" i="10"/>
  <c r="AY10310" i="10"/>
  <c r="AY10309" i="10"/>
  <c r="AY10308" i="10"/>
  <c r="AY10307" i="10"/>
  <c r="AY10306" i="10"/>
  <c r="AY10305" i="10"/>
  <c r="AY10304" i="10"/>
  <c r="AY10303" i="10"/>
  <c r="AY10302" i="10"/>
  <c r="AY10301" i="10"/>
  <c r="AY10300" i="10"/>
  <c r="AY10299" i="10"/>
  <c r="AY10298" i="10"/>
  <c r="AY10297" i="10"/>
  <c r="AY10296" i="10"/>
  <c r="AY10295" i="10"/>
  <c r="AY10294" i="10"/>
  <c r="AY10293" i="10"/>
  <c r="AY10292" i="10"/>
  <c r="AY10291" i="10"/>
  <c r="AY10290" i="10"/>
  <c r="AY10289" i="10"/>
  <c r="AY10288" i="10"/>
  <c r="AY10287" i="10"/>
  <c r="AY10286" i="10"/>
  <c r="AY10285" i="10"/>
  <c r="AY10284" i="10"/>
  <c r="AY10283" i="10"/>
  <c r="AY10282" i="10"/>
  <c r="AY10281" i="10"/>
  <c r="AY10280" i="10"/>
  <c r="AY10279" i="10"/>
  <c r="AY10278" i="10"/>
  <c r="AY10277" i="10"/>
  <c r="AY10276" i="10"/>
  <c r="AY10275" i="10"/>
  <c r="AY10274" i="10"/>
  <c r="AY10273" i="10"/>
  <c r="AY10272" i="10"/>
  <c r="AY10271" i="10"/>
  <c r="AY10270" i="10"/>
  <c r="AY10269" i="10"/>
  <c r="AY10268" i="10"/>
  <c r="AY10267" i="10"/>
  <c r="AY10266" i="10"/>
  <c r="AY10265" i="10"/>
  <c r="AY10264" i="10"/>
  <c r="AY10263" i="10"/>
  <c r="AY10262" i="10"/>
  <c r="AY10261" i="10"/>
  <c r="AY10260" i="10"/>
  <c r="AY10259" i="10"/>
  <c r="AY10258" i="10"/>
  <c r="AY10257" i="10"/>
  <c r="AY10256" i="10"/>
  <c r="AY10255" i="10"/>
  <c r="AY10254" i="10"/>
  <c r="AY10253" i="10"/>
  <c r="AY10252" i="10"/>
  <c r="AY10251" i="10"/>
  <c r="AY10250" i="10"/>
  <c r="AY10249" i="10"/>
  <c r="AY10248" i="10"/>
  <c r="AY10247" i="10"/>
  <c r="AY10246" i="10"/>
  <c r="AY10245" i="10"/>
  <c r="AY10244" i="10"/>
  <c r="AY10243" i="10"/>
  <c r="AY10242" i="10"/>
  <c r="AY10241" i="10"/>
  <c r="AY10240" i="10"/>
  <c r="AY10239" i="10"/>
  <c r="AY10238" i="10"/>
  <c r="AY10237" i="10"/>
  <c r="AY10236" i="10"/>
  <c r="AY10235" i="10"/>
  <c r="AY10234" i="10"/>
  <c r="AY10233" i="10"/>
  <c r="AY10232" i="10"/>
  <c r="AY10231" i="10"/>
  <c r="AY10230" i="10"/>
  <c r="AY10229" i="10"/>
  <c r="AY10228" i="10"/>
  <c r="AY10227" i="10"/>
  <c r="AY10226" i="10"/>
  <c r="AY10225" i="10"/>
  <c r="AY10224" i="10"/>
  <c r="AY10223" i="10"/>
  <c r="AY10222" i="10"/>
  <c r="AY10221" i="10"/>
  <c r="AY10220" i="10"/>
  <c r="AY10219" i="10"/>
  <c r="AY10218" i="10"/>
  <c r="AY10217" i="10"/>
  <c r="AY10216" i="10"/>
  <c r="AY10215" i="10"/>
  <c r="AY10214" i="10"/>
  <c r="AY10213" i="10"/>
  <c r="AY10212" i="10"/>
  <c r="AY10211" i="10"/>
  <c r="AY10210" i="10"/>
  <c r="AY10209" i="10"/>
  <c r="AY10208" i="10"/>
  <c r="AY10207" i="10"/>
  <c r="AY10206" i="10"/>
  <c r="AY10205" i="10"/>
  <c r="AY10204" i="10"/>
  <c r="AY10203" i="10"/>
  <c r="AY10202" i="10"/>
  <c r="AY10201" i="10"/>
  <c r="AY10200" i="10"/>
  <c r="AY10199" i="10"/>
  <c r="AY10198" i="10"/>
  <c r="AY10197" i="10"/>
  <c r="AY10196" i="10"/>
  <c r="AY10195" i="10"/>
  <c r="AY10194" i="10"/>
  <c r="AY10193" i="10"/>
  <c r="AY10192" i="10"/>
  <c r="AY10191" i="10"/>
  <c r="AY10190" i="10"/>
  <c r="AY10189" i="10"/>
  <c r="AY10188" i="10"/>
  <c r="AY10187" i="10"/>
  <c r="AY10186" i="10"/>
  <c r="AY10185" i="10"/>
  <c r="AY10184" i="10"/>
  <c r="AY10183" i="10"/>
  <c r="AY10182" i="10"/>
  <c r="AY10181" i="10"/>
  <c r="AY10180" i="10"/>
  <c r="AY10179" i="10"/>
  <c r="AY10178" i="10"/>
  <c r="AY10177" i="10"/>
  <c r="AY10176" i="10"/>
  <c r="AY10175" i="10"/>
  <c r="AY10174" i="10"/>
  <c r="AY10173" i="10"/>
  <c r="AY10172" i="10"/>
  <c r="AY10171" i="10"/>
  <c r="AY10170" i="10"/>
  <c r="AY10169" i="10"/>
  <c r="AY10168" i="10"/>
  <c r="AY10167" i="10"/>
  <c r="AY10166" i="10"/>
  <c r="AY10165" i="10"/>
  <c r="AY10164" i="10"/>
  <c r="AY10163" i="10"/>
  <c r="AY10162" i="10"/>
  <c r="AY10161" i="10"/>
  <c r="AY10160" i="10"/>
  <c r="AY10159" i="10"/>
  <c r="AY10158" i="10"/>
  <c r="AY10157" i="10"/>
  <c r="AY10156" i="10"/>
  <c r="AY10155" i="10"/>
  <c r="AY10154" i="10"/>
  <c r="AY10153" i="10"/>
  <c r="AY10152" i="10"/>
  <c r="AY10151" i="10"/>
  <c r="AY10150" i="10"/>
  <c r="AY10149" i="10"/>
  <c r="AY10148" i="10"/>
  <c r="AY10147" i="10"/>
  <c r="AY10146" i="10"/>
  <c r="AY10145" i="10"/>
  <c r="AY10144" i="10"/>
  <c r="AY10143" i="10"/>
  <c r="AY10142" i="10"/>
  <c r="AY10141" i="10"/>
  <c r="AY10140" i="10"/>
  <c r="AY10139" i="10"/>
  <c r="AY10138" i="10"/>
  <c r="AY10137" i="10"/>
  <c r="AY10136" i="10"/>
  <c r="AY10135" i="10"/>
  <c r="AY10134" i="10"/>
  <c r="AY10133" i="10"/>
  <c r="AY10132" i="10"/>
  <c r="AY10131" i="10"/>
  <c r="AY10130" i="10"/>
  <c r="AY10129" i="10"/>
  <c r="AY10128" i="10"/>
  <c r="AY10127" i="10"/>
  <c r="AY10126" i="10"/>
  <c r="AY10125" i="10"/>
  <c r="AY10124" i="10"/>
  <c r="AY10123" i="10"/>
  <c r="AY10122" i="10"/>
  <c r="AY10121" i="10"/>
  <c r="AY10120" i="10"/>
  <c r="AY10119" i="10"/>
  <c r="AY10118" i="10"/>
  <c r="AY10117" i="10"/>
  <c r="AY10116" i="10"/>
  <c r="AY10115" i="10"/>
  <c r="AY10114" i="10"/>
  <c r="AY10113" i="10"/>
  <c r="AY10112" i="10"/>
  <c r="AY10111" i="10"/>
  <c r="AY10110" i="10"/>
  <c r="AY10109" i="10"/>
  <c r="AY10108" i="10"/>
  <c r="AY10107" i="10"/>
  <c r="AY10106" i="10"/>
  <c r="AY10105" i="10"/>
  <c r="AY10104" i="10"/>
  <c r="AY10103" i="10"/>
  <c r="AY10102" i="10"/>
  <c r="AY10101" i="10"/>
  <c r="AY10100" i="10"/>
  <c r="AY10099" i="10"/>
  <c r="AY10098" i="10"/>
  <c r="AY10097" i="10"/>
  <c r="AY10096" i="10"/>
  <c r="AY10095" i="10"/>
  <c r="AY10094" i="10"/>
  <c r="AY10093" i="10"/>
  <c r="AY10092" i="10"/>
  <c r="AY10091" i="10"/>
  <c r="AY10090" i="10"/>
  <c r="AY10089" i="10"/>
  <c r="AY10088" i="10"/>
  <c r="AY10087" i="10"/>
  <c r="AY10086" i="10"/>
  <c r="AY10085" i="10"/>
  <c r="AY10084" i="10"/>
  <c r="AY10083" i="10"/>
  <c r="AY10082" i="10"/>
  <c r="AY10081" i="10"/>
  <c r="AY10080" i="10"/>
  <c r="AY10079" i="10"/>
  <c r="AY10078" i="10"/>
  <c r="AY10077" i="10"/>
  <c r="AY10076" i="10"/>
  <c r="AY10075" i="10"/>
  <c r="AY10074" i="10"/>
  <c r="AY10073" i="10"/>
  <c r="AY10072" i="10"/>
  <c r="AY10071" i="10"/>
  <c r="AY10070" i="10"/>
  <c r="AY10069" i="10"/>
  <c r="AY10068" i="10"/>
  <c r="AY10067" i="10"/>
  <c r="AY10066" i="10"/>
  <c r="AY10065" i="10"/>
  <c r="AY10064" i="10"/>
  <c r="AY10063" i="10"/>
  <c r="AY10062" i="10"/>
  <c r="AY10061" i="10"/>
  <c r="AY10060" i="10"/>
  <c r="AY10059" i="10"/>
  <c r="AY10058" i="10"/>
  <c r="AY10057" i="10"/>
  <c r="AY10056" i="10"/>
  <c r="AY10055" i="10"/>
  <c r="AY10054" i="10"/>
  <c r="AY10053" i="10"/>
  <c r="AY10052" i="10"/>
  <c r="AY10051" i="10"/>
  <c r="AY10050" i="10"/>
  <c r="AY10049" i="10"/>
  <c r="AY10048" i="10"/>
  <c r="AY10047" i="10"/>
  <c r="AY10046" i="10"/>
  <c r="AY10045" i="10"/>
  <c r="AY10044" i="10"/>
  <c r="AY10043" i="10"/>
  <c r="AY10042" i="10"/>
  <c r="AY10041" i="10"/>
  <c r="AY10040" i="10"/>
  <c r="AY10039" i="10"/>
  <c r="AY10038" i="10"/>
  <c r="AY10037" i="10"/>
  <c r="AY10036" i="10"/>
  <c r="AY10035" i="10"/>
  <c r="AY10034" i="10"/>
  <c r="AY10033" i="10"/>
  <c r="AY10032" i="10"/>
  <c r="AY10031" i="10"/>
  <c r="AY10030" i="10"/>
  <c r="AY10029" i="10"/>
  <c r="AY10028" i="10"/>
  <c r="AY10027" i="10"/>
  <c r="AY10026" i="10"/>
  <c r="AY10025" i="10"/>
  <c r="AY10024" i="10"/>
  <c r="AY10023" i="10"/>
  <c r="AY10022" i="10"/>
  <c r="AY10021" i="10"/>
  <c r="AY10020" i="10"/>
  <c r="AY10019" i="10"/>
  <c r="AY10018" i="10"/>
  <c r="AY10017" i="10"/>
  <c r="AY10016" i="10"/>
  <c r="AY10015" i="10"/>
  <c r="AY10014" i="10"/>
  <c r="AY10013" i="10"/>
  <c r="AY10012" i="10"/>
  <c r="AY10011" i="10"/>
  <c r="AY10010" i="10"/>
  <c r="AY10009" i="10"/>
  <c r="AY10008" i="10"/>
  <c r="AY10007" i="10"/>
  <c r="AY10006" i="10"/>
  <c r="AY10005" i="10"/>
  <c r="AY10004" i="10"/>
  <c r="AY10003" i="10"/>
  <c r="AY10002" i="10"/>
  <c r="AY10001" i="10"/>
  <c r="AY10000" i="10"/>
  <c r="AY9999" i="10"/>
  <c r="AY9998" i="10"/>
  <c r="AY9997" i="10"/>
  <c r="AY9996" i="10"/>
  <c r="AY9995" i="10"/>
  <c r="AY9994" i="10"/>
  <c r="AY9993" i="10"/>
  <c r="AY9992" i="10"/>
  <c r="AY9991" i="10"/>
  <c r="AY9990" i="10"/>
  <c r="AY9989" i="10"/>
  <c r="AY9988" i="10"/>
  <c r="AY9987" i="10"/>
  <c r="AY9986" i="10"/>
  <c r="AY9985" i="10"/>
  <c r="AY9984" i="10"/>
  <c r="AY9983" i="10"/>
  <c r="AY9982" i="10"/>
  <c r="AY9981" i="10"/>
  <c r="AY9980" i="10"/>
  <c r="AY9979" i="10"/>
  <c r="AY9978" i="10"/>
  <c r="AY9977" i="10"/>
  <c r="AY9976" i="10"/>
  <c r="AY9975" i="10"/>
  <c r="AY9974" i="10"/>
  <c r="AY9973" i="10"/>
  <c r="AY9972" i="10"/>
  <c r="AY9971" i="10"/>
  <c r="AY9970" i="10"/>
  <c r="AY9969" i="10"/>
  <c r="AY9968" i="10"/>
  <c r="AY9967" i="10"/>
  <c r="AY9966" i="10"/>
  <c r="AY9965" i="10"/>
  <c r="AY9964" i="10"/>
  <c r="AY9963" i="10"/>
  <c r="AY9962" i="10"/>
  <c r="AY9961" i="10"/>
  <c r="AY9960" i="10"/>
  <c r="AY9959" i="10"/>
  <c r="AY9958" i="10"/>
  <c r="AY9957" i="10"/>
  <c r="AY9956" i="10"/>
  <c r="AY9955" i="10"/>
  <c r="AY9954" i="10"/>
  <c r="AY9953" i="10"/>
  <c r="AY9952" i="10"/>
  <c r="AY9951" i="10"/>
  <c r="AY9950" i="10"/>
  <c r="AY9949" i="10"/>
  <c r="AY9948" i="10"/>
  <c r="AY9947" i="10"/>
  <c r="AY9946" i="10"/>
  <c r="AY9945" i="10"/>
  <c r="AY9944" i="10"/>
  <c r="AY9943" i="10"/>
  <c r="AY9942" i="10"/>
  <c r="AY9941" i="10"/>
  <c r="AY9940" i="10"/>
  <c r="AY9939" i="10"/>
  <c r="AY9938" i="10"/>
  <c r="AY9937" i="10"/>
  <c r="AY9936" i="10"/>
  <c r="AY9935" i="10"/>
  <c r="AY9934" i="10"/>
  <c r="AY9933" i="10"/>
  <c r="AY9932" i="10"/>
  <c r="AY9931" i="10"/>
  <c r="AY9930" i="10"/>
  <c r="AY9929" i="10"/>
  <c r="AY9928" i="10"/>
  <c r="AY9927" i="10"/>
  <c r="AY9926" i="10"/>
  <c r="AY9925" i="10"/>
  <c r="AY9924" i="10"/>
  <c r="AY9923" i="10"/>
  <c r="AY9922" i="10"/>
  <c r="AY9921" i="10"/>
  <c r="AY9920" i="10"/>
  <c r="AY9919" i="10"/>
  <c r="AY9918" i="10"/>
  <c r="AY9917" i="10"/>
  <c r="AY9916" i="10"/>
  <c r="AY9915" i="10"/>
  <c r="AY9914" i="10"/>
  <c r="AY9913" i="10"/>
  <c r="AY9912" i="10"/>
  <c r="AY9911" i="10"/>
  <c r="AY9910" i="10"/>
  <c r="AY9909" i="10"/>
  <c r="AY9908" i="10"/>
  <c r="AY9907" i="10"/>
  <c r="AY9906" i="10"/>
  <c r="AY9905" i="10"/>
  <c r="AY9904" i="10"/>
  <c r="AY9903" i="10"/>
  <c r="AY9902" i="10"/>
  <c r="AY9901" i="10"/>
  <c r="AY9900" i="10"/>
  <c r="AY9899" i="10"/>
  <c r="AY9898" i="10"/>
  <c r="AY9897" i="10"/>
  <c r="AY9896" i="10"/>
  <c r="AY9895" i="10"/>
  <c r="AY9894" i="10"/>
  <c r="AY9893" i="10"/>
  <c r="AY9892" i="10"/>
  <c r="AY9891" i="10"/>
  <c r="AY9890" i="10"/>
  <c r="AY9889" i="10"/>
  <c r="AY9888" i="10"/>
  <c r="AY9887" i="10"/>
  <c r="AY9886" i="10"/>
  <c r="AY9885" i="10"/>
  <c r="AY9884" i="10"/>
  <c r="AY9883" i="10"/>
  <c r="AY9882" i="10"/>
  <c r="AY9881" i="10"/>
  <c r="AY9880" i="10"/>
  <c r="AY9879" i="10"/>
  <c r="AY9878" i="10"/>
  <c r="AY9877" i="10"/>
  <c r="AY9876" i="10"/>
  <c r="AY9875" i="10"/>
  <c r="AY9874" i="10"/>
  <c r="AY9873" i="10"/>
  <c r="AY9872" i="10"/>
  <c r="AY9871" i="10"/>
  <c r="AY9870" i="10"/>
  <c r="AY9869" i="10"/>
  <c r="AY9868" i="10"/>
  <c r="AY9867" i="10"/>
  <c r="AY9866" i="10"/>
  <c r="AY9865" i="10"/>
  <c r="AY9864" i="10"/>
  <c r="AY9863" i="10"/>
  <c r="AY9862" i="10"/>
  <c r="AY9861" i="10"/>
  <c r="AY9860" i="10"/>
  <c r="AY9859" i="10"/>
  <c r="AY9858" i="10"/>
  <c r="AY9857" i="10"/>
  <c r="AY9856" i="10"/>
  <c r="AY9855" i="10"/>
  <c r="AY9854" i="10"/>
  <c r="AY9853" i="10"/>
  <c r="AY9852" i="10"/>
  <c r="AY9851" i="10"/>
  <c r="AY9850" i="10"/>
  <c r="AY9849" i="10"/>
  <c r="AY9848" i="10"/>
  <c r="AY9847" i="10"/>
  <c r="AY9846" i="10"/>
  <c r="AY9845" i="10"/>
  <c r="AY9844" i="10"/>
  <c r="AY9843" i="10"/>
  <c r="AY9842" i="10"/>
  <c r="AY9841" i="10"/>
  <c r="AY9840" i="10"/>
  <c r="AY9839" i="10"/>
  <c r="AY9838" i="10"/>
  <c r="AY9837" i="10"/>
  <c r="AY9836" i="10"/>
  <c r="AY9835" i="10"/>
  <c r="AY9834" i="10"/>
  <c r="AY9833" i="10"/>
  <c r="AY9832" i="10"/>
  <c r="AY9831" i="10"/>
  <c r="AY9830" i="10"/>
  <c r="AY9829" i="10"/>
  <c r="AY9828" i="10"/>
  <c r="AY9827" i="10"/>
  <c r="AY9826" i="10"/>
  <c r="AY9825" i="10"/>
  <c r="AY9824" i="10"/>
  <c r="AY9823" i="10"/>
  <c r="AY9822" i="10"/>
  <c r="AY9821" i="10"/>
  <c r="AY9820" i="10"/>
  <c r="AY9819" i="10"/>
  <c r="AY9818" i="10"/>
  <c r="AY9817" i="10"/>
  <c r="AY9816" i="10"/>
  <c r="AY9815" i="10"/>
  <c r="AY9814" i="10"/>
  <c r="AY9813" i="10"/>
  <c r="AY9812" i="10"/>
  <c r="AY9811" i="10"/>
  <c r="AY9810" i="10"/>
  <c r="AY9809" i="10"/>
  <c r="AY9808" i="10"/>
  <c r="AY9807" i="10"/>
  <c r="AY9806" i="10"/>
  <c r="AY9805" i="10"/>
  <c r="AY9804" i="10"/>
  <c r="AY9803" i="10"/>
  <c r="AY9802" i="10"/>
  <c r="AY9801" i="10"/>
  <c r="AY9800" i="10"/>
  <c r="AY9799" i="10"/>
  <c r="AY9798" i="10"/>
  <c r="AY9797" i="10"/>
  <c r="AY9796" i="10"/>
  <c r="AY9795" i="10"/>
  <c r="AY9794" i="10"/>
  <c r="AY9793" i="10"/>
  <c r="AY9792" i="10"/>
  <c r="AY9791" i="10"/>
  <c r="AY9790" i="10"/>
  <c r="AY9789" i="10"/>
  <c r="AY9788" i="10"/>
  <c r="AY9787" i="10"/>
  <c r="AY9786" i="10"/>
  <c r="AY9785" i="10"/>
  <c r="AY9784" i="10"/>
  <c r="AY9783" i="10"/>
  <c r="AY9782" i="10"/>
  <c r="AY9781" i="10"/>
  <c r="AY9780" i="10"/>
  <c r="AY9779" i="10"/>
  <c r="AY9778" i="10"/>
  <c r="AY9777" i="10"/>
  <c r="AY9776" i="10"/>
  <c r="AY9775" i="10"/>
  <c r="AY9774" i="10"/>
  <c r="AY9773" i="10"/>
  <c r="AY9772" i="10"/>
  <c r="AY9771" i="10"/>
  <c r="AY9770" i="10"/>
  <c r="AY9769" i="10"/>
  <c r="AY9768" i="10"/>
  <c r="AY9767" i="10"/>
  <c r="AY9766" i="10"/>
  <c r="AY9765" i="10"/>
  <c r="AY9764" i="10"/>
  <c r="AY9763" i="10"/>
  <c r="AY9762" i="10"/>
  <c r="AY9761" i="10"/>
  <c r="AY9760" i="10"/>
  <c r="AY9759" i="10"/>
  <c r="AY9758" i="10"/>
  <c r="AY9757" i="10"/>
  <c r="AY9756" i="10"/>
  <c r="AY9755" i="10"/>
  <c r="AY9754" i="10"/>
  <c r="AY9753" i="10"/>
  <c r="AY9752" i="10"/>
  <c r="AY9751" i="10"/>
  <c r="AY9750" i="10"/>
  <c r="AY9749" i="10"/>
  <c r="AY9748" i="10"/>
  <c r="AY9747" i="10"/>
  <c r="AY9746" i="10"/>
  <c r="AY9745" i="10"/>
  <c r="AY9744" i="10"/>
  <c r="AY9743" i="10"/>
  <c r="AY9742" i="10"/>
  <c r="AY9741" i="10"/>
  <c r="AY9740" i="10"/>
  <c r="AY9739" i="10"/>
  <c r="AY9738" i="10"/>
  <c r="AY9737" i="10"/>
  <c r="AY9736" i="10"/>
  <c r="AY9735" i="10"/>
  <c r="AY9734" i="10"/>
  <c r="AY9733" i="10"/>
  <c r="AY9732" i="10"/>
  <c r="AY9731" i="10"/>
  <c r="AY9730" i="10"/>
  <c r="AY9729" i="10"/>
  <c r="AY9728" i="10"/>
  <c r="AY9727" i="10"/>
  <c r="AY9726" i="10"/>
  <c r="AY9725" i="10"/>
  <c r="AY9724" i="10"/>
  <c r="AY9723" i="10"/>
  <c r="AY9722" i="10"/>
  <c r="AY9721" i="10"/>
  <c r="AY9720" i="10"/>
  <c r="AY9719" i="10"/>
  <c r="AY9718" i="10"/>
  <c r="AY9717" i="10"/>
  <c r="AY9716" i="10"/>
  <c r="AY9715" i="10"/>
  <c r="AY9714" i="10"/>
  <c r="AY9713" i="10"/>
  <c r="AY9712" i="10"/>
  <c r="AY9711" i="10"/>
  <c r="AY9710" i="10"/>
  <c r="AY9709" i="10"/>
  <c r="AY9708" i="10"/>
  <c r="AY9707" i="10"/>
  <c r="AY9706" i="10"/>
  <c r="AY9705" i="10"/>
  <c r="AY9704" i="10"/>
  <c r="AY9703" i="10"/>
  <c r="AY9702" i="10"/>
  <c r="AY9701" i="10"/>
  <c r="AY9700" i="10"/>
  <c r="AY9699" i="10"/>
  <c r="AY9698" i="10"/>
  <c r="AY9697" i="10"/>
  <c r="AY9696" i="10"/>
  <c r="AY9695" i="10"/>
  <c r="AY9694" i="10"/>
  <c r="AY9693" i="10"/>
  <c r="AY9692" i="10"/>
  <c r="AY9691" i="10"/>
  <c r="AY9690" i="10"/>
  <c r="AY9689" i="10"/>
  <c r="AY9688" i="10"/>
  <c r="AY9687" i="10"/>
  <c r="AY9686" i="10"/>
  <c r="AY9685" i="10"/>
  <c r="AY9684" i="10"/>
  <c r="AY9683" i="10"/>
  <c r="AY9682" i="10"/>
  <c r="AY9681" i="10"/>
  <c r="AY9680" i="10"/>
  <c r="AY9679" i="10"/>
  <c r="AY9678" i="10"/>
  <c r="AY9677" i="10"/>
  <c r="AY9676" i="10"/>
  <c r="AY9675" i="10"/>
  <c r="AY9674" i="10"/>
  <c r="AY9673" i="10"/>
  <c r="AY9672" i="10"/>
  <c r="AY9671" i="10"/>
  <c r="AY9670" i="10"/>
  <c r="AY9669" i="10"/>
  <c r="AY9668" i="10"/>
  <c r="AY9667" i="10"/>
  <c r="AY9666" i="10"/>
  <c r="AY9665" i="10"/>
  <c r="AY9664" i="10"/>
  <c r="AY9663" i="10"/>
  <c r="AY9662" i="10"/>
  <c r="AY9661" i="10"/>
  <c r="AY9660" i="10"/>
  <c r="AY9659" i="10"/>
  <c r="AY9658" i="10"/>
  <c r="AY9657" i="10"/>
  <c r="AY9656" i="10"/>
  <c r="AY9655" i="10"/>
  <c r="AY9654" i="10"/>
  <c r="AY9653" i="10"/>
  <c r="AY9652" i="10"/>
  <c r="AY9651" i="10"/>
  <c r="AY9650" i="10"/>
  <c r="AY9649" i="10"/>
  <c r="AY9648" i="10"/>
  <c r="AY9647" i="10"/>
  <c r="AY9646" i="10"/>
  <c r="AY9645" i="10"/>
  <c r="AY9644" i="10"/>
  <c r="AY9643" i="10"/>
  <c r="AY9642" i="10"/>
  <c r="AY9641" i="10"/>
  <c r="AY9640" i="10"/>
  <c r="AY9639" i="10"/>
  <c r="AY9638" i="10"/>
  <c r="AY9637" i="10"/>
  <c r="AY9636" i="10"/>
  <c r="AY9635" i="10"/>
  <c r="AY9634" i="10"/>
  <c r="AY9633" i="10"/>
  <c r="AY9632" i="10"/>
  <c r="AY9631" i="10"/>
  <c r="AY9630" i="10"/>
  <c r="AY9629" i="10"/>
  <c r="AY9628" i="10"/>
  <c r="AY9627" i="10"/>
  <c r="AY9626" i="10"/>
  <c r="AY9625" i="10"/>
  <c r="AY9624" i="10"/>
  <c r="AY9623" i="10"/>
  <c r="AY9622" i="10"/>
  <c r="AY9621" i="10"/>
  <c r="AY9620" i="10"/>
  <c r="AY9619" i="10"/>
  <c r="AY9618" i="10"/>
  <c r="AY9617" i="10"/>
  <c r="AY9616" i="10"/>
  <c r="AY9615" i="10"/>
  <c r="AY9614" i="10"/>
  <c r="AY9613" i="10"/>
  <c r="AY9612" i="10"/>
  <c r="AY9611" i="10"/>
  <c r="AY9610" i="10"/>
  <c r="AY9609" i="10"/>
  <c r="AY9608" i="10"/>
  <c r="AY9607" i="10"/>
  <c r="AY9606" i="10"/>
  <c r="AY9605" i="10"/>
  <c r="AY9604" i="10"/>
  <c r="AY9603" i="10"/>
  <c r="AY9602" i="10"/>
  <c r="AY9601" i="10"/>
  <c r="AY9600" i="10"/>
  <c r="AY9599" i="10"/>
  <c r="AY9598" i="10"/>
  <c r="AY9597" i="10"/>
  <c r="AY9596" i="10"/>
  <c r="AY9595" i="10"/>
  <c r="AY9594" i="10"/>
  <c r="AY9593" i="10"/>
  <c r="AY9592" i="10"/>
  <c r="AY9591" i="10"/>
  <c r="AY9590" i="10"/>
  <c r="AY9589" i="10"/>
  <c r="AY9588" i="10"/>
  <c r="AY9587" i="10"/>
  <c r="AY9586" i="10"/>
  <c r="AY9585" i="10"/>
  <c r="AY9584" i="10"/>
  <c r="AY9583" i="10"/>
  <c r="AY9582" i="10"/>
  <c r="AY9581" i="10"/>
  <c r="AY9580" i="10"/>
  <c r="AY9579" i="10"/>
  <c r="AY9578" i="10"/>
  <c r="AY9577" i="10"/>
  <c r="AY9576" i="10"/>
  <c r="AY9575" i="10"/>
  <c r="AY9574" i="10"/>
  <c r="AY9573" i="10"/>
  <c r="AY9572" i="10"/>
  <c r="AY9571" i="10"/>
  <c r="AY9570" i="10"/>
  <c r="AY9569" i="10"/>
  <c r="AY9568" i="10"/>
  <c r="AY9567" i="10"/>
  <c r="AY9566" i="10"/>
  <c r="AY9565" i="10"/>
  <c r="AY9564" i="10"/>
  <c r="AY9563" i="10"/>
  <c r="AY9562" i="10"/>
  <c r="AY9561" i="10"/>
  <c r="AY9560" i="10"/>
  <c r="AY9559" i="10"/>
  <c r="AY9558" i="10"/>
  <c r="AY9557" i="10"/>
  <c r="AY9556" i="10"/>
  <c r="AY9555" i="10"/>
  <c r="AY9554" i="10"/>
  <c r="AY9553" i="10"/>
  <c r="AY9552" i="10"/>
  <c r="AY9551" i="10"/>
  <c r="AY9550" i="10"/>
  <c r="AY9549" i="10"/>
  <c r="AY9548" i="10"/>
  <c r="AY9547" i="10"/>
  <c r="AY9546" i="10"/>
  <c r="AY9545" i="10"/>
  <c r="AY9544" i="10"/>
  <c r="AY9543" i="10"/>
  <c r="AY9542" i="10"/>
  <c r="AY9541" i="10"/>
  <c r="AY9540" i="10"/>
  <c r="AY9539" i="10"/>
  <c r="AY9538" i="10"/>
  <c r="AY9537" i="10"/>
  <c r="AY9536" i="10"/>
  <c r="AY9535" i="10"/>
  <c r="AY9534" i="10"/>
  <c r="AY9533" i="10"/>
  <c r="AY9532" i="10"/>
  <c r="AY9531" i="10"/>
  <c r="AY9530" i="10"/>
  <c r="AY9529" i="10"/>
  <c r="AY9528" i="10"/>
  <c r="AY9527" i="10"/>
  <c r="AY9526" i="10"/>
  <c r="AY9525" i="10"/>
  <c r="AY9524" i="10"/>
  <c r="AY9523" i="10"/>
  <c r="AY9522" i="10"/>
  <c r="AY9521" i="10"/>
  <c r="AY9520" i="10"/>
  <c r="AY9519" i="10"/>
  <c r="AY9518" i="10"/>
  <c r="AY9517" i="10"/>
  <c r="AY9516" i="10"/>
  <c r="AY9515" i="10"/>
  <c r="AY9514" i="10"/>
  <c r="AY9513" i="10"/>
  <c r="AY9512" i="10"/>
  <c r="AY9511" i="10"/>
  <c r="AY9510" i="10"/>
  <c r="AY9509" i="10"/>
  <c r="AY9508" i="10"/>
  <c r="AY9507" i="10"/>
  <c r="AY9506" i="10"/>
  <c r="AY9505" i="10"/>
  <c r="AY9504" i="10"/>
  <c r="AY9503" i="10"/>
  <c r="AY9502" i="10"/>
  <c r="AY9501" i="10"/>
  <c r="AY9500" i="10"/>
  <c r="AY9499" i="10"/>
  <c r="AY9498" i="10"/>
  <c r="AY9497" i="10"/>
  <c r="AY9496" i="10"/>
  <c r="AY9495" i="10"/>
  <c r="AY9494" i="10"/>
  <c r="AY9493" i="10"/>
  <c r="AY9492" i="10"/>
  <c r="AY9491" i="10"/>
  <c r="AY9490" i="10"/>
  <c r="AY9489" i="10"/>
  <c r="AY9488" i="10"/>
  <c r="AY9487" i="10"/>
  <c r="AY9486" i="10"/>
  <c r="AY9485" i="10"/>
  <c r="AY9484" i="10"/>
  <c r="AY9483" i="10"/>
  <c r="AY9482" i="10"/>
  <c r="AY9481" i="10"/>
  <c r="AY9480" i="10"/>
  <c r="AY9479" i="10"/>
  <c r="AY9478" i="10"/>
  <c r="AY9477" i="10"/>
  <c r="AY9476" i="10"/>
  <c r="AY9475" i="10"/>
  <c r="AY9474" i="10"/>
  <c r="AY9473" i="10"/>
  <c r="AY9472" i="10"/>
  <c r="AY9471" i="10"/>
  <c r="AY9470" i="10"/>
  <c r="AY9469" i="10"/>
  <c r="AY9468" i="10"/>
  <c r="AY9467" i="10"/>
  <c r="AY9466" i="10"/>
  <c r="AY9465" i="10"/>
  <c r="AY9464" i="10"/>
  <c r="AY9463" i="10"/>
  <c r="AY9462" i="10"/>
  <c r="AY9461" i="10"/>
  <c r="AY9460" i="10"/>
  <c r="AY9459" i="10"/>
  <c r="AY9458" i="10"/>
  <c r="AY9457" i="10"/>
  <c r="AY9456" i="10"/>
  <c r="AY9455" i="10"/>
  <c r="AY9454" i="10"/>
  <c r="AY9453" i="10"/>
  <c r="AY9452" i="10"/>
  <c r="AY9451" i="10"/>
  <c r="AY9450" i="10"/>
  <c r="AY9449" i="10"/>
  <c r="AY9448" i="10"/>
  <c r="AY9447" i="10"/>
  <c r="AY9446" i="10"/>
  <c r="AY9445" i="10"/>
  <c r="AY9444" i="10"/>
  <c r="AY9443" i="10"/>
  <c r="AY9442" i="10"/>
  <c r="AY9441" i="10"/>
  <c r="AY9440" i="10"/>
  <c r="AY9439" i="10"/>
  <c r="AY9438" i="10"/>
  <c r="AY9437" i="10"/>
  <c r="AY9436" i="10"/>
  <c r="AY9435" i="10"/>
  <c r="AY9434" i="10"/>
  <c r="AY9433" i="10"/>
  <c r="AY9432" i="10"/>
  <c r="AY9431" i="10"/>
  <c r="AY9430" i="10"/>
  <c r="AY9429" i="10"/>
  <c r="AY9428" i="10"/>
  <c r="AY9427" i="10"/>
  <c r="AY9426" i="10"/>
  <c r="AY9425" i="10"/>
  <c r="AY9424" i="10"/>
  <c r="AY9423" i="10"/>
  <c r="AY9422" i="10"/>
  <c r="AY9421" i="10"/>
  <c r="AY9420" i="10"/>
  <c r="AY9419" i="10"/>
  <c r="AY9418" i="10"/>
  <c r="AY9417" i="10"/>
  <c r="AY9416" i="10"/>
  <c r="AY9415" i="10"/>
  <c r="AY9414" i="10"/>
  <c r="AY9413" i="10"/>
  <c r="AY9412" i="10"/>
  <c r="AY9411" i="10"/>
  <c r="AY9410" i="10"/>
  <c r="AY9409" i="10"/>
  <c r="AY9408" i="10"/>
  <c r="AY9407" i="10"/>
  <c r="AY9406" i="10"/>
  <c r="AY9405" i="10"/>
  <c r="AY9404" i="10"/>
  <c r="AY9403" i="10"/>
  <c r="AY9402" i="10"/>
  <c r="AY9401" i="10"/>
  <c r="AY9400" i="10"/>
  <c r="AY9399" i="10"/>
  <c r="AY9398" i="10"/>
  <c r="AY9397" i="10"/>
  <c r="AY9396" i="10"/>
  <c r="AY9395" i="10"/>
  <c r="AY9394" i="10"/>
  <c r="AY9393" i="10"/>
  <c r="AY9392" i="10"/>
  <c r="AY9391" i="10"/>
  <c r="AY9390" i="10"/>
  <c r="AY9389" i="10"/>
  <c r="AY9388" i="10"/>
  <c r="AY9387" i="10"/>
  <c r="AY9386" i="10"/>
  <c r="AY9385" i="10"/>
  <c r="AY9384" i="10"/>
  <c r="AY9383" i="10"/>
  <c r="AY9382" i="10"/>
  <c r="AY9381" i="10"/>
  <c r="AY9380" i="10"/>
  <c r="AY9379" i="10"/>
  <c r="AY9378" i="10"/>
  <c r="AY9377" i="10"/>
  <c r="AY9376" i="10"/>
  <c r="AY9375" i="10"/>
  <c r="AY9374" i="10"/>
  <c r="AY9373" i="10"/>
  <c r="AY9372" i="10"/>
  <c r="AY9371" i="10"/>
  <c r="AY9370" i="10"/>
  <c r="AY9369" i="10"/>
  <c r="AY9368" i="10"/>
  <c r="AY9367" i="10"/>
  <c r="AY9366" i="10"/>
  <c r="AY9365" i="10"/>
  <c r="AY9364" i="10"/>
  <c r="AY9363" i="10"/>
  <c r="AY9362" i="10"/>
  <c r="AY9361" i="10"/>
  <c r="AY9360" i="10"/>
  <c r="AY9359" i="10"/>
  <c r="AY9358" i="10"/>
  <c r="AY9357" i="10"/>
  <c r="AY9356" i="10"/>
  <c r="AY9355" i="10"/>
  <c r="AY9354" i="10"/>
  <c r="AY9353" i="10"/>
  <c r="AY9352" i="10"/>
  <c r="AY9351" i="10"/>
  <c r="AY9350" i="10"/>
  <c r="AY9349" i="10"/>
  <c r="AY9348" i="10"/>
  <c r="AY9347" i="10"/>
  <c r="AY9346" i="10"/>
  <c r="AY9345" i="10"/>
  <c r="AY9344" i="10"/>
  <c r="AY9343" i="10"/>
  <c r="AY9342" i="10"/>
  <c r="AY9341" i="10"/>
  <c r="AY9340" i="10"/>
  <c r="AY9339" i="10"/>
  <c r="AY9338" i="10"/>
  <c r="AY9337" i="10"/>
  <c r="AY9336" i="10"/>
  <c r="AY9335" i="10"/>
  <c r="AY9334" i="10"/>
  <c r="AY9333" i="10"/>
  <c r="AY9332" i="10"/>
  <c r="AY9331" i="10"/>
  <c r="AY9330" i="10"/>
  <c r="AY9329" i="10"/>
  <c r="AY9328" i="10"/>
  <c r="AY9327" i="10"/>
  <c r="AY9326" i="10"/>
  <c r="AY9325" i="10"/>
  <c r="AY9324" i="10"/>
  <c r="AY9323" i="10"/>
  <c r="AY9322" i="10"/>
  <c r="AY9321" i="10"/>
  <c r="AY9320" i="10"/>
  <c r="AY9319" i="10"/>
  <c r="AY9318" i="10"/>
  <c r="AY9317" i="10"/>
  <c r="AY9316" i="10"/>
  <c r="AY9315" i="10"/>
  <c r="AY9314" i="10"/>
  <c r="AY9313" i="10"/>
  <c r="AY9312" i="10"/>
  <c r="AY9311" i="10"/>
  <c r="AY9310" i="10"/>
  <c r="AY9309" i="10"/>
  <c r="AY9308" i="10"/>
  <c r="AY9307" i="10"/>
  <c r="AY9306" i="10"/>
  <c r="AY9305" i="10"/>
  <c r="AY9304" i="10"/>
  <c r="AY9303" i="10"/>
  <c r="AY9302" i="10"/>
  <c r="AY9301" i="10"/>
  <c r="AY9300" i="10"/>
  <c r="AY9299" i="10"/>
  <c r="AY9298" i="10"/>
  <c r="AY9297" i="10"/>
  <c r="AY9296" i="10"/>
  <c r="AY9295" i="10"/>
  <c r="AY9294" i="10"/>
  <c r="AY9293" i="10"/>
  <c r="AY9292" i="10"/>
  <c r="AY9291" i="10"/>
  <c r="AY9290" i="10"/>
  <c r="AY9289" i="10"/>
  <c r="AY9288" i="10"/>
  <c r="AY9287" i="10"/>
  <c r="AY9286" i="10"/>
  <c r="AY9285" i="10"/>
  <c r="AY9284" i="10"/>
  <c r="AY9283" i="10"/>
  <c r="AY9282" i="10"/>
  <c r="AY9281" i="10"/>
  <c r="AY9280" i="10"/>
  <c r="AY9279" i="10"/>
  <c r="AY9278" i="10"/>
  <c r="AY9277" i="10"/>
  <c r="AY9276" i="10"/>
  <c r="AY9275" i="10"/>
  <c r="AY9274" i="10"/>
  <c r="AY9273" i="10"/>
  <c r="AY9272" i="10"/>
  <c r="AY9271" i="10"/>
  <c r="AY9270" i="10"/>
  <c r="AY9269" i="10"/>
  <c r="AY9268" i="10"/>
  <c r="AY9267" i="10"/>
  <c r="AY9266" i="10"/>
  <c r="AY9265" i="10"/>
  <c r="AY9264" i="10"/>
  <c r="AY9263" i="10"/>
  <c r="AY9262" i="10"/>
  <c r="AY9261" i="10"/>
  <c r="AY9260" i="10"/>
  <c r="AY9259" i="10"/>
  <c r="AY9258" i="10"/>
  <c r="AY9257" i="10"/>
  <c r="AY9256" i="10"/>
  <c r="AY9255" i="10"/>
  <c r="AY9254" i="10"/>
  <c r="AY9253" i="10"/>
  <c r="AY9252" i="10"/>
  <c r="AY9251" i="10"/>
  <c r="AY9250" i="10"/>
  <c r="AY9249" i="10"/>
  <c r="AY9248" i="10"/>
  <c r="AY9247" i="10"/>
  <c r="AY9246" i="10"/>
  <c r="AY9245" i="10"/>
  <c r="AY9244" i="10"/>
  <c r="AY9243" i="10"/>
  <c r="AY9242" i="10"/>
  <c r="AY9241" i="10"/>
  <c r="AY9240" i="10"/>
  <c r="AY9239" i="10"/>
  <c r="AY9238" i="10"/>
  <c r="AY9237" i="10"/>
  <c r="AY9236" i="10"/>
  <c r="AY9235" i="10"/>
  <c r="AY9234" i="10"/>
  <c r="AY9233" i="10"/>
  <c r="AY9232" i="10"/>
  <c r="AY9231" i="10"/>
  <c r="AY9230" i="10"/>
  <c r="AY9229" i="10"/>
  <c r="AY9228" i="10"/>
  <c r="AY9227" i="10"/>
  <c r="AY9226" i="10"/>
  <c r="AY9225" i="10"/>
  <c r="AY9224" i="10"/>
  <c r="AY9223" i="10"/>
  <c r="AY9222" i="10"/>
  <c r="AY9221" i="10"/>
  <c r="AY9220" i="10"/>
  <c r="AY9219" i="10"/>
  <c r="AY9218" i="10"/>
  <c r="AY9217" i="10"/>
  <c r="AY9216" i="10"/>
  <c r="AY9215" i="10"/>
  <c r="AY9214" i="10"/>
  <c r="AY9213" i="10"/>
  <c r="AY9212" i="10"/>
  <c r="AY9211" i="10"/>
  <c r="AY9210" i="10"/>
  <c r="AY9209" i="10"/>
  <c r="AY9208" i="10"/>
  <c r="AY9207" i="10"/>
  <c r="AY9206" i="10"/>
  <c r="AY9205" i="10"/>
  <c r="AY9204" i="10"/>
  <c r="AY9203" i="10"/>
  <c r="AY9202" i="10"/>
  <c r="AY9201" i="10"/>
  <c r="AY9200" i="10"/>
  <c r="AY9199" i="10"/>
  <c r="AY9198" i="10"/>
  <c r="AY9197" i="10"/>
  <c r="AY9196" i="10"/>
  <c r="AY9195" i="10"/>
  <c r="AY9194" i="10"/>
  <c r="AY9193" i="10"/>
  <c r="AY9192" i="10"/>
  <c r="AY9191" i="10"/>
  <c r="AY9190" i="10"/>
  <c r="AY9189" i="10"/>
  <c r="AY9188" i="10"/>
  <c r="AY9187" i="10"/>
  <c r="AY9186" i="10"/>
  <c r="AY9185" i="10"/>
  <c r="AY9184" i="10"/>
  <c r="AY9183" i="10"/>
  <c r="AY9182" i="10"/>
  <c r="AY9181" i="10"/>
  <c r="AY9180" i="10"/>
  <c r="AY9179" i="10"/>
  <c r="AY9178" i="10"/>
  <c r="AY9177" i="10"/>
  <c r="AY9176" i="10"/>
  <c r="AY9175" i="10"/>
  <c r="AY9174" i="10"/>
  <c r="AY9173" i="10"/>
  <c r="AY9172" i="10"/>
  <c r="AY9171" i="10"/>
  <c r="AY9170" i="10"/>
  <c r="AY9169" i="10"/>
  <c r="AY9168" i="10"/>
  <c r="AY9167" i="10"/>
  <c r="AY9166" i="10"/>
  <c r="AY9165" i="10"/>
  <c r="AY9164" i="10"/>
  <c r="AY9163" i="10"/>
  <c r="AY9162" i="10"/>
  <c r="AY9161" i="10"/>
  <c r="AY9160" i="10"/>
  <c r="AY9159" i="10"/>
  <c r="AY9158" i="10"/>
  <c r="AY9157" i="10"/>
  <c r="AY9156" i="10"/>
  <c r="AY9155" i="10"/>
  <c r="AY9154" i="10"/>
  <c r="AY9153" i="10"/>
  <c r="AY9152" i="10"/>
  <c r="AY9151" i="10"/>
  <c r="AY9150" i="10"/>
  <c r="AY9149" i="10"/>
  <c r="AY9148" i="10"/>
  <c r="AY9147" i="10"/>
  <c r="AY9146" i="10"/>
  <c r="AY9145" i="10"/>
  <c r="AY9144" i="10"/>
  <c r="AY9143" i="10"/>
  <c r="AY9142" i="10"/>
  <c r="AY9141" i="10"/>
  <c r="AY9140" i="10"/>
  <c r="AY9139" i="10"/>
  <c r="AY9138" i="10"/>
  <c r="AY9137" i="10"/>
  <c r="AY9136" i="10"/>
  <c r="AY9135" i="10"/>
  <c r="AY9134" i="10"/>
  <c r="AY9133" i="10"/>
  <c r="AY9132" i="10"/>
  <c r="AY9131" i="10"/>
  <c r="AY9130" i="10"/>
  <c r="AY9129" i="10"/>
  <c r="AY9128" i="10"/>
  <c r="AY9127" i="10"/>
  <c r="AY9126" i="10"/>
  <c r="AY9125" i="10"/>
  <c r="AY9124" i="10"/>
  <c r="AY9123" i="10"/>
  <c r="AY9122" i="10"/>
  <c r="AY9121" i="10"/>
  <c r="AY9120" i="10"/>
  <c r="AY9119" i="10"/>
  <c r="AY9118" i="10"/>
  <c r="AY9117" i="10"/>
  <c r="AY9116" i="10"/>
  <c r="AY9115" i="10"/>
  <c r="AY9114" i="10"/>
  <c r="AY9113" i="10"/>
  <c r="AY9112" i="10"/>
  <c r="AY9111" i="10"/>
  <c r="AY9110" i="10"/>
  <c r="AY9109" i="10"/>
  <c r="AY9108" i="10"/>
  <c r="AY9107" i="10"/>
  <c r="AY9106" i="10"/>
  <c r="AY9105" i="10"/>
  <c r="AY9104" i="10"/>
  <c r="AY9103" i="10"/>
  <c r="AY9102" i="10"/>
  <c r="AY9101" i="10"/>
  <c r="AY9100" i="10"/>
  <c r="AY9099" i="10"/>
  <c r="AY9098" i="10"/>
  <c r="AY9097" i="10"/>
  <c r="AY9096" i="10"/>
  <c r="AY9095" i="10"/>
  <c r="AY9094" i="10"/>
  <c r="AY9093" i="10"/>
  <c r="AY9092" i="10"/>
  <c r="AY9091" i="10"/>
  <c r="AY9090" i="10"/>
  <c r="AY9089" i="10"/>
  <c r="AY9088" i="10"/>
  <c r="AY9087" i="10"/>
  <c r="AY9086" i="10"/>
  <c r="AY9085" i="10"/>
  <c r="AY9084" i="10"/>
  <c r="AY9083" i="10"/>
  <c r="AY9082" i="10"/>
  <c r="AY9081" i="10"/>
  <c r="AY9080" i="10"/>
  <c r="AY9079" i="10"/>
  <c r="AY9078" i="10"/>
  <c r="AY9077" i="10"/>
  <c r="AY9076" i="10"/>
  <c r="AY9075" i="10"/>
  <c r="AY9074" i="10"/>
  <c r="AY9073" i="10"/>
  <c r="AY9072" i="10"/>
  <c r="AY9071" i="10"/>
  <c r="AY9070" i="10"/>
  <c r="AY9069" i="10"/>
  <c r="AY9068" i="10"/>
  <c r="AY9067" i="10"/>
  <c r="AY9066" i="10"/>
  <c r="AY9065" i="10"/>
  <c r="AY9064" i="10"/>
  <c r="AY9063" i="10"/>
  <c r="AY9062" i="10"/>
  <c r="AY9061" i="10"/>
  <c r="AY9060" i="10"/>
  <c r="AY9059" i="10"/>
  <c r="AY9058" i="10"/>
  <c r="AY9057" i="10"/>
  <c r="AY9056" i="10"/>
  <c r="AY9055" i="10"/>
  <c r="AY9054" i="10"/>
  <c r="AY9053" i="10"/>
  <c r="AY9052" i="10"/>
  <c r="AY9051" i="10"/>
  <c r="AY9050" i="10"/>
  <c r="AY9049" i="10"/>
  <c r="AY9048" i="10"/>
  <c r="AY9047" i="10"/>
  <c r="AY9046" i="10"/>
  <c r="AY9045" i="10"/>
  <c r="AY9044" i="10"/>
  <c r="AY9043" i="10"/>
  <c r="AY9042" i="10"/>
  <c r="AY9041" i="10"/>
  <c r="AY9040" i="10"/>
  <c r="AY9039" i="10"/>
  <c r="AY9038" i="10"/>
  <c r="AY9037" i="10"/>
  <c r="AY9036" i="10"/>
  <c r="AY9035" i="10"/>
  <c r="AY9034" i="10"/>
  <c r="AY9033" i="10"/>
  <c r="AY9032" i="10"/>
  <c r="AY9031" i="10"/>
  <c r="AY9030" i="10"/>
  <c r="AY9029" i="10"/>
  <c r="AY9028" i="10"/>
  <c r="AY9027" i="10"/>
  <c r="AY9026" i="10"/>
  <c r="AY9025" i="10"/>
  <c r="AY9024" i="10"/>
  <c r="AY9023" i="10"/>
  <c r="AY9022" i="10"/>
  <c r="AY9021" i="10"/>
  <c r="AY9020" i="10"/>
  <c r="AY9019" i="10"/>
  <c r="AY9018" i="10"/>
  <c r="AY9017" i="10"/>
  <c r="AY9016" i="10"/>
  <c r="AY9015" i="10"/>
  <c r="AY9014" i="10"/>
  <c r="AY9013" i="10"/>
  <c r="AY9012" i="10"/>
  <c r="AY9011" i="10"/>
  <c r="AY9010" i="10"/>
  <c r="AY9009" i="10"/>
  <c r="AY9008" i="10"/>
  <c r="AY9007" i="10"/>
  <c r="AY9006" i="10"/>
  <c r="AY9005" i="10"/>
  <c r="AY9004" i="10"/>
  <c r="AY9003" i="10"/>
  <c r="AY9002" i="10"/>
  <c r="AY9001" i="10"/>
  <c r="AY9000" i="10"/>
  <c r="AY8999" i="10"/>
  <c r="AY8998" i="10"/>
  <c r="AY8997" i="10"/>
  <c r="AY8996" i="10"/>
  <c r="AY8995" i="10"/>
  <c r="AY8994" i="10"/>
  <c r="AY8993" i="10"/>
  <c r="AY8992" i="10"/>
  <c r="AY8991" i="10"/>
  <c r="AY8990" i="10"/>
  <c r="AY8989" i="10"/>
  <c r="AY8988" i="10"/>
  <c r="AY8987" i="10"/>
  <c r="AY8986" i="10"/>
  <c r="AY8985" i="10"/>
  <c r="AY8984" i="10"/>
  <c r="AY8983" i="10"/>
  <c r="AY8982" i="10"/>
  <c r="AY8981" i="10"/>
  <c r="AY8980" i="10"/>
  <c r="AY8979" i="10"/>
  <c r="AY8978" i="10"/>
  <c r="AY8977" i="10"/>
  <c r="AY8976" i="10"/>
  <c r="AY8975" i="10"/>
  <c r="AY8974" i="10"/>
  <c r="AY8973" i="10"/>
  <c r="AY8972" i="10"/>
  <c r="AY8971" i="10"/>
  <c r="AY8970" i="10"/>
  <c r="AY8969" i="10"/>
  <c r="AY8968" i="10"/>
  <c r="AY8967" i="10"/>
  <c r="AY8966" i="10"/>
  <c r="AY8965" i="10"/>
  <c r="AY8964" i="10"/>
  <c r="AY8963" i="10"/>
  <c r="AY8962" i="10"/>
  <c r="AY8961" i="10"/>
  <c r="AY8960" i="10"/>
  <c r="AY8959" i="10"/>
  <c r="AY8958" i="10"/>
  <c r="AY8957" i="10"/>
  <c r="AY8956" i="10"/>
  <c r="AY8955" i="10"/>
  <c r="AY8954" i="10"/>
  <c r="AY8953" i="10"/>
  <c r="AY8952" i="10"/>
  <c r="AY8951" i="10"/>
  <c r="AY8950" i="10"/>
  <c r="AY8949" i="10"/>
  <c r="AY8948" i="10"/>
  <c r="AY8947" i="10"/>
  <c r="AY8946" i="10"/>
  <c r="AY8945" i="10"/>
  <c r="AY8944" i="10"/>
  <c r="AY8943" i="10"/>
  <c r="AY8942" i="10"/>
  <c r="AY8941" i="10"/>
  <c r="AY8940" i="10"/>
  <c r="AY8939" i="10"/>
  <c r="AY8938" i="10"/>
  <c r="AY8937" i="10"/>
  <c r="AY8936" i="10"/>
  <c r="AY8935" i="10"/>
  <c r="AY8934" i="10"/>
  <c r="AY8933" i="10"/>
  <c r="AY8932" i="10"/>
  <c r="AY8931" i="10"/>
  <c r="AY8930" i="10"/>
  <c r="AY8929" i="10"/>
  <c r="AY8928" i="10"/>
  <c r="AY8927" i="10"/>
  <c r="AY8926" i="10"/>
  <c r="AY8925" i="10"/>
  <c r="AY8924" i="10"/>
  <c r="AY8923" i="10"/>
  <c r="AY8922" i="10"/>
  <c r="AY8921" i="10"/>
  <c r="AY8920" i="10"/>
  <c r="AY8919" i="10"/>
  <c r="AY8918" i="10"/>
  <c r="AY8917" i="10"/>
  <c r="AY8916" i="10"/>
  <c r="AY8915" i="10"/>
  <c r="AY8914" i="10"/>
  <c r="AY8913" i="10"/>
  <c r="AY8912" i="10"/>
  <c r="AY8911" i="10"/>
  <c r="AY8910" i="10"/>
  <c r="AY8909" i="10"/>
  <c r="AY8908" i="10"/>
  <c r="AY8907" i="10"/>
  <c r="AY8906" i="10"/>
  <c r="AY8905" i="10"/>
  <c r="AY8904" i="10"/>
  <c r="AY8903" i="10"/>
  <c r="AY8902" i="10"/>
  <c r="AY8901" i="10"/>
  <c r="AY8900" i="10"/>
  <c r="AY8899" i="10"/>
  <c r="AY8898" i="10"/>
  <c r="AY8897" i="10"/>
  <c r="AY8896" i="10"/>
  <c r="AY8895" i="10"/>
  <c r="AY8894" i="10"/>
  <c r="AY8893" i="10"/>
  <c r="AY8892" i="10"/>
  <c r="AY8891" i="10"/>
  <c r="AY8890" i="10"/>
  <c r="AY8889" i="10"/>
  <c r="AY8888" i="10"/>
  <c r="AY8887" i="10"/>
  <c r="AY8886" i="10"/>
  <c r="AY8885" i="10"/>
  <c r="AY8884" i="10"/>
  <c r="AY8883" i="10"/>
  <c r="AY8882" i="10"/>
  <c r="AY8881" i="10"/>
  <c r="AY8880" i="10"/>
  <c r="AY8879" i="10"/>
  <c r="AY8878" i="10"/>
  <c r="AY8877" i="10"/>
  <c r="AY8876" i="10"/>
  <c r="AY8875" i="10"/>
  <c r="AY8874" i="10"/>
  <c r="AY8873" i="10"/>
  <c r="AY8872" i="10"/>
  <c r="AY8871" i="10"/>
  <c r="AY8870" i="10"/>
  <c r="AY8869" i="10"/>
  <c r="AY8868" i="10"/>
  <c r="AY8867" i="10"/>
  <c r="AY8866" i="10"/>
  <c r="AY8865" i="10"/>
  <c r="AY8864" i="10"/>
  <c r="AY8863" i="10"/>
  <c r="AY8862" i="10"/>
  <c r="AY8861" i="10"/>
  <c r="AY8860" i="10"/>
  <c r="AY8859" i="10"/>
  <c r="AY8858" i="10"/>
  <c r="AY8857" i="10"/>
  <c r="AY8856" i="10"/>
  <c r="AY8855" i="10"/>
  <c r="AY8854" i="10"/>
  <c r="AY8853" i="10"/>
  <c r="AY8852" i="10"/>
  <c r="AY8851" i="10"/>
  <c r="AY8850" i="10"/>
  <c r="AY8849" i="10"/>
  <c r="AY8848" i="10"/>
  <c r="AY8847" i="10"/>
  <c r="AY8846" i="10"/>
  <c r="AY8845" i="10"/>
  <c r="AY8844" i="10"/>
  <c r="AY8843" i="10"/>
  <c r="AY8842" i="10"/>
  <c r="AY8841" i="10"/>
  <c r="AY8840" i="10"/>
  <c r="AY8839" i="10"/>
  <c r="AY8838" i="10"/>
  <c r="AY8837" i="10"/>
  <c r="AY8836" i="10"/>
  <c r="AY8835" i="10"/>
  <c r="AY8834" i="10"/>
  <c r="AY8833" i="10"/>
  <c r="AY8832" i="10"/>
  <c r="AY8831" i="10"/>
  <c r="AY8830" i="10"/>
  <c r="AY8829" i="10"/>
  <c r="AY8828" i="10"/>
  <c r="AY8827" i="10"/>
  <c r="AY8826" i="10"/>
  <c r="AY8825" i="10"/>
  <c r="AY8824" i="10"/>
  <c r="AY8823" i="10"/>
  <c r="AY8822" i="10"/>
  <c r="AY8821" i="10"/>
  <c r="AY8820" i="10"/>
  <c r="AY8819" i="10"/>
  <c r="AY8818" i="10"/>
  <c r="AY8817" i="10"/>
  <c r="AY8816" i="10"/>
  <c r="AY8815" i="10"/>
  <c r="AY8814" i="10"/>
  <c r="AY8813" i="10"/>
  <c r="AY8812" i="10"/>
  <c r="AY8811" i="10"/>
  <c r="AY8810" i="10"/>
  <c r="AY8809" i="10"/>
  <c r="AY8808" i="10"/>
  <c r="AY8807" i="10"/>
  <c r="AY8806" i="10"/>
  <c r="AY8805" i="10"/>
  <c r="AY8804" i="10"/>
  <c r="AY8803" i="10"/>
  <c r="AY8802" i="10"/>
  <c r="AY8801" i="10"/>
  <c r="AY8800" i="10"/>
  <c r="AY8799" i="10"/>
  <c r="AY8798" i="10"/>
  <c r="AY8797" i="10"/>
  <c r="AY8796" i="10"/>
  <c r="AY8795" i="10"/>
  <c r="AY8794" i="10"/>
  <c r="AY8793" i="10"/>
  <c r="AY8792" i="10"/>
  <c r="AY8791" i="10"/>
  <c r="AY8790" i="10"/>
  <c r="AY8789" i="10"/>
  <c r="AY8788" i="10"/>
  <c r="AY8787" i="10"/>
  <c r="AY8786" i="10"/>
  <c r="AY8785" i="10"/>
  <c r="AY8784" i="10"/>
  <c r="AY8783" i="10"/>
  <c r="AY8782" i="10"/>
  <c r="AY8781" i="10"/>
  <c r="AY8780" i="10"/>
  <c r="AY8779" i="10"/>
  <c r="AY8778" i="10"/>
  <c r="AY8777" i="10"/>
  <c r="AY8776" i="10"/>
  <c r="AY8775" i="10"/>
  <c r="AY8774" i="10"/>
  <c r="AY8773" i="10"/>
  <c r="AY8772" i="10"/>
  <c r="AY8771" i="10"/>
  <c r="AY8770" i="10"/>
  <c r="AY8769" i="10"/>
  <c r="AY8768" i="10"/>
  <c r="AY8767" i="10"/>
  <c r="AY8766" i="10"/>
  <c r="AY8765" i="10"/>
  <c r="AY8764" i="10"/>
  <c r="AY8763" i="10"/>
  <c r="AY8762" i="10"/>
  <c r="AY8761" i="10"/>
  <c r="AY8760" i="10"/>
  <c r="AY8759" i="10"/>
  <c r="AY8758" i="10"/>
  <c r="AY8757" i="10"/>
  <c r="AY8756" i="10"/>
  <c r="AY8755" i="10"/>
  <c r="AY8754" i="10"/>
  <c r="AY8753" i="10"/>
  <c r="AY8752" i="10"/>
  <c r="AY8751" i="10"/>
  <c r="AY8750" i="10"/>
  <c r="AY8749" i="10"/>
  <c r="AY8748" i="10"/>
  <c r="AY8747" i="10"/>
  <c r="AY8746" i="10"/>
  <c r="AY8745" i="10"/>
  <c r="AY8744" i="10"/>
  <c r="AY8743" i="10"/>
  <c r="AY8742" i="10"/>
  <c r="AY8741" i="10"/>
  <c r="AY8740" i="10"/>
  <c r="AY8739" i="10"/>
  <c r="AY8738" i="10"/>
  <c r="AY8737" i="10"/>
  <c r="AY8736" i="10"/>
  <c r="AY8735" i="10"/>
  <c r="AY8734" i="10"/>
  <c r="AY8733" i="10"/>
  <c r="AY8732" i="10"/>
  <c r="AY8731" i="10"/>
  <c r="AY8730" i="10"/>
  <c r="AY8729" i="10"/>
  <c r="AY8728" i="10"/>
  <c r="AY8727" i="10"/>
  <c r="AY8726" i="10"/>
  <c r="AY8725" i="10"/>
  <c r="AY8724" i="10"/>
  <c r="AY8723" i="10"/>
  <c r="AY8722" i="10"/>
  <c r="AY8721" i="10"/>
  <c r="AY8720" i="10"/>
  <c r="AY8719" i="10"/>
  <c r="AY8718" i="10"/>
  <c r="AY8717" i="10"/>
  <c r="AY8716" i="10"/>
  <c r="AY8715" i="10"/>
  <c r="AY8714" i="10"/>
  <c r="AY8713" i="10"/>
  <c r="AY8712" i="10"/>
  <c r="AY8711" i="10"/>
  <c r="AY8710" i="10"/>
  <c r="AY8709" i="10"/>
  <c r="AY8708" i="10"/>
  <c r="AY8707" i="10"/>
  <c r="AY8706" i="10"/>
  <c r="AY8705" i="10"/>
  <c r="AY8704" i="10"/>
  <c r="AY8703" i="10"/>
  <c r="AY8702" i="10"/>
  <c r="AY8701" i="10"/>
  <c r="AY8700" i="10"/>
  <c r="AY8699" i="10"/>
  <c r="AY8698" i="10"/>
  <c r="AY8697" i="10"/>
  <c r="AY8696" i="10"/>
  <c r="AY8695" i="10"/>
  <c r="AY8694" i="10"/>
  <c r="AY8693" i="10"/>
  <c r="AY8692" i="10"/>
  <c r="AY8691" i="10"/>
  <c r="AY8690" i="10"/>
  <c r="AY8689" i="10"/>
  <c r="AY8688" i="10"/>
  <c r="AY8687" i="10"/>
  <c r="AY8686" i="10"/>
  <c r="AY8685" i="10"/>
  <c r="AY8684" i="10"/>
  <c r="AY8683" i="10"/>
  <c r="AY8682" i="10"/>
  <c r="AY8681" i="10"/>
  <c r="AY8680" i="10"/>
  <c r="AY8679" i="10"/>
  <c r="AY8678" i="10"/>
  <c r="AY8677" i="10"/>
  <c r="AY8676" i="10"/>
  <c r="AY8675" i="10"/>
  <c r="AY8674" i="10"/>
  <c r="AY8673" i="10"/>
  <c r="AY8672" i="10"/>
  <c r="AY8671" i="10"/>
  <c r="AY8670" i="10"/>
  <c r="AY8669" i="10"/>
  <c r="AY8668" i="10"/>
  <c r="AY8667" i="10"/>
  <c r="AY8666" i="10"/>
  <c r="AY8665" i="10"/>
  <c r="AY8664" i="10"/>
  <c r="AY8663" i="10"/>
  <c r="AY8662" i="10"/>
  <c r="AY8661" i="10"/>
  <c r="AY8660" i="10"/>
  <c r="AY8659" i="10"/>
  <c r="AY8658" i="10"/>
  <c r="AY8657" i="10"/>
  <c r="AY8656" i="10"/>
  <c r="AY8655" i="10"/>
  <c r="AY8654" i="10"/>
  <c r="AY8653" i="10"/>
  <c r="AY8652" i="10"/>
  <c r="AY8651" i="10"/>
  <c r="AY8650" i="10"/>
  <c r="AY8649" i="10"/>
  <c r="AY8648" i="10"/>
  <c r="AY8647" i="10"/>
  <c r="AY8646" i="10"/>
  <c r="AY8645" i="10"/>
  <c r="AY8644" i="10"/>
  <c r="AY8643" i="10"/>
  <c r="AY8642" i="10"/>
  <c r="AY8641" i="10"/>
  <c r="AY8640" i="10"/>
  <c r="AY8639" i="10"/>
  <c r="AY8638" i="10"/>
  <c r="AY8637" i="10"/>
  <c r="AY8636" i="10"/>
  <c r="AY8635" i="10"/>
  <c r="AY8634" i="10"/>
  <c r="AY8633" i="10"/>
  <c r="AY8632" i="10"/>
  <c r="AY8631" i="10"/>
  <c r="AY8630" i="10"/>
  <c r="AY8629" i="10"/>
  <c r="AY8628" i="10"/>
  <c r="AY8627" i="10"/>
  <c r="AY8626" i="10"/>
  <c r="AY8625" i="10"/>
  <c r="AY8624" i="10"/>
  <c r="AY8623" i="10"/>
  <c r="AY8622" i="10"/>
  <c r="AY8621" i="10"/>
  <c r="AY8620" i="10"/>
  <c r="AY8619" i="10"/>
  <c r="AY8618" i="10"/>
  <c r="AY8617" i="10"/>
  <c r="AY8616" i="10"/>
  <c r="AY8615" i="10"/>
  <c r="AY8614" i="10"/>
  <c r="AY8613" i="10"/>
  <c r="AY8612" i="10"/>
  <c r="AY8611" i="10"/>
  <c r="AY8610" i="10"/>
  <c r="AY8609" i="10"/>
  <c r="AY8608" i="10"/>
  <c r="AY8607" i="10"/>
  <c r="AY8606" i="10"/>
  <c r="AY8605" i="10"/>
  <c r="AY8604" i="10"/>
  <c r="AY8603" i="10"/>
  <c r="AY8602" i="10"/>
  <c r="AY8601" i="10"/>
  <c r="AY8600" i="10"/>
  <c r="AY8599" i="10"/>
  <c r="AY8598" i="10"/>
  <c r="AY8597" i="10"/>
  <c r="AY8596" i="10"/>
  <c r="AY8595" i="10"/>
  <c r="AY8594" i="10"/>
  <c r="AY8593" i="10"/>
  <c r="AY8592" i="10"/>
  <c r="AY8591" i="10"/>
  <c r="AY8590" i="10"/>
  <c r="AY8589" i="10"/>
  <c r="AY8588" i="10"/>
  <c r="AY8587" i="10"/>
  <c r="AY8586" i="10"/>
  <c r="AY8585" i="10"/>
  <c r="AY8584" i="10"/>
  <c r="AY8583" i="10"/>
  <c r="AY8582" i="10"/>
  <c r="AY8581" i="10"/>
  <c r="AY8580" i="10"/>
  <c r="AY8579" i="10"/>
  <c r="AY8578" i="10"/>
  <c r="AY8577" i="10"/>
  <c r="AY8576" i="10"/>
  <c r="AY8575" i="10"/>
  <c r="AY8574" i="10"/>
  <c r="AY8573" i="10"/>
  <c r="AY8572" i="10"/>
  <c r="AY8571" i="10"/>
  <c r="AY8570" i="10"/>
  <c r="AY8569" i="10"/>
  <c r="AY8568" i="10"/>
  <c r="AY8567" i="10"/>
  <c r="AY8566" i="10"/>
  <c r="AY8565" i="10"/>
  <c r="AY8564" i="10"/>
  <c r="AY8563" i="10"/>
  <c r="AY8562" i="10"/>
  <c r="AY8561" i="10"/>
  <c r="AY8560" i="10"/>
  <c r="AY8559" i="10"/>
  <c r="AY8558" i="10"/>
  <c r="AY8557" i="10"/>
  <c r="AY8556" i="10"/>
  <c r="AY8555" i="10"/>
  <c r="AY8554" i="10"/>
  <c r="AY8553" i="10"/>
  <c r="AY8552" i="10"/>
  <c r="AY8551" i="10"/>
  <c r="AY8550" i="10"/>
  <c r="AY8549" i="10"/>
  <c r="AY8548" i="10"/>
  <c r="AY8547" i="10"/>
  <c r="AY8546" i="10"/>
  <c r="AY8545" i="10"/>
  <c r="AY8544" i="10"/>
  <c r="AY8543" i="10"/>
  <c r="AY8542" i="10"/>
  <c r="AY8541" i="10"/>
  <c r="AY8540" i="10"/>
  <c r="AY8539" i="10"/>
  <c r="AY8538" i="10"/>
  <c r="AY8537" i="10"/>
  <c r="AY8536" i="10"/>
  <c r="AY8535" i="10"/>
  <c r="AY8534" i="10"/>
  <c r="AY8533" i="10"/>
  <c r="AY8532" i="10"/>
  <c r="AY8531" i="10"/>
  <c r="AY8530" i="10"/>
  <c r="AY8529" i="10"/>
  <c r="AY8528" i="10"/>
  <c r="AY8527" i="10"/>
  <c r="AY8526" i="10"/>
  <c r="AY8525" i="10"/>
  <c r="AY8524" i="10"/>
  <c r="AY8523" i="10"/>
  <c r="AY8522" i="10"/>
  <c r="AY8521" i="10"/>
  <c r="AY8520" i="10"/>
  <c r="AY8519" i="10"/>
  <c r="AY8518" i="10"/>
  <c r="AY8517" i="10"/>
  <c r="AY8516" i="10"/>
  <c r="AY8515" i="10"/>
  <c r="AY8514" i="10"/>
  <c r="AY8513" i="10"/>
  <c r="AY8512" i="10"/>
  <c r="AY8511" i="10"/>
  <c r="AY8510" i="10"/>
  <c r="AY8509" i="10"/>
  <c r="AY8508" i="10"/>
  <c r="AY8507" i="10"/>
  <c r="AY8506" i="10"/>
  <c r="AY8505" i="10"/>
  <c r="AY8504" i="10"/>
  <c r="AY8503" i="10"/>
  <c r="AY8502" i="10"/>
  <c r="AY8501" i="10"/>
  <c r="AY8500" i="10"/>
  <c r="AY8499" i="10"/>
  <c r="AY8498" i="10"/>
  <c r="AY8497" i="10"/>
  <c r="AY8496" i="10"/>
  <c r="AY8495" i="10"/>
  <c r="AY8494" i="10"/>
  <c r="AY8493" i="10"/>
  <c r="AY8492" i="10"/>
  <c r="AY8491" i="10"/>
  <c r="AY8490" i="10"/>
  <c r="AY8489" i="10"/>
  <c r="AY8488" i="10"/>
  <c r="AY8487" i="10"/>
  <c r="AY8486" i="10"/>
  <c r="AY8485" i="10"/>
  <c r="AY8484" i="10"/>
  <c r="AY8483" i="10"/>
  <c r="AY8482" i="10"/>
  <c r="AY8481" i="10"/>
  <c r="AY8480" i="10"/>
  <c r="AY8479" i="10"/>
  <c r="AY8478" i="10"/>
  <c r="AY8477" i="10"/>
  <c r="AY8476" i="10"/>
  <c r="AY8475" i="10"/>
  <c r="AY8474" i="10"/>
  <c r="AY8473" i="10"/>
  <c r="AY8472" i="10"/>
  <c r="AY8471" i="10"/>
  <c r="AY8470" i="10"/>
  <c r="AY8469" i="10"/>
  <c r="AY8468" i="10"/>
  <c r="AY8467" i="10"/>
  <c r="AY8466" i="10"/>
  <c r="AY8465" i="10"/>
  <c r="AY8464" i="10"/>
  <c r="AY8463" i="10"/>
  <c r="AY8462" i="10"/>
  <c r="AY8461" i="10"/>
  <c r="AY8460" i="10"/>
  <c r="AY8459" i="10"/>
  <c r="AY8458" i="10"/>
  <c r="AY8457" i="10"/>
  <c r="AY8456" i="10"/>
  <c r="AY8455" i="10"/>
  <c r="AY8454" i="10"/>
  <c r="AY8453" i="10"/>
  <c r="AY8452" i="10"/>
  <c r="AY8451" i="10"/>
  <c r="AY8450" i="10"/>
  <c r="AY8449" i="10"/>
  <c r="AY8448" i="10"/>
  <c r="AY8447" i="10"/>
  <c r="AY8446" i="10"/>
  <c r="AY8445" i="10"/>
  <c r="AY8444" i="10"/>
  <c r="AY8443" i="10"/>
  <c r="AY8442" i="10"/>
  <c r="AY8441" i="10"/>
  <c r="AY8440" i="10"/>
  <c r="AY8439" i="10"/>
  <c r="AY8438" i="10"/>
  <c r="AY8437" i="10"/>
  <c r="AY8436" i="10"/>
  <c r="AY8435" i="10"/>
  <c r="AY8434" i="10"/>
  <c r="AY8433" i="10"/>
  <c r="AY8432" i="10"/>
  <c r="AY8431" i="10"/>
  <c r="AY8430" i="10"/>
  <c r="AY8429" i="10"/>
  <c r="AY8428" i="10"/>
  <c r="AY8427" i="10"/>
  <c r="AY8426" i="10"/>
  <c r="AY8425" i="10"/>
  <c r="AY8424" i="10"/>
  <c r="AY8423" i="10"/>
  <c r="AY8422" i="10"/>
  <c r="AY8421" i="10"/>
  <c r="AY8420" i="10"/>
  <c r="AY8419" i="10"/>
  <c r="AY8418" i="10"/>
  <c r="AY8417" i="10"/>
  <c r="AY8416" i="10"/>
  <c r="AY8415" i="10"/>
  <c r="AY8414" i="10"/>
  <c r="AY8413" i="10"/>
  <c r="AY8412" i="10"/>
  <c r="AY8411" i="10"/>
  <c r="AY8410" i="10"/>
  <c r="AY8409" i="10"/>
  <c r="AY8408" i="10"/>
  <c r="AY8407" i="10"/>
  <c r="AY8406" i="10"/>
  <c r="AY8405" i="10"/>
  <c r="AY8404" i="10"/>
  <c r="AY8403" i="10"/>
  <c r="AY8402" i="10"/>
  <c r="AY8401" i="10"/>
  <c r="AY8400" i="10"/>
  <c r="AY8399" i="10"/>
  <c r="AY8398" i="10"/>
  <c r="AY8397" i="10"/>
  <c r="AY8396" i="10"/>
  <c r="AY8395" i="10"/>
  <c r="AY8394" i="10"/>
  <c r="AY8393" i="10"/>
  <c r="AY8392" i="10"/>
  <c r="AY8391" i="10"/>
  <c r="AY8390" i="10"/>
  <c r="AY8389" i="10"/>
  <c r="AY8388" i="10"/>
  <c r="AY8387" i="10"/>
  <c r="AY8386" i="10"/>
  <c r="AY8385" i="10"/>
  <c r="AY8384" i="10"/>
  <c r="AY8383" i="10"/>
  <c r="AY8382" i="10"/>
  <c r="AY8381" i="10"/>
  <c r="AY8380" i="10"/>
  <c r="AY8379" i="10"/>
  <c r="AY8378" i="10"/>
  <c r="AY8377" i="10"/>
  <c r="AY8376" i="10"/>
  <c r="AY8375" i="10"/>
  <c r="AY8374" i="10"/>
  <c r="AY8373" i="10"/>
  <c r="AY8372" i="10"/>
  <c r="AY8371" i="10"/>
  <c r="AY8370" i="10"/>
  <c r="AY8369" i="10"/>
  <c r="AY8368" i="10"/>
  <c r="AY8367" i="10"/>
  <c r="AY8366" i="10"/>
  <c r="AY8365" i="10"/>
  <c r="AY8364" i="10"/>
  <c r="AY8363" i="10"/>
  <c r="AY8362" i="10"/>
  <c r="AY8361" i="10"/>
  <c r="AY8360" i="10"/>
  <c r="AY8359" i="10"/>
  <c r="AY8358" i="10"/>
  <c r="AY8357" i="10"/>
  <c r="AY8356" i="10"/>
  <c r="AY8355" i="10"/>
  <c r="AY8354" i="10"/>
  <c r="AY8353" i="10"/>
  <c r="AY8352" i="10"/>
  <c r="AY8351" i="10"/>
  <c r="AY8350" i="10"/>
  <c r="AY8349" i="10"/>
  <c r="AY8348" i="10"/>
  <c r="AY8347" i="10"/>
  <c r="AY8346" i="10"/>
  <c r="AY8345" i="10"/>
  <c r="AY8344" i="10"/>
  <c r="AY8343" i="10"/>
  <c r="AY8342" i="10"/>
  <c r="AY8341" i="10"/>
  <c r="AY8340" i="10"/>
  <c r="AY8339" i="10"/>
  <c r="AY8338" i="10"/>
  <c r="AY8337" i="10"/>
  <c r="AY8336" i="10"/>
  <c r="AY8335" i="10"/>
  <c r="AY8334" i="10"/>
  <c r="AY8333" i="10"/>
  <c r="AY8332" i="10"/>
  <c r="AY8331" i="10"/>
  <c r="AY8330" i="10"/>
  <c r="AY8329" i="10"/>
  <c r="AY8328" i="10"/>
  <c r="AY8327" i="10"/>
  <c r="AY8326" i="10"/>
  <c r="AY8325" i="10"/>
  <c r="AY8324" i="10"/>
  <c r="AY8323" i="10"/>
  <c r="AY8322" i="10"/>
  <c r="AY8321" i="10"/>
  <c r="AY8320" i="10"/>
  <c r="AY8319" i="10"/>
  <c r="AY8318" i="10"/>
  <c r="AY8317" i="10"/>
  <c r="AY8316" i="10"/>
  <c r="AY8315" i="10"/>
  <c r="AY8314" i="10"/>
  <c r="AY8313" i="10"/>
  <c r="AY8312" i="10"/>
  <c r="AY8311" i="10"/>
  <c r="AY8310" i="10"/>
  <c r="AY8309" i="10"/>
  <c r="AY8308" i="10"/>
  <c r="AY8307" i="10"/>
  <c r="AY8306" i="10"/>
  <c r="AY8305" i="10"/>
  <c r="AY8304" i="10"/>
  <c r="AY8303" i="10"/>
  <c r="AY8302" i="10"/>
  <c r="AY8301" i="10"/>
  <c r="AY8300" i="10"/>
  <c r="AY8299" i="10"/>
  <c r="AY8298" i="10"/>
  <c r="AY8297" i="10"/>
  <c r="AY8296" i="10"/>
  <c r="AY8295" i="10"/>
  <c r="AY8294" i="10"/>
  <c r="AY8293" i="10"/>
  <c r="AY8292" i="10"/>
  <c r="AY8291" i="10"/>
  <c r="AY8290" i="10"/>
  <c r="AY8289" i="10"/>
  <c r="AY8288" i="10"/>
  <c r="AY8287" i="10"/>
  <c r="AY8286" i="10"/>
  <c r="AY8285" i="10"/>
  <c r="AY8284" i="10"/>
  <c r="AY8283" i="10"/>
  <c r="AY8282" i="10"/>
  <c r="AY8281" i="10"/>
  <c r="AY8280" i="10"/>
  <c r="AY8279" i="10"/>
  <c r="AY8278" i="10"/>
  <c r="AY8277" i="10"/>
  <c r="AY8276" i="10"/>
  <c r="AY8275" i="10"/>
  <c r="AY8274" i="10"/>
  <c r="AY8273" i="10"/>
  <c r="AY8272" i="10"/>
  <c r="AY8271" i="10"/>
  <c r="AY8270" i="10"/>
  <c r="AY8269" i="10"/>
  <c r="AY8268" i="10"/>
  <c r="AY8267" i="10"/>
  <c r="AY8266" i="10"/>
  <c r="AY8265" i="10"/>
  <c r="AY8264" i="10"/>
  <c r="AY8263" i="10"/>
  <c r="AY8262" i="10"/>
  <c r="AY8261" i="10"/>
  <c r="AY8260" i="10"/>
  <c r="AY8259" i="10"/>
  <c r="AY8258" i="10"/>
  <c r="AY8257" i="10"/>
  <c r="AY8256" i="10"/>
  <c r="AY8255" i="10"/>
  <c r="AY8254" i="10"/>
  <c r="AY8253" i="10"/>
  <c r="AY8252" i="10"/>
  <c r="AY8251" i="10"/>
  <c r="AY8250" i="10"/>
  <c r="AY8249" i="10"/>
  <c r="AY8248" i="10"/>
  <c r="AY8247" i="10"/>
  <c r="AY8246" i="10"/>
  <c r="AY8245" i="10"/>
  <c r="AY8244" i="10"/>
  <c r="AY8243" i="10"/>
  <c r="AY8242" i="10"/>
  <c r="AY8241" i="10"/>
  <c r="AY8240" i="10"/>
  <c r="AY8239" i="10"/>
  <c r="AY8238" i="10"/>
  <c r="AY8237" i="10"/>
  <c r="AY8236" i="10"/>
  <c r="AY8235" i="10"/>
  <c r="AY8234" i="10"/>
  <c r="AY8233" i="10"/>
  <c r="AY8232" i="10"/>
  <c r="AY8231" i="10"/>
  <c r="AY8230" i="10"/>
  <c r="AY8229" i="10"/>
  <c r="AY8228" i="10"/>
  <c r="AY8227" i="10"/>
  <c r="AY8226" i="10"/>
  <c r="AY8225" i="10"/>
  <c r="AY8224" i="10"/>
  <c r="AY8223" i="10"/>
  <c r="AY8222" i="10"/>
  <c r="AY8221" i="10"/>
  <c r="AY8220" i="10"/>
  <c r="AY8219" i="10"/>
  <c r="AY8218" i="10"/>
  <c r="AY8217" i="10"/>
  <c r="AY8216" i="10"/>
  <c r="AY8215" i="10"/>
  <c r="AY8214" i="10"/>
  <c r="AY8213" i="10"/>
  <c r="AY8212" i="10"/>
  <c r="AY8211" i="10"/>
  <c r="AY8210" i="10"/>
  <c r="AY8209" i="10"/>
  <c r="AY8208" i="10"/>
  <c r="AY8207" i="10"/>
  <c r="AY8206" i="10"/>
  <c r="AY8205" i="10"/>
  <c r="AY8204" i="10"/>
  <c r="AY8203" i="10"/>
  <c r="AY8202" i="10"/>
  <c r="AY8201" i="10"/>
  <c r="AY8200" i="10"/>
  <c r="AY8199" i="10"/>
  <c r="AY8198" i="10"/>
  <c r="AY8197" i="10"/>
  <c r="AY8196" i="10"/>
  <c r="AY8195" i="10"/>
  <c r="AY8194" i="10"/>
  <c r="AY8193" i="10"/>
  <c r="AY8192" i="10"/>
  <c r="AY8191" i="10"/>
  <c r="AY8190" i="10"/>
  <c r="AY8189" i="10"/>
  <c r="AY8188" i="10"/>
  <c r="AY8187" i="10"/>
  <c r="AY8186" i="10"/>
  <c r="AY8185" i="10"/>
  <c r="AY8184" i="10"/>
  <c r="AY8183" i="10"/>
  <c r="AY8182" i="10"/>
  <c r="AY8181" i="10"/>
  <c r="AY8180" i="10"/>
  <c r="AY8179" i="10"/>
  <c r="AY8178" i="10"/>
  <c r="AY8177" i="10"/>
  <c r="AY8176" i="10"/>
  <c r="AY8175" i="10"/>
  <c r="AY8174" i="10"/>
  <c r="AY8173" i="10"/>
  <c r="AY8172" i="10"/>
  <c r="AY8171" i="10"/>
  <c r="AY8170" i="10"/>
  <c r="AY8169" i="10"/>
  <c r="AY8168" i="10"/>
  <c r="AY8167" i="10"/>
  <c r="AY8166" i="10"/>
  <c r="AY8165" i="10"/>
  <c r="AY8164" i="10"/>
  <c r="AY8163" i="10"/>
  <c r="AY8162" i="10"/>
  <c r="AY8161" i="10"/>
  <c r="AY8160" i="10"/>
  <c r="AY8159" i="10"/>
  <c r="AY8158" i="10"/>
  <c r="AY8157" i="10"/>
  <c r="AY8156" i="10"/>
  <c r="AY8155" i="10"/>
  <c r="AY8154" i="10"/>
  <c r="AY8153" i="10"/>
  <c r="AY8152" i="10"/>
  <c r="AY8151" i="10"/>
  <c r="AY8150" i="10"/>
  <c r="AY8149" i="10"/>
  <c r="AY8148" i="10"/>
  <c r="AY8147" i="10"/>
  <c r="AY8146" i="10"/>
  <c r="AY8145" i="10"/>
  <c r="AY8144" i="10"/>
  <c r="AY8143" i="10"/>
  <c r="AY8142" i="10"/>
  <c r="AY8141" i="10"/>
  <c r="AY8140" i="10"/>
  <c r="AY8139" i="10"/>
  <c r="AY8138" i="10"/>
  <c r="AY8137" i="10"/>
  <c r="AY8136" i="10"/>
  <c r="AY8135" i="10"/>
  <c r="AY8134" i="10"/>
  <c r="AY8133" i="10"/>
  <c r="AY8132" i="10"/>
  <c r="AY8131" i="10"/>
  <c r="AY8130" i="10"/>
  <c r="AY8129" i="10"/>
  <c r="AY8128" i="10"/>
  <c r="AY8127" i="10"/>
  <c r="AY8126" i="10"/>
  <c r="AY8125" i="10"/>
  <c r="AY8124" i="10"/>
  <c r="AY8123" i="10"/>
  <c r="AY8122" i="10"/>
  <c r="AY8121" i="10"/>
  <c r="AY8120" i="10"/>
  <c r="AY8119" i="10"/>
  <c r="AY8118" i="10"/>
  <c r="AY8117" i="10"/>
  <c r="AY8116" i="10"/>
  <c r="AY8115" i="10"/>
  <c r="AY8114" i="10"/>
  <c r="AY8113" i="10"/>
  <c r="AY8112" i="10"/>
  <c r="AY8111" i="10"/>
  <c r="AY8110" i="10"/>
  <c r="AY8109" i="10"/>
  <c r="AY8108" i="10"/>
  <c r="AY8107" i="10"/>
  <c r="AY8106" i="10"/>
  <c r="AY8105" i="10"/>
  <c r="AY8104" i="10"/>
  <c r="AY8103" i="10"/>
  <c r="AY8102" i="10"/>
  <c r="AY8101" i="10"/>
  <c r="AY8100" i="10"/>
  <c r="AY8099" i="10"/>
  <c r="AY8098" i="10"/>
  <c r="AY8097" i="10"/>
  <c r="AY8096" i="10"/>
  <c r="AY8095" i="10"/>
  <c r="AY8094" i="10"/>
  <c r="AY8093" i="10"/>
  <c r="AY8092" i="10"/>
  <c r="AY8091" i="10"/>
  <c r="AY8090" i="10"/>
  <c r="AY8089" i="10"/>
  <c r="AY8088" i="10"/>
  <c r="AY8087" i="10"/>
  <c r="AY8086" i="10"/>
  <c r="AY8085" i="10"/>
  <c r="AY8084" i="10"/>
  <c r="AY8083" i="10"/>
  <c r="AY8082" i="10"/>
  <c r="AY8081" i="10"/>
  <c r="AY8080" i="10"/>
  <c r="AY8079" i="10"/>
  <c r="AY8078" i="10"/>
  <c r="AY8077" i="10"/>
  <c r="AY8076" i="10"/>
  <c r="AY8075" i="10"/>
  <c r="AY8074" i="10"/>
  <c r="AY8073" i="10"/>
  <c r="AY8072" i="10"/>
  <c r="AY8071" i="10"/>
  <c r="AY8070" i="10"/>
  <c r="AY8069" i="10"/>
  <c r="AY8068" i="10"/>
  <c r="AY8067" i="10"/>
  <c r="AY8066" i="10"/>
  <c r="AY8065" i="10"/>
  <c r="AY8064" i="10"/>
  <c r="AY8063" i="10"/>
  <c r="AY8062" i="10"/>
  <c r="AY8061" i="10"/>
  <c r="AY8060" i="10"/>
  <c r="AY8059" i="10"/>
  <c r="AY8058" i="10"/>
  <c r="AY8057" i="10"/>
  <c r="AY8056" i="10"/>
  <c r="AY8055" i="10"/>
  <c r="AY8054" i="10"/>
  <c r="AY8053" i="10"/>
  <c r="AY8052" i="10"/>
  <c r="AY8051" i="10"/>
  <c r="AY8050" i="10"/>
  <c r="AY8049" i="10"/>
  <c r="AY8048" i="10"/>
  <c r="AY8047" i="10"/>
  <c r="AY8046" i="10"/>
  <c r="AY8045" i="10"/>
  <c r="AY8044" i="10"/>
  <c r="AY8043" i="10"/>
  <c r="AY8042" i="10"/>
  <c r="AY8041" i="10"/>
  <c r="AY8040" i="10"/>
  <c r="AY8039" i="10"/>
  <c r="AY8038" i="10"/>
  <c r="AY8037" i="10"/>
  <c r="AY8036" i="10"/>
  <c r="AY8035" i="10"/>
  <c r="AY8034" i="10"/>
  <c r="AY8033" i="10"/>
  <c r="AY8032" i="10"/>
  <c r="AY8031" i="10"/>
  <c r="AY8030" i="10"/>
  <c r="AY8029" i="10"/>
  <c r="AY8028" i="10"/>
  <c r="AY8027" i="10"/>
  <c r="AY8026" i="10"/>
  <c r="AY8025" i="10"/>
  <c r="AY8024" i="10"/>
  <c r="AY8023" i="10"/>
  <c r="AY8022" i="10"/>
  <c r="AY8021" i="10"/>
  <c r="AY8020" i="10"/>
  <c r="AY8019" i="10"/>
  <c r="AY8018" i="10"/>
  <c r="AY8017" i="10"/>
  <c r="AY8016" i="10"/>
  <c r="AY8015" i="10"/>
  <c r="AY8014" i="10"/>
  <c r="AY8013" i="10"/>
  <c r="AY8012" i="10"/>
  <c r="AY8011" i="10"/>
  <c r="AY8010" i="10"/>
  <c r="AY8009" i="10"/>
  <c r="AY8008" i="10"/>
  <c r="AY8007" i="10"/>
  <c r="AY8006" i="10"/>
  <c r="AY8005" i="10"/>
  <c r="AY8004" i="10"/>
  <c r="AY8003" i="10"/>
  <c r="AY8002" i="10"/>
  <c r="AY8001" i="10"/>
  <c r="AY8000" i="10"/>
  <c r="AY7999" i="10"/>
  <c r="AY7998" i="10"/>
  <c r="AY7997" i="10"/>
  <c r="AY7996" i="10"/>
  <c r="AY7995" i="10"/>
  <c r="AY7994" i="10"/>
  <c r="AY7993" i="10"/>
  <c r="AY7992" i="10"/>
  <c r="AY7991" i="10"/>
  <c r="AY7990" i="10"/>
  <c r="AY7989" i="10"/>
  <c r="AY7988" i="10"/>
  <c r="AY7987" i="10"/>
  <c r="AY7986" i="10"/>
  <c r="AY7985" i="10"/>
  <c r="AY7984" i="10"/>
  <c r="AY7983" i="10"/>
  <c r="AY7982" i="10"/>
  <c r="AY7981" i="10"/>
  <c r="AY7980" i="10"/>
  <c r="AY7979" i="10"/>
  <c r="AY7978" i="10"/>
  <c r="AY7977" i="10"/>
  <c r="AY7976" i="10"/>
  <c r="AY7975" i="10"/>
  <c r="AY7974" i="10"/>
  <c r="AY7973" i="10"/>
  <c r="AY7972" i="10"/>
  <c r="AY7971" i="10"/>
  <c r="AY7970" i="10"/>
  <c r="AY7969" i="10"/>
  <c r="AY7968" i="10"/>
  <c r="AY7967" i="10"/>
  <c r="AY7966" i="10"/>
  <c r="AY7965" i="10"/>
  <c r="AY7964" i="10"/>
  <c r="AY7963" i="10"/>
  <c r="AY7962" i="10"/>
  <c r="AY7961" i="10"/>
  <c r="AY7960" i="10"/>
  <c r="AY7959" i="10"/>
  <c r="AY7958" i="10"/>
  <c r="AY7957" i="10"/>
  <c r="AY7956" i="10"/>
  <c r="AY7955" i="10"/>
  <c r="AY7954" i="10"/>
  <c r="AY7953" i="10"/>
  <c r="AY7952" i="10"/>
  <c r="AY7951" i="10"/>
  <c r="AY7950" i="10"/>
  <c r="AY7949" i="10"/>
  <c r="AY7948" i="10"/>
  <c r="AY7947" i="10"/>
  <c r="AY7946" i="10"/>
  <c r="AY7945" i="10"/>
  <c r="AY7944" i="10"/>
  <c r="AY7943" i="10"/>
  <c r="AY7942" i="10"/>
  <c r="AY7941" i="10"/>
  <c r="AY7940" i="10"/>
  <c r="AY7939" i="10"/>
  <c r="AY7938" i="10"/>
  <c r="AY7937" i="10"/>
  <c r="AY7936" i="10"/>
  <c r="AY7935" i="10"/>
  <c r="AY7934" i="10"/>
  <c r="AY7933" i="10"/>
  <c r="AY7932" i="10"/>
  <c r="AY7931" i="10"/>
  <c r="AY7930" i="10"/>
  <c r="AY7929" i="10"/>
  <c r="AY7928" i="10"/>
  <c r="AY7927" i="10"/>
  <c r="AY7926" i="10"/>
  <c r="AY7925" i="10"/>
  <c r="AY7924" i="10"/>
  <c r="AY7923" i="10"/>
  <c r="AY7922" i="10"/>
  <c r="AY7921" i="10"/>
  <c r="AY7920" i="10"/>
  <c r="AY7919" i="10"/>
  <c r="AY7918" i="10"/>
  <c r="AY7917" i="10"/>
  <c r="AY7916" i="10"/>
  <c r="AY7915" i="10"/>
  <c r="AY7914" i="10"/>
  <c r="AY7913" i="10"/>
  <c r="AY7912" i="10"/>
  <c r="AY7911" i="10"/>
  <c r="AY7910" i="10"/>
  <c r="AY7909" i="10"/>
  <c r="AY7908" i="10"/>
  <c r="AY7907" i="10"/>
  <c r="AY7906" i="10"/>
  <c r="AY7905" i="10"/>
  <c r="AY7904" i="10"/>
  <c r="AY7903" i="10"/>
  <c r="AY7902" i="10"/>
  <c r="AY7901" i="10"/>
  <c r="AY7900" i="10"/>
  <c r="AY7899" i="10"/>
  <c r="AY7898" i="10"/>
  <c r="AY7897" i="10"/>
  <c r="AY7896" i="10"/>
  <c r="AY7895" i="10"/>
  <c r="AY7894" i="10"/>
  <c r="AY7893" i="10"/>
  <c r="AY7892" i="10"/>
  <c r="AY7891" i="10"/>
  <c r="AY7890" i="10"/>
  <c r="AY7889" i="10"/>
  <c r="AY7888" i="10"/>
  <c r="AY7887" i="10"/>
  <c r="AY7886" i="10"/>
  <c r="AY7885" i="10"/>
  <c r="AY7884" i="10"/>
  <c r="AY7883" i="10"/>
  <c r="AY7882" i="10"/>
  <c r="AY7881" i="10"/>
  <c r="AY7880" i="10"/>
  <c r="AY7879" i="10"/>
  <c r="AY7878" i="10"/>
  <c r="AY7877" i="10"/>
  <c r="AY7876" i="10"/>
  <c r="AY7875" i="10"/>
  <c r="AY7874" i="10"/>
  <c r="AY7873" i="10"/>
  <c r="AY7872" i="10"/>
  <c r="AY7871" i="10"/>
  <c r="AY7870" i="10"/>
  <c r="AY7869" i="10"/>
  <c r="AY7868" i="10"/>
  <c r="AY7867" i="10"/>
  <c r="AY7866" i="10"/>
  <c r="AY7865" i="10"/>
  <c r="AY7864" i="10"/>
  <c r="AY7863" i="10"/>
  <c r="AY7862" i="10"/>
  <c r="AY7861" i="10"/>
  <c r="AY7860" i="10"/>
  <c r="AY7859" i="10"/>
  <c r="AY7858" i="10"/>
  <c r="AY7857" i="10"/>
  <c r="AY7856" i="10"/>
  <c r="AY7855" i="10"/>
  <c r="AY7854" i="10"/>
  <c r="AY7853" i="10"/>
  <c r="AY7852" i="10"/>
  <c r="AY7851" i="10"/>
  <c r="AY7850" i="10"/>
  <c r="AY7849" i="10"/>
  <c r="AY7848" i="10"/>
  <c r="AY7847" i="10"/>
  <c r="AY7846" i="10"/>
  <c r="AY7845" i="10"/>
  <c r="AY7844" i="10"/>
  <c r="AY7843" i="10"/>
  <c r="AY7842" i="10"/>
  <c r="AY7841" i="10"/>
  <c r="AY7840" i="10"/>
  <c r="AY7839" i="10"/>
  <c r="AY7838" i="10"/>
  <c r="AY7837" i="10"/>
  <c r="AY7836" i="10"/>
  <c r="AY7835" i="10"/>
  <c r="AY7834" i="10"/>
  <c r="AY7833" i="10"/>
  <c r="AY7832" i="10"/>
  <c r="AY7831" i="10"/>
  <c r="AY7830" i="10"/>
  <c r="AY7829" i="10"/>
  <c r="AY7828" i="10"/>
  <c r="AY7827" i="10"/>
  <c r="AY7826" i="10"/>
  <c r="AY7825" i="10"/>
  <c r="AY7824" i="10"/>
  <c r="AY7823" i="10"/>
  <c r="AY7822" i="10"/>
  <c r="AY7821" i="10"/>
  <c r="AY7820" i="10"/>
  <c r="AY7819" i="10"/>
  <c r="AY7818" i="10"/>
  <c r="AY7817" i="10"/>
  <c r="AY7816" i="10"/>
  <c r="AY7815" i="10"/>
  <c r="AY7814" i="10"/>
  <c r="AY7813" i="10"/>
  <c r="AY7812" i="10"/>
  <c r="AY7811" i="10"/>
  <c r="AY7810" i="10"/>
  <c r="AY7809" i="10"/>
  <c r="AY7808" i="10"/>
  <c r="AY7807" i="10"/>
  <c r="AY7806" i="10"/>
  <c r="AY7805" i="10"/>
  <c r="AY7804" i="10"/>
  <c r="AY7803" i="10"/>
  <c r="AY7802" i="10"/>
  <c r="AY7801" i="10"/>
  <c r="AY7800" i="10"/>
  <c r="AY7799" i="10"/>
  <c r="AY7798" i="10"/>
  <c r="AY7797" i="10"/>
  <c r="AY7796" i="10"/>
  <c r="AY7795" i="10"/>
  <c r="AY7794" i="10"/>
  <c r="AY7793" i="10"/>
  <c r="AY7792" i="10"/>
  <c r="AY7791" i="10"/>
  <c r="AY7790" i="10"/>
  <c r="AY7789" i="10"/>
  <c r="AY7788" i="10"/>
  <c r="AY7787" i="10"/>
  <c r="AY7786" i="10"/>
  <c r="AY7785" i="10"/>
  <c r="AY7784" i="10"/>
  <c r="AY7783" i="10"/>
  <c r="AY7782" i="10"/>
  <c r="AY7781" i="10"/>
  <c r="AY7780" i="10"/>
  <c r="AY7779" i="10"/>
  <c r="AY7778" i="10"/>
  <c r="AY7777" i="10"/>
  <c r="AY7776" i="10"/>
  <c r="AY7775" i="10"/>
  <c r="AY7774" i="10"/>
  <c r="AY7773" i="10"/>
  <c r="AY7772" i="10"/>
  <c r="AY7771" i="10"/>
  <c r="AY7770" i="10"/>
  <c r="AY7769" i="10"/>
  <c r="AY7768" i="10"/>
  <c r="AY7767" i="10"/>
  <c r="AY7766" i="10"/>
  <c r="AY7765" i="10"/>
  <c r="AY7764" i="10"/>
  <c r="AY7763" i="10"/>
  <c r="AY7762" i="10"/>
  <c r="AY7761" i="10"/>
  <c r="AY7760" i="10"/>
  <c r="AY7759" i="10"/>
  <c r="AY7758" i="10"/>
  <c r="AY7757" i="10"/>
  <c r="AY7756" i="10"/>
  <c r="AY7755" i="10"/>
  <c r="AY7754" i="10"/>
  <c r="AY7753" i="10"/>
  <c r="AY7752" i="10"/>
  <c r="AY7751" i="10"/>
  <c r="AY7750" i="10"/>
  <c r="AY7749" i="10"/>
  <c r="AY7748" i="10"/>
  <c r="AY7747" i="10"/>
  <c r="AY7746" i="10"/>
  <c r="AY7745" i="10"/>
  <c r="AY7744" i="10"/>
  <c r="AY7743" i="10"/>
  <c r="AY7742" i="10"/>
  <c r="AY7741" i="10"/>
  <c r="AY7740" i="10"/>
  <c r="AY7739" i="10"/>
  <c r="AY7738" i="10"/>
  <c r="AY7737" i="10"/>
  <c r="AY7736" i="10"/>
  <c r="AY7735" i="10"/>
  <c r="AY7734" i="10"/>
  <c r="AY7733" i="10"/>
  <c r="AY7732" i="10"/>
  <c r="AY7731" i="10"/>
  <c r="AY7730" i="10"/>
  <c r="AY7729" i="10"/>
  <c r="AY7728" i="10"/>
  <c r="AY7727" i="10"/>
  <c r="AY7726" i="10"/>
  <c r="AY7725" i="10"/>
  <c r="AY7724" i="10"/>
  <c r="AY7723" i="10"/>
  <c r="AY7722" i="10"/>
  <c r="AY7721" i="10"/>
  <c r="AY7720" i="10"/>
  <c r="AY7719" i="10"/>
  <c r="AY7718" i="10"/>
  <c r="AY7717" i="10"/>
  <c r="AY7716" i="10"/>
  <c r="AY7715" i="10"/>
  <c r="AY7714" i="10"/>
  <c r="AY7713" i="10"/>
  <c r="AY7712" i="10"/>
  <c r="AY7711" i="10"/>
  <c r="AY7710" i="10"/>
  <c r="AY7709" i="10"/>
  <c r="AY7708" i="10"/>
  <c r="AY7707" i="10"/>
  <c r="AY7706" i="10"/>
  <c r="AY7705" i="10"/>
  <c r="AY7704" i="10"/>
  <c r="AY7703" i="10"/>
  <c r="AY7702" i="10"/>
  <c r="AY7701" i="10"/>
  <c r="AY7700" i="10"/>
  <c r="AY7699" i="10"/>
  <c r="AY7698" i="10"/>
  <c r="AY7697" i="10"/>
  <c r="AY7696" i="10"/>
  <c r="AY7695" i="10"/>
  <c r="AY7694" i="10"/>
  <c r="AY7693" i="10"/>
  <c r="AY7692" i="10"/>
  <c r="AY7691" i="10"/>
  <c r="AY7690" i="10"/>
  <c r="AY7689" i="10"/>
  <c r="AY7688" i="10"/>
  <c r="AY7687" i="10"/>
  <c r="AY7686" i="10"/>
  <c r="AY7685" i="10"/>
  <c r="AY7684" i="10"/>
  <c r="AY7683" i="10"/>
  <c r="AY7682" i="10"/>
  <c r="AY7681" i="10"/>
  <c r="AY7680" i="10"/>
  <c r="AY7679" i="10"/>
  <c r="AY7678" i="10"/>
  <c r="AY7677" i="10"/>
  <c r="AY7676" i="10"/>
  <c r="AY7675" i="10"/>
  <c r="AY7674" i="10"/>
  <c r="AY7673" i="10"/>
  <c r="AY7672" i="10"/>
  <c r="AY7671" i="10"/>
  <c r="AY7670" i="10"/>
  <c r="AY7669" i="10"/>
  <c r="AY7668" i="10"/>
  <c r="AY7667" i="10"/>
  <c r="AY7666" i="10"/>
  <c r="AY7665" i="10"/>
  <c r="AY7664" i="10"/>
  <c r="AY7663" i="10"/>
  <c r="AY7662" i="10"/>
  <c r="AY7661" i="10"/>
  <c r="AY7660" i="10"/>
  <c r="AY7659" i="10"/>
  <c r="AY7658" i="10"/>
  <c r="AY7657" i="10"/>
  <c r="AY7656" i="10"/>
  <c r="AY7655" i="10"/>
  <c r="AY7654" i="10"/>
  <c r="AY7653" i="10"/>
  <c r="AY7652" i="10"/>
  <c r="AY7651" i="10"/>
  <c r="AY7650" i="10"/>
  <c r="AY7649" i="10"/>
  <c r="AY7648" i="10"/>
  <c r="AY7647" i="10"/>
  <c r="AY7646" i="10"/>
  <c r="AY7645" i="10"/>
  <c r="AY7644" i="10"/>
  <c r="AY7643" i="10"/>
  <c r="AY7642" i="10"/>
  <c r="AY7641" i="10"/>
  <c r="AY7640" i="10"/>
  <c r="AY7639" i="10"/>
  <c r="AY7638" i="10"/>
  <c r="AY7637" i="10"/>
  <c r="AY7636" i="10"/>
  <c r="AY7635" i="10"/>
  <c r="AY7634" i="10"/>
  <c r="AY7633" i="10"/>
  <c r="AY7632" i="10"/>
  <c r="AY7631" i="10"/>
  <c r="AY7630" i="10"/>
  <c r="AY7629" i="10"/>
  <c r="AY7628" i="10"/>
  <c r="AY7627" i="10"/>
  <c r="AY7626" i="10"/>
  <c r="AY7625" i="10"/>
  <c r="AY7624" i="10"/>
  <c r="AY7623" i="10"/>
  <c r="AY7622" i="10"/>
  <c r="AY7621" i="10"/>
  <c r="AY7620" i="10"/>
  <c r="AY7619" i="10"/>
  <c r="AY7618" i="10"/>
  <c r="AY7617" i="10"/>
  <c r="AY7616" i="10"/>
  <c r="AY7615" i="10"/>
  <c r="AY7614" i="10"/>
  <c r="AY7613" i="10"/>
  <c r="AY7612" i="10"/>
  <c r="AY7611" i="10"/>
  <c r="AY7610" i="10"/>
  <c r="AY7609" i="10"/>
  <c r="AY7608" i="10"/>
  <c r="AY7607" i="10"/>
  <c r="AY7606" i="10"/>
  <c r="AY7605" i="10"/>
  <c r="AY7604" i="10"/>
  <c r="AY7603" i="10"/>
  <c r="AY7602" i="10"/>
  <c r="AY7601" i="10"/>
  <c r="AY7600" i="10"/>
  <c r="AY7599" i="10"/>
  <c r="AY7598" i="10"/>
  <c r="AY7597" i="10"/>
  <c r="AY7596" i="10"/>
  <c r="AY7595" i="10"/>
  <c r="AY7594" i="10"/>
  <c r="AY7593" i="10"/>
  <c r="AY7592" i="10"/>
  <c r="AY7591" i="10"/>
  <c r="AY7590" i="10"/>
  <c r="AY7589" i="10"/>
  <c r="AY7588" i="10"/>
  <c r="AY7587" i="10"/>
  <c r="AY7586" i="10"/>
  <c r="AY7585" i="10"/>
  <c r="AY7584" i="10"/>
  <c r="AY7583" i="10"/>
  <c r="AY7582" i="10"/>
  <c r="AY7581" i="10"/>
  <c r="AY7580" i="10"/>
  <c r="AY7579" i="10"/>
  <c r="AY7578" i="10"/>
  <c r="AY7577" i="10"/>
  <c r="AY7576" i="10"/>
  <c r="AY7575" i="10"/>
  <c r="AY7574" i="10"/>
  <c r="AY7573" i="10"/>
  <c r="AY7572" i="10"/>
  <c r="AY7571" i="10"/>
  <c r="AY7570" i="10"/>
  <c r="AY7569" i="10"/>
  <c r="AY7568" i="10"/>
  <c r="AY7567" i="10"/>
  <c r="AY7566" i="10"/>
  <c r="AY7565" i="10"/>
  <c r="AY7564" i="10"/>
  <c r="AY7563" i="10"/>
  <c r="AY7562" i="10"/>
  <c r="AY7561" i="10"/>
  <c r="AY7560" i="10"/>
  <c r="AY7559" i="10"/>
  <c r="AY7558" i="10"/>
  <c r="AY7557" i="10"/>
  <c r="AY7556" i="10"/>
  <c r="AY7555" i="10"/>
  <c r="AY7554" i="10"/>
  <c r="AY7553" i="10"/>
  <c r="AY7552" i="10"/>
  <c r="AY7551" i="10"/>
  <c r="AY7550" i="10"/>
  <c r="AY7549" i="10"/>
  <c r="AY7548" i="10"/>
  <c r="AY7547" i="10"/>
  <c r="AY7546" i="10"/>
  <c r="AY7545" i="10"/>
  <c r="AY7544" i="10"/>
  <c r="AY7543" i="10"/>
  <c r="AY7542" i="10"/>
  <c r="AY7541" i="10"/>
  <c r="AY7540" i="10"/>
  <c r="AY7539" i="10"/>
  <c r="AY7538" i="10"/>
  <c r="AY7537" i="10"/>
  <c r="AY7536" i="10"/>
  <c r="AY7535" i="10"/>
  <c r="AY7534" i="10"/>
  <c r="AY7533" i="10"/>
  <c r="AY7532" i="10"/>
  <c r="AY7531" i="10"/>
  <c r="AY7530" i="10"/>
  <c r="AY7529" i="10"/>
  <c r="AY7528" i="10"/>
  <c r="AY7527" i="10"/>
  <c r="AY7526" i="10"/>
  <c r="AY7525" i="10"/>
  <c r="AY7524" i="10"/>
  <c r="AY7523" i="10"/>
  <c r="AY7522" i="10"/>
  <c r="AY7521" i="10"/>
  <c r="AY7520" i="10"/>
  <c r="AY7519" i="10"/>
  <c r="AY7518" i="10"/>
  <c r="AY7517" i="10"/>
  <c r="AY7516" i="10"/>
  <c r="AY7515" i="10"/>
  <c r="AY7514" i="10"/>
  <c r="AY7513" i="10"/>
  <c r="AY7512" i="10"/>
  <c r="AY7511" i="10"/>
  <c r="AY7510" i="10"/>
  <c r="AY7509" i="10"/>
  <c r="AY7508" i="10"/>
  <c r="AY7507" i="10"/>
  <c r="AY7506" i="10"/>
  <c r="AY7505" i="10"/>
  <c r="AY7504" i="10"/>
  <c r="AY7503" i="10"/>
  <c r="AY7502" i="10"/>
  <c r="AY7501" i="10"/>
  <c r="AY7500" i="10"/>
  <c r="AY7499" i="10"/>
  <c r="AY7498" i="10"/>
  <c r="AY7497" i="10"/>
  <c r="AY7496" i="10"/>
  <c r="AY7495" i="10"/>
  <c r="AY7494" i="10"/>
  <c r="AY7493" i="10"/>
  <c r="AY7492" i="10"/>
  <c r="AY7491" i="10"/>
  <c r="AY7490" i="10"/>
  <c r="AY7489" i="10"/>
  <c r="AY7488" i="10"/>
  <c r="AY7487" i="10"/>
  <c r="AY7486" i="10"/>
  <c r="AY7485" i="10"/>
  <c r="AY7484" i="10"/>
  <c r="AY7483" i="10"/>
  <c r="AY7482" i="10"/>
  <c r="AY7481" i="10"/>
  <c r="AY7480" i="10"/>
  <c r="AY7479" i="10"/>
  <c r="AY7478" i="10"/>
  <c r="AY7477" i="10"/>
  <c r="AY7476" i="10"/>
  <c r="AY7475" i="10"/>
  <c r="AY7474" i="10"/>
  <c r="AY7473" i="10"/>
  <c r="AY7472" i="10"/>
  <c r="AY7471" i="10"/>
  <c r="AY7470" i="10"/>
  <c r="AY7469" i="10"/>
  <c r="AY7468" i="10"/>
  <c r="AY7467" i="10"/>
  <c r="AY7466" i="10"/>
  <c r="AY7465" i="10"/>
  <c r="AY7464" i="10"/>
  <c r="AY7463" i="10"/>
  <c r="AY7462" i="10"/>
  <c r="AY7461" i="10"/>
  <c r="AY7460" i="10"/>
  <c r="AY7459" i="10"/>
  <c r="AY7458" i="10"/>
  <c r="AY7457" i="10"/>
  <c r="AY7456" i="10"/>
  <c r="AY7455" i="10"/>
  <c r="AY7454" i="10"/>
  <c r="AY7453" i="10"/>
  <c r="AY7452" i="10"/>
  <c r="AY7451" i="10"/>
  <c r="AY7450" i="10"/>
  <c r="AY7449" i="10"/>
  <c r="AY7448" i="10"/>
  <c r="AY7447" i="10"/>
  <c r="AY7446" i="10"/>
  <c r="AY7445" i="10"/>
  <c r="AY7444" i="10"/>
  <c r="AY7443" i="10"/>
  <c r="AY7442" i="10"/>
  <c r="AY7441" i="10"/>
  <c r="AY7440" i="10"/>
  <c r="AY7439" i="10"/>
  <c r="AY7438" i="10"/>
  <c r="AY7437" i="10"/>
  <c r="AY7436" i="10"/>
  <c r="AY7435" i="10"/>
  <c r="AY7434" i="10"/>
  <c r="AY7433" i="10"/>
  <c r="AY7432" i="10"/>
  <c r="AY7431" i="10"/>
  <c r="AY7430" i="10"/>
  <c r="AY7429" i="10"/>
  <c r="AY7428" i="10"/>
  <c r="AY7427" i="10"/>
  <c r="AY7426" i="10"/>
  <c r="AY7425" i="10"/>
  <c r="AY7424" i="10"/>
  <c r="AY7423" i="10"/>
  <c r="AY7422" i="10"/>
  <c r="AY7421" i="10"/>
  <c r="AY7420" i="10"/>
  <c r="AY7419" i="10"/>
  <c r="AY7418" i="10"/>
  <c r="AY7417" i="10"/>
  <c r="AY7416" i="10"/>
  <c r="AY7415" i="10"/>
  <c r="AY7414" i="10"/>
  <c r="AY7413" i="10"/>
  <c r="AY7412" i="10"/>
  <c r="AY7411" i="10"/>
  <c r="AY7410" i="10"/>
  <c r="AY7409" i="10"/>
  <c r="AY7408" i="10"/>
  <c r="AY7407" i="10"/>
  <c r="AY7406" i="10"/>
  <c r="AY7405" i="10"/>
  <c r="AY7404" i="10"/>
  <c r="AY7403" i="10"/>
  <c r="AY7402" i="10"/>
  <c r="AY7401" i="10"/>
  <c r="AY7400" i="10"/>
  <c r="AY7399" i="10"/>
  <c r="AY7398" i="10"/>
  <c r="AY7397" i="10"/>
  <c r="AY7396" i="10"/>
  <c r="AY7395" i="10"/>
  <c r="AY7394" i="10"/>
  <c r="AY7393" i="10"/>
  <c r="AY7392" i="10"/>
  <c r="AY7391" i="10"/>
  <c r="AY7390" i="10"/>
  <c r="AY7389" i="10"/>
  <c r="AY7388" i="10"/>
  <c r="AY7387" i="10"/>
  <c r="AY7386" i="10"/>
  <c r="AY7385" i="10"/>
  <c r="AY7384" i="10"/>
  <c r="AY7383" i="10"/>
  <c r="AY7382" i="10"/>
  <c r="AY7381" i="10"/>
  <c r="AY7380" i="10"/>
  <c r="AY7379" i="10"/>
  <c r="AY7378" i="10"/>
  <c r="AY7377" i="10"/>
  <c r="AY7376" i="10"/>
  <c r="AY7375" i="10"/>
  <c r="AY7374" i="10"/>
  <c r="AY7373" i="10"/>
  <c r="AY7372" i="10"/>
  <c r="AY7371" i="10"/>
  <c r="AY7370" i="10"/>
  <c r="AY7369" i="10"/>
  <c r="AY7368" i="10"/>
  <c r="AY7367" i="10"/>
  <c r="AY7366" i="10"/>
  <c r="AY7365" i="10"/>
  <c r="AY7364" i="10"/>
  <c r="AY7363" i="10"/>
  <c r="AY7362" i="10"/>
  <c r="AY7361" i="10"/>
  <c r="AY7360" i="10"/>
  <c r="AY7359" i="10"/>
  <c r="AY7358" i="10"/>
  <c r="AY7357" i="10"/>
  <c r="AY7356" i="10"/>
  <c r="AY7355" i="10"/>
  <c r="AY7354" i="10"/>
  <c r="AY7353" i="10"/>
  <c r="AY7352" i="10"/>
  <c r="AY7351" i="10"/>
  <c r="AY7350" i="10"/>
  <c r="AY7349" i="10"/>
  <c r="AY7348" i="10"/>
  <c r="AY7347" i="10"/>
  <c r="AY7346" i="10"/>
  <c r="AY7345" i="10"/>
  <c r="AY7344" i="10"/>
  <c r="AY7343" i="10"/>
  <c r="AY7342" i="10"/>
  <c r="AY7341" i="10"/>
  <c r="AY7340" i="10"/>
  <c r="AY7339" i="10"/>
  <c r="AY7338" i="10"/>
  <c r="AY7337" i="10"/>
  <c r="AY7336" i="10"/>
  <c r="AY7335" i="10"/>
  <c r="AY7334" i="10"/>
  <c r="AY7333" i="10"/>
  <c r="AY7332" i="10"/>
  <c r="AY7331" i="10"/>
  <c r="AY7330" i="10"/>
  <c r="AY7329" i="10"/>
  <c r="AY7328" i="10"/>
  <c r="AY7327" i="10"/>
  <c r="AY7326" i="10"/>
  <c r="AY7325" i="10"/>
  <c r="AY7324" i="10"/>
  <c r="AY7323" i="10"/>
  <c r="AY7322" i="10"/>
  <c r="AY7321" i="10"/>
  <c r="AY7320" i="10"/>
  <c r="AY7319" i="10"/>
  <c r="AY7318" i="10"/>
  <c r="AY7317" i="10"/>
  <c r="AY7316" i="10"/>
  <c r="AY7315" i="10"/>
  <c r="AY7314" i="10"/>
  <c r="AY7313" i="10"/>
  <c r="AY7312" i="10"/>
  <c r="AY7311" i="10"/>
  <c r="AY7310" i="10"/>
  <c r="AY7309" i="10"/>
  <c r="AY7308" i="10"/>
  <c r="AY7307" i="10"/>
  <c r="AY7306" i="10"/>
  <c r="AY7305" i="10"/>
  <c r="AY7304" i="10"/>
  <c r="AY7303" i="10"/>
  <c r="AY7302" i="10"/>
  <c r="AY7301" i="10"/>
  <c r="AY7300" i="10"/>
  <c r="AY7299" i="10"/>
  <c r="AY7298" i="10"/>
  <c r="AY7297" i="10"/>
  <c r="AY7296" i="10"/>
  <c r="AY7295" i="10"/>
  <c r="AY7294" i="10"/>
  <c r="AY7293" i="10"/>
  <c r="AY7292" i="10"/>
  <c r="AY7291" i="10"/>
  <c r="AY7290" i="10"/>
  <c r="AY7289" i="10"/>
  <c r="AY7288" i="10"/>
  <c r="AY7287" i="10"/>
  <c r="AY7286" i="10"/>
  <c r="AY7285" i="10"/>
  <c r="AY7284" i="10"/>
  <c r="AY7283" i="10"/>
  <c r="AY7282" i="10"/>
  <c r="AY7281" i="10"/>
  <c r="AY7280" i="10"/>
  <c r="AY7279" i="10"/>
  <c r="AY7278" i="10"/>
  <c r="AY7277" i="10"/>
  <c r="AY7276" i="10"/>
  <c r="AY7275" i="10"/>
  <c r="AY7274" i="10"/>
  <c r="AY7273" i="10"/>
  <c r="AY7272" i="10"/>
  <c r="AY7271" i="10"/>
  <c r="AY7270" i="10"/>
  <c r="AY7269" i="10"/>
  <c r="AY7268" i="10"/>
  <c r="AY7267" i="10"/>
  <c r="AY7266" i="10"/>
  <c r="AY7265" i="10"/>
  <c r="AY7264" i="10"/>
  <c r="AY7263" i="10"/>
  <c r="AY7262" i="10"/>
  <c r="AY7261" i="10"/>
  <c r="AY7260" i="10"/>
  <c r="AY7259" i="10"/>
  <c r="AY7258" i="10"/>
  <c r="AY7257" i="10"/>
  <c r="AY7256" i="10"/>
  <c r="AY7255" i="10"/>
  <c r="AY7254" i="10"/>
  <c r="AY7253" i="10"/>
  <c r="AY7252" i="10"/>
  <c r="AY7251" i="10"/>
  <c r="AY7250" i="10"/>
  <c r="AY7249" i="10"/>
  <c r="AY7248" i="10"/>
  <c r="AY7247" i="10"/>
  <c r="AY7246" i="10"/>
  <c r="AY7245" i="10"/>
  <c r="AY7244" i="10"/>
  <c r="AY7243" i="10"/>
  <c r="AY7242" i="10"/>
  <c r="AY7241" i="10"/>
  <c r="AY7240" i="10"/>
  <c r="AY7239" i="10"/>
  <c r="AY7238" i="10"/>
  <c r="AY7237" i="10"/>
  <c r="AY7236" i="10"/>
  <c r="AY7235" i="10"/>
  <c r="AY7234" i="10"/>
  <c r="AY7233" i="10"/>
  <c r="AY7232" i="10"/>
  <c r="AY7231" i="10"/>
  <c r="AY7230" i="10"/>
  <c r="AY7229" i="10"/>
  <c r="AY7228" i="10"/>
  <c r="AY7227" i="10"/>
  <c r="AY7226" i="10"/>
  <c r="AY7225" i="10"/>
  <c r="AY7224" i="10"/>
  <c r="AY7223" i="10"/>
  <c r="AY7222" i="10"/>
  <c r="AY7221" i="10"/>
  <c r="AY7220" i="10"/>
  <c r="AY7219" i="10"/>
  <c r="AY7218" i="10"/>
  <c r="AY7217" i="10"/>
  <c r="AY7216" i="10"/>
  <c r="AY7215" i="10"/>
  <c r="AY7214" i="10"/>
  <c r="AY7213" i="10"/>
  <c r="AY7212" i="10"/>
  <c r="AY7211" i="10"/>
  <c r="AY7210" i="10"/>
  <c r="AY7209" i="10"/>
  <c r="AY7208" i="10"/>
  <c r="AY7207" i="10"/>
  <c r="AY7206" i="10"/>
  <c r="AY7205" i="10"/>
  <c r="AY7204" i="10"/>
  <c r="AY7203" i="10"/>
  <c r="AY7202" i="10"/>
  <c r="AY7201" i="10"/>
  <c r="AY7200" i="10"/>
  <c r="AY7199" i="10"/>
  <c r="AY7198" i="10"/>
  <c r="AY7197" i="10"/>
  <c r="AY7196" i="10"/>
  <c r="AY7195" i="10"/>
  <c r="AY7194" i="10"/>
  <c r="AY7193" i="10"/>
  <c r="AY7192" i="10"/>
  <c r="AY7191" i="10"/>
  <c r="AY7190" i="10"/>
  <c r="AY7189" i="10"/>
  <c r="AY7188" i="10"/>
  <c r="AY7187" i="10"/>
  <c r="AY7186" i="10"/>
  <c r="AY7185" i="10"/>
  <c r="AY7184" i="10"/>
  <c r="AY7183" i="10"/>
  <c r="AY7182" i="10"/>
  <c r="AY7181" i="10"/>
  <c r="AY7180" i="10"/>
  <c r="AY7179" i="10"/>
  <c r="AY7178" i="10"/>
  <c r="AY7177" i="10"/>
  <c r="AY7176" i="10"/>
  <c r="AY7175" i="10"/>
  <c r="AY7174" i="10"/>
  <c r="AY7173" i="10"/>
  <c r="AY7172" i="10"/>
  <c r="AY7171" i="10"/>
  <c r="AY7170" i="10"/>
  <c r="AY7169" i="10"/>
  <c r="AY7168" i="10"/>
  <c r="AY7167" i="10"/>
  <c r="AY7166" i="10"/>
  <c r="AY7165" i="10"/>
  <c r="AY7164" i="10"/>
  <c r="AY7163" i="10"/>
  <c r="AY7162" i="10"/>
  <c r="AY7161" i="10"/>
  <c r="AY7160" i="10"/>
  <c r="AY7159" i="10"/>
  <c r="AY7158" i="10"/>
  <c r="AY7157" i="10"/>
  <c r="AY7156" i="10"/>
  <c r="AY7155" i="10"/>
  <c r="AY7154" i="10"/>
  <c r="AY7153" i="10"/>
  <c r="AY7152" i="10"/>
  <c r="AY7151" i="10"/>
  <c r="AY7150" i="10"/>
  <c r="AY7149" i="10"/>
  <c r="AY7148" i="10"/>
  <c r="AY7147" i="10"/>
  <c r="AY7146" i="10"/>
  <c r="AY7145" i="10"/>
  <c r="AY7144" i="10"/>
  <c r="AY7143" i="10"/>
  <c r="AY7142" i="10"/>
  <c r="AY7141" i="10"/>
  <c r="AY7140" i="10"/>
  <c r="AY7139" i="10"/>
  <c r="AY7138" i="10"/>
  <c r="AY7137" i="10"/>
  <c r="AY7136" i="10"/>
  <c r="AY7135" i="10"/>
  <c r="AY7134" i="10"/>
  <c r="AY7133" i="10"/>
  <c r="AY7132" i="10"/>
  <c r="AY7131" i="10"/>
  <c r="AY7130" i="10"/>
  <c r="AY7129" i="10"/>
  <c r="AY7128" i="10"/>
  <c r="AY7127" i="10"/>
  <c r="AY7126" i="10"/>
  <c r="AY7125" i="10"/>
  <c r="AY7124" i="10"/>
  <c r="AY7123" i="10"/>
  <c r="AY7122" i="10"/>
  <c r="AY7121" i="10"/>
  <c r="AY7120" i="10"/>
  <c r="AY7119" i="10"/>
  <c r="AY7118" i="10"/>
  <c r="AY7117" i="10"/>
  <c r="AY7116" i="10"/>
  <c r="AY7115" i="10"/>
  <c r="AY7114" i="10"/>
  <c r="AY7113" i="10"/>
  <c r="AY7112" i="10"/>
  <c r="AY7111" i="10"/>
  <c r="AY7110" i="10"/>
  <c r="AY7109" i="10"/>
  <c r="AY7108" i="10"/>
  <c r="AY7107" i="10"/>
  <c r="AY7106" i="10"/>
  <c r="AY7105" i="10"/>
  <c r="AY7104" i="10"/>
  <c r="AY7103" i="10"/>
  <c r="AY7102" i="10"/>
  <c r="AY7101" i="10"/>
  <c r="AY7100" i="10"/>
  <c r="AY7099" i="10"/>
  <c r="AY7098" i="10"/>
  <c r="AY7097" i="10"/>
  <c r="AY7096" i="10"/>
  <c r="AY7095" i="10"/>
  <c r="AY7094" i="10"/>
  <c r="AY7093" i="10"/>
  <c r="AY7092" i="10"/>
  <c r="AY7091" i="10"/>
  <c r="AY7090" i="10"/>
  <c r="AY7089" i="10"/>
  <c r="AY7088" i="10"/>
  <c r="AY7087" i="10"/>
  <c r="AY7086" i="10"/>
  <c r="AY7085" i="10"/>
  <c r="AY7084" i="10"/>
  <c r="AY7083" i="10"/>
  <c r="AY7082" i="10"/>
  <c r="AY7081" i="10"/>
  <c r="AY7080" i="10"/>
  <c r="AY7079" i="10"/>
  <c r="AY7078" i="10"/>
  <c r="AY7077" i="10"/>
  <c r="AY7076" i="10"/>
  <c r="AY7075" i="10"/>
  <c r="AY7074" i="10"/>
  <c r="AY7073" i="10"/>
  <c r="AY7072" i="10"/>
  <c r="AY7071" i="10"/>
  <c r="AY7070" i="10"/>
  <c r="AY7069" i="10"/>
  <c r="AY7068" i="10"/>
  <c r="AY7067" i="10"/>
  <c r="AY7066" i="10"/>
  <c r="AY7065" i="10"/>
  <c r="AY7064" i="10"/>
  <c r="AY7063" i="10"/>
  <c r="AY7062" i="10"/>
  <c r="AY7061" i="10"/>
  <c r="AY7060" i="10"/>
  <c r="AY7059" i="10"/>
  <c r="AY7058" i="10"/>
  <c r="AY7057" i="10"/>
  <c r="AY7056" i="10"/>
  <c r="AY7055" i="10"/>
  <c r="AY7054" i="10"/>
  <c r="AY7053" i="10"/>
  <c r="AY7052" i="10"/>
  <c r="AY7051" i="10"/>
  <c r="AY7050" i="10"/>
  <c r="AY7049" i="10"/>
  <c r="AY7048" i="10"/>
  <c r="AY7047" i="10"/>
  <c r="AY7046" i="10"/>
  <c r="AY7045" i="10"/>
  <c r="AY7044" i="10"/>
  <c r="AY7043" i="10"/>
  <c r="AY7042" i="10"/>
  <c r="AY7041" i="10"/>
  <c r="AY7040" i="10"/>
  <c r="AY7039" i="10"/>
  <c r="AY7038" i="10"/>
  <c r="AY7037" i="10"/>
  <c r="AY7036" i="10"/>
  <c r="AY7035" i="10"/>
  <c r="AY7034" i="10"/>
  <c r="AY7033" i="10"/>
  <c r="AY7032" i="10"/>
  <c r="AY7031" i="10"/>
  <c r="AY7030" i="10"/>
  <c r="AY7029" i="10"/>
  <c r="AY7028" i="10"/>
  <c r="AY7027" i="10"/>
  <c r="AY7026" i="10"/>
  <c r="AY7025" i="10"/>
  <c r="AY7024" i="10"/>
  <c r="AY7023" i="10"/>
  <c r="AY7022" i="10"/>
  <c r="AY7021" i="10"/>
  <c r="AY7020" i="10"/>
  <c r="AY7019" i="10"/>
  <c r="AY7018" i="10"/>
  <c r="AY7017" i="10"/>
  <c r="AY7016" i="10"/>
  <c r="AY7015" i="10"/>
  <c r="AY7014" i="10"/>
  <c r="AY7013" i="10"/>
  <c r="AY7012" i="10"/>
  <c r="AY7011" i="10"/>
  <c r="AY7010" i="10"/>
  <c r="AY7009" i="10"/>
  <c r="AY7008" i="10"/>
  <c r="AY7007" i="10"/>
  <c r="AY7006" i="10"/>
  <c r="AY7005" i="10"/>
  <c r="AY7004" i="10"/>
  <c r="AY7003" i="10"/>
  <c r="AY7002" i="10"/>
  <c r="AY7001" i="10"/>
  <c r="AY7000" i="10"/>
  <c r="AY6999" i="10"/>
  <c r="AY6998" i="10"/>
  <c r="AY6997" i="10"/>
  <c r="AY6996" i="10"/>
  <c r="AY6995" i="10"/>
  <c r="AY6994" i="10"/>
  <c r="AY6993" i="10"/>
  <c r="AY6992" i="10"/>
  <c r="AY6991" i="10"/>
  <c r="AY6990" i="10"/>
  <c r="AY6989" i="10"/>
  <c r="AY6988" i="10"/>
  <c r="AY6987" i="10"/>
  <c r="AY6986" i="10"/>
  <c r="AY6985" i="10"/>
  <c r="AY6984" i="10"/>
  <c r="AY6983" i="10"/>
  <c r="AY6982" i="10"/>
  <c r="AY6981" i="10"/>
  <c r="AY6980" i="10"/>
  <c r="AY6979" i="10"/>
  <c r="AY6978" i="10"/>
  <c r="AY6977" i="10"/>
  <c r="AY6976" i="10"/>
  <c r="AY6975" i="10"/>
  <c r="AY6974" i="10"/>
  <c r="AY6973" i="10"/>
  <c r="AY6972" i="10"/>
  <c r="AY6971" i="10"/>
  <c r="AY6970" i="10"/>
  <c r="AY6969" i="10"/>
  <c r="AY6968" i="10"/>
  <c r="AY6967" i="10"/>
  <c r="AY6966" i="10"/>
  <c r="AY6965" i="10"/>
  <c r="AY6964" i="10"/>
  <c r="AY6963" i="10"/>
  <c r="AY6962" i="10"/>
  <c r="AY6961" i="10"/>
  <c r="AY6960" i="10"/>
  <c r="AY6959" i="10"/>
  <c r="AY6958" i="10"/>
  <c r="AY6957" i="10"/>
  <c r="AY6956" i="10"/>
  <c r="AY6955" i="10"/>
  <c r="AY6954" i="10"/>
  <c r="AY6953" i="10"/>
  <c r="AY6952" i="10"/>
  <c r="AY6951" i="10"/>
  <c r="AY6950" i="10"/>
  <c r="AY6949" i="10"/>
  <c r="AY6948" i="10"/>
  <c r="AY6947" i="10"/>
  <c r="AY6946" i="10"/>
  <c r="AY6945" i="10"/>
  <c r="AY6944" i="10"/>
  <c r="AY6943" i="10"/>
  <c r="AY6942" i="10"/>
  <c r="AY6941" i="10"/>
  <c r="AY6940" i="10"/>
  <c r="AY6939" i="10"/>
  <c r="AY6938" i="10"/>
  <c r="AY6937" i="10"/>
  <c r="AY6936" i="10"/>
  <c r="AY6935" i="10"/>
  <c r="AY6934" i="10"/>
  <c r="AY6933" i="10"/>
  <c r="AY6932" i="10"/>
  <c r="AY6931" i="10"/>
  <c r="AY6930" i="10"/>
  <c r="AY6929" i="10"/>
  <c r="AY6928" i="10"/>
  <c r="AY6927" i="10"/>
  <c r="AY6926" i="10"/>
  <c r="AY6925" i="10"/>
  <c r="AY6924" i="10"/>
  <c r="AY6923" i="10"/>
  <c r="AY6922" i="10"/>
  <c r="AY6921" i="10"/>
  <c r="AY6920" i="10"/>
  <c r="AY6919" i="10"/>
  <c r="AY6918" i="10"/>
  <c r="AY6917" i="10"/>
  <c r="AY6916" i="10"/>
  <c r="AY6915" i="10"/>
  <c r="AY6914" i="10"/>
  <c r="AY6913" i="10"/>
  <c r="AY6912" i="10"/>
  <c r="AY6911" i="10"/>
  <c r="AY6910" i="10"/>
  <c r="AY6909" i="10"/>
  <c r="AY6908" i="10"/>
  <c r="AY6907" i="10"/>
  <c r="AY6906" i="10"/>
  <c r="AY6905" i="10"/>
  <c r="AY6904" i="10"/>
  <c r="AY6903" i="10"/>
  <c r="AY6902" i="10"/>
  <c r="AY6901" i="10"/>
  <c r="AY6900" i="10"/>
  <c r="AY6899" i="10"/>
  <c r="AY6898" i="10"/>
  <c r="AY6897" i="10"/>
  <c r="AY6896" i="10"/>
  <c r="AY6895" i="10"/>
  <c r="AY6894" i="10"/>
  <c r="AY6893" i="10"/>
  <c r="AY6892" i="10"/>
  <c r="AY6891" i="10"/>
  <c r="AY6890" i="10"/>
  <c r="AY6889" i="10"/>
  <c r="AY6888" i="10"/>
  <c r="AY6887" i="10"/>
  <c r="AY6886" i="10"/>
  <c r="AY6885" i="10"/>
  <c r="AY6884" i="10"/>
  <c r="AY6883" i="10"/>
  <c r="AY6882" i="10"/>
  <c r="AY6881" i="10"/>
  <c r="AY6880" i="10"/>
  <c r="AY6879" i="10"/>
  <c r="AY6878" i="10"/>
  <c r="AY6877" i="10"/>
  <c r="AY6876" i="10"/>
  <c r="AY6875" i="10"/>
  <c r="AY6874" i="10"/>
  <c r="AY6873" i="10"/>
  <c r="AY6872" i="10"/>
  <c r="AY6871" i="10"/>
  <c r="AY6870" i="10"/>
  <c r="AY6869" i="10"/>
  <c r="AY6868" i="10"/>
  <c r="AY6867" i="10"/>
  <c r="AY6866" i="10"/>
  <c r="AY6865" i="10"/>
  <c r="AY6864" i="10"/>
  <c r="AY6863" i="10"/>
  <c r="AY6862" i="10"/>
  <c r="AY6861" i="10"/>
  <c r="AY6860" i="10"/>
  <c r="AY6859" i="10"/>
  <c r="AY6858" i="10"/>
  <c r="AY6857" i="10"/>
  <c r="AY6856" i="10"/>
  <c r="AY6855" i="10"/>
  <c r="AY6854" i="10"/>
  <c r="AY6853" i="10"/>
  <c r="AY6852" i="10"/>
  <c r="AY6851" i="10"/>
  <c r="AY6850" i="10"/>
  <c r="AY6849" i="10"/>
  <c r="AY6848" i="10"/>
  <c r="AY6847" i="10"/>
  <c r="AY6846" i="10"/>
  <c r="AY6845" i="10"/>
  <c r="AY6844" i="10"/>
  <c r="AY6843" i="10"/>
  <c r="AY6842" i="10"/>
  <c r="AY6841" i="10"/>
  <c r="AY6840" i="10"/>
  <c r="AY6839" i="10"/>
  <c r="AY6838" i="10"/>
  <c r="AY6837" i="10"/>
  <c r="AY6836" i="10"/>
  <c r="AY6835" i="10"/>
  <c r="AY6834" i="10"/>
  <c r="AY6833" i="10"/>
  <c r="AY6832" i="10"/>
  <c r="AY6831" i="10"/>
  <c r="AY6830" i="10"/>
  <c r="AY6829" i="10"/>
  <c r="AY6828" i="10"/>
  <c r="AY6827" i="10"/>
  <c r="AY6826" i="10"/>
  <c r="AY6825" i="10"/>
  <c r="AY6824" i="10"/>
  <c r="AY6823" i="10"/>
  <c r="AY6822" i="10"/>
  <c r="AY6821" i="10"/>
  <c r="AY6820" i="10"/>
  <c r="AY6819" i="10"/>
  <c r="AY6818" i="10"/>
  <c r="AY6817" i="10"/>
  <c r="AY6816" i="10"/>
  <c r="AY6815" i="10"/>
  <c r="AY6814" i="10"/>
  <c r="AY6813" i="10"/>
  <c r="AY6812" i="10"/>
  <c r="AY6811" i="10"/>
  <c r="AY6810" i="10"/>
  <c r="AY6809" i="10"/>
  <c r="AY6808" i="10"/>
  <c r="AY6807" i="10"/>
  <c r="AY6806" i="10"/>
  <c r="AY6805" i="10"/>
  <c r="AY6804" i="10"/>
  <c r="AY6803" i="10"/>
  <c r="AY6802" i="10"/>
  <c r="AY6801" i="10"/>
  <c r="AY6800" i="10"/>
  <c r="AY6799" i="10"/>
  <c r="AY6798" i="10"/>
  <c r="AY6797" i="10"/>
  <c r="AY6796" i="10"/>
  <c r="AY6795" i="10"/>
  <c r="AY6794" i="10"/>
  <c r="AY6793" i="10"/>
  <c r="AY6792" i="10"/>
  <c r="AY6791" i="10"/>
  <c r="AY6790" i="10"/>
  <c r="AY6789" i="10"/>
  <c r="AY6788" i="10"/>
  <c r="AY6787" i="10"/>
  <c r="AY6786" i="10"/>
  <c r="AY6785" i="10"/>
  <c r="AY6784" i="10"/>
  <c r="AY6783" i="10"/>
  <c r="AY6782" i="10"/>
  <c r="AY6781" i="10"/>
  <c r="AY6780" i="10"/>
  <c r="AY6779" i="10"/>
  <c r="AY6778" i="10"/>
  <c r="AY6777" i="10"/>
  <c r="AY6776" i="10"/>
  <c r="AY6775" i="10"/>
  <c r="AY6774" i="10"/>
  <c r="AY6773" i="10"/>
  <c r="AY6772" i="10"/>
  <c r="AY6771" i="10"/>
  <c r="AY6770" i="10"/>
  <c r="AY6769" i="10"/>
  <c r="AY6768" i="10"/>
  <c r="AY6767" i="10"/>
  <c r="AY6766" i="10"/>
  <c r="AY6765" i="10"/>
  <c r="AY6764" i="10"/>
  <c r="AY6763" i="10"/>
  <c r="AY6762" i="10"/>
  <c r="AY6761" i="10"/>
  <c r="AY6760" i="10"/>
  <c r="AY6759" i="10"/>
  <c r="AY6758" i="10"/>
  <c r="AY6757" i="10"/>
  <c r="AY6756" i="10"/>
  <c r="AY6755" i="10"/>
  <c r="AY6754" i="10"/>
  <c r="AY6753" i="10"/>
  <c r="AY6752" i="10"/>
  <c r="AY6751" i="10"/>
  <c r="AY6750" i="10"/>
  <c r="AY6749" i="10"/>
  <c r="AY6748" i="10"/>
  <c r="AY6747" i="10"/>
  <c r="AY6746" i="10"/>
  <c r="AY6745" i="10"/>
  <c r="AY6744" i="10"/>
  <c r="AY6743" i="10"/>
  <c r="AY6742" i="10"/>
  <c r="AY6741" i="10"/>
  <c r="AY6740" i="10"/>
  <c r="AY6739" i="10"/>
  <c r="AY6738" i="10"/>
  <c r="AY6737" i="10"/>
  <c r="AY6736" i="10"/>
  <c r="AY6735" i="10"/>
  <c r="AY6734" i="10"/>
  <c r="AY6733" i="10"/>
  <c r="AY6732" i="10"/>
  <c r="AY6731" i="10"/>
  <c r="AY6730" i="10"/>
  <c r="AY6729" i="10"/>
  <c r="AY6728" i="10"/>
  <c r="AY6727" i="10"/>
  <c r="AY6726" i="10"/>
  <c r="AY6725" i="10"/>
  <c r="AY6724" i="10"/>
  <c r="AY6723" i="10"/>
  <c r="AY6722" i="10"/>
  <c r="AY6721" i="10"/>
  <c r="AY6720" i="10"/>
  <c r="AY6719" i="10"/>
  <c r="AY6718" i="10"/>
  <c r="AY6717" i="10"/>
  <c r="AY6716" i="10"/>
  <c r="AY6715" i="10"/>
  <c r="AY6714" i="10"/>
  <c r="AY6713" i="10"/>
  <c r="AY6712" i="10"/>
  <c r="AY6711" i="10"/>
  <c r="AY6710" i="10"/>
  <c r="AY6709" i="10"/>
  <c r="AY6708" i="10"/>
  <c r="AY6707" i="10"/>
  <c r="AY6706" i="10"/>
  <c r="AY6705" i="10"/>
  <c r="AY6704" i="10"/>
  <c r="AY6703" i="10"/>
  <c r="AY6702" i="10"/>
  <c r="AY6701" i="10"/>
  <c r="AY6700" i="10"/>
  <c r="AY6699" i="10"/>
  <c r="AY6698" i="10"/>
  <c r="AY6697" i="10"/>
  <c r="AY6696" i="10"/>
  <c r="AY6695" i="10"/>
  <c r="AY6694" i="10"/>
  <c r="AY6693" i="10"/>
  <c r="AY6692" i="10"/>
  <c r="AY6691" i="10"/>
  <c r="AY6690" i="10"/>
  <c r="AY6689" i="10"/>
  <c r="AY6688" i="10"/>
  <c r="AY6687" i="10"/>
  <c r="AY6686" i="10"/>
  <c r="AY6685" i="10"/>
  <c r="AY6684" i="10"/>
  <c r="AY6683" i="10"/>
  <c r="AY6682" i="10"/>
  <c r="AY6681" i="10"/>
  <c r="AY6680" i="10"/>
  <c r="AY6679" i="10"/>
  <c r="AY6678" i="10"/>
  <c r="AY6677" i="10"/>
  <c r="AY6676" i="10"/>
  <c r="AY6675" i="10"/>
  <c r="AY6674" i="10"/>
  <c r="AY6673" i="10"/>
  <c r="AY6672" i="10"/>
  <c r="AY6671" i="10"/>
  <c r="AY6670" i="10"/>
  <c r="AY6669" i="10"/>
  <c r="AY6668" i="10"/>
  <c r="AY6667" i="10"/>
  <c r="AY6666" i="10"/>
  <c r="AY6665" i="10"/>
  <c r="AY6664" i="10"/>
  <c r="AY6663" i="10"/>
  <c r="AY6662" i="10"/>
  <c r="AY6661" i="10"/>
  <c r="AY6660" i="10"/>
  <c r="AY6659" i="10"/>
  <c r="AY6658" i="10"/>
  <c r="AY6657" i="10"/>
  <c r="AY6656" i="10"/>
  <c r="AY6655" i="10"/>
  <c r="AY6654" i="10"/>
  <c r="AY6653" i="10"/>
  <c r="AY6652" i="10"/>
  <c r="AY6651" i="10"/>
  <c r="AY6650" i="10"/>
  <c r="AY6649" i="10"/>
  <c r="AY6648" i="10"/>
  <c r="AY6647" i="10"/>
  <c r="AY6646" i="10"/>
  <c r="AY6645" i="10"/>
  <c r="AY6644" i="10"/>
  <c r="AY6643" i="10"/>
  <c r="AY6642" i="10"/>
  <c r="AY6641" i="10"/>
  <c r="AY6640" i="10"/>
  <c r="AY6639" i="10"/>
  <c r="AY6638" i="10"/>
  <c r="AY6637" i="10"/>
  <c r="AY6636" i="10"/>
  <c r="AY6635" i="10"/>
  <c r="AY6634" i="10"/>
  <c r="AY6633" i="10"/>
  <c r="AY6632" i="10"/>
  <c r="AY6631" i="10"/>
  <c r="AY6630" i="10"/>
  <c r="AY6629" i="10"/>
  <c r="AY6628" i="10"/>
  <c r="AY6627" i="10"/>
  <c r="AY6626" i="10"/>
  <c r="AY6625" i="10"/>
  <c r="AY6624" i="10"/>
  <c r="AY6623" i="10"/>
  <c r="AY6622" i="10"/>
  <c r="AY6621" i="10"/>
  <c r="AY6620" i="10"/>
  <c r="AY6619" i="10"/>
  <c r="AY6618" i="10"/>
  <c r="AY6617" i="10"/>
  <c r="AY6616" i="10"/>
  <c r="AY6615" i="10"/>
  <c r="AY6614" i="10"/>
  <c r="AY6613" i="10"/>
  <c r="AY6612" i="10"/>
  <c r="AY6611" i="10"/>
  <c r="AY6610" i="10"/>
  <c r="AY6609" i="10"/>
  <c r="AY6608" i="10"/>
  <c r="AY6607" i="10"/>
  <c r="AY6606" i="10"/>
  <c r="AY6605" i="10"/>
  <c r="AY6604" i="10"/>
  <c r="AY6603" i="10"/>
  <c r="AY6602" i="10"/>
  <c r="AY6601" i="10"/>
  <c r="AY6600" i="10"/>
  <c r="AY6599" i="10"/>
  <c r="AY6598" i="10"/>
  <c r="AY6597" i="10"/>
  <c r="AY6596" i="10"/>
  <c r="AY6595" i="10"/>
  <c r="AY6594" i="10"/>
  <c r="AY6593" i="10"/>
  <c r="AY6592" i="10"/>
  <c r="AY6591" i="10"/>
  <c r="AY6590" i="10"/>
  <c r="AY6589" i="10"/>
  <c r="AY6588" i="10"/>
  <c r="AY6587" i="10"/>
  <c r="AY6586" i="10"/>
  <c r="AY6585" i="10"/>
  <c r="AY6584" i="10"/>
  <c r="AY6583" i="10"/>
  <c r="AY6582" i="10"/>
  <c r="AY6581" i="10"/>
  <c r="AY6580" i="10"/>
  <c r="AY6579" i="10"/>
  <c r="AY6578" i="10"/>
  <c r="AY6577" i="10"/>
  <c r="AY6576" i="10"/>
  <c r="AY6575" i="10"/>
  <c r="AY6574" i="10"/>
  <c r="AY6573" i="10"/>
  <c r="AY6572" i="10"/>
  <c r="AY6571" i="10"/>
  <c r="AY6570" i="10"/>
  <c r="AY6569" i="10"/>
  <c r="AY6568" i="10"/>
  <c r="AY6567" i="10"/>
  <c r="AY6566" i="10"/>
  <c r="AY6565" i="10"/>
  <c r="AY6564" i="10"/>
  <c r="AY6563" i="10"/>
  <c r="AY6562" i="10"/>
  <c r="AY6561" i="10"/>
  <c r="AY6560" i="10"/>
  <c r="AY6559" i="10"/>
  <c r="AY6558" i="10"/>
  <c r="AY6557" i="10"/>
  <c r="AY6556" i="10"/>
  <c r="AY6555" i="10"/>
  <c r="AY6554" i="10"/>
  <c r="AY6553" i="10"/>
  <c r="AY6552" i="10"/>
  <c r="AY6551" i="10"/>
  <c r="AY6550" i="10"/>
  <c r="AY6549" i="10"/>
  <c r="AY6548" i="10"/>
  <c r="AY6547" i="10"/>
  <c r="AY6546" i="10"/>
  <c r="AY6545" i="10"/>
  <c r="AY6544" i="10"/>
  <c r="AY6543" i="10"/>
  <c r="AY6542" i="10"/>
  <c r="AY6541" i="10"/>
  <c r="AY6540" i="10"/>
  <c r="AY6539" i="10"/>
  <c r="AY6538" i="10"/>
  <c r="AY6537" i="10"/>
  <c r="AY6536" i="10"/>
  <c r="AY6535" i="10"/>
  <c r="AY6534" i="10"/>
  <c r="AY6533" i="10"/>
  <c r="AY6532" i="10"/>
  <c r="AY6531" i="10"/>
  <c r="AY6530" i="10"/>
  <c r="AY6529" i="10"/>
  <c r="AY6528" i="10"/>
  <c r="AY6527" i="10"/>
  <c r="AY6526" i="10"/>
  <c r="AY6525" i="10"/>
  <c r="AY6524" i="10"/>
  <c r="AY6523" i="10"/>
  <c r="AY6522" i="10"/>
  <c r="AY6521" i="10"/>
  <c r="AY6520" i="10"/>
  <c r="AY6519" i="10"/>
  <c r="AY6518" i="10"/>
  <c r="AY6517" i="10"/>
  <c r="AY6516" i="10"/>
  <c r="AY6515" i="10"/>
  <c r="AY6514" i="10"/>
  <c r="AY6513" i="10"/>
  <c r="AY6512" i="10"/>
  <c r="AY6511" i="10"/>
  <c r="AY6510" i="10"/>
  <c r="AY6509" i="10"/>
  <c r="AY6508" i="10"/>
  <c r="AY6507" i="10"/>
  <c r="AY6506" i="10"/>
  <c r="AY6505" i="10"/>
  <c r="AY6504" i="10"/>
  <c r="AY6503" i="10"/>
  <c r="AY6502" i="10"/>
  <c r="AY6501" i="10"/>
  <c r="AY6500" i="10"/>
  <c r="AY6499" i="10"/>
  <c r="AY6498" i="10"/>
  <c r="AY6497" i="10"/>
  <c r="AY6496" i="10"/>
  <c r="AY6495" i="10"/>
  <c r="AY6494" i="10"/>
  <c r="AY6493" i="10"/>
  <c r="AY6492" i="10"/>
  <c r="AY6491" i="10"/>
  <c r="AY6490" i="10"/>
  <c r="AY6489" i="10"/>
  <c r="AY6488" i="10"/>
  <c r="AY6487" i="10"/>
  <c r="AY6486" i="10"/>
  <c r="AY6485" i="10"/>
  <c r="AY6484" i="10"/>
  <c r="AY6483" i="10"/>
  <c r="AY6482" i="10"/>
  <c r="AY6481" i="10"/>
  <c r="AY6480" i="10"/>
  <c r="AY6479" i="10"/>
  <c r="AY6478" i="10"/>
  <c r="AY6477" i="10"/>
  <c r="AY6476" i="10"/>
  <c r="AY6475" i="10"/>
  <c r="AY6474" i="10"/>
  <c r="AY6473" i="10"/>
  <c r="AY6472" i="10"/>
  <c r="AY6471" i="10"/>
  <c r="AY6470" i="10"/>
  <c r="AY6469" i="10"/>
  <c r="AY6468" i="10"/>
  <c r="AY6467" i="10"/>
  <c r="AY6466" i="10"/>
  <c r="AY6465" i="10"/>
  <c r="AY6464" i="10"/>
  <c r="AY6463" i="10"/>
  <c r="AY6462" i="10"/>
  <c r="AY6461" i="10"/>
  <c r="AY6460" i="10"/>
  <c r="AY6459" i="10"/>
  <c r="AY6458" i="10"/>
  <c r="AY6457" i="10"/>
  <c r="AY6456" i="10"/>
  <c r="AY6455" i="10"/>
  <c r="AY6454" i="10"/>
  <c r="AY6453" i="10"/>
  <c r="AY6452" i="10"/>
  <c r="AY6451" i="10"/>
  <c r="AY6450" i="10"/>
  <c r="AY6449" i="10"/>
  <c r="AY6448" i="10"/>
  <c r="AY6447" i="10"/>
  <c r="AY6446" i="10"/>
  <c r="AY6445" i="10"/>
  <c r="AY6444" i="10"/>
  <c r="AY6443" i="10"/>
  <c r="AY6442" i="10"/>
  <c r="AY6441" i="10"/>
  <c r="AY6440" i="10"/>
  <c r="AY6439" i="10"/>
  <c r="AY6438" i="10"/>
  <c r="AY6437" i="10"/>
  <c r="AY6436" i="10"/>
  <c r="AY6435" i="10"/>
  <c r="AY6434" i="10"/>
  <c r="AY6433" i="10"/>
  <c r="AY6432" i="10"/>
  <c r="AY6431" i="10"/>
  <c r="AY6430" i="10"/>
  <c r="AY6429" i="10"/>
  <c r="AY6428" i="10"/>
  <c r="AY6427" i="10"/>
  <c r="AY6426" i="10"/>
  <c r="AY6425" i="10"/>
  <c r="AY6424" i="10"/>
  <c r="AY6423" i="10"/>
  <c r="AY6422" i="10"/>
  <c r="AY6421" i="10"/>
  <c r="AY6420" i="10"/>
  <c r="AY6419" i="10"/>
  <c r="AY6418" i="10"/>
  <c r="AY6417" i="10"/>
  <c r="AY6416" i="10"/>
  <c r="AY6415" i="10"/>
  <c r="AY6414" i="10"/>
  <c r="AY6413" i="10"/>
  <c r="AY6412" i="10"/>
  <c r="AY6411" i="10"/>
  <c r="AY6410" i="10"/>
  <c r="AY6409" i="10"/>
  <c r="AY6408" i="10"/>
  <c r="AY6407" i="10"/>
  <c r="AY6406" i="10"/>
  <c r="AY6405" i="10"/>
  <c r="AY6404" i="10"/>
  <c r="AY6403" i="10"/>
  <c r="AY6402" i="10"/>
  <c r="AY6401" i="10"/>
  <c r="AY6400" i="10"/>
  <c r="AY6399" i="10"/>
  <c r="AY6398" i="10"/>
  <c r="AY6397" i="10"/>
  <c r="AY6396" i="10"/>
  <c r="AY6395" i="10"/>
  <c r="AY6394" i="10"/>
  <c r="AY6393" i="10"/>
  <c r="AY6392" i="10"/>
  <c r="AY6391" i="10"/>
  <c r="AY6390" i="10"/>
  <c r="AY6389" i="10"/>
  <c r="AY6388" i="10"/>
  <c r="AY6387" i="10"/>
  <c r="AY6386" i="10"/>
  <c r="AY6385" i="10"/>
  <c r="AY6384" i="10"/>
  <c r="AY6383" i="10"/>
  <c r="AY6382" i="10"/>
  <c r="AY6381" i="10"/>
  <c r="AY6380" i="10"/>
  <c r="AY6379" i="10"/>
  <c r="AY6378" i="10"/>
  <c r="AY6377" i="10"/>
  <c r="AY6376" i="10"/>
  <c r="AY6375" i="10"/>
  <c r="AY6374" i="10"/>
  <c r="AY6373" i="10"/>
  <c r="AY6372" i="10"/>
  <c r="AY6371" i="10"/>
  <c r="AY6370" i="10"/>
  <c r="AY6369" i="10"/>
  <c r="AY6368" i="10"/>
  <c r="AY6367" i="10"/>
  <c r="AY6366" i="10"/>
  <c r="AY6365" i="10"/>
  <c r="AY6364" i="10"/>
  <c r="AY6363" i="10"/>
  <c r="AY6362" i="10"/>
  <c r="AY6361" i="10"/>
  <c r="AY6360" i="10"/>
  <c r="AY6359" i="10"/>
  <c r="AY6358" i="10"/>
  <c r="AY6357" i="10"/>
  <c r="AY6356" i="10"/>
  <c r="AY6355" i="10"/>
  <c r="AY6354" i="10"/>
  <c r="AY6353" i="10"/>
  <c r="AY6352" i="10"/>
  <c r="AY6351" i="10"/>
  <c r="AY6350" i="10"/>
  <c r="AY6349" i="10"/>
  <c r="AY6348" i="10"/>
  <c r="AY6347" i="10"/>
  <c r="AY6346" i="10"/>
  <c r="AY6345" i="10"/>
  <c r="AY6344" i="10"/>
  <c r="AY6343" i="10"/>
  <c r="AY6342" i="10"/>
  <c r="AY6341" i="10"/>
  <c r="AY6340" i="10"/>
  <c r="AY6339" i="10"/>
  <c r="AY6338" i="10"/>
  <c r="AY6337" i="10"/>
  <c r="AY6336" i="10"/>
  <c r="AY6335" i="10"/>
  <c r="AY6334" i="10"/>
  <c r="AY6333" i="10"/>
  <c r="AY6332" i="10"/>
  <c r="AY6331" i="10"/>
  <c r="AY6330" i="10"/>
  <c r="AY6329" i="10"/>
  <c r="AY6328" i="10"/>
  <c r="AY6327" i="10"/>
  <c r="AY6326" i="10"/>
  <c r="AY6325" i="10"/>
  <c r="AY6324" i="10"/>
  <c r="AY6323" i="10"/>
  <c r="AY6322" i="10"/>
  <c r="AY6321" i="10"/>
  <c r="AY6320" i="10"/>
  <c r="AY6319" i="10"/>
  <c r="AY6318" i="10"/>
  <c r="AY6317" i="10"/>
  <c r="AY6316" i="10"/>
  <c r="AY6315" i="10"/>
  <c r="AY6314" i="10"/>
  <c r="AY6313" i="10"/>
  <c r="AY6312" i="10"/>
  <c r="AY6311" i="10"/>
  <c r="AY6310" i="10"/>
  <c r="AY6309" i="10"/>
  <c r="AY6308" i="10"/>
  <c r="AY6307" i="10"/>
  <c r="AY6306" i="10"/>
  <c r="AY6305" i="10"/>
  <c r="AY6304" i="10"/>
  <c r="AY6303" i="10"/>
  <c r="AY6302" i="10"/>
  <c r="AY6301" i="10"/>
  <c r="AY6300" i="10"/>
  <c r="AY6299" i="10"/>
  <c r="AY6298" i="10"/>
  <c r="AY6297" i="10"/>
  <c r="AY6296" i="10"/>
  <c r="AY6295" i="10"/>
  <c r="AY6294" i="10"/>
  <c r="AY6293" i="10"/>
  <c r="AY6292" i="10"/>
  <c r="AY6291" i="10"/>
  <c r="AY6290" i="10"/>
  <c r="AY6289" i="10"/>
  <c r="AY6288" i="10"/>
  <c r="AY6287" i="10"/>
  <c r="AY6286" i="10"/>
  <c r="AY6285" i="10"/>
  <c r="AY6284" i="10"/>
  <c r="AY6283" i="10"/>
  <c r="AY6282" i="10"/>
  <c r="AY6281" i="10"/>
  <c r="AY6280" i="10"/>
  <c r="AY6279" i="10"/>
  <c r="AY6278" i="10"/>
  <c r="AY6277" i="10"/>
  <c r="AY6276" i="10"/>
  <c r="AY6275" i="10"/>
  <c r="AY6274" i="10"/>
  <c r="AY6273" i="10"/>
  <c r="AY6272" i="10"/>
  <c r="AY6271" i="10"/>
  <c r="AY6270" i="10"/>
  <c r="AY6269" i="10"/>
  <c r="AY6268" i="10"/>
  <c r="AY6267" i="10"/>
  <c r="AY6266" i="10"/>
  <c r="AY6265" i="10"/>
  <c r="AY6264" i="10"/>
  <c r="AY6263" i="10"/>
  <c r="AY6262" i="10"/>
  <c r="AY6261" i="10"/>
  <c r="AY6260" i="10"/>
  <c r="AY6259" i="10"/>
  <c r="AY6258" i="10"/>
  <c r="AY6257" i="10"/>
  <c r="AY6256" i="10"/>
  <c r="AY6255" i="10"/>
  <c r="AY6254" i="10"/>
  <c r="AY6253" i="10"/>
  <c r="AY6252" i="10"/>
  <c r="AY6251" i="10"/>
  <c r="AY6250" i="10"/>
  <c r="AY6249" i="10"/>
  <c r="AY6248" i="10"/>
  <c r="AY6247" i="10"/>
  <c r="AY6246" i="10"/>
  <c r="AY6245" i="10"/>
  <c r="AY6244" i="10"/>
  <c r="AY6243" i="10"/>
  <c r="AY6242" i="10"/>
  <c r="AY6241" i="10"/>
  <c r="AY6240" i="10"/>
  <c r="AY6239" i="10"/>
  <c r="AY6238" i="10"/>
  <c r="AY6237" i="10"/>
  <c r="AY6236" i="10"/>
  <c r="AY6235" i="10"/>
  <c r="AY6234" i="10"/>
  <c r="AY6233" i="10"/>
  <c r="AY6232" i="10"/>
  <c r="AY6231" i="10"/>
  <c r="AY6230" i="10"/>
  <c r="AY6229" i="10"/>
  <c r="AY6228" i="10"/>
  <c r="AY6227" i="10"/>
  <c r="AY6226" i="10"/>
  <c r="AY6225" i="10"/>
  <c r="AY6224" i="10"/>
  <c r="AY6223" i="10"/>
  <c r="AY6222" i="10"/>
  <c r="AY6221" i="10"/>
  <c r="AY6220" i="10"/>
  <c r="AY6219" i="10"/>
  <c r="AY6218" i="10"/>
  <c r="AY6217" i="10"/>
  <c r="AY6216" i="10"/>
  <c r="AY6215" i="10"/>
  <c r="AY6214" i="10"/>
  <c r="AY6213" i="10"/>
  <c r="AY6212" i="10"/>
  <c r="AY6211" i="10"/>
  <c r="AY6210" i="10"/>
  <c r="AY6209" i="10"/>
  <c r="AY6208" i="10"/>
  <c r="AY6207" i="10"/>
  <c r="AY6206" i="10"/>
  <c r="AY6205" i="10"/>
  <c r="AY6204" i="10"/>
  <c r="AY6203" i="10"/>
  <c r="AY6202" i="10"/>
  <c r="AY6201" i="10"/>
  <c r="AY6200" i="10"/>
  <c r="AY6199" i="10"/>
  <c r="AY6198" i="10"/>
  <c r="AY6197" i="10"/>
  <c r="AY6196" i="10"/>
  <c r="AY6195" i="10"/>
  <c r="AY6194" i="10"/>
  <c r="AY6193" i="10"/>
  <c r="AY6192" i="10"/>
  <c r="AY6191" i="10"/>
  <c r="AY6190" i="10"/>
  <c r="AY6189" i="10"/>
  <c r="AY6188" i="10"/>
  <c r="AY6187" i="10"/>
  <c r="AY6186" i="10"/>
  <c r="AY6185" i="10"/>
  <c r="AY6184" i="10"/>
  <c r="AY6183" i="10"/>
  <c r="AY6182" i="10"/>
  <c r="AY6181" i="10"/>
  <c r="AY6180" i="10"/>
  <c r="AY6179" i="10"/>
  <c r="AY6178" i="10"/>
  <c r="AY6177" i="10"/>
  <c r="AY6176" i="10"/>
  <c r="AY6175" i="10"/>
  <c r="AY6174" i="10"/>
  <c r="AY6173" i="10"/>
  <c r="AY6172" i="10"/>
  <c r="AY6171" i="10"/>
  <c r="AY6170" i="10"/>
  <c r="AY6169" i="10"/>
  <c r="AY6168" i="10"/>
  <c r="AY6167" i="10"/>
  <c r="AY6166" i="10"/>
  <c r="AY6165" i="10"/>
  <c r="AY6164" i="10"/>
  <c r="AY6163" i="10"/>
  <c r="AY6162" i="10"/>
  <c r="AY6161" i="10"/>
  <c r="AY6160" i="10"/>
  <c r="AY6159" i="10"/>
  <c r="AY6158" i="10"/>
  <c r="AY6157" i="10"/>
  <c r="AY6156" i="10"/>
  <c r="AY6155" i="10"/>
  <c r="AY6154" i="10"/>
  <c r="AY6153" i="10"/>
  <c r="AY6152" i="10"/>
  <c r="AY6151" i="10"/>
  <c r="AY6150" i="10"/>
  <c r="AY6149" i="10"/>
  <c r="AY6148" i="10"/>
  <c r="AY6147" i="10"/>
  <c r="AY6146" i="10"/>
  <c r="AY6145" i="10"/>
  <c r="AY6144" i="10"/>
  <c r="AY6143" i="10"/>
  <c r="AY6142" i="10"/>
  <c r="AY6141" i="10"/>
  <c r="AY6140" i="10"/>
  <c r="AY6139" i="10"/>
  <c r="AY6138" i="10"/>
  <c r="AY6137" i="10"/>
  <c r="AY6136" i="10"/>
  <c r="AY6135" i="10"/>
  <c r="AY6134" i="10"/>
  <c r="AY6133" i="10"/>
  <c r="AY6132" i="10"/>
  <c r="AY6131" i="10"/>
  <c r="AY6130" i="10"/>
  <c r="AY6129" i="10"/>
  <c r="AY6128" i="10"/>
  <c r="AY6127" i="10"/>
  <c r="AY6126" i="10"/>
  <c r="AY6125" i="10"/>
  <c r="AY6124" i="10"/>
  <c r="AY6123" i="10"/>
  <c r="AY6122" i="10"/>
  <c r="AY6121" i="10"/>
  <c r="AY6120" i="10"/>
  <c r="AY6119" i="10"/>
  <c r="AY6118" i="10"/>
  <c r="AY6117" i="10"/>
  <c r="AY6116" i="10"/>
  <c r="AY6115" i="10"/>
  <c r="AY6114" i="10"/>
  <c r="AY6113" i="10"/>
  <c r="AY6112" i="10"/>
  <c r="AY6111" i="10"/>
  <c r="AY6110" i="10"/>
  <c r="AY6109" i="10"/>
  <c r="AY6108" i="10"/>
  <c r="AY6107" i="10"/>
  <c r="AY6106" i="10"/>
  <c r="AY6105" i="10"/>
  <c r="AY6104" i="10"/>
  <c r="AY6103" i="10"/>
  <c r="AY6102" i="10"/>
  <c r="AY6101" i="10"/>
  <c r="AY6100" i="10"/>
  <c r="AY6099" i="10"/>
  <c r="AY6098" i="10"/>
  <c r="AY6097" i="10"/>
  <c r="AY6096" i="10"/>
  <c r="AY6095" i="10"/>
  <c r="AY6094" i="10"/>
  <c r="AY6093" i="10"/>
  <c r="AY6092" i="10"/>
  <c r="AY6091" i="10"/>
  <c r="AY6090" i="10"/>
  <c r="AY6089" i="10"/>
  <c r="AY6088" i="10"/>
  <c r="AY6087" i="10"/>
  <c r="AY6086" i="10"/>
  <c r="AY6085" i="10"/>
  <c r="AY6084" i="10"/>
  <c r="AY6083" i="10"/>
  <c r="AY6082" i="10"/>
  <c r="AY6081" i="10"/>
  <c r="AY6080" i="10"/>
  <c r="AY6079" i="10"/>
  <c r="AY6078" i="10"/>
  <c r="AY6077" i="10"/>
  <c r="AY6076" i="10"/>
  <c r="AY6075" i="10"/>
  <c r="AY6074" i="10"/>
  <c r="AY6073" i="10"/>
  <c r="AY6072" i="10"/>
  <c r="AY6071" i="10"/>
  <c r="AY6070" i="10"/>
  <c r="AY6069" i="10"/>
  <c r="AY6068" i="10"/>
  <c r="AY6067" i="10"/>
  <c r="AY6066" i="10"/>
  <c r="AY6065" i="10"/>
  <c r="AY6064" i="10"/>
  <c r="AY6063" i="10"/>
  <c r="AY6062" i="10"/>
  <c r="AY6061" i="10"/>
  <c r="AY6060" i="10"/>
  <c r="AY6059" i="10"/>
  <c r="AY6058" i="10"/>
  <c r="AY6057" i="10"/>
  <c r="AY6056" i="10"/>
  <c r="AY6055" i="10"/>
  <c r="AY6054" i="10"/>
  <c r="AY6053" i="10"/>
  <c r="AY6052" i="10"/>
  <c r="AY6051" i="10"/>
  <c r="AY6050" i="10"/>
  <c r="AY6049" i="10"/>
  <c r="AY6048" i="10"/>
  <c r="AY6047" i="10"/>
  <c r="AY6046" i="10"/>
  <c r="AY6045" i="10"/>
  <c r="AY6044" i="10"/>
  <c r="AY6043" i="10"/>
  <c r="AY6042" i="10"/>
  <c r="AY6041" i="10"/>
  <c r="AY6040" i="10"/>
  <c r="AY6039" i="10"/>
  <c r="AY6038" i="10"/>
  <c r="AY6037" i="10"/>
  <c r="AY6036" i="10"/>
  <c r="AY6035" i="10"/>
  <c r="AY6034" i="10"/>
  <c r="AY6033" i="10"/>
  <c r="AY6032" i="10"/>
  <c r="AY6031" i="10"/>
  <c r="AY6030" i="10"/>
  <c r="AY6029" i="10"/>
  <c r="AY6028" i="10"/>
  <c r="AY6027" i="10"/>
  <c r="AY6026" i="10"/>
  <c r="AY6025" i="10"/>
  <c r="AY6024" i="10"/>
  <c r="AY6023" i="10"/>
  <c r="AY6022" i="10"/>
  <c r="AY6021" i="10"/>
  <c r="AY6020" i="10"/>
  <c r="AY6019" i="10"/>
  <c r="AY6018" i="10"/>
  <c r="AY6017" i="10"/>
  <c r="AY6016" i="10"/>
  <c r="AY6015" i="10"/>
  <c r="AY6014" i="10"/>
  <c r="AY6013" i="10"/>
  <c r="AY6012" i="10"/>
  <c r="AY6011" i="10"/>
  <c r="AY6010" i="10"/>
  <c r="AY6009" i="10"/>
  <c r="AY6008" i="10"/>
  <c r="AY6007" i="10"/>
  <c r="AY6006" i="10"/>
  <c r="AY6005" i="10"/>
  <c r="AY6004" i="10"/>
  <c r="AY6003" i="10"/>
  <c r="AY6002" i="10"/>
  <c r="AY6001" i="10"/>
  <c r="AY6000" i="10"/>
  <c r="AY5999" i="10"/>
  <c r="AY5998" i="10"/>
  <c r="AY5997" i="10"/>
  <c r="AY5996" i="10"/>
  <c r="AY5995" i="10"/>
  <c r="AY5994" i="10"/>
  <c r="AY5993" i="10"/>
  <c r="AY5992" i="10"/>
  <c r="AY5991" i="10"/>
  <c r="AY5990" i="10"/>
  <c r="AY5989" i="10"/>
  <c r="AY5988" i="10"/>
  <c r="AY5987" i="10"/>
  <c r="AY5986" i="10"/>
  <c r="AY5985" i="10"/>
  <c r="AY5984" i="10"/>
  <c r="AY5983" i="10"/>
  <c r="AY5982" i="10"/>
  <c r="AY5981" i="10"/>
  <c r="AY5980" i="10"/>
  <c r="AY5979" i="10"/>
  <c r="AY5978" i="10"/>
  <c r="AY5977" i="10"/>
  <c r="AY5976" i="10"/>
  <c r="AY5975" i="10"/>
  <c r="AY5974" i="10"/>
  <c r="AY5973" i="10"/>
  <c r="AY5972" i="10"/>
  <c r="AY5971" i="10"/>
  <c r="AY5970" i="10"/>
  <c r="AY5969" i="10"/>
  <c r="AY5968" i="10"/>
  <c r="AY5967" i="10"/>
  <c r="AY5966" i="10"/>
  <c r="AY5965" i="10"/>
  <c r="AY5964" i="10"/>
  <c r="AY5963" i="10"/>
  <c r="AY5962" i="10"/>
  <c r="AY5961" i="10"/>
  <c r="AY5960" i="10"/>
  <c r="AY5959" i="10"/>
  <c r="AY5958" i="10"/>
  <c r="AY5957" i="10"/>
  <c r="AY5956" i="10"/>
  <c r="AY5955" i="10"/>
  <c r="AY5954" i="10"/>
  <c r="AY5953" i="10"/>
  <c r="AY5952" i="10"/>
  <c r="AY5951" i="10"/>
  <c r="AY5950" i="10"/>
  <c r="AY5949" i="10"/>
  <c r="AY5948" i="10"/>
  <c r="AY5947" i="10"/>
  <c r="AY5946" i="10"/>
  <c r="AY5945" i="10"/>
  <c r="AY5944" i="10"/>
  <c r="AY5943" i="10"/>
  <c r="AY5942" i="10"/>
  <c r="AY5941" i="10"/>
  <c r="AY5940" i="10"/>
  <c r="AY5939" i="10"/>
  <c r="AY5938" i="10"/>
  <c r="AY5937" i="10"/>
  <c r="AY5936" i="10"/>
  <c r="AY5935" i="10"/>
  <c r="AY5934" i="10"/>
  <c r="AY5933" i="10"/>
  <c r="AY5932" i="10"/>
  <c r="AY5931" i="10"/>
  <c r="AY5930" i="10"/>
  <c r="AY5929" i="10"/>
  <c r="AY5928" i="10"/>
  <c r="AY5927" i="10"/>
  <c r="AY5926" i="10"/>
  <c r="AY5925" i="10"/>
  <c r="AY5924" i="10"/>
  <c r="AY5923" i="10"/>
  <c r="AY5922" i="10"/>
  <c r="AY5921" i="10"/>
  <c r="AY5920" i="10"/>
  <c r="AY5919" i="10"/>
  <c r="AY5918" i="10"/>
  <c r="AY5917" i="10"/>
  <c r="AY5916" i="10"/>
  <c r="AY5915" i="10"/>
  <c r="AY5914" i="10"/>
  <c r="AY5913" i="10"/>
  <c r="AY5912" i="10"/>
  <c r="AY5911" i="10"/>
  <c r="AY5910" i="10"/>
  <c r="AY5909" i="10"/>
  <c r="AY5908" i="10"/>
  <c r="AY5907" i="10"/>
  <c r="AY5906" i="10"/>
  <c r="AY5905" i="10"/>
  <c r="AY5904" i="10"/>
  <c r="AY5903" i="10"/>
  <c r="AY5902" i="10"/>
  <c r="AY5901" i="10"/>
  <c r="AY5900" i="10"/>
  <c r="AY5899" i="10"/>
  <c r="AY5898" i="10"/>
  <c r="AY5897" i="10"/>
  <c r="AY5896" i="10"/>
  <c r="AY5895" i="10"/>
  <c r="AY5894" i="10"/>
  <c r="AY5893" i="10"/>
  <c r="AY5892" i="10"/>
  <c r="AY5891" i="10"/>
  <c r="AY5890" i="10"/>
  <c r="AY5889" i="10"/>
  <c r="AY5888" i="10"/>
  <c r="AY5887" i="10"/>
  <c r="AY5886" i="10"/>
  <c r="AY5885" i="10"/>
  <c r="AY5884" i="10"/>
  <c r="AY5883" i="10"/>
  <c r="AY5882" i="10"/>
  <c r="AY5881" i="10"/>
  <c r="AY5880" i="10"/>
  <c r="AY5879" i="10"/>
  <c r="AY5878" i="10"/>
  <c r="AY5877" i="10"/>
  <c r="AY5876" i="10"/>
  <c r="AY5875" i="10"/>
  <c r="AY5874" i="10"/>
  <c r="AY5873" i="10"/>
  <c r="AY5872" i="10"/>
  <c r="AY5871" i="10"/>
  <c r="AY5870" i="10"/>
  <c r="AY5869" i="10"/>
  <c r="AY5868" i="10"/>
  <c r="AY5867" i="10"/>
  <c r="AY5866" i="10"/>
  <c r="AY5865" i="10"/>
  <c r="AY5864" i="10"/>
  <c r="AY5863" i="10"/>
  <c r="AY5862" i="10"/>
  <c r="AY5861" i="10"/>
  <c r="AY5860" i="10"/>
  <c r="AY5859" i="10"/>
  <c r="AY5858" i="10"/>
  <c r="AY5857" i="10"/>
  <c r="AY5856" i="10"/>
  <c r="AY5855" i="10"/>
  <c r="AY5854" i="10"/>
  <c r="AY5853" i="10"/>
  <c r="AY5852" i="10"/>
  <c r="AY5851" i="10"/>
  <c r="AY5850" i="10"/>
  <c r="AY5849" i="10"/>
  <c r="AY5848" i="10"/>
  <c r="AY5847" i="10"/>
  <c r="AY5846" i="10"/>
  <c r="AY5845" i="10"/>
  <c r="AY5844" i="10"/>
  <c r="AY5843" i="10"/>
  <c r="AY5842" i="10"/>
  <c r="AY5841" i="10"/>
  <c r="AY5840" i="10"/>
  <c r="AY5839" i="10"/>
  <c r="AY5838" i="10"/>
  <c r="AY5837" i="10"/>
  <c r="AY5836" i="10"/>
  <c r="AY5835" i="10"/>
  <c r="AY5834" i="10"/>
  <c r="AY5833" i="10"/>
  <c r="AY5832" i="10"/>
  <c r="AY5831" i="10"/>
  <c r="AY5830" i="10"/>
  <c r="AY5829" i="10"/>
  <c r="AY5828" i="10"/>
  <c r="AY5827" i="10"/>
  <c r="AY5826" i="10"/>
  <c r="AY5825" i="10"/>
  <c r="AY5824" i="10"/>
  <c r="AY5823" i="10"/>
  <c r="AY5822" i="10"/>
  <c r="AY5821" i="10"/>
  <c r="AY5820" i="10"/>
  <c r="AY5819" i="10"/>
  <c r="AY5818" i="10"/>
  <c r="AY5817" i="10"/>
  <c r="AY5816" i="10"/>
  <c r="AY5815" i="10"/>
  <c r="AY5814" i="10"/>
  <c r="AY5813" i="10"/>
  <c r="AY5812" i="10"/>
  <c r="AY5811" i="10"/>
  <c r="AY5810" i="10"/>
  <c r="AY5809" i="10"/>
  <c r="AY5808" i="10"/>
  <c r="AY5807" i="10"/>
  <c r="AY5806" i="10"/>
  <c r="AY5805" i="10"/>
  <c r="AY5804" i="10"/>
  <c r="AY5803" i="10"/>
  <c r="AY5802" i="10"/>
  <c r="AY5801" i="10"/>
  <c r="AY5800" i="10"/>
  <c r="AY5799" i="10"/>
  <c r="AY5798" i="10"/>
  <c r="AY5797" i="10"/>
  <c r="AY5796" i="10"/>
  <c r="AY5795" i="10"/>
  <c r="AY5794" i="10"/>
  <c r="AY5793" i="10"/>
  <c r="AY5792" i="10"/>
  <c r="AY5791" i="10"/>
  <c r="AY5790" i="10"/>
  <c r="AY5789" i="10"/>
  <c r="AY5788" i="10"/>
  <c r="AY5787" i="10"/>
  <c r="AY5786" i="10"/>
  <c r="AY5785" i="10"/>
  <c r="AY5784" i="10"/>
  <c r="AY5783" i="10"/>
  <c r="AY5782" i="10"/>
  <c r="AY5781" i="10"/>
  <c r="AY5780" i="10"/>
  <c r="AY5779" i="10"/>
  <c r="AY5778" i="10"/>
  <c r="AY5777" i="10"/>
  <c r="AY5776" i="10"/>
  <c r="AY5775" i="10"/>
  <c r="AY5774" i="10"/>
  <c r="AY5773" i="10"/>
  <c r="AY5772" i="10"/>
  <c r="AY5771" i="10"/>
  <c r="AY5770" i="10"/>
  <c r="AY5769" i="10"/>
  <c r="AY5768" i="10"/>
  <c r="AY5767" i="10"/>
  <c r="AY5766" i="10"/>
  <c r="AY5765" i="10"/>
  <c r="AY5764" i="10"/>
  <c r="AY5763" i="10"/>
  <c r="AY5762" i="10"/>
  <c r="AY5761" i="10"/>
  <c r="AY5760" i="10"/>
  <c r="AY5759" i="10"/>
  <c r="AY5758" i="10"/>
  <c r="AY5757" i="10"/>
  <c r="AY5756" i="10"/>
  <c r="AY5755" i="10"/>
  <c r="AY5754" i="10"/>
  <c r="AY5753" i="10"/>
  <c r="AY5752" i="10"/>
  <c r="AY5751" i="10"/>
  <c r="AY5750" i="10"/>
  <c r="AY5749" i="10"/>
  <c r="AY5748" i="10"/>
  <c r="AY5747" i="10"/>
  <c r="AY5746" i="10"/>
  <c r="AY5745" i="10"/>
  <c r="AY5744" i="10"/>
  <c r="AY5743" i="10"/>
  <c r="AY5742" i="10"/>
  <c r="AY5741" i="10"/>
  <c r="AY5740" i="10"/>
  <c r="AY5739" i="10"/>
  <c r="AY5738" i="10"/>
  <c r="AY5737" i="10"/>
  <c r="AY5736" i="10"/>
  <c r="AY5735" i="10"/>
  <c r="AY5734" i="10"/>
  <c r="AY5733" i="10"/>
  <c r="AY5732" i="10"/>
  <c r="AY5731" i="10"/>
  <c r="AY5730" i="10"/>
  <c r="AY5729" i="10"/>
  <c r="AY5728" i="10"/>
  <c r="AY5727" i="10"/>
  <c r="AY5726" i="10"/>
  <c r="AY5725" i="10"/>
  <c r="AY5724" i="10"/>
  <c r="AY5723" i="10"/>
  <c r="AY5722" i="10"/>
  <c r="AY5721" i="10"/>
  <c r="AY5720" i="10"/>
  <c r="AY5719" i="10"/>
  <c r="AY5718" i="10"/>
  <c r="AY5717" i="10"/>
  <c r="AY5716" i="10"/>
  <c r="AY5715" i="10"/>
  <c r="AY5714" i="10"/>
  <c r="AY5713" i="10"/>
  <c r="AY5712" i="10"/>
  <c r="AY5711" i="10"/>
  <c r="AY5710" i="10"/>
  <c r="AY5709" i="10"/>
  <c r="AY5708" i="10"/>
  <c r="AY5707" i="10"/>
  <c r="AY5706" i="10"/>
  <c r="AY5705" i="10"/>
  <c r="AY5704" i="10"/>
  <c r="AY5703" i="10"/>
  <c r="AY5702" i="10"/>
  <c r="AY5701" i="10"/>
  <c r="AY5700" i="10"/>
  <c r="AY5699" i="10"/>
  <c r="AY5698" i="10"/>
  <c r="AY5697" i="10"/>
  <c r="AY5696" i="10"/>
  <c r="AY5695" i="10"/>
  <c r="AY5694" i="10"/>
  <c r="AY5693" i="10"/>
  <c r="AY5692" i="10"/>
  <c r="AY5691" i="10"/>
  <c r="AY5690" i="10"/>
  <c r="AY5689" i="10"/>
  <c r="AY5688" i="10"/>
  <c r="AY5687" i="10"/>
  <c r="AY5686" i="10"/>
  <c r="AY5685" i="10"/>
  <c r="AY5684" i="10"/>
  <c r="AY5683" i="10"/>
  <c r="AY5682" i="10"/>
  <c r="AY5681" i="10"/>
  <c r="AY5680" i="10"/>
  <c r="AY5679" i="10"/>
  <c r="AY5678" i="10"/>
  <c r="AY5677" i="10"/>
  <c r="AY5676" i="10"/>
  <c r="AY5675" i="10"/>
  <c r="AY5674" i="10"/>
  <c r="AY5673" i="10"/>
  <c r="AY5672" i="10"/>
  <c r="AY5671" i="10"/>
  <c r="AY5670" i="10"/>
  <c r="AY5669" i="10"/>
  <c r="AY5668" i="10"/>
  <c r="AY5667" i="10"/>
  <c r="AY5666" i="10"/>
  <c r="AY5665" i="10"/>
  <c r="AY5664" i="10"/>
  <c r="AY5663" i="10"/>
  <c r="AY5662" i="10"/>
  <c r="AY5661" i="10"/>
  <c r="AY5660" i="10"/>
  <c r="AY5659" i="10"/>
  <c r="AY5658" i="10"/>
  <c r="AY5657" i="10"/>
  <c r="AY5656" i="10"/>
  <c r="AY5655" i="10"/>
  <c r="AY5654" i="10"/>
  <c r="AY5653" i="10"/>
  <c r="AY5652" i="10"/>
  <c r="AY5651" i="10"/>
  <c r="AY5650" i="10"/>
  <c r="AY5649" i="10"/>
  <c r="AY5648" i="10"/>
  <c r="AY5647" i="10"/>
  <c r="AY5646" i="10"/>
  <c r="AY5645" i="10"/>
  <c r="AY5644" i="10"/>
  <c r="AY5643" i="10"/>
  <c r="AY5642" i="10"/>
  <c r="AY5641" i="10"/>
  <c r="AY5640" i="10"/>
  <c r="AY5639" i="10"/>
  <c r="AY5638" i="10"/>
  <c r="AY5637" i="10"/>
  <c r="AY5636" i="10"/>
  <c r="AY5635" i="10"/>
  <c r="AY5634" i="10"/>
  <c r="AY5633" i="10"/>
  <c r="AY5632" i="10"/>
  <c r="AY5631" i="10"/>
  <c r="AY5630" i="10"/>
  <c r="AY5629" i="10"/>
  <c r="AY5628" i="10"/>
  <c r="AY5627" i="10"/>
  <c r="AY5626" i="10"/>
  <c r="AY5625" i="10"/>
  <c r="AY5624" i="10"/>
  <c r="AY5623" i="10"/>
  <c r="AY5622" i="10"/>
  <c r="AY5621" i="10"/>
  <c r="AY5620" i="10"/>
  <c r="AY5619" i="10"/>
  <c r="AY5618" i="10"/>
  <c r="AY5617" i="10"/>
  <c r="AY5616" i="10"/>
  <c r="AY5615" i="10"/>
  <c r="AY5614" i="10"/>
  <c r="AY5613" i="10"/>
  <c r="AY5612" i="10"/>
  <c r="AY5611" i="10"/>
  <c r="AY5610" i="10"/>
  <c r="AY5609" i="10"/>
  <c r="AY5608" i="10"/>
  <c r="AY5607" i="10"/>
  <c r="AY5606" i="10"/>
  <c r="AY5605" i="10"/>
  <c r="AY5604" i="10"/>
  <c r="AY5603" i="10"/>
  <c r="AY5602" i="10"/>
  <c r="AY5601" i="10"/>
  <c r="AY5600" i="10"/>
  <c r="AY5599" i="10"/>
  <c r="AY5598" i="10"/>
  <c r="AY5597" i="10"/>
  <c r="AY5596" i="10"/>
  <c r="AY5595" i="10"/>
  <c r="AY5594" i="10"/>
  <c r="AY5593" i="10"/>
  <c r="AY5592" i="10"/>
  <c r="AY5591" i="10"/>
  <c r="AY5590" i="10"/>
  <c r="AY5589" i="10"/>
  <c r="AY5588" i="10"/>
  <c r="AY5587" i="10"/>
  <c r="AY5586" i="10"/>
  <c r="AY5585" i="10"/>
  <c r="AY5584" i="10"/>
  <c r="AY5583" i="10"/>
  <c r="AY5582" i="10"/>
  <c r="AY5581" i="10"/>
  <c r="AY5580" i="10"/>
  <c r="AY5579" i="10"/>
  <c r="AY5578" i="10"/>
  <c r="AY5577" i="10"/>
  <c r="AY5576" i="10"/>
  <c r="AY5575" i="10"/>
  <c r="AY5574" i="10"/>
  <c r="AY5573" i="10"/>
  <c r="AY5572" i="10"/>
  <c r="AY5571" i="10"/>
  <c r="AY5570" i="10"/>
  <c r="AY5569" i="10"/>
  <c r="AY5568" i="10"/>
  <c r="AY5567" i="10"/>
  <c r="AY5566" i="10"/>
  <c r="AY5565" i="10"/>
  <c r="AY5564" i="10"/>
  <c r="AY5563" i="10"/>
  <c r="AY5562" i="10"/>
  <c r="AY5561" i="10"/>
  <c r="AY5560" i="10"/>
  <c r="AY5559" i="10"/>
  <c r="AY5558" i="10"/>
  <c r="AY5557" i="10"/>
  <c r="AY5556" i="10"/>
  <c r="AY5555" i="10"/>
  <c r="AY5554" i="10"/>
  <c r="AY5553" i="10"/>
  <c r="AY5552" i="10"/>
  <c r="AY5551" i="10"/>
  <c r="AY5550" i="10"/>
  <c r="AY5549" i="10"/>
  <c r="AY5548" i="10"/>
  <c r="AY5547" i="10"/>
  <c r="AY5546" i="10"/>
  <c r="AY5545" i="10"/>
  <c r="AY5544" i="10"/>
  <c r="AY5543" i="10"/>
  <c r="AY5542" i="10"/>
  <c r="AY5541" i="10"/>
  <c r="AY5540" i="10"/>
  <c r="AY5539" i="10"/>
  <c r="AY5538" i="10"/>
  <c r="AY5537" i="10"/>
  <c r="AY5536" i="10"/>
  <c r="AY5535" i="10"/>
  <c r="AY5534" i="10"/>
  <c r="AY5533" i="10"/>
  <c r="AY5532" i="10"/>
  <c r="AY5531" i="10"/>
  <c r="AY5530" i="10"/>
  <c r="AY5529" i="10"/>
  <c r="AY5528" i="10"/>
  <c r="AY5527" i="10"/>
  <c r="AY5526" i="10"/>
  <c r="AY5525" i="10"/>
  <c r="AY5524" i="10"/>
  <c r="AY5523" i="10"/>
  <c r="AY5522" i="10"/>
  <c r="AY5521" i="10"/>
  <c r="AY5520" i="10"/>
  <c r="AY5519" i="10"/>
  <c r="AY5518" i="10"/>
  <c r="AY5517" i="10"/>
  <c r="AY5516" i="10"/>
  <c r="AY5515" i="10"/>
  <c r="AY5514" i="10"/>
  <c r="AY5513" i="10"/>
  <c r="AY5512" i="10"/>
  <c r="AY5511" i="10"/>
  <c r="AY5510" i="10"/>
  <c r="AY5509" i="10"/>
  <c r="AY5508" i="10"/>
  <c r="AY5507" i="10"/>
  <c r="AY5506" i="10"/>
  <c r="AY5505" i="10"/>
  <c r="AY5504" i="10"/>
  <c r="AY5503" i="10"/>
  <c r="AY5502" i="10"/>
  <c r="AY5501" i="10"/>
  <c r="AY5500" i="10"/>
  <c r="AY5499" i="10"/>
  <c r="AY5498" i="10"/>
  <c r="AY5497" i="10"/>
  <c r="AY5496" i="10"/>
  <c r="AY5495" i="10"/>
  <c r="AY5494" i="10"/>
  <c r="AY5493" i="10"/>
  <c r="AY5492" i="10"/>
  <c r="AY5491" i="10"/>
  <c r="AY5490" i="10"/>
  <c r="AY5489" i="10"/>
  <c r="AY5488" i="10"/>
  <c r="AY5487" i="10"/>
  <c r="AY5486" i="10"/>
  <c r="AY5485" i="10"/>
  <c r="AY5484" i="10"/>
  <c r="AY5483" i="10"/>
  <c r="AY5482" i="10"/>
  <c r="AY5481" i="10"/>
  <c r="AY5480" i="10"/>
  <c r="AY5479" i="10"/>
  <c r="AY5478" i="10"/>
  <c r="AY5477" i="10"/>
  <c r="AY5476" i="10"/>
  <c r="AY5475" i="10"/>
  <c r="AY5474" i="10"/>
  <c r="AY5473" i="10"/>
  <c r="AY5472" i="10"/>
  <c r="AY5471" i="10"/>
  <c r="AY5470" i="10"/>
  <c r="AY5469" i="10"/>
  <c r="AY5468" i="10"/>
  <c r="AY5467" i="10"/>
  <c r="AY5466" i="10"/>
  <c r="AY5465" i="10"/>
  <c r="AY5464" i="10"/>
  <c r="AY5463" i="10"/>
  <c r="AY5462" i="10"/>
  <c r="AY5461" i="10"/>
  <c r="AY5460" i="10"/>
  <c r="AY5459" i="10"/>
  <c r="AY5458" i="10"/>
  <c r="AY5457" i="10"/>
  <c r="AY5456" i="10"/>
  <c r="AY5455" i="10"/>
  <c r="AY5454" i="10"/>
  <c r="AY5453" i="10"/>
  <c r="AY5452" i="10"/>
  <c r="AY5451" i="10"/>
  <c r="AY5450" i="10"/>
  <c r="AY5449" i="10"/>
  <c r="AY5448" i="10"/>
  <c r="AY5447" i="10"/>
  <c r="AY5446" i="10"/>
  <c r="AY5445" i="10"/>
  <c r="AY5444" i="10"/>
  <c r="AY5443" i="10"/>
  <c r="AY5442" i="10"/>
  <c r="AY5441" i="10"/>
  <c r="AY5440" i="10"/>
  <c r="AY5439" i="10"/>
  <c r="AY5438" i="10"/>
  <c r="AY5437" i="10"/>
  <c r="AY5436" i="10"/>
  <c r="AY5435" i="10"/>
  <c r="AY5434" i="10"/>
  <c r="AY5433" i="10"/>
  <c r="AY5432" i="10"/>
  <c r="AY5431" i="10"/>
  <c r="AY5430" i="10"/>
  <c r="AY5429" i="10"/>
  <c r="AY5428" i="10"/>
  <c r="AY5427" i="10"/>
  <c r="AY5426" i="10"/>
  <c r="AY5425" i="10"/>
  <c r="AY5424" i="10"/>
  <c r="AY5423" i="10"/>
  <c r="AY5422" i="10"/>
  <c r="AY5421" i="10"/>
  <c r="AY5420" i="10"/>
  <c r="AY5419" i="10"/>
  <c r="AY5418" i="10"/>
  <c r="AY5417" i="10"/>
  <c r="AY5416" i="10"/>
  <c r="AY5415" i="10"/>
  <c r="AY5414" i="10"/>
  <c r="AY5413" i="10"/>
  <c r="AY5412" i="10"/>
  <c r="AY5411" i="10"/>
  <c r="AY5410" i="10"/>
  <c r="AY5409" i="10"/>
  <c r="AY5408" i="10"/>
  <c r="AY5407" i="10"/>
  <c r="AY5406" i="10"/>
  <c r="AY5405" i="10"/>
  <c r="AY5404" i="10"/>
  <c r="AY5403" i="10"/>
  <c r="AY5402" i="10"/>
  <c r="AY5401" i="10"/>
  <c r="AY5400" i="10"/>
  <c r="AY5399" i="10"/>
  <c r="AY5398" i="10"/>
  <c r="AY5397" i="10"/>
  <c r="AY5396" i="10"/>
  <c r="AY5395" i="10"/>
  <c r="AY5394" i="10"/>
  <c r="AY5393" i="10"/>
  <c r="AY5392" i="10"/>
  <c r="AY5391" i="10"/>
  <c r="AY5390" i="10"/>
  <c r="AY5389" i="10"/>
  <c r="AY5388" i="10"/>
  <c r="AY5387" i="10"/>
  <c r="AY5386" i="10"/>
  <c r="AY5385" i="10"/>
  <c r="AY5384" i="10"/>
  <c r="AY5383" i="10"/>
  <c r="AY5382" i="10"/>
  <c r="AY5381" i="10"/>
  <c r="AY5380" i="10"/>
  <c r="AY5379" i="10"/>
  <c r="AY5378" i="10"/>
  <c r="AY5377" i="10"/>
  <c r="AY5376" i="10"/>
  <c r="AY5375" i="10"/>
  <c r="AY5374" i="10"/>
  <c r="AY5373" i="10"/>
  <c r="AY5372" i="10"/>
  <c r="AY5371" i="10"/>
  <c r="AY5370" i="10"/>
  <c r="AY5369" i="10"/>
  <c r="AY5368" i="10"/>
  <c r="AY5367" i="10"/>
  <c r="AY5366" i="10"/>
  <c r="AY5365" i="10"/>
  <c r="AY5364" i="10"/>
  <c r="AY5363" i="10"/>
  <c r="AY5362" i="10"/>
  <c r="AY5361" i="10"/>
  <c r="AY5360" i="10"/>
  <c r="AY5359" i="10"/>
  <c r="AY5358" i="10"/>
  <c r="AY5357" i="10"/>
  <c r="AY5356" i="10"/>
  <c r="AY5355" i="10"/>
  <c r="AY5354" i="10"/>
  <c r="AY5353" i="10"/>
  <c r="AY5352" i="10"/>
  <c r="AY5351" i="10"/>
  <c r="AY5350" i="10"/>
  <c r="AY5349" i="10"/>
  <c r="AY5348" i="10"/>
  <c r="AY5347" i="10"/>
  <c r="AY5346" i="10"/>
  <c r="AY5345" i="10"/>
  <c r="AY5344" i="10"/>
  <c r="AY5343" i="10"/>
  <c r="AY5342" i="10"/>
  <c r="AY5341" i="10"/>
  <c r="AY5340" i="10"/>
  <c r="AY5339" i="10"/>
  <c r="AY5338" i="10"/>
  <c r="AY5337" i="10"/>
  <c r="AY5336" i="10"/>
  <c r="AY5335" i="10"/>
  <c r="AY5334" i="10"/>
  <c r="AY5333" i="10"/>
  <c r="AY5332" i="10"/>
  <c r="AY5331" i="10"/>
  <c r="AY5330" i="10"/>
  <c r="AY5329" i="10"/>
  <c r="AY5328" i="10"/>
  <c r="AY5327" i="10"/>
  <c r="AY5326" i="10"/>
  <c r="AY5325" i="10"/>
  <c r="AY5324" i="10"/>
  <c r="AY5323" i="10"/>
  <c r="AY5322" i="10"/>
  <c r="AY5321" i="10"/>
  <c r="AY5320" i="10"/>
  <c r="AY5319" i="10"/>
  <c r="AY5318" i="10"/>
  <c r="AY5317" i="10"/>
  <c r="AY5316" i="10"/>
  <c r="AY5315" i="10"/>
  <c r="AY5314" i="10"/>
  <c r="AY5313" i="10"/>
  <c r="AY5312" i="10"/>
  <c r="AY5311" i="10"/>
  <c r="AY5310" i="10"/>
  <c r="AY5309" i="10"/>
  <c r="AY5308" i="10"/>
  <c r="AY5307" i="10"/>
  <c r="AY5306" i="10"/>
  <c r="AY5305" i="10"/>
  <c r="AY5304" i="10"/>
  <c r="AY5303" i="10"/>
  <c r="AY5302" i="10"/>
  <c r="AY5301" i="10"/>
  <c r="AY5300" i="10"/>
  <c r="AY5299" i="10"/>
  <c r="AY5298" i="10"/>
  <c r="AY5297" i="10"/>
  <c r="AY5296" i="10"/>
  <c r="AY5295" i="10"/>
  <c r="AY5294" i="10"/>
  <c r="AY5293" i="10"/>
  <c r="AY5292" i="10"/>
  <c r="AY5291" i="10"/>
  <c r="AY5290" i="10"/>
  <c r="AY5289" i="10"/>
  <c r="AY5288" i="10"/>
  <c r="AY5287" i="10"/>
  <c r="AY5286" i="10"/>
  <c r="AY5285" i="10"/>
  <c r="AY5284" i="10"/>
  <c r="AY5283" i="10"/>
  <c r="AY5282" i="10"/>
  <c r="AY5281" i="10"/>
  <c r="AY5280" i="10"/>
  <c r="AY5279" i="10"/>
  <c r="AY5278" i="10"/>
  <c r="AY5277" i="10"/>
  <c r="AY5276" i="10"/>
  <c r="AY5275" i="10"/>
  <c r="AY5274" i="10"/>
  <c r="AY5273" i="10"/>
  <c r="AY5272" i="10"/>
  <c r="AY5271" i="10"/>
  <c r="AY5270" i="10"/>
  <c r="AY5269" i="10"/>
  <c r="AY5268" i="10"/>
  <c r="AY5267" i="10"/>
  <c r="AY5266" i="10"/>
  <c r="AY5265" i="10"/>
  <c r="AY5264" i="10"/>
  <c r="AY5263" i="10"/>
  <c r="AY5262" i="10"/>
  <c r="AY5261" i="10"/>
  <c r="AY5260" i="10"/>
  <c r="AY5259" i="10"/>
  <c r="AY5258" i="10"/>
  <c r="AY5257" i="10"/>
  <c r="AY5256" i="10"/>
  <c r="AY5255" i="10"/>
  <c r="AY5254" i="10"/>
  <c r="AY5253" i="10"/>
  <c r="AY5252" i="10"/>
  <c r="AY5251" i="10"/>
  <c r="AY5250" i="10"/>
  <c r="AY5249" i="10"/>
  <c r="AY5248" i="10"/>
  <c r="AY5247" i="10"/>
  <c r="AY5246" i="10"/>
  <c r="AY5245" i="10"/>
  <c r="AY5244" i="10"/>
  <c r="AY5243" i="10"/>
  <c r="AY5242" i="10"/>
  <c r="AY5241" i="10"/>
  <c r="AY5240" i="10"/>
  <c r="AY5239" i="10"/>
  <c r="AY5238" i="10"/>
  <c r="AY5237" i="10"/>
  <c r="AY5236" i="10"/>
  <c r="AY5235" i="10"/>
  <c r="AY5234" i="10"/>
  <c r="AY5233" i="10"/>
  <c r="AY5232" i="10"/>
  <c r="AY5231" i="10"/>
  <c r="AY5230" i="10"/>
  <c r="AY5229" i="10"/>
  <c r="AY5228" i="10"/>
  <c r="AY5227" i="10"/>
  <c r="AY5226" i="10"/>
  <c r="AY5225" i="10"/>
  <c r="AY5224" i="10"/>
  <c r="AY5223" i="10"/>
  <c r="AY5222" i="10"/>
  <c r="AY5221" i="10"/>
  <c r="AY5220" i="10"/>
  <c r="AY5219" i="10"/>
  <c r="AY5218" i="10"/>
  <c r="AY5217" i="10"/>
  <c r="AY5216" i="10"/>
  <c r="AY5215" i="10"/>
  <c r="AY5214" i="10"/>
  <c r="AY5213" i="10"/>
  <c r="AY5212" i="10"/>
  <c r="AY5211" i="10"/>
  <c r="AY5210" i="10"/>
  <c r="AY5209" i="10"/>
  <c r="AY5208" i="10"/>
  <c r="AY5207" i="10"/>
  <c r="AY5206" i="10"/>
  <c r="AY5205" i="10"/>
  <c r="AY5204" i="10"/>
  <c r="AY5203" i="10"/>
  <c r="AY5202" i="10"/>
  <c r="AY5201" i="10"/>
  <c r="AY5200" i="10"/>
  <c r="AY5199" i="10"/>
  <c r="AY5198" i="10"/>
  <c r="AY5197" i="10"/>
  <c r="AY5196" i="10"/>
  <c r="AY5195" i="10"/>
  <c r="AY5194" i="10"/>
  <c r="AY5193" i="10"/>
  <c r="AY5192" i="10"/>
  <c r="AY5191" i="10"/>
  <c r="AY5190" i="10"/>
  <c r="AY5189" i="10"/>
  <c r="AY5188" i="10"/>
  <c r="AY5187" i="10"/>
  <c r="AY5186" i="10"/>
  <c r="AY5185" i="10"/>
  <c r="AY5184" i="10"/>
  <c r="AY5183" i="10"/>
  <c r="AY5182" i="10"/>
  <c r="AY5181" i="10"/>
  <c r="AY5180" i="10"/>
  <c r="AY5179" i="10"/>
  <c r="AY5178" i="10"/>
  <c r="AY5177" i="10"/>
  <c r="AY5176" i="10"/>
  <c r="AY5175" i="10"/>
  <c r="AY5174" i="10"/>
  <c r="AY5173" i="10"/>
  <c r="AY5172" i="10"/>
  <c r="AY5171" i="10"/>
  <c r="AY5170" i="10"/>
  <c r="AY5169" i="10"/>
  <c r="AY5168" i="10"/>
  <c r="AY5167" i="10"/>
  <c r="AY5166" i="10"/>
  <c r="AY5165" i="10"/>
  <c r="AY5164" i="10"/>
  <c r="AY5163" i="10"/>
  <c r="AY5162" i="10"/>
  <c r="AY5161" i="10"/>
  <c r="AY5160" i="10"/>
  <c r="AY5159" i="10"/>
  <c r="AY5158" i="10"/>
  <c r="AY5157" i="10"/>
  <c r="AY5156" i="10"/>
  <c r="AY5155" i="10"/>
  <c r="AY5154" i="10"/>
  <c r="AY5153" i="10"/>
  <c r="AY5152" i="10"/>
  <c r="AY5151" i="10"/>
  <c r="AY5150" i="10"/>
  <c r="AY5149" i="10"/>
  <c r="AY5148" i="10"/>
  <c r="AY5147" i="10"/>
  <c r="AY5146" i="10"/>
  <c r="AY5145" i="10"/>
  <c r="AY5144" i="10"/>
  <c r="AY5143" i="10"/>
  <c r="AY5142" i="10"/>
  <c r="AY5141" i="10"/>
  <c r="AY5140" i="10"/>
  <c r="AY5139" i="10"/>
  <c r="AY5138" i="10"/>
  <c r="AY5137" i="10"/>
  <c r="AY5136" i="10"/>
  <c r="AY5135" i="10"/>
  <c r="AY5134" i="10"/>
  <c r="AY5133" i="10"/>
  <c r="AY5132" i="10"/>
  <c r="AY5131" i="10"/>
  <c r="AY5130" i="10"/>
  <c r="AY5129" i="10"/>
  <c r="AY5128" i="10"/>
  <c r="AY5127" i="10"/>
  <c r="AY5126" i="10"/>
  <c r="AY5125" i="10"/>
  <c r="AY5124" i="10"/>
  <c r="AY5123" i="10"/>
  <c r="AY5122" i="10"/>
  <c r="AY5121" i="10"/>
  <c r="AY5120" i="10"/>
  <c r="AY5119" i="10"/>
  <c r="AY5118" i="10"/>
  <c r="AY5117" i="10"/>
  <c r="AY5116" i="10"/>
  <c r="AY5115" i="10"/>
  <c r="AY5114" i="10"/>
  <c r="AY5113" i="10"/>
  <c r="AY5112" i="10"/>
  <c r="AY5111" i="10"/>
  <c r="AY5110" i="10"/>
  <c r="AY5109" i="10"/>
  <c r="AY5108" i="10"/>
  <c r="AY5107" i="10"/>
  <c r="AY5106" i="10"/>
  <c r="AY5105" i="10"/>
  <c r="AY5104" i="10"/>
  <c r="AY5103" i="10"/>
  <c r="AY5102" i="10"/>
  <c r="AY5101" i="10"/>
  <c r="AY5100" i="10"/>
  <c r="AY5099" i="10"/>
  <c r="AY5098" i="10"/>
  <c r="AY5097" i="10"/>
  <c r="AY5096" i="10"/>
  <c r="AY5095" i="10"/>
  <c r="AY5094" i="10"/>
  <c r="AY5093" i="10"/>
  <c r="AY5092" i="10"/>
  <c r="AY5091" i="10"/>
  <c r="AY5090" i="10"/>
  <c r="AY5089" i="10"/>
  <c r="AY5088" i="10"/>
  <c r="AY5087" i="10"/>
  <c r="AY5086" i="10"/>
  <c r="AY5085" i="10"/>
  <c r="AY5084" i="10"/>
  <c r="AY5083" i="10"/>
  <c r="AY5082" i="10"/>
  <c r="AY5081" i="10"/>
  <c r="AY5080" i="10"/>
  <c r="AY5079" i="10"/>
  <c r="AY5078" i="10"/>
  <c r="AY5077" i="10"/>
  <c r="AY5076" i="10"/>
  <c r="AY5075" i="10"/>
  <c r="AY5074" i="10"/>
  <c r="AY5073" i="10"/>
  <c r="AY5072" i="10"/>
  <c r="AY5071" i="10"/>
  <c r="AY5070" i="10"/>
  <c r="AY5069" i="10"/>
  <c r="AY5068" i="10"/>
  <c r="AY5067" i="10"/>
  <c r="AY5066" i="10"/>
  <c r="AY5065" i="10"/>
  <c r="AY5064" i="10"/>
  <c r="AY5063" i="10"/>
  <c r="AY5062" i="10"/>
  <c r="AY5061" i="10"/>
  <c r="AY5060" i="10"/>
  <c r="AY5059" i="10"/>
  <c r="AY5058" i="10"/>
  <c r="AY5057" i="10"/>
  <c r="AY5056" i="10"/>
  <c r="AY5055" i="10"/>
  <c r="AY5054" i="10"/>
  <c r="AY5053" i="10"/>
  <c r="AY5052" i="10"/>
  <c r="AY5051" i="10"/>
  <c r="AY5050" i="10"/>
  <c r="AY5049" i="10"/>
  <c r="AY5048" i="10"/>
  <c r="AY5047" i="10"/>
  <c r="AY5046" i="10"/>
  <c r="AY5045" i="10"/>
  <c r="AY5044" i="10"/>
  <c r="AY5043" i="10"/>
  <c r="AY5042" i="10"/>
  <c r="AY5041" i="10"/>
  <c r="AY5040" i="10"/>
  <c r="AY5039" i="10"/>
  <c r="AY5038" i="10"/>
  <c r="AY5037" i="10"/>
  <c r="AY5036" i="10"/>
  <c r="AY5035" i="10"/>
  <c r="AY5034" i="10"/>
  <c r="AY5033" i="10"/>
  <c r="AY5032" i="10"/>
  <c r="AY5031" i="10"/>
  <c r="AY5030" i="10"/>
  <c r="AY5029" i="10"/>
  <c r="AY5028" i="10"/>
  <c r="AY5027" i="10"/>
  <c r="AY5026" i="10"/>
  <c r="AY5025" i="10"/>
  <c r="AY5024" i="10"/>
  <c r="AY5023" i="10"/>
  <c r="AY5022" i="10"/>
  <c r="AY5021" i="10"/>
  <c r="AY5020" i="10"/>
  <c r="AY5019" i="10"/>
  <c r="AY5018" i="10"/>
  <c r="AY5017" i="10"/>
  <c r="AY5016" i="10"/>
  <c r="AY5015" i="10"/>
  <c r="AY5014" i="10"/>
  <c r="AY5013" i="10"/>
  <c r="AY5012" i="10"/>
  <c r="AY5011" i="10"/>
  <c r="AY5010" i="10"/>
  <c r="AY5009" i="10"/>
  <c r="AY5008" i="10"/>
  <c r="AY5007" i="10"/>
  <c r="AY5006" i="10"/>
  <c r="AY5005" i="10"/>
  <c r="AY5004" i="10"/>
  <c r="AY5003" i="10"/>
  <c r="AY5002" i="10"/>
  <c r="AY5001" i="10"/>
  <c r="AY5000" i="10"/>
  <c r="AY4999" i="10"/>
  <c r="AY4998" i="10"/>
  <c r="AY4997" i="10"/>
  <c r="AY4996" i="10"/>
  <c r="AY4995" i="10"/>
  <c r="AY4994" i="10"/>
  <c r="AY4993" i="10"/>
  <c r="AY4992" i="10"/>
  <c r="AY4991" i="10"/>
  <c r="AY4990" i="10"/>
  <c r="AY4989" i="10"/>
  <c r="AY4988" i="10"/>
  <c r="AY4987" i="10"/>
  <c r="AY4986" i="10"/>
  <c r="AY4985" i="10"/>
  <c r="AY4984" i="10"/>
  <c r="AY4983" i="10"/>
  <c r="AY4982" i="10"/>
  <c r="AY4981" i="10"/>
  <c r="AY4980" i="10"/>
  <c r="AY4979" i="10"/>
  <c r="AY4978" i="10"/>
  <c r="AY4977" i="10"/>
  <c r="AY4976" i="10"/>
  <c r="AY4975" i="10"/>
  <c r="AY4974" i="10"/>
  <c r="AY4973" i="10"/>
  <c r="AY4972" i="10"/>
  <c r="AY4971" i="10"/>
  <c r="AY4970" i="10"/>
  <c r="AY4969" i="10"/>
  <c r="AY4968" i="10"/>
  <c r="AY4967" i="10"/>
  <c r="AY4966" i="10"/>
  <c r="AY4965" i="10"/>
  <c r="AY4964" i="10"/>
  <c r="AY4963" i="10"/>
  <c r="AY4962" i="10"/>
  <c r="AY4961" i="10"/>
  <c r="AY4960" i="10"/>
  <c r="AY4959" i="10"/>
  <c r="AY4958" i="10"/>
  <c r="AY4957" i="10"/>
  <c r="AY4956" i="10"/>
  <c r="AY4955" i="10"/>
  <c r="AY4954" i="10"/>
  <c r="AY4953" i="10"/>
  <c r="AY4952" i="10"/>
  <c r="AY4951" i="10"/>
  <c r="AY4950" i="10"/>
  <c r="AY4949" i="10"/>
  <c r="AY4948" i="10"/>
  <c r="AY4947" i="10"/>
  <c r="AY4946" i="10"/>
  <c r="AY4945" i="10"/>
  <c r="AY4944" i="10"/>
  <c r="AY4943" i="10"/>
  <c r="AY4942" i="10"/>
  <c r="AY4941" i="10"/>
  <c r="AY4940" i="10"/>
  <c r="AY4939" i="10"/>
  <c r="AY4938" i="10"/>
  <c r="AY4937" i="10"/>
  <c r="AY4936" i="10"/>
  <c r="AY4935" i="10"/>
  <c r="AY4934" i="10"/>
  <c r="AY4933" i="10"/>
  <c r="AY4932" i="10"/>
  <c r="AY4931" i="10"/>
  <c r="AY4930" i="10"/>
  <c r="AY4929" i="10"/>
  <c r="AY4928" i="10"/>
  <c r="AY4927" i="10"/>
  <c r="AY4926" i="10"/>
  <c r="AY4925" i="10"/>
  <c r="AY4924" i="10"/>
  <c r="AY4923" i="10"/>
  <c r="AY4922" i="10"/>
  <c r="AY4921" i="10"/>
  <c r="AY4920" i="10"/>
  <c r="AY4919" i="10"/>
  <c r="AY4918" i="10"/>
  <c r="AY4917" i="10"/>
  <c r="AY4916" i="10"/>
  <c r="AY4915" i="10"/>
  <c r="AY4914" i="10"/>
  <c r="AY4913" i="10"/>
  <c r="AY4912" i="10"/>
  <c r="AY4911" i="10"/>
  <c r="AY4910" i="10"/>
  <c r="AY4909" i="10"/>
  <c r="AY4908" i="10"/>
  <c r="AY4907" i="10"/>
  <c r="AY4906" i="10"/>
  <c r="AY4905" i="10"/>
  <c r="AY4904" i="10"/>
  <c r="AY4903" i="10"/>
  <c r="AY4902" i="10"/>
  <c r="AY4901" i="10"/>
  <c r="AY4900" i="10"/>
  <c r="AY4899" i="10"/>
  <c r="AY4898" i="10"/>
  <c r="AY4897" i="10"/>
  <c r="AY4896" i="10"/>
  <c r="AY4895" i="10"/>
  <c r="AY4894" i="10"/>
  <c r="AY4893" i="10"/>
  <c r="AY4892" i="10"/>
  <c r="AY4891" i="10"/>
  <c r="AY4890" i="10"/>
  <c r="AY4889" i="10"/>
  <c r="AY4888" i="10"/>
  <c r="AY4887" i="10"/>
  <c r="AY4886" i="10"/>
  <c r="AY4885" i="10"/>
  <c r="AY4884" i="10"/>
  <c r="AY4883" i="10"/>
  <c r="AY4882" i="10"/>
  <c r="AY4881" i="10"/>
  <c r="AY4880" i="10"/>
  <c r="AY4879" i="10"/>
  <c r="AY4878" i="10"/>
  <c r="AY4877" i="10"/>
  <c r="AY4876" i="10"/>
  <c r="AY4875" i="10"/>
  <c r="AY4874" i="10"/>
  <c r="AY4873" i="10"/>
  <c r="AY4872" i="10"/>
  <c r="AY4871" i="10"/>
  <c r="AY4870" i="10"/>
  <c r="AY4869" i="10"/>
  <c r="AY4868" i="10"/>
  <c r="AY4867" i="10"/>
  <c r="AY4866" i="10"/>
  <c r="AY4865" i="10"/>
  <c r="AY4864" i="10"/>
  <c r="AY4863" i="10"/>
  <c r="AY4862" i="10"/>
  <c r="AY4861" i="10"/>
  <c r="AY4860" i="10"/>
  <c r="AY4859" i="10"/>
  <c r="AY4858" i="10"/>
  <c r="AY4857" i="10"/>
  <c r="AY4856" i="10"/>
  <c r="AY4855" i="10"/>
  <c r="AY4854" i="10"/>
  <c r="AY4853" i="10"/>
  <c r="AY4852" i="10"/>
  <c r="AY4851" i="10"/>
  <c r="AY4850" i="10"/>
  <c r="AY4849" i="10"/>
  <c r="AY4848" i="10"/>
  <c r="AY4847" i="10"/>
  <c r="AY4846" i="10"/>
  <c r="AY4845" i="10"/>
  <c r="AY4844" i="10"/>
  <c r="AY4843" i="10"/>
  <c r="AY4842" i="10"/>
  <c r="AY4841" i="10"/>
  <c r="AY4840" i="10"/>
  <c r="AY4839" i="10"/>
  <c r="AY4838" i="10"/>
  <c r="AY4837" i="10"/>
  <c r="AY4836" i="10"/>
  <c r="AY4835" i="10"/>
  <c r="AY4834" i="10"/>
  <c r="AY4833" i="10"/>
  <c r="AY4832" i="10"/>
  <c r="AY4831" i="10"/>
  <c r="AY4830" i="10"/>
  <c r="AY4829" i="10"/>
  <c r="AY4828" i="10"/>
  <c r="AY4827" i="10"/>
  <c r="AY4826" i="10"/>
  <c r="AY4825" i="10"/>
  <c r="AY4824" i="10"/>
  <c r="AY4823" i="10"/>
  <c r="AY4822" i="10"/>
  <c r="AY4821" i="10"/>
  <c r="AY4820" i="10"/>
  <c r="AY4819" i="10"/>
  <c r="AY4818" i="10"/>
  <c r="AY4817" i="10"/>
  <c r="AY4816" i="10"/>
  <c r="AY4815" i="10"/>
  <c r="AY4814" i="10"/>
  <c r="AY4813" i="10"/>
  <c r="AY4812" i="10"/>
  <c r="AY4811" i="10"/>
  <c r="AY4810" i="10"/>
  <c r="AY4809" i="10"/>
  <c r="AY4808" i="10"/>
  <c r="AY4807" i="10"/>
  <c r="AY4806" i="10"/>
  <c r="AY4805" i="10"/>
  <c r="AY4804" i="10"/>
  <c r="AY4803" i="10"/>
  <c r="AY4802" i="10"/>
  <c r="AY4801" i="10"/>
  <c r="AY4800" i="10"/>
  <c r="AY4799" i="10"/>
  <c r="AY4798" i="10"/>
  <c r="AY4797" i="10"/>
  <c r="AY4796" i="10"/>
  <c r="AY4795" i="10"/>
  <c r="AY4794" i="10"/>
  <c r="AY4793" i="10"/>
  <c r="AY4792" i="10"/>
  <c r="AY4791" i="10"/>
  <c r="AY4790" i="10"/>
  <c r="AY4789" i="10"/>
  <c r="AY4788" i="10"/>
  <c r="AY4787" i="10"/>
  <c r="AY4786" i="10"/>
  <c r="AY4785" i="10"/>
  <c r="AY4784" i="10"/>
  <c r="AY4783" i="10"/>
  <c r="AY4782" i="10"/>
  <c r="AY4781" i="10"/>
  <c r="AY4780" i="10"/>
  <c r="AY4779" i="10"/>
  <c r="AY4778" i="10"/>
  <c r="AY4777" i="10"/>
  <c r="AY4776" i="10"/>
  <c r="AY4775" i="10"/>
  <c r="AY4774" i="10"/>
  <c r="AY4773" i="10"/>
  <c r="AY4772" i="10"/>
  <c r="AY4771" i="10"/>
  <c r="AY4770" i="10"/>
  <c r="AY4769" i="10"/>
  <c r="AY4768" i="10"/>
  <c r="AY4767" i="10"/>
  <c r="AY4766" i="10"/>
  <c r="AY4765" i="10"/>
  <c r="AY4764" i="10"/>
  <c r="AY4763" i="10"/>
  <c r="AY4762" i="10"/>
  <c r="AY4761" i="10"/>
  <c r="AY4760" i="10"/>
  <c r="AY4759" i="10"/>
  <c r="AY4758" i="10"/>
  <c r="AY4757" i="10"/>
  <c r="AY4756" i="10"/>
  <c r="AY4755" i="10"/>
  <c r="AY4754" i="10"/>
  <c r="AY4753" i="10"/>
  <c r="AY4752" i="10"/>
  <c r="AY4751" i="10"/>
  <c r="AY4750" i="10"/>
  <c r="AY4749" i="10"/>
  <c r="AY4748" i="10"/>
  <c r="AY4747" i="10"/>
  <c r="AY4746" i="10"/>
  <c r="AY4745" i="10"/>
  <c r="AY4744" i="10"/>
  <c r="AY4743" i="10"/>
  <c r="AY4742" i="10"/>
  <c r="AY4741" i="10"/>
  <c r="AY4740" i="10"/>
  <c r="AY4739" i="10"/>
  <c r="AY4738" i="10"/>
  <c r="AY4737" i="10"/>
  <c r="AY4736" i="10"/>
  <c r="AY4735" i="10"/>
  <c r="AY4734" i="10"/>
  <c r="AY4733" i="10"/>
  <c r="AY4732" i="10"/>
  <c r="AY4731" i="10"/>
  <c r="AY4730" i="10"/>
  <c r="AY4729" i="10"/>
  <c r="AY4728" i="10"/>
  <c r="AY4727" i="10"/>
  <c r="AY4726" i="10"/>
  <c r="AY4725" i="10"/>
  <c r="AY4724" i="10"/>
  <c r="AY4723" i="10"/>
  <c r="AY4722" i="10"/>
  <c r="AY4721" i="10"/>
  <c r="AY4720" i="10"/>
  <c r="AY4719" i="10"/>
  <c r="AY4718" i="10"/>
  <c r="AY4717" i="10"/>
  <c r="AY4716" i="10"/>
  <c r="AY4715" i="10"/>
  <c r="AY4714" i="10"/>
  <c r="AY4713" i="10"/>
  <c r="AY4712" i="10"/>
  <c r="AY4711" i="10"/>
  <c r="AY4710" i="10"/>
  <c r="AY4709" i="10"/>
  <c r="AY4708" i="10"/>
  <c r="AY4707" i="10"/>
  <c r="AY4706" i="10"/>
  <c r="AY4705" i="10"/>
  <c r="AY4704" i="10"/>
  <c r="AY4703" i="10"/>
  <c r="AY4702" i="10"/>
  <c r="AY4701" i="10"/>
  <c r="AY4700" i="10"/>
  <c r="AY4699" i="10"/>
  <c r="AY4698" i="10"/>
  <c r="AY4697" i="10"/>
  <c r="AY4696" i="10"/>
  <c r="AY4695" i="10"/>
  <c r="AY4694" i="10"/>
  <c r="AY4693" i="10"/>
  <c r="AY4692" i="10"/>
  <c r="AY4691" i="10"/>
  <c r="AY4690" i="10"/>
  <c r="AY4689" i="10"/>
  <c r="AY4688" i="10"/>
  <c r="AY4687" i="10"/>
  <c r="AY4686" i="10"/>
  <c r="AY4685" i="10"/>
  <c r="AY4684" i="10"/>
  <c r="AY4683" i="10"/>
  <c r="AY4682" i="10"/>
  <c r="AY4681" i="10"/>
  <c r="AY4680" i="10"/>
  <c r="AY4679" i="10"/>
  <c r="AY4678" i="10"/>
  <c r="AY4677" i="10"/>
  <c r="AY4676" i="10"/>
  <c r="AY4675" i="10"/>
  <c r="AY4674" i="10"/>
  <c r="AY4673" i="10"/>
  <c r="AY4672" i="10"/>
  <c r="AY4671" i="10"/>
  <c r="AY4670" i="10"/>
  <c r="AY4669" i="10"/>
  <c r="AY4668" i="10"/>
  <c r="AY4667" i="10"/>
  <c r="AY4666" i="10"/>
  <c r="AY4665" i="10"/>
  <c r="AY4664" i="10"/>
  <c r="AY4663" i="10"/>
  <c r="AY4662" i="10"/>
  <c r="AY4661" i="10"/>
  <c r="AY4660" i="10"/>
  <c r="AY4659" i="10"/>
  <c r="AY4658" i="10"/>
  <c r="AY4657" i="10"/>
  <c r="AY4656" i="10"/>
  <c r="AY4655" i="10"/>
  <c r="AY4654" i="10"/>
  <c r="AY4653" i="10"/>
  <c r="AY4652" i="10"/>
  <c r="AY4651" i="10"/>
  <c r="AY4650" i="10"/>
  <c r="AY4649" i="10"/>
  <c r="AY4648" i="10"/>
  <c r="AY4647" i="10"/>
  <c r="AY4646" i="10"/>
  <c r="AY4645" i="10"/>
  <c r="AY4644" i="10"/>
  <c r="AY4643" i="10"/>
  <c r="AY4642" i="10"/>
  <c r="AY4641" i="10"/>
  <c r="AY4640" i="10"/>
  <c r="AY4639" i="10"/>
  <c r="AY4638" i="10"/>
  <c r="AY4637" i="10"/>
  <c r="AY4636" i="10"/>
  <c r="AY4635" i="10"/>
  <c r="AY4634" i="10"/>
  <c r="AY4633" i="10"/>
  <c r="AY4632" i="10"/>
  <c r="AY4631" i="10"/>
  <c r="AY4630" i="10"/>
  <c r="AY4629" i="10"/>
  <c r="AY4628" i="10"/>
  <c r="AY4627" i="10"/>
  <c r="AY4626" i="10"/>
  <c r="AY4625" i="10"/>
  <c r="AY4624" i="10"/>
  <c r="AY4623" i="10"/>
  <c r="AY4622" i="10"/>
  <c r="AY4621" i="10"/>
  <c r="AY4620" i="10"/>
  <c r="AY4619" i="10"/>
  <c r="AY4618" i="10"/>
  <c r="AY4617" i="10"/>
  <c r="AY4616" i="10"/>
  <c r="AY4615" i="10"/>
  <c r="AY4614" i="10"/>
  <c r="AY4613" i="10"/>
  <c r="AY4612" i="10"/>
  <c r="AY4611" i="10"/>
  <c r="AY4610" i="10"/>
  <c r="AY4609" i="10"/>
  <c r="AY4608" i="10"/>
  <c r="AY4607" i="10"/>
  <c r="AY4606" i="10"/>
  <c r="AY4605" i="10"/>
  <c r="AY4604" i="10"/>
  <c r="AY4603" i="10"/>
  <c r="AY4602" i="10"/>
  <c r="AY4601" i="10"/>
  <c r="AY4600" i="10"/>
  <c r="AY4599" i="10"/>
  <c r="AY4598" i="10"/>
  <c r="AY4597" i="10"/>
  <c r="AY4596" i="10"/>
  <c r="AY4595" i="10"/>
  <c r="AY4594" i="10"/>
  <c r="AY4593" i="10"/>
  <c r="AY4592" i="10"/>
  <c r="AY4591" i="10"/>
  <c r="AY4590" i="10"/>
  <c r="AY4589" i="10"/>
  <c r="AY4588" i="10"/>
  <c r="AY4587" i="10"/>
  <c r="AY4586" i="10"/>
  <c r="AY4585" i="10"/>
  <c r="AY4584" i="10"/>
  <c r="AY4583" i="10"/>
  <c r="AY4582" i="10"/>
  <c r="AY4581" i="10"/>
  <c r="AY4580" i="10"/>
  <c r="AY4579" i="10"/>
  <c r="AY4578" i="10"/>
  <c r="AY4577" i="10"/>
  <c r="AY4576" i="10"/>
  <c r="AY4575" i="10"/>
  <c r="AY4574" i="10"/>
  <c r="AY4573" i="10"/>
  <c r="AY4572" i="10"/>
  <c r="AY4571" i="10"/>
  <c r="AY4570" i="10"/>
  <c r="AY4569" i="10"/>
  <c r="AY4568" i="10"/>
  <c r="AY4567" i="10"/>
  <c r="AY4566" i="10"/>
  <c r="AY4565" i="10"/>
  <c r="AY4564" i="10"/>
  <c r="AY4563" i="10"/>
  <c r="AY4562" i="10"/>
  <c r="AY4561" i="10"/>
  <c r="AY4560" i="10"/>
  <c r="AY4559" i="10"/>
  <c r="AY4558" i="10"/>
  <c r="AY4557" i="10"/>
  <c r="AY4556" i="10"/>
  <c r="AY4555" i="10"/>
  <c r="AY4554" i="10"/>
  <c r="AY4553" i="10"/>
  <c r="AY4552" i="10"/>
  <c r="AY4551" i="10"/>
  <c r="AY4550" i="10"/>
  <c r="AY4549" i="10"/>
  <c r="AY4548" i="10"/>
  <c r="AY4547" i="10"/>
  <c r="AY4546" i="10"/>
  <c r="AY4545" i="10"/>
  <c r="AY4544" i="10"/>
  <c r="AY4543" i="10"/>
  <c r="AY4542" i="10"/>
  <c r="AY4541" i="10"/>
  <c r="AY4540" i="10"/>
  <c r="AY4539" i="10"/>
  <c r="AY4538" i="10"/>
  <c r="AY4537" i="10"/>
  <c r="AY4536" i="10"/>
  <c r="AY4535" i="10"/>
  <c r="AY4534" i="10"/>
  <c r="AY4533" i="10"/>
  <c r="AY4532" i="10"/>
  <c r="AY4531" i="10"/>
  <c r="AY4530" i="10"/>
  <c r="AY4529" i="10"/>
  <c r="AY4528" i="10"/>
  <c r="AY4527" i="10"/>
  <c r="AY4526" i="10"/>
  <c r="AY4525" i="10"/>
  <c r="AY4524" i="10"/>
  <c r="AY4523" i="10"/>
  <c r="AY4522" i="10"/>
  <c r="AY4521" i="10"/>
  <c r="AY4520" i="10"/>
  <c r="AY4519" i="10"/>
  <c r="AY4518" i="10"/>
  <c r="AY4517" i="10"/>
  <c r="AY4516" i="10"/>
  <c r="AY4515" i="10"/>
  <c r="AY4514" i="10"/>
  <c r="AY4513" i="10"/>
  <c r="AY4512" i="10"/>
  <c r="AY4511" i="10"/>
  <c r="AY4510" i="10"/>
  <c r="AY4509" i="10"/>
  <c r="AY4508" i="10"/>
  <c r="AY4507" i="10"/>
  <c r="AY4506" i="10"/>
  <c r="AY4505" i="10"/>
  <c r="AY4504" i="10"/>
  <c r="AY4503" i="10"/>
  <c r="AY4502" i="10"/>
  <c r="AY4501" i="10"/>
  <c r="AY4500" i="10"/>
  <c r="AY4499" i="10"/>
  <c r="AY4498" i="10"/>
  <c r="AY4497" i="10"/>
  <c r="AY4496" i="10"/>
  <c r="AY4495" i="10"/>
  <c r="AY4494" i="10"/>
  <c r="AY4493" i="10"/>
  <c r="AY4492" i="10"/>
  <c r="AY4491" i="10"/>
  <c r="AY4490" i="10"/>
  <c r="AY4489" i="10"/>
  <c r="AY4488" i="10"/>
  <c r="AY4487" i="10"/>
  <c r="AY4486" i="10"/>
  <c r="AY4485" i="10"/>
  <c r="AY4484" i="10"/>
  <c r="AY4483" i="10"/>
  <c r="AY4482" i="10"/>
  <c r="AY4481" i="10"/>
  <c r="AY4480" i="10"/>
  <c r="AY4479" i="10"/>
  <c r="AY4478" i="10"/>
  <c r="AY4477" i="10"/>
  <c r="AY4476" i="10"/>
  <c r="AY4475" i="10"/>
  <c r="AY4474" i="10"/>
  <c r="AY4473" i="10"/>
  <c r="AY4472" i="10"/>
  <c r="AY4471" i="10"/>
  <c r="AY4470" i="10"/>
  <c r="AY4469" i="10"/>
  <c r="AY4468" i="10"/>
  <c r="AY4467" i="10"/>
  <c r="AY4466" i="10"/>
  <c r="AY4465" i="10"/>
  <c r="AY4464" i="10"/>
  <c r="AY4463" i="10"/>
  <c r="AY4462" i="10"/>
  <c r="AY4461" i="10"/>
  <c r="AY4460" i="10"/>
  <c r="AY4459" i="10"/>
  <c r="AY4458" i="10"/>
  <c r="AY4457" i="10"/>
  <c r="AY4456" i="10"/>
  <c r="AY4455" i="10"/>
  <c r="AY4454" i="10"/>
  <c r="AY4453" i="10"/>
  <c r="AY4452" i="10"/>
  <c r="AY4451" i="10"/>
  <c r="AY4450" i="10"/>
  <c r="AY4449" i="10"/>
  <c r="AY4448" i="10"/>
  <c r="AY4447" i="10"/>
  <c r="AY4446" i="10"/>
  <c r="AY4445" i="10"/>
  <c r="AY4444" i="10"/>
  <c r="AY4443" i="10"/>
  <c r="AY4442" i="10"/>
  <c r="AY4441" i="10"/>
  <c r="AY4440" i="10"/>
  <c r="AY4439" i="10"/>
  <c r="AY4438" i="10"/>
  <c r="AY4437" i="10"/>
  <c r="AY4436" i="10"/>
  <c r="AY4435" i="10"/>
  <c r="AY4434" i="10"/>
  <c r="AY4433" i="10"/>
  <c r="AY4432" i="10"/>
  <c r="AY4431" i="10"/>
  <c r="AY4430" i="10"/>
  <c r="AY4429" i="10"/>
  <c r="AY4428" i="10"/>
  <c r="AY4427" i="10"/>
  <c r="AY4426" i="10"/>
  <c r="AY4425" i="10"/>
  <c r="AY4424" i="10"/>
  <c r="AY4423" i="10"/>
  <c r="AY4422" i="10"/>
  <c r="AY4421" i="10"/>
  <c r="AY4420" i="10"/>
  <c r="AY4419" i="10"/>
  <c r="AY4418" i="10"/>
  <c r="AY4417" i="10"/>
  <c r="AY4416" i="10"/>
  <c r="AY4415" i="10"/>
  <c r="AY4414" i="10"/>
  <c r="AY4413" i="10"/>
  <c r="AY4412" i="10"/>
  <c r="AY4411" i="10"/>
  <c r="AY4410" i="10"/>
  <c r="AY4409" i="10"/>
  <c r="AY4408" i="10"/>
  <c r="AY4407" i="10"/>
  <c r="AY4406" i="10"/>
  <c r="AY4405" i="10"/>
  <c r="AY4404" i="10"/>
  <c r="AY4403" i="10"/>
  <c r="AY4402" i="10"/>
  <c r="AY4401" i="10"/>
  <c r="AY4400" i="10"/>
  <c r="AY4399" i="10"/>
  <c r="AY4398" i="10"/>
  <c r="AY4397" i="10"/>
  <c r="AY4396" i="10"/>
  <c r="AY4395" i="10"/>
  <c r="AY4394" i="10"/>
  <c r="AY4393" i="10"/>
  <c r="AY4392" i="10"/>
  <c r="AY4391" i="10"/>
  <c r="AY4390" i="10"/>
  <c r="AY4389" i="10"/>
  <c r="AY4388" i="10"/>
  <c r="AY4387" i="10"/>
  <c r="AY4386" i="10"/>
  <c r="AY4385" i="10"/>
  <c r="AY4384" i="10"/>
  <c r="AY4383" i="10"/>
  <c r="AY4382" i="10"/>
  <c r="AY4381" i="10"/>
  <c r="AY4380" i="10"/>
  <c r="AY4379" i="10"/>
  <c r="AY4378" i="10"/>
  <c r="AY4377" i="10"/>
  <c r="AY4376" i="10"/>
  <c r="AY4375" i="10"/>
  <c r="AY4374" i="10"/>
  <c r="AY4373" i="10"/>
  <c r="AY4372" i="10"/>
  <c r="AY4371" i="10"/>
  <c r="AY4370" i="10"/>
  <c r="AY4369" i="10"/>
  <c r="AY4368" i="10"/>
  <c r="AY4367" i="10"/>
  <c r="AY4366" i="10"/>
  <c r="AY4365" i="10"/>
  <c r="AY4364" i="10"/>
  <c r="AY4363" i="10"/>
  <c r="AY4362" i="10"/>
  <c r="AY4361" i="10"/>
  <c r="AY4360" i="10"/>
  <c r="AY4359" i="10"/>
  <c r="AY4358" i="10"/>
  <c r="AY4357" i="10"/>
  <c r="AY4356" i="10"/>
  <c r="AY4355" i="10"/>
  <c r="AY4354" i="10"/>
  <c r="AY4353" i="10"/>
  <c r="AY4352" i="10"/>
  <c r="AY4351" i="10"/>
  <c r="AY4350" i="10"/>
  <c r="AY4349" i="10"/>
  <c r="AY4348" i="10"/>
  <c r="AY4347" i="10"/>
  <c r="AY4346" i="10"/>
  <c r="AY4345" i="10"/>
  <c r="AY4344" i="10"/>
  <c r="AY4343" i="10"/>
  <c r="AY4342" i="10"/>
  <c r="AY4341" i="10"/>
  <c r="AY4340" i="10"/>
  <c r="AY4339" i="10"/>
  <c r="AY4338" i="10"/>
  <c r="AY4337" i="10"/>
  <c r="AY4336" i="10"/>
  <c r="AY4335" i="10"/>
  <c r="AY4334" i="10"/>
  <c r="AY4333" i="10"/>
  <c r="AY4332" i="10"/>
  <c r="AY4331" i="10"/>
  <c r="AY4330" i="10"/>
  <c r="AY4329" i="10"/>
  <c r="AY4328" i="10"/>
  <c r="AY4327" i="10"/>
  <c r="AY4326" i="10"/>
  <c r="AY4325" i="10"/>
  <c r="AY4324" i="10"/>
  <c r="AY4323" i="10"/>
  <c r="AY4322" i="10"/>
  <c r="AY4321" i="10"/>
  <c r="AY4320" i="10"/>
  <c r="AY4319" i="10"/>
  <c r="AY4318" i="10"/>
  <c r="AY4317" i="10"/>
  <c r="AY4316" i="10"/>
  <c r="AY4315" i="10"/>
  <c r="AY4314" i="10"/>
  <c r="AY4313" i="10"/>
  <c r="AY4312" i="10"/>
  <c r="AY4311" i="10"/>
  <c r="AY4310" i="10"/>
  <c r="AY4309" i="10"/>
  <c r="AY4308" i="10"/>
  <c r="AY4307" i="10"/>
  <c r="AY4306" i="10"/>
  <c r="AY4305" i="10"/>
  <c r="AY4304" i="10"/>
  <c r="AY4303" i="10"/>
  <c r="AY4302" i="10"/>
  <c r="AY4301" i="10"/>
  <c r="AY4300" i="10"/>
  <c r="AY4299" i="10"/>
  <c r="AY4298" i="10"/>
  <c r="AY4297" i="10"/>
  <c r="AY4296" i="10"/>
  <c r="AY4295" i="10"/>
  <c r="AY4294" i="10"/>
  <c r="AY4293" i="10"/>
  <c r="AY4292" i="10"/>
  <c r="AY4291" i="10"/>
  <c r="AY4290" i="10"/>
  <c r="AY4289" i="10"/>
  <c r="AY4288" i="10"/>
  <c r="AY4287" i="10"/>
  <c r="AY4286" i="10"/>
  <c r="AY4285" i="10"/>
  <c r="AY4284" i="10"/>
  <c r="AY4283" i="10"/>
  <c r="AY4282" i="10"/>
  <c r="AY4281" i="10"/>
  <c r="AY4280" i="10"/>
  <c r="AY4279" i="10"/>
  <c r="AY4278" i="10"/>
  <c r="AY4277" i="10"/>
  <c r="AY4276" i="10"/>
  <c r="AY4275" i="10"/>
  <c r="AY4274" i="10"/>
  <c r="AY4273" i="10"/>
  <c r="AY4272" i="10"/>
  <c r="AY4271" i="10"/>
  <c r="AY4270" i="10"/>
  <c r="AY4269" i="10"/>
  <c r="AY4268" i="10"/>
  <c r="AY4267" i="10"/>
  <c r="AY4266" i="10"/>
  <c r="AY4265" i="10"/>
  <c r="AY4264" i="10"/>
  <c r="AY4263" i="10"/>
  <c r="AY4262" i="10"/>
  <c r="AY4261" i="10"/>
  <c r="AY4260" i="10"/>
  <c r="AY4259" i="10"/>
  <c r="AY4258" i="10"/>
  <c r="AY4257" i="10"/>
  <c r="AY4256" i="10"/>
  <c r="AY4255" i="10"/>
  <c r="AY4254" i="10"/>
  <c r="AY4253" i="10"/>
  <c r="AY4252" i="10"/>
  <c r="AY4251" i="10"/>
  <c r="AY4250" i="10"/>
  <c r="AY4249" i="10"/>
  <c r="AY4248" i="10"/>
  <c r="AY4247" i="10"/>
  <c r="AY4246" i="10"/>
  <c r="AY4245" i="10"/>
  <c r="AY4244" i="10"/>
  <c r="AY4243" i="10"/>
  <c r="AY4242" i="10"/>
  <c r="AY4241" i="10"/>
  <c r="AY4240" i="10"/>
  <c r="AY4239" i="10"/>
  <c r="AY4238" i="10"/>
  <c r="AY4237" i="10"/>
  <c r="AY4236" i="10"/>
  <c r="AY4235" i="10"/>
  <c r="AY4234" i="10"/>
  <c r="AY4233" i="10"/>
  <c r="AY4232" i="10"/>
  <c r="AY4231" i="10"/>
  <c r="AY4230" i="10"/>
  <c r="AY4229" i="10"/>
  <c r="AY4228" i="10"/>
  <c r="AY4227" i="10"/>
  <c r="AY4226" i="10"/>
  <c r="AY4225" i="10"/>
  <c r="AY4224" i="10"/>
  <c r="AY4223" i="10"/>
  <c r="AY4222" i="10"/>
  <c r="AY4221" i="10"/>
  <c r="AY4220" i="10"/>
  <c r="AY4219" i="10"/>
  <c r="AY4218" i="10"/>
  <c r="AY4217" i="10"/>
  <c r="AY4216" i="10"/>
  <c r="AY4215" i="10"/>
  <c r="AY4214" i="10"/>
  <c r="AY4213" i="10"/>
  <c r="AY4212" i="10"/>
  <c r="AY4211" i="10"/>
  <c r="AY4210" i="10"/>
  <c r="AY4209" i="10"/>
  <c r="AY4208" i="10"/>
  <c r="AY4207" i="10"/>
  <c r="AY4206" i="10"/>
  <c r="AY4205" i="10"/>
  <c r="AY4204" i="10"/>
  <c r="AY4203" i="10"/>
  <c r="AY4202" i="10"/>
  <c r="AY4201" i="10"/>
  <c r="AY4200" i="10"/>
  <c r="AY4199" i="10"/>
  <c r="AY4198" i="10"/>
  <c r="AY4197" i="10"/>
  <c r="AY4196" i="10"/>
  <c r="AY4195" i="10"/>
  <c r="AY4194" i="10"/>
  <c r="AY4193" i="10"/>
  <c r="AY4192" i="10"/>
  <c r="AY4191" i="10"/>
  <c r="AY4190" i="10"/>
  <c r="AY4189" i="10"/>
  <c r="AY4188" i="10"/>
  <c r="AY4187" i="10"/>
  <c r="AY4186" i="10"/>
  <c r="AY4185" i="10"/>
  <c r="AY4184" i="10"/>
  <c r="AY4183" i="10"/>
  <c r="AY4182" i="10"/>
  <c r="AY4181" i="10"/>
  <c r="AY4180" i="10"/>
  <c r="AY4179" i="10"/>
  <c r="AY4178" i="10"/>
  <c r="AY4177" i="10"/>
  <c r="AY4176" i="10"/>
  <c r="AY4175" i="10"/>
  <c r="AY4174" i="10"/>
  <c r="AY4173" i="10"/>
  <c r="AY4172" i="10"/>
  <c r="AY4171" i="10"/>
  <c r="AY4170" i="10"/>
  <c r="AY4169" i="10"/>
  <c r="AY4168" i="10"/>
  <c r="AY4167" i="10"/>
  <c r="AY4166" i="10"/>
  <c r="AY4165" i="10"/>
  <c r="AY4164" i="10"/>
  <c r="AY4163" i="10"/>
  <c r="AY4162" i="10"/>
  <c r="AY4161" i="10"/>
  <c r="AY4160" i="10"/>
  <c r="AY4159" i="10"/>
  <c r="AY4158" i="10"/>
  <c r="AY4157" i="10"/>
  <c r="AY4156" i="10"/>
  <c r="AY4155" i="10"/>
  <c r="AY4154" i="10"/>
  <c r="AY4153" i="10"/>
  <c r="AY4152" i="10"/>
  <c r="AY4151" i="10"/>
  <c r="AY4150" i="10"/>
  <c r="AY4149" i="10"/>
  <c r="AY4148" i="10"/>
  <c r="AY4147" i="10"/>
  <c r="AY4146" i="10"/>
  <c r="AY4145" i="10"/>
  <c r="AY4144" i="10"/>
  <c r="AY4143" i="10"/>
  <c r="AY4142" i="10"/>
  <c r="AY4141" i="10"/>
  <c r="AY4140" i="10"/>
  <c r="AY4139" i="10"/>
  <c r="AY4138" i="10"/>
  <c r="AY4137" i="10"/>
  <c r="AY4136" i="10"/>
  <c r="AY4135" i="10"/>
  <c r="AY4134" i="10"/>
  <c r="AY4133" i="10"/>
  <c r="AY4132" i="10"/>
  <c r="AY4131" i="10"/>
  <c r="AY4130" i="10"/>
  <c r="AY4129" i="10"/>
  <c r="AY4128" i="10"/>
  <c r="AY4127" i="10"/>
  <c r="AY4126" i="10"/>
  <c r="AY4125" i="10"/>
  <c r="AY4124" i="10"/>
  <c r="AY4123" i="10"/>
  <c r="AY4122" i="10"/>
  <c r="AY4121" i="10"/>
  <c r="AY4120" i="10"/>
  <c r="AY4119" i="10"/>
  <c r="AY4118" i="10"/>
  <c r="AY4117" i="10"/>
  <c r="AY4116" i="10"/>
  <c r="AY4115" i="10"/>
  <c r="AY4114" i="10"/>
  <c r="AY4113" i="10"/>
  <c r="AY4112" i="10"/>
  <c r="AY4111" i="10"/>
  <c r="AY4110" i="10"/>
  <c r="AY4109" i="10"/>
  <c r="AY4108" i="10"/>
  <c r="AY4107" i="10"/>
  <c r="AY4106" i="10"/>
  <c r="AY4105" i="10"/>
  <c r="AY4104" i="10"/>
  <c r="AY4103" i="10"/>
  <c r="AY4102" i="10"/>
  <c r="AY4101" i="10"/>
  <c r="AY4100" i="10"/>
  <c r="AY4099" i="10"/>
  <c r="AY4098" i="10"/>
  <c r="AY4097" i="10"/>
  <c r="AY4096" i="10"/>
  <c r="AY4095" i="10"/>
  <c r="AY4094" i="10"/>
  <c r="AY4093" i="10"/>
  <c r="AY4092" i="10"/>
  <c r="AY4091" i="10"/>
  <c r="AY4090" i="10"/>
  <c r="AY4089" i="10"/>
  <c r="AY4088" i="10"/>
  <c r="AY4087" i="10"/>
  <c r="AY4086" i="10"/>
  <c r="AY4085" i="10"/>
  <c r="AY4084" i="10"/>
  <c r="AY4083" i="10"/>
  <c r="AY4082" i="10"/>
  <c r="AY4081" i="10"/>
  <c r="AY4080" i="10"/>
  <c r="AY4079" i="10"/>
  <c r="AY4078" i="10"/>
  <c r="AY4077" i="10"/>
  <c r="AY4076" i="10"/>
  <c r="AY4075" i="10"/>
  <c r="AY4074" i="10"/>
  <c r="AY4073" i="10"/>
  <c r="AY4072" i="10"/>
  <c r="AY4071" i="10"/>
  <c r="AY4070" i="10"/>
  <c r="AY4069" i="10"/>
  <c r="AY4068" i="10"/>
  <c r="AY4067" i="10"/>
  <c r="AY4066" i="10"/>
  <c r="AY4065" i="10"/>
  <c r="AY4064" i="10"/>
  <c r="AY4063" i="10"/>
  <c r="AY4062" i="10"/>
  <c r="AY4061" i="10"/>
  <c r="AY4060" i="10"/>
  <c r="AY4059" i="10"/>
  <c r="AY4058" i="10"/>
  <c r="AY4057" i="10"/>
  <c r="AY4056" i="10"/>
  <c r="AY4055" i="10"/>
  <c r="AY4054" i="10"/>
  <c r="AY4053" i="10"/>
  <c r="AY4052" i="10"/>
  <c r="AY4051" i="10"/>
  <c r="AY4050" i="10"/>
  <c r="AY4049" i="10"/>
  <c r="AY4048" i="10"/>
  <c r="AY4047" i="10"/>
  <c r="AY4046" i="10"/>
  <c r="AY4045" i="10"/>
  <c r="AY4044" i="10"/>
  <c r="AY4043" i="10"/>
  <c r="AY4042" i="10"/>
  <c r="AY4041" i="10"/>
  <c r="AY4040" i="10"/>
  <c r="AY4039" i="10"/>
  <c r="AY4038" i="10"/>
  <c r="AY4037" i="10"/>
  <c r="AY4036" i="10"/>
  <c r="AY4035" i="10"/>
  <c r="AY4034" i="10"/>
  <c r="AY4033" i="10"/>
  <c r="AY4032" i="10"/>
  <c r="AY4031" i="10"/>
  <c r="AY4030" i="10"/>
  <c r="AY4029" i="10"/>
  <c r="AY4028" i="10"/>
  <c r="AY4027" i="10"/>
  <c r="AY4026" i="10"/>
  <c r="AY4025" i="10"/>
  <c r="AY4024" i="10"/>
  <c r="AY4023" i="10"/>
  <c r="AY4022" i="10"/>
  <c r="AY4021" i="10"/>
  <c r="AY4020" i="10"/>
  <c r="AY4019" i="10"/>
  <c r="AY4018" i="10"/>
  <c r="AY4017" i="10"/>
  <c r="AY4016" i="10"/>
  <c r="AY4015" i="10"/>
  <c r="AY4014" i="10"/>
  <c r="AY4013" i="10"/>
  <c r="AY4012" i="10"/>
  <c r="AY4011" i="10"/>
  <c r="AY4010" i="10"/>
  <c r="AY4009" i="10"/>
  <c r="AY4008" i="10"/>
  <c r="AY4007" i="10"/>
  <c r="AY4006" i="10"/>
  <c r="AY4005" i="10"/>
  <c r="AY4004" i="10"/>
  <c r="AY4003" i="10"/>
  <c r="AY4002" i="10"/>
  <c r="AY4001" i="10"/>
  <c r="AY4000" i="10"/>
  <c r="AY3999" i="10"/>
  <c r="AY3998" i="10"/>
  <c r="AY3997" i="10"/>
  <c r="AY3996" i="10"/>
  <c r="AY3995" i="10"/>
  <c r="AY3994" i="10"/>
  <c r="AY3993" i="10"/>
  <c r="AY3992" i="10"/>
  <c r="AY3991" i="10"/>
  <c r="AY3990" i="10"/>
  <c r="AY3989" i="10"/>
  <c r="AY3988" i="10"/>
  <c r="AY3987" i="10"/>
  <c r="AY3986" i="10"/>
  <c r="AY3985" i="10"/>
  <c r="AY3984" i="10"/>
  <c r="AY3983" i="10"/>
  <c r="AY3982" i="10"/>
  <c r="AY3981" i="10"/>
  <c r="AY3980" i="10"/>
  <c r="AY3979" i="10"/>
  <c r="AY3978" i="10"/>
  <c r="AY3977" i="10"/>
  <c r="AY3976" i="10"/>
  <c r="AY3975" i="10"/>
  <c r="AY3974" i="10"/>
  <c r="AY3973" i="10"/>
  <c r="AY3972" i="10"/>
  <c r="AY3971" i="10"/>
  <c r="AY3970" i="10"/>
  <c r="AY3969" i="10"/>
  <c r="AY3968" i="10"/>
  <c r="AY3967" i="10"/>
  <c r="AY3966" i="10"/>
  <c r="AY3965" i="10"/>
  <c r="AY3964" i="10"/>
  <c r="AY3963" i="10"/>
  <c r="AY3962" i="10"/>
  <c r="AY3961" i="10"/>
  <c r="AY3960" i="10"/>
  <c r="AY3959" i="10"/>
  <c r="AY3958" i="10"/>
  <c r="AY3957" i="10"/>
  <c r="AY3956" i="10"/>
  <c r="AY3955" i="10"/>
  <c r="AY3954" i="10"/>
  <c r="AY3953" i="10"/>
  <c r="AY3952" i="10"/>
  <c r="AY3951" i="10"/>
  <c r="AY3950" i="10"/>
  <c r="AY3949" i="10"/>
  <c r="AY3948" i="10"/>
  <c r="AY3947" i="10"/>
  <c r="AY3946" i="10"/>
  <c r="AY3945" i="10"/>
  <c r="AY3944" i="10"/>
  <c r="AY3943" i="10"/>
  <c r="AY3942" i="10"/>
  <c r="AY3941" i="10"/>
  <c r="AY3940" i="10"/>
  <c r="AY3939" i="10"/>
  <c r="AY3938" i="10"/>
  <c r="AY3937" i="10"/>
  <c r="AY3936" i="10"/>
  <c r="AY3935" i="10"/>
  <c r="AY3934" i="10"/>
  <c r="AY3933" i="10"/>
  <c r="AY3932" i="10"/>
  <c r="AY3931" i="10"/>
  <c r="AY3930" i="10"/>
  <c r="AY3929" i="10"/>
  <c r="AY3928" i="10"/>
  <c r="AY3927" i="10"/>
  <c r="AY3926" i="10"/>
  <c r="AY3925" i="10"/>
  <c r="AY3924" i="10"/>
  <c r="AY3923" i="10"/>
  <c r="AY3922" i="10"/>
  <c r="AY3921" i="10"/>
  <c r="AY3920" i="10"/>
  <c r="AY3919" i="10"/>
  <c r="AY3918" i="10"/>
  <c r="AY3917" i="10"/>
  <c r="AY3916" i="10"/>
  <c r="AY3915" i="10"/>
  <c r="AY3914" i="10"/>
  <c r="AY3913" i="10"/>
  <c r="AY3912" i="10"/>
  <c r="AY3911" i="10"/>
  <c r="AY3910" i="10"/>
  <c r="AY3909" i="10"/>
  <c r="AY3908" i="10"/>
  <c r="AY3907" i="10"/>
  <c r="AY3906" i="10"/>
  <c r="AY3905" i="10"/>
  <c r="AY3904" i="10"/>
  <c r="AY3903" i="10"/>
  <c r="AY3902" i="10"/>
  <c r="AY3901" i="10"/>
  <c r="AY3900" i="10"/>
  <c r="AY3899" i="10"/>
  <c r="AY3898" i="10"/>
  <c r="AY3897" i="10"/>
  <c r="AY3896" i="10"/>
  <c r="AY3895" i="10"/>
  <c r="AY3894" i="10"/>
  <c r="AY3893" i="10"/>
  <c r="AY3892" i="10"/>
  <c r="AY3891" i="10"/>
  <c r="AY3890" i="10"/>
  <c r="AY3889" i="10"/>
  <c r="AY3888" i="10"/>
  <c r="AY3887" i="10"/>
  <c r="AY3886" i="10"/>
  <c r="AY3885" i="10"/>
  <c r="AY3884" i="10"/>
  <c r="AY3883" i="10"/>
  <c r="AY3882" i="10"/>
  <c r="AY3881" i="10"/>
  <c r="AY3880" i="10"/>
  <c r="AY3879" i="10"/>
  <c r="AY3878" i="10"/>
  <c r="AY3877" i="10"/>
  <c r="AY3876" i="10"/>
  <c r="AY3875" i="10"/>
  <c r="AY3874" i="10"/>
  <c r="AY3873" i="10"/>
  <c r="AY3872" i="10"/>
  <c r="AY3871" i="10"/>
  <c r="AY3870" i="10"/>
  <c r="AY3869" i="10"/>
  <c r="AY3868" i="10"/>
  <c r="AY3867" i="10"/>
  <c r="AY3866" i="10"/>
  <c r="AY3865" i="10"/>
  <c r="AY3864" i="10"/>
  <c r="AY3863" i="10"/>
  <c r="AY3862" i="10"/>
  <c r="AY3861" i="10"/>
  <c r="AY3860" i="10"/>
  <c r="AY3859" i="10"/>
  <c r="AY3858" i="10"/>
  <c r="AY3857" i="10"/>
  <c r="AY3856" i="10"/>
  <c r="AY3855" i="10"/>
  <c r="AY3854" i="10"/>
  <c r="AY3853" i="10"/>
  <c r="AY3852" i="10"/>
  <c r="AY3851" i="10"/>
  <c r="AY3850" i="10"/>
  <c r="AY3849" i="10"/>
  <c r="AY3848" i="10"/>
  <c r="AY3847" i="10"/>
  <c r="AY3846" i="10"/>
  <c r="AY3845" i="10"/>
  <c r="AY3844" i="10"/>
  <c r="AY3843" i="10"/>
  <c r="AY3842" i="10"/>
  <c r="AY3841" i="10"/>
  <c r="AY3840" i="10"/>
  <c r="AY3839" i="10"/>
  <c r="AY3838" i="10"/>
  <c r="AY3837" i="10"/>
  <c r="AY3836" i="10"/>
  <c r="AY3835" i="10"/>
  <c r="AY3834" i="10"/>
  <c r="AY3833" i="10"/>
  <c r="AY3832" i="10"/>
  <c r="AY3831" i="10"/>
  <c r="AY3830" i="10"/>
  <c r="AY3829" i="10"/>
  <c r="AY3828" i="10"/>
  <c r="AY3827" i="10"/>
  <c r="AY3826" i="10"/>
  <c r="AY3825" i="10"/>
  <c r="AY3824" i="10"/>
  <c r="AY3823" i="10"/>
  <c r="AY3822" i="10"/>
  <c r="AY3821" i="10"/>
  <c r="AY3820" i="10"/>
  <c r="AY3819" i="10"/>
  <c r="AY3818" i="10"/>
  <c r="AY3817" i="10"/>
  <c r="AY3816" i="10"/>
  <c r="AY3815" i="10"/>
  <c r="AY3814" i="10"/>
  <c r="AY3813" i="10"/>
  <c r="AY3812" i="10"/>
  <c r="AY3811" i="10"/>
  <c r="AY3810" i="10"/>
  <c r="AY3809" i="10"/>
  <c r="AY3808" i="10"/>
  <c r="AY3807" i="10"/>
  <c r="AY3806" i="10"/>
  <c r="AY3805" i="10"/>
  <c r="AY3804" i="10"/>
  <c r="AY3803" i="10"/>
  <c r="AY3802" i="10"/>
  <c r="AY3801" i="10"/>
  <c r="AY3800" i="10"/>
  <c r="AY3799" i="10"/>
  <c r="AY3798" i="10"/>
  <c r="AY3797" i="10"/>
  <c r="AY3796" i="10"/>
  <c r="AY3795" i="10"/>
  <c r="AY3794" i="10"/>
  <c r="AY3793" i="10"/>
  <c r="AY3792" i="10"/>
  <c r="AY3791" i="10"/>
  <c r="AY3790" i="10"/>
  <c r="AY3789" i="10"/>
  <c r="AY3788" i="10"/>
  <c r="AY3787" i="10"/>
  <c r="AY3786" i="10"/>
  <c r="AY3785" i="10"/>
  <c r="AY3784" i="10"/>
  <c r="AY3783" i="10"/>
  <c r="AY3782" i="10"/>
  <c r="AY3781" i="10"/>
  <c r="AY3780" i="10"/>
  <c r="AY3779" i="10"/>
  <c r="AY3778" i="10"/>
  <c r="AY3777" i="10"/>
  <c r="AY3776" i="10"/>
  <c r="AY3775" i="10"/>
  <c r="AY3774" i="10"/>
  <c r="AY3773" i="10"/>
  <c r="AY3772" i="10"/>
  <c r="AY3771" i="10"/>
  <c r="AY3770" i="10"/>
  <c r="AY3769" i="10"/>
  <c r="AY3768" i="10"/>
  <c r="AY3767" i="10"/>
  <c r="AY3766" i="10"/>
  <c r="AY3765" i="10"/>
  <c r="AY3764" i="10"/>
  <c r="AY3763" i="10"/>
  <c r="AY3762" i="10"/>
  <c r="AY3761" i="10"/>
  <c r="AY3760" i="10"/>
  <c r="AY3759" i="10"/>
  <c r="AY3758" i="10"/>
  <c r="AY3757" i="10"/>
  <c r="AY3756" i="10"/>
  <c r="AY3755" i="10"/>
  <c r="AY3754" i="10"/>
  <c r="AY3753" i="10"/>
  <c r="AY3752" i="10"/>
  <c r="AY3751" i="10"/>
  <c r="AY3750" i="10"/>
  <c r="AY3749" i="10"/>
  <c r="AY3748" i="10"/>
  <c r="AY3747" i="10"/>
  <c r="AY3746" i="10"/>
  <c r="AY3745" i="10"/>
  <c r="AY3744" i="10"/>
  <c r="AY3743" i="10"/>
  <c r="AY3742" i="10"/>
  <c r="AY3741" i="10"/>
  <c r="AY3740" i="10"/>
  <c r="AY3739" i="10"/>
  <c r="AY3738" i="10"/>
  <c r="AY3737" i="10"/>
  <c r="AY3736" i="10"/>
  <c r="AY3735" i="10"/>
  <c r="AY3734" i="10"/>
  <c r="AY3733" i="10"/>
  <c r="AY3732" i="10"/>
  <c r="AY3731" i="10"/>
  <c r="AY3730" i="10"/>
  <c r="AY3729" i="10"/>
  <c r="AY3728" i="10"/>
  <c r="AY3727" i="10"/>
  <c r="AY3726" i="10"/>
  <c r="AY3725" i="10"/>
  <c r="AY3724" i="10"/>
  <c r="AY3723" i="10"/>
  <c r="AY3722" i="10"/>
  <c r="AY3721" i="10"/>
  <c r="AY3720" i="10"/>
  <c r="AY3719" i="10"/>
  <c r="AY3718" i="10"/>
  <c r="AY3717" i="10"/>
  <c r="AY3716" i="10"/>
  <c r="AY3715" i="10"/>
  <c r="AY3714" i="10"/>
  <c r="AY3713" i="10"/>
  <c r="AY3712" i="10"/>
  <c r="AY3711" i="10"/>
  <c r="AY3710" i="10"/>
  <c r="AY3709" i="10"/>
  <c r="AY3708" i="10"/>
  <c r="AY3707" i="10"/>
  <c r="AY3706" i="10"/>
  <c r="AY3705" i="10"/>
  <c r="AY3704" i="10"/>
  <c r="AY3703" i="10"/>
  <c r="AY3702" i="10"/>
  <c r="AY3701" i="10"/>
  <c r="AY3700" i="10"/>
  <c r="AY3699" i="10"/>
  <c r="AY3698" i="10"/>
  <c r="AY3697" i="10"/>
  <c r="AY3696" i="10"/>
  <c r="AY3695" i="10"/>
  <c r="AY3694" i="10"/>
  <c r="AY3693" i="10"/>
  <c r="AY3692" i="10"/>
  <c r="AY3691" i="10"/>
  <c r="AY3690" i="10"/>
  <c r="AY3689" i="10"/>
  <c r="AY3688" i="10"/>
  <c r="AY3687" i="10"/>
  <c r="AY3686" i="10"/>
  <c r="AY3685" i="10"/>
  <c r="AY3684" i="10"/>
  <c r="AY3683" i="10"/>
  <c r="AY3682" i="10"/>
  <c r="AY3681" i="10"/>
  <c r="AY3680" i="10"/>
  <c r="AY3679" i="10"/>
  <c r="AY3678" i="10"/>
  <c r="AY3677" i="10"/>
  <c r="AY3676" i="10"/>
  <c r="AY3675" i="10"/>
  <c r="AY3674" i="10"/>
  <c r="AY3673" i="10"/>
  <c r="AY3672" i="10"/>
  <c r="AY3671" i="10"/>
  <c r="AY3670" i="10"/>
  <c r="AY3669" i="10"/>
  <c r="AY3668" i="10"/>
  <c r="AY3667" i="10"/>
  <c r="AY3666" i="10"/>
  <c r="AY3665" i="10"/>
  <c r="AY3664" i="10"/>
  <c r="AY3663" i="10"/>
  <c r="AY3662" i="10"/>
  <c r="AY3661" i="10"/>
  <c r="AY3660" i="10"/>
  <c r="AY3659" i="10"/>
  <c r="AY3658" i="10"/>
  <c r="AY3657" i="10"/>
  <c r="AY3656" i="10"/>
  <c r="AY3655" i="10"/>
  <c r="AY3654" i="10"/>
  <c r="AY3653" i="10"/>
  <c r="AY3652" i="10"/>
  <c r="AY3651" i="10"/>
  <c r="AY3650" i="10"/>
  <c r="AY3649" i="10"/>
  <c r="AY3648" i="10"/>
  <c r="AY3647" i="10"/>
  <c r="AY3646" i="10"/>
  <c r="AY3645" i="10"/>
  <c r="AY3644" i="10"/>
  <c r="AY3643" i="10"/>
  <c r="AY3642" i="10"/>
  <c r="AY3641" i="10"/>
  <c r="AY3640" i="10"/>
  <c r="AY3639" i="10"/>
  <c r="AY3638" i="10"/>
  <c r="AY3637" i="10"/>
  <c r="AY3636" i="10"/>
  <c r="AY3635" i="10"/>
  <c r="AY3634" i="10"/>
  <c r="AY3633" i="10"/>
  <c r="AY3632" i="10"/>
  <c r="AY3631" i="10"/>
  <c r="AY3630" i="10"/>
  <c r="AY3629" i="10"/>
  <c r="AY3628" i="10"/>
  <c r="AY3627" i="10"/>
  <c r="AY3626" i="10"/>
  <c r="AY3625" i="10"/>
  <c r="AY3624" i="10"/>
  <c r="AY3623" i="10"/>
  <c r="AY3622" i="10"/>
  <c r="AY3621" i="10"/>
  <c r="AY3620" i="10"/>
  <c r="AY3619" i="10"/>
  <c r="AY3618" i="10"/>
  <c r="AY3617" i="10"/>
  <c r="AY3616" i="10"/>
  <c r="AY3615" i="10"/>
  <c r="AY3614" i="10"/>
  <c r="AY3613" i="10"/>
  <c r="AY3612" i="10"/>
  <c r="AY3611" i="10"/>
  <c r="AY3610" i="10"/>
  <c r="AY3609" i="10"/>
  <c r="AY3608" i="10"/>
  <c r="AY3607" i="10"/>
  <c r="AY3606" i="10"/>
  <c r="AY3605" i="10"/>
  <c r="AY3604" i="10"/>
  <c r="AY3603" i="10"/>
  <c r="AY3602" i="10"/>
  <c r="AY3601" i="10"/>
  <c r="AY3600" i="10"/>
  <c r="AY3599" i="10"/>
  <c r="AY3598" i="10"/>
  <c r="AY3597" i="10"/>
  <c r="AY3596" i="10"/>
  <c r="AY3595" i="10"/>
  <c r="AY3594" i="10"/>
  <c r="AY3593" i="10"/>
  <c r="AY3592" i="10"/>
  <c r="AY3591" i="10"/>
  <c r="AY3590" i="10"/>
  <c r="AY3589" i="10"/>
  <c r="AY3588" i="10"/>
  <c r="AY3587" i="10"/>
  <c r="AY3586" i="10"/>
  <c r="AY3585" i="10"/>
  <c r="AY3584" i="10"/>
  <c r="AY3583" i="10"/>
  <c r="AY3582" i="10"/>
  <c r="AY3581" i="10"/>
  <c r="AY3580" i="10"/>
  <c r="AY3579" i="10"/>
  <c r="AY3578" i="10"/>
  <c r="AY3577" i="10"/>
  <c r="AY3576" i="10"/>
  <c r="AY3575" i="10"/>
  <c r="AY3574" i="10"/>
  <c r="AY3573" i="10"/>
  <c r="AY3572" i="10"/>
  <c r="AY3571" i="10"/>
  <c r="AY3570" i="10"/>
  <c r="AY3569" i="10"/>
  <c r="AY3568" i="10"/>
  <c r="AY3567" i="10"/>
  <c r="AY3566" i="10"/>
  <c r="AY3565" i="10"/>
  <c r="AY3564" i="10"/>
  <c r="AY3563" i="10"/>
  <c r="AY3562" i="10"/>
  <c r="AY3561" i="10"/>
  <c r="AY3560" i="10"/>
  <c r="AY3559" i="10"/>
  <c r="AY3558" i="10"/>
  <c r="AY3557" i="10"/>
  <c r="AY3556" i="10"/>
  <c r="AY3555" i="10"/>
  <c r="AY3554" i="10"/>
  <c r="AY3553" i="10"/>
  <c r="AY3552" i="10"/>
  <c r="AY3551" i="10"/>
  <c r="AY3550" i="10"/>
  <c r="AY3549" i="10"/>
  <c r="AY3548" i="10"/>
  <c r="AY3547" i="10"/>
  <c r="AY3546" i="10"/>
  <c r="AY3545" i="10"/>
  <c r="AY3544" i="10"/>
  <c r="AY3543" i="10"/>
  <c r="AY3542" i="10"/>
  <c r="AY3541" i="10"/>
  <c r="AY3540" i="10"/>
  <c r="AY3539" i="10"/>
  <c r="AY3538" i="10"/>
  <c r="AY3537" i="10"/>
  <c r="AY3536" i="10"/>
  <c r="AY3535" i="10"/>
  <c r="AY3534" i="10"/>
  <c r="AY3533" i="10"/>
  <c r="AY3532" i="10"/>
  <c r="AY3531" i="10"/>
  <c r="AY3530" i="10"/>
  <c r="AY3529" i="10"/>
  <c r="AY3528" i="10"/>
  <c r="AY3527" i="10"/>
  <c r="AY3526" i="10"/>
  <c r="AY3525" i="10"/>
  <c r="AY3524" i="10"/>
  <c r="AY3523" i="10"/>
  <c r="AY3522" i="10"/>
  <c r="AY3521" i="10"/>
  <c r="AY3520" i="10"/>
  <c r="AY3519" i="10"/>
  <c r="AY3518" i="10"/>
  <c r="AY3517" i="10"/>
  <c r="AY3516" i="10"/>
  <c r="AY3515" i="10"/>
  <c r="AY3514" i="10"/>
  <c r="AY3513" i="10"/>
  <c r="AY3512" i="10"/>
  <c r="AY3511" i="10"/>
  <c r="AY3510" i="10"/>
  <c r="AY3509" i="10"/>
  <c r="AY3508" i="10"/>
  <c r="AY3507" i="10"/>
  <c r="AY3506" i="10"/>
  <c r="AY3505" i="10"/>
  <c r="AY3504" i="10"/>
  <c r="AY3503" i="10"/>
  <c r="AY3502" i="10"/>
  <c r="AY3501" i="10"/>
  <c r="AY3500" i="10"/>
  <c r="AY3499" i="10"/>
  <c r="AY3498" i="10"/>
  <c r="AY3497" i="10"/>
  <c r="AY3496" i="10"/>
  <c r="AY3495" i="10"/>
  <c r="AY3494" i="10"/>
  <c r="AY3493" i="10"/>
  <c r="AY3492" i="10"/>
  <c r="AY3491" i="10"/>
  <c r="AY3490" i="10"/>
  <c r="AY3489" i="10"/>
  <c r="AY3488" i="10"/>
  <c r="AY3487" i="10"/>
  <c r="AY3486" i="10"/>
  <c r="AY3485" i="10"/>
  <c r="AY3484" i="10"/>
  <c r="AY3483" i="10"/>
  <c r="AY3482" i="10"/>
  <c r="AY3481" i="10"/>
  <c r="AY3480" i="10"/>
  <c r="AY3479" i="10"/>
  <c r="AY3478" i="10"/>
  <c r="AY3477" i="10"/>
  <c r="AY3476" i="10"/>
  <c r="AY3475" i="10"/>
  <c r="AY3474" i="10"/>
  <c r="AY3473" i="10"/>
  <c r="AY3472" i="10"/>
  <c r="AY3471" i="10"/>
  <c r="AY3470" i="10"/>
  <c r="AY3469" i="10"/>
  <c r="AY3468" i="10"/>
  <c r="AY3467" i="10"/>
  <c r="AY3466" i="10"/>
  <c r="AY3465" i="10"/>
  <c r="AY3464" i="10"/>
  <c r="AY3463" i="10"/>
  <c r="AY3462" i="10"/>
  <c r="AY3461" i="10"/>
  <c r="AY3460" i="10"/>
  <c r="AY3459" i="10"/>
  <c r="AY3458" i="10"/>
  <c r="AY3457" i="10"/>
  <c r="AY3456" i="10"/>
  <c r="AY3455" i="10"/>
  <c r="AY3454" i="10"/>
  <c r="AY3453" i="10"/>
  <c r="AY3452" i="10"/>
  <c r="AY3451" i="10"/>
  <c r="AY3450" i="10"/>
  <c r="AY3449" i="10"/>
  <c r="AY3448" i="10"/>
  <c r="AY3447" i="10"/>
  <c r="AY3446" i="10"/>
  <c r="AY3445" i="10"/>
  <c r="AY3444" i="10"/>
  <c r="AY3443" i="10"/>
  <c r="AY3442" i="10"/>
  <c r="AY3441" i="10"/>
  <c r="AY3440" i="10"/>
  <c r="AY3439" i="10"/>
  <c r="AY3438" i="10"/>
  <c r="AY3437" i="10"/>
  <c r="AY3436" i="10"/>
  <c r="AY3435" i="10"/>
  <c r="AY3434" i="10"/>
  <c r="AY3433" i="10"/>
  <c r="AY3432" i="10"/>
  <c r="AY3431" i="10"/>
  <c r="AY3430" i="10"/>
  <c r="AY3429" i="10"/>
  <c r="AY3428" i="10"/>
  <c r="AY3427" i="10"/>
  <c r="AY3426" i="10"/>
  <c r="AY3425" i="10"/>
  <c r="AY3424" i="10"/>
  <c r="AY3423" i="10"/>
  <c r="AY3422" i="10"/>
  <c r="AY3421" i="10"/>
  <c r="AY3420" i="10"/>
  <c r="AY3419" i="10"/>
  <c r="AY3418" i="10"/>
  <c r="AY3417" i="10"/>
  <c r="AY3416" i="10"/>
  <c r="AY3415" i="10"/>
  <c r="AY3414" i="10"/>
  <c r="AY3413" i="10"/>
  <c r="AY3412" i="10"/>
  <c r="AY3411" i="10"/>
  <c r="AY3410" i="10"/>
  <c r="AY3409" i="10"/>
  <c r="AY3408" i="10"/>
  <c r="AY3407" i="10"/>
  <c r="AY3406" i="10"/>
  <c r="AY3405" i="10"/>
  <c r="AY3404" i="10"/>
  <c r="AY3403" i="10"/>
  <c r="AY3402" i="10"/>
  <c r="AY3401" i="10"/>
  <c r="AY3400" i="10"/>
  <c r="AY3399" i="10"/>
  <c r="AY3398" i="10"/>
  <c r="AY3397" i="10"/>
  <c r="AY3396" i="10"/>
  <c r="AY3395" i="10"/>
  <c r="AY3394" i="10"/>
  <c r="AY3393" i="10"/>
  <c r="AY3392" i="10"/>
  <c r="AY3391" i="10"/>
  <c r="AY3390" i="10"/>
  <c r="AY3389" i="10"/>
  <c r="AY3388" i="10"/>
  <c r="AY3387" i="10"/>
  <c r="AY3386" i="10"/>
  <c r="AY3385" i="10"/>
  <c r="AY3384" i="10"/>
  <c r="AY3383" i="10"/>
  <c r="AY3382" i="10"/>
  <c r="AY3381" i="10"/>
  <c r="AY3380" i="10"/>
  <c r="AY3379" i="10"/>
  <c r="AY3378" i="10"/>
  <c r="AY3377" i="10"/>
  <c r="AY3376" i="10"/>
  <c r="AY3375" i="10"/>
  <c r="AY3374" i="10"/>
  <c r="AY3373" i="10"/>
  <c r="AY3372" i="10"/>
  <c r="AY3371" i="10"/>
  <c r="AY3370" i="10"/>
  <c r="AY3369" i="10"/>
  <c r="AY3368" i="10"/>
  <c r="AY3367" i="10"/>
  <c r="AY3366" i="10"/>
  <c r="AY3365" i="10"/>
  <c r="AY3364" i="10"/>
  <c r="AY3363" i="10"/>
  <c r="AY3362" i="10"/>
  <c r="AY3361" i="10"/>
  <c r="AY3360" i="10"/>
  <c r="AY3359" i="10"/>
  <c r="AY3358" i="10"/>
  <c r="AY3357" i="10"/>
  <c r="AY3356" i="10"/>
  <c r="AY3355" i="10"/>
  <c r="AY3354" i="10"/>
  <c r="AY3353" i="10"/>
  <c r="AY3352" i="10"/>
  <c r="AY3351" i="10"/>
  <c r="AY3350" i="10"/>
  <c r="AY3349" i="10"/>
  <c r="AY3348" i="10"/>
  <c r="AY3347" i="10"/>
  <c r="AY3346" i="10"/>
  <c r="AY3345" i="10"/>
  <c r="AY3344" i="10"/>
  <c r="AY3343" i="10"/>
  <c r="AY3342" i="10"/>
  <c r="AY3341" i="10"/>
  <c r="AY3340" i="10"/>
  <c r="AY3339" i="10"/>
  <c r="AY3338" i="10"/>
  <c r="AY3337" i="10"/>
  <c r="AY3336" i="10"/>
  <c r="AY3335" i="10"/>
  <c r="AY3334" i="10"/>
  <c r="AY3333" i="10"/>
  <c r="AY3332" i="10"/>
  <c r="AY3331" i="10"/>
  <c r="AY3330" i="10"/>
  <c r="AY3329" i="10"/>
  <c r="AY3328" i="10"/>
  <c r="AY3327" i="10"/>
  <c r="AY3326" i="10"/>
  <c r="AY3325" i="10"/>
  <c r="AY3324" i="10"/>
  <c r="AY3323" i="10"/>
  <c r="AY3322" i="10"/>
  <c r="AY3321" i="10"/>
  <c r="AY3320" i="10"/>
  <c r="AY3319" i="10"/>
  <c r="AY3318" i="10"/>
  <c r="AY3317" i="10"/>
  <c r="AY3316" i="10"/>
  <c r="AY3315" i="10"/>
  <c r="AY3314" i="10"/>
  <c r="AY3313" i="10"/>
  <c r="AY3312" i="10"/>
  <c r="AY3311" i="10"/>
  <c r="AY3310" i="10"/>
  <c r="AY3309" i="10"/>
  <c r="AY3308" i="10"/>
  <c r="AY3307" i="10"/>
  <c r="AY3306" i="10"/>
  <c r="AY3305" i="10"/>
  <c r="AY3304" i="10"/>
  <c r="AY3303" i="10"/>
  <c r="AY3302" i="10"/>
  <c r="AY3301" i="10"/>
  <c r="AY3300" i="10"/>
  <c r="AY3299" i="10"/>
  <c r="AY3298" i="10"/>
  <c r="AY3297" i="10"/>
  <c r="AY3296" i="10"/>
  <c r="AY3295" i="10"/>
  <c r="AY3294" i="10"/>
  <c r="AY3293" i="10"/>
  <c r="AY3292" i="10"/>
  <c r="AY3291" i="10"/>
  <c r="AY3290" i="10"/>
  <c r="AY3289" i="10"/>
  <c r="AY3288" i="10"/>
  <c r="AY3287" i="10"/>
  <c r="AY3286" i="10"/>
  <c r="AY3285" i="10"/>
  <c r="AY3284" i="10"/>
  <c r="AY3283" i="10"/>
  <c r="AY3282" i="10"/>
  <c r="AY3281" i="10"/>
  <c r="AY3280" i="10"/>
  <c r="AY3279" i="10"/>
  <c r="AY3278" i="10"/>
  <c r="AY3277" i="10"/>
  <c r="AY3276" i="10"/>
  <c r="AY3275" i="10"/>
  <c r="AY3274" i="10"/>
  <c r="AY3273" i="10"/>
  <c r="AY3272" i="10"/>
  <c r="AY3271" i="10"/>
  <c r="AY3270" i="10"/>
  <c r="AY3269" i="10"/>
  <c r="AY3268" i="10"/>
  <c r="AY3267" i="10"/>
  <c r="AY3266" i="10"/>
  <c r="AY3265" i="10"/>
  <c r="AY3264" i="10"/>
  <c r="AY3263" i="10"/>
  <c r="AY3262" i="10"/>
  <c r="AY3261" i="10"/>
  <c r="AY3260" i="10"/>
  <c r="AY3259" i="10"/>
  <c r="AY3258" i="10"/>
  <c r="AY3257" i="10"/>
  <c r="AY3256" i="10"/>
  <c r="AY3255" i="10"/>
  <c r="AY3254" i="10"/>
  <c r="AY3253" i="10"/>
  <c r="AY3252" i="10"/>
  <c r="AY3251" i="10"/>
  <c r="AY3250" i="10"/>
  <c r="AY3249" i="10"/>
  <c r="AY3248" i="10"/>
  <c r="AY3247" i="10"/>
  <c r="AY3246" i="10"/>
  <c r="AY3245" i="10"/>
  <c r="AY3244" i="10"/>
  <c r="AY3243" i="10"/>
  <c r="AY3242" i="10"/>
  <c r="AY3241" i="10"/>
  <c r="AY3240" i="10"/>
  <c r="AY3239" i="10"/>
  <c r="AY3238" i="10"/>
  <c r="AY3237" i="10"/>
  <c r="AY3236" i="10"/>
  <c r="AY3235" i="10"/>
  <c r="AY3234" i="10"/>
  <c r="AY3233" i="10"/>
  <c r="AY3232" i="10"/>
  <c r="AY3231" i="10"/>
  <c r="AY3230" i="10"/>
  <c r="AY3229" i="10"/>
  <c r="AY3228" i="10"/>
  <c r="AY3227" i="10"/>
  <c r="AY3226" i="10"/>
  <c r="AY3225" i="10"/>
  <c r="AY3224" i="10"/>
  <c r="AY3223" i="10"/>
  <c r="AY3222" i="10"/>
  <c r="AY3221" i="10"/>
  <c r="AY3220" i="10"/>
  <c r="AY3219" i="10"/>
  <c r="AY3218" i="10"/>
  <c r="AY3217" i="10"/>
  <c r="AY3216" i="10"/>
  <c r="AY3215" i="10"/>
  <c r="AY3214" i="10"/>
  <c r="AY3213" i="10"/>
  <c r="AY3212" i="10"/>
  <c r="AY3211" i="10"/>
  <c r="AY3210" i="10"/>
  <c r="AY3209" i="10"/>
  <c r="AY3208" i="10"/>
  <c r="AY3207" i="10"/>
  <c r="AY3206" i="10"/>
  <c r="AY3205" i="10"/>
  <c r="AY3204" i="10"/>
  <c r="AY3203" i="10"/>
  <c r="AY3202" i="10"/>
  <c r="AY3201" i="10"/>
  <c r="AY3200" i="10"/>
  <c r="AY3199" i="10"/>
  <c r="AY3198" i="10"/>
  <c r="AY3197" i="10"/>
  <c r="AY3196" i="10"/>
  <c r="AY3195" i="10"/>
  <c r="AY3194" i="10"/>
  <c r="AY3193" i="10"/>
  <c r="AY3192" i="10"/>
  <c r="AY3191" i="10"/>
  <c r="AY3190" i="10"/>
  <c r="AY3189" i="10"/>
  <c r="AY3188" i="10"/>
  <c r="AY3187" i="10"/>
  <c r="AY3186" i="10"/>
  <c r="AY3185" i="10"/>
  <c r="AY3184" i="10"/>
  <c r="AY3183" i="10"/>
  <c r="AY3182" i="10"/>
  <c r="AY3181" i="10"/>
  <c r="AY3180" i="10"/>
  <c r="AY3179" i="10"/>
  <c r="AY3178" i="10"/>
  <c r="AY3177" i="10"/>
  <c r="AY3176" i="10"/>
  <c r="AY3175" i="10"/>
  <c r="AY3174" i="10"/>
  <c r="AY3173" i="10"/>
  <c r="AY3172" i="10"/>
  <c r="AY3171" i="10"/>
  <c r="AY3170" i="10"/>
  <c r="AY3169" i="10"/>
  <c r="AY3168" i="10"/>
  <c r="AY3167" i="10"/>
  <c r="AY3166" i="10"/>
  <c r="AY3165" i="10"/>
  <c r="AY3164" i="10"/>
  <c r="AY3163" i="10"/>
  <c r="AY3162" i="10"/>
  <c r="AY3161" i="10"/>
  <c r="AY3160" i="10"/>
  <c r="AY3159" i="10"/>
  <c r="AY3158" i="10"/>
  <c r="AY3157" i="10"/>
  <c r="AY3156" i="10"/>
  <c r="AY3155" i="10"/>
  <c r="AY3154" i="10"/>
  <c r="AY3153" i="10"/>
  <c r="AY3152" i="10"/>
  <c r="AY3151" i="10"/>
  <c r="AY3150" i="10"/>
  <c r="AY3149" i="10"/>
  <c r="AY3148" i="10"/>
  <c r="AY3147" i="10"/>
  <c r="AY3146" i="10"/>
  <c r="AY3145" i="10"/>
  <c r="AY3144" i="10"/>
  <c r="AY3143" i="10"/>
  <c r="AY3142" i="10"/>
  <c r="AY3141" i="10"/>
  <c r="AY3140" i="10"/>
  <c r="AY3139" i="10"/>
  <c r="AY3138" i="10"/>
  <c r="AY3137" i="10"/>
  <c r="AY3136" i="10"/>
  <c r="AY3135" i="10"/>
  <c r="AY3134" i="10"/>
  <c r="AY3133" i="10"/>
  <c r="AY3132" i="10"/>
  <c r="AY3131" i="10"/>
  <c r="AY3130" i="10"/>
  <c r="AY3129" i="10"/>
  <c r="AY3128" i="10"/>
  <c r="AY3127" i="10"/>
  <c r="AY3126" i="10"/>
  <c r="AY3125" i="10"/>
  <c r="AY3124" i="10"/>
  <c r="AY3123" i="10"/>
  <c r="AY3122" i="10"/>
  <c r="AY3121" i="10"/>
  <c r="AY3120" i="10"/>
  <c r="AY3119" i="10"/>
  <c r="AY3118" i="10"/>
  <c r="AY3117" i="10"/>
  <c r="AY3116" i="10"/>
  <c r="AY3115" i="10"/>
  <c r="AY3114" i="10"/>
  <c r="AY3113" i="10"/>
  <c r="AY3112" i="10"/>
  <c r="AY3111" i="10"/>
  <c r="AY3110" i="10"/>
  <c r="AY3109" i="10"/>
  <c r="AY3108" i="10"/>
  <c r="AY3107" i="10"/>
  <c r="AY3106" i="10"/>
  <c r="AY3105" i="10"/>
  <c r="AY3104" i="10"/>
  <c r="AY3103" i="10"/>
  <c r="AY3102" i="10"/>
  <c r="AY3101" i="10"/>
  <c r="AY3100" i="10"/>
  <c r="AY3099" i="10"/>
  <c r="AY3098" i="10"/>
  <c r="AY3097" i="10"/>
  <c r="AY3096" i="10"/>
  <c r="AY3095" i="10"/>
  <c r="AY3094" i="10"/>
  <c r="AY3093" i="10"/>
  <c r="AY3092" i="10"/>
  <c r="AY3091" i="10"/>
  <c r="AY3090" i="10"/>
  <c r="AY3089" i="10"/>
  <c r="AY3088" i="10"/>
  <c r="AY3087" i="10"/>
  <c r="AY3086" i="10"/>
  <c r="AY3085" i="10"/>
  <c r="AY3084" i="10"/>
  <c r="AY3083" i="10"/>
  <c r="AY3082" i="10"/>
  <c r="AY3081" i="10"/>
  <c r="AY3080" i="10"/>
  <c r="AY3079" i="10"/>
  <c r="AY3078" i="10"/>
  <c r="AY3077" i="10"/>
  <c r="AY3076" i="10"/>
  <c r="AY3075" i="10"/>
  <c r="AY3074" i="10"/>
  <c r="AY3073" i="10"/>
  <c r="AY3072" i="10"/>
  <c r="AY3071" i="10"/>
  <c r="AY3070" i="10"/>
  <c r="AY3069" i="10"/>
  <c r="AY3068" i="10"/>
  <c r="AY3067" i="10"/>
  <c r="AY3066" i="10"/>
  <c r="AY3065" i="10"/>
  <c r="AY3064" i="10"/>
  <c r="AY3063" i="10"/>
  <c r="AY3062" i="10"/>
  <c r="AY3061" i="10"/>
  <c r="AY3060" i="10"/>
  <c r="AY3059" i="10"/>
  <c r="AY3058" i="10"/>
  <c r="AY3057" i="10"/>
  <c r="AY3056" i="10"/>
  <c r="AY3055" i="10"/>
  <c r="AY3054" i="10"/>
  <c r="AY3053" i="10"/>
  <c r="AY3052" i="10"/>
  <c r="AY3051" i="10"/>
  <c r="AY3050" i="10"/>
  <c r="AY3049" i="10"/>
  <c r="AY3048" i="10"/>
  <c r="AY3047" i="10"/>
  <c r="AY3046" i="10"/>
  <c r="AY3045" i="10"/>
  <c r="AY3044" i="10"/>
  <c r="AY3043" i="10"/>
  <c r="AY3042" i="10"/>
  <c r="AY3041" i="10"/>
  <c r="AY3040" i="10"/>
  <c r="AY3039" i="10"/>
  <c r="AY3038" i="10"/>
  <c r="AY3037" i="10"/>
  <c r="AY3036" i="10"/>
  <c r="AY3035" i="10"/>
  <c r="AY3034" i="10"/>
  <c r="AY3033" i="10"/>
  <c r="AY3032" i="10"/>
  <c r="AY3031" i="10"/>
  <c r="AY3030" i="10"/>
  <c r="AY3029" i="10"/>
  <c r="AY3028" i="10"/>
  <c r="AY3027" i="10"/>
  <c r="AY3026" i="10"/>
  <c r="AY3025" i="10"/>
  <c r="AY3024" i="10"/>
  <c r="AY3023" i="10"/>
  <c r="AY3022" i="10"/>
  <c r="AY3021" i="10"/>
  <c r="AY3020" i="10"/>
  <c r="AY3019" i="10"/>
  <c r="AY3018" i="10"/>
  <c r="AY3017" i="10"/>
  <c r="AY3016" i="10"/>
  <c r="AY3015" i="10"/>
  <c r="AY3014" i="10"/>
  <c r="AY3013" i="10"/>
  <c r="AY3012" i="10"/>
  <c r="AY3011" i="10"/>
  <c r="AY3010" i="10"/>
  <c r="AY3009" i="10"/>
  <c r="AY3008" i="10"/>
  <c r="AY3007" i="10"/>
  <c r="AY3006" i="10"/>
  <c r="AY3005" i="10"/>
  <c r="AY3004" i="10"/>
  <c r="AY3003" i="10"/>
  <c r="AY3002" i="10"/>
  <c r="AY3001" i="10"/>
  <c r="AY3000" i="10"/>
  <c r="AY2999" i="10"/>
  <c r="AY2998" i="10"/>
  <c r="AY2997" i="10"/>
  <c r="AY2996" i="10"/>
  <c r="AY2995" i="10"/>
  <c r="AY2994" i="10"/>
  <c r="AY2993" i="10"/>
  <c r="AY2992" i="10"/>
  <c r="AY2991" i="10"/>
  <c r="AY2990" i="10"/>
  <c r="AY2989" i="10"/>
  <c r="AY2988" i="10"/>
  <c r="AY2987" i="10"/>
  <c r="AY2986" i="10"/>
  <c r="AY2985" i="10"/>
  <c r="AY2984" i="10"/>
  <c r="AY2983" i="10"/>
  <c r="AY2982" i="10"/>
  <c r="AY2981" i="10"/>
  <c r="AY2980" i="10"/>
  <c r="AY2979" i="10"/>
  <c r="AY2978" i="10"/>
  <c r="AY2977" i="10"/>
  <c r="AY2976" i="10"/>
  <c r="AY2975" i="10"/>
  <c r="AY2974" i="10"/>
  <c r="AY2973" i="10"/>
  <c r="AY2972" i="10"/>
  <c r="AY2971" i="10"/>
  <c r="AY2970" i="10"/>
  <c r="AY2969" i="10"/>
  <c r="AY2968" i="10"/>
  <c r="AY2967" i="10"/>
  <c r="AY2966" i="10"/>
  <c r="AY2965" i="10"/>
  <c r="AY2964" i="10"/>
  <c r="AY2963" i="10"/>
  <c r="AY2962" i="10"/>
  <c r="AY2961" i="10"/>
  <c r="AY2960" i="10"/>
  <c r="AY2959" i="10"/>
  <c r="AY2958" i="10"/>
  <c r="AY2957" i="10"/>
  <c r="AY2956" i="10"/>
  <c r="AY2955" i="10"/>
  <c r="AY2954" i="10"/>
  <c r="AY2953" i="10"/>
  <c r="AY2952" i="10"/>
  <c r="AY2951" i="10"/>
  <c r="AY2950" i="10"/>
  <c r="AY2949" i="10"/>
  <c r="AY2948" i="10"/>
  <c r="AY2947" i="10"/>
  <c r="AY2946" i="10"/>
  <c r="AY2945" i="10"/>
  <c r="AY2944" i="10"/>
  <c r="AY2943" i="10"/>
  <c r="AY2942" i="10"/>
  <c r="AY2941" i="10"/>
  <c r="AY2940" i="10"/>
  <c r="AY2939" i="10"/>
  <c r="AY2938" i="10"/>
  <c r="AY2937" i="10"/>
  <c r="AY2936" i="10"/>
  <c r="AY2935" i="10"/>
  <c r="AY2934" i="10"/>
  <c r="AY2933" i="10"/>
  <c r="AY2932" i="10"/>
  <c r="AY2931" i="10"/>
  <c r="AY2930" i="10"/>
  <c r="AY2929" i="10"/>
  <c r="AY2928" i="10"/>
  <c r="AY2927" i="10"/>
  <c r="AY2926" i="10"/>
  <c r="AY2925" i="10"/>
  <c r="AY2924" i="10"/>
  <c r="AY2923" i="10"/>
  <c r="AY2922" i="10"/>
  <c r="AY2921" i="10"/>
  <c r="AY2920" i="10"/>
  <c r="AY2919" i="10"/>
  <c r="AY2918" i="10"/>
  <c r="AY2917" i="10"/>
  <c r="AY2916" i="10"/>
  <c r="AY2915" i="10"/>
  <c r="AY2914" i="10"/>
  <c r="AY2913" i="10"/>
  <c r="AY2912" i="10"/>
  <c r="AY2911" i="10"/>
  <c r="AY2910" i="10"/>
  <c r="AY2909" i="10"/>
  <c r="AY2908" i="10"/>
  <c r="AY2907" i="10"/>
  <c r="AY2906" i="10"/>
  <c r="AY2905" i="10"/>
  <c r="AY2904" i="10"/>
  <c r="AY2903" i="10"/>
  <c r="AY2902" i="10"/>
  <c r="AY2901" i="10"/>
  <c r="AY2900" i="10"/>
  <c r="AY2899" i="10"/>
  <c r="AY2898" i="10"/>
  <c r="AY2897" i="10"/>
  <c r="AY2896" i="10"/>
  <c r="AY2895" i="10"/>
  <c r="AY2894" i="10"/>
  <c r="AY2893" i="10"/>
  <c r="AY2892" i="10"/>
  <c r="AY2891" i="10"/>
  <c r="AY2890" i="10"/>
  <c r="AY2889" i="10"/>
  <c r="AY2888" i="10"/>
  <c r="AY2887" i="10"/>
  <c r="AY2886" i="10"/>
  <c r="AY2885" i="10"/>
  <c r="AY2884" i="10"/>
  <c r="AY2883" i="10"/>
  <c r="AY2882" i="10"/>
  <c r="AY2881" i="10"/>
  <c r="AY2880" i="10"/>
  <c r="AY2879" i="10"/>
  <c r="AY2878" i="10"/>
  <c r="AY2877" i="10"/>
  <c r="AY2876" i="10"/>
  <c r="AY2875" i="10"/>
  <c r="AY2874" i="10"/>
  <c r="AY2873" i="10"/>
  <c r="AY2872" i="10"/>
  <c r="AY2871" i="10"/>
  <c r="AY2870" i="10"/>
  <c r="AY2869" i="10"/>
  <c r="AY2868" i="10"/>
  <c r="AY2867" i="10"/>
  <c r="AY2866" i="10"/>
  <c r="AY2865" i="10"/>
  <c r="AY2864" i="10"/>
  <c r="AY2863" i="10"/>
  <c r="AY2862" i="10"/>
  <c r="AY2861" i="10"/>
  <c r="AY2860" i="10"/>
  <c r="AY2859" i="10"/>
  <c r="AY2858" i="10"/>
  <c r="AY2857" i="10"/>
  <c r="AY2856" i="10"/>
  <c r="AY2855" i="10"/>
  <c r="AY2854" i="10"/>
  <c r="AY2853" i="10"/>
  <c r="AY2852" i="10"/>
  <c r="AY2851" i="10"/>
  <c r="AY2850" i="10"/>
  <c r="AY2849" i="10"/>
  <c r="AY2848" i="10"/>
  <c r="AY2847" i="10"/>
  <c r="AY2846" i="10"/>
  <c r="AY2845" i="10"/>
  <c r="AY2844" i="10"/>
  <c r="AY2843" i="10"/>
  <c r="AY2842" i="10"/>
  <c r="AY2841" i="10"/>
  <c r="AY2840" i="10"/>
  <c r="AY2839" i="10"/>
  <c r="AY2838" i="10"/>
  <c r="AY2837" i="10"/>
  <c r="AY2836" i="10"/>
  <c r="AY2835" i="10"/>
  <c r="AY2834" i="10"/>
  <c r="AY2833" i="10"/>
  <c r="AY2832" i="10"/>
  <c r="AY2831" i="10"/>
  <c r="AY2830" i="10"/>
  <c r="AY2829" i="10"/>
  <c r="AY2828" i="10"/>
  <c r="AY2827" i="10"/>
  <c r="AY2826" i="10"/>
  <c r="AY2825" i="10"/>
  <c r="AY2824" i="10"/>
  <c r="AY2823" i="10"/>
  <c r="AY2822" i="10"/>
  <c r="AY2821" i="10"/>
  <c r="AY2820" i="10"/>
  <c r="AY2819" i="10"/>
  <c r="AY2818" i="10"/>
  <c r="AY2817" i="10"/>
  <c r="AY2816" i="10"/>
  <c r="AY2815" i="10"/>
  <c r="AY2814" i="10"/>
  <c r="AY2813" i="10"/>
  <c r="AY2812" i="10"/>
  <c r="AY2811" i="10"/>
  <c r="AY2810" i="10"/>
  <c r="AY2809" i="10"/>
  <c r="AY2808" i="10"/>
  <c r="AY2807" i="10"/>
  <c r="AY2806" i="10"/>
  <c r="AY2805" i="10"/>
  <c r="AY2804" i="10"/>
  <c r="AY2803" i="10"/>
  <c r="AY2802" i="10"/>
  <c r="AY2801" i="10"/>
  <c r="AY2800" i="10"/>
  <c r="AY2799" i="10"/>
  <c r="AY2798" i="10"/>
  <c r="AY2797" i="10"/>
  <c r="AY2796" i="10"/>
  <c r="AY2795" i="10"/>
  <c r="AY2794" i="10"/>
  <c r="AY2793" i="10"/>
  <c r="AY2792" i="10"/>
  <c r="AY2791" i="10"/>
  <c r="AY2790" i="10"/>
  <c r="AY2789" i="10"/>
  <c r="AY2788" i="10"/>
  <c r="AY2787" i="10"/>
  <c r="AY2786" i="10"/>
  <c r="AY2785" i="10"/>
  <c r="AY2784" i="10"/>
  <c r="AY2783" i="10"/>
  <c r="AY2782" i="10"/>
  <c r="AY2781" i="10"/>
  <c r="AY2780" i="10"/>
  <c r="AY2779" i="10"/>
  <c r="AY2778" i="10"/>
  <c r="AY2777" i="10"/>
  <c r="AY2776" i="10"/>
  <c r="AY2775" i="10"/>
  <c r="AY2774" i="10"/>
  <c r="AY2773" i="10"/>
  <c r="AY2772" i="10"/>
  <c r="AY2771" i="10"/>
  <c r="AY2770" i="10"/>
  <c r="AY2769" i="10"/>
  <c r="AY2768" i="10"/>
  <c r="AY2767" i="10"/>
  <c r="AY2766" i="10"/>
  <c r="AY2765" i="10"/>
  <c r="AY2764" i="10"/>
  <c r="AY2763" i="10"/>
  <c r="AY2762" i="10"/>
  <c r="AY2761" i="10"/>
  <c r="AY2760" i="10"/>
  <c r="AY2759" i="10"/>
  <c r="AY2758" i="10"/>
  <c r="AY2757" i="10"/>
  <c r="AY2756" i="10"/>
  <c r="AY2755" i="10"/>
  <c r="AY2754" i="10"/>
  <c r="AY2753" i="10"/>
  <c r="AY2752" i="10"/>
  <c r="AY2751" i="10"/>
  <c r="AY2750" i="10"/>
  <c r="AY2749" i="10"/>
  <c r="AY2748" i="10"/>
  <c r="AY2747" i="10"/>
  <c r="AY2746" i="10"/>
  <c r="AY2745" i="10"/>
  <c r="AY2744" i="10"/>
  <c r="AY2743" i="10"/>
  <c r="AY2742" i="10"/>
  <c r="AY2741" i="10"/>
  <c r="AY2740" i="10"/>
  <c r="AY2739" i="10"/>
  <c r="AY2738" i="10"/>
  <c r="AY2737" i="10"/>
  <c r="AY2736" i="10"/>
  <c r="AY2735" i="10"/>
  <c r="AY2734" i="10"/>
  <c r="AY2733" i="10"/>
  <c r="AY2732" i="10"/>
  <c r="AY2731" i="10"/>
  <c r="AY2730" i="10"/>
  <c r="AY2729" i="10"/>
  <c r="AY2728" i="10"/>
  <c r="AY2727" i="10"/>
  <c r="AY2726" i="10"/>
  <c r="AY2725" i="10"/>
  <c r="AY2724" i="10"/>
  <c r="AY2723" i="10"/>
  <c r="AY2722" i="10"/>
  <c r="AY2721" i="10"/>
  <c r="AY2720" i="10"/>
  <c r="AY2719" i="10"/>
  <c r="AY2718" i="10"/>
  <c r="AY2717" i="10"/>
  <c r="AY2716" i="10"/>
  <c r="AY2715" i="10"/>
  <c r="AY2714" i="10"/>
  <c r="AY2713" i="10"/>
  <c r="AY2712" i="10"/>
  <c r="AY2711" i="10"/>
  <c r="AY2710" i="10"/>
  <c r="AY2709" i="10"/>
  <c r="AY2708" i="10"/>
  <c r="AY2707" i="10"/>
  <c r="AY2706" i="10"/>
  <c r="AY2705" i="10"/>
  <c r="AY2704" i="10"/>
  <c r="AY2703" i="10"/>
  <c r="AY2702" i="10"/>
  <c r="AY2701" i="10"/>
  <c r="AY2700" i="10"/>
  <c r="AY2699" i="10"/>
  <c r="AY2698" i="10"/>
  <c r="AY2697" i="10"/>
  <c r="AY2696" i="10"/>
  <c r="AY2695" i="10"/>
  <c r="AY2694" i="10"/>
  <c r="AY2693" i="10"/>
  <c r="AY2692" i="10"/>
  <c r="AY2691" i="10"/>
  <c r="AY2690" i="10"/>
  <c r="AY2689" i="10"/>
  <c r="AY2688" i="10"/>
  <c r="AY2687" i="10"/>
  <c r="AY2686" i="10"/>
  <c r="AY2685" i="10"/>
  <c r="AY2684" i="10"/>
  <c r="AY2683" i="10"/>
  <c r="AY2682" i="10"/>
  <c r="AY2681" i="10"/>
  <c r="AY2680" i="10"/>
  <c r="AY2679" i="10"/>
  <c r="AY2678" i="10"/>
  <c r="AY2677" i="10"/>
  <c r="AY2676" i="10"/>
  <c r="AY2675" i="10"/>
  <c r="AY2674" i="10"/>
  <c r="AY2673" i="10"/>
  <c r="AY2672" i="10"/>
  <c r="AY2671" i="10"/>
  <c r="AY2670" i="10"/>
  <c r="AY2669" i="10"/>
  <c r="AY2668" i="10"/>
  <c r="AY2667" i="10"/>
  <c r="AY2666" i="10"/>
  <c r="AY2665" i="10"/>
  <c r="AY2664" i="10"/>
  <c r="AY2663" i="10"/>
  <c r="AY2662" i="10"/>
  <c r="AY2661" i="10"/>
  <c r="AY2660" i="10"/>
  <c r="AY2659" i="10"/>
  <c r="AY2658" i="10"/>
  <c r="AY2657" i="10"/>
  <c r="AY2656" i="10"/>
  <c r="AY2655" i="10"/>
  <c r="AY2654" i="10"/>
  <c r="AY2653" i="10"/>
  <c r="AY2652" i="10"/>
  <c r="AY2651" i="10"/>
  <c r="AY2650" i="10"/>
  <c r="AY2649" i="10"/>
  <c r="AY2648" i="10"/>
  <c r="AY2647" i="10"/>
  <c r="AY2646" i="10"/>
  <c r="AY2645" i="10"/>
  <c r="AY2644" i="10"/>
  <c r="AY2643" i="10"/>
  <c r="AY2642" i="10"/>
  <c r="AY2641" i="10"/>
  <c r="AY2640" i="10"/>
  <c r="AY2639" i="10"/>
  <c r="AY2638" i="10"/>
  <c r="AY2637" i="10"/>
  <c r="AY2636" i="10"/>
  <c r="AY2635" i="10"/>
  <c r="AY2634" i="10"/>
  <c r="AY2633" i="10"/>
  <c r="AY2632" i="10"/>
  <c r="AY2631" i="10"/>
  <c r="AY2630" i="10"/>
  <c r="AY2629" i="10"/>
  <c r="AY2628" i="10"/>
  <c r="AY2627" i="10"/>
  <c r="AY2626" i="10"/>
  <c r="AY2625" i="10"/>
  <c r="AY2624" i="10"/>
  <c r="AY2623" i="10"/>
  <c r="AY2622" i="10"/>
  <c r="AY2621" i="10"/>
  <c r="AY2620" i="10"/>
  <c r="AY2619" i="10"/>
  <c r="AY2618" i="10"/>
  <c r="AY2617" i="10"/>
  <c r="AY2616" i="10"/>
  <c r="AY2615" i="10"/>
  <c r="AY2614" i="10"/>
  <c r="AY2613" i="10"/>
  <c r="AY2612" i="10"/>
  <c r="AY2611" i="10"/>
  <c r="AY2610" i="10"/>
  <c r="AY2609" i="10"/>
  <c r="AY2608" i="10"/>
  <c r="AY2607" i="10"/>
  <c r="AY2606" i="10"/>
  <c r="AY2605" i="10"/>
  <c r="AY2604" i="10"/>
  <c r="AY2603" i="10"/>
  <c r="AY2602" i="10"/>
  <c r="AY2601" i="10"/>
  <c r="AY2600" i="10"/>
  <c r="AY2599" i="10"/>
  <c r="AY2598" i="10"/>
  <c r="AY2597" i="10"/>
  <c r="AY2596" i="10"/>
  <c r="AY2595" i="10"/>
  <c r="AY2594" i="10"/>
  <c r="AY2593" i="10"/>
  <c r="AY2592" i="10"/>
  <c r="AY2591" i="10"/>
  <c r="AY2590" i="10"/>
  <c r="AY2589" i="10"/>
  <c r="AY2588" i="10"/>
  <c r="AY2587" i="10"/>
  <c r="AY2586" i="10"/>
  <c r="AY2585" i="10"/>
  <c r="AY2584" i="10"/>
  <c r="AY2583" i="10"/>
  <c r="AY2582" i="10"/>
  <c r="AY2581" i="10"/>
  <c r="AY2580" i="10"/>
  <c r="AY2579" i="10"/>
  <c r="AY2578" i="10"/>
  <c r="AY2577" i="10"/>
  <c r="AY2576" i="10"/>
  <c r="AY2575" i="10"/>
  <c r="AY2574" i="10"/>
  <c r="AY2573" i="10"/>
  <c r="AY2572" i="10"/>
  <c r="AY2571" i="10"/>
  <c r="AY2570" i="10"/>
  <c r="AY2569" i="10"/>
  <c r="AY2568" i="10"/>
  <c r="AY2567" i="10"/>
  <c r="AY2566" i="10"/>
  <c r="AY2565" i="10"/>
  <c r="AY2564" i="10"/>
  <c r="AY2563" i="10"/>
  <c r="AY2562" i="10"/>
  <c r="AY2561" i="10"/>
  <c r="AY2560" i="10"/>
  <c r="AY2559" i="10"/>
  <c r="AY2558" i="10"/>
  <c r="AY2557" i="10"/>
  <c r="AY2556" i="10"/>
  <c r="AY2555" i="10"/>
  <c r="AY2554" i="10"/>
  <c r="AY2553" i="10"/>
  <c r="AY2552" i="10"/>
  <c r="AY2551" i="10"/>
  <c r="AY2550" i="10"/>
  <c r="AY2549" i="10"/>
  <c r="AY2548" i="10"/>
  <c r="AY2547" i="10"/>
  <c r="AY2546" i="10"/>
  <c r="AY2545" i="10"/>
  <c r="AY2544" i="10"/>
  <c r="AY2543" i="10"/>
  <c r="AY2542" i="10"/>
  <c r="AY2541" i="10"/>
  <c r="AY2540" i="10"/>
  <c r="AY2539" i="10"/>
  <c r="AY2538" i="10"/>
  <c r="AY2537" i="10"/>
  <c r="AY2536" i="10"/>
  <c r="AY2535" i="10"/>
  <c r="AY2534" i="10"/>
  <c r="AY2533" i="10"/>
  <c r="AY2532" i="10"/>
  <c r="AY2531" i="10"/>
  <c r="AY2530" i="10"/>
  <c r="AY2529" i="10"/>
  <c r="AY2528" i="10"/>
  <c r="AY2527" i="10"/>
  <c r="AY2526" i="10"/>
  <c r="AY2525" i="10"/>
  <c r="AY2524" i="10"/>
  <c r="AY2523" i="10"/>
  <c r="AY2522" i="10"/>
  <c r="AY2521" i="10"/>
  <c r="AY2520" i="10"/>
  <c r="AY2519" i="10"/>
  <c r="AY2518" i="10"/>
  <c r="AY2517" i="10"/>
  <c r="AY2516" i="10"/>
  <c r="AY2515" i="10"/>
  <c r="AY2514" i="10"/>
  <c r="AY2513" i="10"/>
  <c r="AY2512" i="10"/>
  <c r="AY2511" i="10"/>
  <c r="AY2510" i="10"/>
  <c r="AY2509" i="10"/>
  <c r="AY2508" i="10"/>
  <c r="AY2507" i="10"/>
  <c r="AY2506" i="10"/>
  <c r="AY2505" i="10"/>
  <c r="AY2504" i="10"/>
  <c r="AY2503" i="10"/>
  <c r="AY2502" i="10"/>
  <c r="AY2501" i="10"/>
  <c r="AY2500" i="10"/>
  <c r="AY2499" i="10"/>
  <c r="AY2498" i="10"/>
  <c r="AY2497" i="10"/>
  <c r="AY2496" i="10"/>
  <c r="AY2495" i="10"/>
  <c r="AY2494" i="10"/>
  <c r="AY2493" i="10"/>
  <c r="AY2492" i="10"/>
  <c r="AY2491" i="10"/>
  <c r="AY2490" i="10"/>
  <c r="AY2489" i="10"/>
  <c r="AY2488" i="10"/>
  <c r="AY2487" i="10"/>
  <c r="AY2486" i="10"/>
  <c r="AY2485" i="10"/>
  <c r="AY2484" i="10"/>
  <c r="AY2483" i="10"/>
  <c r="AY2482" i="10"/>
  <c r="AY2481" i="10"/>
  <c r="AY2480" i="10"/>
  <c r="AY2479" i="10"/>
  <c r="AY2478" i="10"/>
  <c r="AY2477" i="10"/>
  <c r="AY2476" i="10"/>
  <c r="AY2475" i="10"/>
  <c r="AY2474" i="10"/>
  <c r="AY2473" i="10"/>
  <c r="AY2472" i="10"/>
  <c r="AY2471" i="10"/>
  <c r="AY2470" i="10"/>
  <c r="AY2469" i="10"/>
  <c r="AY2468" i="10"/>
  <c r="AY2467" i="10"/>
  <c r="AY2466" i="10"/>
  <c r="AY2465" i="10"/>
  <c r="AY2464" i="10"/>
  <c r="AY2463" i="10"/>
  <c r="AY2462" i="10"/>
  <c r="AY2461" i="10"/>
  <c r="AY2460" i="10"/>
  <c r="AY2459" i="10"/>
  <c r="AY2458" i="10"/>
  <c r="AY2457" i="10"/>
  <c r="AY2456" i="10"/>
  <c r="AY2455" i="10"/>
  <c r="AY2454" i="10"/>
  <c r="AY2453" i="10"/>
  <c r="AY2452" i="10"/>
  <c r="AY2451" i="10"/>
  <c r="AY2450" i="10"/>
  <c r="AY2449" i="10"/>
  <c r="AY2448" i="10"/>
  <c r="AY2447" i="10"/>
  <c r="AY2446" i="10"/>
  <c r="AY2445" i="10"/>
  <c r="AY2444" i="10"/>
  <c r="AY2443" i="10"/>
  <c r="AY2442" i="10"/>
  <c r="AY2441" i="10"/>
  <c r="AY2440" i="10"/>
  <c r="AY2439" i="10"/>
  <c r="AY2438" i="10"/>
  <c r="AY2437" i="10"/>
  <c r="AY2436" i="10"/>
  <c r="AY2435" i="10"/>
  <c r="AY2434" i="10"/>
  <c r="AY2433" i="10"/>
  <c r="AY2432" i="10"/>
  <c r="AY2431" i="10"/>
  <c r="AY2430" i="10"/>
  <c r="AY2429" i="10"/>
  <c r="AY2428" i="10"/>
  <c r="AY2427" i="10"/>
  <c r="AY2426" i="10"/>
  <c r="AY2425" i="10"/>
  <c r="AY2424" i="10"/>
  <c r="AY2423" i="10"/>
  <c r="AY2422" i="10"/>
  <c r="AY2421" i="10"/>
  <c r="AY2420" i="10"/>
  <c r="AY2419" i="10"/>
  <c r="AY2418" i="10"/>
  <c r="AY2417" i="10"/>
  <c r="AY2416" i="10"/>
  <c r="AY2415" i="10"/>
  <c r="AY2414" i="10"/>
  <c r="AY2413" i="10"/>
  <c r="AY2412" i="10"/>
  <c r="AY2411" i="10"/>
  <c r="AY2410" i="10"/>
  <c r="AY2409" i="10"/>
  <c r="AY2408" i="10"/>
  <c r="AY2407" i="10"/>
  <c r="AY2406" i="10"/>
  <c r="AY2405" i="10"/>
  <c r="AY2404" i="10"/>
  <c r="AY2403" i="10"/>
  <c r="AY2402" i="10"/>
  <c r="AY2401" i="10"/>
  <c r="AY2400" i="10"/>
  <c r="AY2399" i="10"/>
  <c r="AY2398" i="10"/>
  <c r="AY2397" i="10"/>
  <c r="AY2396" i="10"/>
  <c r="AY2395" i="10"/>
  <c r="AY2394" i="10"/>
  <c r="AY2393" i="10"/>
  <c r="AY2392" i="10"/>
  <c r="AY2391" i="10"/>
  <c r="AY2390" i="10"/>
  <c r="AY2389" i="10"/>
  <c r="AY2388" i="10"/>
  <c r="AY2387" i="10"/>
  <c r="AY2386" i="10"/>
  <c r="AY2385" i="10"/>
  <c r="AY2384" i="10"/>
  <c r="AY2383" i="10"/>
  <c r="AY2382" i="10"/>
  <c r="AY2381" i="10"/>
  <c r="AY2380" i="10"/>
  <c r="AY2379" i="10"/>
  <c r="AY2378" i="10"/>
  <c r="AY2377" i="10"/>
  <c r="AY2376" i="10"/>
  <c r="AY2375" i="10"/>
  <c r="AY2374" i="10"/>
  <c r="AY2373" i="10"/>
  <c r="AY2372" i="10"/>
  <c r="AY2371" i="10"/>
  <c r="AY2370" i="10"/>
  <c r="AY2369" i="10"/>
  <c r="AY2368" i="10"/>
  <c r="AY2367" i="10"/>
  <c r="AY2366" i="10"/>
  <c r="AY2365" i="10"/>
  <c r="AY2364" i="10"/>
  <c r="AY2363" i="10"/>
  <c r="AY2362" i="10"/>
  <c r="AY2361" i="10"/>
  <c r="AY2360" i="10"/>
  <c r="AY2359" i="10"/>
  <c r="AY2358" i="10"/>
  <c r="AY2357" i="10"/>
  <c r="AY2356" i="10"/>
  <c r="AY2355" i="10"/>
  <c r="AY2354" i="10"/>
  <c r="AY2353" i="10"/>
  <c r="AY2352" i="10"/>
  <c r="AY2351" i="10"/>
  <c r="AY2350" i="10"/>
  <c r="AY2349" i="10"/>
  <c r="AY2348" i="10"/>
  <c r="AY2347" i="10"/>
  <c r="AY2346" i="10"/>
  <c r="AY2345" i="10"/>
  <c r="AY2344" i="10"/>
  <c r="AY2343" i="10"/>
  <c r="AY2342" i="10"/>
  <c r="AY2341" i="10"/>
  <c r="AY2340" i="10"/>
  <c r="AY2339" i="10"/>
  <c r="AY2338" i="10"/>
  <c r="AY2337" i="10"/>
  <c r="AY2336" i="10"/>
  <c r="AY2335" i="10"/>
  <c r="AY2334" i="10"/>
  <c r="AY2333" i="10"/>
  <c r="AY2332" i="10"/>
  <c r="AY2331" i="10"/>
  <c r="AY2330" i="10"/>
  <c r="AY2329" i="10"/>
  <c r="AY2328" i="10"/>
  <c r="AY2327" i="10"/>
  <c r="AY2326" i="10"/>
  <c r="AY2325" i="10"/>
  <c r="AY2324" i="10"/>
  <c r="AY2323" i="10"/>
  <c r="AY2322" i="10"/>
  <c r="AY2321" i="10"/>
  <c r="AY2320" i="10"/>
  <c r="AY2319" i="10"/>
  <c r="AY2318" i="10"/>
  <c r="AY2317" i="10"/>
  <c r="AY2316" i="10"/>
  <c r="AY2315" i="10"/>
  <c r="AY2314" i="10"/>
  <c r="AY2313" i="10"/>
  <c r="AY2312" i="10"/>
  <c r="AY2311" i="10"/>
  <c r="AY2310" i="10"/>
  <c r="AY2309" i="10"/>
  <c r="AY2308" i="10"/>
  <c r="AY2307" i="10"/>
  <c r="AY2306" i="10"/>
  <c r="AY2305" i="10"/>
  <c r="AY2304" i="10"/>
  <c r="AY2303" i="10"/>
  <c r="AY2302" i="10"/>
  <c r="AY2301" i="10"/>
  <c r="AY2300" i="10"/>
  <c r="AY2299" i="10"/>
  <c r="AY2298" i="10"/>
  <c r="AY2297" i="10"/>
  <c r="AY2296" i="10"/>
  <c r="AY2295" i="10"/>
  <c r="AY2294" i="10"/>
  <c r="AY2293" i="10"/>
  <c r="AY2292" i="10"/>
  <c r="AY2291" i="10"/>
  <c r="AY2290" i="10"/>
  <c r="AY2289" i="10"/>
  <c r="AY2288" i="10"/>
  <c r="AY2287" i="10"/>
  <c r="AY2286" i="10"/>
  <c r="AY2285" i="10"/>
  <c r="AY2284" i="10"/>
  <c r="AY2283" i="10"/>
  <c r="AY2282" i="10"/>
  <c r="AY2281" i="10"/>
  <c r="AY2280" i="10"/>
  <c r="AY2279" i="10"/>
  <c r="AY2278" i="10"/>
  <c r="AY2277" i="10"/>
  <c r="AY2276" i="10"/>
  <c r="AY2275" i="10"/>
  <c r="AY2274" i="10"/>
  <c r="AY2273" i="10"/>
  <c r="AY2272" i="10"/>
  <c r="AY2271" i="10"/>
  <c r="AY2270" i="10"/>
  <c r="AY2269" i="10"/>
  <c r="AY2268" i="10"/>
  <c r="AY2267" i="10"/>
  <c r="AY2266" i="10"/>
  <c r="AY2265" i="10"/>
  <c r="AY2264" i="10"/>
  <c r="AY2263" i="10"/>
  <c r="AY2262" i="10"/>
  <c r="AY2261" i="10"/>
  <c r="AY2260" i="10"/>
  <c r="AY2259" i="10"/>
  <c r="AY2258" i="10"/>
  <c r="AY2257" i="10"/>
  <c r="AY2256" i="10"/>
  <c r="AY2255" i="10"/>
  <c r="AY2254" i="10"/>
  <c r="AY2253" i="10"/>
  <c r="AY2252" i="10"/>
  <c r="AY2251" i="10"/>
  <c r="AY2250" i="10"/>
  <c r="AY2249" i="10"/>
  <c r="AY2248" i="10"/>
  <c r="AY2247" i="10"/>
  <c r="AY2246" i="10"/>
  <c r="AY2245" i="10"/>
  <c r="AY2244" i="10"/>
  <c r="AY2243" i="10"/>
  <c r="AY2242" i="10"/>
  <c r="AY2241" i="10"/>
  <c r="AY2240" i="10"/>
  <c r="AY2239" i="10"/>
  <c r="AY2238" i="10"/>
  <c r="AY2237" i="10"/>
  <c r="AY2236" i="10"/>
  <c r="AY2235" i="10"/>
  <c r="AY2234" i="10"/>
  <c r="AY2233" i="10"/>
  <c r="AY2232" i="10"/>
  <c r="AY2231" i="10"/>
  <c r="AY2230" i="10"/>
  <c r="AY2229" i="10"/>
  <c r="AY2228" i="10"/>
  <c r="AY2227" i="10"/>
  <c r="AY2226" i="10"/>
  <c r="AY2225" i="10"/>
  <c r="AY2224" i="10"/>
  <c r="AY2223" i="10"/>
  <c r="AY2222" i="10"/>
  <c r="AY2221" i="10"/>
  <c r="AY2220" i="10"/>
  <c r="AY2219" i="10"/>
  <c r="AY2218" i="10"/>
  <c r="AY2217" i="10"/>
  <c r="AY2216" i="10"/>
  <c r="AY2215" i="10"/>
  <c r="AY2214" i="10"/>
  <c r="AY2213" i="10"/>
  <c r="AY2212" i="10"/>
  <c r="AY2211" i="10"/>
  <c r="AY2210" i="10"/>
  <c r="AY2209" i="10"/>
  <c r="AY2208" i="10"/>
  <c r="AY2207" i="10"/>
  <c r="AY2206" i="10"/>
  <c r="AY2205" i="10"/>
  <c r="AY2204" i="10"/>
  <c r="AY2203" i="10"/>
  <c r="AY2202" i="10"/>
  <c r="AY2201" i="10"/>
  <c r="AY2200" i="10"/>
  <c r="AY2199" i="10"/>
  <c r="AY2198" i="10"/>
  <c r="AY2197" i="10"/>
  <c r="AY2196" i="10"/>
  <c r="AY2195" i="10"/>
  <c r="AY2194" i="10"/>
  <c r="AY2193" i="10"/>
  <c r="AY2192" i="10"/>
  <c r="AY2191" i="10"/>
  <c r="AY2190" i="10"/>
  <c r="AY2189" i="10"/>
  <c r="AY2188" i="10"/>
  <c r="AY2187" i="10"/>
  <c r="AY2186" i="10"/>
  <c r="AY2185" i="10"/>
  <c r="AY2184" i="10"/>
  <c r="AY2183" i="10"/>
  <c r="AY2182" i="10"/>
  <c r="AY2181" i="10"/>
  <c r="AY2180" i="10"/>
  <c r="AY2179" i="10"/>
  <c r="AY2178" i="10"/>
  <c r="AY2177" i="10"/>
  <c r="AY2176" i="10"/>
  <c r="AY2175" i="10"/>
  <c r="AY2174" i="10"/>
  <c r="AY2173" i="10"/>
  <c r="AY2172" i="10"/>
  <c r="AY2171" i="10"/>
  <c r="AY2170" i="10"/>
  <c r="AY2169" i="10"/>
  <c r="AY2168" i="10"/>
  <c r="AY2167" i="10"/>
  <c r="AY2166" i="10"/>
  <c r="AY2165" i="10"/>
  <c r="AY2164" i="10"/>
  <c r="AY2163" i="10"/>
  <c r="AY2162" i="10"/>
  <c r="AY2161" i="10"/>
  <c r="AY2160" i="10"/>
  <c r="AY2159" i="10"/>
  <c r="AY2158" i="10"/>
  <c r="AY2157" i="10"/>
  <c r="AY2156" i="10"/>
  <c r="AY2155" i="10"/>
  <c r="AY2154" i="10"/>
  <c r="AY2153" i="10"/>
  <c r="AY2152" i="10"/>
  <c r="AY2151" i="10"/>
  <c r="AY2150" i="10"/>
  <c r="AY2149" i="10"/>
  <c r="AY2148" i="10"/>
  <c r="AY2147" i="10"/>
  <c r="AY2146" i="10"/>
  <c r="AY2145" i="10"/>
  <c r="AY2144" i="10"/>
  <c r="AY2143" i="10"/>
  <c r="AY2142" i="10"/>
  <c r="AY2141" i="10"/>
  <c r="AY2140" i="10"/>
  <c r="AY2139" i="10"/>
  <c r="AY2138" i="10"/>
  <c r="AY2137" i="10"/>
  <c r="AY2136" i="10"/>
  <c r="AY2135" i="10"/>
  <c r="AY2134" i="10"/>
  <c r="AY2133" i="10"/>
  <c r="AY2132" i="10"/>
  <c r="AY2131" i="10"/>
  <c r="AY2130" i="10"/>
  <c r="AY2129" i="10"/>
  <c r="AY2128" i="10"/>
  <c r="AY2127" i="10"/>
  <c r="AY2126" i="10"/>
  <c r="AY2125" i="10"/>
  <c r="AY2124" i="10"/>
  <c r="AY2123" i="10"/>
  <c r="AY2122" i="10"/>
  <c r="AY2121" i="10"/>
  <c r="AY2120" i="10"/>
  <c r="AY2119" i="10"/>
  <c r="AY2118" i="10"/>
  <c r="AY2117" i="10"/>
  <c r="AY2116" i="10"/>
  <c r="AY2115" i="10"/>
  <c r="AY2114" i="10"/>
  <c r="AY2113" i="10"/>
  <c r="AY2112" i="10"/>
  <c r="AY2111" i="10"/>
  <c r="AY2110" i="10"/>
  <c r="AY2109" i="10"/>
  <c r="AY2108" i="10"/>
  <c r="AY2107" i="10"/>
  <c r="AY2106" i="10"/>
  <c r="AY2105" i="10"/>
  <c r="AY2104" i="10"/>
  <c r="AY2103" i="10"/>
  <c r="AY2102" i="10"/>
  <c r="AY2101" i="10"/>
  <c r="AY2100" i="10"/>
  <c r="AY2099" i="10"/>
  <c r="AY2098" i="10"/>
  <c r="AY2097" i="10"/>
  <c r="AY2096" i="10"/>
  <c r="AY2095" i="10"/>
  <c r="AY2094" i="10"/>
  <c r="AY2093" i="10"/>
  <c r="AY2092" i="10"/>
  <c r="AY2091" i="10"/>
  <c r="AY2090" i="10"/>
  <c r="AY2089" i="10"/>
  <c r="AY2088" i="10"/>
  <c r="AY2087" i="10"/>
  <c r="AY2086" i="10"/>
  <c r="AY2085" i="10"/>
  <c r="AY2084" i="10"/>
  <c r="AY2083" i="10"/>
  <c r="AY2082" i="10"/>
  <c r="AY2081" i="10"/>
  <c r="AY2080" i="10"/>
  <c r="AY2079" i="10"/>
  <c r="AY2078" i="10"/>
  <c r="AY2077" i="10"/>
  <c r="AY2076" i="10"/>
  <c r="AY2075" i="10"/>
  <c r="AY2074" i="10"/>
  <c r="AY2073" i="10"/>
  <c r="AY2072" i="10"/>
  <c r="AY2071" i="10"/>
  <c r="AY2070" i="10"/>
  <c r="AY2069" i="10"/>
  <c r="AY2068" i="10"/>
  <c r="AY2067" i="10"/>
  <c r="AY2066" i="10"/>
  <c r="AY2065" i="10"/>
  <c r="AY2064" i="10"/>
  <c r="AY2063" i="10"/>
  <c r="AY2062" i="10"/>
  <c r="AY2061" i="10"/>
  <c r="AY2060" i="10"/>
  <c r="AY2059" i="10"/>
  <c r="AY2058" i="10"/>
  <c r="AY2057" i="10"/>
  <c r="AY2056" i="10"/>
  <c r="AY2055" i="10"/>
  <c r="AY2054" i="10"/>
  <c r="AY2053" i="10"/>
  <c r="AY2052" i="10"/>
  <c r="AY2051" i="10"/>
  <c r="AY2050" i="10"/>
  <c r="AY2049" i="10"/>
  <c r="AY2048" i="10"/>
  <c r="AY2047" i="10"/>
  <c r="AY2046" i="10"/>
  <c r="AY2045" i="10"/>
  <c r="AY2044" i="10"/>
  <c r="AY2043" i="10"/>
  <c r="AY2042" i="10"/>
  <c r="AY2041" i="10"/>
  <c r="AY2040" i="10"/>
  <c r="AY2039" i="10"/>
  <c r="AY2038" i="10"/>
  <c r="AY2037" i="10"/>
  <c r="AY2036" i="10"/>
  <c r="AY2035" i="10"/>
  <c r="AY2034" i="10"/>
  <c r="AY2033" i="10"/>
  <c r="AY2032" i="10"/>
  <c r="AY2031" i="10"/>
  <c r="AY2030" i="10"/>
  <c r="AY2029" i="10"/>
  <c r="AY2028" i="10"/>
  <c r="AY2027" i="10"/>
  <c r="AY2026" i="10"/>
  <c r="AY2025" i="10"/>
  <c r="AY2024" i="10"/>
  <c r="AY2023" i="10"/>
  <c r="AY2022" i="10"/>
  <c r="AY2021" i="10"/>
  <c r="AY2020" i="10"/>
  <c r="AY2019" i="10"/>
  <c r="AY2018" i="10"/>
  <c r="AY2017" i="10"/>
  <c r="AY2016" i="10"/>
  <c r="AY2015" i="10"/>
  <c r="AY2014" i="10"/>
  <c r="AY2013" i="10"/>
  <c r="AY2012" i="10"/>
  <c r="AY2011" i="10"/>
  <c r="AY2010" i="10"/>
  <c r="AY2009" i="10"/>
  <c r="AY2008" i="10"/>
  <c r="AY2007" i="10"/>
  <c r="AY2006" i="10"/>
  <c r="AY2005" i="10"/>
  <c r="AY2004" i="10"/>
  <c r="AY2003" i="10"/>
  <c r="AY2002" i="10"/>
  <c r="AY2001" i="10"/>
  <c r="AY2000" i="10"/>
  <c r="AY1999" i="10"/>
  <c r="AY1998" i="10"/>
  <c r="AY1997" i="10"/>
  <c r="AY1996" i="10"/>
  <c r="AY1995" i="10"/>
  <c r="AY1994" i="10"/>
  <c r="AY1993" i="10"/>
  <c r="AY1992" i="10"/>
  <c r="AY1991" i="10"/>
  <c r="AY1990" i="10"/>
  <c r="AY1989" i="10"/>
  <c r="AY1988" i="10"/>
  <c r="AY1987" i="10"/>
  <c r="AY1986" i="10"/>
  <c r="AY1985" i="10"/>
  <c r="AY1984" i="10"/>
  <c r="AY1983" i="10"/>
  <c r="AY1982" i="10"/>
  <c r="AY1981" i="10"/>
  <c r="AY1980" i="10"/>
  <c r="AY1979" i="10"/>
  <c r="AY1978" i="10"/>
  <c r="AY1977" i="10"/>
  <c r="AY1976" i="10"/>
  <c r="AY1975" i="10"/>
  <c r="AY1974" i="10"/>
  <c r="AY1973" i="10"/>
  <c r="AY1972" i="10"/>
  <c r="AY1971" i="10"/>
  <c r="AY1970" i="10"/>
  <c r="AY1969" i="10"/>
  <c r="AY1968" i="10"/>
  <c r="AY1967" i="10"/>
  <c r="AY1966" i="10"/>
  <c r="AY1965" i="10"/>
  <c r="AY1964" i="10"/>
  <c r="AY1963" i="10"/>
  <c r="AY1962" i="10"/>
  <c r="AY1961" i="10"/>
  <c r="AY1960" i="10"/>
  <c r="AY1959" i="10"/>
  <c r="AY1958" i="10"/>
  <c r="AY1957" i="10"/>
  <c r="AY1956" i="10"/>
  <c r="AY1955" i="10"/>
  <c r="AY1954" i="10"/>
  <c r="AY1953" i="10"/>
  <c r="AY1952" i="10"/>
  <c r="AY1951" i="10"/>
  <c r="AY1950" i="10"/>
  <c r="AY1949" i="10"/>
  <c r="AY1948" i="10"/>
  <c r="AY1947" i="10"/>
  <c r="AY1946" i="10"/>
  <c r="AY1945" i="10"/>
  <c r="AY1944" i="10"/>
  <c r="AY1943" i="10"/>
  <c r="AY1942" i="10"/>
  <c r="AY1941" i="10"/>
  <c r="AY1940" i="10"/>
  <c r="AY1939" i="10"/>
  <c r="AY1938" i="10"/>
  <c r="AY1937" i="10"/>
  <c r="AY1936" i="10"/>
  <c r="AY1935" i="10"/>
  <c r="AY1934" i="10"/>
  <c r="AY1933" i="10"/>
  <c r="AY1932" i="10"/>
  <c r="AY1931" i="10"/>
  <c r="AY1930" i="10"/>
  <c r="AY1929" i="10"/>
  <c r="AY1928" i="10"/>
  <c r="AY1927" i="10"/>
  <c r="AY1926" i="10"/>
  <c r="AY1925" i="10"/>
  <c r="AY1924" i="10"/>
  <c r="AY1923" i="10"/>
  <c r="AY1922" i="10"/>
  <c r="AY1921" i="10"/>
  <c r="AY1920" i="10"/>
  <c r="AY1919" i="10"/>
  <c r="AY1918" i="10"/>
  <c r="AY1917" i="10"/>
  <c r="AY1916" i="10"/>
  <c r="AY1915" i="10"/>
  <c r="AY1914" i="10"/>
  <c r="AY1913" i="10"/>
  <c r="AY1912" i="10"/>
  <c r="AY1911" i="10"/>
  <c r="AY1910" i="10"/>
  <c r="AY1909" i="10"/>
  <c r="AY1908" i="10"/>
  <c r="AY1907" i="10"/>
  <c r="AY1906" i="10"/>
  <c r="AY1905" i="10"/>
  <c r="AY1904" i="10"/>
  <c r="AY1903" i="10"/>
  <c r="AY1902" i="10"/>
  <c r="AY1901" i="10"/>
  <c r="AY1900" i="10"/>
  <c r="AY1899" i="10"/>
  <c r="AY1898" i="10"/>
  <c r="AY1897" i="10"/>
  <c r="AY1896" i="10"/>
  <c r="AY1895" i="10"/>
  <c r="AY1894" i="10"/>
  <c r="AY1893" i="10"/>
  <c r="AY1892" i="10"/>
  <c r="AY1891" i="10"/>
  <c r="AY1890" i="10"/>
  <c r="AY1889" i="10"/>
  <c r="AY1888" i="10"/>
  <c r="AY1887" i="10"/>
  <c r="AY1886" i="10"/>
  <c r="AY1885" i="10"/>
  <c r="AY1884" i="10"/>
  <c r="AY1883" i="10"/>
  <c r="AY1882" i="10"/>
  <c r="AY1881" i="10"/>
  <c r="AY1880" i="10"/>
  <c r="AY1879" i="10"/>
  <c r="AY1878" i="10"/>
  <c r="AY1877" i="10"/>
  <c r="AY1876" i="10"/>
  <c r="AY1875" i="10"/>
  <c r="AY1874" i="10"/>
  <c r="AY1873" i="10"/>
  <c r="AY1872" i="10"/>
  <c r="AY1871" i="10"/>
  <c r="AY1870" i="10"/>
  <c r="AY1869" i="10"/>
  <c r="AY1868" i="10"/>
  <c r="AY1867" i="10"/>
  <c r="AY1866" i="10"/>
  <c r="AY1865" i="10"/>
  <c r="AY1864" i="10"/>
  <c r="AY1863" i="10"/>
  <c r="AY1862" i="10"/>
  <c r="AY1861" i="10"/>
  <c r="AY1860" i="10"/>
  <c r="AY1859" i="10"/>
  <c r="AY1858" i="10"/>
  <c r="AY1857" i="10"/>
  <c r="AY1856" i="10"/>
  <c r="AY1855" i="10"/>
  <c r="AY1854" i="10"/>
  <c r="AY1853" i="10"/>
  <c r="AY1852" i="10"/>
  <c r="AY1851" i="10"/>
  <c r="AY1850" i="10"/>
  <c r="AY1849" i="10"/>
  <c r="AY1848" i="10"/>
  <c r="AY1847" i="10"/>
  <c r="AY1846" i="10"/>
  <c r="AY1845" i="10"/>
  <c r="AY1844" i="10"/>
  <c r="AY1843" i="10"/>
  <c r="AY1842" i="10"/>
  <c r="AY1841" i="10"/>
  <c r="AY1840" i="10"/>
  <c r="AY1839" i="10"/>
  <c r="AY1838" i="10"/>
  <c r="AY1837" i="10"/>
  <c r="AY1836" i="10"/>
  <c r="AY1835" i="10"/>
  <c r="AY1834" i="10"/>
  <c r="AY1833" i="10"/>
  <c r="AY1832" i="10"/>
  <c r="AY1831" i="10"/>
  <c r="AY1830" i="10"/>
  <c r="AY1829" i="10"/>
  <c r="AY1828" i="10"/>
  <c r="AY1827" i="10"/>
  <c r="AY1826" i="10"/>
  <c r="AY1825" i="10"/>
  <c r="AY1824" i="10"/>
  <c r="AY1823" i="10"/>
  <c r="AY1822" i="10"/>
  <c r="AY1821" i="10"/>
  <c r="AY1820" i="10"/>
  <c r="AY1819" i="10"/>
  <c r="AY1818" i="10"/>
  <c r="AY1817" i="10"/>
  <c r="AY1816" i="10"/>
  <c r="AY1815" i="10"/>
  <c r="AY1814" i="10"/>
  <c r="AY1813" i="10"/>
  <c r="AY1812" i="10"/>
  <c r="AY1811" i="10"/>
  <c r="AY1810" i="10"/>
  <c r="AY1809" i="10"/>
  <c r="AY1808" i="10"/>
  <c r="AY1807" i="10"/>
  <c r="AY1806" i="10"/>
  <c r="AY1805" i="10"/>
  <c r="AY1804" i="10"/>
  <c r="AY1803" i="10"/>
  <c r="AY1802" i="10"/>
  <c r="AY1801" i="10"/>
  <c r="AY1800" i="10"/>
  <c r="AY1799" i="10"/>
  <c r="AY1798" i="10"/>
  <c r="AY1797" i="10"/>
  <c r="AY1796" i="10"/>
  <c r="AY1795" i="10"/>
  <c r="AY1794" i="10"/>
  <c r="AY1793" i="10"/>
  <c r="AY1792" i="10"/>
  <c r="AY1791" i="10"/>
  <c r="AY1790" i="10"/>
  <c r="AY1789" i="10"/>
  <c r="AY1788" i="10"/>
  <c r="AY1787" i="10"/>
  <c r="AY1786" i="10"/>
  <c r="AY1785" i="10"/>
  <c r="AY1784" i="10"/>
  <c r="AY1783" i="10"/>
  <c r="AY1782" i="10"/>
  <c r="AY1781" i="10"/>
  <c r="AY1780" i="10"/>
  <c r="AY1779" i="10"/>
  <c r="AY1778" i="10"/>
  <c r="AY1777" i="10"/>
  <c r="AY1776" i="10"/>
  <c r="AY1775" i="10"/>
  <c r="AY1774" i="10"/>
  <c r="AY1773" i="10"/>
  <c r="AY1772" i="10"/>
  <c r="AY1771" i="10"/>
  <c r="AY1770" i="10"/>
  <c r="AY1769" i="10"/>
  <c r="AY1768" i="10"/>
  <c r="AY1767" i="10"/>
  <c r="AY1766" i="10"/>
  <c r="AY1765" i="10"/>
  <c r="AY1764" i="10"/>
  <c r="AY1763" i="10"/>
  <c r="AY1762" i="10"/>
  <c r="AY1761" i="10"/>
  <c r="AY1760" i="10"/>
  <c r="AY1759" i="10"/>
  <c r="AY1758" i="10"/>
  <c r="AY1757" i="10"/>
  <c r="AY1756" i="10"/>
  <c r="AY1755" i="10"/>
  <c r="AY1754" i="10"/>
  <c r="AY1753" i="10"/>
  <c r="AY1752" i="10"/>
  <c r="AY1751" i="10"/>
  <c r="AY1750" i="10"/>
  <c r="AY1749" i="10"/>
  <c r="AY1748" i="10"/>
  <c r="AY1747" i="10"/>
  <c r="AY1746" i="10"/>
  <c r="AY1745" i="10"/>
  <c r="AY1744" i="10"/>
  <c r="AY1743" i="10"/>
  <c r="AY1742" i="10"/>
  <c r="AY1741" i="10"/>
  <c r="AY1740" i="10"/>
  <c r="AY1739" i="10"/>
  <c r="AY1738" i="10"/>
  <c r="AY1737" i="10"/>
  <c r="AY1736" i="10"/>
  <c r="AY1735" i="10"/>
  <c r="AY1734" i="10"/>
  <c r="AY1733" i="10"/>
  <c r="AY1732" i="10"/>
  <c r="AY1731" i="10"/>
  <c r="AY1730" i="10"/>
  <c r="AY1729" i="10"/>
  <c r="AY1728" i="10"/>
  <c r="AY1727" i="10"/>
  <c r="AY1726" i="10"/>
  <c r="AY1725" i="10"/>
  <c r="AY1724" i="10"/>
  <c r="AY1723" i="10"/>
  <c r="AY1722" i="10"/>
  <c r="AY1721" i="10"/>
  <c r="AY1720" i="10"/>
  <c r="AY1719" i="10"/>
  <c r="AY1718" i="10"/>
  <c r="AY1717" i="10"/>
  <c r="AY1716" i="10"/>
  <c r="AY1715" i="10"/>
  <c r="AY1714" i="10"/>
  <c r="AY1713" i="10"/>
  <c r="AY1712" i="10"/>
  <c r="AY1711" i="10"/>
  <c r="AY1710" i="10"/>
  <c r="AY1709" i="10"/>
  <c r="AY1708" i="10"/>
  <c r="AY1707" i="10"/>
  <c r="AY1706" i="10"/>
  <c r="AY1705" i="10"/>
  <c r="AY1704" i="10"/>
  <c r="AY1703" i="10"/>
  <c r="AY1702" i="10"/>
  <c r="AY1701" i="10"/>
  <c r="AY1700" i="10"/>
  <c r="AY1699" i="10"/>
  <c r="AY1698" i="10"/>
  <c r="AY1697" i="10"/>
  <c r="AY1696" i="10"/>
  <c r="AY1695" i="10"/>
  <c r="AY1694" i="10"/>
  <c r="AY1693" i="10"/>
  <c r="AY1692" i="10"/>
  <c r="AY1691" i="10"/>
  <c r="AY1690" i="10"/>
  <c r="AY1689" i="10"/>
  <c r="AY1688" i="10"/>
  <c r="AY1687" i="10"/>
  <c r="AY1686" i="10"/>
  <c r="AY1685" i="10"/>
  <c r="AY1684" i="10"/>
  <c r="AY1683" i="10"/>
  <c r="AY1682" i="10"/>
  <c r="AY1681" i="10"/>
  <c r="AY1680" i="10"/>
  <c r="AY1679" i="10"/>
  <c r="AY1678" i="10"/>
  <c r="AY1677" i="10"/>
  <c r="AY1676" i="10"/>
  <c r="AY1675" i="10"/>
  <c r="AY1674" i="10"/>
  <c r="AY1673" i="10"/>
  <c r="AY1672" i="10"/>
  <c r="AY1671" i="10"/>
  <c r="AY1670" i="10"/>
  <c r="AY1669" i="10"/>
  <c r="AY1668" i="10"/>
  <c r="AY1667" i="10"/>
  <c r="AY1666" i="10"/>
  <c r="AY1665" i="10"/>
  <c r="AY1664" i="10"/>
  <c r="AY1663" i="10"/>
  <c r="AY1662" i="10"/>
  <c r="AY1661" i="10"/>
  <c r="AY1660" i="10"/>
  <c r="AY1659" i="10"/>
  <c r="AY1658" i="10"/>
  <c r="AY1657" i="10"/>
  <c r="AY1656" i="10"/>
  <c r="AY1655" i="10"/>
  <c r="AY1654" i="10"/>
  <c r="AY1653" i="10"/>
  <c r="AY1652" i="10"/>
  <c r="AY1651" i="10"/>
  <c r="AY1650" i="10"/>
  <c r="AY1649" i="10"/>
  <c r="AY1648" i="10"/>
  <c r="AY1647" i="10"/>
  <c r="AY1646" i="10"/>
  <c r="AY1645" i="10"/>
  <c r="AY1644" i="10"/>
  <c r="AY1643" i="10"/>
  <c r="AY1642" i="10"/>
  <c r="AY1641" i="10"/>
  <c r="AY1640" i="10"/>
  <c r="AY1639" i="10"/>
  <c r="AY1638" i="10"/>
  <c r="AY1637" i="10"/>
  <c r="AY1636" i="10"/>
  <c r="AY1635" i="10"/>
  <c r="AY1634" i="10"/>
  <c r="AY1633" i="10"/>
  <c r="AY1632" i="10"/>
  <c r="AY1631" i="10"/>
  <c r="AY1630" i="10"/>
  <c r="AY1629" i="10"/>
  <c r="AY1628" i="10"/>
  <c r="AY1627" i="10"/>
  <c r="AY1626" i="10"/>
  <c r="AY1625" i="10"/>
  <c r="AY1624" i="10"/>
  <c r="AY1623" i="10"/>
  <c r="AY1622" i="10"/>
  <c r="AY1621" i="10"/>
  <c r="AY1620" i="10"/>
  <c r="AY1619" i="10"/>
  <c r="AY1618" i="10"/>
  <c r="AY1617" i="10"/>
  <c r="AY1616" i="10"/>
  <c r="AY1615" i="10"/>
  <c r="AY1614" i="10"/>
  <c r="AY1613" i="10"/>
  <c r="AY1612" i="10"/>
  <c r="AY1611" i="10"/>
  <c r="AY1610" i="10"/>
  <c r="AY1609" i="10"/>
  <c r="AY1608" i="10"/>
  <c r="AY1607" i="10"/>
  <c r="AY1606" i="10"/>
  <c r="AY1605" i="10"/>
  <c r="AY1604" i="10"/>
  <c r="AY1603" i="10"/>
  <c r="AY1602" i="10"/>
  <c r="AY1601" i="10"/>
  <c r="AY1600" i="10"/>
  <c r="AY1599" i="10"/>
  <c r="AY1598" i="10"/>
  <c r="AY1597" i="10"/>
  <c r="AY1596" i="10"/>
  <c r="AY1595" i="10"/>
  <c r="AY1594" i="10"/>
  <c r="AY1593" i="10"/>
  <c r="AY1592" i="10"/>
  <c r="AY1591" i="10"/>
  <c r="AY1590" i="10"/>
  <c r="AY1589" i="10"/>
  <c r="AY1588" i="10"/>
  <c r="AY1587" i="10"/>
  <c r="AY1586" i="10"/>
  <c r="AY1585" i="10"/>
  <c r="AY1584" i="10"/>
  <c r="AY1583" i="10"/>
  <c r="AY1582" i="10"/>
  <c r="AY1581" i="10"/>
  <c r="AY1580" i="10"/>
  <c r="AY1579" i="10"/>
  <c r="AY1578" i="10"/>
  <c r="AY1577" i="10"/>
  <c r="AY1576" i="10"/>
  <c r="AY1575" i="10"/>
  <c r="AY1574" i="10"/>
  <c r="AY1573" i="10"/>
  <c r="AY1572" i="10"/>
  <c r="AY1571" i="10"/>
  <c r="AY1570" i="10"/>
  <c r="AY1569" i="10"/>
  <c r="AY1568" i="10"/>
  <c r="AY1567" i="10"/>
  <c r="AY1566" i="10"/>
  <c r="AY1565" i="10"/>
  <c r="AY1564" i="10"/>
  <c r="AY1563" i="10"/>
  <c r="AY1562" i="10"/>
  <c r="AY1561" i="10"/>
  <c r="AY1560" i="10"/>
  <c r="AY1559" i="10"/>
  <c r="AY1558" i="10"/>
  <c r="AY1557" i="10"/>
  <c r="AY1556" i="10"/>
  <c r="AY1555" i="10"/>
  <c r="AY1554" i="10"/>
  <c r="AY1553" i="10"/>
  <c r="AY1552" i="10"/>
  <c r="AY1551" i="10"/>
  <c r="AY1550" i="10"/>
  <c r="AY1549" i="10"/>
  <c r="AY1548" i="10"/>
  <c r="AY1547" i="10"/>
  <c r="AY1546" i="10"/>
  <c r="AY1545" i="10"/>
  <c r="AY1544" i="10"/>
  <c r="AY1543" i="10"/>
  <c r="AY1542" i="10"/>
  <c r="AY1541" i="10"/>
  <c r="AY1540" i="10"/>
  <c r="AY1539" i="10"/>
  <c r="AY1538" i="10"/>
  <c r="AY1537" i="10"/>
  <c r="AY1536" i="10"/>
  <c r="AY1535" i="10"/>
  <c r="AY1534" i="10"/>
  <c r="AY1533" i="10"/>
  <c r="AY1532" i="10"/>
  <c r="AY1531" i="10"/>
  <c r="AY1530" i="10"/>
  <c r="AY1529" i="10"/>
  <c r="AY1528" i="10"/>
  <c r="AY1527" i="10"/>
  <c r="AY1526" i="10"/>
  <c r="AY1525" i="10"/>
  <c r="AY1524" i="10"/>
  <c r="AY1523" i="10"/>
  <c r="AY1522" i="10"/>
  <c r="AY1521" i="10"/>
  <c r="AY1520" i="10"/>
  <c r="AY1519" i="10"/>
  <c r="AY1518" i="10"/>
  <c r="AY1517" i="10"/>
  <c r="AY1516" i="10"/>
  <c r="AY1515" i="10"/>
  <c r="AY1514" i="10"/>
  <c r="AY1513" i="10"/>
  <c r="AY1512" i="10"/>
  <c r="AY1511" i="10"/>
  <c r="AY1510" i="10"/>
  <c r="AY1509" i="10"/>
  <c r="AY1508" i="10"/>
  <c r="AY1507" i="10"/>
  <c r="AY1506" i="10"/>
  <c r="AY1505" i="10"/>
  <c r="AY1504" i="10"/>
  <c r="AY1503" i="10"/>
  <c r="AY1502" i="10"/>
  <c r="AY1501" i="10"/>
  <c r="AY1500" i="10"/>
  <c r="AY1499" i="10"/>
  <c r="AY1498" i="10"/>
  <c r="AY1497" i="10"/>
  <c r="AY1496" i="10"/>
  <c r="AY1495" i="10"/>
  <c r="AY1494" i="10"/>
  <c r="AY1493" i="10"/>
  <c r="AY1492" i="10"/>
  <c r="AY1491" i="10"/>
  <c r="AY1490" i="10"/>
  <c r="AY1489" i="10"/>
  <c r="AY1488" i="10"/>
  <c r="AY1487" i="10"/>
  <c r="AY1486" i="10"/>
  <c r="AY1485" i="10"/>
  <c r="AY1484" i="10"/>
  <c r="AY1483" i="10"/>
  <c r="AY1482" i="10"/>
  <c r="AY1481" i="10"/>
  <c r="AY1480" i="10"/>
  <c r="AY1479" i="10"/>
  <c r="AY1478" i="10"/>
  <c r="AY1477" i="10"/>
  <c r="AY1476" i="10"/>
  <c r="AY1475" i="10"/>
  <c r="AY1474" i="10"/>
  <c r="AY1473" i="10"/>
  <c r="AY1472" i="10"/>
  <c r="AY1471" i="10"/>
  <c r="AY1470" i="10"/>
  <c r="AY1469" i="10"/>
  <c r="AY1468" i="10"/>
  <c r="AY1467" i="10"/>
  <c r="AY1466" i="10"/>
  <c r="AY1465" i="10"/>
  <c r="AY1464" i="10"/>
  <c r="AY1463" i="10"/>
  <c r="AY1462" i="10"/>
  <c r="AY1461" i="10"/>
  <c r="AY1460" i="10"/>
  <c r="AY1459" i="10"/>
  <c r="AY1458" i="10"/>
  <c r="AY1457" i="10"/>
  <c r="AY1456" i="10"/>
  <c r="AY1455" i="10"/>
  <c r="AY1454" i="10"/>
  <c r="AY1453" i="10"/>
  <c r="AY1452" i="10"/>
  <c r="AY1451" i="10"/>
  <c r="AY1450" i="10"/>
  <c r="AY1449" i="10"/>
  <c r="AY1448" i="10"/>
  <c r="AY1447" i="10"/>
  <c r="AY1446" i="10"/>
  <c r="AY1445" i="10"/>
  <c r="AY1444" i="10"/>
  <c r="AY1443" i="10"/>
  <c r="AY1442" i="10"/>
  <c r="AY1441" i="10"/>
  <c r="AY1440" i="10"/>
  <c r="AY1439" i="10"/>
  <c r="AY1438" i="10"/>
  <c r="AY1437" i="10"/>
  <c r="AY1436" i="10"/>
  <c r="AY1435" i="10"/>
  <c r="AY1434" i="10"/>
  <c r="AY1433" i="10"/>
  <c r="AY1432" i="10"/>
  <c r="AY1431" i="10"/>
  <c r="AY1430" i="10"/>
  <c r="AY1429" i="10"/>
  <c r="AY1428" i="10"/>
  <c r="AY1427" i="10"/>
  <c r="AY1426" i="10"/>
  <c r="AY1425" i="10"/>
  <c r="AY1424" i="10"/>
  <c r="AY1423" i="10"/>
  <c r="AY1422" i="10"/>
  <c r="AY1421" i="10"/>
  <c r="AY1420" i="10"/>
  <c r="AY1419" i="10"/>
  <c r="AY1418" i="10"/>
  <c r="AY1417" i="10"/>
  <c r="AY1416" i="10"/>
  <c r="AY1415" i="10"/>
  <c r="AY1414" i="10"/>
  <c r="AY1413" i="10"/>
  <c r="AY1412" i="10"/>
  <c r="AY1411" i="10"/>
  <c r="AY1410" i="10"/>
  <c r="AY1409" i="10"/>
  <c r="AY1408" i="10"/>
  <c r="AY1407" i="10"/>
  <c r="AY1406" i="10"/>
  <c r="AY1405" i="10"/>
  <c r="AY1404" i="10"/>
  <c r="AY1403" i="10"/>
  <c r="AY1402" i="10"/>
  <c r="AY1401" i="10"/>
  <c r="AY1400" i="10"/>
  <c r="AY1399" i="10"/>
  <c r="AY1398" i="10"/>
  <c r="AY1397" i="10"/>
  <c r="AY1396" i="10"/>
  <c r="AY1395" i="10"/>
  <c r="AY1394" i="10"/>
  <c r="AY1393" i="10"/>
  <c r="AY1392" i="10"/>
  <c r="AY1391" i="10"/>
  <c r="AY1390" i="10"/>
  <c r="AY1389" i="10"/>
  <c r="AY1388" i="10"/>
  <c r="AY1387" i="10"/>
  <c r="AY1386" i="10"/>
  <c r="AY1385" i="10"/>
  <c r="AY1384" i="10"/>
  <c r="AY1383" i="10"/>
  <c r="AY1382" i="10"/>
  <c r="AY1381" i="10"/>
  <c r="AY1380" i="10"/>
  <c r="AY1379" i="10"/>
  <c r="AY1378" i="10"/>
  <c r="AY1377" i="10"/>
  <c r="AY1376" i="10"/>
  <c r="AY1375" i="10"/>
  <c r="AY1374" i="10"/>
  <c r="AY1373" i="10"/>
  <c r="AY1372" i="10"/>
  <c r="AY1371" i="10"/>
  <c r="AY1370" i="10"/>
  <c r="AY1369" i="10"/>
  <c r="AY1368" i="10"/>
  <c r="AY1367" i="10"/>
  <c r="AY1366" i="10"/>
  <c r="AY1365" i="10"/>
  <c r="AY1364" i="10"/>
  <c r="AY1363" i="10"/>
  <c r="AY1362" i="10"/>
  <c r="AY1361" i="10"/>
  <c r="AY1360" i="10"/>
  <c r="AY1359" i="10"/>
  <c r="AY1358" i="10"/>
  <c r="AY1357" i="10"/>
  <c r="AY1356" i="10"/>
  <c r="AY1355" i="10"/>
  <c r="AY1354" i="10"/>
  <c r="AY1353" i="10"/>
  <c r="AY1352" i="10"/>
  <c r="AY1351" i="10"/>
  <c r="AY1350" i="10"/>
  <c r="AY1349" i="10"/>
  <c r="AY1348" i="10"/>
  <c r="AY1347" i="10"/>
  <c r="AY1346" i="10"/>
  <c r="AY1345" i="10"/>
  <c r="AY1344" i="10"/>
  <c r="AY1343" i="10"/>
  <c r="AY1342" i="10"/>
  <c r="AY1341" i="10"/>
  <c r="AY1340" i="10"/>
  <c r="AY1339" i="10"/>
  <c r="AY1338" i="10"/>
  <c r="AY1337" i="10"/>
  <c r="AY1336" i="10"/>
  <c r="AY1335" i="10"/>
  <c r="AY1334" i="10"/>
  <c r="AY1333" i="10"/>
  <c r="AY1332" i="10"/>
  <c r="AY1331" i="10"/>
  <c r="AY1330" i="10"/>
  <c r="AY1329" i="10"/>
  <c r="AY1328" i="10"/>
  <c r="AY1327" i="10"/>
  <c r="AY1326" i="10"/>
  <c r="AY1325" i="10"/>
  <c r="AY1324" i="10"/>
  <c r="AY1323" i="10"/>
  <c r="AY1322" i="10"/>
  <c r="AY1321" i="10"/>
  <c r="AY1320" i="10"/>
  <c r="AY1319" i="10"/>
  <c r="AY1318" i="10"/>
  <c r="AY1317" i="10"/>
  <c r="AY1316" i="10"/>
  <c r="AY1315" i="10"/>
  <c r="AY1314" i="10"/>
  <c r="AY1313" i="10"/>
  <c r="AY1312" i="10"/>
  <c r="AY1311" i="10"/>
  <c r="AY1310" i="10"/>
  <c r="AY1309" i="10"/>
  <c r="AY1308" i="10"/>
  <c r="AY1307" i="10"/>
  <c r="AY1306" i="10"/>
  <c r="AY1305" i="10"/>
  <c r="AY1304" i="10"/>
  <c r="AY1303" i="10"/>
  <c r="AY1302" i="10"/>
  <c r="AY1301" i="10"/>
  <c r="AY1300" i="10"/>
  <c r="AY1299" i="10"/>
  <c r="AY1298" i="10"/>
  <c r="AY1297" i="10"/>
  <c r="AY1296" i="10"/>
  <c r="AY1295" i="10"/>
  <c r="AY1294" i="10"/>
  <c r="AY1293" i="10"/>
  <c r="AY1292" i="10"/>
  <c r="AY1291" i="10"/>
  <c r="AY1290" i="10"/>
  <c r="AY1289" i="10"/>
  <c r="AY1288" i="10"/>
  <c r="AY1287" i="10"/>
  <c r="AY1286" i="10"/>
  <c r="AY1285" i="10"/>
  <c r="AY1284" i="10"/>
  <c r="AY1283" i="10"/>
  <c r="AY1282" i="10"/>
  <c r="AY1281" i="10"/>
  <c r="AY1280" i="10"/>
  <c r="AY1279" i="10"/>
  <c r="AY1278" i="10"/>
  <c r="AY1277" i="10"/>
  <c r="AY1276" i="10"/>
  <c r="AY1275" i="10"/>
  <c r="AY1274" i="10"/>
  <c r="AY1273" i="10"/>
  <c r="AY1272" i="10"/>
  <c r="AY1271" i="10"/>
  <c r="AY1270" i="10"/>
  <c r="AY1269" i="10"/>
  <c r="AY1268" i="10"/>
  <c r="AY1267" i="10"/>
  <c r="AY1266" i="10"/>
  <c r="AY1265" i="10"/>
  <c r="AY1264" i="10"/>
  <c r="AY1263" i="10"/>
  <c r="AY1262" i="10"/>
  <c r="AY1261" i="10"/>
  <c r="AY1260" i="10"/>
  <c r="AY1259" i="10"/>
  <c r="AY1258" i="10"/>
  <c r="AY1257" i="10"/>
  <c r="AY1256" i="10"/>
  <c r="AY1255" i="10"/>
  <c r="AY1254" i="10"/>
  <c r="AY1253" i="10"/>
  <c r="AY1252" i="10"/>
  <c r="AY1251" i="10"/>
  <c r="AY1250" i="10"/>
  <c r="AY1249" i="10"/>
  <c r="AY1248" i="10"/>
  <c r="AY1247" i="10"/>
  <c r="AY1246" i="10"/>
  <c r="AY1245" i="10"/>
  <c r="AY1244" i="10"/>
  <c r="AY1243" i="10"/>
  <c r="AY1242" i="10"/>
  <c r="AY1241" i="10"/>
  <c r="AY1240" i="10"/>
  <c r="AY1239" i="10"/>
  <c r="AY1238" i="10"/>
  <c r="AY1237" i="10"/>
  <c r="AY1236" i="10"/>
  <c r="AY1235" i="10"/>
  <c r="AY1234" i="10"/>
  <c r="AY1233" i="10"/>
  <c r="AY1232" i="10"/>
  <c r="AY1231" i="10"/>
  <c r="AY1230" i="10"/>
  <c r="AY1229" i="10"/>
  <c r="AY1228" i="10"/>
  <c r="AY1227" i="10"/>
  <c r="AY1226" i="10"/>
  <c r="AY1225" i="10"/>
  <c r="AY1224" i="10"/>
  <c r="AY1223" i="10"/>
  <c r="AY1222" i="10"/>
  <c r="AY1221" i="10"/>
  <c r="AY1220" i="10"/>
  <c r="AY1219" i="10"/>
  <c r="AY1218" i="10"/>
  <c r="AY1217" i="10"/>
  <c r="AY1216" i="10"/>
  <c r="AY1215" i="10"/>
  <c r="AY1214" i="10"/>
  <c r="AY1213" i="10"/>
  <c r="AY1212" i="10"/>
  <c r="AY1211" i="10"/>
  <c r="AY1210" i="10"/>
  <c r="AY1209" i="10"/>
  <c r="AY1208" i="10"/>
  <c r="AY1207" i="10"/>
  <c r="AY1206" i="10"/>
  <c r="AY1205" i="10"/>
  <c r="AY1204" i="10"/>
  <c r="AY1203" i="10"/>
  <c r="AY1202" i="10"/>
  <c r="AY1201" i="10"/>
  <c r="AY1200" i="10"/>
  <c r="AY1199" i="10"/>
  <c r="AY1198" i="10"/>
  <c r="AY1197" i="10"/>
  <c r="AY1196" i="10"/>
  <c r="AY1195" i="10"/>
  <c r="AY1194" i="10"/>
  <c r="AY1193" i="10"/>
  <c r="AY1192" i="10"/>
  <c r="AY1191" i="10"/>
  <c r="AY1190" i="10"/>
  <c r="AY1189" i="10"/>
  <c r="AY1188" i="10"/>
  <c r="AY1187" i="10"/>
  <c r="AY1186" i="10"/>
  <c r="AY1185" i="10"/>
  <c r="AY1184" i="10"/>
  <c r="AY1183" i="10"/>
  <c r="AY1182" i="10"/>
  <c r="AY1181" i="10"/>
  <c r="AY1180" i="10"/>
  <c r="AY1179" i="10"/>
  <c r="AY1178" i="10"/>
  <c r="AY1177" i="10"/>
  <c r="AY1176" i="10"/>
  <c r="AY1175" i="10"/>
  <c r="AY1174" i="10"/>
  <c r="AY1173" i="10"/>
  <c r="AY1172" i="10"/>
  <c r="AY1171" i="10"/>
  <c r="AY1170" i="10"/>
  <c r="AY1169" i="10"/>
  <c r="AY1168" i="10"/>
  <c r="AY1167" i="10"/>
  <c r="AY1166" i="10"/>
  <c r="AY1165" i="10"/>
  <c r="AY1164" i="10"/>
  <c r="AY1163" i="10"/>
  <c r="AY1162" i="10"/>
  <c r="AY1161" i="10"/>
  <c r="AY1160" i="10"/>
  <c r="AY1159" i="10"/>
  <c r="AY1158" i="10"/>
  <c r="AY1157" i="10"/>
  <c r="AY1156" i="10"/>
  <c r="AY1155" i="10"/>
  <c r="AY1154" i="10"/>
  <c r="AY1153" i="10"/>
  <c r="AY1152" i="10"/>
  <c r="AY1151" i="10"/>
  <c r="AY1150" i="10"/>
  <c r="AY1149" i="10"/>
  <c r="AY1148" i="10"/>
  <c r="AY1147" i="10"/>
  <c r="AY1146" i="10"/>
  <c r="AY1145" i="10"/>
  <c r="AY1144" i="10"/>
  <c r="AY1143" i="10"/>
  <c r="AY1142" i="10"/>
  <c r="AY1141" i="10"/>
  <c r="AY1140" i="10"/>
  <c r="AY1139" i="10"/>
  <c r="AY1138" i="10"/>
  <c r="AY1137" i="10"/>
  <c r="AY1136" i="10"/>
  <c r="AY1135" i="10"/>
  <c r="AY1134" i="10"/>
  <c r="AY1133" i="10"/>
  <c r="AY1132" i="10"/>
  <c r="AY1131" i="10"/>
  <c r="AY1130" i="10"/>
  <c r="AY1129" i="10"/>
  <c r="AY1128" i="10"/>
  <c r="AY1127" i="10"/>
  <c r="AY1126" i="10"/>
  <c r="AY1125" i="10"/>
  <c r="AY1124" i="10"/>
  <c r="AY1123" i="10"/>
  <c r="AY1122" i="10"/>
  <c r="AY1121" i="10"/>
  <c r="AY1120" i="10"/>
  <c r="AY1119" i="10"/>
  <c r="AY1118" i="10"/>
  <c r="AY1117" i="10"/>
  <c r="AY1116" i="10"/>
  <c r="AY1115" i="10"/>
  <c r="AY1114" i="10"/>
  <c r="AY1113" i="10"/>
  <c r="AY1112" i="10"/>
  <c r="AY1111" i="10"/>
  <c r="AY1110" i="10"/>
  <c r="AY1109" i="10"/>
  <c r="AY1108" i="10"/>
  <c r="AY1107" i="10"/>
  <c r="AY1106" i="10"/>
  <c r="AY1105" i="10"/>
  <c r="AY1104" i="10"/>
  <c r="AY1103" i="10"/>
  <c r="AY1102" i="10"/>
  <c r="AY1101" i="10"/>
  <c r="AY1100" i="10"/>
  <c r="AY1099" i="10"/>
  <c r="AY1098" i="10"/>
  <c r="AY1097" i="10"/>
  <c r="AY1096" i="10"/>
  <c r="AY1095" i="10"/>
  <c r="AY1094" i="10"/>
  <c r="AY1093" i="10"/>
  <c r="AY1092" i="10"/>
  <c r="AY1091" i="10"/>
  <c r="AY1090" i="10"/>
  <c r="AY1089" i="10"/>
  <c r="AY1088" i="10"/>
  <c r="AY1087" i="10"/>
  <c r="AY1086" i="10"/>
  <c r="AY1085" i="10"/>
  <c r="AY1084" i="10"/>
  <c r="AY1083" i="10"/>
  <c r="AY1082" i="10"/>
  <c r="AY1081" i="10"/>
  <c r="AY1080" i="10"/>
  <c r="AY1079" i="10"/>
  <c r="AY1078" i="10"/>
  <c r="AY1077" i="10"/>
  <c r="AY1076" i="10"/>
  <c r="AY1075" i="10"/>
  <c r="AY1074" i="10"/>
  <c r="AY1073" i="10"/>
  <c r="AY1072" i="10"/>
  <c r="AY1071" i="10"/>
  <c r="AY1070" i="10"/>
  <c r="AY1069" i="10"/>
  <c r="AY1068" i="10"/>
  <c r="AY1067" i="10"/>
  <c r="AY1066" i="10"/>
  <c r="AY1065" i="10"/>
  <c r="AY1064" i="10"/>
  <c r="AY1063" i="10"/>
  <c r="AY1062" i="10"/>
  <c r="AY1061" i="10"/>
  <c r="AY1060" i="10"/>
  <c r="AY1059" i="10"/>
  <c r="AY1058" i="10"/>
  <c r="AY1057" i="10"/>
  <c r="AY1056" i="10"/>
  <c r="AY1055" i="10"/>
  <c r="AY1054" i="10"/>
  <c r="AY1053" i="10"/>
  <c r="AY1052" i="10"/>
  <c r="AY1051" i="10"/>
  <c r="AY1050" i="10"/>
  <c r="AY1049" i="10"/>
  <c r="AY1048" i="10"/>
  <c r="AY1047" i="10"/>
  <c r="AY1046" i="10"/>
  <c r="AY1045" i="10"/>
  <c r="AY1044" i="10"/>
  <c r="AY1043" i="10"/>
  <c r="AY1042" i="10"/>
  <c r="AY1041" i="10"/>
  <c r="AY1040" i="10"/>
  <c r="AY1039" i="10"/>
  <c r="AY1038" i="10"/>
  <c r="AY1037" i="10"/>
  <c r="AY1036" i="10"/>
  <c r="AY1035" i="10"/>
  <c r="AY1034" i="10"/>
  <c r="AY1033" i="10"/>
  <c r="AY1032" i="10"/>
  <c r="AY1031" i="10"/>
  <c r="AY1030" i="10"/>
  <c r="AY1029" i="10"/>
  <c r="AY1028" i="10"/>
  <c r="AY1027" i="10"/>
  <c r="AY1026" i="10"/>
  <c r="AY1025" i="10"/>
  <c r="AY1024" i="10"/>
  <c r="AY1023" i="10"/>
  <c r="AY1022" i="10"/>
  <c r="AY1021" i="10"/>
  <c r="AY1020" i="10"/>
  <c r="AY1019" i="10"/>
  <c r="AY1018" i="10"/>
  <c r="AY1017" i="10"/>
  <c r="AY1016" i="10"/>
  <c r="AY1015" i="10"/>
  <c r="AY1014" i="10"/>
  <c r="AY1013" i="10"/>
  <c r="AY1012" i="10"/>
  <c r="AY1011" i="10"/>
  <c r="AY1010" i="10"/>
  <c r="AY1009" i="10"/>
  <c r="AY1008" i="10"/>
  <c r="AY1007" i="10"/>
  <c r="AY1006" i="10"/>
  <c r="AY1005" i="10"/>
  <c r="AY1004" i="10"/>
  <c r="AY1003" i="10"/>
  <c r="AY1002" i="10"/>
  <c r="AY1001" i="10"/>
  <c r="AY1000" i="10"/>
  <c r="AY999" i="10"/>
  <c r="AY998" i="10"/>
  <c r="AY997" i="10"/>
  <c r="AY996" i="10"/>
  <c r="AY995" i="10"/>
  <c r="AY994" i="10"/>
  <c r="AY993" i="10"/>
  <c r="AY992" i="10"/>
  <c r="AY991" i="10"/>
  <c r="AY990" i="10"/>
  <c r="AY989" i="10"/>
  <c r="AY988" i="10"/>
  <c r="AY987" i="10"/>
  <c r="AY986" i="10"/>
  <c r="AY985" i="10"/>
  <c r="AY984" i="10"/>
  <c r="AY983" i="10"/>
  <c r="AY982" i="10"/>
  <c r="AY981" i="10"/>
  <c r="AY980" i="10"/>
  <c r="AY979" i="10"/>
  <c r="AY978" i="10"/>
  <c r="AY977" i="10"/>
  <c r="AY976" i="10"/>
  <c r="AY975" i="10"/>
  <c r="AY974" i="10"/>
  <c r="AY973" i="10"/>
  <c r="AY972" i="10"/>
  <c r="AY971" i="10"/>
  <c r="AY970" i="10"/>
  <c r="AY969" i="10"/>
  <c r="AY968" i="10"/>
  <c r="AY967" i="10"/>
  <c r="AY966" i="10"/>
  <c r="AY965" i="10"/>
  <c r="AY964" i="10"/>
  <c r="AY963" i="10"/>
  <c r="AY962" i="10"/>
  <c r="AY961" i="10"/>
  <c r="AY960" i="10"/>
  <c r="AY959" i="10"/>
  <c r="AY958" i="10"/>
  <c r="AY957" i="10"/>
  <c r="AY956" i="10"/>
  <c r="AY955" i="10"/>
  <c r="AY954" i="10"/>
  <c r="AY953" i="10"/>
  <c r="AY952" i="10"/>
  <c r="AY951" i="10"/>
  <c r="AY950" i="10"/>
  <c r="AY949" i="10"/>
  <c r="AY948" i="10"/>
  <c r="AY947" i="10"/>
  <c r="AY946" i="10"/>
  <c r="AY945" i="10"/>
  <c r="AY944" i="10"/>
  <c r="AY943" i="10"/>
  <c r="AY942" i="10"/>
  <c r="AY941" i="10"/>
  <c r="AY940" i="10"/>
  <c r="AY939" i="10"/>
  <c r="AY938" i="10"/>
  <c r="AY937" i="10"/>
  <c r="AY936" i="10"/>
  <c r="AY935" i="10"/>
  <c r="AY934" i="10"/>
  <c r="AY933" i="10"/>
  <c r="AY932" i="10"/>
  <c r="AY931" i="10"/>
  <c r="AY930" i="10"/>
  <c r="AY929" i="10"/>
  <c r="AY928" i="10"/>
  <c r="AY927" i="10"/>
  <c r="AY926" i="10"/>
  <c r="AY925" i="10"/>
  <c r="AY924" i="10"/>
  <c r="AY923" i="10"/>
  <c r="AY922" i="10"/>
  <c r="AY921" i="10"/>
  <c r="AY920" i="10"/>
  <c r="AY919" i="10"/>
  <c r="AY918" i="10"/>
  <c r="AY917" i="10"/>
  <c r="AY916" i="10"/>
  <c r="AY915" i="10"/>
  <c r="AY914" i="10"/>
  <c r="AY913" i="10"/>
  <c r="AY912" i="10"/>
  <c r="AY911" i="10"/>
  <c r="AY910" i="10"/>
  <c r="AE746" i="10"/>
  <c r="AD746" i="10"/>
  <c r="AB746" i="10"/>
  <c r="AA746" i="10"/>
  <c r="Z746" i="10"/>
  <c r="Y746" i="10"/>
  <c r="X746" i="10"/>
  <c r="W746" i="10"/>
  <c r="V746" i="10"/>
  <c r="U746" i="10"/>
  <c r="T746" i="10"/>
  <c r="S746" i="10"/>
  <c r="R746" i="10"/>
  <c r="Q746" i="10"/>
  <c r="P746" i="10"/>
  <c r="O746" i="10"/>
  <c r="M746" i="10"/>
  <c r="L746" i="10"/>
  <c r="K746" i="10"/>
  <c r="J746" i="10"/>
  <c r="I746" i="10"/>
  <c r="H746" i="10"/>
  <c r="G746" i="10"/>
  <c r="F746" i="10"/>
  <c r="E746" i="10"/>
  <c r="AE568" i="10"/>
  <c r="AD568" i="10"/>
  <c r="AB568" i="10"/>
  <c r="AA568" i="10"/>
  <c r="Z568" i="10"/>
  <c r="Y568" i="10"/>
  <c r="X568" i="10"/>
  <c r="W568" i="10"/>
  <c r="V568" i="10"/>
  <c r="U568" i="10"/>
  <c r="T568" i="10"/>
  <c r="S568" i="10"/>
  <c r="R568" i="10"/>
  <c r="Q568" i="10"/>
  <c r="P568" i="10"/>
  <c r="O568" i="10"/>
  <c r="M568" i="10"/>
  <c r="L568" i="10"/>
  <c r="K568" i="10"/>
  <c r="J568" i="10"/>
  <c r="I568" i="10"/>
  <c r="H568" i="10"/>
  <c r="G568" i="10"/>
  <c r="F568" i="10"/>
  <c r="E568" i="10"/>
  <c r="BJ549" i="10"/>
  <c r="BC549" i="10"/>
  <c r="BJ548" i="10"/>
  <c r="AE548" i="10"/>
  <c r="AD548" i="10"/>
  <c r="AB548" i="10"/>
  <c r="AA548" i="10"/>
  <c r="Z548" i="10"/>
  <c r="Y548" i="10"/>
  <c r="X548" i="10"/>
  <c r="W548" i="10"/>
  <c r="V548" i="10"/>
  <c r="U548" i="10"/>
  <c r="T548" i="10"/>
  <c r="S548" i="10"/>
  <c r="R548" i="10"/>
  <c r="Q548" i="10"/>
  <c r="P548" i="10"/>
  <c r="O548" i="10"/>
  <c r="M548" i="10"/>
  <c r="BC548" i="10" s="1"/>
  <c r="L548" i="10"/>
  <c r="K548" i="10"/>
  <c r="J548" i="10"/>
  <c r="I548" i="10"/>
  <c r="H548" i="10"/>
  <c r="G548" i="10"/>
  <c r="F548" i="10"/>
  <c r="E548" i="10"/>
  <c r="BJ547" i="10"/>
  <c r="BC547" i="10"/>
  <c r="BJ546" i="10"/>
  <c r="AE546" i="10"/>
  <c r="AD546" i="10"/>
  <c r="AB546" i="10"/>
  <c r="AA546" i="10"/>
  <c r="Z546" i="10"/>
  <c r="Y546" i="10"/>
  <c r="X546" i="10"/>
  <c r="W546" i="10"/>
  <c r="V546" i="10"/>
  <c r="U546" i="10"/>
  <c r="T546" i="10"/>
  <c r="S546" i="10"/>
  <c r="R546" i="10"/>
  <c r="Q546" i="10"/>
  <c r="P546" i="10"/>
  <c r="O546" i="10"/>
  <c r="M546" i="10"/>
  <c r="BC546" i="10" s="1"/>
  <c r="L546" i="10"/>
  <c r="K546" i="10"/>
  <c r="J546" i="10"/>
  <c r="I546" i="10"/>
  <c r="H546" i="10"/>
  <c r="G546" i="10"/>
  <c r="F546" i="10"/>
  <c r="E546" i="10"/>
  <c r="BJ545" i="10"/>
  <c r="BC545" i="10"/>
  <c r="BJ544" i="10"/>
  <c r="BC544" i="10"/>
  <c r="BJ543" i="10"/>
  <c r="BC543" i="10"/>
  <c r="BJ542" i="10"/>
  <c r="BC542" i="10"/>
  <c r="BJ541" i="10"/>
  <c r="BC541" i="10"/>
  <c r="BJ540" i="10"/>
  <c r="AE540" i="10"/>
  <c r="AD540" i="10"/>
  <c r="AB540" i="10"/>
  <c r="AA540" i="10"/>
  <c r="Z540" i="10"/>
  <c r="Y540" i="10"/>
  <c r="X540" i="10"/>
  <c r="W540" i="10"/>
  <c r="V540" i="10"/>
  <c r="T540" i="10"/>
  <c r="S540" i="10"/>
  <c r="R540" i="10"/>
  <c r="Q540" i="10"/>
  <c r="P540" i="10"/>
  <c r="O540" i="10"/>
  <c r="M540" i="10"/>
  <c r="BC540" i="10" s="1"/>
  <c r="L540" i="10"/>
  <c r="K540" i="10"/>
  <c r="J540" i="10"/>
  <c r="I540" i="10"/>
  <c r="H540" i="10"/>
  <c r="G540" i="10"/>
  <c r="F540" i="10"/>
  <c r="E540" i="10"/>
  <c r="BJ279" i="10"/>
  <c r="BC279" i="10"/>
  <c r="BJ278" i="10"/>
  <c r="AE278" i="10"/>
  <c r="AD278" i="10"/>
  <c r="AB278" i="10"/>
  <c r="AA278" i="10"/>
  <c r="Z278" i="10"/>
  <c r="Y278" i="10"/>
  <c r="X278" i="10"/>
  <c r="W278" i="10"/>
  <c r="V278" i="10"/>
  <c r="U278" i="10"/>
  <c r="T278" i="10"/>
  <c r="S278" i="10"/>
  <c r="R278" i="10"/>
  <c r="Q278" i="10"/>
  <c r="P278" i="10"/>
  <c r="O278" i="10"/>
  <c r="M278" i="10"/>
  <c r="BC278" i="10" s="1"/>
  <c r="L278" i="10"/>
  <c r="K278" i="10"/>
  <c r="J278" i="10"/>
  <c r="I278" i="10"/>
  <c r="H278" i="10"/>
  <c r="G278" i="10"/>
  <c r="F278" i="10"/>
  <c r="E278" i="10"/>
  <c r="BJ277" i="10"/>
  <c r="BC277" i="10"/>
  <c r="BJ276" i="10"/>
  <c r="AE276" i="10"/>
  <c r="AD276" i="10"/>
  <c r="AB276" i="10"/>
  <c r="AA276" i="10"/>
  <c r="Z276" i="10"/>
  <c r="Y276" i="10"/>
  <c r="X276" i="10"/>
  <c r="W276" i="10"/>
  <c r="V276" i="10"/>
  <c r="U276" i="10"/>
  <c r="T276" i="10"/>
  <c r="S276" i="10"/>
  <c r="R276" i="10"/>
  <c r="Q276" i="10"/>
  <c r="P276" i="10"/>
  <c r="O276" i="10"/>
  <c r="M276" i="10"/>
  <c r="BC276" i="10" s="1"/>
  <c r="L276" i="10"/>
  <c r="K276" i="10"/>
  <c r="J276" i="10"/>
  <c r="I276" i="10"/>
  <c r="H276" i="10"/>
  <c r="G276" i="10"/>
  <c r="F276" i="10"/>
  <c r="E276" i="10"/>
  <c r="BJ273" i="10"/>
  <c r="BC273" i="10"/>
  <c r="BJ272" i="10"/>
  <c r="BC272" i="10"/>
  <c r="N270" i="10"/>
  <c r="BJ270" i="10"/>
  <c r="BC270" i="10"/>
  <c r="BJ663" i="10"/>
  <c r="BC663" i="10"/>
  <c r="BJ662" i="10"/>
  <c r="BC662" i="10"/>
  <c r="BJ659" i="10"/>
  <c r="BC659" i="10"/>
  <c r="BJ658" i="10"/>
  <c r="AE658" i="10"/>
  <c r="AD658" i="10"/>
  <c r="AB658" i="10"/>
  <c r="AA658" i="10"/>
  <c r="Z658" i="10"/>
  <c r="Y658" i="10"/>
  <c r="X658" i="10"/>
  <c r="W658" i="10"/>
  <c r="V658" i="10"/>
  <c r="U658" i="10"/>
  <c r="T658" i="10"/>
  <c r="S658" i="10"/>
  <c r="Q658" i="10"/>
  <c r="P658" i="10"/>
  <c r="O658" i="10"/>
  <c r="M658" i="10"/>
  <c r="BC658" i="10" s="1"/>
  <c r="L658" i="10"/>
  <c r="K658" i="10"/>
  <c r="J658" i="10"/>
  <c r="I658" i="10"/>
  <c r="H658" i="10"/>
  <c r="G658" i="10"/>
  <c r="F658" i="10"/>
  <c r="E658" i="10"/>
  <c r="R451" i="10"/>
  <c r="BJ453" i="10"/>
  <c r="BC453" i="10"/>
  <c r="BJ452" i="10"/>
  <c r="BC452" i="10"/>
  <c r="BJ451" i="10"/>
  <c r="AE451" i="10"/>
  <c r="AD451" i="10"/>
  <c r="AB451" i="10"/>
  <c r="AA451" i="10"/>
  <c r="Z451" i="10"/>
  <c r="Y451" i="10"/>
  <c r="X451" i="10"/>
  <c r="W451" i="10"/>
  <c r="V451" i="10"/>
  <c r="U451" i="10"/>
  <c r="T451" i="10"/>
  <c r="S451" i="10"/>
  <c r="Q451" i="10"/>
  <c r="P451" i="10"/>
  <c r="O451" i="10"/>
  <c r="M451" i="10"/>
  <c r="L451" i="10"/>
  <c r="K451" i="10"/>
  <c r="J451" i="10"/>
  <c r="I451" i="10"/>
  <c r="H451" i="10"/>
  <c r="G451" i="10"/>
  <c r="F451" i="10"/>
  <c r="E451" i="10"/>
  <c r="BJ111" i="10"/>
  <c r="BC111" i="10"/>
  <c r="BJ110" i="10"/>
  <c r="BC110" i="10"/>
  <c r="BJ108" i="10"/>
  <c r="BC108" i="10"/>
  <c r="BJ106" i="10"/>
  <c r="BC106" i="10"/>
  <c r="BJ105" i="10"/>
  <c r="BC105" i="10"/>
  <c r="BJ104" i="10"/>
  <c r="BC104" i="10"/>
  <c r="BJ704" i="10"/>
  <c r="BC704" i="10"/>
  <c r="BJ703" i="10"/>
  <c r="AE703" i="10"/>
  <c r="AD703" i="10"/>
  <c r="AB703" i="10"/>
  <c r="AA703" i="10"/>
  <c r="Z703" i="10"/>
  <c r="Y703" i="10"/>
  <c r="X703" i="10"/>
  <c r="W703" i="10"/>
  <c r="V703" i="10"/>
  <c r="U703" i="10"/>
  <c r="T703" i="10"/>
  <c r="S703" i="10"/>
  <c r="R703" i="10"/>
  <c r="Q703" i="10"/>
  <c r="P703" i="10"/>
  <c r="O703" i="10"/>
  <c r="M703" i="10"/>
  <c r="BC703" i="10" s="1"/>
  <c r="L703" i="10"/>
  <c r="K703" i="10"/>
  <c r="J703" i="10"/>
  <c r="I703" i="10"/>
  <c r="H703" i="10"/>
  <c r="G703" i="10"/>
  <c r="F703" i="10"/>
  <c r="E703" i="10"/>
  <c r="BJ702" i="10"/>
  <c r="BC702" i="10"/>
  <c r="AC702" i="10"/>
  <c r="BJ701" i="10"/>
  <c r="BC701" i="10"/>
  <c r="BJ700" i="10"/>
  <c r="BC700" i="10"/>
  <c r="BJ699" i="10"/>
  <c r="AE699" i="10"/>
  <c r="AD699" i="10"/>
  <c r="AB699" i="10"/>
  <c r="AA699" i="10"/>
  <c r="Z699" i="10"/>
  <c r="Y699" i="10"/>
  <c r="X699" i="10"/>
  <c r="W699" i="10"/>
  <c r="V699" i="10"/>
  <c r="U699" i="10"/>
  <c r="T699" i="10"/>
  <c r="S699" i="10"/>
  <c r="R699" i="10"/>
  <c r="Q699" i="10"/>
  <c r="P699" i="10"/>
  <c r="O699" i="10"/>
  <c r="M699" i="10"/>
  <c r="BC699" i="10" s="1"/>
  <c r="L699" i="10"/>
  <c r="K699" i="10"/>
  <c r="J699" i="10"/>
  <c r="I699" i="10"/>
  <c r="H699" i="10"/>
  <c r="G699" i="10"/>
  <c r="F699" i="10"/>
  <c r="E699" i="10"/>
  <c r="BJ698" i="10"/>
  <c r="BC698" i="10"/>
  <c r="BJ697" i="10"/>
  <c r="BC697" i="10"/>
  <c r="BJ696" i="10"/>
  <c r="AE696" i="10"/>
  <c r="AD696" i="10"/>
  <c r="AB696" i="10"/>
  <c r="AA696" i="10"/>
  <c r="Z696" i="10"/>
  <c r="Y696" i="10"/>
  <c r="X696" i="10"/>
  <c r="W696" i="10"/>
  <c r="V696" i="10"/>
  <c r="U696" i="10"/>
  <c r="T696" i="10"/>
  <c r="S696" i="10"/>
  <c r="R696" i="10"/>
  <c r="Q696" i="10"/>
  <c r="P696" i="10"/>
  <c r="O696" i="10"/>
  <c r="M696" i="10"/>
  <c r="BC696" i="10" s="1"/>
  <c r="L696" i="10"/>
  <c r="K696" i="10"/>
  <c r="J696" i="10"/>
  <c r="I696" i="10"/>
  <c r="H696" i="10"/>
  <c r="G696" i="10"/>
  <c r="F696" i="10"/>
  <c r="E696" i="10"/>
  <c r="BJ695" i="10"/>
  <c r="BC695" i="10"/>
  <c r="BJ694" i="10"/>
  <c r="BC694" i="10"/>
  <c r="BJ693" i="10"/>
  <c r="AE693" i="10"/>
  <c r="AD693" i="10"/>
  <c r="AB693" i="10"/>
  <c r="AA693" i="10"/>
  <c r="Z693" i="10"/>
  <c r="Y693" i="10"/>
  <c r="X693" i="10"/>
  <c r="W693" i="10"/>
  <c r="V693" i="10"/>
  <c r="U693" i="10"/>
  <c r="T693" i="10"/>
  <c r="S693" i="10"/>
  <c r="R693" i="10"/>
  <c r="Q693" i="10"/>
  <c r="P693" i="10"/>
  <c r="O693" i="10"/>
  <c r="M693" i="10"/>
  <c r="BC693" i="10" s="1"/>
  <c r="L693" i="10"/>
  <c r="K693" i="10"/>
  <c r="J693" i="10"/>
  <c r="I693" i="10"/>
  <c r="H693" i="10"/>
  <c r="G693" i="10"/>
  <c r="F693" i="10"/>
  <c r="E693" i="10"/>
  <c r="BC692" i="10"/>
  <c r="BJ691" i="10"/>
  <c r="BC691" i="10"/>
  <c r="BJ690" i="10"/>
  <c r="BC690" i="10"/>
  <c r="BJ689" i="10"/>
  <c r="BC689" i="10"/>
  <c r="BJ688" i="10"/>
  <c r="BC688" i="10"/>
  <c r="BC687" i="10"/>
  <c r="BJ686" i="10"/>
  <c r="BC686" i="10"/>
  <c r="BJ685" i="10"/>
  <c r="AE685" i="10"/>
  <c r="AD685" i="10"/>
  <c r="AB685" i="10"/>
  <c r="AA685" i="10"/>
  <c r="Z685" i="10"/>
  <c r="Y685" i="10"/>
  <c r="X685" i="10"/>
  <c r="W685" i="10"/>
  <c r="V685" i="10"/>
  <c r="U685" i="10"/>
  <c r="T685" i="10"/>
  <c r="S685" i="10"/>
  <c r="R685" i="10"/>
  <c r="Q685" i="10"/>
  <c r="P685" i="10"/>
  <c r="O685" i="10"/>
  <c r="M685" i="10"/>
  <c r="BC685" i="10" s="1"/>
  <c r="L685" i="10"/>
  <c r="K685" i="10"/>
  <c r="J685" i="10"/>
  <c r="I685" i="10"/>
  <c r="H685" i="10"/>
  <c r="G685" i="10"/>
  <c r="F685" i="10"/>
  <c r="E685" i="10"/>
  <c r="BJ504" i="10"/>
  <c r="BC504" i="10"/>
  <c r="BJ503" i="10"/>
  <c r="BC503" i="10"/>
  <c r="BJ502" i="10"/>
  <c r="AE502" i="10"/>
  <c r="AD502" i="10"/>
  <c r="AB502" i="10"/>
  <c r="AA502" i="10"/>
  <c r="Z502" i="10"/>
  <c r="Y502" i="10"/>
  <c r="X502" i="10"/>
  <c r="W502" i="10"/>
  <c r="V502" i="10"/>
  <c r="U502" i="10"/>
  <c r="T502" i="10"/>
  <c r="S502" i="10"/>
  <c r="Q502" i="10"/>
  <c r="P502" i="10"/>
  <c r="O502" i="10"/>
  <c r="M502" i="10"/>
  <c r="BC502" i="10" s="1"/>
  <c r="L502" i="10"/>
  <c r="K502" i="10"/>
  <c r="J502" i="10"/>
  <c r="I502" i="10"/>
  <c r="H502" i="10"/>
  <c r="G502" i="10"/>
  <c r="F502" i="10"/>
  <c r="E502" i="10"/>
  <c r="BJ501" i="10"/>
  <c r="BC501" i="10"/>
  <c r="BJ500" i="10"/>
  <c r="BC500" i="10"/>
  <c r="BJ499" i="10"/>
  <c r="BC499" i="10"/>
  <c r="BC497" i="10"/>
  <c r="BJ496" i="10"/>
  <c r="BC496" i="10"/>
  <c r="BJ495" i="10"/>
  <c r="BC495" i="10"/>
  <c r="BJ493" i="10"/>
  <c r="BC493" i="10"/>
  <c r="BJ492" i="10"/>
  <c r="BC492" i="10"/>
  <c r="BJ491" i="10"/>
  <c r="BC491" i="10"/>
  <c r="BJ490" i="10"/>
  <c r="BC490" i="10"/>
  <c r="BJ489" i="10"/>
  <c r="BC489" i="10"/>
  <c r="BJ488" i="10"/>
  <c r="BC488" i="10"/>
  <c r="BC487" i="10"/>
  <c r="BJ486" i="10"/>
  <c r="BC486" i="10"/>
  <c r="BJ485" i="10"/>
  <c r="BC485" i="10"/>
  <c r="BJ484" i="10"/>
  <c r="BC484" i="10"/>
  <c r="BJ483" i="10"/>
  <c r="BC483" i="10"/>
  <c r="BJ482" i="10"/>
  <c r="BC482" i="10"/>
  <c r="BJ227" i="10"/>
  <c r="BC227" i="10"/>
  <c r="BJ226" i="10"/>
  <c r="AE226" i="10"/>
  <c r="AD226" i="10"/>
  <c r="AB226" i="10"/>
  <c r="AA226" i="10"/>
  <c r="Z226" i="10"/>
  <c r="Y226" i="10"/>
  <c r="X226" i="10"/>
  <c r="W226" i="10"/>
  <c r="V226" i="10"/>
  <c r="U226" i="10"/>
  <c r="T226" i="10"/>
  <c r="S226" i="10"/>
  <c r="R226" i="10"/>
  <c r="Q226" i="10"/>
  <c r="P226" i="10"/>
  <c r="O226" i="10"/>
  <c r="M226" i="10"/>
  <c r="L226" i="10"/>
  <c r="K226" i="10"/>
  <c r="J226" i="10"/>
  <c r="I226" i="10"/>
  <c r="H226" i="10"/>
  <c r="G226" i="10"/>
  <c r="F226" i="10"/>
  <c r="E226" i="10"/>
  <c r="BJ223" i="10"/>
  <c r="BC223" i="10"/>
  <c r="AU223" i="10"/>
  <c r="P219" i="10"/>
  <c r="BJ222" i="10"/>
  <c r="BC222" i="10"/>
  <c r="BJ221" i="10"/>
  <c r="BC221" i="10"/>
  <c r="BJ220" i="10"/>
  <c r="BC220" i="10"/>
  <c r="BJ219" i="10"/>
  <c r="BC219" i="10"/>
  <c r="BJ217" i="10"/>
  <c r="BC217" i="10"/>
  <c r="BJ213" i="10"/>
  <c r="BC213" i="10"/>
  <c r="BJ212" i="10"/>
  <c r="BC212" i="10"/>
  <c r="BJ207" i="10"/>
  <c r="BC207" i="10"/>
  <c r="AC207" i="10"/>
  <c r="BJ206" i="10"/>
  <c r="BC206" i="10"/>
  <c r="BJ498" i="10"/>
  <c r="BC498" i="10"/>
  <c r="BJ205" i="10"/>
  <c r="BC205" i="10"/>
  <c r="BJ204" i="10"/>
  <c r="BC204" i="10"/>
  <c r="BJ196" i="10"/>
  <c r="BC196" i="10"/>
  <c r="BJ195" i="10"/>
  <c r="BC195" i="10"/>
  <c r="BJ194" i="10"/>
  <c r="BC194" i="10"/>
  <c r="BJ193" i="10"/>
  <c r="BC193" i="10"/>
  <c r="BJ192" i="10"/>
  <c r="BC192" i="10"/>
  <c r="BJ494" i="10"/>
  <c r="BC494" i="10"/>
  <c r="BC191" i="10"/>
  <c r="BJ190" i="10"/>
  <c r="BC190" i="10"/>
  <c r="BJ189" i="10"/>
  <c r="BC189" i="10"/>
  <c r="BJ793" i="10"/>
  <c r="BC793" i="10"/>
  <c r="BJ792" i="10"/>
  <c r="AE792" i="10"/>
  <c r="AD792" i="10"/>
  <c r="AB792" i="10"/>
  <c r="AA792" i="10"/>
  <c r="Z792" i="10"/>
  <c r="Y792" i="10"/>
  <c r="X792" i="10"/>
  <c r="W792" i="10"/>
  <c r="V792" i="10"/>
  <c r="U792" i="10"/>
  <c r="T792" i="10"/>
  <c r="S792" i="10"/>
  <c r="R792" i="10"/>
  <c r="Q792" i="10"/>
  <c r="P792" i="10"/>
  <c r="O792" i="10"/>
  <c r="M792" i="10"/>
  <c r="BC792" i="10" s="1"/>
  <c r="L792" i="10"/>
  <c r="K792" i="10"/>
  <c r="J792" i="10"/>
  <c r="I792" i="10"/>
  <c r="H792" i="10"/>
  <c r="G792" i="10"/>
  <c r="F792" i="10"/>
  <c r="E792" i="10"/>
  <c r="BJ791" i="10"/>
  <c r="BC791" i="10"/>
  <c r="BJ790" i="10"/>
  <c r="AE790" i="10"/>
  <c r="AD790" i="10"/>
  <c r="AB790" i="10"/>
  <c r="AA790" i="10"/>
  <c r="Z790" i="10"/>
  <c r="Y790" i="10"/>
  <c r="X790" i="10"/>
  <c r="W790" i="10"/>
  <c r="V790" i="10"/>
  <c r="U790" i="10"/>
  <c r="T790" i="10"/>
  <c r="S790" i="10"/>
  <c r="R790" i="10"/>
  <c r="Q790" i="10"/>
  <c r="P790" i="10"/>
  <c r="O790" i="10"/>
  <c r="M790" i="10"/>
  <c r="BC790" i="10" s="1"/>
  <c r="L790" i="10"/>
  <c r="K790" i="10"/>
  <c r="J790" i="10"/>
  <c r="I790" i="10"/>
  <c r="H790" i="10"/>
  <c r="G790" i="10"/>
  <c r="F790" i="10"/>
  <c r="E790" i="10"/>
  <c r="BJ613" i="10"/>
  <c r="BC613" i="10"/>
  <c r="BJ612" i="10"/>
  <c r="AE612" i="10"/>
  <c r="AD612" i="10"/>
  <c r="AB612" i="10"/>
  <c r="AA612" i="10"/>
  <c r="Z612" i="10"/>
  <c r="Y612" i="10"/>
  <c r="X612" i="10"/>
  <c r="W612" i="10"/>
  <c r="V612" i="10"/>
  <c r="U612" i="10"/>
  <c r="T612" i="10"/>
  <c r="S612" i="10"/>
  <c r="R612" i="10"/>
  <c r="Q612" i="10"/>
  <c r="P612" i="10"/>
  <c r="O612" i="10"/>
  <c r="M612" i="10"/>
  <c r="BC612" i="10" s="1"/>
  <c r="L612" i="10"/>
  <c r="K612" i="10"/>
  <c r="J612" i="10"/>
  <c r="I612" i="10"/>
  <c r="H612" i="10"/>
  <c r="G612" i="10"/>
  <c r="F612" i="10"/>
  <c r="E612" i="10"/>
  <c r="BJ611" i="10"/>
  <c r="BC611" i="10"/>
  <c r="BJ610" i="10"/>
  <c r="AE610" i="10"/>
  <c r="AD610" i="10"/>
  <c r="AB610" i="10"/>
  <c r="AA610" i="10"/>
  <c r="Z610" i="10"/>
  <c r="Y610" i="10"/>
  <c r="X610" i="10"/>
  <c r="W610" i="10"/>
  <c r="V610" i="10"/>
  <c r="T610" i="10"/>
  <c r="S610" i="10"/>
  <c r="R610" i="10"/>
  <c r="Q610" i="10"/>
  <c r="P610" i="10"/>
  <c r="O610" i="10"/>
  <c r="N610" i="10"/>
  <c r="M610" i="10"/>
  <c r="BC610" i="10" s="1"/>
  <c r="L610" i="10"/>
  <c r="K610" i="10"/>
  <c r="J610" i="10"/>
  <c r="I610" i="10"/>
  <c r="H610" i="10"/>
  <c r="G610" i="10"/>
  <c r="F610" i="10"/>
  <c r="E610" i="10"/>
  <c r="BJ609" i="10"/>
  <c r="BC609" i="10"/>
  <c r="BJ608" i="10"/>
  <c r="AE608" i="10"/>
  <c r="AD608" i="10"/>
  <c r="AB608" i="10"/>
  <c r="AA608" i="10"/>
  <c r="Z608" i="10"/>
  <c r="Y608" i="10"/>
  <c r="X608" i="10"/>
  <c r="W608" i="10"/>
  <c r="V608" i="10"/>
  <c r="U608" i="10"/>
  <c r="T608" i="10"/>
  <c r="S608" i="10"/>
  <c r="R608" i="10"/>
  <c r="Q608" i="10"/>
  <c r="P608" i="10"/>
  <c r="O608" i="10"/>
  <c r="M608" i="10"/>
  <c r="BC608" i="10" s="1"/>
  <c r="L608" i="10"/>
  <c r="K608" i="10"/>
  <c r="J608" i="10"/>
  <c r="I608" i="10"/>
  <c r="H608" i="10"/>
  <c r="G608" i="10"/>
  <c r="F608" i="10"/>
  <c r="E608" i="10"/>
  <c r="BJ401" i="10"/>
  <c r="BC401" i="10"/>
  <c r="BJ400" i="10"/>
  <c r="AE400" i="10"/>
  <c r="AD400" i="10"/>
  <c r="AB400" i="10"/>
  <c r="AA400" i="10"/>
  <c r="Z400" i="10"/>
  <c r="Y400" i="10"/>
  <c r="X400" i="10"/>
  <c r="W400" i="10"/>
  <c r="V400" i="10"/>
  <c r="U400" i="10"/>
  <c r="T400" i="10"/>
  <c r="S400" i="10"/>
  <c r="R400" i="10"/>
  <c r="Q400" i="10"/>
  <c r="P400" i="10"/>
  <c r="O400" i="10"/>
  <c r="M400" i="10"/>
  <c r="BC400" i="10" s="1"/>
  <c r="L400" i="10"/>
  <c r="K400" i="10"/>
  <c r="J400" i="10"/>
  <c r="I400" i="10"/>
  <c r="H400" i="10"/>
  <c r="G400" i="10"/>
  <c r="F400" i="10"/>
  <c r="E400" i="10"/>
  <c r="BJ399" i="10"/>
  <c r="BC399" i="10"/>
  <c r="BJ398" i="10"/>
  <c r="AE398" i="10"/>
  <c r="AD398" i="10"/>
  <c r="AB398" i="10"/>
  <c r="AA398" i="10"/>
  <c r="Z398" i="10"/>
  <c r="Y398" i="10"/>
  <c r="X398" i="10"/>
  <c r="W398" i="10"/>
  <c r="V398" i="10"/>
  <c r="T398" i="10"/>
  <c r="S398" i="10"/>
  <c r="R398" i="10"/>
  <c r="Q398" i="10"/>
  <c r="P398" i="10"/>
  <c r="O398" i="10"/>
  <c r="N398" i="10"/>
  <c r="M398" i="10"/>
  <c r="BC398" i="10" s="1"/>
  <c r="L398" i="10"/>
  <c r="K398" i="10"/>
  <c r="J398" i="10"/>
  <c r="I398" i="10"/>
  <c r="H398" i="10"/>
  <c r="G398" i="10"/>
  <c r="F398" i="10"/>
  <c r="E398" i="10"/>
  <c r="BJ397" i="10"/>
  <c r="BC397" i="10"/>
  <c r="BJ396" i="10"/>
  <c r="AE396" i="10"/>
  <c r="AD396" i="10"/>
  <c r="AB396" i="10"/>
  <c r="AA396" i="10"/>
  <c r="Z396" i="10"/>
  <c r="Y396" i="10"/>
  <c r="X396" i="10"/>
  <c r="W396" i="10"/>
  <c r="V396" i="10"/>
  <c r="U396" i="10"/>
  <c r="T396" i="10"/>
  <c r="S396" i="10"/>
  <c r="R396" i="10"/>
  <c r="Q396" i="10"/>
  <c r="P396" i="10"/>
  <c r="O396" i="10"/>
  <c r="M396" i="10"/>
  <c r="BC396" i="10" s="1"/>
  <c r="L396" i="10"/>
  <c r="K396" i="10"/>
  <c r="J396" i="10"/>
  <c r="I396" i="10"/>
  <c r="H396" i="10"/>
  <c r="G396" i="10"/>
  <c r="F396" i="10"/>
  <c r="E396" i="10"/>
  <c r="BJ392" i="10"/>
  <c r="BC392" i="10"/>
  <c r="BJ394" i="10"/>
  <c r="BC394" i="10"/>
  <c r="BJ391" i="10"/>
  <c r="BC391" i="10"/>
  <c r="BJ718" i="10"/>
  <c r="BC718" i="10"/>
  <c r="AC718" i="10"/>
  <c r="BJ717" i="10"/>
  <c r="AE717" i="10"/>
  <c r="AD717" i="10"/>
  <c r="AB717" i="10"/>
  <c r="AA717" i="10"/>
  <c r="Z717" i="10"/>
  <c r="Y717" i="10"/>
  <c r="X717" i="10"/>
  <c r="W717" i="10"/>
  <c r="V717" i="10"/>
  <c r="U717" i="10"/>
  <c r="T717" i="10"/>
  <c r="S717" i="10"/>
  <c r="R717" i="10"/>
  <c r="Q717" i="10"/>
  <c r="P717" i="10"/>
  <c r="O717" i="10"/>
  <c r="N717" i="10"/>
  <c r="M717" i="10"/>
  <c r="BC717" i="10" s="1"/>
  <c r="L717" i="10"/>
  <c r="K717" i="10"/>
  <c r="J717" i="10"/>
  <c r="I717" i="10"/>
  <c r="H717" i="10"/>
  <c r="G717" i="10"/>
  <c r="F717" i="10"/>
  <c r="E717" i="10"/>
  <c r="BJ716" i="10"/>
  <c r="BC716" i="10"/>
  <c r="BJ715" i="10"/>
  <c r="AE715" i="10"/>
  <c r="AD715" i="10"/>
  <c r="AB715" i="10"/>
  <c r="AA715" i="10"/>
  <c r="Z715" i="10"/>
  <c r="Y715" i="10"/>
  <c r="X715" i="10"/>
  <c r="W715" i="10"/>
  <c r="V715" i="10"/>
  <c r="U715" i="10"/>
  <c r="T715" i="10"/>
  <c r="S715" i="10"/>
  <c r="R715" i="10"/>
  <c r="Q715" i="10"/>
  <c r="P715" i="10"/>
  <c r="O715" i="10"/>
  <c r="M715" i="10"/>
  <c r="BC715" i="10" s="1"/>
  <c r="L715" i="10"/>
  <c r="K715" i="10"/>
  <c r="J715" i="10"/>
  <c r="I715" i="10"/>
  <c r="H715" i="10"/>
  <c r="G715" i="10"/>
  <c r="F715" i="10"/>
  <c r="E715" i="10"/>
  <c r="BJ714" i="10"/>
  <c r="BC714" i="10"/>
  <c r="BJ713" i="10"/>
  <c r="AE713" i="10"/>
  <c r="AD713" i="10"/>
  <c r="AB713" i="10"/>
  <c r="AA713" i="10"/>
  <c r="Z713" i="10"/>
  <c r="Y713" i="10"/>
  <c r="X713" i="10"/>
  <c r="W713" i="10"/>
  <c r="V713" i="10"/>
  <c r="U713" i="10"/>
  <c r="T713" i="10"/>
  <c r="S713" i="10"/>
  <c r="Q713" i="10"/>
  <c r="P713" i="10"/>
  <c r="O713" i="10"/>
  <c r="N713" i="10"/>
  <c r="M713" i="10"/>
  <c r="BC713" i="10" s="1"/>
  <c r="L713" i="10"/>
  <c r="K713" i="10"/>
  <c r="J713" i="10"/>
  <c r="I713" i="10"/>
  <c r="H713" i="10"/>
  <c r="G713" i="10"/>
  <c r="F713" i="10"/>
  <c r="E713" i="10"/>
  <c r="BJ712" i="10"/>
  <c r="BC712" i="10"/>
  <c r="BJ711" i="10"/>
  <c r="AE711" i="10"/>
  <c r="AD711" i="10"/>
  <c r="AB711" i="10"/>
  <c r="AA711" i="10"/>
  <c r="Z711" i="10"/>
  <c r="Y711" i="10"/>
  <c r="X711" i="10"/>
  <c r="W711" i="10"/>
  <c r="V711" i="10"/>
  <c r="U711" i="10"/>
  <c r="T711" i="10"/>
  <c r="S711" i="10"/>
  <c r="R711" i="10"/>
  <c r="Q711" i="10"/>
  <c r="P711" i="10"/>
  <c r="O711" i="10"/>
  <c r="M711" i="10"/>
  <c r="BC711" i="10" s="1"/>
  <c r="L711" i="10"/>
  <c r="K711" i="10"/>
  <c r="J711" i="10"/>
  <c r="I711" i="10"/>
  <c r="H711" i="10"/>
  <c r="G711" i="10"/>
  <c r="F711" i="10"/>
  <c r="E711" i="10"/>
  <c r="BJ710" i="10"/>
  <c r="BC710" i="10"/>
  <c r="BJ709" i="10"/>
  <c r="AE709" i="10"/>
  <c r="AD709" i="10"/>
  <c r="AB709" i="10"/>
  <c r="AA709" i="10"/>
  <c r="Z709" i="10"/>
  <c r="Y709" i="10"/>
  <c r="X709" i="10"/>
  <c r="W709" i="10"/>
  <c r="V709" i="10"/>
  <c r="U709" i="10"/>
  <c r="T709" i="10"/>
  <c r="S709" i="10"/>
  <c r="R709" i="10"/>
  <c r="Q709" i="10"/>
  <c r="P709" i="10"/>
  <c r="O709" i="10"/>
  <c r="M709" i="10"/>
  <c r="BC709" i="10" s="1"/>
  <c r="L709" i="10"/>
  <c r="K709" i="10"/>
  <c r="J709" i="10"/>
  <c r="I709" i="10"/>
  <c r="H709" i="10"/>
  <c r="G709" i="10"/>
  <c r="F709" i="10"/>
  <c r="E709" i="10"/>
  <c r="BJ708" i="10"/>
  <c r="BC708" i="10"/>
  <c r="BJ707" i="10"/>
  <c r="BC707" i="10"/>
  <c r="BJ706" i="10"/>
  <c r="BC706" i="10"/>
  <c r="BJ705" i="10"/>
  <c r="AE705" i="10"/>
  <c r="AD705" i="10"/>
  <c r="AB705" i="10"/>
  <c r="AA705" i="10"/>
  <c r="Z705" i="10"/>
  <c r="Y705" i="10"/>
  <c r="X705" i="10"/>
  <c r="W705" i="10"/>
  <c r="V705" i="10"/>
  <c r="U705" i="10"/>
  <c r="T705" i="10"/>
  <c r="S705" i="10"/>
  <c r="R705" i="10"/>
  <c r="Q705" i="10"/>
  <c r="P705" i="10"/>
  <c r="O705" i="10"/>
  <c r="M705" i="10"/>
  <c r="BC705" i="10" s="1"/>
  <c r="L705" i="10"/>
  <c r="K705" i="10"/>
  <c r="J705" i="10"/>
  <c r="I705" i="10"/>
  <c r="H705" i="10"/>
  <c r="G705" i="10"/>
  <c r="F705" i="10"/>
  <c r="E705" i="10"/>
  <c r="BJ525" i="10"/>
  <c r="BC525" i="10"/>
  <c r="BJ524" i="10"/>
  <c r="AE524" i="10"/>
  <c r="AD524" i="10"/>
  <c r="AB524" i="10"/>
  <c r="AA524" i="10"/>
  <c r="Z524" i="10"/>
  <c r="Y524" i="10"/>
  <c r="X524" i="10"/>
  <c r="W524" i="10"/>
  <c r="V524" i="10"/>
  <c r="U524" i="10"/>
  <c r="T524" i="10"/>
  <c r="S524" i="10"/>
  <c r="R524" i="10"/>
  <c r="Q524" i="10"/>
  <c r="P524" i="10"/>
  <c r="O524" i="10"/>
  <c r="M524" i="10"/>
  <c r="BC524" i="10" s="1"/>
  <c r="L524" i="10"/>
  <c r="K524" i="10"/>
  <c r="J524" i="10"/>
  <c r="I524" i="10"/>
  <c r="H524" i="10"/>
  <c r="G524" i="10"/>
  <c r="F524" i="10"/>
  <c r="E524" i="10"/>
  <c r="BJ523" i="10"/>
  <c r="BC523" i="10"/>
  <c r="BJ522" i="10"/>
  <c r="AE522" i="10"/>
  <c r="AD522" i="10"/>
  <c r="AB522" i="10"/>
  <c r="AA522" i="10"/>
  <c r="Z522" i="10"/>
  <c r="Y522" i="10"/>
  <c r="X522" i="10"/>
  <c r="W522" i="10"/>
  <c r="V522" i="10"/>
  <c r="U522" i="10"/>
  <c r="T522" i="10"/>
  <c r="S522" i="10"/>
  <c r="R522" i="10"/>
  <c r="Q522" i="10"/>
  <c r="P522" i="10"/>
  <c r="O522" i="10"/>
  <c r="M522" i="10"/>
  <c r="BC522" i="10" s="1"/>
  <c r="L522" i="10"/>
  <c r="K522" i="10"/>
  <c r="J522" i="10"/>
  <c r="I522" i="10"/>
  <c r="H522" i="10"/>
  <c r="G522" i="10"/>
  <c r="F522" i="10"/>
  <c r="E522" i="10"/>
  <c r="BJ521" i="10"/>
  <c r="BC521" i="10"/>
  <c r="BJ520" i="10"/>
  <c r="AE520" i="10"/>
  <c r="AD520" i="10"/>
  <c r="AB520" i="10"/>
  <c r="AA520" i="10"/>
  <c r="Z520" i="10"/>
  <c r="Y520" i="10"/>
  <c r="X520" i="10"/>
  <c r="W520" i="10"/>
  <c r="V520" i="10"/>
  <c r="U520" i="10"/>
  <c r="T520" i="10"/>
  <c r="S520" i="10"/>
  <c r="R520" i="10"/>
  <c r="Q520" i="10"/>
  <c r="P520" i="10"/>
  <c r="O520" i="10"/>
  <c r="M520" i="10"/>
  <c r="BC520" i="10" s="1"/>
  <c r="L520" i="10"/>
  <c r="K520" i="10"/>
  <c r="J520" i="10"/>
  <c r="I520" i="10"/>
  <c r="H520" i="10"/>
  <c r="G520" i="10"/>
  <c r="F520" i="10"/>
  <c r="E520" i="10"/>
  <c r="BJ519" i="10"/>
  <c r="BC519" i="10"/>
  <c r="AC519" i="10"/>
  <c r="BJ518" i="10"/>
  <c r="AE518" i="10"/>
  <c r="AD518" i="10"/>
  <c r="AB518" i="10"/>
  <c r="AA518" i="10"/>
  <c r="Z518" i="10"/>
  <c r="Y518" i="10"/>
  <c r="X518" i="10"/>
  <c r="W518" i="10"/>
  <c r="V518" i="10"/>
  <c r="U518" i="10"/>
  <c r="T518" i="10"/>
  <c r="S518" i="10"/>
  <c r="R518" i="10"/>
  <c r="Q518" i="10"/>
  <c r="P518" i="10"/>
  <c r="O518" i="10"/>
  <c r="N518" i="10"/>
  <c r="M518" i="10"/>
  <c r="BC518" i="10" s="1"/>
  <c r="L518" i="10"/>
  <c r="K518" i="10"/>
  <c r="J518" i="10"/>
  <c r="I518" i="10"/>
  <c r="H518" i="10"/>
  <c r="G518" i="10"/>
  <c r="F518" i="10"/>
  <c r="E518" i="10"/>
  <c r="BJ517" i="10"/>
  <c r="BC517" i="10"/>
  <c r="BJ516" i="10"/>
  <c r="AE516" i="10"/>
  <c r="AD516" i="10"/>
  <c r="AB516" i="10"/>
  <c r="AA516" i="10"/>
  <c r="Z516" i="10"/>
  <c r="Y516" i="10"/>
  <c r="X516" i="10"/>
  <c r="W516" i="10"/>
  <c r="V516" i="10"/>
  <c r="U516" i="10"/>
  <c r="T516" i="10"/>
  <c r="S516" i="10"/>
  <c r="R516" i="10"/>
  <c r="Q516" i="10"/>
  <c r="P516" i="10"/>
  <c r="O516" i="10"/>
  <c r="M516" i="10"/>
  <c r="BC516" i="10" s="1"/>
  <c r="L516" i="10"/>
  <c r="K516" i="10"/>
  <c r="J516" i="10"/>
  <c r="I516" i="10"/>
  <c r="H516" i="10"/>
  <c r="G516" i="10"/>
  <c r="F516" i="10"/>
  <c r="E516" i="10"/>
  <c r="BJ515" i="10"/>
  <c r="BC515" i="10"/>
  <c r="BJ514" i="10"/>
  <c r="AE514" i="10"/>
  <c r="AD514" i="10"/>
  <c r="AB514" i="10"/>
  <c r="AA514" i="10"/>
  <c r="Z514" i="10"/>
  <c r="Y514" i="10"/>
  <c r="X514" i="10"/>
  <c r="W514" i="10"/>
  <c r="V514" i="10"/>
  <c r="U514" i="10"/>
  <c r="T514" i="10"/>
  <c r="S514" i="10"/>
  <c r="R514" i="10"/>
  <c r="Q514" i="10"/>
  <c r="P514" i="10"/>
  <c r="O514" i="10"/>
  <c r="N514" i="10"/>
  <c r="M514" i="10"/>
  <c r="BC514" i="10" s="1"/>
  <c r="L514" i="10"/>
  <c r="K514" i="10"/>
  <c r="J514" i="10"/>
  <c r="I514" i="10"/>
  <c r="H514" i="10"/>
  <c r="G514" i="10"/>
  <c r="F514" i="10"/>
  <c r="BJ508" i="10"/>
  <c r="BC508" i="10"/>
  <c r="BJ507" i="10"/>
  <c r="BC507" i="10"/>
  <c r="BJ506" i="10"/>
  <c r="BC506" i="10"/>
  <c r="BJ505" i="10"/>
  <c r="BC505" i="10"/>
  <c r="BJ250" i="10"/>
  <c r="BC250" i="10"/>
  <c r="BJ249" i="10"/>
  <c r="BC249" i="10"/>
  <c r="BJ248" i="10"/>
  <c r="BC248" i="10"/>
  <c r="BJ246" i="10"/>
  <c r="BC246" i="10"/>
  <c r="BJ245" i="10"/>
  <c r="BC245" i="10"/>
  <c r="BJ244" i="10"/>
  <c r="BC244" i="10"/>
  <c r="BJ243" i="10"/>
  <c r="AE243" i="10"/>
  <c r="AD243" i="10"/>
  <c r="AB243" i="10"/>
  <c r="AA243" i="10"/>
  <c r="Z243" i="10"/>
  <c r="Y243" i="10"/>
  <c r="X243" i="10"/>
  <c r="W243" i="10"/>
  <c r="V243" i="10"/>
  <c r="U243" i="10"/>
  <c r="S243" i="10"/>
  <c r="R243" i="10"/>
  <c r="Q243" i="10"/>
  <c r="P243" i="10"/>
  <c r="O243" i="10"/>
  <c r="N243" i="10"/>
  <c r="M243" i="10"/>
  <c r="BC243" i="10" s="1"/>
  <c r="L243" i="10"/>
  <c r="K243" i="10"/>
  <c r="J243" i="10"/>
  <c r="I243" i="10"/>
  <c r="H243" i="10"/>
  <c r="G243" i="10"/>
  <c r="F243" i="10"/>
  <c r="E243" i="10"/>
  <c r="BJ242" i="10"/>
  <c r="BC242" i="10"/>
  <c r="BJ241" i="10"/>
  <c r="AE241" i="10"/>
  <c r="AD241" i="10"/>
  <c r="AB241" i="10"/>
  <c r="AA241" i="10"/>
  <c r="Z241" i="10"/>
  <c r="Y241" i="10"/>
  <c r="X241" i="10"/>
  <c r="W241" i="10"/>
  <c r="V241" i="10"/>
  <c r="U241" i="10"/>
  <c r="T241" i="10"/>
  <c r="S241" i="10"/>
  <c r="R241" i="10"/>
  <c r="Q241" i="10"/>
  <c r="P241" i="10"/>
  <c r="O241" i="10"/>
  <c r="M241" i="10"/>
  <c r="BC241" i="10" s="1"/>
  <c r="L241" i="10"/>
  <c r="K241" i="10"/>
  <c r="J241" i="10"/>
  <c r="I241" i="10"/>
  <c r="H241" i="10"/>
  <c r="G241" i="10"/>
  <c r="F241" i="10"/>
  <c r="E241" i="10"/>
  <c r="BJ240" i="10"/>
  <c r="BC240" i="10"/>
  <c r="BJ239" i="10"/>
  <c r="AE239" i="10"/>
  <c r="AD239" i="10"/>
  <c r="AB239" i="10"/>
  <c r="AA239" i="10"/>
  <c r="Z239" i="10"/>
  <c r="Y239" i="10"/>
  <c r="X239" i="10"/>
  <c r="W239" i="10"/>
  <c r="V239" i="10"/>
  <c r="U239" i="10"/>
  <c r="T239" i="10"/>
  <c r="S239" i="10"/>
  <c r="R239" i="10"/>
  <c r="Q239" i="10"/>
  <c r="P239" i="10"/>
  <c r="O239" i="10"/>
  <c r="M239" i="10"/>
  <c r="BC239" i="10" s="1"/>
  <c r="L239" i="10"/>
  <c r="K239" i="10"/>
  <c r="J239" i="10"/>
  <c r="I239" i="10"/>
  <c r="H239" i="10"/>
  <c r="G239" i="10"/>
  <c r="F239" i="10"/>
  <c r="E239" i="10"/>
  <c r="BJ232" i="10"/>
  <c r="BC232" i="10"/>
  <c r="BJ510" i="10"/>
  <c r="BC510" i="10"/>
  <c r="BJ231" i="10"/>
  <c r="BC231" i="10"/>
  <c r="BJ230" i="10"/>
  <c r="BC230" i="10"/>
  <c r="BJ229" i="10"/>
  <c r="BC229" i="10"/>
  <c r="BJ509" i="10"/>
  <c r="BC509" i="10"/>
  <c r="BJ228" i="10"/>
  <c r="BC228" i="10"/>
  <c r="BJ673" i="10"/>
  <c r="BC673" i="10"/>
  <c r="BJ672" i="10"/>
  <c r="BC672" i="10"/>
  <c r="BJ671" i="10"/>
  <c r="BC671" i="10"/>
  <c r="BC670" i="10"/>
  <c r="BJ669" i="10"/>
  <c r="BC669" i="10"/>
  <c r="BJ668" i="10"/>
  <c r="BC668" i="10"/>
  <c r="BC667" i="10"/>
  <c r="BJ666" i="10"/>
  <c r="AE666" i="10"/>
  <c r="AD666" i="10"/>
  <c r="AB666" i="10"/>
  <c r="AA666" i="10"/>
  <c r="Z666" i="10"/>
  <c r="Y666" i="10"/>
  <c r="X666" i="10"/>
  <c r="W666" i="10"/>
  <c r="V666" i="10"/>
  <c r="U666" i="10"/>
  <c r="T666" i="10"/>
  <c r="S666" i="10"/>
  <c r="R666" i="10"/>
  <c r="Q666" i="10"/>
  <c r="P666" i="10"/>
  <c r="O666" i="10"/>
  <c r="M666" i="10"/>
  <c r="BC666" i="10" s="1"/>
  <c r="K666" i="10"/>
  <c r="J666" i="10"/>
  <c r="I666" i="10"/>
  <c r="H666" i="10"/>
  <c r="G666" i="10"/>
  <c r="F666" i="10"/>
  <c r="E666" i="10"/>
  <c r="BJ470" i="10"/>
  <c r="BC470" i="10"/>
  <c r="R456" i="10"/>
  <c r="BJ469" i="10"/>
  <c r="BC469" i="10"/>
  <c r="BJ468" i="10"/>
  <c r="BC468" i="10"/>
  <c r="BJ467" i="10"/>
  <c r="BC467" i="10"/>
  <c r="BJ466" i="10"/>
  <c r="BC466" i="10"/>
  <c r="BJ465" i="10"/>
  <c r="BC465" i="10"/>
  <c r="BJ464" i="10"/>
  <c r="BC464" i="10"/>
  <c r="BJ463" i="10"/>
  <c r="BC463" i="10"/>
  <c r="BJ462" i="10"/>
  <c r="BC462" i="10"/>
  <c r="BJ461" i="10"/>
  <c r="BC461" i="10"/>
  <c r="AC461" i="10"/>
  <c r="BJ460" i="10"/>
  <c r="BC460" i="10"/>
  <c r="L456" i="10"/>
  <c r="BJ459" i="10"/>
  <c r="BC459" i="10"/>
  <c r="BJ458" i="10"/>
  <c r="BC458" i="10"/>
  <c r="BJ457" i="10"/>
  <c r="BC457" i="10"/>
  <c r="BJ456" i="10"/>
  <c r="BC456" i="10"/>
  <c r="BJ160" i="10"/>
  <c r="BC160" i="10"/>
  <c r="BJ159" i="10"/>
  <c r="BC159" i="10"/>
  <c r="BJ129" i="10"/>
  <c r="BC129" i="10"/>
  <c r="BJ158" i="10"/>
  <c r="BC158" i="10"/>
  <c r="BJ157" i="10"/>
  <c r="BC157" i="10"/>
  <c r="BJ156" i="10"/>
  <c r="BC156" i="10"/>
  <c r="BJ155" i="10"/>
  <c r="BC155" i="10"/>
  <c r="BJ128" i="10"/>
  <c r="BC128" i="10"/>
  <c r="BJ137" i="10"/>
  <c r="BC137" i="10"/>
  <c r="BJ154" i="10"/>
  <c r="BC154" i="10"/>
  <c r="BJ153" i="10"/>
  <c r="BC153" i="10"/>
  <c r="BJ152" i="10"/>
  <c r="BC152" i="10"/>
  <c r="BJ127" i="10"/>
  <c r="BC127" i="10"/>
  <c r="BJ151" i="10"/>
  <c r="BC151" i="10"/>
  <c r="BJ150" i="10"/>
  <c r="BC150" i="10"/>
  <c r="BJ126" i="10"/>
  <c r="BC126" i="10"/>
  <c r="AC126" i="10"/>
  <c r="BJ149" i="10"/>
  <c r="BC149" i="10"/>
  <c r="BJ125" i="10"/>
  <c r="BC125" i="10"/>
  <c r="BJ148" i="10"/>
  <c r="BC148" i="10"/>
  <c r="BJ147" i="10"/>
  <c r="BC147" i="10"/>
  <c r="BJ146" i="10"/>
  <c r="BC146" i="10"/>
  <c r="BJ124" i="10"/>
  <c r="BC124" i="10"/>
  <c r="BJ145" i="10"/>
  <c r="BC145" i="10"/>
  <c r="BJ123" i="10"/>
  <c r="BC123" i="10"/>
  <c r="BJ122" i="10"/>
  <c r="BC122" i="10"/>
  <c r="BJ144" i="10"/>
  <c r="BC144" i="10"/>
  <c r="BJ143" i="10"/>
  <c r="BC143" i="10"/>
  <c r="BJ142" i="10"/>
  <c r="BC142" i="10"/>
  <c r="BJ141" i="10"/>
  <c r="BC141" i="10"/>
  <c r="BJ121" i="10"/>
  <c r="BC121" i="10"/>
  <c r="BJ136" i="10"/>
  <c r="BC136" i="10"/>
  <c r="BJ140" i="10"/>
  <c r="BC140" i="10"/>
  <c r="BJ139" i="10"/>
  <c r="BC139" i="10"/>
  <c r="BJ120" i="10"/>
  <c r="BC120" i="10"/>
  <c r="BJ119" i="10"/>
  <c r="BC119" i="10"/>
  <c r="BJ138" i="10"/>
  <c r="BC138" i="10"/>
  <c r="BJ161" i="10"/>
  <c r="BC161" i="10"/>
  <c r="BJ118" i="10"/>
  <c r="BC118" i="10"/>
  <c r="BJ745" i="10"/>
  <c r="BC745" i="10"/>
  <c r="BJ744" i="10"/>
  <c r="BC744" i="10"/>
  <c r="BJ743" i="10"/>
  <c r="AE743" i="10"/>
  <c r="AD743" i="10"/>
  <c r="AB743" i="10"/>
  <c r="AA743" i="10"/>
  <c r="Z743" i="10"/>
  <c r="Y743" i="10"/>
  <c r="X743" i="10"/>
  <c r="W743" i="10"/>
  <c r="V743" i="10"/>
  <c r="U743" i="10"/>
  <c r="T743" i="10"/>
  <c r="S743" i="10"/>
  <c r="R743" i="10"/>
  <c r="Q743" i="10"/>
  <c r="P743" i="10"/>
  <c r="O743" i="10"/>
  <c r="M743" i="10"/>
  <c r="BC743" i="10" s="1"/>
  <c r="L743" i="10"/>
  <c r="K743" i="10"/>
  <c r="J743" i="10"/>
  <c r="I743" i="10"/>
  <c r="H743" i="10"/>
  <c r="G743" i="10"/>
  <c r="F743" i="10"/>
  <c r="E743" i="10"/>
  <c r="BJ567" i="10"/>
  <c r="BC567" i="10"/>
  <c r="BJ566" i="10"/>
  <c r="AE566" i="10"/>
  <c r="AD566" i="10"/>
  <c r="AB566" i="10"/>
  <c r="AA566" i="10"/>
  <c r="Z566" i="10"/>
  <c r="Y566" i="10"/>
  <c r="X566" i="10"/>
  <c r="W566" i="10"/>
  <c r="V566" i="10"/>
  <c r="U566" i="10"/>
  <c r="T566" i="10"/>
  <c r="S566" i="10"/>
  <c r="R566" i="10"/>
  <c r="Q566" i="10"/>
  <c r="P566" i="10"/>
  <c r="O566" i="10"/>
  <c r="M566" i="10"/>
  <c r="BC566" i="10" s="1"/>
  <c r="L566" i="10"/>
  <c r="K566" i="10"/>
  <c r="J566" i="10"/>
  <c r="I566" i="10"/>
  <c r="H566" i="10"/>
  <c r="G566" i="10"/>
  <c r="F566" i="10"/>
  <c r="E566" i="10"/>
  <c r="BJ564" i="10"/>
  <c r="BC564" i="10"/>
  <c r="BJ563" i="10"/>
  <c r="BC563" i="10"/>
  <c r="BJ312" i="10"/>
  <c r="BC312" i="10"/>
  <c r="N311" i="10"/>
  <c r="BJ311" i="10"/>
  <c r="BC311" i="10"/>
  <c r="BJ310" i="10"/>
  <c r="BC310" i="10"/>
  <c r="BJ309" i="10"/>
  <c r="AE309" i="10"/>
  <c r="AD309" i="10"/>
  <c r="AB309" i="10"/>
  <c r="AA309" i="10"/>
  <c r="Z309" i="10"/>
  <c r="Y309" i="10"/>
  <c r="X309" i="10"/>
  <c r="W309" i="10"/>
  <c r="V309" i="10"/>
  <c r="U309" i="10"/>
  <c r="T309" i="10"/>
  <c r="S309" i="10"/>
  <c r="R309" i="10"/>
  <c r="Q309" i="10"/>
  <c r="P309" i="10"/>
  <c r="O309" i="10"/>
  <c r="L309" i="10"/>
  <c r="K309" i="10"/>
  <c r="J309" i="10"/>
  <c r="I309" i="10"/>
  <c r="H309" i="10"/>
  <c r="G309" i="10"/>
  <c r="F309" i="10"/>
  <c r="E309" i="10"/>
  <c r="BJ768" i="10"/>
  <c r="BC768" i="10"/>
  <c r="BJ767" i="10"/>
  <c r="AE767" i="10"/>
  <c r="AD767" i="10"/>
  <c r="AB767" i="10"/>
  <c r="AA767" i="10"/>
  <c r="Z767" i="10"/>
  <c r="Y767" i="10"/>
  <c r="X767" i="10"/>
  <c r="W767" i="10"/>
  <c r="V767" i="10"/>
  <c r="U767" i="10"/>
  <c r="T767" i="10"/>
  <c r="S767" i="10"/>
  <c r="R767" i="10"/>
  <c r="Q767" i="10"/>
  <c r="P767" i="10"/>
  <c r="O767" i="10"/>
  <c r="M767" i="10"/>
  <c r="BC767" i="10" s="1"/>
  <c r="L767" i="10"/>
  <c r="K767" i="10"/>
  <c r="J767" i="10"/>
  <c r="I767" i="10"/>
  <c r="H767" i="10"/>
  <c r="G767" i="10"/>
  <c r="F767" i="10"/>
  <c r="E767" i="10"/>
  <c r="BJ583" i="10"/>
  <c r="BC583" i="10"/>
  <c r="BJ582" i="10"/>
  <c r="AE582" i="10"/>
  <c r="AD582" i="10"/>
  <c r="AB582" i="10"/>
  <c r="AA582" i="10"/>
  <c r="Z582" i="10"/>
  <c r="Y582" i="10"/>
  <c r="X582" i="10"/>
  <c r="W582" i="10"/>
  <c r="V582" i="10"/>
  <c r="U582" i="10"/>
  <c r="T582" i="10"/>
  <c r="S582" i="10"/>
  <c r="R582" i="10"/>
  <c r="Q582" i="10"/>
  <c r="P582" i="10"/>
  <c r="O582" i="10"/>
  <c r="M582" i="10"/>
  <c r="BC582" i="10" s="1"/>
  <c r="L582" i="10"/>
  <c r="K582" i="10"/>
  <c r="J582" i="10"/>
  <c r="I582" i="10"/>
  <c r="H582" i="10"/>
  <c r="G582" i="10"/>
  <c r="F582" i="10"/>
  <c r="E582" i="10"/>
  <c r="BJ345" i="10"/>
  <c r="BC345" i="10"/>
  <c r="BJ344" i="10"/>
  <c r="AE344" i="10"/>
  <c r="AD344" i="10"/>
  <c r="AB344" i="10"/>
  <c r="AA344" i="10"/>
  <c r="Z344" i="10"/>
  <c r="Y344" i="10"/>
  <c r="X344" i="10"/>
  <c r="W344" i="10"/>
  <c r="V344" i="10"/>
  <c r="U344" i="10"/>
  <c r="T344" i="10"/>
  <c r="S344" i="10"/>
  <c r="R344" i="10"/>
  <c r="Q344" i="10"/>
  <c r="P344" i="10"/>
  <c r="O344" i="10"/>
  <c r="M344" i="10"/>
  <c r="BC344" i="10" s="1"/>
  <c r="L344" i="10"/>
  <c r="K344" i="10"/>
  <c r="J344" i="10"/>
  <c r="I344" i="10"/>
  <c r="H344" i="10"/>
  <c r="G344" i="10"/>
  <c r="F344" i="10"/>
  <c r="E344" i="10"/>
  <c r="BJ732" i="10"/>
  <c r="BC732" i="10"/>
  <c r="BJ731" i="10"/>
  <c r="AE731" i="10"/>
  <c r="AD731" i="10"/>
  <c r="AB731" i="10"/>
  <c r="AA731" i="10"/>
  <c r="Z731" i="10"/>
  <c r="Y731" i="10"/>
  <c r="X731" i="10"/>
  <c r="W731" i="10"/>
  <c r="V731" i="10"/>
  <c r="U731" i="10"/>
  <c r="T731" i="10"/>
  <c r="S731" i="10"/>
  <c r="R731" i="10"/>
  <c r="Q731" i="10"/>
  <c r="P731" i="10"/>
  <c r="O731" i="10"/>
  <c r="M731" i="10"/>
  <c r="BC731" i="10" s="1"/>
  <c r="L731" i="10"/>
  <c r="K731" i="10"/>
  <c r="J731" i="10"/>
  <c r="I731" i="10"/>
  <c r="H731" i="10"/>
  <c r="G731" i="10"/>
  <c r="F731" i="10"/>
  <c r="E731" i="10"/>
  <c r="BJ730" i="10"/>
  <c r="BC730" i="10"/>
  <c r="BJ729" i="10"/>
  <c r="AE729" i="10"/>
  <c r="AD729" i="10"/>
  <c r="AB729" i="10"/>
  <c r="AA729" i="10"/>
  <c r="Z729" i="10"/>
  <c r="Y729" i="10"/>
  <c r="X729" i="10"/>
  <c r="W729" i="10"/>
  <c r="V729" i="10"/>
  <c r="U729" i="10"/>
  <c r="T729" i="10"/>
  <c r="S729" i="10"/>
  <c r="R729" i="10"/>
  <c r="Q729" i="10"/>
  <c r="P729" i="10"/>
  <c r="O729" i="10"/>
  <c r="M729" i="10"/>
  <c r="BC729" i="10" s="1"/>
  <c r="L729" i="10"/>
  <c r="K729" i="10"/>
  <c r="J729" i="10"/>
  <c r="I729" i="10"/>
  <c r="H729" i="10"/>
  <c r="G729" i="10"/>
  <c r="F729" i="10"/>
  <c r="E729" i="10"/>
  <c r="BJ539" i="10"/>
  <c r="BC539" i="10"/>
  <c r="BJ538" i="10"/>
  <c r="AE538" i="10"/>
  <c r="AD538" i="10"/>
  <c r="AB538" i="10"/>
  <c r="AA538" i="10"/>
  <c r="Z538" i="10"/>
  <c r="Y538" i="10"/>
  <c r="X538" i="10"/>
  <c r="W538" i="10"/>
  <c r="V538" i="10"/>
  <c r="U538" i="10"/>
  <c r="T538" i="10"/>
  <c r="S538" i="10"/>
  <c r="R538" i="10"/>
  <c r="Q538" i="10"/>
  <c r="P538" i="10"/>
  <c r="O538" i="10"/>
  <c r="M538" i="10"/>
  <c r="BC538" i="10" s="1"/>
  <c r="L538" i="10"/>
  <c r="K538" i="10"/>
  <c r="J538" i="10"/>
  <c r="I538" i="10"/>
  <c r="H538" i="10"/>
  <c r="G538" i="10"/>
  <c r="F538" i="10"/>
  <c r="E538" i="10"/>
  <c r="BJ537" i="10"/>
  <c r="BC537" i="10"/>
  <c r="BJ536" i="10"/>
  <c r="AE536" i="10"/>
  <c r="AD536" i="10"/>
  <c r="AB536" i="10"/>
  <c r="AA536" i="10"/>
  <c r="Z536" i="10"/>
  <c r="Y536" i="10"/>
  <c r="X536" i="10"/>
  <c r="W536" i="10"/>
  <c r="V536" i="10"/>
  <c r="U536" i="10"/>
  <c r="T536" i="10"/>
  <c r="S536" i="10"/>
  <c r="R536" i="10"/>
  <c r="Q536" i="10"/>
  <c r="P536" i="10"/>
  <c r="O536" i="10"/>
  <c r="M536" i="10"/>
  <c r="BC536" i="10" s="1"/>
  <c r="L536" i="10"/>
  <c r="K536" i="10"/>
  <c r="J536" i="10"/>
  <c r="I536" i="10"/>
  <c r="H536" i="10"/>
  <c r="G536" i="10"/>
  <c r="F536" i="10"/>
  <c r="E536" i="10"/>
  <c r="BJ269" i="10"/>
  <c r="BC269" i="10"/>
  <c r="BJ268" i="10"/>
  <c r="AE268" i="10"/>
  <c r="AD268" i="10"/>
  <c r="AB268" i="10"/>
  <c r="AA268" i="10"/>
  <c r="Z268" i="10"/>
  <c r="Y268" i="10"/>
  <c r="X268" i="10"/>
  <c r="W268" i="10"/>
  <c r="V268" i="10"/>
  <c r="U268" i="10"/>
  <c r="T268" i="10"/>
  <c r="S268" i="10"/>
  <c r="R268" i="10"/>
  <c r="Q268" i="10"/>
  <c r="P268" i="10"/>
  <c r="O268" i="10"/>
  <c r="N268" i="10"/>
  <c r="M268" i="10"/>
  <c r="BC268" i="10" s="1"/>
  <c r="L268" i="10"/>
  <c r="K268" i="10"/>
  <c r="J268" i="10"/>
  <c r="I268" i="10"/>
  <c r="H268" i="10"/>
  <c r="F268" i="10"/>
  <c r="E268" i="10"/>
  <c r="BJ742" i="10"/>
  <c r="BC742" i="10"/>
  <c r="BJ741" i="10"/>
  <c r="BC741" i="10"/>
  <c r="BJ740" i="10"/>
  <c r="BC740" i="10"/>
  <c r="BJ739" i="10"/>
  <c r="BC739" i="10"/>
  <c r="BJ738" i="10"/>
  <c r="BC738" i="10"/>
  <c r="BJ737" i="10"/>
  <c r="AE737" i="10"/>
  <c r="AD737" i="10"/>
  <c r="AB737" i="10"/>
  <c r="AA737" i="10"/>
  <c r="Z737" i="10"/>
  <c r="Y737" i="10"/>
  <c r="X737" i="10"/>
  <c r="W737" i="10"/>
  <c r="V737" i="10"/>
  <c r="U737" i="10"/>
  <c r="T737" i="10"/>
  <c r="S737" i="10"/>
  <c r="R737" i="10"/>
  <c r="Q737" i="10"/>
  <c r="P737" i="10"/>
  <c r="O737" i="10"/>
  <c r="M737" i="10"/>
  <c r="BC737" i="10" s="1"/>
  <c r="L737" i="10"/>
  <c r="K737" i="10"/>
  <c r="J737" i="10"/>
  <c r="I737" i="10"/>
  <c r="H737" i="10"/>
  <c r="G737" i="10"/>
  <c r="F737" i="10"/>
  <c r="E737" i="10"/>
  <c r="BJ560" i="10"/>
  <c r="BC560" i="10"/>
  <c r="BJ559" i="10"/>
  <c r="BC559" i="10"/>
  <c r="BJ558" i="10"/>
  <c r="BC558" i="10"/>
  <c r="BJ308" i="10"/>
  <c r="BC308" i="10"/>
  <c r="BJ307" i="10"/>
  <c r="AE307" i="10"/>
  <c r="AD307" i="10"/>
  <c r="AB307" i="10"/>
  <c r="AA307" i="10"/>
  <c r="Z307" i="10"/>
  <c r="Y307" i="10"/>
  <c r="X307" i="10"/>
  <c r="W307" i="10"/>
  <c r="V307" i="10"/>
  <c r="U307" i="10"/>
  <c r="T307" i="10"/>
  <c r="S307" i="10"/>
  <c r="R307" i="10"/>
  <c r="Q307" i="10"/>
  <c r="P307" i="10"/>
  <c r="O307" i="10"/>
  <c r="M307" i="10"/>
  <c r="BC307" i="10" s="1"/>
  <c r="L307" i="10"/>
  <c r="K307" i="10"/>
  <c r="J307" i="10"/>
  <c r="I307" i="10"/>
  <c r="H307" i="10"/>
  <c r="G307" i="10"/>
  <c r="F307" i="10"/>
  <c r="E307" i="10"/>
  <c r="BJ306" i="10"/>
  <c r="BC306" i="10"/>
  <c r="BJ305" i="10"/>
  <c r="AE305" i="10"/>
  <c r="AD305" i="10"/>
  <c r="AB305" i="10"/>
  <c r="AA305" i="10"/>
  <c r="Z305" i="10"/>
  <c r="Y305" i="10"/>
  <c r="X305" i="10"/>
  <c r="W305" i="10"/>
  <c r="V305" i="10"/>
  <c r="U305" i="10"/>
  <c r="T305" i="10"/>
  <c r="S305" i="10"/>
  <c r="R305" i="10"/>
  <c r="Q305" i="10"/>
  <c r="P305" i="10"/>
  <c r="O305" i="10"/>
  <c r="M305" i="10"/>
  <c r="BC305" i="10" s="1"/>
  <c r="L305" i="10"/>
  <c r="K305" i="10"/>
  <c r="J305" i="10"/>
  <c r="I305" i="10"/>
  <c r="H305" i="10"/>
  <c r="G305" i="10"/>
  <c r="F305" i="10"/>
  <c r="E305" i="10"/>
  <c r="BJ562" i="10"/>
  <c r="BC562" i="10"/>
  <c r="BJ561" i="10"/>
  <c r="BC561" i="10"/>
  <c r="BJ298" i="10"/>
  <c r="BC298" i="10"/>
  <c r="BJ728" i="10"/>
  <c r="BC728" i="10"/>
  <c r="BJ727" i="10"/>
  <c r="AE727" i="10"/>
  <c r="AD727" i="10"/>
  <c r="AB727" i="10"/>
  <c r="AA727" i="10"/>
  <c r="Z727" i="10"/>
  <c r="Y727" i="10"/>
  <c r="X727" i="10"/>
  <c r="W727" i="10"/>
  <c r="V727" i="10"/>
  <c r="U727" i="10"/>
  <c r="T727" i="10"/>
  <c r="S727" i="10"/>
  <c r="R727" i="10"/>
  <c r="Q727" i="10"/>
  <c r="P727" i="10"/>
  <c r="O727" i="10"/>
  <c r="M727" i="10"/>
  <c r="BC727" i="10" s="1"/>
  <c r="L727" i="10"/>
  <c r="K727" i="10"/>
  <c r="J727" i="10"/>
  <c r="I727" i="10"/>
  <c r="H727" i="10"/>
  <c r="G727" i="10"/>
  <c r="F727" i="10"/>
  <c r="E727" i="10"/>
  <c r="BJ726" i="10"/>
  <c r="BC726" i="10"/>
  <c r="BJ725" i="10"/>
  <c r="AE725" i="10"/>
  <c r="AD725" i="10"/>
  <c r="AB725" i="10"/>
  <c r="AA725" i="10"/>
  <c r="Z725" i="10"/>
  <c r="Y725" i="10"/>
  <c r="X725" i="10"/>
  <c r="W725" i="10"/>
  <c r="V725" i="10"/>
  <c r="U725" i="10"/>
  <c r="T725" i="10"/>
  <c r="S725" i="10"/>
  <c r="R725" i="10"/>
  <c r="Q725" i="10"/>
  <c r="P725" i="10"/>
  <c r="O725" i="10"/>
  <c r="M725" i="10"/>
  <c r="BC725" i="10" s="1"/>
  <c r="L725" i="10"/>
  <c r="K725" i="10"/>
  <c r="J725" i="10"/>
  <c r="I725" i="10"/>
  <c r="H725" i="10"/>
  <c r="G725" i="10"/>
  <c r="F725" i="10"/>
  <c r="E725" i="10"/>
  <c r="BJ535" i="10"/>
  <c r="BC535" i="10"/>
  <c r="BJ534" i="10"/>
  <c r="AE534" i="10"/>
  <c r="AD534" i="10"/>
  <c r="AB534" i="10"/>
  <c r="AA534" i="10"/>
  <c r="Z534" i="10"/>
  <c r="Y534" i="10"/>
  <c r="X534" i="10"/>
  <c r="W534" i="10"/>
  <c r="V534" i="10"/>
  <c r="U534" i="10"/>
  <c r="T534" i="10"/>
  <c r="S534" i="10"/>
  <c r="R534" i="10"/>
  <c r="Q534" i="10"/>
  <c r="P534" i="10"/>
  <c r="O534" i="10"/>
  <c r="M534" i="10"/>
  <c r="BC534" i="10" s="1"/>
  <c r="L534" i="10"/>
  <c r="K534" i="10"/>
  <c r="J534" i="10"/>
  <c r="I534" i="10"/>
  <c r="H534" i="10"/>
  <c r="G534" i="10"/>
  <c r="F534" i="10"/>
  <c r="E534" i="10"/>
  <c r="BJ533" i="10"/>
  <c r="BC533" i="10"/>
  <c r="BJ532" i="10"/>
  <c r="AE532" i="10"/>
  <c r="AD532" i="10"/>
  <c r="AB532" i="10"/>
  <c r="AA532" i="10"/>
  <c r="Z532" i="10"/>
  <c r="Y532" i="10"/>
  <c r="X532" i="10"/>
  <c r="W532" i="10"/>
  <c r="V532" i="10"/>
  <c r="U532" i="10"/>
  <c r="T532" i="10"/>
  <c r="S532" i="10"/>
  <c r="R532" i="10"/>
  <c r="Q532" i="10"/>
  <c r="P532" i="10"/>
  <c r="O532" i="10"/>
  <c r="M532" i="10"/>
  <c r="BC532" i="10" s="1"/>
  <c r="L532" i="10"/>
  <c r="K532" i="10"/>
  <c r="J532" i="10"/>
  <c r="I532" i="10"/>
  <c r="H532" i="10"/>
  <c r="G532" i="10"/>
  <c r="F532" i="10"/>
  <c r="E532" i="10"/>
  <c r="BJ262" i="10"/>
  <c r="BC262" i="10"/>
  <c r="BJ261" i="10"/>
  <c r="AE261" i="10"/>
  <c r="AD261" i="10"/>
  <c r="AB261" i="10"/>
  <c r="AA261" i="10"/>
  <c r="Z261" i="10"/>
  <c r="Y261" i="10"/>
  <c r="X261" i="10"/>
  <c r="W261" i="10"/>
  <c r="V261" i="10"/>
  <c r="U261" i="10"/>
  <c r="T261" i="10"/>
  <c r="S261" i="10"/>
  <c r="R261" i="10"/>
  <c r="Q261" i="10"/>
  <c r="P261" i="10"/>
  <c r="O261" i="10"/>
  <c r="M261" i="10"/>
  <c r="BC261" i="10" s="1"/>
  <c r="L261" i="10"/>
  <c r="K261" i="10"/>
  <c r="J261" i="10"/>
  <c r="I261" i="10"/>
  <c r="H261" i="10"/>
  <c r="G261" i="10"/>
  <c r="F261" i="10"/>
  <c r="E261" i="10"/>
  <c r="BJ260" i="10"/>
  <c r="BC260" i="10"/>
  <c r="BJ259" i="10"/>
  <c r="AE259" i="10"/>
  <c r="AD259" i="10"/>
  <c r="AB259" i="10"/>
  <c r="AA259" i="10"/>
  <c r="Z259" i="10"/>
  <c r="Y259" i="10"/>
  <c r="X259" i="10"/>
  <c r="W259" i="10"/>
  <c r="V259" i="10"/>
  <c r="U259" i="10"/>
  <c r="T259" i="10"/>
  <c r="S259" i="10"/>
  <c r="R259" i="10"/>
  <c r="Q259" i="10"/>
  <c r="P259" i="10"/>
  <c r="O259" i="10"/>
  <c r="M259" i="10"/>
  <c r="BC259" i="10" s="1"/>
  <c r="L259" i="10"/>
  <c r="K259" i="10"/>
  <c r="J259" i="10"/>
  <c r="I259" i="10"/>
  <c r="H259" i="10"/>
  <c r="G259" i="10"/>
  <c r="F259" i="10"/>
  <c r="E259" i="10"/>
  <c r="BJ183" i="10"/>
  <c r="BC183" i="10"/>
  <c r="BJ799" i="10"/>
  <c r="BC799" i="10"/>
  <c r="BJ798" i="10"/>
  <c r="BC798" i="10"/>
  <c r="BJ797" i="10"/>
  <c r="BC797" i="10"/>
  <c r="BJ796" i="10"/>
  <c r="BC796" i="10"/>
  <c r="BJ795" i="10"/>
  <c r="BC795" i="10"/>
  <c r="BJ794" i="10"/>
  <c r="BC794" i="10"/>
  <c r="BJ619" i="10"/>
  <c r="BC619" i="10"/>
  <c r="BJ618" i="10"/>
  <c r="BC618" i="10"/>
  <c r="BJ617" i="10"/>
  <c r="BC617" i="10"/>
  <c r="BJ616" i="10"/>
  <c r="BC616" i="10"/>
  <c r="BJ615" i="10"/>
  <c r="BC615" i="10"/>
  <c r="BJ614" i="10"/>
  <c r="BC614" i="10"/>
  <c r="BJ404" i="10"/>
  <c r="BC404" i="10"/>
  <c r="BJ403" i="10"/>
  <c r="BC403" i="10"/>
  <c r="BJ402" i="10"/>
  <c r="BC402" i="10"/>
  <c r="BJ724" i="10"/>
  <c r="BC724" i="10"/>
  <c r="D723" i="10"/>
  <c r="BJ723" i="10"/>
  <c r="AE723" i="10"/>
  <c r="AD723" i="10"/>
  <c r="AC723" i="10"/>
  <c r="AB723" i="10"/>
  <c r="AA723" i="10"/>
  <c r="Z723" i="10"/>
  <c r="Y723" i="10"/>
  <c r="X723" i="10"/>
  <c r="W723" i="10"/>
  <c r="V723" i="10"/>
  <c r="U723" i="10"/>
  <c r="T723" i="10"/>
  <c r="S723" i="10"/>
  <c r="R723" i="10"/>
  <c r="Q723" i="10"/>
  <c r="P723" i="10"/>
  <c r="O723" i="10"/>
  <c r="N723" i="10"/>
  <c r="M723" i="10"/>
  <c r="BC723" i="10" s="1"/>
  <c r="L723" i="10"/>
  <c r="K723" i="10"/>
  <c r="J723" i="10"/>
  <c r="I723" i="10"/>
  <c r="H723" i="10"/>
  <c r="G723" i="10"/>
  <c r="F723" i="10"/>
  <c r="E723" i="10"/>
  <c r="BJ722" i="10"/>
  <c r="BC722" i="10"/>
  <c r="BJ721" i="10"/>
  <c r="BC721" i="10"/>
  <c r="BJ720" i="10"/>
  <c r="BC720" i="10"/>
  <c r="BJ719" i="10"/>
  <c r="AE719" i="10"/>
  <c r="AD719" i="10"/>
  <c r="AC719" i="10"/>
  <c r="AB719" i="10"/>
  <c r="AA719" i="10"/>
  <c r="Z719" i="10"/>
  <c r="Y719" i="10"/>
  <c r="X719" i="10"/>
  <c r="W719" i="10"/>
  <c r="V719" i="10"/>
  <c r="U719" i="10"/>
  <c r="T719" i="10"/>
  <c r="S719" i="10"/>
  <c r="R719" i="10"/>
  <c r="Q719" i="10"/>
  <c r="P719" i="10"/>
  <c r="O719" i="10"/>
  <c r="N719" i="10"/>
  <c r="M719" i="10"/>
  <c r="BC719" i="10" s="1"/>
  <c r="L719" i="10"/>
  <c r="K719" i="10"/>
  <c r="J719" i="10"/>
  <c r="I719" i="10"/>
  <c r="H719" i="10"/>
  <c r="G719" i="10"/>
  <c r="F719" i="10"/>
  <c r="E719" i="10"/>
  <c r="BJ529" i="10"/>
  <c r="BC529" i="10"/>
  <c r="BJ528" i="10"/>
  <c r="BC528" i="10"/>
  <c r="BJ527" i="10"/>
  <c r="BC527" i="10"/>
  <c r="BJ526" i="10"/>
  <c r="BC526" i="10"/>
  <c r="BJ258" i="10"/>
  <c r="BC258" i="10"/>
  <c r="BJ257" i="10"/>
  <c r="BC257" i="10"/>
  <c r="BJ253" i="10"/>
  <c r="BC253" i="10"/>
  <c r="BJ530" i="10"/>
  <c r="BC530" i="10"/>
  <c r="CH530" i="10"/>
  <c r="BJ252" i="10"/>
  <c r="BC252" i="10"/>
  <c r="BJ779" i="10"/>
  <c r="BC779" i="10"/>
  <c r="BJ778" i="10"/>
  <c r="AE778" i="10"/>
  <c r="AD778" i="10"/>
  <c r="AB778" i="10"/>
  <c r="AA778" i="10"/>
  <c r="Z778" i="10"/>
  <c r="Y778" i="10"/>
  <c r="X778" i="10"/>
  <c r="W778" i="10"/>
  <c r="V778" i="10"/>
  <c r="U778" i="10"/>
  <c r="T778" i="10"/>
  <c r="S778" i="10"/>
  <c r="R778" i="10"/>
  <c r="Q778" i="10"/>
  <c r="P778" i="10"/>
  <c r="O778" i="10"/>
  <c r="M778" i="10"/>
  <c r="BC778" i="10" s="1"/>
  <c r="L778" i="10"/>
  <c r="K778" i="10"/>
  <c r="J778" i="10"/>
  <c r="I778" i="10"/>
  <c r="H778" i="10"/>
  <c r="G778" i="10"/>
  <c r="F778" i="10"/>
  <c r="E778" i="10"/>
  <c r="BJ777" i="10"/>
  <c r="BC777" i="10"/>
  <c r="BJ776" i="10"/>
  <c r="BC776" i="10"/>
  <c r="BJ775" i="10"/>
  <c r="AE775" i="10"/>
  <c r="AD775" i="10"/>
  <c r="AB775" i="10"/>
  <c r="AA775" i="10"/>
  <c r="Z775" i="10"/>
  <c r="Y775" i="10"/>
  <c r="X775" i="10"/>
  <c r="W775" i="10"/>
  <c r="V775" i="10"/>
  <c r="U775" i="10"/>
  <c r="T775" i="10"/>
  <c r="S775" i="10"/>
  <c r="R775" i="10"/>
  <c r="Q775" i="10"/>
  <c r="P775" i="10"/>
  <c r="O775" i="10"/>
  <c r="M775" i="10"/>
  <c r="BC775" i="10" s="1"/>
  <c r="L775" i="10"/>
  <c r="K775" i="10"/>
  <c r="J775" i="10"/>
  <c r="I775" i="10"/>
  <c r="H775" i="10"/>
  <c r="G775" i="10"/>
  <c r="F775" i="10"/>
  <c r="E775" i="10"/>
  <c r="BJ774" i="10"/>
  <c r="BC774" i="10"/>
  <c r="BJ773" i="10"/>
  <c r="AE773" i="10"/>
  <c r="AD773" i="10"/>
  <c r="AB773" i="10"/>
  <c r="AA773" i="10"/>
  <c r="Z773" i="10"/>
  <c r="Y773" i="10"/>
  <c r="X773" i="10"/>
  <c r="W773" i="10"/>
  <c r="V773" i="10"/>
  <c r="U773" i="10"/>
  <c r="T773" i="10"/>
  <c r="S773" i="10"/>
  <c r="R773" i="10"/>
  <c r="Q773" i="10"/>
  <c r="P773" i="10"/>
  <c r="O773" i="10"/>
  <c r="M773" i="10"/>
  <c r="BC773" i="10" s="1"/>
  <c r="L773" i="10"/>
  <c r="K773" i="10"/>
  <c r="J773" i="10"/>
  <c r="I773" i="10"/>
  <c r="H773" i="10"/>
  <c r="G773" i="10"/>
  <c r="F773" i="10"/>
  <c r="E773" i="10"/>
  <c r="BJ772" i="10"/>
  <c r="BC772" i="10"/>
  <c r="AU772" i="10"/>
  <c r="BJ771" i="10"/>
  <c r="AE771" i="10"/>
  <c r="AD771" i="10"/>
  <c r="AB771" i="10"/>
  <c r="AA771" i="10"/>
  <c r="Z771" i="10"/>
  <c r="Y771" i="10"/>
  <c r="X771" i="10"/>
  <c r="W771" i="10"/>
  <c r="V771" i="10"/>
  <c r="U771" i="10"/>
  <c r="T771" i="10"/>
  <c r="S771" i="10"/>
  <c r="R771" i="10"/>
  <c r="Q771" i="10"/>
  <c r="P771" i="10"/>
  <c r="O771" i="10"/>
  <c r="M771" i="10"/>
  <c r="BC771" i="10" s="1"/>
  <c r="L771" i="10"/>
  <c r="K771" i="10"/>
  <c r="J771" i="10"/>
  <c r="I771" i="10"/>
  <c r="H771" i="10"/>
  <c r="G771" i="10"/>
  <c r="F771" i="10"/>
  <c r="E771" i="10"/>
  <c r="BJ770" i="10"/>
  <c r="BC770" i="10"/>
  <c r="BJ769" i="10"/>
  <c r="AE769" i="10"/>
  <c r="AD769" i="10"/>
  <c r="AB769" i="10"/>
  <c r="AA769" i="10"/>
  <c r="Z769" i="10"/>
  <c r="Y769" i="10"/>
  <c r="X769" i="10"/>
  <c r="W769" i="10"/>
  <c r="V769" i="10"/>
  <c r="U769" i="10"/>
  <c r="T769" i="10"/>
  <c r="S769" i="10"/>
  <c r="R769" i="10"/>
  <c r="Q769" i="10"/>
  <c r="P769" i="10"/>
  <c r="O769" i="10"/>
  <c r="M769" i="10"/>
  <c r="BC769" i="10" s="1"/>
  <c r="L769" i="10"/>
  <c r="K769" i="10"/>
  <c r="J769" i="10"/>
  <c r="I769" i="10"/>
  <c r="H769" i="10"/>
  <c r="G769" i="10"/>
  <c r="F769" i="10"/>
  <c r="E769" i="10"/>
  <c r="BJ597" i="10"/>
  <c r="BC597" i="10"/>
  <c r="BJ596" i="10"/>
  <c r="BC596" i="10"/>
  <c r="BJ595" i="10"/>
  <c r="BC595" i="10"/>
  <c r="BJ594" i="10"/>
  <c r="BC594" i="10"/>
  <c r="BJ593" i="10"/>
  <c r="AE593" i="10"/>
  <c r="AD593" i="10"/>
  <c r="AB593" i="10"/>
  <c r="AA593" i="10"/>
  <c r="Z593" i="10"/>
  <c r="Y593" i="10"/>
  <c r="X593" i="10"/>
  <c r="W593" i="10"/>
  <c r="V593" i="10"/>
  <c r="U593" i="10"/>
  <c r="T593" i="10"/>
  <c r="S593" i="10"/>
  <c r="R593" i="10"/>
  <c r="Q593" i="10"/>
  <c r="P593" i="10"/>
  <c r="O593" i="10"/>
  <c r="M593" i="10"/>
  <c r="BC593" i="10" s="1"/>
  <c r="L593" i="10"/>
  <c r="K593" i="10"/>
  <c r="J593" i="10"/>
  <c r="I593" i="10"/>
  <c r="H593" i="10"/>
  <c r="G593" i="10"/>
  <c r="F593" i="10"/>
  <c r="E593" i="10"/>
  <c r="BJ592" i="10"/>
  <c r="BC592" i="10"/>
  <c r="BJ591" i="10"/>
  <c r="AE591" i="10"/>
  <c r="AD591" i="10"/>
  <c r="AB591" i="10"/>
  <c r="AA591" i="10"/>
  <c r="Z591" i="10"/>
  <c r="Y591" i="10"/>
  <c r="X591" i="10"/>
  <c r="W591" i="10"/>
  <c r="V591" i="10"/>
  <c r="U591" i="10"/>
  <c r="T591" i="10"/>
  <c r="S591" i="10"/>
  <c r="R591" i="10"/>
  <c r="Q591" i="10"/>
  <c r="P591" i="10"/>
  <c r="O591" i="10"/>
  <c r="M591" i="10"/>
  <c r="BC591" i="10" s="1"/>
  <c r="L591" i="10"/>
  <c r="K591" i="10"/>
  <c r="J591" i="10"/>
  <c r="I591" i="10"/>
  <c r="H591" i="10"/>
  <c r="G591" i="10"/>
  <c r="F591" i="10"/>
  <c r="E591" i="10"/>
  <c r="BJ590" i="10"/>
  <c r="BC590" i="10"/>
  <c r="BJ589" i="10"/>
  <c r="AE589" i="10"/>
  <c r="AD589" i="10"/>
  <c r="AB589" i="10"/>
  <c r="AA589" i="10"/>
  <c r="Z589" i="10"/>
  <c r="Y589" i="10"/>
  <c r="X589" i="10"/>
  <c r="W589" i="10"/>
  <c r="V589" i="10"/>
  <c r="U589" i="10"/>
  <c r="T589" i="10"/>
  <c r="S589" i="10"/>
  <c r="R589" i="10"/>
  <c r="Q589" i="10"/>
  <c r="P589" i="10"/>
  <c r="O589" i="10"/>
  <c r="M589" i="10"/>
  <c r="BC589" i="10" s="1"/>
  <c r="L589" i="10"/>
  <c r="K589" i="10"/>
  <c r="J589" i="10"/>
  <c r="I589" i="10"/>
  <c r="H589" i="10"/>
  <c r="G589" i="10"/>
  <c r="F589" i="10"/>
  <c r="E589" i="10"/>
  <c r="BJ588" i="10"/>
  <c r="BC588" i="10"/>
  <c r="AC587" i="10"/>
  <c r="BJ587" i="10"/>
  <c r="AE587" i="10"/>
  <c r="AD587" i="10"/>
  <c r="AB587" i="10"/>
  <c r="AA587" i="10"/>
  <c r="Z587" i="10"/>
  <c r="Y587" i="10"/>
  <c r="X587" i="10"/>
  <c r="W587" i="10"/>
  <c r="V587" i="10"/>
  <c r="U587" i="10"/>
  <c r="T587" i="10"/>
  <c r="S587" i="10"/>
  <c r="R587" i="10"/>
  <c r="Q587" i="10"/>
  <c r="P587" i="10"/>
  <c r="O587" i="10"/>
  <c r="M587" i="10"/>
  <c r="BC587" i="10" s="1"/>
  <c r="L587" i="10"/>
  <c r="K587" i="10"/>
  <c r="J587" i="10"/>
  <c r="I587" i="10"/>
  <c r="H587" i="10"/>
  <c r="G587" i="10"/>
  <c r="F587" i="10"/>
  <c r="E587" i="10"/>
  <c r="BJ586" i="10"/>
  <c r="BC586" i="10"/>
  <c r="BJ585" i="10"/>
  <c r="BC585" i="10"/>
  <c r="BJ584" i="10"/>
  <c r="AE584" i="10"/>
  <c r="AD584" i="10"/>
  <c r="AB584" i="10"/>
  <c r="AA584" i="10"/>
  <c r="Z584" i="10"/>
  <c r="Y584" i="10"/>
  <c r="X584" i="10"/>
  <c r="W584" i="10"/>
  <c r="V584" i="10"/>
  <c r="U584" i="10"/>
  <c r="T584" i="10"/>
  <c r="S584" i="10"/>
  <c r="R584" i="10"/>
  <c r="Q584" i="10"/>
  <c r="P584" i="10"/>
  <c r="O584" i="10"/>
  <c r="M584" i="10"/>
  <c r="BC584" i="10" s="1"/>
  <c r="L584" i="10"/>
  <c r="K584" i="10"/>
  <c r="J584" i="10"/>
  <c r="I584" i="10"/>
  <c r="H584" i="10"/>
  <c r="G584" i="10"/>
  <c r="F584" i="10"/>
  <c r="E584" i="10"/>
  <c r="BJ375" i="10"/>
  <c r="BC375" i="10"/>
  <c r="BJ598" i="10"/>
  <c r="BC598" i="10"/>
  <c r="BJ374" i="10"/>
  <c r="BC374" i="10"/>
  <c r="BJ358" i="10"/>
  <c r="BC358" i="10"/>
  <c r="BJ357" i="10"/>
  <c r="BC357" i="10"/>
  <c r="BJ356" i="10"/>
  <c r="BC356" i="10"/>
  <c r="BJ353" i="10"/>
  <c r="BC353" i="10"/>
  <c r="BJ352" i="10"/>
  <c r="BC352" i="10"/>
  <c r="BJ351" i="10"/>
  <c r="BC351" i="10"/>
  <c r="AU351" i="10"/>
  <c r="BJ350" i="10"/>
  <c r="AE350" i="10"/>
  <c r="AD350" i="10"/>
  <c r="AB350" i="10"/>
  <c r="AA350" i="10"/>
  <c r="Z350" i="10"/>
  <c r="Y350" i="10"/>
  <c r="X350" i="10"/>
  <c r="W350" i="10"/>
  <c r="V350" i="10"/>
  <c r="U350" i="10"/>
  <c r="T350" i="10"/>
  <c r="S350" i="10"/>
  <c r="R350" i="10"/>
  <c r="Q350" i="10"/>
  <c r="P350" i="10"/>
  <c r="O350" i="10"/>
  <c r="M350" i="10"/>
  <c r="BC350" i="10" s="1"/>
  <c r="L350" i="10"/>
  <c r="K350" i="10"/>
  <c r="J350" i="10"/>
  <c r="I350" i="10"/>
  <c r="H350" i="10"/>
  <c r="G350" i="10"/>
  <c r="F350" i="10"/>
  <c r="E350" i="10"/>
  <c r="BJ349" i="10"/>
  <c r="BC349" i="10"/>
  <c r="BJ348" i="10"/>
  <c r="AE348" i="10"/>
  <c r="AD348" i="10"/>
  <c r="AB348" i="10"/>
  <c r="AA348" i="10"/>
  <c r="Z348" i="10"/>
  <c r="Y348" i="10"/>
  <c r="X348" i="10"/>
  <c r="W348" i="10"/>
  <c r="V348" i="10"/>
  <c r="U348" i="10"/>
  <c r="T348" i="10"/>
  <c r="S348" i="10"/>
  <c r="R348" i="10"/>
  <c r="Q348" i="10"/>
  <c r="P348" i="10"/>
  <c r="O348" i="10"/>
  <c r="M348" i="10"/>
  <c r="BC348" i="10" s="1"/>
  <c r="L348" i="10"/>
  <c r="K348" i="10"/>
  <c r="J348" i="10"/>
  <c r="I348" i="10"/>
  <c r="H348" i="10"/>
  <c r="G348" i="10"/>
  <c r="F348" i="10"/>
  <c r="E348" i="10"/>
  <c r="BJ766" i="10"/>
  <c r="BC766" i="10"/>
  <c r="BJ765" i="10"/>
  <c r="AE765" i="10"/>
  <c r="AD765" i="10"/>
  <c r="AB765" i="10"/>
  <c r="AA765" i="10"/>
  <c r="Z765" i="10"/>
  <c r="Y765" i="10"/>
  <c r="X765" i="10"/>
  <c r="W765" i="10"/>
  <c r="V765" i="10"/>
  <c r="U765" i="10"/>
  <c r="T765" i="10"/>
  <c r="S765" i="10"/>
  <c r="R765" i="10"/>
  <c r="Q765" i="10"/>
  <c r="P765" i="10"/>
  <c r="O765" i="10"/>
  <c r="M765" i="10"/>
  <c r="BC765" i="10" s="1"/>
  <c r="L765" i="10"/>
  <c r="K765" i="10"/>
  <c r="J765" i="10"/>
  <c r="I765" i="10"/>
  <c r="H765" i="10"/>
  <c r="G765" i="10"/>
  <c r="F765" i="10"/>
  <c r="E765" i="10"/>
  <c r="BJ764" i="10"/>
  <c r="BC764" i="10"/>
  <c r="BJ763" i="10"/>
  <c r="AE763" i="10"/>
  <c r="AD763" i="10"/>
  <c r="AB763" i="10"/>
  <c r="AA763" i="10"/>
  <c r="Z763" i="10"/>
  <c r="Y763" i="10"/>
  <c r="X763" i="10"/>
  <c r="W763" i="10"/>
  <c r="V763" i="10"/>
  <c r="U763" i="10"/>
  <c r="T763" i="10"/>
  <c r="S763" i="10"/>
  <c r="R763" i="10"/>
  <c r="Q763" i="10"/>
  <c r="P763" i="10"/>
  <c r="O763" i="10"/>
  <c r="M763" i="10"/>
  <c r="BC763" i="10" s="1"/>
  <c r="L763" i="10"/>
  <c r="K763" i="10"/>
  <c r="J763" i="10"/>
  <c r="I763" i="10"/>
  <c r="H763" i="10"/>
  <c r="G763" i="10"/>
  <c r="F763" i="10"/>
  <c r="E763" i="10"/>
  <c r="BJ762" i="10"/>
  <c r="BC762" i="10"/>
  <c r="BJ761" i="10"/>
  <c r="BC761" i="10"/>
  <c r="BJ760" i="10"/>
  <c r="BC760" i="10"/>
  <c r="BJ759" i="10"/>
  <c r="BC759" i="10"/>
  <c r="BJ758" i="10"/>
  <c r="BC758" i="10"/>
  <c r="BJ757" i="10"/>
  <c r="AE757" i="10"/>
  <c r="AD757" i="10"/>
  <c r="AB757" i="10"/>
  <c r="AA757" i="10"/>
  <c r="Z757" i="10"/>
  <c r="Y757" i="10"/>
  <c r="X757" i="10"/>
  <c r="W757" i="10"/>
  <c r="V757" i="10"/>
  <c r="U757" i="10"/>
  <c r="S757" i="10"/>
  <c r="R757" i="10"/>
  <c r="Q757" i="10"/>
  <c r="P757" i="10"/>
  <c r="O757" i="10"/>
  <c r="M757" i="10"/>
  <c r="BC757" i="10" s="1"/>
  <c r="L757" i="10"/>
  <c r="K757" i="10"/>
  <c r="J757" i="10"/>
  <c r="I757" i="10"/>
  <c r="H757" i="10"/>
  <c r="F757" i="10"/>
  <c r="E757" i="10"/>
  <c r="BJ756" i="10"/>
  <c r="BC756" i="10"/>
  <c r="BJ755" i="10"/>
  <c r="BC755" i="10"/>
  <c r="BJ754" i="10"/>
  <c r="AE754" i="10"/>
  <c r="AD754" i="10"/>
  <c r="AB754" i="10"/>
  <c r="AA754" i="10"/>
  <c r="Z754" i="10"/>
  <c r="Y754" i="10"/>
  <c r="X754" i="10"/>
  <c r="W754" i="10"/>
  <c r="V754" i="10"/>
  <c r="U754" i="10"/>
  <c r="T754" i="10"/>
  <c r="S754" i="10"/>
  <c r="R754" i="10"/>
  <c r="Q754" i="10"/>
  <c r="P754" i="10"/>
  <c r="O754" i="10"/>
  <c r="M754" i="10"/>
  <c r="BC754" i="10" s="1"/>
  <c r="L754" i="10"/>
  <c r="K754" i="10"/>
  <c r="J754" i="10"/>
  <c r="I754" i="10"/>
  <c r="H754" i="10"/>
  <c r="G754" i="10"/>
  <c r="F754" i="10"/>
  <c r="E754" i="10"/>
  <c r="BJ753" i="10"/>
  <c r="BC753" i="10"/>
  <c r="BJ752" i="10"/>
  <c r="BC752" i="10"/>
  <c r="BJ751" i="10"/>
  <c r="AE751" i="10"/>
  <c r="AD751" i="10"/>
  <c r="AB751" i="10"/>
  <c r="AA751" i="10"/>
  <c r="Z751" i="10"/>
  <c r="Y751" i="10"/>
  <c r="X751" i="10"/>
  <c r="W751" i="10"/>
  <c r="V751" i="10"/>
  <c r="U751" i="10"/>
  <c r="T751" i="10"/>
  <c r="S751" i="10"/>
  <c r="R751" i="10"/>
  <c r="Q751" i="10"/>
  <c r="P751" i="10"/>
  <c r="O751" i="10"/>
  <c r="M751" i="10"/>
  <c r="BC751" i="10" s="1"/>
  <c r="L751" i="10"/>
  <c r="K751" i="10"/>
  <c r="J751" i="10"/>
  <c r="I751" i="10"/>
  <c r="H751" i="10"/>
  <c r="G751" i="10"/>
  <c r="F751" i="10"/>
  <c r="E751" i="10"/>
  <c r="BJ750" i="10"/>
  <c r="BC750" i="10"/>
  <c r="BJ749" i="10"/>
  <c r="BC749" i="10"/>
  <c r="BJ748" i="10"/>
  <c r="AE748" i="10"/>
  <c r="AD748" i="10"/>
  <c r="AB748" i="10"/>
  <c r="AA748" i="10"/>
  <c r="Z748" i="10"/>
  <c r="Y748" i="10"/>
  <c r="X748" i="10"/>
  <c r="W748" i="10"/>
  <c r="V748" i="10"/>
  <c r="U748" i="10"/>
  <c r="T748" i="10"/>
  <c r="S748" i="10"/>
  <c r="R748" i="10"/>
  <c r="Q748" i="10"/>
  <c r="P748" i="10"/>
  <c r="O748" i="10"/>
  <c r="M748" i="10"/>
  <c r="BC748" i="10" s="1"/>
  <c r="L748" i="10"/>
  <c r="K748" i="10"/>
  <c r="J748" i="10"/>
  <c r="I748" i="10"/>
  <c r="H748" i="10"/>
  <c r="G748" i="10"/>
  <c r="F748" i="10"/>
  <c r="E748" i="10"/>
  <c r="BJ581" i="10"/>
  <c r="BC581" i="10"/>
  <c r="BJ580" i="10"/>
  <c r="BC580" i="10"/>
  <c r="BJ579" i="10"/>
  <c r="AE579" i="10"/>
  <c r="AD579" i="10"/>
  <c r="AB579" i="10"/>
  <c r="AA579" i="10"/>
  <c r="Z579" i="10"/>
  <c r="Y579" i="10"/>
  <c r="X579" i="10"/>
  <c r="W579" i="10"/>
  <c r="V579" i="10"/>
  <c r="U579" i="10"/>
  <c r="T579" i="10"/>
  <c r="S579" i="10"/>
  <c r="R579" i="10"/>
  <c r="Q579" i="10"/>
  <c r="P579" i="10"/>
  <c r="O579" i="10"/>
  <c r="M579" i="10"/>
  <c r="BC579" i="10" s="1"/>
  <c r="L579" i="10"/>
  <c r="K579" i="10"/>
  <c r="J579" i="10"/>
  <c r="I579" i="10"/>
  <c r="H579" i="10"/>
  <c r="G579" i="10"/>
  <c r="F579" i="10"/>
  <c r="E579" i="10"/>
  <c r="BJ578" i="10"/>
  <c r="BC578" i="10"/>
  <c r="BJ577" i="10"/>
  <c r="AE577" i="10"/>
  <c r="AD577" i="10"/>
  <c r="AB577" i="10"/>
  <c r="AA577" i="10"/>
  <c r="Z577" i="10"/>
  <c r="Y577" i="10"/>
  <c r="X577" i="10"/>
  <c r="W577" i="10"/>
  <c r="V577" i="10"/>
  <c r="U577" i="10"/>
  <c r="T577" i="10"/>
  <c r="S577" i="10"/>
  <c r="R577" i="10"/>
  <c r="Q577" i="10"/>
  <c r="P577" i="10"/>
  <c r="O577" i="10"/>
  <c r="M577" i="10"/>
  <c r="BC577" i="10" s="1"/>
  <c r="L577" i="10"/>
  <c r="K577" i="10"/>
  <c r="J577" i="10"/>
  <c r="I577" i="10"/>
  <c r="H577" i="10"/>
  <c r="G577" i="10"/>
  <c r="F577" i="10"/>
  <c r="E577" i="10"/>
  <c r="BJ576" i="10"/>
  <c r="BC576" i="10"/>
  <c r="BJ575" i="10"/>
  <c r="BC575" i="10"/>
  <c r="BJ574" i="10"/>
  <c r="AE574" i="10"/>
  <c r="AD574" i="10"/>
  <c r="AB574" i="10"/>
  <c r="AA574" i="10"/>
  <c r="Z574" i="10"/>
  <c r="Y574" i="10"/>
  <c r="X574" i="10"/>
  <c r="W574" i="10"/>
  <c r="V574" i="10"/>
  <c r="U574" i="10"/>
  <c r="T574" i="10"/>
  <c r="S574" i="10"/>
  <c r="R574" i="10"/>
  <c r="Q574" i="10"/>
  <c r="P574" i="10"/>
  <c r="O574" i="10"/>
  <c r="M574" i="10"/>
  <c r="BC574" i="10" s="1"/>
  <c r="L574" i="10"/>
  <c r="K574" i="10"/>
  <c r="J574" i="10"/>
  <c r="I574" i="10"/>
  <c r="H574" i="10"/>
  <c r="G574" i="10"/>
  <c r="F574" i="10"/>
  <c r="E574" i="10"/>
  <c r="BJ573" i="10"/>
  <c r="BC573" i="10"/>
  <c r="BJ572" i="10"/>
  <c r="AE572" i="10"/>
  <c r="AD572" i="10"/>
  <c r="AB572" i="10"/>
  <c r="AA572" i="10"/>
  <c r="Z572" i="10"/>
  <c r="Y572" i="10"/>
  <c r="X572" i="10"/>
  <c r="W572" i="10"/>
  <c r="V572" i="10"/>
  <c r="U572" i="10"/>
  <c r="T572" i="10"/>
  <c r="S572" i="10"/>
  <c r="Q572" i="10"/>
  <c r="P572" i="10"/>
  <c r="O572" i="10"/>
  <c r="N572" i="10"/>
  <c r="M572" i="10"/>
  <c r="BC572" i="10" s="1"/>
  <c r="L572" i="10"/>
  <c r="K572" i="10"/>
  <c r="J572" i="10"/>
  <c r="I572" i="10"/>
  <c r="H572" i="10"/>
  <c r="G572" i="10"/>
  <c r="F572" i="10"/>
  <c r="E572" i="10"/>
  <c r="BJ571" i="10"/>
  <c r="BC571" i="10"/>
  <c r="BJ570" i="10"/>
  <c r="AE570" i="10"/>
  <c r="AD570" i="10"/>
  <c r="AB570" i="10"/>
  <c r="AA570" i="10"/>
  <c r="Z570" i="10"/>
  <c r="Y570" i="10"/>
  <c r="X570" i="10"/>
  <c r="W570" i="10"/>
  <c r="V570" i="10"/>
  <c r="U570" i="10"/>
  <c r="T570" i="10"/>
  <c r="S570" i="10"/>
  <c r="R570" i="10"/>
  <c r="Q570" i="10"/>
  <c r="P570" i="10"/>
  <c r="O570" i="10"/>
  <c r="M570" i="10"/>
  <c r="BC570" i="10" s="1"/>
  <c r="L570" i="10"/>
  <c r="K570" i="10"/>
  <c r="J570" i="10"/>
  <c r="I570" i="10"/>
  <c r="H570" i="10"/>
  <c r="G570" i="10"/>
  <c r="F570" i="10"/>
  <c r="E570" i="10"/>
  <c r="BJ337" i="10"/>
  <c r="BC337" i="10"/>
  <c r="N336" i="10"/>
  <c r="BJ336" i="10"/>
  <c r="BC336" i="10"/>
  <c r="BJ334" i="10"/>
  <c r="BC334" i="10"/>
  <c r="BJ333" i="10"/>
  <c r="BC333" i="10"/>
  <c r="BJ331" i="10"/>
  <c r="BC331" i="10"/>
  <c r="BJ330" i="10"/>
  <c r="BC330" i="10"/>
  <c r="BJ329" i="10"/>
  <c r="BC329" i="10"/>
  <c r="BJ328" i="10"/>
  <c r="BC328" i="10"/>
  <c r="BJ327" i="10"/>
  <c r="BC327" i="10"/>
  <c r="BJ325" i="10"/>
  <c r="BC325" i="10"/>
  <c r="N324" i="10"/>
  <c r="BJ324" i="10"/>
  <c r="BC324" i="10"/>
  <c r="BJ321" i="10"/>
  <c r="BC321" i="10"/>
  <c r="BJ320" i="10"/>
  <c r="BC320" i="10"/>
  <c r="BJ319" i="10"/>
  <c r="BC319" i="10"/>
  <c r="BJ317" i="10"/>
  <c r="BC317" i="10"/>
  <c r="N316" i="10"/>
  <c r="BJ316" i="10"/>
  <c r="BC316" i="10"/>
  <c r="BJ684" i="10"/>
  <c r="BC684" i="10"/>
  <c r="BJ683" i="10"/>
  <c r="BC683" i="10"/>
  <c r="BJ682" i="10"/>
  <c r="BC682" i="10"/>
  <c r="BJ681" i="10"/>
  <c r="BC681" i="10"/>
  <c r="BJ680" i="10"/>
  <c r="BC680" i="10"/>
  <c r="BJ679" i="10"/>
  <c r="BC679" i="10"/>
  <c r="BJ678" i="10"/>
  <c r="BC678" i="10"/>
  <c r="BJ677" i="10"/>
  <c r="BC677" i="10"/>
  <c r="BJ676" i="10"/>
  <c r="BC676" i="10"/>
  <c r="BJ675" i="10"/>
  <c r="AE675" i="10"/>
  <c r="AD675" i="10"/>
  <c r="AB675" i="10"/>
  <c r="AA675" i="10"/>
  <c r="Z675" i="10"/>
  <c r="Y675" i="10"/>
  <c r="X675" i="10"/>
  <c r="W675" i="10"/>
  <c r="V675" i="10"/>
  <c r="U675" i="10"/>
  <c r="T675" i="10"/>
  <c r="S675" i="10"/>
  <c r="R675" i="10"/>
  <c r="Q675" i="10"/>
  <c r="P675" i="10"/>
  <c r="O675" i="10"/>
  <c r="M675" i="10"/>
  <c r="BC675" i="10" s="1"/>
  <c r="K675" i="10"/>
  <c r="J675" i="10"/>
  <c r="I675" i="10"/>
  <c r="H675" i="10"/>
  <c r="G675" i="10"/>
  <c r="F675" i="10"/>
  <c r="E675" i="10"/>
  <c r="BJ481" i="10"/>
  <c r="BC481" i="10"/>
  <c r="BJ480" i="10"/>
  <c r="BC480" i="10"/>
  <c r="BJ479" i="10"/>
  <c r="BC479" i="10"/>
  <c r="BJ478" i="10"/>
  <c r="BC478" i="10"/>
  <c r="BJ477" i="10"/>
  <c r="BC477" i="10"/>
  <c r="BJ476" i="10"/>
  <c r="BC476" i="10"/>
  <c r="BJ475" i="10"/>
  <c r="BC475" i="10"/>
  <c r="BJ474" i="10"/>
  <c r="BC474" i="10"/>
  <c r="BJ473" i="10"/>
  <c r="BC473" i="10"/>
  <c r="BJ472" i="10"/>
  <c r="BC472" i="10"/>
  <c r="BJ471" i="10"/>
  <c r="BC471" i="10"/>
  <c r="BJ174" i="10"/>
  <c r="BC174" i="10"/>
  <c r="BJ173" i="10"/>
  <c r="BC173" i="10"/>
  <c r="BJ172" i="10"/>
  <c r="BC172" i="10"/>
  <c r="BJ171" i="10"/>
  <c r="BC171" i="10"/>
  <c r="BJ170" i="10"/>
  <c r="BC170" i="10"/>
  <c r="BJ169" i="10"/>
  <c r="BC169" i="10"/>
  <c r="BJ168" i="10"/>
  <c r="BC168" i="10"/>
  <c r="BJ167" i="10"/>
  <c r="BC167" i="10"/>
  <c r="BJ166" i="10"/>
  <c r="BC166" i="10"/>
  <c r="BJ181" i="10"/>
  <c r="BC181" i="10"/>
  <c r="BJ165" i="10"/>
  <c r="BC165" i="10"/>
  <c r="BJ164" i="10"/>
  <c r="BC164" i="10"/>
  <c r="BJ163" i="10"/>
  <c r="BC163" i="10"/>
  <c r="BJ657" i="10"/>
  <c r="BC657" i="10"/>
  <c r="BJ656" i="10"/>
  <c r="BC656" i="10"/>
  <c r="BJ655" i="10"/>
  <c r="BC655" i="10"/>
  <c r="BJ654" i="10"/>
  <c r="BC654" i="10"/>
  <c r="BJ653" i="10"/>
  <c r="BC653" i="10"/>
  <c r="BJ652" i="10"/>
  <c r="BC652" i="10"/>
  <c r="BJ651" i="10"/>
  <c r="BC651" i="10"/>
  <c r="BJ650" i="10"/>
  <c r="BC650" i="10"/>
  <c r="BJ649" i="10"/>
  <c r="BC649" i="10"/>
  <c r="BJ648" i="10"/>
  <c r="BC648" i="10"/>
  <c r="BJ647" i="10"/>
  <c r="BC647" i="10"/>
  <c r="BJ646" i="10"/>
  <c r="BC646" i="10"/>
  <c r="BJ645" i="10"/>
  <c r="BC645" i="10"/>
  <c r="BJ644" i="10"/>
  <c r="BC644" i="10"/>
  <c r="BJ642" i="10"/>
  <c r="BC642" i="10"/>
  <c r="BJ641" i="10"/>
  <c r="BC641" i="10"/>
  <c r="BJ640" i="10"/>
  <c r="BC640" i="10"/>
  <c r="BJ639" i="10"/>
  <c r="BC639" i="10"/>
  <c r="BJ638" i="10"/>
  <c r="BC638" i="10"/>
  <c r="BJ637" i="10"/>
  <c r="BC637" i="10"/>
  <c r="BJ636" i="10"/>
  <c r="BC636" i="10"/>
  <c r="BJ635" i="10"/>
  <c r="BC635" i="10"/>
  <c r="BJ634" i="10"/>
  <c r="BC634" i="10"/>
  <c r="BJ633" i="10"/>
  <c r="BC633" i="10"/>
  <c r="BJ632" i="10"/>
  <c r="BC632" i="10"/>
  <c r="BJ631" i="10"/>
  <c r="BC631" i="10"/>
  <c r="BJ630" i="10"/>
  <c r="BC630" i="10"/>
  <c r="BJ629" i="10"/>
  <c r="BC629" i="10"/>
  <c r="BJ628" i="10"/>
  <c r="BC628" i="10"/>
  <c r="BJ627" i="10"/>
  <c r="BC627" i="10"/>
  <c r="BJ626" i="10"/>
  <c r="BC626" i="10"/>
  <c r="BJ625" i="10"/>
  <c r="BC625" i="10"/>
  <c r="BJ624" i="10"/>
  <c r="BC624" i="10"/>
  <c r="BJ623" i="10"/>
  <c r="BC623" i="10"/>
  <c r="BJ622" i="10"/>
  <c r="BC622" i="10"/>
  <c r="BJ621" i="10"/>
  <c r="AE621" i="10"/>
  <c r="AD621" i="10"/>
  <c r="AC621" i="10"/>
  <c r="AB621" i="10"/>
  <c r="AA621" i="10"/>
  <c r="Z621" i="10"/>
  <c r="Y621" i="10"/>
  <c r="X621" i="10"/>
  <c r="W621" i="10"/>
  <c r="V621" i="10"/>
  <c r="U621" i="10"/>
  <c r="T621" i="10"/>
  <c r="S621" i="10"/>
  <c r="R621" i="10"/>
  <c r="Q621" i="10"/>
  <c r="P621" i="10"/>
  <c r="O621" i="10"/>
  <c r="N621" i="10"/>
  <c r="M621" i="10"/>
  <c r="L621" i="10"/>
  <c r="K621" i="10"/>
  <c r="J621" i="10"/>
  <c r="I621" i="10"/>
  <c r="H621" i="10"/>
  <c r="G621" i="10"/>
  <c r="F621" i="10"/>
  <c r="E621" i="10"/>
  <c r="BJ447" i="10"/>
  <c r="BC447" i="10"/>
  <c r="BJ446" i="10"/>
  <c r="BC446" i="10"/>
  <c r="BJ445" i="10"/>
  <c r="BC445" i="10"/>
  <c r="BJ444" i="10"/>
  <c r="BC444" i="10"/>
  <c r="BJ443" i="10"/>
  <c r="BC443" i="10"/>
  <c r="BJ442" i="10"/>
  <c r="BC442" i="10"/>
  <c r="BJ441" i="10"/>
  <c r="BC441" i="10"/>
  <c r="BJ440" i="10"/>
  <c r="BC440" i="10"/>
  <c r="BJ56" i="10"/>
  <c r="BC56" i="10"/>
  <c r="BJ439" i="10"/>
  <c r="BC439" i="10"/>
  <c r="BJ438" i="10"/>
  <c r="BC438" i="10"/>
  <c r="BJ437" i="10"/>
  <c r="BC437" i="10"/>
  <c r="BJ436" i="10"/>
  <c r="BC436" i="10"/>
  <c r="BJ435" i="10"/>
  <c r="BC435" i="10"/>
  <c r="BJ434" i="10"/>
  <c r="BC434" i="10"/>
  <c r="BJ433" i="10"/>
  <c r="BC433" i="10"/>
  <c r="BJ432" i="10"/>
  <c r="BC432" i="10"/>
  <c r="BJ431" i="10"/>
  <c r="BC431" i="10"/>
  <c r="BJ430" i="10"/>
  <c r="BC430" i="10"/>
  <c r="BJ429" i="10"/>
  <c r="BC429" i="10"/>
  <c r="BJ428" i="10"/>
  <c r="BC428" i="10"/>
  <c r="BJ427" i="10"/>
  <c r="BC427" i="10"/>
  <c r="BJ426" i="10"/>
  <c r="BC426" i="10"/>
  <c r="BJ425" i="10"/>
  <c r="BC425" i="10"/>
  <c r="BJ424" i="10"/>
  <c r="BC424" i="10"/>
  <c r="BJ423" i="10"/>
  <c r="BC423" i="10"/>
  <c r="BJ422" i="10"/>
  <c r="BC422" i="10"/>
  <c r="BJ421" i="10"/>
  <c r="BC421" i="10"/>
  <c r="BJ420" i="10"/>
  <c r="BC420" i="10"/>
  <c r="BJ419" i="10"/>
  <c r="BC419" i="10"/>
  <c r="BJ418" i="10"/>
  <c r="BC418" i="10"/>
  <c r="BJ417" i="10"/>
  <c r="BC417" i="10"/>
  <c r="BJ416" i="10"/>
  <c r="BC416" i="10"/>
  <c r="BJ415" i="10"/>
  <c r="BC415" i="10"/>
  <c r="BJ414" i="10"/>
  <c r="BC414" i="10"/>
  <c r="BJ413" i="10"/>
  <c r="BC413" i="10"/>
  <c r="BJ412" i="10"/>
  <c r="BC412" i="10"/>
  <c r="BJ411" i="10"/>
  <c r="BC411" i="10"/>
  <c r="BJ410" i="10"/>
  <c r="BC410" i="10"/>
  <c r="BJ409" i="10"/>
  <c r="BC409" i="10"/>
  <c r="BJ408" i="10"/>
  <c r="BJ51" i="10"/>
  <c r="BC51" i="10"/>
  <c r="BJ50" i="10"/>
  <c r="BC50" i="10"/>
  <c r="BJ49" i="10"/>
  <c r="BC49" i="10"/>
  <c r="BJ48" i="10"/>
  <c r="BC48" i="10"/>
  <c r="BJ47" i="10"/>
  <c r="BC47" i="10"/>
  <c r="BJ46" i="10"/>
  <c r="BC46" i="10"/>
  <c r="BJ45" i="10"/>
  <c r="BC45" i="10"/>
  <c r="BJ44" i="10"/>
  <c r="BC44" i="10"/>
  <c r="BJ43" i="10"/>
  <c r="BC43" i="10"/>
  <c r="BJ42" i="10"/>
  <c r="BC42" i="10"/>
  <c r="BJ41" i="10"/>
  <c r="BC41" i="10"/>
  <c r="BJ40" i="10"/>
  <c r="BC40" i="10"/>
  <c r="BJ39" i="10"/>
  <c r="BC39" i="10"/>
  <c r="BJ38" i="10"/>
  <c r="BC38" i="10"/>
  <c r="BJ37" i="10"/>
  <c r="BC37" i="10"/>
  <c r="BJ36" i="10"/>
  <c r="BC36" i="10"/>
  <c r="BJ35" i="10"/>
  <c r="BC35" i="10"/>
  <c r="BJ34" i="10"/>
  <c r="BC34" i="10"/>
  <c r="BJ33" i="10"/>
  <c r="BC33" i="10"/>
  <c r="BJ32" i="10"/>
  <c r="BC32" i="10"/>
  <c r="BJ31" i="10"/>
  <c r="BC31" i="10"/>
  <c r="BJ30" i="10"/>
  <c r="BC30" i="10"/>
  <c r="BJ29" i="10"/>
  <c r="BC29" i="10"/>
  <c r="BJ28" i="10"/>
  <c r="BC28" i="10"/>
  <c r="BJ27" i="10"/>
  <c r="BC27" i="10"/>
  <c r="BJ26" i="10"/>
  <c r="BC26" i="10"/>
  <c r="BJ25" i="10"/>
  <c r="BC25" i="10"/>
  <c r="BJ24" i="10"/>
  <c r="BC24" i="10"/>
  <c r="BJ23" i="10"/>
  <c r="BC23" i="10"/>
  <c r="BJ448" i="10"/>
  <c r="BC448" i="10"/>
  <c r="BJ22" i="10"/>
  <c r="BC22" i="10"/>
  <c r="CH22" i="10"/>
  <c r="BJ21" i="10"/>
  <c r="BJ789" i="10"/>
  <c r="BC789" i="10"/>
  <c r="BJ788" i="10"/>
  <c r="AE788" i="10"/>
  <c r="AD788" i="10"/>
  <c r="AB788" i="10"/>
  <c r="AA788" i="10"/>
  <c r="Z788" i="10"/>
  <c r="Y788" i="10"/>
  <c r="X788" i="10"/>
  <c r="W788" i="10"/>
  <c r="V788" i="10"/>
  <c r="U788" i="10"/>
  <c r="T788" i="10"/>
  <c r="S788" i="10"/>
  <c r="R788" i="10"/>
  <c r="Q788" i="10"/>
  <c r="P788" i="10"/>
  <c r="O788" i="10"/>
  <c r="M788" i="10"/>
  <c r="BC788" i="10" s="1"/>
  <c r="L788" i="10"/>
  <c r="K788" i="10"/>
  <c r="J788" i="10"/>
  <c r="I788" i="10"/>
  <c r="H788" i="10"/>
  <c r="G788" i="10"/>
  <c r="F788" i="10"/>
  <c r="E788" i="10"/>
  <c r="BJ787" i="10"/>
  <c r="BC787" i="10"/>
  <c r="BJ786" i="10"/>
  <c r="AE786" i="10"/>
  <c r="AD786" i="10"/>
  <c r="AB786" i="10"/>
  <c r="AA786" i="10"/>
  <c r="Z786" i="10"/>
  <c r="Y786" i="10"/>
  <c r="X786" i="10"/>
  <c r="W786" i="10"/>
  <c r="V786" i="10"/>
  <c r="U786" i="10"/>
  <c r="T786" i="10"/>
  <c r="S786" i="10"/>
  <c r="R786" i="10"/>
  <c r="Q786" i="10"/>
  <c r="P786" i="10"/>
  <c r="O786" i="10"/>
  <c r="M786" i="10"/>
  <c r="BC786" i="10" s="1"/>
  <c r="L786" i="10"/>
  <c r="K786" i="10"/>
  <c r="J786" i="10"/>
  <c r="I786" i="10"/>
  <c r="H786" i="10"/>
  <c r="G786" i="10"/>
  <c r="F786" i="10"/>
  <c r="E786" i="10"/>
  <c r="BJ785" i="10"/>
  <c r="BC785" i="10"/>
  <c r="BJ784" i="10"/>
  <c r="AE784" i="10"/>
  <c r="AD784" i="10"/>
  <c r="AB784" i="10"/>
  <c r="AA784" i="10"/>
  <c r="Z784" i="10"/>
  <c r="Y784" i="10"/>
  <c r="X784" i="10"/>
  <c r="W784" i="10"/>
  <c r="V784" i="10"/>
  <c r="U784" i="10"/>
  <c r="T784" i="10"/>
  <c r="S784" i="10"/>
  <c r="R784" i="10"/>
  <c r="Q784" i="10"/>
  <c r="P784" i="10"/>
  <c r="O784" i="10"/>
  <c r="M784" i="10"/>
  <c r="BC784" i="10" s="1"/>
  <c r="L784" i="10"/>
  <c r="K784" i="10"/>
  <c r="J784" i="10"/>
  <c r="I784" i="10"/>
  <c r="H784" i="10"/>
  <c r="G784" i="10"/>
  <c r="F784" i="10"/>
  <c r="E784" i="10"/>
  <c r="BJ783" i="10"/>
  <c r="BC783" i="10"/>
  <c r="BJ782" i="10"/>
  <c r="AE782" i="10"/>
  <c r="AD782" i="10"/>
  <c r="AB782" i="10"/>
  <c r="AA782" i="10"/>
  <c r="Z782" i="10"/>
  <c r="Y782" i="10"/>
  <c r="X782" i="10"/>
  <c r="W782" i="10"/>
  <c r="V782" i="10"/>
  <c r="U782" i="10"/>
  <c r="T782" i="10"/>
  <c r="S782" i="10"/>
  <c r="R782" i="10"/>
  <c r="Q782" i="10"/>
  <c r="P782" i="10"/>
  <c r="O782" i="10"/>
  <c r="M782" i="10"/>
  <c r="BC782" i="10" s="1"/>
  <c r="L782" i="10"/>
  <c r="K782" i="10"/>
  <c r="J782" i="10"/>
  <c r="I782" i="10"/>
  <c r="H782" i="10"/>
  <c r="G782" i="10"/>
  <c r="F782" i="10"/>
  <c r="E782" i="10"/>
  <c r="BJ781" i="10"/>
  <c r="BC781" i="10"/>
  <c r="BJ780" i="10"/>
  <c r="AE780" i="10"/>
  <c r="AD780" i="10"/>
  <c r="AB780" i="10"/>
  <c r="AA780" i="10"/>
  <c r="Z780" i="10"/>
  <c r="Y780" i="10"/>
  <c r="X780" i="10"/>
  <c r="W780" i="10"/>
  <c r="V780" i="10"/>
  <c r="U780" i="10"/>
  <c r="T780" i="10"/>
  <c r="S780" i="10"/>
  <c r="R780" i="10"/>
  <c r="Q780" i="10"/>
  <c r="P780" i="10"/>
  <c r="O780" i="10"/>
  <c r="M780" i="10"/>
  <c r="BC780" i="10" s="1"/>
  <c r="L780" i="10"/>
  <c r="K780" i="10"/>
  <c r="J780" i="10"/>
  <c r="I780" i="10"/>
  <c r="H780" i="10"/>
  <c r="G780" i="10"/>
  <c r="F780" i="10"/>
  <c r="E780" i="10"/>
  <c r="BJ607" i="10"/>
  <c r="BC607" i="10"/>
  <c r="BJ606" i="10"/>
  <c r="AE606" i="10"/>
  <c r="AD606" i="10"/>
  <c r="AB606" i="10"/>
  <c r="AA606" i="10"/>
  <c r="Z606" i="10"/>
  <c r="Y606" i="10"/>
  <c r="X606" i="10"/>
  <c r="W606" i="10"/>
  <c r="V606" i="10"/>
  <c r="U606" i="10"/>
  <c r="T606" i="10"/>
  <c r="S606" i="10"/>
  <c r="R606" i="10"/>
  <c r="Q606" i="10"/>
  <c r="P606" i="10"/>
  <c r="O606" i="10"/>
  <c r="M606" i="10"/>
  <c r="BC606" i="10" s="1"/>
  <c r="L606" i="10"/>
  <c r="K606" i="10"/>
  <c r="J606" i="10"/>
  <c r="I606" i="10"/>
  <c r="H606" i="10"/>
  <c r="G606" i="10"/>
  <c r="F606" i="10"/>
  <c r="E606" i="10"/>
  <c r="BJ605" i="10"/>
  <c r="BC605" i="10"/>
  <c r="BJ604" i="10"/>
  <c r="AE604" i="10"/>
  <c r="AD604" i="10"/>
  <c r="AB604" i="10"/>
  <c r="AA604" i="10"/>
  <c r="Z604" i="10"/>
  <c r="Y604" i="10"/>
  <c r="X604" i="10"/>
  <c r="W604" i="10"/>
  <c r="V604" i="10"/>
  <c r="U604" i="10"/>
  <c r="T604" i="10"/>
  <c r="S604" i="10"/>
  <c r="R604" i="10"/>
  <c r="Q604" i="10"/>
  <c r="P604" i="10"/>
  <c r="O604" i="10"/>
  <c r="M604" i="10"/>
  <c r="BC604" i="10" s="1"/>
  <c r="L604" i="10"/>
  <c r="K604" i="10"/>
  <c r="J604" i="10"/>
  <c r="I604" i="10"/>
  <c r="H604" i="10"/>
  <c r="G604" i="10"/>
  <c r="F604" i="10"/>
  <c r="E604" i="10"/>
  <c r="BJ603" i="10"/>
  <c r="BC603" i="10"/>
  <c r="BJ602" i="10"/>
  <c r="AE602" i="10"/>
  <c r="AD602" i="10"/>
  <c r="AB602" i="10"/>
  <c r="AA602" i="10"/>
  <c r="Z602" i="10"/>
  <c r="Y602" i="10"/>
  <c r="X602" i="10"/>
  <c r="W602" i="10"/>
  <c r="V602" i="10"/>
  <c r="U602" i="10"/>
  <c r="T602" i="10"/>
  <c r="S602" i="10"/>
  <c r="R602" i="10"/>
  <c r="Q602" i="10"/>
  <c r="P602" i="10"/>
  <c r="O602" i="10"/>
  <c r="M602" i="10"/>
  <c r="BC602" i="10" s="1"/>
  <c r="L602" i="10"/>
  <c r="K602" i="10"/>
  <c r="J602" i="10"/>
  <c r="I602" i="10"/>
  <c r="H602" i="10"/>
  <c r="G602" i="10"/>
  <c r="F602" i="10"/>
  <c r="E602" i="10"/>
  <c r="BJ601" i="10"/>
  <c r="BC601" i="10"/>
  <c r="BJ600" i="10"/>
  <c r="BC600" i="10"/>
  <c r="BJ599" i="10"/>
  <c r="AE599" i="10"/>
  <c r="AD599" i="10"/>
  <c r="AB599" i="10"/>
  <c r="AA599" i="10"/>
  <c r="Z599" i="10"/>
  <c r="Y599" i="10"/>
  <c r="X599" i="10"/>
  <c r="W599" i="10"/>
  <c r="V599" i="10"/>
  <c r="U599" i="10"/>
  <c r="T599" i="10"/>
  <c r="S599" i="10"/>
  <c r="Q599" i="10"/>
  <c r="P599" i="10"/>
  <c r="O599" i="10"/>
  <c r="M599" i="10"/>
  <c r="BC599" i="10" s="1"/>
  <c r="L599" i="10"/>
  <c r="K599" i="10"/>
  <c r="J599" i="10"/>
  <c r="I599" i="10"/>
  <c r="H599" i="10"/>
  <c r="G599" i="10"/>
  <c r="F599" i="10"/>
  <c r="E599" i="10"/>
  <c r="BJ390" i="10"/>
  <c r="BC390" i="10"/>
  <c r="BJ389" i="10"/>
  <c r="AE389" i="10"/>
  <c r="AD389" i="10"/>
  <c r="AB389" i="10"/>
  <c r="AA389" i="10"/>
  <c r="Z389" i="10"/>
  <c r="Y389" i="10"/>
  <c r="X389" i="10"/>
  <c r="W389" i="10"/>
  <c r="V389" i="10"/>
  <c r="U389" i="10"/>
  <c r="T389" i="10"/>
  <c r="S389" i="10"/>
  <c r="R389" i="10"/>
  <c r="Q389" i="10"/>
  <c r="P389" i="10"/>
  <c r="O389" i="10"/>
  <c r="M389" i="10"/>
  <c r="BC389" i="10" s="1"/>
  <c r="L389" i="10"/>
  <c r="K389" i="10"/>
  <c r="J389" i="10"/>
  <c r="I389" i="10"/>
  <c r="H389" i="10"/>
  <c r="G389" i="10"/>
  <c r="F389" i="10"/>
  <c r="E389" i="10"/>
  <c r="BJ388" i="10"/>
  <c r="BC388" i="10"/>
  <c r="BJ387" i="10"/>
  <c r="AE387" i="10"/>
  <c r="AD387" i="10"/>
  <c r="AB387" i="10"/>
  <c r="AA387" i="10"/>
  <c r="Z387" i="10"/>
  <c r="Y387" i="10"/>
  <c r="X387" i="10"/>
  <c r="W387" i="10"/>
  <c r="V387" i="10"/>
  <c r="U387" i="10"/>
  <c r="T387" i="10"/>
  <c r="S387" i="10"/>
  <c r="R387" i="10"/>
  <c r="Q387" i="10"/>
  <c r="P387" i="10"/>
  <c r="O387" i="10"/>
  <c r="M387" i="10"/>
  <c r="BC387" i="10" s="1"/>
  <c r="L387" i="10"/>
  <c r="K387" i="10"/>
  <c r="J387" i="10"/>
  <c r="I387" i="10"/>
  <c r="H387" i="10"/>
  <c r="G387" i="10"/>
  <c r="F387" i="10"/>
  <c r="E387" i="10"/>
  <c r="BJ382" i="10"/>
  <c r="BC382" i="10"/>
  <c r="N381" i="10"/>
  <c r="BJ381" i="10"/>
  <c r="BC381" i="10"/>
  <c r="BJ736" i="10"/>
  <c r="BC736" i="10"/>
  <c r="BJ735" i="10"/>
  <c r="AE735" i="10"/>
  <c r="AD735" i="10"/>
  <c r="AB735" i="10"/>
  <c r="AA735" i="10"/>
  <c r="Z735" i="10"/>
  <c r="Y735" i="10"/>
  <c r="X735" i="10"/>
  <c r="W735" i="10"/>
  <c r="V735" i="10"/>
  <c r="U735" i="10"/>
  <c r="T735" i="10"/>
  <c r="S735" i="10"/>
  <c r="R735" i="10"/>
  <c r="Q735" i="10"/>
  <c r="P735" i="10"/>
  <c r="O735" i="10"/>
  <c r="M735" i="10"/>
  <c r="BC735" i="10" s="1"/>
  <c r="L735" i="10"/>
  <c r="K735" i="10"/>
  <c r="J735" i="10"/>
  <c r="I735" i="10"/>
  <c r="H735" i="10"/>
  <c r="G735" i="10"/>
  <c r="F735" i="10"/>
  <c r="E735" i="10"/>
  <c r="BJ734" i="10"/>
  <c r="BC734" i="10"/>
  <c r="N733" i="10"/>
  <c r="BJ733" i="10"/>
  <c r="BC733" i="10"/>
  <c r="BJ556" i="10"/>
  <c r="BC556" i="10"/>
  <c r="BJ555" i="10"/>
  <c r="BC555" i="10"/>
  <c r="BJ554" i="10"/>
  <c r="BC554" i="10"/>
  <c r="BJ553" i="10"/>
  <c r="AE553" i="10"/>
  <c r="AD553" i="10"/>
  <c r="AB553" i="10"/>
  <c r="AA553" i="10"/>
  <c r="Z553" i="10"/>
  <c r="Y553" i="10"/>
  <c r="X553" i="10"/>
  <c r="W553" i="10"/>
  <c r="V553" i="10"/>
  <c r="U553" i="10"/>
  <c r="T553" i="10"/>
  <c r="S553" i="10"/>
  <c r="R553" i="10"/>
  <c r="Q553" i="10"/>
  <c r="P553" i="10"/>
  <c r="O553" i="10"/>
  <c r="M553" i="10"/>
  <c r="BC553" i="10" s="1"/>
  <c r="L553" i="10"/>
  <c r="K553" i="10"/>
  <c r="J553" i="10"/>
  <c r="I553" i="10"/>
  <c r="H553" i="10"/>
  <c r="G553" i="10"/>
  <c r="F553" i="10"/>
  <c r="E553" i="10"/>
  <c r="BJ552" i="10"/>
  <c r="BC552" i="10"/>
  <c r="BC551" i="10"/>
  <c r="BJ290" i="10"/>
  <c r="BC290" i="10"/>
  <c r="BJ289" i="10"/>
  <c r="BC289" i="10"/>
  <c r="BJ557" i="10"/>
  <c r="BC557" i="10"/>
  <c r="BJ284" i="10"/>
  <c r="BC284" i="10"/>
  <c r="BJ282" i="10"/>
  <c r="BC282" i="10"/>
  <c r="R20" i="10" l="1"/>
  <c r="V20" i="10"/>
  <c r="Z20" i="10"/>
  <c r="AE20" i="10"/>
  <c r="P20" i="10"/>
  <c r="E20" i="10"/>
  <c r="I20" i="10"/>
  <c r="F20" i="10"/>
  <c r="J20" i="10"/>
  <c r="O20" i="10"/>
  <c r="S20" i="10"/>
  <c r="W20" i="10"/>
  <c r="AA20" i="10"/>
  <c r="K20" i="10"/>
  <c r="X20" i="10"/>
  <c r="AB20" i="10"/>
  <c r="H20" i="10"/>
  <c r="L20" i="10"/>
  <c r="Q20" i="10"/>
  <c r="Y20" i="10"/>
  <c r="AD20" i="10"/>
  <c r="N550" i="10"/>
  <c r="G407" i="10"/>
  <c r="K407" i="10"/>
  <c r="P407" i="10"/>
  <c r="Y407" i="10"/>
  <c r="AD407" i="10"/>
  <c r="H407" i="10"/>
  <c r="L407" i="10"/>
  <c r="Q407" i="10"/>
  <c r="V407" i="10"/>
  <c r="Z407" i="10"/>
  <c r="AE407" i="10"/>
  <c r="I407" i="10"/>
  <c r="M407" i="10"/>
  <c r="S407" i="10"/>
  <c r="W407" i="10"/>
  <c r="AA407" i="10"/>
  <c r="F407" i="10"/>
  <c r="J407" i="10"/>
  <c r="O407" i="10"/>
  <c r="T407" i="10"/>
  <c r="X407" i="10"/>
  <c r="AB407" i="10"/>
  <c r="N456" i="10"/>
  <c r="N596" i="10"/>
  <c r="N495" i="10"/>
  <c r="D461" i="10"/>
  <c r="CH461" i="10" s="1"/>
  <c r="N563" i="10"/>
  <c r="D126" i="10"/>
  <c r="CH126" i="10" s="1"/>
  <c r="D702" i="10"/>
  <c r="CH702" i="10" s="1"/>
  <c r="N555" i="10"/>
  <c r="R471" i="10"/>
  <c r="D519" i="10"/>
  <c r="CH519" i="10" s="1"/>
  <c r="D718" i="10"/>
  <c r="CH718" i="10" s="1"/>
  <c r="D207" i="10"/>
  <c r="CH207" i="10" s="1"/>
  <c r="N482" i="10"/>
  <c r="CH723" i="10"/>
  <c r="N505" i="10"/>
  <c r="N471" i="10"/>
  <c r="CH252" i="10"/>
  <c r="D526" i="10"/>
  <c r="N558" i="10"/>
  <c r="N499" i="10"/>
  <c r="BC451" i="10"/>
  <c r="N319" i="10"/>
  <c r="BC226" i="10"/>
  <c r="N280" i="10"/>
  <c r="AC509" i="10"/>
  <c r="D509" i="10" s="1"/>
  <c r="N248" i="10"/>
  <c r="N219" i="10"/>
  <c r="K620" i="10"/>
  <c r="W620" i="10"/>
  <c r="S620" i="10"/>
  <c r="AE620" i="10"/>
  <c r="H620" i="10"/>
  <c r="P620" i="10"/>
  <c r="X620" i="10"/>
  <c r="AB620" i="10"/>
  <c r="O620" i="10"/>
  <c r="AA620" i="10"/>
  <c r="E620" i="10"/>
  <c r="I620" i="10"/>
  <c r="M620" i="10"/>
  <c r="Q620" i="10"/>
  <c r="U620" i="10"/>
  <c r="Y620" i="10"/>
  <c r="F620" i="10"/>
  <c r="J620" i="10"/>
  <c r="V620" i="10"/>
  <c r="Z620" i="10"/>
  <c r="AD620" i="10"/>
  <c r="AC473" i="10"/>
  <c r="AC477" i="10"/>
  <c r="AC481" i="10"/>
  <c r="AC758" i="10"/>
  <c r="D758" i="10" s="1"/>
  <c r="AC351" i="10"/>
  <c r="AC740" i="10"/>
  <c r="AC537" i="10"/>
  <c r="D537" i="10" s="1"/>
  <c r="AC673" i="10"/>
  <c r="D673" i="10" s="1"/>
  <c r="AC554" i="10"/>
  <c r="D554" i="10" s="1"/>
  <c r="AC781" i="10"/>
  <c r="D781" i="10" s="1"/>
  <c r="AC789" i="10"/>
  <c r="D789" i="10" s="1"/>
  <c r="AC472" i="10"/>
  <c r="D472" i="10" s="1"/>
  <c r="AC683" i="10"/>
  <c r="D683" i="10" s="1"/>
  <c r="AC321" i="10"/>
  <c r="AC330" i="10"/>
  <c r="AC595" i="10"/>
  <c r="AC308" i="10"/>
  <c r="AC680" i="10"/>
  <c r="AC684" i="10"/>
  <c r="AC388" i="10"/>
  <c r="D388" i="10" s="1"/>
  <c r="AC476" i="10"/>
  <c r="N577" i="10"/>
  <c r="AC739" i="10"/>
  <c r="D739" i="10" s="1"/>
  <c r="AC583" i="10"/>
  <c r="D583" i="10" s="1"/>
  <c r="AC260" i="10"/>
  <c r="AC601" i="10"/>
  <c r="AC480" i="10"/>
  <c r="D480" i="10" s="1"/>
  <c r="AC592" i="10"/>
  <c r="AC591" i="10" s="1"/>
  <c r="AC561" i="10"/>
  <c r="D561" i="10" s="1"/>
  <c r="N305" i="10"/>
  <c r="N344" i="10"/>
  <c r="AC564" i="10"/>
  <c r="AC563" i="10" s="1"/>
  <c r="AC458" i="10"/>
  <c r="AC232" i="10"/>
  <c r="N524" i="10"/>
  <c r="AC708" i="10"/>
  <c r="AC716" i="10"/>
  <c r="D716" i="10" s="1"/>
  <c r="N612" i="10"/>
  <c r="AC191" i="10"/>
  <c r="AC193" i="10"/>
  <c r="AC206" i="10"/>
  <c r="AC486" i="10"/>
  <c r="AC692" i="10"/>
  <c r="AC700" i="10"/>
  <c r="D700" i="10" s="1"/>
  <c r="N276" i="10"/>
  <c r="AC148" i="10"/>
  <c r="AC127" i="10"/>
  <c r="AC155" i="10"/>
  <c r="AC190" i="10"/>
  <c r="AC192" i="10"/>
  <c r="AC734" i="10"/>
  <c r="AC733" i="10" s="1"/>
  <c r="AC475" i="10"/>
  <c r="D475" i="10" s="1"/>
  <c r="AC479" i="10"/>
  <c r="D479" i="10" s="1"/>
  <c r="AC337" i="10"/>
  <c r="AC749" i="10"/>
  <c r="D749" i="10" s="1"/>
  <c r="AC755" i="10"/>
  <c r="AC353" i="10"/>
  <c r="AC358" i="10"/>
  <c r="AC375" i="10"/>
  <c r="AC374" i="10" s="1"/>
  <c r="AC597" i="10"/>
  <c r="D597" i="10" s="1"/>
  <c r="AC774" i="10"/>
  <c r="D774" i="10" s="1"/>
  <c r="AC777" i="10"/>
  <c r="AC738" i="10"/>
  <c r="D738" i="10" s="1"/>
  <c r="AC742" i="10"/>
  <c r="D742" i="10" s="1"/>
  <c r="AC730" i="10"/>
  <c r="AC729" i="10" s="1"/>
  <c r="AC120" i="10"/>
  <c r="AC123" i="10"/>
  <c r="AC147" i="10"/>
  <c r="AC158" i="10"/>
  <c r="AC460" i="10"/>
  <c r="AC231" i="10"/>
  <c r="AC250" i="10"/>
  <c r="N520" i="10"/>
  <c r="AC706" i="10"/>
  <c r="AC712" i="10"/>
  <c r="AC711" i="10" s="1"/>
  <c r="AC189" i="10"/>
  <c r="AC494" i="10"/>
  <c r="AC195" i="10"/>
  <c r="N226" i="10"/>
  <c r="AC491" i="10"/>
  <c r="AC660" i="10"/>
  <c r="D660" i="10" s="1"/>
  <c r="N278" i="10"/>
  <c r="AC545" i="10"/>
  <c r="D545" i="10" s="1"/>
  <c r="AC139" i="10"/>
  <c r="AC122" i="10"/>
  <c r="AC145" i="10"/>
  <c r="AC129" i="10"/>
  <c r="AC457" i="10"/>
  <c r="AC508" i="10"/>
  <c r="AC707" i="10"/>
  <c r="N709" i="10"/>
  <c r="N400" i="10"/>
  <c r="AC791" i="10"/>
  <c r="AC790" i="10" s="1"/>
  <c r="AC498" i="10"/>
  <c r="N389" i="10"/>
  <c r="N602" i="10"/>
  <c r="AC474" i="10"/>
  <c r="AC478" i="10"/>
  <c r="D478" i="10" s="1"/>
  <c r="AC681" i="10"/>
  <c r="N570" i="10"/>
  <c r="AC349" i="10"/>
  <c r="AC776" i="10"/>
  <c r="D776" i="10" s="1"/>
  <c r="AC262" i="10"/>
  <c r="AC269" i="10"/>
  <c r="N731" i="10"/>
  <c r="N309" i="10"/>
  <c r="CH143" i="10"/>
  <c r="AC146" i="10"/>
  <c r="AC150" i="10"/>
  <c r="AC157" i="10"/>
  <c r="AC674" i="10"/>
  <c r="D674" i="10" s="1"/>
  <c r="N396" i="10"/>
  <c r="AC611" i="10"/>
  <c r="D611" i="10" s="1"/>
  <c r="AC194" i="10"/>
  <c r="AC109" i="10"/>
  <c r="AC661" i="10"/>
  <c r="AC544" i="10"/>
  <c r="D544" i="10" s="1"/>
  <c r="AC547" i="10"/>
  <c r="D547" i="10" s="1"/>
  <c r="AC500" i="10"/>
  <c r="D500" i="10" s="1"/>
  <c r="AC701" i="10"/>
  <c r="N703" i="10"/>
  <c r="AC106" i="10"/>
  <c r="AC549" i="10"/>
  <c r="D549" i="10" s="1"/>
  <c r="AC569" i="10"/>
  <c r="D569" i="10" s="1"/>
  <c r="AC394" i="10"/>
  <c r="AC312" i="10"/>
  <c r="M309" i="10"/>
  <c r="BC309" i="10" s="1"/>
  <c r="T243" i="10"/>
  <c r="T20" i="10" s="1"/>
  <c r="AC244" i="10"/>
  <c r="N546" i="10"/>
  <c r="AC271" i="10"/>
  <c r="D271" i="10" s="1"/>
  <c r="N387" i="10"/>
  <c r="N711" i="10"/>
  <c r="N765" i="10"/>
  <c r="N725" i="10"/>
  <c r="N348" i="10"/>
  <c r="BC621" i="10"/>
  <c r="BC408" i="10"/>
  <c r="BC21" i="10"/>
  <c r="N538" i="10"/>
  <c r="N606" i="10"/>
  <c r="N729" i="10"/>
  <c r="N735" i="10"/>
  <c r="N608" i="10"/>
  <c r="N350" i="10"/>
  <c r="N259" i="10"/>
  <c r="N767" i="10"/>
  <c r="N788" i="10"/>
  <c r="N773" i="10"/>
  <c r="N754" i="10"/>
  <c r="AC272" i="10"/>
  <c r="N715" i="10"/>
  <c r="AC768" i="10"/>
  <c r="D768" i="10" s="1"/>
  <c r="U540" i="10"/>
  <c r="AC542" i="10"/>
  <c r="D542" i="10" s="1"/>
  <c r="AC736" i="10"/>
  <c r="D736" i="10" s="1"/>
  <c r="AC382" i="10"/>
  <c r="D382" i="10" s="1"/>
  <c r="AC213" i="10"/>
  <c r="AC573" i="10"/>
  <c r="D573" i="10" s="1"/>
  <c r="R572" i="10"/>
  <c r="N786" i="10"/>
  <c r="AC557" i="10"/>
  <c r="AC551" i="10"/>
  <c r="AC172" i="10"/>
  <c r="AC578" i="10"/>
  <c r="AC577" i="10" s="1"/>
  <c r="AC580" i="10"/>
  <c r="D580" i="10" s="1"/>
  <c r="U610" i="10"/>
  <c r="AC110" i="10"/>
  <c r="AC607" i="10"/>
  <c r="AC606" i="10" s="1"/>
  <c r="AC761" i="10"/>
  <c r="AC539" i="10"/>
  <c r="D539" i="10" s="1"/>
  <c r="AC136" i="10"/>
  <c r="AC334" i="10"/>
  <c r="AC560" i="10"/>
  <c r="D560" i="10" s="1"/>
  <c r="N737" i="10"/>
  <c r="AC668" i="10"/>
  <c r="N604" i="10"/>
  <c r="AC787" i="10"/>
  <c r="AC786" i="10" s="1"/>
  <c r="AC165" i="10"/>
  <c r="AC325" i="10"/>
  <c r="N763" i="10"/>
  <c r="AC766" i="10"/>
  <c r="D766" i="10" s="1"/>
  <c r="N582" i="10"/>
  <c r="AC744" i="10"/>
  <c r="D744" i="10" s="1"/>
  <c r="AC249" i="10"/>
  <c r="D249" i="10" s="1"/>
  <c r="N705" i="10"/>
  <c r="AC397" i="10"/>
  <c r="AC687" i="10"/>
  <c r="D687" i="10" s="1"/>
  <c r="AC691" i="10"/>
  <c r="AC170" i="10"/>
  <c r="AC575" i="10"/>
  <c r="D575" i="10" s="1"/>
  <c r="AC764" i="10"/>
  <c r="AC138" i="10"/>
  <c r="AC556" i="10"/>
  <c r="AC555" i="10" s="1"/>
  <c r="AC785" i="10"/>
  <c r="AC784" i="10" s="1"/>
  <c r="AC770" i="10"/>
  <c r="AC769" i="10" s="1"/>
  <c r="AC464" i="10"/>
  <c r="D464" i="10" s="1"/>
  <c r="AC714" i="10"/>
  <c r="AC221" i="10"/>
  <c r="N775" i="10"/>
  <c r="R599" i="10"/>
  <c r="AC688" i="10"/>
  <c r="D688" i="10" s="1"/>
  <c r="AC277" i="10"/>
  <c r="N540" i="10"/>
  <c r="AC496" i="10"/>
  <c r="D496" i="10" s="1"/>
  <c r="AC503" i="10"/>
  <c r="N784" i="10"/>
  <c r="AC168" i="10"/>
  <c r="AC682" i="10"/>
  <c r="D682" i="10" s="1"/>
  <c r="AC331" i="10"/>
  <c r="AC756" i="10"/>
  <c r="D756" i="10" s="1"/>
  <c r="N769" i="10"/>
  <c r="D719" i="10"/>
  <c r="CH719" i="10" s="1"/>
  <c r="AC726" i="10"/>
  <c r="N536" i="10"/>
  <c r="AC141" i="10"/>
  <c r="AC137" i="10"/>
  <c r="AC470" i="10"/>
  <c r="N516" i="10"/>
  <c r="R713" i="10"/>
  <c r="R502" i="10"/>
  <c r="AC518" i="10"/>
  <c r="AC290" i="10"/>
  <c r="N553" i="10"/>
  <c r="N599" i="10"/>
  <c r="AC605" i="10"/>
  <c r="AC604" i="10" s="1"/>
  <c r="AC166" i="10"/>
  <c r="AC174" i="10"/>
  <c r="L675" i="10"/>
  <c r="AC679" i="10"/>
  <c r="AC149" i="10"/>
  <c r="AC151" i="10"/>
  <c r="AC523" i="10"/>
  <c r="D523" i="10" s="1"/>
  <c r="N522" i="10"/>
  <c r="AC600" i="10"/>
  <c r="D600" i="10" s="1"/>
  <c r="AC329" i="10"/>
  <c r="AC753" i="10"/>
  <c r="D753" i="10" s="1"/>
  <c r="AC585" i="10"/>
  <c r="AC590" i="10"/>
  <c r="N589" i="10"/>
  <c r="AC741" i="10"/>
  <c r="AC119" i="10"/>
  <c r="AC156" i="10"/>
  <c r="AC468" i="10"/>
  <c r="D468" i="10" s="1"/>
  <c r="AC672" i="10"/>
  <c r="AC515" i="10"/>
  <c r="AC514" i="10" s="1"/>
  <c r="U398" i="10"/>
  <c r="U20" i="10" s="1"/>
  <c r="AC399" i="10"/>
  <c r="AC493" i="10"/>
  <c r="AC535" i="10"/>
  <c r="AC534" i="10" s="1"/>
  <c r="N534" i="10"/>
  <c r="AC728" i="10"/>
  <c r="AC727" i="10" s="1"/>
  <c r="N727" i="10"/>
  <c r="AC562" i="10"/>
  <c r="AC667" i="10"/>
  <c r="L666" i="10"/>
  <c r="N780" i="10"/>
  <c r="D621" i="10"/>
  <c r="AC676" i="10"/>
  <c r="AC750" i="10"/>
  <c r="D750" i="10" s="1"/>
  <c r="N751" i="10"/>
  <c r="AC759" i="10"/>
  <c r="D759" i="10" s="1"/>
  <c r="T757" i="10"/>
  <c r="T620" i="10" s="1"/>
  <c r="AC598" i="10"/>
  <c r="D598" i="10" s="1"/>
  <c r="N771" i="10"/>
  <c r="AC772" i="10"/>
  <c r="D772" i="10" s="1"/>
  <c r="AC779" i="10"/>
  <c r="N778" i="10"/>
  <c r="AC459" i="10"/>
  <c r="D459" i="10" s="1"/>
  <c r="AC462" i="10"/>
  <c r="AC671" i="10"/>
  <c r="AC506" i="10"/>
  <c r="D506" i="10" s="1"/>
  <c r="AC220" i="10"/>
  <c r="D220" i="10" s="1"/>
  <c r="N587" i="10"/>
  <c r="N261" i="10"/>
  <c r="AC306" i="10"/>
  <c r="D306" i="10" s="1"/>
  <c r="N307" i="10"/>
  <c r="AC745" i="10"/>
  <c r="AC125" i="10"/>
  <c r="AC670" i="10"/>
  <c r="D670" i="10" s="1"/>
  <c r="AC240" i="10"/>
  <c r="N239" i="10"/>
  <c r="N591" i="10"/>
  <c r="AC310" i="10"/>
  <c r="AC161" i="10"/>
  <c r="D161" i="10" s="1"/>
  <c r="AC153" i="10"/>
  <c r="AC160" i="10"/>
  <c r="AC466" i="10"/>
  <c r="D466" i="10" s="1"/>
  <c r="N792" i="10"/>
  <c r="AC485" i="10"/>
  <c r="D485" i="10" s="1"/>
  <c r="AC695" i="10"/>
  <c r="D587" i="10"/>
  <c r="AC152" i="10"/>
  <c r="AC159" i="10"/>
  <c r="AC517" i="10"/>
  <c r="AC516" i="10" s="1"/>
  <c r="AC521" i="10"/>
  <c r="AC520" i="10" s="1"/>
  <c r="AC609" i="10"/>
  <c r="AC608" i="10" s="1"/>
  <c r="AC793" i="10"/>
  <c r="D793" i="10" s="1"/>
  <c r="AC196" i="10"/>
  <c r="AC205" i="10"/>
  <c r="AC223" i="10"/>
  <c r="AC483" i="10"/>
  <c r="D483" i="10" s="1"/>
  <c r="AC484" i="10"/>
  <c r="D501" i="10"/>
  <c r="N790" i="10"/>
  <c r="AC453" i="10"/>
  <c r="N658" i="10"/>
  <c r="AC694" i="10"/>
  <c r="N699" i="10"/>
  <c r="AC697" i="10"/>
  <c r="N451" i="10"/>
  <c r="N548" i="10"/>
  <c r="AC586" i="10"/>
  <c r="N584" i="10"/>
  <c r="AC317" i="10"/>
  <c r="AC732" i="10"/>
  <c r="AC731" i="10" s="1"/>
  <c r="AC469" i="10"/>
  <c r="D469" i="10" s="1"/>
  <c r="AC328" i="10"/>
  <c r="D328" i="10" s="1"/>
  <c r="AC576" i="10"/>
  <c r="D576" i="10" s="1"/>
  <c r="N574" i="10"/>
  <c r="AC669" i="10"/>
  <c r="N666" i="10"/>
  <c r="AC281" i="10"/>
  <c r="D281" i="10" s="1"/>
  <c r="AC282" i="10"/>
  <c r="AC552" i="10"/>
  <c r="AC390" i="10"/>
  <c r="AC603" i="10"/>
  <c r="AC602" i="10" s="1"/>
  <c r="AC783" i="10"/>
  <c r="AC782" i="10" s="1"/>
  <c r="AC164" i="10"/>
  <c r="AC181" i="10"/>
  <c r="AC167" i="10"/>
  <c r="AC169" i="10"/>
  <c r="AC171" i="10"/>
  <c r="AC173" i="10"/>
  <c r="N675" i="10"/>
  <c r="AC677" i="10"/>
  <c r="D677" i="10" s="1"/>
  <c r="AC320" i="10"/>
  <c r="D320" i="10" s="1"/>
  <c r="AC581" i="10"/>
  <c r="N579" i="10"/>
  <c r="AC752" i="10"/>
  <c r="D752" i="10" s="1"/>
  <c r="AC762" i="10"/>
  <c r="D762" i="10" s="1"/>
  <c r="AC559" i="10"/>
  <c r="D559" i="10" s="1"/>
  <c r="AC345" i="10"/>
  <c r="N782" i="10"/>
  <c r="AC594" i="10"/>
  <c r="D594" i="10" s="1"/>
  <c r="AC533" i="10"/>
  <c r="AC532" i="10" s="1"/>
  <c r="AC567" i="10"/>
  <c r="AC566" i="10" s="1"/>
  <c r="AC678" i="10"/>
  <c r="AC571" i="10"/>
  <c r="AC570" i="10" s="1"/>
  <c r="AC760" i="10"/>
  <c r="N757" i="10"/>
  <c r="AC357" i="10"/>
  <c r="D357" i="10" s="1"/>
  <c r="N593" i="10"/>
  <c r="N532" i="10"/>
  <c r="N566" i="10"/>
  <c r="AC467" i="10"/>
  <c r="D467" i="10" s="1"/>
  <c r="AC487" i="10"/>
  <c r="G268" i="10"/>
  <c r="G20" i="10" s="1"/>
  <c r="AC121" i="10"/>
  <c r="AC128" i="10"/>
  <c r="AC465" i="10"/>
  <c r="D465" i="10" s="1"/>
  <c r="AC510" i="10"/>
  <c r="AC242" i="10"/>
  <c r="N241" i="10"/>
  <c r="AC392" i="10"/>
  <c r="N748" i="10"/>
  <c r="G757" i="10"/>
  <c r="G620" i="10" s="1"/>
  <c r="N743" i="10"/>
  <c r="AC140" i="10"/>
  <c r="AC142" i="10"/>
  <c r="AC144" i="10"/>
  <c r="AC154" i="10"/>
  <c r="AC463" i="10"/>
  <c r="AC124" i="10"/>
  <c r="AC507" i="10"/>
  <c r="AC525" i="10"/>
  <c r="D525" i="10" s="1"/>
  <c r="AC710" i="10"/>
  <c r="AC709" i="10" s="1"/>
  <c r="AC489" i="10"/>
  <c r="D489" i="10" s="1"/>
  <c r="AC717" i="10"/>
  <c r="AC613" i="10"/>
  <c r="AC612" i="10" s="1"/>
  <c r="AC488" i="10"/>
  <c r="AC230" i="10"/>
  <c r="E514" i="10"/>
  <c r="E407" i="10" s="1"/>
  <c r="AC401" i="10"/>
  <c r="AC222" i="10"/>
  <c r="AC492" i="10"/>
  <c r="AC217" i="10"/>
  <c r="AC227" i="10"/>
  <c r="AC490" i="10"/>
  <c r="AC497" i="10"/>
  <c r="AC690" i="10"/>
  <c r="N693" i="10"/>
  <c r="AC452" i="10"/>
  <c r="AC454" i="10"/>
  <c r="AC455" i="10"/>
  <c r="AC541" i="10"/>
  <c r="AC543" i="10"/>
  <c r="N502" i="10"/>
  <c r="AC504" i="10"/>
  <c r="D504" i="10" s="1"/>
  <c r="AC686" i="10"/>
  <c r="N696" i="10"/>
  <c r="AC698" i="10"/>
  <c r="AC704" i="10"/>
  <c r="AC703" i="10" s="1"/>
  <c r="AC105" i="10"/>
  <c r="D105" i="10" s="1"/>
  <c r="AC107" i="10"/>
  <c r="AC108" i="10"/>
  <c r="AC111" i="10"/>
  <c r="R658" i="10"/>
  <c r="AC659" i="10"/>
  <c r="AC662" i="10"/>
  <c r="AC665" i="10"/>
  <c r="AC273" i="10"/>
  <c r="AC279" i="10"/>
  <c r="N746" i="10"/>
  <c r="AC747" i="10"/>
  <c r="AC689" i="10"/>
  <c r="N568" i="10"/>
  <c r="N685" i="10"/>
  <c r="T19" i="10" l="1"/>
  <c r="Y19" i="10"/>
  <c r="AB19" i="10"/>
  <c r="W19" i="10"/>
  <c r="F19" i="10"/>
  <c r="AE19" i="10"/>
  <c r="Q19" i="10"/>
  <c r="X19" i="10"/>
  <c r="S19" i="10"/>
  <c r="I19" i="10"/>
  <c r="Z19" i="10"/>
  <c r="G19" i="10"/>
  <c r="K19" i="10"/>
  <c r="O19" i="10"/>
  <c r="E19" i="10"/>
  <c r="V19" i="10"/>
  <c r="AD19" i="10"/>
  <c r="H19" i="10"/>
  <c r="AA19" i="10"/>
  <c r="J19" i="10"/>
  <c r="P19" i="10"/>
  <c r="AC163" i="10"/>
  <c r="CH621" i="10"/>
  <c r="CH526" i="10"/>
  <c r="M20" i="10"/>
  <c r="M19" i="10" s="1"/>
  <c r="N20" i="10"/>
  <c r="AC212" i="10"/>
  <c r="AC550" i="10"/>
  <c r="AC188" i="10"/>
  <c r="D229" i="10"/>
  <c r="AC228" i="10"/>
  <c r="D205" i="10"/>
  <c r="AC204" i="10"/>
  <c r="D717" i="10"/>
  <c r="CH717" i="10" s="1"/>
  <c r="U407" i="10"/>
  <c r="U19" i="10" s="1"/>
  <c r="AC391" i="10"/>
  <c r="R407" i="10"/>
  <c r="N407" i="10"/>
  <c r="AC118" i="10"/>
  <c r="D164" i="10"/>
  <c r="D213" i="10"/>
  <c r="D334" i="10"/>
  <c r="D333" i="10" s="1"/>
  <c r="AC333" i="10"/>
  <c r="D290" i="10"/>
  <c r="D289" i="10" s="1"/>
  <c r="AC289" i="10"/>
  <c r="D457" i="10"/>
  <c r="AC456" i="10"/>
  <c r="D518" i="10"/>
  <c r="CH518" i="10" s="1"/>
  <c r="D665" i="10"/>
  <c r="CH665" i="10" s="1"/>
  <c r="AC278" i="10"/>
  <c r="D279" i="10"/>
  <c r="D689" i="10"/>
  <c r="CH689" i="10" s="1"/>
  <c r="D273" i="10"/>
  <c r="CH273" i="10" s="1"/>
  <c r="D659" i="10"/>
  <c r="CH659" i="10" s="1"/>
  <c r="D107" i="10"/>
  <c r="CH107" i="10" s="1"/>
  <c r="D543" i="10"/>
  <c r="CH543" i="10" s="1"/>
  <c r="D452" i="10"/>
  <c r="CH452" i="10" s="1"/>
  <c r="D497" i="10"/>
  <c r="CH497" i="10" s="1"/>
  <c r="D492" i="10"/>
  <c r="CH492" i="10" s="1"/>
  <c r="D230" i="10"/>
  <c r="CH230" i="10" s="1"/>
  <c r="AC746" i="10"/>
  <c r="D747" i="10"/>
  <c r="D144" i="10"/>
  <c r="CH144" i="10" s="1"/>
  <c r="AC241" i="10"/>
  <c r="D242" i="10"/>
  <c r="D121" i="10"/>
  <c r="CH121" i="10" s="1"/>
  <c r="D173" i="10"/>
  <c r="CH173" i="10" s="1"/>
  <c r="D181" i="10"/>
  <c r="CH181" i="10" s="1"/>
  <c r="AC389" i="10"/>
  <c r="D390" i="10"/>
  <c r="D453" i="10"/>
  <c r="CH453" i="10" s="1"/>
  <c r="D196" i="10"/>
  <c r="CH196" i="10" s="1"/>
  <c r="D160" i="10"/>
  <c r="CH160" i="10" s="1"/>
  <c r="D125" i="10"/>
  <c r="CH125" i="10" s="1"/>
  <c r="D156" i="10"/>
  <c r="CH156" i="10" s="1"/>
  <c r="D149" i="10"/>
  <c r="CH149" i="10" s="1"/>
  <c r="D166" i="10"/>
  <c r="CH166" i="10" s="1"/>
  <c r="D141" i="10"/>
  <c r="CH141" i="10" s="1"/>
  <c r="D168" i="10"/>
  <c r="CH168" i="10" s="1"/>
  <c r="D138" i="10"/>
  <c r="CH138" i="10" s="1"/>
  <c r="D150" i="10"/>
  <c r="CH150" i="10" s="1"/>
  <c r="D349" i="10"/>
  <c r="CH349" i="10" s="1"/>
  <c r="D498" i="10"/>
  <c r="CH498" i="10" s="1"/>
  <c r="D145" i="10"/>
  <c r="CH145" i="10" s="1"/>
  <c r="D195" i="10"/>
  <c r="CH195" i="10" s="1"/>
  <c r="D120" i="10"/>
  <c r="CH120" i="10" s="1"/>
  <c r="D358" i="10"/>
  <c r="CH358" i="10" s="1"/>
  <c r="AC336" i="10"/>
  <c r="D337" i="10"/>
  <c r="D192" i="10"/>
  <c r="CH192" i="10" s="1"/>
  <c r="D148" i="10"/>
  <c r="CH148" i="10" s="1"/>
  <c r="D232" i="10"/>
  <c r="CH232" i="10" s="1"/>
  <c r="D321" i="10"/>
  <c r="CH321" i="10" s="1"/>
  <c r="D706" i="10"/>
  <c r="CH706" i="10" s="1"/>
  <c r="D728" i="10"/>
  <c r="D592" i="10"/>
  <c r="D477" i="10"/>
  <c r="CH477" i="10" s="1"/>
  <c r="D695" i="10"/>
  <c r="CH695" i="10" s="1"/>
  <c r="D578" i="10"/>
  <c r="D556" i="10"/>
  <c r="CH556" i="10" s="1"/>
  <c r="D791" i="10"/>
  <c r="D517" i="10"/>
  <c r="D730" i="10"/>
  <c r="D779" i="10"/>
  <c r="CH779" i="10" s="1"/>
  <c r="D533" i="10"/>
  <c r="D783" i="10"/>
  <c r="D515" i="10"/>
  <c r="CH489" i="10"/>
  <c r="D124" i="10"/>
  <c r="CH124" i="10" s="1"/>
  <c r="D142" i="10"/>
  <c r="CH142" i="10" s="1"/>
  <c r="D510" i="10"/>
  <c r="CH510" i="10" s="1"/>
  <c r="AC344" i="10"/>
  <c r="D345" i="10"/>
  <c r="CH762" i="10"/>
  <c r="D171" i="10"/>
  <c r="CH171" i="10" s="1"/>
  <c r="CH469" i="10"/>
  <c r="CH793" i="10"/>
  <c r="D159" i="10"/>
  <c r="CH159" i="10" s="1"/>
  <c r="CH485" i="10"/>
  <c r="D153" i="10"/>
  <c r="CH153" i="10" s="1"/>
  <c r="CH759" i="10"/>
  <c r="D562" i="10"/>
  <c r="CH562" i="10" s="1"/>
  <c r="D119" i="10"/>
  <c r="CH756" i="10"/>
  <c r="D277" i="10"/>
  <c r="CH277" i="10" s="1"/>
  <c r="D221" i="10"/>
  <c r="CH221" i="10" s="1"/>
  <c r="CH687" i="10"/>
  <c r="CH744" i="10"/>
  <c r="AC324" i="10"/>
  <c r="D325" i="10"/>
  <c r="D136" i="10"/>
  <c r="CH136" i="10" s="1"/>
  <c r="D110" i="10"/>
  <c r="CH110" i="10" s="1"/>
  <c r="D172" i="10"/>
  <c r="CH172" i="10" s="1"/>
  <c r="D146" i="10"/>
  <c r="CH146" i="10" s="1"/>
  <c r="AC268" i="10"/>
  <c r="D269" i="10"/>
  <c r="D122" i="10"/>
  <c r="CH122" i="10" s="1"/>
  <c r="CH660" i="10"/>
  <c r="D494" i="10"/>
  <c r="CH494" i="10" s="1"/>
  <c r="D158" i="10"/>
  <c r="CH158" i="10" s="1"/>
  <c r="AC352" i="10"/>
  <c r="D353" i="10"/>
  <c r="CH479" i="10"/>
  <c r="D190" i="10"/>
  <c r="CH190" i="10" s="1"/>
  <c r="D206" i="10"/>
  <c r="CH206" i="10" s="1"/>
  <c r="AC259" i="10"/>
  <c r="D260" i="10"/>
  <c r="AC307" i="10"/>
  <c r="D308" i="10"/>
  <c r="CH683" i="10"/>
  <c r="AC350" i="10"/>
  <c r="D351" i="10"/>
  <c r="D697" i="10"/>
  <c r="CH697" i="10" s="1"/>
  <c r="D486" i="10"/>
  <c r="CH486" i="10" s="1"/>
  <c r="D601" i="10"/>
  <c r="CH601" i="10" s="1"/>
  <c r="D607" i="10"/>
  <c r="D704" i="10"/>
  <c r="D490" i="10"/>
  <c r="CH490" i="10" s="1"/>
  <c r="D609" i="10"/>
  <c r="D745" i="10"/>
  <c r="CH745" i="10" s="1"/>
  <c r="D590" i="10"/>
  <c r="CH590" i="10" s="1"/>
  <c r="D679" i="10"/>
  <c r="CH679" i="10" s="1"/>
  <c r="D785" i="10"/>
  <c r="D777" i="10"/>
  <c r="CH777" i="10" s="1"/>
  <c r="D613" i="10"/>
  <c r="D507" i="10"/>
  <c r="CH507" i="10" s="1"/>
  <c r="D680" i="10"/>
  <c r="CH680" i="10" s="1"/>
  <c r="D222" i="10"/>
  <c r="CH222" i="10" s="1"/>
  <c r="D111" i="10"/>
  <c r="CH111" i="10" s="1"/>
  <c r="CH504" i="10"/>
  <c r="D455" i="10"/>
  <c r="CH455" i="10" s="1"/>
  <c r="D227" i="10"/>
  <c r="CH227" i="10" s="1"/>
  <c r="AC400" i="10"/>
  <c r="D401" i="10"/>
  <c r="D140" i="10"/>
  <c r="CH140" i="10" s="1"/>
  <c r="D392" i="10"/>
  <c r="CH465" i="10"/>
  <c r="CH752" i="10"/>
  <c r="CH677" i="10"/>
  <c r="D169" i="10"/>
  <c r="CH169" i="10" s="1"/>
  <c r="D282" i="10"/>
  <c r="CH282" i="10" s="1"/>
  <c r="D223" i="10"/>
  <c r="CH223" i="10" s="1"/>
  <c r="D152" i="10"/>
  <c r="CH152" i="10" s="1"/>
  <c r="D240" i="10"/>
  <c r="CH240" i="10" s="1"/>
  <c r="CH459" i="10"/>
  <c r="CH753" i="10"/>
  <c r="D331" i="10"/>
  <c r="CH331" i="10" s="1"/>
  <c r="CH688" i="10"/>
  <c r="CH575" i="10"/>
  <c r="AC396" i="10"/>
  <c r="D397" i="10"/>
  <c r="D165" i="10"/>
  <c r="CH165" i="10" s="1"/>
  <c r="CH542" i="10"/>
  <c r="D272" i="10"/>
  <c r="CH272" i="10" s="1"/>
  <c r="AC311" i="10"/>
  <c r="D312" i="10"/>
  <c r="D106" i="10"/>
  <c r="CH106" i="10" s="1"/>
  <c r="D109" i="10"/>
  <c r="CH109" i="10" s="1"/>
  <c r="CH674" i="10"/>
  <c r="AC261" i="10"/>
  <c r="D262" i="10"/>
  <c r="D139" i="10"/>
  <c r="CH139" i="10" s="1"/>
  <c r="D189" i="10"/>
  <c r="D250" i="10"/>
  <c r="CH250" i="10" s="1"/>
  <c r="D147" i="10"/>
  <c r="CH147" i="10" s="1"/>
  <c r="CH742" i="10"/>
  <c r="CH475" i="10"/>
  <c r="D155" i="10"/>
  <c r="CH155" i="10" s="1"/>
  <c r="CH700" i="10"/>
  <c r="D193" i="10"/>
  <c r="CH193" i="10" s="1"/>
  <c r="CH583" i="10"/>
  <c r="CH673" i="10"/>
  <c r="CH758" i="10"/>
  <c r="D541" i="10"/>
  <c r="CH541" i="10" s="1"/>
  <c r="D694" i="10"/>
  <c r="CH694" i="10" s="1"/>
  <c r="D667" i="10"/>
  <c r="CH667" i="10" s="1"/>
  <c r="D462" i="10"/>
  <c r="CH462" i="10" s="1"/>
  <c r="D760" i="10"/>
  <c r="CH760" i="10" s="1"/>
  <c r="D474" i="10"/>
  <c r="CH474" i="10" s="1"/>
  <c r="D571" i="10"/>
  <c r="D473" i="10"/>
  <c r="CH473" i="10" s="1"/>
  <c r="D663" i="10"/>
  <c r="CH663" i="10" s="1"/>
  <c r="D701" i="10"/>
  <c r="CH701" i="10" s="1"/>
  <c r="D686" i="10"/>
  <c r="CH686" i="10" s="1"/>
  <c r="D487" i="10"/>
  <c r="CH487" i="10" s="1"/>
  <c r="D710" i="10"/>
  <c r="D567" i="10"/>
  <c r="D764" i="10"/>
  <c r="CH764" i="10" s="1"/>
  <c r="D787" i="10"/>
  <c r="D551" i="10"/>
  <c r="D491" i="10"/>
  <c r="CH491" i="10" s="1"/>
  <c r="D708" i="10"/>
  <c r="CH708" i="10" s="1"/>
  <c r="D671" i="10"/>
  <c r="CH671" i="10" s="1"/>
  <c r="D460" i="10"/>
  <c r="CH460" i="10" s="1"/>
  <c r="D564" i="10"/>
  <c r="D770" i="10"/>
  <c r="D605" i="10"/>
  <c r="D586" i="10"/>
  <c r="CH586" i="10" s="1"/>
  <c r="D714" i="10"/>
  <c r="CH714" i="10" s="1"/>
  <c r="D672" i="10"/>
  <c r="CH672" i="10" s="1"/>
  <c r="D676" i="10"/>
  <c r="CH676" i="10" s="1"/>
  <c r="D108" i="10"/>
  <c r="CH108" i="10" s="1"/>
  <c r="D454" i="10"/>
  <c r="CH454" i="10" s="1"/>
  <c r="D217" i="10"/>
  <c r="CH217" i="10" s="1"/>
  <c r="CH525" i="10"/>
  <c r="D154" i="10"/>
  <c r="CH154" i="10" s="1"/>
  <c r="D128" i="10"/>
  <c r="CH128" i="10" s="1"/>
  <c r="CH467" i="10"/>
  <c r="D167" i="10"/>
  <c r="CH167" i="10" s="1"/>
  <c r="CH576" i="10"/>
  <c r="AC316" i="10"/>
  <c r="D317" i="10"/>
  <c r="CH466" i="10"/>
  <c r="AC309" i="10"/>
  <c r="D310" i="10"/>
  <c r="CH670" i="10"/>
  <c r="AC398" i="10"/>
  <c r="D399" i="10"/>
  <c r="CH468" i="10"/>
  <c r="D329" i="10"/>
  <c r="CH329" i="10" s="1"/>
  <c r="D151" i="10"/>
  <c r="CH151" i="10" s="1"/>
  <c r="D174" i="10"/>
  <c r="CH174" i="10" s="1"/>
  <c r="D137" i="10"/>
  <c r="CH137" i="10" s="1"/>
  <c r="CH682" i="10"/>
  <c r="CH464" i="10"/>
  <c r="D170" i="10"/>
  <c r="CH170" i="10" s="1"/>
  <c r="CH766" i="10"/>
  <c r="CH560" i="10"/>
  <c r="CH580" i="10"/>
  <c r="D557" i="10"/>
  <c r="AC243" i="10"/>
  <c r="D244" i="10"/>
  <c r="D394" i="10"/>
  <c r="CH394" i="10" s="1"/>
  <c r="CH544" i="10"/>
  <c r="D194" i="10"/>
  <c r="CH194" i="10" s="1"/>
  <c r="D157" i="10"/>
  <c r="CH157" i="10" s="1"/>
  <c r="CH776" i="10"/>
  <c r="CH478" i="10"/>
  <c r="D129" i="10"/>
  <c r="CH129" i="10" s="1"/>
  <c r="CH545" i="10"/>
  <c r="D231" i="10"/>
  <c r="CH231" i="10" s="1"/>
  <c r="D123" i="10"/>
  <c r="CH123" i="10" s="1"/>
  <c r="CH738" i="10"/>
  <c r="D375" i="10"/>
  <c r="CH749" i="10"/>
  <c r="D127" i="10"/>
  <c r="CH127" i="10" s="1"/>
  <c r="D191" i="10"/>
  <c r="CH480" i="10"/>
  <c r="CH739" i="10"/>
  <c r="D330" i="10"/>
  <c r="CH330" i="10" s="1"/>
  <c r="D662" i="10"/>
  <c r="CH662" i="10" s="1"/>
  <c r="D692" i="10"/>
  <c r="CH692" i="10" s="1"/>
  <c r="D493" i="10"/>
  <c r="CH493" i="10" s="1"/>
  <c r="D712" i="10"/>
  <c r="D508" i="10"/>
  <c r="CH508" i="10" s="1"/>
  <c r="D470" i="10"/>
  <c r="CH470" i="10" s="1"/>
  <c r="D458" i="10"/>
  <c r="CH458" i="10" s="1"/>
  <c r="D741" i="10"/>
  <c r="CH741" i="10" s="1"/>
  <c r="D595" i="10"/>
  <c r="CH595" i="10" s="1"/>
  <c r="D755" i="10"/>
  <c r="CH755" i="10" s="1"/>
  <c r="D681" i="10"/>
  <c r="CH681" i="10" s="1"/>
  <c r="D481" i="10"/>
  <c r="CH481" i="10" s="1"/>
  <c r="D603" i="10"/>
  <c r="D661" i="10"/>
  <c r="CH661" i="10" s="1"/>
  <c r="D698" i="10"/>
  <c r="CH698" i="10" s="1"/>
  <c r="D503" i="10"/>
  <c r="CH503" i="10" s="1"/>
  <c r="D707" i="10"/>
  <c r="CH707" i="10" s="1"/>
  <c r="D463" i="10"/>
  <c r="CH463" i="10" s="1"/>
  <c r="D732" i="10"/>
  <c r="D726" i="10"/>
  <c r="CH726" i="10" s="1"/>
  <c r="D761" i="10"/>
  <c r="CH761" i="10" s="1"/>
  <c r="D581" i="10"/>
  <c r="CH581" i="10" s="1"/>
  <c r="D678" i="10"/>
  <c r="CH678" i="10" s="1"/>
  <c r="D734" i="10"/>
  <c r="D664" i="10"/>
  <c r="CH664" i="10" s="1"/>
  <c r="D690" i="10"/>
  <c r="CH690" i="10" s="1"/>
  <c r="D484" i="10"/>
  <c r="D668" i="10"/>
  <c r="CH668" i="10" s="1"/>
  <c r="D535" i="10"/>
  <c r="D585" i="10"/>
  <c r="CH585" i="10" s="1"/>
  <c r="D476" i="10"/>
  <c r="CH476" i="10" s="1"/>
  <c r="D684" i="10"/>
  <c r="CH684" i="10" s="1"/>
  <c r="D691" i="10"/>
  <c r="CH691" i="10" s="1"/>
  <c r="D488" i="10"/>
  <c r="CH488" i="10" s="1"/>
  <c r="D521" i="10"/>
  <c r="D669" i="10"/>
  <c r="CH669" i="10" s="1"/>
  <c r="D740" i="10"/>
  <c r="CH740" i="10" s="1"/>
  <c r="D552" i="10"/>
  <c r="CH552" i="10" s="1"/>
  <c r="CH483" i="10"/>
  <c r="AC482" i="10"/>
  <c r="AC104" i="10"/>
  <c r="CH587" i="10"/>
  <c r="D568" i="10"/>
  <c r="CH569" i="10"/>
  <c r="D610" i="10"/>
  <c r="CH611" i="10"/>
  <c r="D780" i="10"/>
  <c r="CH781" i="10"/>
  <c r="D548" i="10"/>
  <c r="CH549" i="10"/>
  <c r="D773" i="10"/>
  <c r="CH774" i="10"/>
  <c r="D715" i="10"/>
  <c r="CH716" i="10"/>
  <c r="D553" i="10"/>
  <c r="CH554" i="10"/>
  <c r="D546" i="10"/>
  <c r="CH547" i="10"/>
  <c r="D387" i="10"/>
  <c r="CH388" i="10"/>
  <c r="D788" i="10"/>
  <c r="CH789" i="10"/>
  <c r="D536" i="10"/>
  <c r="CH537" i="10"/>
  <c r="CH21" i="10"/>
  <c r="CH35" i="10"/>
  <c r="CH500" i="10"/>
  <c r="AC499" i="10"/>
  <c r="CH559" i="10"/>
  <c r="AC558" i="10"/>
  <c r="AC596" i="10"/>
  <c r="CH506" i="10"/>
  <c r="AC505" i="10"/>
  <c r="AC495" i="10"/>
  <c r="AC471" i="10"/>
  <c r="AC356" i="10"/>
  <c r="AC327" i="10"/>
  <c r="CH509" i="10"/>
  <c r="AC599" i="10"/>
  <c r="AC280" i="10"/>
  <c r="AC219" i="10"/>
  <c r="AC381" i="10"/>
  <c r="AC270" i="10"/>
  <c r="AC319" i="10"/>
  <c r="AC248" i="10"/>
  <c r="AC536" i="10"/>
  <c r="AC568" i="10"/>
  <c r="AC788" i="10"/>
  <c r="AC780" i="10"/>
  <c r="AC748" i="10"/>
  <c r="AC593" i="10"/>
  <c r="AC387" i="10"/>
  <c r="AC546" i="10"/>
  <c r="AC582" i="10"/>
  <c r="R620" i="10"/>
  <c r="AC348" i="10"/>
  <c r="AC773" i="10"/>
  <c r="AC715" i="10"/>
  <c r="AC610" i="10"/>
  <c r="L620" i="10"/>
  <c r="L19" i="10" s="1"/>
  <c r="AC553" i="10"/>
  <c r="AC705" i="10"/>
  <c r="AC548" i="10"/>
  <c r="AC775" i="10"/>
  <c r="AC699" i="10"/>
  <c r="N620" i="10"/>
  <c r="CH597" i="10"/>
  <c r="CH501" i="10"/>
  <c r="D792" i="10"/>
  <c r="D765" i="10"/>
  <c r="D582" i="10"/>
  <c r="AC658" i="10"/>
  <c r="AC579" i="10"/>
  <c r="AC574" i="10"/>
  <c r="AC767" i="10"/>
  <c r="AC713" i="10"/>
  <c r="AC725" i="10"/>
  <c r="AC751" i="10"/>
  <c r="AC538" i="10"/>
  <c r="AC572" i="10"/>
  <c r="AC735" i="10"/>
  <c r="AC696" i="10"/>
  <c r="AC502" i="10"/>
  <c r="AC693" i="10"/>
  <c r="AC276" i="10"/>
  <c r="AC754" i="10"/>
  <c r="AC763" i="10"/>
  <c r="AC743" i="10"/>
  <c r="AC765" i="10"/>
  <c r="AC757" i="10"/>
  <c r="AC305" i="10"/>
  <c r="AC666" i="10"/>
  <c r="AC522" i="10"/>
  <c r="D751" i="10"/>
  <c r="AC239" i="10"/>
  <c r="AC737" i="10"/>
  <c r="AC792" i="10"/>
  <c r="AC771" i="10"/>
  <c r="AC584" i="10"/>
  <c r="AC778" i="10"/>
  <c r="AC589" i="10"/>
  <c r="AC685" i="10"/>
  <c r="D574" i="10"/>
  <c r="AC451" i="10"/>
  <c r="AC524" i="10"/>
  <c r="D524" i="10"/>
  <c r="AC540" i="10"/>
  <c r="AC226" i="10"/>
  <c r="AC675" i="10"/>
  <c r="R19" i="10" l="1"/>
  <c r="N19" i="10"/>
  <c r="D163" i="10"/>
  <c r="AC20" i="10"/>
  <c r="D212" i="10"/>
  <c r="CH212" i="10" s="1"/>
  <c r="CH734" i="10"/>
  <c r="D733" i="10"/>
  <c r="CH733" i="10" s="1"/>
  <c r="CH551" i="10"/>
  <c r="D550" i="10"/>
  <c r="CH550" i="10" s="1"/>
  <c r="CH375" i="10"/>
  <c r="D374" i="10"/>
  <c r="CH374" i="10" s="1"/>
  <c r="CH189" i="10"/>
  <c r="D188" i="10"/>
  <c r="D204" i="10"/>
  <c r="CH204" i="10" s="1"/>
  <c r="D228" i="10"/>
  <c r="AC407" i="10"/>
  <c r="CH392" i="10"/>
  <c r="D391" i="10"/>
  <c r="D118" i="10"/>
  <c r="D579" i="10"/>
  <c r="CH579" i="10" s="1"/>
  <c r="D713" i="10"/>
  <c r="CH713" i="10" s="1"/>
  <c r="D693" i="10"/>
  <c r="CH693" i="10" s="1"/>
  <c r="D699" i="10"/>
  <c r="CH699" i="10" s="1"/>
  <c r="CH119" i="10"/>
  <c r="D456" i="10"/>
  <c r="CH456" i="10" s="1"/>
  <c r="D743" i="10"/>
  <c r="CH743" i="10" s="1"/>
  <c r="D757" i="10"/>
  <c r="CH757" i="10" s="1"/>
  <c r="D775" i="10"/>
  <c r="CH775" i="10" s="1"/>
  <c r="D502" i="10"/>
  <c r="CH502" i="10" s="1"/>
  <c r="D725" i="10"/>
  <c r="CH725" i="10" s="1"/>
  <c r="D778" i="10"/>
  <c r="CH778" i="10" s="1"/>
  <c r="D658" i="10"/>
  <c r="CH658" i="10" s="1"/>
  <c r="CH751" i="10"/>
  <c r="D705" i="10"/>
  <c r="CH705" i="10" s="1"/>
  <c r="D666" i="10"/>
  <c r="CH666" i="10" s="1"/>
  <c r="D696" i="10"/>
  <c r="CH696" i="10" s="1"/>
  <c r="D451" i="10"/>
  <c r="CH451" i="10" s="1"/>
  <c r="D763" i="10"/>
  <c r="CH763" i="10" s="1"/>
  <c r="D675" i="10"/>
  <c r="CH675" i="10" s="1"/>
  <c r="D589" i="10"/>
  <c r="CH589" i="10" s="1"/>
  <c r="D685" i="10"/>
  <c r="CH685" i="10" s="1"/>
  <c r="D239" i="10"/>
  <c r="CH239" i="10" s="1"/>
  <c r="D754" i="10"/>
  <c r="CH754" i="10" s="1"/>
  <c r="D540" i="10"/>
  <c r="CH540" i="10" s="1"/>
  <c r="D226" i="10"/>
  <c r="CH226" i="10" s="1"/>
  <c r="D584" i="10"/>
  <c r="CH584" i="10" s="1"/>
  <c r="D276" i="10"/>
  <c r="CH276" i="10" s="1"/>
  <c r="D348" i="10"/>
  <c r="D737" i="10"/>
  <c r="CH737" i="10" s="1"/>
  <c r="CH582" i="10"/>
  <c r="D482" i="10"/>
  <c r="CH482" i="10" s="1"/>
  <c r="CH484" i="10"/>
  <c r="CH191" i="10"/>
  <c r="CH574" i="10"/>
  <c r="D572" i="10"/>
  <c r="CH572" i="10" s="1"/>
  <c r="CH573" i="10"/>
  <c r="D599" i="10"/>
  <c r="CH599" i="10" s="1"/>
  <c r="CH600" i="10"/>
  <c r="D731" i="10"/>
  <c r="CH731" i="10" s="1"/>
  <c r="CH732" i="10"/>
  <c r="D577" i="10"/>
  <c r="CH577" i="10" s="1"/>
  <c r="CH578" i="10"/>
  <c r="D709" i="10"/>
  <c r="CH709" i="10" s="1"/>
  <c r="CH710" i="10"/>
  <c r="D703" i="10"/>
  <c r="CH703" i="10" s="1"/>
  <c r="CH704" i="10"/>
  <c r="D241" i="10"/>
  <c r="CH241" i="10" s="1"/>
  <c r="CH242" i="10"/>
  <c r="D746" i="10"/>
  <c r="CH747" i="10"/>
  <c r="D268" i="10"/>
  <c r="CH269" i="10"/>
  <c r="D786" i="10"/>
  <c r="CH786" i="10" s="1"/>
  <c r="CH787" i="10"/>
  <c r="D593" i="10"/>
  <c r="CH593" i="10" s="1"/>
  <c r="CH594" i="10"/>
  <c r="CH284" i="10"/>
  <c r="CH557" i="10"/>
  <c r="D516" i="10"/>
  <c r="CH516" i="10" s="1"/>
  <c r="CH517" i="10"/>
  <c r="D350" i="10"/>
  <c r="CH350" i="10" s="1"/>
  <c r="CH351" i="10"/>
  <c r="D336" i="10"/>
  <c r="CH336" i="10" s="1"/>
  <c r="CH337" i="10"/>
  <c r="D729" i="10"/>
  <c r="CH729" i="10" s="1"/>
  <c r="CH730" i="10"/>
  <c r="D248" i="10"/>
  <c r="CH248" i="10" s="1"/>
  <c r="CH249" i="10"/>
  <c r="D327" i="10"/>
  <c r="CH327" i="10" s="1"/>
  <c r="CH328" i="10"/>
  <c r="CH213" i="10"/>
  <c r="D471" i="10"/>
  <c r="CH471" i="10" s="1"/>
  <c r="CH472" i="10"/>
  <c r="CH457" i="10"/>
  <c r="D324" i="10"/>
  <c r="CH324" i="10" s="1"/>
  <c r="CH325" i="10"/>
  <c r="D604" i="10"/>
  <c r="CH604" i="10" s="1"/>
  <c r="CH605" i="10"/>
  <c r="D243" i="10"/>
  <c r="CH243" i="10" s="1"/>
  <c r="CH244" i="10"/>
  <c r="D566" i="10"/>
  <c r="CH566" i="10" s="1"/>
  <c r="CH567" i="10"/>
  <c r="D316" i="10"/>
  <c r="CH317" i="10"/>
  <c r="D606" i="10"/>
  <c r="CH606" i="10" s="1"/>
  <c r="CH607" i="10"/>
  <c r="D514" i="10"/>
  <c r="CH514" i="10" s="1"/>
  <c r="CH515" i="10"/>
  <c r="D602" i="10"/>
  <c r="CH602" i="10" s="1"/>
  <c r="CH603" i="10"/>
  <c r="D309" i="10"/>
  <c r="CH310" i="10"/>
  <c r="D344" i="10"/>
  <c r="CH345" i="10"/>
  <c r="CH205" i="10"/>
  <c r="D735" i="10"/>
  <c r="CH735" i="10" s="1"/>
  <c r="CH736" i="10"/>
  <c r="D261" i="10"/>
  <c r="CH261" i="10" s="1"/>
  <c r="CH262" i="10"/>
  <c r="D352" i="10"/>
  <c r="CH352" i="10" s="1"/>
  <c r="CH353" i="10"/>
  <c r="D259" i="10"/>
  <c r="CH260" i="10"/>
  <c r="CH161" i="10"/>
  <c r="D270" i="10"/>
  <c r="CH271" i="10"/>
  <c r="CH289" i="10"/>
  <c r="CH290" i="10"/>
  <c r="CH164" i="10"/>
  <c r="CH333" i="10"/>
  <c r="CH334" i="10"/>
  <c r="CH788" i="10"/>
  <c r="CH546" i="10"/>
  <c r="CH715" i="10"/>
  <c r="CH548" i="10"/>
  <c r="CH610" i="10"/>
  <c r="D532" i="10"/>
  <c r="CH532" i="10" s="1"/>
  <c r="CH533" i="10"/>
  <c r="D520" i="10"/>
  <c r="CH520" i="10" s="1"/>
  <c r="CH521" i="10"/>
  <c r="D570" i="10"/>
  <c r="CH570" i="10" s="1"/>
  <c r="CH571" i="10"/>
  <c r="D522" i="10"/>
  <c r="CH522" i="10" s="1"/>
  <c r="CH523" i="10"/>
  <c r="D305" i="10"/>
  <c r="CH305" i="10" s="1"/>
  <c r="CH306" i="10"/>
  <c r="D784" i="10"/>
  <c r="CH784" i="10" s="1"/>
  <c r="CH785" i="10"/>
  <c r="D748" i="10"/>
  <c r="CH748" i="10" s="1"/>
  <c r="CH750" i="10"/>
  <c r="D534" i="10"/>
  <c r="CH534" i="10" s="1"/>
  <c r="CH535" i="10"/>
  <c r="D608" i="10"/>
  <c r="CH608" i="10" s="1"/>
  <c r="CH609" i="10"/>
  <c r="CH765" i="10"/>
  <c r="D398" i="10"/>
  <c r="CH398" i="10" s="1"/>
  <c r="CH399" i="10"/>
  <c r="D400" i="10"/>
  <c r="CH400" i="10" s="1"/>
  <c r="CH401" i="10"/>
  <c r="D769" i="10"/>
  <c r="CH769" i="10" s="1"/>
  <c r="CH770" i="10"/>
  <c r="D563" i="10"/>
  <c r="CH563" i="10" s="1"/>
  <c r="CH564" i="10"/>
  <c r="D591" i="10"/>
  <c r="CH591" i="10" s="1"/>
  <c r="CH592" i="10"/>
  <c r="CH298" i="10"/>
  <c r="CH561" i="10"/>
  <c r="D280" i="10"/>
  <c r="CH281" i="10"/>
  <c r="D495" i="10"/>
  <c r="CH495" i="10" s="1"/>
  <c r="CH496" i="10"/>
  <c r="CH524" i="10"/>
  <c r="D538" i="10"/>
  <c r="CH538" i="10" s="1"/>
  <c r="CH539" i="10"/>
  <c r="D711" i="10"/>
  <c r="CH711" i="10" s="1"/>
  <c r="CH712" i="10"/>
  <c r="D356" i="10"/>
  <c r="CH356" i="10" s="1"/>
  <c r="CH357" i="10"/>
  <c r="D396" i="10"/>
  <c r="CH396" i="10" s="1"/>
  <c r="CH397" i="10"/>
  <c r="D771" i="10"/>
  <c r="CH771" i="10" s="1"/>
  <c r="CH772" i="10"/>
  <c r="D612" i="10"/>
  <c r="CH612" i="10" s="1"/>
  <c r="CH613" i="10"/>
  <c r="CH598" i="10"/>
  <c r="D307" i="10"/>
  <c r="CH307" i="10" s="1"/>
  <c r="CH308" i="10"/>
  <c r="D767" i="10"/>
  <c r="CH767" i="10" s="1"/>
  <c r="CH768" i="10"/>
  <c r="D278" i="10"/>
  <c r="CH278" i="10" s="1"/>
  <c r="CH279" i="10"/>
  <c r="D727" i="10"/>
  <c r="CH727" i="10" s="1"/>
  <c r="CH728" i="10"/>
  <c r="CH792" i="10"/>
  <c r="D782" i="10"/>
  <c r="CH782" i="10" s="1"/>
  <c r="CH783" i="10"/>
  <c r="D389" i="10"/>
  <c r="CH389" i="10" s="1"/>
  <c r="CH390" i="10"/>
  <c r="D311" i="10"/>
  <c r="CH311" i="10" s="1"/>
  <c r="CH312" i="10"/>
  <c r="D790" i="10"/>
  <c r="CH790" i="10" s="1"/>
  <c r="CH791" i="10"/>
  <c r="D319" i="10"/>
  <c r="CH319" i="10" s="1"/>
  <c r="CH320" i="10"/>
  <c r="D381" i="10"/>
  <c r="CH382" i="10"/>
  <c r="D219" i="10"/>
  <c r="CH219" i="10" s="1"/>
  <c r="CH220" i="10"/>
  <c r="D104" i="10"/>
  <c r="CH105" i="10"/>
  <c r="CH229" i="10"/>
  <c r="CH536" i="10"/>
  <c r="CH387" i="10"/>
  <c r="CH553" i="10"/>
  <c r="CH773" i="10"/>
  <c r="CH780" i="10"/>
  <c r="CH568" i="10"/>
  <c r="D555" i="10"/>
  <c r="CH555" i="10" s="1"/>
  <c r="D558" i="10"/>
  <c r="D596" i="10"/>
  <c r="D505" i="10"/>
  <c r="D499" i="10"/>
  <c r="AC620" i="10"/>
  <c r="D20" i="10" l="1"/>
  <c r="AC19" i="10"/>
  <c r="CH270" i="10"/>
  <c r="CH344" i="10"/>
  <c r="CH280" i="10"/>
  <c r="CH348" i="10"/>
  <c r="CH188" i="10"/>
  <c r="CH309" i="10"/>
  <c r="CH316" i="10"/>
  <c r="CH268" i="10"/>
  <c r="CH118" i="10"/>
  <c r="CH228" i="10"/>
  <c r="CH381" i="10"/>
  <c r="CH259" i="10"/>
  <c r="CH163" i="10"/>
  <c r="CH104" i="10"/>
  <c r="D407" i="10"/>
  <c r="D620" i="10"/>
  <c r="CH620" i="10" s="1"/>
  <c r="CH596" i="10"/>
  <c r="CH391" i="10"/>
  <c r="CH558" i="10"/>
  <c r="CH746" i="10"/>
  <c r="CH499" i="10"/>
  <c r="CH505" i="10"/>
  <c r="CH20" i="10" l="1"/>
  <c r="D19" i="10"/>
  <c r="CH19" i="10" s="1"/>
  <c r="CH407" i="10"/>
  <c r="R774" i="5"/>
  <c r="R614" i="5" s="1"/>
  <c r="R13" i="5" s="1"/>
  <c r="S774" i="5"/>
  <c r="S614" i="5" s="1"/>
  <c r="S13" i="5" s="1"/>
  <c r="P13" i="5" l="1"/>
  <c r="U13" i="5" l="1"/>
  <c r="T545" i="5" l="1"/>
  <c r="T546" i="5"/>
  <c r="T548" i="5"/>
  <c r="T550" i="5"/>
  <c r="T728" i="5"/>
  <c r="T730" i="5"/>
  <c r="T594" i="5"/>
  <c r="T595" i="5"/>
  <c r="T597" i="5"/>
  <c r="T599" i="5"/>
  <c r="T601" i="5"/>
  <c r="T775" i="5"/>
  <c r="T777" i="5"/>
  <c r="T779" i="5"/>
  <c r="T781" i="5"/>
  <c r="T783" i="5"/>
  <c r="T442" i="5"/>
  <c r="T403" i="5"/>
  <c r="T404" i="5"/>
  <c r="T405" i="5"/>
  <c r="T406" i="5"/>
  <c r="T407" i="5"/>
  <c r="T408" i="5"/>
  <c r="T409" i="5"/>
  <c r="T410" i="5"/>
  <c r="T411" i="5"/>
  <c r="T412" i="5"/>
  <c r="T413" i="5"/>
  <c r="T414" i="5"/>
  <c r="T415" i="5"/>
  <c r="T416" i="5"/>
  <c r="T417" i="5"/>
  <c r="T418" i="5"/>
  <c r="T419" i="5"/>
  <c r="T420" i="5"/>
  <c r="T421" i="5"/>
  <c r="T422" i="5"/>
  <c r="T423" i="5"/>
  <c r="T424" i="5"/>
  <c r="T425" i="5"/>
  <c r="T426" i="5"/>
  <c r="T427" i="5"/>
  <c r="T428" i="5"/>
  <c r="T429" i="5"/>
  <c r="T430" i="5"/>
  <c r="T431" i="5"/>
  <c r="T432" i="5"/>
  <c r="T433" i="5"/>
  <c r="T434" i="5"/>
  <c r="T435" i="5"/>
  <c r="T436" i="5"/>
  <c r="T437" i="5"/>
  <c r="T438" i="5"/>
  <c r="T439" i="5"/>
  <c r="T440" i="5"/>
  <c r="T441" i="5"/>
  <c r="T616" i="5"/>
  <c r="T617" i="5"/>
  <c r="T618" i="5"/>
  <c r="T619" i="5"/>
  <c r="T620" i="5"/>
  <c r="T621" i="5"/>
  <c r="T622" i="5"/>
  <c r="T623" i="5"/>
  <c r="T624" i="5"/>
  <c r="T625" i="5"/>
  <c r="T626" i="5"/>
  <c r="T627" i="5"/>
  <c r="T628" i="5"/>
  <c r="T629" i="5"/>
  <c r="T630" i="5"/>
  <c r="T631" i="5"/>
  <c r="T632" i="5"/>
  <c r="T633" i="5"/>
  <c r="T634" i="5"/>
  <c r="T635" i="5"/>
  <c r="T636" i="5"/>
  <c r="T637" i="5"/>
  <c r="T638" i="5"/>
  <c r="T639" i="5"/>
  <c r="T640" i="5"/>
  <c r="T641" i="5"/>
  <c r="T642" i="5"/>
  <c r="T643" i="5"/>
  <c r="T644" i="5"/>
  <c r="T645" i="5"/>
  <c r="T646" i="5"/>
  <c r="T647" i="5"/>
  <c r="T648" i="5"/>
  <c r="T649" i="5"/>
  <c r="T650" i="5"/>
  <c r="T651" i="5"/>
  <c r="T466" i="5"/>
  <c r="T467" i="5"/>
  <c r="T468" i="5"/>
  <c r="T469" i="5"/>
  <c r="T470" i="5"/>
  <c r="T471" i="5"/>
  <c r="T472" i="5"/>
  <c r="T473" i="5"/>
  <c r="T474" i="5"/>
  <c r="T475" i="5"/>
  <c r="T670" i="5"/>
  <c r="T671" i="5"/>
  <c r="T672" i="5"/>
  <c r="T673" i="5"/>
  <c r="T674" i="5"/>
  <c r="T675" i="5"/>
  <c r="T676" i="5"/>
  <c r="T677" i="5"/>
  <c r="T678" i="5"/>
  <c r="T565" i="5"/>
  <c r="T567" i="5"/>
  <c r="T569" i="5"/>
  <c r="T570" i="5"/>
  <c r="T572" i="5"/>
  <c r="T574" i="5"/>
  <c r="T575" i="5"/>
  <c r="T743" i="5"/>
  <c r="T744" i="5"/>
  <c r="T746" i="5"/>
  <c r="T747" i="5"/>
  <c r="T749" i="5"/>
  <c r="T750" i="5"/>
  <c r="T752" i="5"/>
  <c r="T753" i="5"/>
  <c r="T754" i="5"/>
  <c r="T755" i="5"/>
  <c r="T756" i="5"/>
  <c r="T758" i="5"/>
  <c r="T760" i="5"/>
  <c r="T579" i="5"/>
  <c r="T580" i="5"/>
  <c r="T582" i="5"/>
  <c r="T584" i="5"/>
  <c r="T586" i="5"/>
  <c r="T588" i="5"/>
  <c r="T589" i="5"/>
  <c r="T591" i="5"/>
  <c r="T764" i="5"/>
  <c r="T766" i="5"/>
  <c r="T768" i="5"/>
  <c r="T770" i="5"/>
  <c r="T771" i="5"/>
  <c r="T773" i="5"/>
  <c r="T521" i="5"/>
  <c r="T522" i="5"/>
  <c r="T523" i="5"/>
  <c r="T714" i="5"/>
  <c r="T715" i="5"/>
  <c r="T716" i="5"/>
  <c r="T718" i="5"/>
  <c r="T609" i="5"/>
  <c r="T610" i="5"/>
  <c r="T612" i="5"/>
  <c r="T613" i="5"/>
  <c r="T789" i="5"/>
  <c r="T790" i="5"/>
  <c r="T792" i="5"/>
  <c r="T793" i="5"/>
  <c r="T527" i="5"/>
  <c r="T529" i="5"/>
  <c r="T720" i="5"/>
  <c r="T722" i="5"/>
  <c r="T553" i="5"/>
  <c r="T554" i="5"/>
  <c r="T732" i="5"/>
  <c r="T733" i="5"/>
  <c r="T734" i="5"/>
  <c r="T735" i="5"/>
  <c r="T736" i="5"/>
  <c r="T531" i="5"/>
  <c r="T533" i="5"/>
  <c r="T724" i="5"/>
  <c r="T726" i="5"/>
  <c r="T577" i="5"/>
  <c r="T762" i="5"/>
  <c r="T558" i="5"/>
  <c r="T561" i="5"/>
  <c r="T738" i="5"/>
  <c r="T739" i="5"/>
  <c r="T451" i="5"/>
  <c r="T452" i="5"/>
  <c r="T453" i="5"/>
  <c r="T454" i="5"/>
  <c r="T455" i="5"/>
  <c r="T456" i="5"/>
  <c r="T457" i="5"/>
  <c r="T458" i="5"/>
  <c r="T459" i="5"/>
  <c r="T460" i="5"/>
  <c r="T461" i="5"/>
  <c r="T462" i="5"/>
  <c r="T463" i="5"/>
  <c r="T464" i="5"/>
  <c r="T661" i="5"/>
  <c r="T662" i="5"/>
  <c r="T663" i="5"/>
  <c r="T664" i="5"/>
  <c r="T665" i="5"/>
  <c r="T666" i="5"/>
  <c r="T667" i="5"/>
  <c r="T668" i="5"/>
  <c r="T500" i="5"/>
  <c r="T501" i="5"/>
  <c r="T502" i="5"/>
  <c r="T509" i="5"/>
  <c r="T511" i="5"/>
  <c r="T513" i="5"/>
  <c r="T515" i="5"/>
  <c r="T517" i="5"/>
  <c r="T519" i="5"/>
  <c r="T700" i="5"/>
  <c r="T701" i="5"/>
  <c r="T702" i="5"/>
  <c r="T704" i="5"/>
  <c r="T706" i="5"/>
  <c r="T708" i="5"/>
  <c r="T710" i="5"/>
  <c r="T712" i="5"/>
  <c r="T603" i="5"/>
  <c r="T605" i="5"/>
  <c r="T607" i="5"/>
  <c r="T785" i="5"/>
  <c r="T787" i="5"/>
  <c r="T477" i="5"/>
  <c r="T478" i="5"/>
  <c r="T479" i="5"/>
  <c r="T480" i="5"/>
  <c r="T481" i="5"/>
  <c r="T482" i="5"/>
  <c r="T483" i="5"/>
  <c r="T484" i="5"/>
  <c r="T485" i="5"/>
  <c r="T486" i="5"/>
  <c r="T487" i="5"/>
  <c r="T490" i="5"/>
  <c r="T491" i="5"/>
  <c r="T494" i="5"/>
  <c r="T495" i="5"/>
  <c r="T497" i="5"/>
  <c r="T498" i="5"/>
  <c r="T680" i="5"/>
  <c r="T681" i="5"/>
  <c r="T682" i="5"/>
  <c r="T683" i="5"/>
  <c r="T684" i="5"/>
  <c r="T685" i="5"/>
  <c r="T686" i="5"/>
  <c r="T688" i="5"/>
  <c r="T689" i="5"/>
  <c r="T691" i="5"/>
  <c r="T692" i="5"/>
  <c r="T694" i="5"/>
  <c r="T695" i="5"/>
  <c r="T696" i="5"/>
  <c r="T698" i="5"/>
  <c r="T446" i="5"/>
  <c r="T447" i="5"/>
  <c r="T448" i="5"/>
  <c r="T449" i="5"/>
  <c r="T653" i="5"/>
  <c r="T654" i="5"/>
  <c r="T655" i="5"/>
  <c r="T656" i="5"/>
  <c r="T657" i="5"/>
  <c r="T658" i="5"/>
  <c r="T659" i="5"/>
  <c r="T535" i="5"/>
  <c r="T536" i="5"/>
  <c r="T537" i="5"/>
  <c r="T538" i="5"/>
  <c r="T539" i="5"/>
  <c r="T541" i="5"/>
  <c r="T543" i="5"/>
  <c r="T563" i="5"/>
  <c r="T741" i="5"/>
  <c r="T727" i="5" l="1"/>
  <c r="T544" i="5"/>
  <c r="T402" i="5"/>
  <c r="T520" i="5"/>
  <c r="T465" i="5"/>
  <c r="T493" i="5"/>
  <c r="T450" i="5"/>
  <c r="T562" i="5"/>
  <c r="T604" i="5"/>
  <c r="T707" i="5"/>
  <c r="T514" i="5"/>
  <c r="T557" i="5"/>
  <c r="T723" i="5"/>
  <c r="T528" i="5"/>
  <c r="T767" i="5"/>
  <c r="T581" i="5"/>
  <c r="T757" i="5"/>
  <c r="T782" i="5"/>
  <c r="T774" i="5"/>
  <c r="T542" i="5"/>
  <c r="T786" i="5"/>
  <c r="T602" i="5"/>
  <c r="T705" i="5"/>
  <c r="T512" i="5"/>
  <c r="T761" i="5"/>
  <c r="T532" i="5"/>
  <c r="T526" i="5"/>
  <c r="T772" i="5"/>
  <c r="T765" i="5"/>
  <c r="T566" i="5"/>
  <c r="T780" i="5"/>
  <c r="T600" i="5"/>
  <c r="T549" i="5"/>
  <c r="T697" i="5"/>
  <c r="T540" i="5"/>
  <c r="T784" i="5"/>
  <c r="T711" i="5"/>
  <c r="T703" i="5"/>
  <c r="T518" i="5"/>
  <c r="T510" i="5"/>
  <c r="T576" i="5"/>
  <c r="T530" i="5"/>
  <c r="T721" i="5"/>
  <c r="T717" i="5"/>
  <c r="T763" i="5"/>
  <c r="T585" i="5"/>
  <c r="T571" i="5"/>
  <c r="T564" i="5"/>
  <c r="T778" i="5"/>
  <c r="T598" i="5"/>
  <c r="T729" i="5"/>
  <c r="T547" i="5"/>
  <c r="T740" i="5"/>
  <c r="T606" i="5"/>
  <c r="T709" i="5"/>
  <c r="T516" i="5"/>
  <c r="T508" i="5"/>
  <c r="T560" i="5"/>
  <c r="T725" i="5"/>
  <c r="T719" i="5"/>
  <c r="T590" i="5"/>
  <c r="T583" i="5"/>
  <c r="T759" i="5"/>
  <c r="T776" i="5"/>
  <c r="T596" i="5"/>
  <c r="T489" i="5"/>
  <c r="T552" i="5"/>
  <c r="T476" i="5"/>
  <c r="T499" i="5"/>
  <c r="T568" i="5"/>
  <c r="T496" i="5"/>
  <c r="T578" i="5"/>
  <c r="T690" i="5"/>
  <c r="T611" i="5"/>
  <c r="T788" i="5"/>
  <c r="T737" i="5"/>
  <c r="T769" i="5"/>
  <c r="T748" i="5"/>
  <c r="T742" i="5"/>
  <c r="T791" i="5"/>
  <c r="T713" i="5"/>
  <c r="T534" i="5"/>
  <c r="T445" i="5"/>
  <c r="T731" i="5"/>
  <c r="T652" i="5"/>
  <c r="T699" i="5"/>
  <c r="T751" i="5"/>
  <c r="T745" i="5"/>
  <c r="T573" i="5"/>
  <c r="T669" i="5"/>
  <c r="T615" i="5"/>
  <c r="T593" i="5"/>
  <c r="T679" i="5"/>
  <c r="T660" i="5"/>
  <c r="T608" i="5"/>
  <c r="T587" i="5"/>
  <c r="T693" i="5"/>
  <c r="T687" i="5"/>
  <c r="T401" i="5" l="1"/>
  <c r="T614" i="5"/>
  <c r="T13" i="5" l="1"/>
  <c r="C18" i="9"/>
  <c r="C20" i="9" s="1"/>
  <c r="C6" i="9" l="1"/>
  <c r="C8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AY42" authorId="0" shapeId="0" xr:uid="{5B84D886-AB42-4514-8CCA-1591CBFA4F3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  <comment ref="R294" authorId="0" shapeId="0" xr:uid="{504C5963-03C4-49AB-8CE4-6E6D20F17282}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N313" authorId="0" shapeId="0" xr:uid="{D9C5E8AE-30E5-4ED5-8BDD-952A57CF2811}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AY791" authorId="0" shapeId="0" xr:uid="{8A7891E0-62A8-4DA2-836D-D4AD67668C1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P15" authorId="0" shapeId="0" xr:uid="{781D693B-1F12-4FD0-8E73-B43B0B711EF4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Добали еще по второму кругу</t>
        </r>
      </text>
    </comment>
  </commentList>
</comments>
</file>

<file path=xl/sharedStrings.xml><?xml version="1.0" encoding="utf-8"?>
<sst xmlns="http://schemas.openxmlformats.org/spreadsheetml/2006/main" count="78139" uniqueCount="17448">
  <si>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</si>
  <si>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</si>
  <si>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</si>
  <si>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</si>
  <si>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</si>
  <si>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</si>
  <si>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</si>
  <si>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</si>
  <si>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</si>
  <si>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</si>
  <si>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</si>
  <si>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</si>
  <si>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</si>
  <si>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</si>
  <si>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</si>
  <si>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</si>
  <si>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</si>
  <si>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</si>
  <si>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</si>
  <si>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</si>
  <si>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</si>
  <si>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</si>
  <si>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</si>
  <si>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</si>
  <si>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</si>
  <si>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</si>
  <si>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</si>
  <si>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</si>
  <si>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</si>
  <si>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</si>
  <si>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</si>
  <si>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</si>
  <si>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</si>
  <si>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</si>
  <si>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</si>
  <si>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Ковровский р-н, Клязьминский Городок с, Клязьминская ПМК ул, 20</t>
  </si>
  <si>
    <t>Итого по Клязьминское</t>
  </si>
  <si>
    <t>Ковровский р-н, Достижение п, Фабричная ул, 1а</t>
  </si>
  <si>
    <t>Итого по поселок Мелехово</t>
  </si>
  <si>
    <t>Ковровский р-н, Мелехово пгт, Школьный пер, 24</t>
  </si>
  <si>
    <t>Итого по Малыгинское</t>
  </si>
  <si>
    <t>Ковровский р-н, Малыгино п, Школьная ул, 56</t>
  </si>
  <si>
    <t>Ковровский р-н, Глебово д, Школьная ул, 24</t>
  </si>
  <si>
    <t>Ковровский р-н, Гигант п, Юбилейная ул, 65</t>
  </si>
  <si>
    <t>Ковровский р-н, Малыгино п, Школьная ул, 60</t>
  </si>
  <si>
    <t>Итого по Новосельское</t>
  </si>
  <si>
    <t>Ковровский р-н, Нерехта п, Молодежная ул, 5</t>
  </si>
  <si>
    <t>Ковровский р-н, Мелехово пгт, Советская ул, 5</t>
  </si>
  <si>
    <t>Ковровский р-н, Ручей д, Молодежная ул, 32</t>
  </si>
  <si>
    <t>Ковровский р-н, Клязьминский Городок с, Клязьминская ПМК ул, 14</t>
  </si>
  <si>
    <t>Ковровский р-н, Клязьминский Городок с, Клязьминская ПМК ул, 21</t>
  </si>
  <si>
    <t>Ковровский р-н, Первомайский п, 8</t>
  </si>
  <si>
    <t>Итого по город Судогда</t>
  </si>
  <si>
    <t>Итого по Андреевское</t>
  </si>
  <si>
    <t>Итого по Муромцевское</t>
  </si>
  <si>
    <t>Итого по Головинское</t>
  </si>
  <si>
    <t>Итого по Мошокское</t>
  </si>
  <si>
    <t>Судогда г, 2-й Первомайский пер, 3</t>
  </si>
  <si>
    <t>Судогодский р-н, Андреево п, Первомайская ул, 1</t>
  </si>
  <si>
    <t>Судогодский р-н, Муромцево п, Октябрьская ул, 9</t>
  </si>
  <si>
    <t>Судогда г, Пролетарская ул, 21</t>
  </si>
  <si>
    <t>Судогда г, Ленина ул, 9</t>
  </si>
  <si>
    <t>Судогодский р-н, Ликино с, Лесная ул, 5</t>
  </si>
  <si>
    <t>Судогодский р-н, Сойма д, Молодежная ул, 11</t>
  </si>
  <si>
    <t>Судогодский р-н, Муромцево п, Комсомольская ул, 12</t>
  </si>
  <si>
    <t>Судогда г, Гагарина ул, 12</t>
  </si>
  <si>
    <t>Судогодский р-н, Андреево п, Коммунистическая ул, 6/2</t>
  </si>
  <si>
    <t>Судогодский р-н, Головино п, Радужная ул, 10</t>
  </si>
  <si>
    <t>Судогодский р-н, Мошок с, Заводская ул, 24</t>
  </si>
  <si>
    <t>Судогодский р-н, Муромцево п, Комсомольская ул, 5</t>
  </si>
  <si>
    <t>Владимир г, 1-я Пионерская ул, 76А</t>
  </si>
  <si>
    <t>Итого по город Владимир</t>
  </si>
  <si>
    <t>Владимир г, 9 Января ул, 1</t>
  </si>
  <si>
    <t>Владимир г, Безыменского ул, 10б</t>
  </si>
  <si>
    <t>Владимир г, Белоконской ул, 10</t>
  </si>
  <si>
    <t>Владимир г, Большая Московская ул, 53</t>
  </si>
  <si>
    <t>Владимир г, Василисина ул, 13</t>
  </si>
  <si>
    <t>Владимир г, Верхняя Дуброва ул, 14</t>
  </si>
  <si>
    <t>Владимир г, Девическая ул, 2</t>
  </si>
  <si>
    <t>Владимир г, Диктора Левитана ул, 26</t>
  </si>
  <si>
    <t>Владимир г, Добросельская ул, 161б</t>
  </si>
  <si>
    <t>Владимир г, Завадского ул, 1</t>
  </si>
  <si>
    <t>Владимир г, Заклязьменский п, Зеленая ул, 16</t>
  </si>
  <si>
    <t>Владимир г, Заклязьменский п, Зеленая ул, 6</t>
  </si>
  <si>
    <t>Владимир г, Заклязьменский п, Зеленая ул, 8</t>
  </si>
  <si>
    <t>Владимир г, Заклязьменский п, Центральная ул, 2</t>
  </si>
  <si>
    <t>Владимир г, Комиссарова ул, 1</t>
  </si>
  <si>
    <t>Владимир г, Полины Осипенко ул, 5</t>
  </si>
  <si>
    <t>Владимир г, Коммунар мкр, Песочная ул, 2</t>
  </si>
  <si>
    <t>Владимир г, Краснознаменная ул, 8</t>
  </si>
  <si>
    <t>Владимир г, Крупской ул, 6А</t>
  </si>
  <si>
    <t>Владимир г, Ленина пр-кт, 11</t>
  </si>
  <si>
    <t>Владимир г, Ленина пр-кт, 22</t>
  </si>
  <si>
    <t>Владимир г, Ленина пр-кт, 26</t>
  </si>
  <si>
    <t>Владимир г, Ленина пр-кт, 28А</t>
  </si>
  <si>
    <t>Владимир г, Ленина пр-кт, 61</t>
  </si>
  <si>
    <t>Владимир г, Михайловская ул, 51</t>
  </si>
  <si>
    <t>Владимир г, Разина ул, 22</t>
  </si>
  <si>
    <t>Владимир г, Солнечная ул, 52</t>
  </si>
  <si>
    <t>Владимир г, Суздальская ул, 6А</t>
  </si>
  <si>
    <t>Владимир г, Сурикова ул, 1</t>
  </si>
  <si>
    <t>Владимир г, Сурикова ул, 12/26</t>
  </si>
  <si>
    <t>Владимир г, Тракторная ул, 5А</t>
  </si>
  <si>
    <t>Владимир г, Усти-на-Лабе ул, 14</t>
  </si>
  <si>
    <t>Владимир г, Фатьянова ул, 25</t>
  </si>
  <si>
    <t>Владимир г, Электроприборовский проезд, 3А</t>
  </si>
  <si>
    <t>Владимир г, Юбилейная ул, 2</t>
  </si>
  <si>
    <t>Владимир г, Большая Московская ул, 55</t>
  </si>
  <si>
    <t>Владимир г, 2-й Коллективный проезд, 4А</t>
  </si>
  <si>
    <t>Владимир г, 9 Января ул, 1а</t>
  </si>
  <si>
    <t>Владимир г, Алябьева ул, 15</t>
  </si>
  <si>
    <t>Владимир г, Асаткина ул, 1</t>
  </si>
  <si>
    <t>Владимир г, Асаткина ул, 13</t>
  </si>
  <si>
    <t>Владимир г, Асаткина ул, 16</t>
  </si>
  <si>
    <t>Владимир г, Асаткина ул, 4/6</t>
  </si>
  <si>
    <t>Владимир г, Асаткина ул, 28</t>
  </si>
  <si>
    <t>Владимир г, Асаткина ул, 5</t>
  </si>
  <si>
    <t>Владимир г, Безыменского ул, 18</t>
  </si>
  <si>
    <t>Владимир г, Березина ул, 2</t>
  </si>
  <si>
    <t>Владимир г, Горького ул, 100</t>
  </si>
  <si>
    <t>Владимир г, Горького ул, 105</t>
  </si>
  <si>
    <t>Владимир г, Горького ул, 58</t>
  </si>
  <si>
    <t>Владимир г, Добросельская ул, 2в</t>
  </si>
  <si>
    <t>Владимир г, Юрьевец мкр, Институтский городок, 12</t>
  </si>
  <si>
    <t>Владимир г, Юбилейная ул, 64</t>
  </si>
  <si>
    <t>Владимир г, Энергетик мкр, Энергетиков ул, 29А</t>
  </si>
  <si>
    <t>Владимир г, Электроприборовский проезд, 5</t>
  </si>
  <si>
    <t>Владимир г, Чайковского ул, 12/22</t>
  </si>
  <si>
    <t>Владимир г, Фейгина ул, 1</t>
  </si>
  <si>
    <t>Владимир г, Труда ул, 14Б</t>
  </si>
  <si>
    <t>Владимир г, Судогодское ш, 11а</t>
  </si>
  <si>
    <t>Владимир г, Строителей ул, 8А</t>
  </si>
  <si>
    <t>Владимир г, Северная ул, 15А</t>
  </si>
  <si>
    <t>Владимир г, Северная ул, 36А</t>
  </si>
  <si>
    <t>Владимир г, Растопчина ул, 33</t>
  </si>
  <si>
    <t>Владимир г, Растопчина ул, 37</t>
  </si>
  <si>
    <t>Владимир г, Поселок РТС ул, 3</t>
  </si>
  <si>
    <t>Владимир г, Оргтруд мкр, Новая ул, 9</t>
  </si>
  <si>
    <t>Владимир г, Октябрьский пр-кт, 41Б</t>
  </si>
  <si>
    <t>Владимир г, Нижняя Дуброва ул, 25</t>
  </si>
  <si>
    <t>Владимир г, МОПРа ул, 15</t>
  </si>
  <si>
    <t>Владимир г, Лермонтова ул, 28</t>
  </si>
  <si>
    <t>Владимир г, Лермонтова ул, 34а</t>
  </si>
  <si>
    <t>Владимир г, Лакина ул, 191А</t>
  </si>
  <si>
    <t>Владимир г, Кирова ул, 16</t>
  </si>
  <si>
    <t>Владимир г, Заклязьменский п, Центральная ул, 14</t>
  </si>
  <si>
    <t>Владимир г, Заклязьменский п, Зеленая ул, 10</t>
  </si>
  <si>
    <t>Владимир г, Заклязьменский п, Восточная ул, 5</t>
  </si>
  <si>
    <t>Владимир г, Заклязьменский п, Восточная ул, 3</t>
  </si>
  <si>
    <t>Владимир г, Жуковского ул, 18</t>
  </si>
  <si>
    <t>Владимир г, Алябьева ул, 21</t>
  </si>
  <si>
    <t>Владимир г, Алябьева ул, 6</t>
  </si>
  <si>
    <t>Владимир г, Алябьева ул, 8</t>
  </si>
  <si>
    <t>Владимир г, Асаткина ул, 32</t>
  </si>
  <si>
    <t>Владимир г, Асаткина ул, 6</t>
  </si>
  <si>
    <t>Владимир г, Василисина ул, 20а</t>
  </si>
  <si>
    <t>Владимир г, Вокзальная ул, 13</t>
  </si>
  <si>
    <t>Владимир г, Гастелло ул, 17</t>
  </si>
  <si>
    <t>Владимир г, Гастелло ул, 2</t>
  </si>
  <si>
    <t>Владимир г, Горького ул, 40</t>
  </si>
  <si>
    <t>Владимир г, Горького ул, 77А</t>
  </si>
  <si>
    <t>Владимир г, Завадского ул, 13</t>
  </si>
  <si>
    <t>Владимир г, Заклязьменский п, Центральная ул, 4</t>
  </si>
  <si>
    <t>Владимир г, Заклязьменский п, Центральная ул, 6</t>
  </si>
  <si>
    <t>Владимир г, Заклязьменский п, Центральная ул, 8</t>
  </si>
  <si>
    <t>Владимир г, Заклязьменский п, Центральная ул, 16</t>
  </si>
  <si>
    <t>Владимир г, Зеленая ул, 4</t>
  </si>
  <si>
    <t>Владимир г, Лакина ул, 163</t>
  </si>
  <si>
    <t>Владимир г, Лакина ул, 181</t>
  </si>
  <si>
    <t>Владимир г, Лермонтова ул, 44а</t>
  </si>
  <si>
    <t>Владимир г, Малые Ременники ул, 11А</t>
  </si>
  <si>
    <t>Владимир г, Мира ул, 38</t>
  </si>
  <si>
    <t>Владимир г, Ново-Ямская ул, 6</t>
  </si>
  <si>
    <t>Владимир г, Полины Осипенко ул, 16</t>
  </si>
  <si>
    <t>Владимир г, Разина ул, 24</t>
  </si>
  <si>
    <t>Владимир г, Северная ул, 18А</t>
  </si>
  <si>
    <t>Владимир г, Стрелецкий городок, 58</t>
  </si>
  <si>
    <t>Владимир г, Суворова ул, 2а</t>
  </si>
  <si>
    <t>Владимир г, Суздальская ул, 24</t>
  </si>
  <si>
    <t>Владимир г, Суздальская ул, 8А</t>
  </si>
  <si>
    <t>Владимир г, Суздальская ул, 8Б</t>
  </si>
  <si>
    <t>Владимир г, Тракторная ул, 38</t>
  </si>
  <si>
    <t>Владимир г, Труда ул, 1/5</t>
  </si>
  <si>
    <t>Владимир г, Усти-на-Лабе ул, 13/19</t>
  </si>
  <si>
    <t>Владимир г, Фейгина ул, 18/72</t>
  </si>
  <si>
    <t>Муром г, Владимирская ул, 3а</t>
  </si>
  <si>
    <t>Муром г, Чкалова ул, 20</t>
  </si>
  <si>
    <t>Муром г, Щербакова ул, 10</t>
  </si>
  <si>
    <t>Муром г, Осипенко ул, 9</t>
  </si>
  <si>
    <t>Муром г, Энгельса ул, 25</t>
  </si>
  <si>
    <t>Муром г, Артема ул, 29А</t>
  </si>
  <si>
    <t>Муром г, Куликова ул, 14а</t>
  </si>
  <si>
    <t>Муром г, Лакина ул, 88</t>
  </si>
  <si>
    <t>Муром г, Московская ул, 100</t>
  </si>
  <si>
    <t>Муром г, Московская ул, 102</t>
  </si>
  <si>
    <t>Муром г, Московская ул, 122</t>
  </si>
  <si>
    <t>Муром г, Октябрьская ул, 106</t>
  </si>
  <si>
    <t>Муром г, Московская ул, 48</t>
  </si>
  <si>
    <t>Муромский р-н, Муромский п, Садовая ул, 26</t>
  </si>
  <si>
    <t>Итого по округ Муром</t>
  </si>
  <si>
    <t>Муром г, Сурикова ул, 2</t>
  </si>
  <si>
    <t>Муром г, Кооперативная ул, 4</t>
  </si>
  <si>
    <t>Муром г, 30 лет Победы ул, 1</t>
  </si>
  <si>
    <t>Муром г, Кооперативная ул, 1</t>
  </si>
  <si>
    <t>Муром г, Кооперативная ул, 3</t>
  </si>
  <si>
    <t>Муром г, Кирова ул, 26</t>
  </si>
  <si>
    <t>Муром г, Московская ул, 107</t>
  </si>
  <si>
    <t>Муром г, Ковровская ул, 3</t>
  </si>
  <si>
    <t>Муром г, Коммунистическая ул, 34</t>
  </si>
  <si>
    <t>Муром г, Мечникова ул, 60</t>
  </si>
  <si>
    <t>Муром г, Льва Толстого ул, 109</t>
  </si>
  <si>
    <t>Муром г, Мечникова ул, 47</t>
  </si>
  <si>
    <t>Муром г, Московская ул, 37а</t>
  </si>
  <si>
    <t>Муром г, Московская ул, 40а</t>
  </si>
  <si>
    <t>Муромский р-н, Муромский п, Центральная ул, 24</t>
  </si>
  <si>
    <t>Муром г, Радиозаводское ш, 31</t>
  </si>
  <si>
    <t>Муром г, Спортивная ул, 14</t>
  </si>
  <si>
    <t>Муром г, Пролетарская ул, 19</t>
  </si>
  <si>
    <t>Муромский р-н, Фабрики им П.Л.Войкова п, 33</t>
  </si>
  <si>
    <t>Итого по Нагорное</t>
  </si>
  <si>
    <t>Итого по город Покров</t>
  </si>
  <si>
    <t>Итого по город Костерево</t>
  </si>
  <si>
    <t>Итого по город Петушки</t>
  </si>
  <si>
    <t>Итого по Петушинское</t>
  </si>
  <si>
    <t>Итого по Пекшинское</t>
  </si>
  <si>
    <t>Петушинский р-н, Покров г, 3 Интернационала ул, 53</t>
  </si>
  <si>
    <t>Петушинский р-н, Покров г, Школьный проезд, 4</t>
  </si>
  <si>
    <t>Петушинский р-н, Нагорный п, Владимирская ул, 4</t>
  </si>
  <si>
    <t>Петушинский р-н, Костерево г, им Серебренникова ул, 35</t>
  </si>
  <si>
    <t>Петушки г, Советская пл, 10</t>
  </si>
  <si>
    <t>Петушки г, Спортивная ул, 15</t>
  </si>
  <si>
    <t>Петушки г, Трудовая ул, 12</t>
  </si>
  <si>
    <t>Петушки г, Московская ул, 13</t>
  </si>
  <si>
    <t>Петушинский р-н, Новое Аннино д, Центральная ул, 2</t>
  </si>
  <si>
    <t>Петушинский р-н, Труд п, Профсоюзная ул, 1</t>
  </si>
  <si>
    <t>Итого по поселок Вольгинский</t>
  </si>
  <si>
    <t>Петушинский р-н, Вольгинский п, Новосеменковская ул, 29</t>
  </si>
  <si>
    <t>Петушинский р-н, Костерево г, 40 лет Октября ул, 15</t>
  </si>
  <si>
    <t>Петушки г, Маяковского ул, 23</t>
  </si>
  <si>
    <t>Петушки г, Трудовая ул, 10</t>
  </si>
  <si>
    <t>Петушинский р-н, Нагорный п, Владимирская ул, 6</t>
  </si>
  <si>
    <t>Петушинский р-н, Покров г, К.Либкнехта ул, 6</t>
  </si>
  <si>
    <t>Петушинский р-н, Покров г, Введенский п, 37</t>
  </si>
  <si>
    <t>Петушинский р-н, Нагорный п, Владимирская ул, 5</t>
  </si>
  <si>
    <t>Петушинский р-н, Санинского ДОКа п, Клубная ул, 13</t>
  </si>
  <si>
    <t>Петушинский р-н, Покров г, Октябрьская ул, 113б</t>
  </si>
  <si>
    <t>Петушинский р-н, Покров г, Фейгина ул, 1а</t>
  </si>
  <si>
    <t>Петушинский р-н, Костерево г, Ленина ул, 12</t>
  </si>
  <si>
    <t>Петушинский р-н, Вольгинский п, Старовская ул, 6</t>
  </si>
  <si>
    <t xml:space="preserve">Итого по Петушинское </t>
  </si>
  <si>
    <t>Петушинский р-н, Воспушка д, Ленина ул, 3</t>
  </si>
  <si>
    <t>Петушинский р-н, Костерево г, им Серебренникова ул, 33</t>
  </si>
  <si>
    <t>Петушки г, Московская ул, 18</t>
  </si>
  <si>
    <t>Петушки г, Советская пл, 3</t>
  </si>
  <si>
    <t>Петушки г, Советская пл, 8</t>
  </si>
  <si>
    <t>Петушки г, Советская пл, 6</t>
  </si>
  <si>
    <t>Петушки г, Фабричный проезд, 10</t>
  </si>
  <si>
    <t>Итого по Куриловское</t>
  </si>
  <si>
    <t>Собинский р-н, Курилово д, Молодежная ул, 6</t>
  </si>
  <si>
    <t>Итого по Черкутинское</t>
  </si>
  <si>
    <t>Собинский р-н, Черкутино с, Им В.А.Солоухина ул, 1</t>
  </si>
  <si>
    <t>Итого по поселок Ставрово</t>
  </si>
  <si>
    <t>Собинский р-н, Ставрово п, Садовая ул, 3</t>
  </si>
  <si>
    <t>Итого по город Лакинск</t>
  </si>
  <si>
    <t>Собинский р-н, Лакинск г, Мира ул, 101</t>
  </si>
  <si>
    <t>Собинский р-н, Лакинск г, Мира ул, 96</t>
  </si>
  <si>
    <t>Итого по город Собинка</t>
  </si>
  <si>
    <t>Собинка г, Парковая ул, 7</t>
  </si>
  <si>
    <t>Собинка г, Лакина ул, 1</t>
  </si>
  <si>
    <t>Итого по Воршинское</t>
  </si>
  <si>
    <t>Итого по Колокшанское</t>
  </si>
  <si>
    <t>Итого по Толпуховское</t>
  </si>
  <si>
    <t>Собинский р-н, Ворша с, Молодежная ул, 10</t>
  </si>
  <si>
    <t>Собинский р-н, Ворша с, Молодежная ул, 11</t>
  </si>
  <si>
    <t>Собинский р-н, Колокша п, Железнодорожная ул, 2А</t>
  </si>
  <si>
    <t>Собинский р-н, Жерехово с, Оболенского ул, 2</t>
  </si>
  <si>
    <t>Собинский р-н, Ставрово п, Советская ул, 90</t>
  </si>
  <si>
    <t>Собинский р-н, Лакинск г, Текстильщиков ул, 11</t>
  </si>
  <si>
    <t>Собинский р-н, Лакинск г, 10 Октября ул, 6</t>
  </si>
  <si>
    <t>Собинка г, Гагарина ул, 20</t>
  </si>
  <si>
    <t>Итого по Рождественское</t>
  </si>
  <si>
    <t>Собинский р-н, Ворша с, Молодежная ул, 12</t>
  </si>
  <si>
    <t>Собинский р-н, Фетинино с, Молодежная ул, 2</t>
  </si>
  <si>
    <t>Собинский р-н, Черкутино с, Им В.А.Солоухина ул, 3</t>
  </si>
  <si>
    <t>Собинский р-н, Ставрово п, Механизаторов ул, 5А</t>
  </si>
  <si>
    <t>Собинский р-н, Лакинск г, Лермонтова ул, 33</t>
  </si>
  <si>
    <t>Собинский р-н, Лакинск г, 10 Октября ул, 7</t>
  </si>
  <si>
    <t>Собинка г, Гагарина ул, 13</t>
  </si>
  <si>
    <t>Владимир г, Асаткина ул, 2Б</t>
  </si>
  <si>
    <t>Итого по город Гороховец</t>
  </si>
  <si>
    <t>Гороховец г, Гагарина ул, 5</t>
  </si>
  <si>
    <t>Гороховец г, Горького ул, 35а</t>
  </si>
  <si>
    <t>Итого по Денисовское</t>
  </si>
  <si>
    <t>Гороховец г, Краснова ул, 11</t>
  </si>
  <si>
    <t>Гороховец г, Полевая ул, 41</t>
  </si>
  <si>
    <t>Гороховец г, Мира ул, 29</t>
  </si>
  <si>
    <t>Гороховец г, Парковая ул, 60а</t>
  </si>
  <si>
    <t>Гороховец г, Кутузова ул, 15</t>
  </si>
  <si>
    <t>Итого по Куприяновское</t>
  </si>
  <si>
    <t>Гороховецкий р-н, Выезд д, Полевая ул, 4</t>
  </si>
  <si>
    <t>Гороховецкий р-н, Пролетарский п, Октябрьская ул, 4</t>
  </si>
  <si>
    <t>Гороховецкий р-н, Чулково п, Производственная ул, 2</t>
  </si>
  <si>
    <t>Гороховецкий р-н, Чулково п, Производственная ул, 3</t>
  </si>
  <si>
    <t>Гороховец г, Кирова пер, 3</t>
  </si>
  <si>
    <t>Юрьев-Польский г, Вокзальная ул, 16</t>
  </si>
  <si>
    <t>Итого по город Юрьев-Польский</t>
  </si>
  <si>
    <t>Юрьев-Польский г, Горького ул, 11</t>
  </si>
  <si>
    <t>Юрьев-Польский г, Авангардский пер, 27</t>
  </si>
  <si>
    <t>Юрьев-Польский г, Луговая ул, 17А</t>
  </si>
  <si>
    <t>Итого по Небыловское</t>
  </si>
  <si>
    <t>Юрьев-Польский р-н, Федоровское с, 74</t>
  </si>
  <si>
    <t>Юрьев-Польский р-н, Шихобалово с, 7</t>
  </si>
  <si>
    <t>Юрьев-Польский р-н, Сосновый Бор с, Центральная ул, 4</t>
  </si>
  <si>
    <t>Итого по Красносельское</t>
  </si>
  <si>
    <t>Юрьев-Польский р-н, Энтузиаст с, Центральная ул, 25</t>
  </si>
  <si>
    <t>Юрьев-Польский р-н, Небылое с, Первомайская ул, 89</t>
  </si>
  <si>
    <t>Юрьев-Польский р-н, Шихобалово с, 6</t>
  </si>
  <si>
    <t>Радужный г, 1-й кв-л, 34</t>
  </si>
  <si>
    <t>Радужный г, 3-й кв-л, 4</t>
  </si>
  <si>
    <t>Радужный г, 3-й кв-л, 19</t>
  </si>
  <si>
    <t>Радужный г, 3-й кв-л, 29</t>
  </si>
  <si>
    <t>Радужный г, 1-й кв-л, 30</t>
  </si>
  <si>
    <t>Радужный г, 1-й кв-л, 36</t>
  </si>
  <si>
    <t>Радужный г, 1-й кв-л, 33</t>
  </si>
  <si>
    <t>Радужный г, 3-й кв-л, 26</t>
  </si>
  <si>
    <t>Радужный г, 3-й кв-л, 17А</t>
  </si>
  <si>
    <t>Итого по ЗАТО город Радужный</t>
  </si>
  <si>
    <t>Итого по поселок Уршельский</t>
  </si>
  <si>
    <t>Итого по поселок Анопино</t>
  </si>
  <si>
    <t>Гусь-Хрустальный р-н, Тасинский Бор п, Центральная ул, 5</t>
  </si>
  <si>
    <t>Гусь-Хрустальный р-н, Григорьево с, Железнодорожная ул, 10</t>
  </si>
  <si>
    <t>Гусь-Хрустальный р-н, Анопино п, Чехова ул, 11</t>
  </si>
  <si>
    <t>Итого по город Курлово</t>
  </si>
  <si>
    <t>Итого по поселок Иванищи</t>
  </si>
  <si>
    <t>Гусь-Хрустальный р-н, Курлово г, ПМК ул, 12</t>
  </si>
  <si>
    <t>Гусь-Хрустальный р-н, Иванищи п, Южная ул, 2</t>
  </si>
  <si>
    <t>Итого по поселок Великодворский</t>
  </si>
  <si>
    <t>Итого по поселок Красное Эхо</t>
  </si>
  <si>
    <t>Гусь-Хрустальный р-н, Великодворский п, Песочная ул, 18</t>
  </si>
  <si>
    <t>Гусь-Хрустальный р-н, Красное Эхо п, Зеленая ул, 14</t>
  </si>
  <si>
    <t>Кольчугино г, 5 Линия Ленинского поселка ул, 5</t>
  </si>
  <si>
    <t>Кольчугино г, 5 Линия Ленинского поселка ул, 4</t>
  </si>
  <si>
    <t>Итого по город Кольчугино</t>
  </si>
  <si>
    <t>Итого по Бавленское</t>
  </si>
  <si>
    <t>Кольчугинский р-н, Бавлены п, Станционная ул, 5</t>
  </si>
  <si>
    <t>Итого по Раздольевское</t>
  </si>
  <si>
    <t>Кольчугинский р-н, Павловка д, Первая ул, 6</t>
  </si>
  <si>
    <t>Кольчугино г, Белая Речка мкр, Новая ул, 1</t>
  </si>
  <si>
    <t>Кольчугино г, Щорса ул, 16</t>
  </si>
  <si>
    <t>Итого по Кольчугино</t>
  </si>
  <si>
    <t>Кольчугино г, КИМ ул, 4</t>
  </si>
  <si>
    <t>Кольчугино г, Белая Речка мкр, Школьная ул, 13</t>
  </si>
  <si>
    <t>Кольчугино г, Ульяновская ул, 49</t>
  </si>
  <si>
    <t>Кольчугино г, Ульяновская ул, 51</t>
  </si>
  <si>
    <t>Кольчугино г, 4 Линия Ленинского поселка ул, 4</t>
  </si>
  <si>
    <t>Итого по город Камешково</t>
  </si>
  <si>
    <t>Камешково г, Молодежная ул, 7</t>
  </si>
  <si>
    <t>Камешково г, Комсомольская пл, 8</t>
  </si>
  <si>
    <t>Итого по Брызгаловское</t>
  </si>
  <si>
    <t>Камешковский р-н, Новки п, Чапаева ул, 12</t>
  </si>
  <si>
    <t>Итого по Второвское</t>
  </si>
  <si>
    <t>Итого по Пенкинское</t>
  </si>
  <si>
    <t>Камешковский р-н, Второво с, Железнодорожная ул, 9</t>
  </si>
  <si>
    <t>Камешковский р-н, Гатиха с, Шоссейная ул, 5</t>
  </si>
  <si>
    <t>Итого по Новлянское</t>
  </si>
  <si>
    <t>Селивановский р-н, Новлянка д, Совхозная ул, 2</t>
  </si>
  <si>
    <t>Селивановский р-н, Копнино д, Октябрьская ул, 11</t>
  </si>
  <si>
    <t>Итого по Малышевское</t>
  </si>
  <si>
    <t>Селивановский р-н, Малышево с, Ленина ул, 5А</t>
  </si>
  <si>
    <t>Селивановский р-н, Новлянка п, Парковая ул, 11</t>
  </si>
  <si>
    <t>Селивановский р-н, Красная Ушна п, Заводская ул, 6</t>
  </si>
  <si>
    <t>Итого по Денятинское</t>
  </si>
  <si>
    <t>Итого по город Меленки</t>
  </si>
  <si>
    <t>Меленковский р-н, Папулино д, Коммунистическая ул, 11</t>
  </si>
  <si>
    <t>Меленки г, Конышева ул, 1В</t>
  </si>
  <si>
    <t>Итого по Ляховское</t>
  </si>
  <si>
    <t>Меленки г, Валентины Суздальцевой ул, 30</t>
  </si>
  <si>
    <t>Меленковский р-н, Ляхи с, Советская ул, 145</t>
  </si>
  <si>
    <t>Меленки г, Конышева ул, 1Б</t>
  </si>
  <si>
    <t>Меленки г, Академика Королева ул, 1</t>
  </si>
  <si>
    <t>Итого по город Ковров</t>
  </si>
  <si>
    <t>Ковров г, Абельмана ул, 140</t>
  </si>
  <si>
    <t>Ковров г, Бабушкина ул, 5</t>
  </si>
  <si>
    <t>Ковров г, Белинского ул, 13а</t>
  </si>
  <si>
    <t>Ковров г, Брюсова ул, 54/1</t>
  </si>
  <si>
    <t>Ковров г, Васильева ул, 18</t>
  </si>
  <si>
    <t>Ковров г, Васильева ул, 80</t>
  </si>
  <si>
    <t>Ковров г, Волго-Донская ул, 6а</t>
  </si>
  <si>
    <t>Ковров г, Восточный проезд, 29а</t>
  </si>
  <si>
    <t>Ковров г, Грибоедова ул, 11</t>
  </si>
  <si>
    <t>Ковров г, Дачная ул, 31б</t>
  </si>
  <si>
    <t>Ковров г, Дзержинского ул, 1</t>
  </si>
  <si>
    <t>Ковров г, Еловая ул, 96</t>
  </si>
  <si>
    <t>Ковров г, Зои Космодемьянской ул, 26/2</t>
  </si>
  <si>
    <t>Ковров г, Зои Космодемьянской ул, 30/1</t>
  </si>
  <si>
    <t>Ковров г, Зои Космодемьянской ул, 30/2</t>
  </si>
  <si>
    <t>Ковров г, Зои Космодемьянской ул, 32</t>
  </si>
  <si>
    <t>Ковров г, Зои Космодемьянской ул, 36</t>
  </si>
  <si>
    <t>Ковров г, Клязьменская ул, 3А</t>
  </si>
  <si>
    <t>Ковров г, Ковров-8 тер, 10</t>
  </si>
  <si>
    <t>Ковров г, Комсомольская ул, 102</t>
  </si>
  <si>
    <t>Ковров г, Летняя ул, 43</t>
  </si>
  <si>
    <t>Ковров г, Машиностроителей ул, 13</t>
  </si>
  <si>
    <t>Ковров г, Молодогвардейская ул, 8</t>
  </si>
  <si>
    <t>Ковров г, МОПРа ул, 20</t>
  </si>
  <si>
    <t>Ковров г, Моховая ул, 2</t>
  </si>
  <si>
    <t>Ковров г, Пионерская ул, 21</t>
  </si>
  <si>
    <t>Ковров г, Пролетарская ул, 14</t>
  </si>
  <si>
    <t>Ковров г, Ленина пр-кт, 16А</t>
  </si>
  <si>
    <t>Ковров г, Лизы Чайкиной ул, 40</t>
  </si>
  <si>
    <t>Ковров г, Мира пр-кт, 4</t>
  </si>
  <si>
    <t>Ковров г, Муромский проезд, 8</t>
  </si>
  <si>
    <t>Ковров г, Олега Кошевого ул, 4</t>
  </si>
  <si>
    <t>Ковров г, Першутова ул, 35/1</t>
  </si>
  <si>
    <t>Ковров г, Пугачева ул, 23а</t>
  </si>
  <si>
    <t>Ковров г, Свердлова ул, 82б</t>
  </si>
  <si>
    <t>Ковров г, Сергея Лазо ул, 6/1</t>
  </si>
  <si>
    <t>Ковров г, Советская ул, 3</t>
  </si>
  <si>
    <t>Ковров г, Сосновая ул, 26</t>
  </si>
  <si>
    <t>Ковров г, Строителей ул, 24</t>
  </si>
  <si>
    <t>Ковров г, Тимофея Павловского ул, 7</t>
  </si>
  <si>
    <t>Ковров г, Фабричный проезд, 4</t>
  </si>
  <si>
    <t>Ковров г, Федорова ул, 97</t>
  </si>
  <si>
    <t>Ковров г, Федорова ул, 101</t>
  </si>
  <si>
    <t>Ковров г, Фрунзе ул, 9</t>
  </si>
  <si>
    <t>Ковров г, Циолковского ул, 3</t>
  </si>
  <si>
    <t>Ковров г, Щорса ул, 13</t>
  </si>
  <si>
    <t>Ковров г, 3 Интернационала ул, 30</t>
  </si>
  <si>
    <t>Ковров г, Ватутина ул, 2г</t>
  </si>
  <si>
    <t>Ковров г, Волго-Донская ул, 4</t>
  </si>
  <si>
    <t>Ковров г, Еловая ул, 86/5</t>
  </si>
  <si>
    <t>Ковров г, Киркижа ул, 2</t>
  </si>
  <si>
    <t>Ковров г, Краснознаменная ул, 9</t>
  </si>
  <si>
    <t>Ковров г, Ленина пр-кт, 14</t>
  </si>
  <si>
    <t>Ковров г, Лепсе ул, 1</t>
  </si>
  <si>
    <t>Ковров г, Лопатина ул, 57</t>
  </si>
  <si>
    <t>Ковров г, Лопатина ул, 59</t>
  </si>
  <si>
    <t>Ковров г, Металлистов ул, 10</t>
  </si>
  <si>
    <t>Ковров г, МОПРа ул, 31</t>
  </si>
  <si>
    <t>Ковров г, Набережная ул, 16</t>
  </si>
  <si>
    <t>Ковров г, Октябрьская ул, 20</t>
  </si>
  <si>
    <t>Ковров г, Пионерская ул, 5</t>
  </si>
  <si>
    <t>Ковров г, Туманова ул, 18</t>
  </si>
  <si>
    <t>Ковров г, Урожайная ул, 79</t>
  </si>
  <si>
    <t>Ковров г, Щеглова ул, 60</t>
  </si>
  <si>
    <t>Ковров г, Свердлова ул, 80а</t>
  </si>
  <si>
    <t>Ковров г, Северный проезд, 12</t>
  </si>
  <si>
    <t>Ковров г, Тимофея Павловского ул, 5</t>
  </si>
  <si>
    <t>Ковров г, Еловая ул, 86/6</t>
  </si>
  <si>
    <t>Ковров г, Зои Космодемьянской ул, 1/1</t>
  </si>
  <si>
    <t>Ковров г, Летняя ул, 21</t>
  </si>
  <si>
    <t>Ковров г, Лопатина ул, 48</t>
  </si>
  <si>
    <t>Ковров г, Лопатина ул, 50</t>
  </si>
  <si>
    <t>Ковров г, Малеева ул, 4</t>
  </si>
  <si>
    <t>Ковров г, Пионерская ул, 29</t>
  </si>
  <si>
    <t>Владимир г, Василисина ул, 13а</t>
  </si>
  <si>
    <t>Вязниковский р-н, Октябрьский п, Первомайская ул, 9</t>
  </si>
  <si>
    <t>Вязниковский р-н, Лукново п, Фабричная ул, 11</t>
  </si>
  <si>
    <t>Вязники г, Ефимьево ул, 1</t>
  </si>
  <si>
    <t>Итого по город Вязники</t>
  </si>
  <si>
    <t>Вязники г, Калинина ул, 16</t>
  </si>
  <si>
    <t>Вязники г, Заготзерно ул, 3</t>
  </si>
  <si>
    <t>Вязники г, Новая ул, 7</t>
  </si>
  <si>
    <t>Вязниковский р-н, Первомайский п, Полевая ул, 8</t>
  </si>
  <si>
    <t>Вязники г, Чехова ул, 28б</t>
  </si>
  <si>
    <t>Вязники г, Дечинский мкр, 15</t>
  </si>
  <si>
    <t>Итого по Сарыевское</t>
  </si>
  <si>
    <t>Вязниковский р-н, Шустово д, Молодежная ул, 3</t>
  </si>
  <si>
    <t>Итого по Октябрьское</t>
  </si>
  <si>
    <t>Вязниковский р-н, Степанцево п, Ленина ул, 16</t>
  </si>
  <si>
    <t>Итого по Степанцевское</t>
  </si>
  <si>
    <t>Итого по Паустовское</t>
  </si>
  <si>
    <t>Вязниковский р-н, Октябрьская д, Новая ул, 1</t>
  </si>
  <si>
    <t>Итого по поселок Никологоры</t>
  </si>
  <si>
    <t>Вязниковский р-н, Ерофеево д, Профсоюзная ул, 15</t>
  </si>
  <si>
    <t>Вязниковский р-н, Шатнево д, Нагорная ул, 6</t>
  </si>
  <si>
    <t>Вязники г, Куйбышева ул, 2</t>
  </si>
  <si>
    <t>Вязники г, Антошкина ул, 22</t>
  </si>
  <si>
    <t>Вязниковский р-н, Первомайский п, Полевая ул, 6</t>
  </si>
  <si>
    <t>Вязниковский р-н, Шустово д, Центральная ул, 4</t>
  </si>
  <si>
    <t>Вязниковский р-н, Степанцево п, Ленина ул, 12</t>
  </si>
  <si>
    <t>Вязниковский р-н, Барское Татарово с, Совхозная ул, 6</t>
  </si>
  <si>
    <t>Итого по поселок Мстера</t>
  </si>
  <si>
    <t>Вязниковский р-н, Октябрьская д, Механизаторов ул, 16</t>
  </si>
  <si>
    <t>Вязниковский р-н, Никологоры п, 2-я Пролетарская ул, 21</t>
  </si>
  <si>
    <t>Вязники г, Железнодорожная ул, 23</t>
  </si>
  <si>
    <t>Вязники г, Горького ул, 100</t>
  </si>
  <si>
    <t>Вязники г, Спортивная ул, 1а</t>
  </si>
  <si>
    <t>Вязниковский р-н, Приозерный п, Пушкинская ул, 118</t>
  </si>
  <si>
    <t>Вязниковский р-н, Буторлино д, Шоссейная ул, 18</t>
  </si>
  <si>
    <t>Вязниковский р-н, Барское Татарово с, Совхозная ул, 12</t>
  </si>
  <si>
    <t>Вязниковский р-н, Октябрьская д, Молодежная ул, 4</t>
  </si>
  <si>
    <t>Вязниковский р-н, Октябрьский п, Первомайская ул, 8</t>
  </si>
  <si>
    <t>Итого по город Суздаль</t>
  </si>
  <si>
    <t>Суздаль г, Ленина ул, 74</t>
  </si>
  <si>
    <t>Суздаль г, Гоголя ул, 7</t>
  </si>
  <si>
    <t>Суздаль г, Всполье б-р, 10</t>
  </si>
  <si>
    <t>Суздальский р-н, Боголюбово п, Заводская ул, 1</t>
  </si>
  <si>
    <t>Итого по Боголюбовское</t>
  </si>
  <si>
    <t>Итого по Павловское</t>
  </si>
  <si>
    <t>Суздальский р-н, Спасское-Городище с, Центральная ул, 8</t>
  </si>
  <si>
    <t>Суздальский р-н, Новый п, Центральная ул, 32</t>
  </si>
  <si>
    <t>Итого по Селецкое</t>
  </si>
  <si>
    <t>Суздальский р-н, Боголюбово п, Западная ул, 3</t>
  </si>
  <si>
    <t>Суздальский р-н, Боголюбово п, Ленина ул, 12а</t>
  </si>
  <si>
    <t>Суздальский р-н, Спасское-Городище с, Центральная ул, 10</t>
  </si>
  <si>
    <t>Суздальский р-н, Новый п, Центральная ул, 6</t>
  </si>
  <si>
    <t>Суздальский р-н, Цибеево с, Западная ул, 1</t>
  </si>
  <si>
    <t>Итого по Новоалександровское</t>
  </si>
  <si>
    <t>Итого по город Александров</t>
  </si>
  <si>
    <t>Александров г, Горького ул, 1</t>
  </si>
  <si>
    <t>Александров г, Горького ул, 9</t>
  </si>
  <si>
    <t>Александров г, Красный Переулок ул, 25 корп. 1</t>
  </si>
  <si>
    <t>Александров г, Красный Переулок ул, 23</t>
  </si>
  <si>
    <t>Александров г, Гагарина ул, 9</t>
  </si>
  <si>
    <t>Александров г, Гагарина ул, 11</t>
  </si>
  <si>
    <t>Александров г, Ленина ул, 15</t>
  </si>
  <si>
    <t>Александров г, Революции ул, 81</t>
  </si>
  <si>
    <t>Александров г, Сосновский пер, 18</t>
  </si>
  <si>
    <t>Александров г, Фабрика Калинина ул, 15</t>
  </si>
  <si>
    <t>Александров г, Юбилейная ул, 6</t>
  </si>
  <si>
    <t>Александров г, Юбилейная ул, 16</t>
  </si>
  <si>
    <t>Александров г, Энтузиастов ул, 5</t>
  </si>
  <si>
    <t>Александровский р-н, Балакирево п, Вокзальная ул, 14</t>
  </si>
  <si>
    <t>Александровский р-н, Балакирево п, Заводская ул, 4</t>
  </si>
  <si>
    <t>Александровский р-н, Балакирево п, Совхозная ул, 5</t>
  </si>
  <si>
    <t>Александровский р-н, Балакирево п, Центральный кв-л, 4</t>
  </si>
  <si>
    <t>Александровский р-н, Карабаново г, Мира ул, 20</t>
  </si>
  <si>
    <t>Александровский р-н, Карабаново г, Пушкина ул, 25</t>
  </si>
  <si>
    <t>Александровский р-н, Струнино г, Чкалова пер, 4</t>
  </si>
  <si>
    <t>Александровский р-н, Струнино г, Заречная ул, 34</t>
  </si>
  <si>
    <t>Александровский р-н, Струнино г, Заречная ул, 38</t>
  </si>
  <si>
    <t>Александровский р-н, Струнино г, Дубки кв-л, 1</t>
  </si>
  <si>
    <t>Александровский р-н, Следнево д, Октябрьский кв-л, 5</t>
  </si>
  <si>
    <t>Итого по поселок Балакирево</t>
  </si>
  <si>
    <t>Итого по город Карабаново</t>
  </si>
  <si>
    <t>Итого по город Струнино</t>
  </si>
  <si>
    <t>Итого по Следневское</t>
  </si>
  <si>
    <t>Александров г, Институтская ул, 6 корп. 3</t>
  </si>
  <si>
    <t>Александров г, Красный Переулок ул, 7 корп. 1</t>
  </si>
  <si>
    <t>Александров г, Красный Переулок ул, 25</t>
  </si>
  <si>
    <t>Александров г, Ленина ул, 66</t>
  </si>
  <si>
    <t>Александров г, Первомайская ул, 125</t>
  </si>
  <si>
    <t>Александров г, Революции ул, 57 корп. 1</t>
  </si>
  <si>
    <t>Александров г, Терешковой ул, 6</t>
  </si>
  <si>
    <t>Александров г, Терешковой ул, 7</t>
  </si>
  <si>
    <t>Александров г, Терешковой ул, 15</t>
  </si>
  <si>
    <t>Александров г, Юбилейная ул, 4</t>
  </si>
  <si>
    <t>Александров г, Энтузиастов ул, 9</t>
  </si>
  <si>
    <t>Александровский р-н, Балакирево п, Юго-Западный кв-л, 2</t>
  </si>
  <si>
    <t>Александровский р-н, Карабаново г, Лермонтова пл, 5</t>
  </si>
  <si>
    <t>Александровский р-н, Карабаново г, Маяковского ул, 13</t>
  </si>
  <si>
    <t>Александровский р-н, Струнино г, Кирова пл, 7</t>
  </si>
  <si>
    <t>Александровский р-н, Струнино г, Заречная ул, 23</t>
  </si>
  <si>
    <t>Александровский р-н, Майский п, Первомайская ул, 24</t>
  </si>
  <si>
    <t>Александров г, Лермонтова ул, 6</t>
  </si>
  <si>
    <t>Александров г, Лермонтова ул, 1 корп. 2</t>
  </si>
  <si>
    <t>Александров г, Маяковского ул, 48 корп. 1</t>
  </si>
  <si>
    <t>Александров г, Октябрьская ул, 6</t>
  </si>
  <si>
    <t>Александров г, Охотный луг ул, 15</t>
  </si>
  <si>
    <t>Александров г, Охотный луг ул, 21</t>
  </si>
  <si>
    <t>Александров г, Советская ул, 88</t>
  </si>
  <si>
    <t>Александровский р-н, Балакирево п, Вокзальная ул, 9</t>
  </si>
  <si>
    <t>Александровский р-н, Балакирево п, Юго-Западный кв-л, 15</t>
  </si>
  <si>
    <t>Александровский р-н, Карабаново г, Лермонтова пл, 4</t>
  </si>
  <si>
    <t>Александровский р-н, Карабаново г, Маяковского ул, 14</t>
  </si>
  <si>
    <t>Александровский р-н, Струнино г, Шувалова пер, 5</t>
  </si>
  <si>
    <t>Александровский р-н, Струнино г, Больничный проезд, 12</t>
  </si>
  <si>
    <t>Итого по город Гусь-Хрустальный</t>
  </si>
  <si>
    <t>Гусь-Хрустальный г, Каховского ул, 8</t>
  </si>
  <si>
    <t>Гусь-Хрустальный г, Интернациональная ул, 24</t>
  </si>
  <si>
    <t>Гусь-Хрустальный г, 50 лет Советской Власти пр-кт, 41</t>
  </si>
  <si>
    <t>Гусь-Хрустальный г, 50 лет Советской Власти пр-кт, 45</t>
  </si>
  <si>
    <t>Гусь-Хрустальный г, Садовая ул, 65</t>
  </si>
  <si>
    <t>Гусь-Хрустальный г, Садовая ул, 73</t>
  </si>
  <si>
    <t>Гусь-Хрустальный г, Садовая ул, 63</t>
  </si>
  <si>
    <t>Гусь-Хрустальный г, Полевая ул, 3а</t>
  </si>
  <si>
    <t>Гусь-Хрустальный г, Микрорайон ул, 17</t>
  </si>
  <si>
    <t>Гусь-Хрустальный г, Микрорайон ул, 50а</t>
  </si>
  <si>
    <t>Гусь-Хрустальный г, Демократическая ул, 10</t>
  </si>
  <si>
    <t>Гусь-Хрустальный г, 50 лет Советской Власти пр-кт, 37</t>
  </si>
  <si>
    <t>Гусь-Хрустальный г, Садовая ул, 69а</t>
  </si>
  <si>
    <t>Гусь-Хрустальный г, Гусевский п, Октябрьская ул, 1</t>
  </si>
  <si>
    <t>Гусь-Хрустальный г, Гусевский п, Пионерская ул, 18</t>
  </si>
  <si>
    <t>Гусь-Хрустальный г, Гусевский п, Южная ул, 15</t>
  </si>
  <si>
    <t>Гусь-Хрустальный г, Дорожная ул, 6</t>
  </si>
  <si>
    <t>Гусь-Хрустальный г, Осьмова ул, 23</t>
  </si>
  <si>
    <t>Гусь-Хрустальный г, Демократическая ул, 5</t>
  </si>
  <si>
    <t>Способ формирования ФКР</t>
  </si>
  <si>
    <t>Собираемость, %</t>
  </si>
  <si>
    <t>Годы по РПКР</t>
  </si>
  <si>
    <t>крыша</t>
  </si>
  <si>
    <t>ВИС</t>
  </si>
  <si>
    <t>лифты</t>
  </si>
  <si>
    <t>фасад</t>
  </si>
  <si>
    <t>фундамент</t>
  </si>
  <si>
    <t>подвал</t>
  </si>
  <si>
    <t>Год постройки</t>
  </si>
  <si>
    <t>Площадь дома</t>
  </si>
  <si>
    <t>Площадь крыши</t>
  </si>
  <si>
    <t>Начислено, руб.</t>
  </si>
  <si>
    <t>Оплачено, руб.</t>
  </si>
  <si>
    <t>Александров г, 1-я Крестьянская ул, 16</t>
  </si>
  <si>
    <t>Александров г, 1-я Лесная ул, 6</t>
  </si>
  <si>
    <t>Александров г, Гагарина ул, 1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</si>
  <si>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</si>
  <si>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</si>
  <si>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</si>
  <si>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Геологов ул, 9</t>
  </si>
  <si>
    <t>Александров г, Горького ул, 1а</t>
  </si>
  <si>
    <t>Александров г, Горького ул, 3</t>
  </si>
  <si>
    <t>Александров г, Горького ул, 7 корп. 1</t>
  </si>
  <si>
    <t>Александров г, Горького ул, 7 корп. 2</t>
  </si>
  <si>
    <t>Александров г, Институтская ул, 10</t>
  </si>
  <si>
    <t>1955</t>
  </si>
  <si>
    <t>1960</t>
  </si>
  <si>
    <t>1977</t>
  </si>
  <si>
    <t>900.000</t>
  </si>
  <si>
    <t>1965</t>
  </si>
  <si>
    <t>1966</t>
  </si>
  <si>
    <t>1050.000</t>
  </si>
  <si>
    <t>1964</t>
  </si>
  <si>
    <t>495.000</t>
  </si>
  <si>
    <t>1988</t>
  </si>
  <si>
    <t>780.000</t>
  </si>
  <si>
    <t>1999</t>
  </si>
  <si>
    <t>360.000</t>
  </si>
  <si>
    <t>2004</t>
  </si>
  <si>
    <t>2001</t>
  </si>
  <si>
    <t>1260.000</t>
  </si>
  <si>
    <t>2006</t>
  </si>
  <si>
    <t>1550.000</t>
  </si>
  <si>
    <t>Александров г, Институтская ул, 9</t>
  </si>
  <si>
    <t>1963</t>
  </si>
  <si>
    <t>Александров г, Карабановский Тупик ул, 20</t>
  </si>
  <si>
    <t>Александров г, Космическая ул, 1</t>
  </si>
  <si>
    <t>Александров г, Коссович ул, 1</t>
  </si>
  <si>
    <t>Александров г, Коссович ул, 6</t>
  </si>
  <si>
    <t>315.000</t>
  </si>
  <si>
    <t>1962</t>
  </si>
  <si>
    <t>1987</t>
  </si>
  <si>
    <t>760.000</t>
  </si>
  <si>
    <t>1961</t>
  </si>
  <si>
    <t>Александров г, Красный Переулок ул, 25 корп. 2</t>
  </si>
  <si>
    <t>Александров г, Красный Переулок ул, 27</t>
  </si>
  <si>
    <t>Александров г, Красный Переулок ул, 3</t>
  </si>
  <si>
    <t>Александров г, Красный Переулок ул, 4</t>
  </si>
  <si>
    <t>Александров г, Красный Переулок ул, 9</t>
  </si>
  <si>
    <t>Александров г, Кубасова ул, 1</t>
  </si>
  <si>
    <t>Александров г, Ленина ул, 26</t>
  </si>
  <si>
    <t>Александров г, Ленина ул, 32</t>
  </si>
  <si>
    <t>Александров г, Ленина ул, 63</t>
  </si>
  <si>
    <t>Александров г, Лермонтова ул, 14</t>
  </si>
  <si>
    <t>Александров г, Лермонтова ул, 26</t>
  </si>
  <si>
    <t>Александров г, Лермонтова ул, 3</t>
  </si>
  <si>
    <t>Александров г, Лермонтова ул, 4 корп. 1</t>
  </si>
  <si>
    <t>Александров г, Локомотивная ул, 1б</t>
  </si>
  <si>
    <t>2350.000</t>
  </si>
  <si>
    <t>1996</t>
  </si>
  <si>
    <t>1120.000</t>
  </si>
  <si>
    <t>1991</t>
  </si>
  <si>
    <t>1993</t>
  </si>
  <si>
    <t>500.000</t>
  </si>
  <si>
    <t>600.000</t>
  </si>
  <si>
    <t>1990</t>
  </si>
  <si>
    <t>1959</t>
  </si>
  <si>
    <t>1967</t>
  </si>
  <si>
    <t>766.000</t>
  </si>
  <si>
    <t>590.000</t>
  </si>
  <si>
    <t>1969</t>
  </si>
  <si>
    <t>1989</t>
  </si>
  <si>
    <t>674.700</t>
  </si>
  <si>
    <t>1994</t>
  </si>
  <si>
    <t>Александров г, Маяковского ул, 13</t>
  </si>
  <si>
    <t>Александров г, Маяковского ул, 14</t>
  </si>
  <si>
    <t>Александров г, Маяковского ул, 18</t>
  </si>
  <si>
    <t>Александров г, Маяковского ул, 2</t>
  </si>
  <si>
    <t>Александров г, Маяковского ул, 28</t>
  </si>
  <si>
    <t>Александров г, Маяковского ул, 38</t>
  </si>
  <si>
    <t>Александров г, Маяковского ул, 7</t>
  </si>
  <si>
    <t>Александров г, Нагорный пер, 2а</t>
  </si>
  <si>
    <t>Александров г, Охотный луг ул, 23</t>
  </si>
  <si>
    <t>Александров г, П.Топоркова ул, 1</t>
  </si>
  <si>
    <t>Александров г, П.Топоркова ул, 4</t>
  </si>
  <si>
    <t>Александров г, Перфильева ул, 18</t>
  </si>
  <si>
    <t>Александров г, Перфильева ул, 8</t>
  </si>
  <si>
    <t>Александров г, Пионерская ул, 1</t>
  </si>
  <si>
    <t>Александров г, Радио ул, 19</t>
  </si>
  <si>
    <t>Александров г, Радио ул, 23</t>
  </si>
  <si>
    <t>Александров г, Революции ул, 1а</t>
  </si>
  <si>
    <t>Александров г, Революции ул, 46</t>
  </si>
  <si>
    <t>Александров г, Революции ул, 48</t>
  </si>
  <si>
    <t>Александров г, Революции ул, 5</t>
  </si>
  <si>
    <t>Александров г, Революции ул, 71</t>
  </si>
  <si>
    <t>578.000</t>
  </si>
  <si>
    <t>1250.000</t>
  </si>
  <si>
    <t>506.100</t>
  </si>
  <si>
    <t>1954</t>
  </si>
  <si>
    <t>490.000</t>
  </si>
  <si>
    <t>1956</t>
  </si>
  <si>
    <t>1200.000</t>
  </si>
  <si>
    <t>498.000</t>
  </si>
  <si>
    <t>580.000</t>
  </si>
  <si>
    <t>1998</t>
  </si>
  <si>
    <t>726.800</t>
  </si>
  <si>
    <t>920.000</t>
  </si>
  <si>
    <t>1981</t>
  </si>
  <si>
    <t>2268.000</t>
  </si>
  <si>
    <t>1995</t>
  </si>
  <si>
    <t>878.800</t>
  </si>
  <si>
    <t>1237.000</t>
  </si>
  <si>
    <t>400.000</t>
  </si>
  <si>
    <t>450.000</t>
  </si>
  <si>
    <t>1936</t>
  </si>
  <si>
    <t>471.700</t>
  </si>
  <si>
    <t>443.000</t>
  </si>
  <si>
    <t>468.500</t>
  </si>
  <si>
    <t>465.700</t>
  </si>
  <si>
    <t>2005</t>
  </si>
  <si>
    <t>810.000</t>
  </si>
  <si>
    <t>700.000</t>
  </si>
  <si>
    <t>1500.000</t>
  </si>
  <si>
    <t>2003</t>
  </si>
  <si>
    <t>Александров г, Совхоз Правда ул, 37</t>
  </si>
  <si>
    <t>Александров г, Сосновский пер, 17</t>
  </si>
  <si>
    <t>Александров г, Фабрика Калинина ул, 28</t>
  </si>
  <si>
    <t>Александров г, Энтузиастов ул, 19</t>
  </si>
  <si>
    <t>Александров г, Энтузиастов ул, 21</t>
  </si>
  <si>
    <t>650.000</t>
  </si>
  <si>
    <t>1059.500</t>
  </si>
  <si>
    <t>845.000</t>
  </si>
  <si>
    <t>822.400</t>
  </si>
  <si>
    <t>1100.000</t>
  </si>
  <si>
    <t>1560.000</t>
  </si>
  <si>
    <t>1992</t>
  </si>
  <si>
    <t>1108.800</t>
  </si>
  <si>
    <t>Александров г, Юбилейная ул, 2 корп. 3</t>
  </si>
  <si>
    <t>Александров г, Юбилейная ул, 2</t>
  </si>
  <si>
    <t>Александров г, Юбилейная ул, 4 корп. 2</t>
  </si>
  <si>
    <t>1978</t>
  </si>
  <si>
    <t>1018.400</t>
  </si>
  <si>
    <t>Александровский р-н, Андреевское с, Советская А ул, 1</t>
  </si>
  <si>
    <t>Александровский р-н, Андреевское с, Советская А ул, 2</t>
  </si>
  <si>
    <t>Александровский р-н, Андреевское с, Советская А ул, 7</t>
  </si>
  <si>
    <t>Александровский р-н, Андреевское с, Советская А ул, 8</t>
  </si>
  <si>
    <t>Александровский р-н, Андреевское с, Советская А ул, 9</t>
  </si>
  <si>
    <t>Александровский р-н, Балакирево п, 60 лет Октября ул, 3</t>
  </si>
  <si>
    <t>Александровский р-н, Балакирево п, Вокзальная ул, 13</t>
  </si>
  <si>
    <t>Александровский р-н, Балакирево п, Заводская ул, 8</t>
  </si>
  <si>
    <t>Александровский р-н, Балакирево п, Совхозная ул, 1</t>
  </si>
  <si>
    <t>Александровский р-н, Балакирево п, Юго-Западный кв-л, 19</t>
  </si>
  <si>
    <t>Александровский р-н, Балакирево п, Юго-Западный кв-л, 6</t>
  </si>
  <si>
    <t>Александровский р-н, Балакирево п, Юго-Западный кв-л, 7</t>
  </si>
  <si>
    <t>Александровский р-н, Елькино д, Мира ул, 1</t>
  </si>
  <si>
    <t>Александровский р-н, Елькино д, Мира ул, 2</t>
  </si>
  <si>
    <t>Александровский р-н, Карабаново г, Гагарина ул, 3</t>
  </si>
  <si>
    <t>Александровский р-н, Карабаново г, Западная ул, 8</t>
  </si>
  <si>
    <t>Александровский р-н, Карабаново г, Комсомольская ул, 1</t>
  </si>
  <si>
    <t>Александровский р-н, Карабаново г, Комсомольская ул, 10</t>
  </si>
  <si>
    <t>Александровский р-н, Карабаново г, Кооперативная ул, 25</t>
  </si>
  <si>
    <t>Александровский р-н, Карабаново г, Лермонтова пл, 1</t>
  </si>
  <si>
    <t>Александровский р-н, Карабаново г, Мира ул, 17</t>
  </si>
  <si>
    <t>Александровский р-н, Карабаново г, Мира ул, 19</t>
  </si>
  <si>
    <t>Александровский р-н, Карабаново г, Мира ул, 2</t>
  </si>
  <si>
    <t>Александровский р-н, Карабаново г, Мира ул, 3</t>
  </si>
  <si>
    <t>Александровский р-н, Карабаново г, Мира ул, 6</t>
  </si>
  <si>
    <t>Александровский р-н, Карабаново г, Мира ул, 7</t>
  </si>
  <si>
    <t>Александровский р-н, Карабаново г, Мира ул, 8</t>
  </si>
  <si>
    <t>Александровский р-н, Карабаново г, Ногина ул, 13</t>
  </si>
  <si>
    <t>Александровский р-н, Карабаново г, Победы ул, 3</t>
  </si>
  <si>
    <t>Александровский р-н, Карабаново г, Победы ул, 5</t>
  </si>
  <si>
    <t>Александровский р-н, Карабаново г, Почтовая ул, 19</t>
  </si>
  <si>
    <t>1110.000</t>
  </si>
  <si>
    <t>0.000</t>
  </si>
  <si>
    <t>1980</t>
  </si>
  <si>
    <t>462.000</t>
  </si>
  <si>
    <t>264.000</t>
  </si>
  <si>
    <t>1297.600</t>
  </si>
  <si>
    <t>1974</t>
  </si>
  <si>
    <t>531.100</t>
  </si>
  <si>
    <t>888.700</t>
  </si>
  <si>
    <t>1973</t>
  </si>
  <si>
    <t>394.600</t>
  </si>
  <si>
    <t>1972</t>
  </si>
  <si>
    <t>881.400</t>
  </si>
  <si>
    <t>1249.000</t>
  </si>
  <si>
    <t>1986</t>
  </si>
  <si>
    <t>293.000</t>
  </si>
  <si>
    <t>304.000</t>
  </si>
  <si>
    <t>616.000</t>
  </si>
  <si>
    <t>1970</t>
  </si>
  <si>
    <t>515.000</t>
  </si>
  <si>
    <t>379.000</t>
  </si>
  <si>
    <t>354.000</t>
  </si>
  <si>
    <t>1933</t>
  </si>
  <si>
    <t>410.000</t>
  </si>
  <si>
    <t>542.000</t>
  </si>
  <si>
    <t>1949</t>
  </si>
  <si>
    <t>601.200</t>
  </si>
  <si>
    <t>1950.000</t>
  </si>
  <si>
    <t>1958</t>
  </si>
  <si>
    <t>1094.000</t>
  </si>
  <si>
    <t>1957</t>
  </si>
  <si>
    <t>345.000</t>
  </si>
  <si>
    <t>442.000</t>
  </si>
  <si>
    <t>1937</t>
  </si>
  <si>
    <t>1975</t>
  </si>
  <si>
    <t>Александровский р-н, Карабаново г, Пригородная ул, 8</t>
  </si>
  <si>
    <t>Александровский р-н, Карабаново г, Садовая ул, 8</t>
  </si>
  <si>
    <t>Александровский р-н, Карабаново г, Текстильщиков ул, 1</t>
  </si>
  <si>
    <t>Александровский р-н, Карабаново г, Чулкова ул, 5</t>
  </si>
  <si>
    <t>Александровский р-н, Легково д, Весенняя ул, 1</t>
  </si>
  <si>
    <t>704.800</t>
  </si>
  <si>
    <t>1971</t>
  </si>
  <si>
    <t>465.000</t>
  </si>
  <si>
    <t>Александровский р-н, Майский п, Новая ул, 19</t>
  </si>
  <si>
    <t>Александровский р-н, Майский п, Новая ул, 21</t>
  </si>
  <si>
    <t>Александровский р-н, Майский п, Парковая ул, 4</t>
  </si>
  <si>
    <t>Александровский р-н, Майский п, Первомайская ул, 18</t>
  </si>
  <si>
    <t>Александровский р-н, Майский п, Первомайская ул, 22</t>
  </si>
  <si>
    <t>Александровский р-н, Недюревка д, Полевая ул, 8</t>
  </si>
  <si>
    <t>Александровский р-н, Светлый п, Садовая ул, 6</t>
  </si>
  <si>
    <t>Александровский р-н, Светлый п, Садовая ул, 8</t>
  </si>
  <si>
    <t>Александровский р-н, Следнево д, Октябрьский кв-л, 4</t>
  </si>
  <si>
    <t>Александровский р-н, Струнино г, Больничный проезд, 15</t>
  </si>
  <si>
    <t>Александровский р-н, Струнино г, Дзержинского ул, 1</t>
  </si>
  <si>
    <t>Александровский р-н, Струнино г, Дзержинского ул, 3</t>
  </si>
  <si>
    <t>Александровский р-н, Струнино г, Дзержинского ул, 7</t>
  </si>
  <si>
    <t>Александровский р-н, Струнино г, Дубки кв-л, 14</t>
  </si>
  <si>
    <t>Александровский р-н, Струнино г, Дубки кв-л, 4</t>
  </si>
  <si>
    <t>Александровский р-н, Струнино г, Дубки кв-л, 8</t>
  </si>
  <si>
    <t>Александровский р-н, Струнино г, Заречная ул, 36</t>
  </si>
  <si>
    <t>Александровский р-н, Струнино г, Заречная ул, 42</t>
  </si>
  <si>
    <t>Александровский р-н, Струнино г, Норильская ул, 3</t>
  </si>
  <si>
    <t>Александровский р-н, Струнино г, Норильская ул, 5</t>
  </si>
  <si>
    <t>Александровский р-н, Струнино г, Фролова ул, 4</t>
  </si>
  <si>
    <t>Александровский р-н, Струнино г, Шувалова ул, 13</t>
  </si>
  <si>
    <t>Александровский р-н, Струнино г, Шувалова ул, 5а</t>
  </si>
  <si>
    <t>Владимир г, 1-я Пионерская ул, 59</t>
  </si>
  <si>
    <t>Владимир г, 1-я Пионерская ул, 61А</t>
  </si>
  <si>
    <t>Владимир г, 1-я Пионерская ул, 63</t>
  </si>
  <si>
    <t>Владимир г, 1-я Пионерская ул, 84А</t>
  </si>
  <si>
    <t>Владимир г, 2-й Коллективный проезд, 3А</t>
  </si>
  <si>
    <t>804.000</t>
  </si>
  <si>
    <t>1968</t>
  </si>
  <si>
    <t>456.000</t>
  </si>
  <si>
    <t>693.000</t>
  </si>
  <si>
    <t>694.000</t>
  </si>
  <si>
    <t>684.000</t>
  </si>
  <si>
    <t>1305.000</t>
  </si>
  <si>
    <t>2000.000</t>
  </si>
  <si>
    <t>1267.400</t>
  </si>
  <si>
    <t>2000</t>
  </si>
  <si>
    <t>2420.600</t>
  </si>
  <si>
    <t>1278.000</t>
  </si>
  <si>
    <t>1976</t>
  </si>
  <si>
    <t>1277.760</t>
  </si>
  <si>
    <t>337.500</t>
  </si>
  <si>
    <t>680.000</t>
  </si>
  <si>
    <t>1300.000</t>
  </si>
  <si>
    <t>439.000</t>
  </si>
  <si>
    <t>654.600</t>
  </si>
  <si>
    <t>8500.000</t>
  </si>
  <si>
    <t>911.000</t>
  </si>
  <si>
    <t>715.400</t>
  </si>
  <si>
    <t>2007</t>
  </si>
  <si>
    <t>548.000</t>
  </si>
  <si>
    <t>1026.000</t>
  </si>
  <si>
    <t>Владимир г, Алябьева ул, 13а</t>
  </si>
  <si>
    <t>Владимир г, Алябьева ул, 23а</t>
  </si>
  <si>
    <t>Владимир г, Алябьева ул, 25</t>
  </si>
  <si>
    <t>Владимир г, Алябьева ул, 9</t>
  </si>
  <si>
    <t>Владимир г, Асаткина ул, 10</t>
  </si>
  <si>
    <t>Владимир г, Асаткина ул, 11</t>
  </si>
  <si>
    <t>Владимир г, Асаткина ул, 12</t>
  </si>
  <si>
    <t>Владимир г, Асаткина ул, 14</t>
  </si>
  <si>
    <t>Владимир г, Асаткина ул, 27</t>
  </si>
  <si>
    <t>Владимир г, Асаткина ул, 9</t>
  </si>
  <si>
    <t>Владимир г, Балакирева ул, 28</t>
  </si>
  <si>
    <t>Владимир г, Балакирева ул, 37в</t>
  </si>
  <si>
    <t>Владимир г, Балакирева ул, 41а</t>
  </si>
  <si>
    <t>Владимир г, Балакирева ул, 43д</t>
  </si>
  <si>
    <t>Владимир г, Балакирева ул, 51</t>
  </si>
  <si>
    <t>Владимир г, Балакирева ул, 55</t>
  </si>
  <si>
    <t>Владимир г, Батурина ул, 37</t>
  </si>
  <si>
    <t>Владимир г, Батурина ул, 37А</t>
  </si>
  <si>
    <t>Владимир г, Батурина ул, 37Б</t>
  </si>
  <si>
    <t>Владимир г, Батурина ул, 37Г</t>
  </si>
  <si>
    <t>Владимир г, Безыменского ул, 12</t>
  </si>
  <si>
    <t>Владимир г, Безыменского ул, 5а</t>
  </si>
  <si>
    <t>Владимир г, Безыменского ул, 5б</t>
  </si>
  <si>
    <t>Владимир г, Безыменского ул, 6б</t>
  </si>
  <si>
    <t>Владимир г, Безыменского ул, 9а</t>
  </si>
  <si>
    <t>Владимир г, Безыменского ул, 9д</t>
  </si>
  <si>
    <t>Владимир г, Белоконской ул, 12Б</t>
  </si>
  <si>
    <t>Владимир г, Белоконской ул, 15В</t>
  </si>
  <si>
    <t>Владимир г, Белоконской ул, 8А</t>
  </si>
  <si>
    <t>Владимир г, Бобкова ул, 7</t>
  </si>
  <si>
    <t>Владимир г, Большая Московская ул, 88</t>
  </si>
  <si>
    <t>Владимир г, Большая Московская ул, 9</t>
  </si>
  <si>
    <t>Владимир г, Большая Московская ул, 90а</t>
  </si>
  <si>
    <t>Владимир г, Большая Московская ул, 92а</t>
  </si>
  <si>
    <t>Владимир г, Большая Нижегородская ул, 67б</t>
  </si>
  <si>
    <t>Владимир г, Большая Нижегородская ул, 67в</t>
  </si>
  <si>
    <t>Владимир г, Большая Нижегородская ул, 67г</t>
  </si>
  <si>
    <t>Владимир г, Большая Нижегородская ул, 73</t>
  </si>
  <si>
    <t>Владимир г, Василисина ул, 10б</t>
  </si>
  <si>
    <t>Владимир г, Василисина ул, 10в</t>
  </si>
  <si>
    <t>629.200</t>
  </si>
  <si>
    <t>230.000</t>
  </si>
  <si>
    <t>857.400</t>
  </si>
  <si>
    <t>597.000</t>
  </si>
  <si>
    <t>257.000</t>
  </si>
  <si>
    <t>438.200</t>
  </si>
  <si>
    <t>550.000</t>
  </si>
  <si>
    <t>1950</t>
  </si>
  <si>
    <t>567.000</t>
  </si>
  <si>
    <t>412.000</t>
  </si>
  <si>
    <t>884.000</t>
  </si>
  <si>
    <t>940.000</t>
  </si>
  <si>
    <t>1410.000</t>
  </si>
  <si>
    <t>960.000</t>
  </si>
  <si>
    <t>722.000</t>
  </si>
  <si>
    <t>520.000</t>
  </si>
  <si>
    <t>970.000</t>
  </si>
  <si>
    <t>660.000</t>
  </si>
  <si>
    <t>1985</t>
  </si>
  <si>
    <t>531.000</t>
  </si>
  <si>
    <t>1147.000</t>
  </si>
  <si>
    <t>1983</t>
  </si>
  <si>
    <t>1475.000</t>
  </si>
  <si>
    <t>1982</t>
  </si>
  <si>
    <t>1284.700</t>
  </si>
  <si>
    <t>917.000</t>
  </si>
  <si>
    <t>980.000</t>
  </si>
  <si>
    <t>855.000</t>
  </si>
  <si>
    <t>934.300</t>
  </si>
  <si>
    <t>890.000</t>
  </si>
  <si>
    <t>965.000</t>
  </si>
  <si>
    <t>720.000</t>
  </si>
  <si>
    <t>1939</t>
  </si>
  <si>
    <t>1320.000</t>
  </si>
  <si>
    <t>954.000</t>
  </si>
  <si>
    <t>1952</t>
  </si>
  <si>
    <t>905.000</t>
  </si>
  <si>
    <t>1917</t>
  </si>
  <si>
    <t>886.000</t>
  </si>
  <si>
    <t>806.000</t>
  </si>
  <si>
    <t>1507.500</t>
  </si>
  <si>
    <t>1934</t>
  </si>
  <si>
    <t>710.000</t>
  </si>
  <si>
    <t>1276.600</t>
  </si>
  <si>
    <t>Владимир г, Василисина ул, 7</t>
  </si>
  <si>
    <t>Владимир г, Василисина ул, 8</t>
  </si>
  <si>
    <t>Владимир г, Верхняя Дуброва ул, 22</t>
  </si>
  <si>
    <t>Владимир г, Верхняя Дуброва ул, 26Ж</t>
  </si>
  <si>
    <t>Владимир г, Верхняя Дуброва ул, 28</t>
  </si>
  <si>
    <t>Владимир г, Верхняя Дуброва ул, 28Б</t>
  </si>
  <si>
    <t>770.000</t>
  </si>
  <si>
    <t>883.000</t>
  </si>
  <si>
    <t>4650.000</t>
  </si>
  <si>
    <t>765.000</t>
  </si>
  <si>
    <t>783.000</t>
  </si>
  <si>
    <t>Владимир г, Вознесенская ул, 3</t>
  </si>
  <si>
    <t>Владимир г, Вокзальная ул, 16А</t>
  </si>
  <si>
    <t>Владимир г, Вокзальная ул, 71</t>
  </si>
  <si>
    <t>Владимир г, Гагарина ул, 10</t>
  </si>
  <si>
    <t>Владимир г, Герцена ул, 20</t>
  </si>
  <si>
    <t>Владимир г, Горького ул, 52А</t>
  </si>
  <si>
    <t>Владимир г, Горького ул, 67</t>
  </si>
  <si>
    <t>Владимир г, Горького ул, 79А</t>
  </si>
  <si>
    <t>Владимир г, Горького ул, 98</t>
  </si>
  <si>
    <t>Владимир г, Горького ул, 99</t>
  </si>
  <si>
    <t>Владимир г, Гражданская ул, 2Б</t>
  </si>
  <si>
    <t>Владимир г, Даргомыжского ул, 10/20</t>
  </si>
  <si>
    <t>Владимир г, Дворянская ул, 13</t>
  </si>
  <si>
    <t>Владимир г, Дворянская ул, 15</t>
  </si>
  <si>
    <t>Владимир г, Диктора Левитана ул, 1А</t>
  </si>
  <si>
    <t>Владимир г, Диктора Левитана ул, 33</t>
  </si>
  <si>
    <t>Владимир г, Диктора Левитана ул, 38А</t>
  </si>
  <si>
    <t>Владимир г, Диктора Левитана ул, 3Б</t>
  </si>
  <si>
    <t>Владимир г, Диктора Левитана ул, 3В</t>
  </si>
  <si>
    <t>Владимир г, Диктора Левитана ул, 4А</t>
  </si>
  <si>
    <t>Владимир г, Добросельская ул, 190а</t>
  </si>
  <si>
    <t>Владимир г, Добросельская ул, 191А</t>
  </si>
  <si>
    <t>Владимир г, Добросельская ул, 193б</t>
  </si>
  <si>
    <t>Владимир г, Добросельская ул, 199а</t>
  </si>
  <si>
    <t>Владимир г, Добросельская ул, 205</t>
  </si>
  <si>
    <t>Владимир г, Добросельская ул, 207</t>
  </si>
  <si>
    <t>Владимир г, Добросельская ул, 209а</t>
  </si>
  <si>
    <t>Владимир г, Добросельская ул, 211а</t>
  </si>
  <si>
    <t>Владимир г, Добросельская ул, 213</t>
  </si>
  <si>
    <t>Владимир г, Добросельская ул, 4</t>
  </si>
  <si>
    <t>Владимир г, Добросельский проезд, 4</t>
  </si>
  <si>
    <t>Владимир г, Егорова ул, 10а</t>
  </si>
  <si>
    <t>260.000</t>
  </si>
  <si>
    <t>310.000</t>
  </si>
  <si>
    <t>1953</t>
  </si>
  <si>
    <t>1119.000</t>
  </si>
  <si>
    <t>702.000</t>
  </si>
  <si>
    <t>1932</t>
  </si>
  <si>
    <t>1020.000</t>
  </si>
  <si>
    <t>445.000</t>
  </si>
  <si>
    <t>612.000</t>
  </si>
  <si>
    <t>1495.000</t>
  </si>
  <si>
    <t>1342.000</t>
  </si>
  <si>
    <t>1941</t>
  </si>
  <si>
    <t>1180.000</t>
  </si>
  <si>
    <t>445.850</t>
  </si>
  <si>
    <t>430.000</t>
  </si>
  <si>
    <t>1947</t>
  </si>
  <si>
    <t>581.000</t>
  </si>
  <si>
    <t>1938</t>
  </si>
  <si>
    <t>1118.000</t>
  </si>
  <si>
    <t>775.000</t>
  </si>
  <si>
    <t>663.000</t>
  </si>
  <si>
    <t>1979</t>
  </si>
  <si>
    <t>1043.000</t>
  </si>
  <si>
    <t>1380.000</t>
  </si>
  <si>
    <t>1400.000</t>
  </si>
  <si>
    <t>544.800</t>
  </si>
  <si>
    <t>1037.000</t>
  </si>
  <si>
    <t>470.000</t>
  </si>
  <si>
    <t>767.000</t>
  </si>
  <si>
    <t>Владимир г, Егорова ул, 3</t>
  </si>
  <si>
    <t>Владимир г, Ерофеевский спуск, 3</t>
  </si>
  <si>
    <t>Владимир г, Завадского ул, 13Б</t>
  </si>
  <si>
    <t>Владимир г, Завадского ул, 3</t>
  </si>
  <si>
    <t>Владимир г, Завадского ул, 9Б</t>
  </si>
  <si>
    <t>Владимир г, Заклязьменский п, Зеленая ул, 14</t>
  </si>
  <si>
    <t>Владимир г, Заклязьменский п, Лесная ул, 10</t>
  </si>
  <si>
    <t>Владимир г, Заклязьменский п, Новая ул, 1</t>
  </si>
  <si>
    <t>Владимир г, Заклязьменский п, Новая ул, 3</t>
  </si>
  <si>
    <t>Владимир г, Заклязьменский п, Новая ул, 5</t>
  </si>
  <si>
    <t>Владимир г, Заклязьменский п, Центральная ул, 12</t>
  </si>
  <si>
    <t>Владимир г, Зеленая ул, 2</t>
  </si>
  <si>
    <t>Владимир г, Казарменная ул, 5</t>
  </si>
  <si>
    <t>Владимир г, Каманина ул, 22</t>
  </si>
  <si>
    <t>Владимир г, Каманина ул, 27</t>
  </si>
  <si>
    <t>Владимир г, Кирова ул, 10</t>
  </si>
  <si>
    <t>Владимир г, Кирова ул, 19</t>
  </si>
  <si>
    <t>Владимир г, Кирова ул, 1А</t>
  </si>
  <si>
    <t>Владимир г, Кирова ул, 20</t>
  </si>
  <si>
    <t>Владимир г, Кирова ул, 22</t>
  </si>
  <si>
    <t>Владимир г, Кирова ул, 3А</t>
  </si>
  <si>
    <t>Владимир г, Комиссарова ул, 21</t>
  </si>
  <si>
    <t>Владимир г, Комиссарова ул, 28</t>
  </si>
  <si>
    <t>Владимир г, Комиссарова ул, 35а</t>
  </si>
  <si>
    <t>Владимир г, Комиссарова ул, 6</t>
  </si>
  <si>
    <t>1024.600</t>
  </si>
  <si>
    <t>672.000</t>
  </si>
  <si>
    <t>585.000</t>
  </si>
  <si>
    <t>374.000</t>
  </si>
  <si>
    <t>395.000</t>
  </si>
  <si>
    <t>785.000</t>
  </si>
  <si>
    <t>560.000</t>
  </si>
  <si>
    <t>814.000</t>
  </si>
  <si>
    <t>655.000</t>
  </si>
  <si>
    <t>628.000</t>
  </si>
  <si>
    <t>670.000</t>
  </si>
  <si>
    <t>630.000</t>
  </si>
  <si>
    <t>892.000</t>
  </si>
  <si>
    <t>331.000</t>
  </si>
  <si>
    <t>384.000</t>
  </si>
  <si>
    <t>333.000</t>
  </si>
  <si>
    <t>380.000</t>
  </si>
  <si>
    <t>1139.000</t>
  </si>
  <si>
    <t>635.000</t>
  </si>
  <si>
    <t>356.000</t>
  </si>
  <si>
    <t>447.700</t>
  </si>
  <si>
    <t>741.000</t>
  </si>
  <si>
    <t>352.000</t>
  </si>
  <si>
    <t>570.000</t>
  </si>
  <si>
    <t>1997</t>
  </si>
  <si>
    <t>480.000</t>
  </si>
  <si>
    <t>247.000</t>
  </si>
  <si>
    <t>Владимир г, Коммунар мкр, Зеленая ул, 68</t>
  </si>
  <si>
    <t>Владимир г, Коммунар мкр, Школьная ул, 4</t>
  </si>
  <si>
    <t>Владимир г, Крайнова ул, 18</t>
  </si>
  <si>
    <t>Владимир г, Куйбышева ул, 40</t>
  </si>
  <si>
    <t>Владимир г, Куйбышева ул, 46</t>
  </si>
  <si>
    <t>Владимир г, Куйбышева ул, 52</t>
  </si>
  <si>
    <t>Владимир г, Лакина проезд, 6</t>
  </si>
  <si>
    <t>Владимир г, Лакина ул, 129А</t>
  </si>
  <si>
    <t>Владимир г, Лакина ул, 137А</t>
  </si>
  <si>
    <t>2462.000</t>
  </si>
  <si>
    <t>565.000</t>
  </si>
  <si>
    <t>429.700</t>
  </si>
  <si>
    <t>3456.000</t>
  </si>
  <si>
    <t>802.000</t>
  </si>
  <si>
    <t>Владимир г, Лакина ул, 139</t>
  </si>
  <si>
    <t>Владимир г, Лакина ул, 147А</t>
  </si>
  <si>
    <t>Владимир г, Лакина ул, 147Б</t>
  </si>
  <si>
    <t>Владимир г, Лакина ул, 151</t>
  </si>
  <si>
    <t>Владимир г, Лакина ул, 153А</t>
  </si>
  <si>
    <t>Владимир г, Лакина ул, 191</t>
  </si>
  <si>
    <t>Владимир г, Ленина пр-кт, 15</t>
  </si>
  <si>
    <t>Владимир г, Ленина пр-кт, 18А</t>
  </si>
  <si>
    <t>Владимир г, Ленина пр-кт, 20</t>
  </si>
  <si>
    <t>1213.000</t>
  </si>
  <si>
    <t>776.000</t>
  </si>
  <si>
    <t>971.000</t>
  </si>
  <si>
    <t>364.000</t>
  </si>
  <si>
    <t>861.000</t>
  </si>
  <si>
    <t>Владимир г, Ленина пр-кт, 62</t>
  </si>
  <si>
    <t>Владимир г, Ленина пр-кт, 71</t>
  </si>
  <si>
    <t>Владимир г, Ленина пр-кт, 9</t>
  </si>
  <si>
    <t>Владимир г, Лермонтова ул, 26</t>
  </si>
  <si>
    <t>Владимир г, Лермонтова ул, 39</t>
  </si>
  <si>
    <t>Владимир г, Лермонтова ул, 41</t>
  </si>
  <si>
    <t>Владимир г, Лесная ул, 9/9</t>
  </si>
  <si>
    <t>Владимир г, Лесной мкр, Лесная ул, 15</t>
  </si>
  <si>
    <t>Владимир г, Лесной мкр, Лесная ул, 6</t>
  </si>
  <si>
    <t>Владимир г, Луговая ул, 20</t>
  </si>
  <si>
    <t>Владимир г, Луначарского ул, 35</t>
  </si>
  <si>
    <t>Владимир г, Лыбедский проезд, 1</t>
  </si>
  <si>
    <t>Владимир г, Мира ул, 17А</t>
  </si>
  <si>
    <t>Владимир г, Мира ул, 30</t>
  </si>
  <si>
    <t>Владимир г, Мира ул, 32Б</t>
  </si>
  <si>
    <t>Владимир г, Мира ул, 42</t>
  </si>
  <si>
    <t>Владимир г, Мира ул, 84</t>
  </si>
  <si>
    <t>Владимир г, Михайловская ул, 10А</t>
  </si>
  <si>
    <t>1742.000</t>
  </si>
  <si>
    <t>751.200</t>
  </si>
  <si>
    <t>1654.000</t>
  </si>
  <si>
    <t>1265.000</t>
  </si>
  <si>
    <t>704.000</t>
  </si>
  <si>
    <t>504.300</t>
  </si>
  <si>
    <t>1901</t>
  </si>
  <si>
    <t>210.000</t>
  </si>
  <si>
    <t>376.000</t>
  </si>
  <si>
    <t>563.000</t>
  </si>
  <si>
    <t>962.600</t>
  </si>
  <si>
    <t>1350.000</t>
  </si>
  <si>
    <t>Владимир г, Михайловская ул, 59А</t>
  </si>
  <si>
    <t>Владимир г, МОПРа ул, 13</t>
  </si>
  <si>
    <t>Владимир г, Народная ул, 16</t>
  </si>
  <si>
    <t>Владимир г, Нижняя Дуброва ул, 32А</t>
  </si>
  <si>
    <t>Владимир г, Нижняя Дуброва ул, 3а</t>
  </si>
  <si>
    <t>Владимир г, Нижняя Дуброва ул, 44</t>
  </si>
  <si>
    <t>522.200</t>
  </si>
  <si>
    <t>2095.000</t>
  </si>
  <si>
    <t>2013</t>
  </si>
  <si>
    <t>Владимир г, Ново-Ямская ул, 25</t>
  </si>
  <si>
    <t>Владимир г, Ново-Ямская ул, 26</t>
  </si>
  <si>
    <t>592.000</t>
  </si>
  <si>
    <t>1344.000</t>
  </si>
  <si>
    <t>1101.600</t>
  </si>
  <si>
    <t>Владимир г, Октябрьский военный городок, 24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</si>
  <si>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</si>
  <si>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</si>
  <si>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</si>
  <si>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Оргтруд мкр, Молодежная ул, 13</t>
  </si>
  <si>
    <t>Владимир г, Оргтруд мкр, Молодежная ул, 15</t>
  </si>
  <si>
    <t>Владимир г, Оргтруд мкр, Молодежная ул, 20</t>
  </si>
  <si>
    <t>Владимир г, Оргтруд мкр, Молодежная ул, 7</t>
  </si>
  <si>
    <t>Владимир г, Оргтруд мкр, Строителей ул, 1</t>
  </si>
  <si>
    <t>Владимир г, Оргтруд мкр, Строителей ул, 4</t>
  </si>
  <si>
    <t>Владимир г, Оргтруд мкр, Строителей ул, 7</t>
  </si>
  <si>
    <t>Владимир г, Осьмова ул, 2</t>
  </si>
  <si>
    <t>934.100</t>
  </si>
  <si>
    <t>822.000</t>
  </si>
  <si>
    <t>897.300</t>
  </si>
  <si>
    <t>584.000</t>
  </si>
  <si>
    <t>535.000</t>
  </si>
  <si>
    <t>537.000</t>
  </si>
  <si>
    <t>1800.000</t>
  </si>
  <si>
    <t>1197.100</t>
  </si>
  <si>
    <t>881.500</t>
  </si>
  <si>
    <t>719.000</t>
  </si>
  <si>
    <t>Владимир г, Перекопский военный городок, 10</t>
  </si>
  <si>
    <t>Владимир г, Перекопский военный городок, 11</t>
  </si>
  <si>
    <t>Владимир г, Перекопский военный городок, 12</t>
  </si>
  <si>
    <t>Владимир г, Перекопский военный городок, 22</t>
  </si>
  <si>
    <t>Владимир г, Перекопский военный городок, 28</t>
  </si>
  <si>
    <t>Владимир г, Перекопский военный городок, 6</t>
  </si>
  <si>
    <t>Владимир г, Перекопский военный городок, 6а</t>
  </si>
  <si>
    <t>Владимир г, Пичугина ул, 11Б</t>
  </si>
  <si>
    <t>Владимир г, Погодина ул, 3</t>
  </si>
  <si>
    <t>Владимир г, Подбельского ул, 6</t>
  </si>
  <si>
    <t>Владимир г, Полины Осипенко ул, 12</t>
  </si>
  <si>
    <t>Владимир г, Полины Осипенко ул, 15</t>
  </si>
  <si>
    <t>Владимир г, Полины Осипенко ул, 18</t>
  </si>
  <si>
    <t>Владимир г, Полины Осипенко ул, 20</t>
  </si>
  <si>
    <t>Владимир г, Полины Осипенко ул, 22</t>
  </si>
  <si>
    <t>Владимир г, Полины Осипенко ул, 24</t>
  </si>
  <si>
    <t>Владимир г, Полины Осипенко ул, 3</t>
  </si>
  <si>
    <t>Владимир г, Поселок РТС ул, 1</t>
  </si>
  <si>
    <t>Владимир г, Поселок РТС ул, 4</t>
  </si>
  <si>
    <t>Владимир г, Почаевская ул, 25</t>
  </si>
  <si>
    <t>Владимир г, Почаевская ул, 3</t>
  </si>
  <si>
    <t>Владимир г, Почаевская ул, 30</t>
  </si>
  <si>
    <t>Владимир г, Разина ул, 1</t>
  </si>
  <si>
    <t>489.000</t>
  </si>
  <si>
    <t>1912</t>
  </si>
  <si>
    <t>534.000</t>
  </si>
  <si>
    <t>1085.000</t>
  </si>
  <si>
    <t>791.000</t>
  </si>
  <si>
    <t>950.000</t>
  </si>
  <si>
    <t>1195.000</t>
  </si>
  <si>
    <t>924.000</t>
  </si>
  <si>
    <t>1290.000</t>
  </si>
  <si>
    <t>633.000</t>
  </si>
  <si>
    <t>1214.900</t>
  </si>
  <si>
    <t>800.000</t>
  </si>
  <si>
    <t>546.000</t>
  </si>
  <si>
    <t>797.000</t>
  </si>
  <si>
    <t>860.000</t>
  </si>
  <si>
    <t>868.000</t>
  </si>
  <si>
    <t>1160.000</t>
  </si>
  <si>
    <t>1174.000</t>
  </si>
  <si>
    <t>903.600</t>
  </si>
  <si>
    <t>1181.000</t>
  </si>
  <si>
    <t>361.900</t>
  </si>
  <si>
    <t>441.100</t>
  </si>
  <si>
    <t>1660.000</t>
  </si>
  <si>
    <t>Владимир г, Разина ул, 7</t>
  </si>
  <si>
    <t>Владимир г, Разина ул, 8</t>
  </si>
  <si>
    <t>Владимир г, Растопчина ул, 35</t>
  </si>
  <si>
    <t>Владимир г, Растопчина ул, 41а</t>
  </si>
  <si>
    <t>Владимир г, Растопчина ул, 51</t>
  </si>
  <si>
    <t>Владимир г, Садовая ул, 10</t>
  </si>
  <si>
    <t>Владимир г, Садовая ул, 26</t>
  </si>
  <si>
    <t>Владимир г, Связи ул, 3</t>
  </si>
  <si>
    <t>Владимир г, Северная ул, 1</t>
  </si>
  <si>
    <t>386.100</t>
  </si>
  <si>
    <t>424.400</t>
  </si>
  <si>
    <t>350.000</t>
  </si>
  <si>
    <t>2013.000</t>
  </si>
  <si>
    <t>316.100</t>
  </si>
  <si>
    <t>682.500</t>
  </si>
  <si>
    <t>991.000</t>
  </si>
  <si>
    <t>2100.000</t>
  </si>
  <si>
    <t>1216.000</t>
  </si>
  <si>
    <t>Владимир г, Северная ул, 4а</t>
  </si>
  <si>
    <t>Владимир г, Северный проезд, 2</t>
  </si>
  <si>
    <t>Владимир г, Семашко ул, 4</t>
  </si>
  <si>
    <t>Владимир г, Совхоз Вышка ул, 10</t>
  </si>
  <si>
    <t>Владимир г, Соколова-Соколенка ул, 11б</t>
  </si>
  <si>
    <t>Владимир г, Соколова-Соколенка ул, 17б</t>
  </si>
  <si>
    <t>Владимир г, Соколова-Соколенка ул, 21б</t>
  </si>
  <si>
    <t>Владимир г, Соколова-Соколенка ул, 27</t>
  </si>
  <si>
    <t>Владимир г, Соколова-Соколенка ул, 28</t>
  </si>
  <si>
    <t>Владимир г, Соколова-Соколенка ул, 30</t>
  </si>
  <si>
    <t>Владимир г, Соколова-Соколенка ул, 5б</t>
  </si>
  <si>
    <t>Владимир г, Соколова-Соколенка ул, 7</t>
  </si>
  <si>
    <t>Владимир г, Соколова-Соколенка ул, 9</t>
  </si>
  <si>
    <t>Владимир г, Солнечная ул, 41А</t>
  </si>
  <si>
    <t>Владимир г, Солнечная ул, 54</t>
  </si>
  <si>
    <t>Владимир г, Спасское с, Садовая ул, 2</t>
  </si>
  <si>
    <t>Владимир г, Спасское с, Совхозная ул, 5</t>
  </si>
  <si>
    <t>Владимир г, Стасова ул, 1/36</t>
  </si>
  <si>
    <t>Владимир г, Стасова ул, 19/11</t>
  </si>
  <si>
    <t>Владимир г, Стрелецкая ул, 27А</t>
  </si>
  <si>
    <t>Владимир г, Стрелецкая ул, 27Б</t>
  </si>
  <si>
    <t>Владимир г, Стрелецкий городок, 57</t>
  </si>
  <si>
    <t>Владимир г, Строителей пр-кт, 14</t>
  </si>
  <si>
    <t>Владимир г, Строителей пр-кт, 30</t>
  </si>
  <si>
    <t>Владимир г, Строителей пр-кт, 32А</t>
  </si>
  <si>
    <t>Владимир г, Строителей ул, 10</t>
  </si>
  <si>
    <t>Владимир г, Строителей ул, 2</t>
  </si>
  <si>
    <t>Владимир г, Строителей ул, 8</t>
  </si>
  <si>
    <t>467.000</t>
  </si>
  <si>
    <t>1946</t>
  </si>
  <si>
    <t>219.700</t>
  </si>
  <si>
    <t>300.000</t>
  </si>
  <si>
    <t>290.000</t>
  </si>
  <si>
    <t>830.800</t>
  </si>
  <si>
    <t>828.000</t>
  </si>
  <si>
    <t>1087.000</t>
  </si>
  <si>
    <t>1984</t>
  </si>
  <si>
    <t>378.000</t>
  </si>
  <si>
    <t>2011</t>
  </si>
  <si>
    <t>1.000</t>
  </si>
  <si>
    <t>2500.000</t>
  </si>
  <si>
    <t>2002</t>
  </si>
  <si>
    <t>432.600</t>
  </si>
  <si>
    <t>404.000</t>
  </si>
  <si>
    <t>605.000</t>
  </si>
  <si>
    <t>579.800</t>
  </si>
  <si>
    <t>640.000</t>
  </si>
  <si>
    <t>410.300</t>
  </si>
  <si>
    <t>1948</t>
  </si>
  <si>
    <t>410.800</t>
  </si>
  <si>
    <t>815.000</t>
  </si>
  <si>
    <t>1540.000</t>
  </si>
  <si>
    <t>962.000</t>
  </si>
  <si>
    <t>200.000</t>
  </si>
  <si>
    <t>568.000</t>
  </si>
  <si>
    <t>1121.000</t>
  </si>
  <si>
    <t>545.000</t>
  </si>
  <si>
    <t>Владимир г, Студенческая ул, 1</t>
  </si>
  <si>
    <t>Владимир г, Студенческая ул, 1А</t>
  </si>
  <si>
    <t>Владимир г, Суворова ул, 1</t>
  </si>
  <si>
    <t>Владимир г, Суворова ул, 3а</t>
  </si>
  <si>
    <t>Владимир г, Судогодское ш, 17</t>
  </si>
  <si>
    <t>Владимир г, Судогодское ш, 17а</t>
  </si>
  <si>
    <t>Владимир г, Судогодское ш, 23г</t>
  </si>
  <si>
    <t>Владимир г, Судогодское ш, 29д</t>
  </si>
  <si>
    <t>Владимир г, Судогодское ш, 31</t>
  </si>
  <si>
    <t>Владимир г, Судогодское ш, 45</t>
  </si>
  <si>
    <t>Владимир г, Суздальский пр-кт, 11А</t>
  </si>
  <si>
    <t>Владимир г, Суздальский пр-кт, 11Д</t>
  </si>
  <si>
    <t>Владимир г, Суздальский пр-кт, 13</t>
  </si>
  <si>
    <t>Владимир г, Суздальский пр-кт, 17а</t>
  </si>
  <si>
    <t>Владимир г, Суздальский пр-кт, 26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</si>
  <si>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</si>
  <si>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</si>
  <si>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</si>
  <si>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Сущевская ул, 7 стр. 4</t>
  </si>
  <si>
    <t>Владимир г, Сущевская ул, 7А</t>
  </si>
  <si>
    <t>Владимир г, Сущевский проезд, 1</t>
  </si>
  <si>
    <t>Владимир г, Тихонравова ул, 10</t>
  </si>
  <si>
    <t>Владимир г, Тракторная ул, 14</t>
  </si>
  <si>
    <t>Владимир г, Тракторная ул, 3</t>
  </si>
  <si>
    <t>Владимир г, Тракторная ул, 9</t>
  </si>
  <si>
    <t>Владимир г, Турбаза Ладога нп, Сосновая ул, 7</t>
  </si>
  <si>
    <t>Владимир г, Университетская ул, 8А</t>
  </si>
  <si>
    <t>Владимир г, Усти-на-Лабе ул, 22</t>
  </si>
  <si>
    <t>Владимир г, Усти-на-Лабе ул, 27</t>
  </si>
  <si>
    <t>Владимир г, Усти-на-Лабе ул, 5Д</t>
  </si>
  <si>
    <t>Владимир г, Усти-на-Лабе ул, 6</t>
  </si>
  <si>
    <t>Владимир г, Фатьянова ул, 21</t>
  </si>
  <si>
    <t>Владимир г, Фатьянова ул, 24</t>
  </si>
  <si>
    <t>Владимир г, Фатьянова ул, 28</t>
  </si>
  <si>
    <t>Владимир г, Хирурга Орлова ул, 10</t>
  </si>
  <si>
    <t>Владимир г, Чайковского ул, 32</t>
  </si>
  <si>
    <t>Владимир г, Чайковского ул, 36Б</t>
  </si>
  <si>
    <t>651.000</t>
  </si>
  <si>
    <t>1283.000</t>
  </si>
  <si>
    <t>879.000</t>
  </si>
  <si>
    <t>1036.100</t>
  </si>
  <si>
    <t>645.600</t>
  </si>
  <si>
    <t>698.000</t>
  </si>
  <si>
    <t>725.000</t>
  </si>
  <si>
    <t>574.000</t>
  </si>
  <si>
    <t>1156.000</t>
  </si>
  <si>
    <t>620.000</t>
  </si>
  <si>
    <t>1450.000</t>
  </si>
  <si>
    <t>391.000</t>
  </si>
  <si>
    <t>420.000</t>
  </si>
  <si>
    <t>952.000</t>
  </si>
  <si>
    <t>1130.000</t>
  </si>
  <si>
    <t>901.000</t>
  </si>
  <si>
    <t>622.000</t>
  </si>
  <si>
    <t>2010</t>
  </si>
  <si>
    <t>629.000</t>
  </si>
  <si>
    <t>897.000</t>
  </si>
  <si>
    <t>916.600</t>
  </si>
  <si>
    <t>Владимир г, Чайковского ул, 40</t>
  </si>
  <si>
    <t>Владимир г, Чапаева ул, 3</t>
  </si>
  <si>
    <t>Владимир г, Чернышевского ул, 3</t>
  </si>
  <si>
    <t>Владимир г, Чехова ул, 4</t>
  </si>
  <si>
    <t>Владимир г, Электроприборовский проезд, 2</t>
  </si>
  <si>
    <t>Владимир г, Электроприборовский проезд, 7А</t>
  </si>
  <si>
    <t>Владимир г, Энергетик мкр, Северная ул, 11А</t>
  </si>
  <si>
    <t>Владимир г, Энергетик мкр, Энергетиков ул, 12Б</t>
  </si>
  <si>
    <t>Владимир г, Энергетик мкр, Энергетиков ул, 3А</t>
  </si>
  <si>
    <t>Владимир г, Энергетик мкр, Энергетиков ул, 9</t>
  </si>
  <si>
    <t>Владимир г, Юбилейная ул, 10</t>
  </si>
  <si>
    <t>Владимир г, Юбилейная ул, 11А</t>
  </si>
  <si>
    <t>Владимир г, Юбилейная ул, 18А</t>
  </si>
  <si>
    <t>Владимир г, Юбилейная ул, 26</t>
  </si>
  <si>
    <t>Владимир г, Юбилейная ул, 30</t>
  </si>
  <si>
    <t>Владимир г, Юбилейная ул, 40</t>
  </si>
  <si>
    <t>Владимир г, Юбилейная ул, 42</t>
  </si>
  <si>
    <t>Владимир г, Юбилейная ул, 74</t>
  </si>
  <si>
    <t>Владимир г, Юрьевец мкр, Институтский городок, 17</t>
  </si>
  <si>
    <t>Владимир г, Юрьевец мкр, Институтский городок, 24</t>
  </si>
  <si>
    <t>Владимир г, Юрьевец мкр, Институтский городок, 4</t>
  </si>
  <si>
    <t>Владимир г, Юрьевец мкр, Михалькова ул, 1</t>
  </si>
  <si>
    <t>Владимир г, Юрьевец мкр, Ноябрьская ул, 107</t>
  </si>
  <si>
    <t>Владимир г, Юрьевец мкр, Ноябрьская ул, 107А</t>
  </si>
  <si>
    <t>Владимир г, Юрьевец мкр, Ноябрьская ул, 109</t>
  </si>
  <si>
    <t>Владимир г, Юрьевец мкр, Ноябрьская ул, 113</t>
  </si>
  <si>
    <t>Владимир г, Юрьевец мкр, Ноябрьская ул, 8Б</t>
  </si>
  <si>
    <t>961.000</t>
  </si>
  <si>
    <t>968.000</t>
  </si>
  <si>
    <t>1632.000</t>
  </si>
  <si>
    <t>556.000</t>
  </si>
  <si>
    <t>591.900</t>
  </si>
  <si>
    <t>445.800</t>
  </si>
  <si>
    <t>955.000</t>
  </si>
  <si>
    <t>2680.000</t>
  </si>
  <si>
    <t>1430.000</t>
  </si>
  <si>
    <t>2360.000</t>
  </si>
  <si>
    <t>1551.000</t>
  </si>
  <si>
    <t>1080.000</t>
  </si>
  <si>
    <t>869.000</t>
  </si>
  <si>
    <t>429.000</t>
  </si>
  <si>
    <t>618.000</t>
  </si>
  <si>
    <t>571.000</t>
  </si>
  <si>
    <t>615.000</t>
  </si>
  <si>
    <t>340.000</t>
  </si>
  <si>
    <t>Владимир г, Юрьевец мкр, Школьный проезд, 1А</t>
  </si>
  <si>
    <t>Вязники г, 1 Мая ул, 16а</t>
  </si>
  <si>
    <t>Вязники г, 1-я Набережная ул, 3</t>
  </si>
  <si>
    <t>Вязники г, 2-й Кутузовский проезд, 2</t>
  </si>
  <si>
    <t>Вязники г, 2-й Кутузовский проезд, 4</t>
  </si>
  <si>
    <t>Вязники г, 2-й Кутузовский проезд, 6</t>
  </si>
  <si>
    <t>280.000</t>
  </si>
  <si>
    <t>394.100</t>
  </si>
  <si>
    <t>439.400</t>
  </si>
  <si>
    <t>1935</t>
  </si>
  <si>
    <t>538.000</t>
  </si>
  <si>
    <t>295.000</t>
  </si>
  <si>
    <t>269.000</t>
  </si>
  <si>
    <t>Вязники г, Благовещенская ул, 30</t>
  </si>
  <si>
    <t>296.400</t>
  </si>
  <si>
    <t>400.500</t>
  </si>
  <si>
    <t>Вязники г, Владимирская ул, 10</t>
  </si>
  <si>
    <t>Вязники г, Владимирская ул, 12/15</t>
  </si>
  <si>
    <t>725.400</t>
  </si>
  <si>
    <t>840.000</t>
  </si>
  <si>
    <t>Вязники г, Высоковольтная ул, 59</t>
  </si>
  <si>
    <t>Вязники г, Высоковольтная ул, 63</t>
  </si>
  <si>
    <t>Вязники г, Герцена ул, 15</t>
  </si>
  <si>
    <t>Вязники г, Герцена ул, 17</t>
  </si>
  <si>
    <t>Вязники г, Горького ул, 84</t>
  </si>
  <si>
    <t>Вязники г, Дечинский мкр, 12а</t>
  </si>
  <si>
    <t>920.800</t>
  </si>
  <si>
    <t>763.000</t>
  </si>
  <si>
    <t>735.600</t>
  </si>
  <si>
    <t>931.500</t>
  </si>
  <si>
    <t>1925</t>
  </si>
  <si>
    <t>946.000</t>
  </si>
  <si>
    <t>Вязники г, Дечинский мкр, 2</t>
  </si>
  <si>
    <t>Вязники г, Ефимьево ул, 12</t>
  </si>
  <si>
    <t>1270.000</t>
  </si>
  <si>
    <t>Вязники г, Ефимьево ул, 7</t>
  </si>
  <si>
    <t>Вязники г, Железнодорожная ул, 29</t>
  </si>
  <si>
    <t>639.000</t>
  </si>
  <si>
    <t>Вязники г, Заготзерно ул, 11</t>
  </si>
  <si>
    <t>Вязники г, Заготзерно ул, 14</t>
  </si>
  <si>
    <t>Вязники г, Заливная ул, 7</t>
  </si>
  <si>
    <t>Вязники г, Калинина ул, 7</t>
  </si>
  <si>
    <t>807.000</t>
  </si>
  <si>
    <t>498.400</t>
  </si>
  <si>
    <t>617.200</t>
  </si>
  <si>
    <t>Вязники г, Мичуринская ул, 74</t>
  </si>
  <si>
    <t>Вязники г, Мичуринская ул, 79</t>
  </si>
  <si>
    <t>Вязники г, Мичуринская ул, 81</t>
  </si>
  <si>
    <t>Вязники г, Нововязники мкр, Карла Маркса ул, 4</t>
  </si>
  <si>
    <t>Вязники г, Нововязники мкр, Клубная ул, 20</t>
  </si>
  <si>
    <t>Вязники г, Нововязники мкр, Красина ул, 1Б</t>
  </si>
  <si>
    <t>286.300</t>
  </si>
  <si>
    <t>288.000</t>
  </si>
  <si>
    <t>463.400</t>
  </si>
  <si>
    <t>1951</t>
  </si>
  <si>
    <t>Вязники г, Нововязники мкр, Привокзальная ул, 22</t>
  </si>
  <si>
    <t>Вязники г, Нововязники мкр, Привокзальная ул, 56</t>
  </si>
  <si>
    <t>358.500</t>
  </si>
  <si>
    <t>Вязники г, Нововязники мкр, Привокзальная ул, 58</t>
  </si>
  <si>
    <t>Вязники г, Нововязники мкр, Привокзальная ул, 61</t>
  </si>
  <si>
    <t>Вязники г, Нововязники мкр, Текстильная ул, 11</t>
  </si>
  <si>
    <t>Вязники г, Нововязники мкр, Южная ул, 11</t>
  </si>
  <si>
    <t>Вязники г, Победы ул, 1а</t>
  </si>
  <si>
    <t>461.000</t>
  </si>
  <si>
    <t>524.800</t>
  </si>
  <si>
    <t>Вязники г, Советская ул, 19</t>
  </si>
  <si>
    <t>Вязники г, Советская ул, 39/1</t>
  </si>
  <si>
    <t>Вязники г, Советская ул, 64</t>
  </si>
  <si>
    <t>435.600</t>
  </si>
  <si>
    <t>609.100</t>
  </si>
  <si>
    <t>1923</t>
  </si>
  <si>
    <t>Вязники г, Чехова ул, 42</t>
  </si>
  <si>
    <t>Вязники г, Чехова ул, 44</t>
  </si>
  <si>
    <t>Вязниковский р-н, Барское Татарово с, Совхозная ул, 14</t>
  </si>
  <si>
    <t>Вязниковский р-н, Барское Татарово с, Совхозная ул, 16</t>
  </si>
  <si>
    <t>Вязниковский р-н, Большевысоково д, Дорожная ул, 6</t>
  </si>
  <si>
    <t>Вязниковский р-н, Воробьевка д, Главная ул, 5</t>
  </si>
  <si>
    <t>Вязниковский р-н, Воробьевка д, Главная ул, 6</t>
  </si>
  <si>
    <t>877.500</t>
  </si>
  <si>
    <t>762.000</t>
  </si>
  <si>
    <t>Вязниковский р-н, Мстёра п, Мира ул, 5</t>
  </si>
  <si>
    <t>Вязниковский р-н, Мстёра п, Советская ул, 76а</t>
  </si>
  <si>
    <t>Вязниковский р-н, Мстёра п, Советская ул, 80</t>
  </si>
  <si>
    <t>Вязниковский р-н, Мстёра п, Советская ул, 86</t>
  </si>
  <si>
    <t>Вязниковский р-н, Мстёра п, Советская ул, 96</t>
  </si>
  <si>
    <t>Вязниковский р-н, Мстёра ст, Мира ул, 3</t>
  </si>
  <si>
    <t>Вязниковский р-н, Никологоры п, 3-я Пролетарская ул, 3</t>
  </si>
  <si>
    <t>Вязниковский р-н, Никологоры п, 3-я Пролетарская ул, 5а</t>
  </si>
  <si>
    <t>Вязниковский р-н, Никологоры п, Красноармейский пер, 1</t>
  </si>
  <si>
    <t>Вязниковский р-н, Никологоры п, Рассвет ул, 7</t>
  </si>
  <si>
    <t>Вязниковский р-н, Никологоры п, Советская ул, 14</t>
  </si>
  <si>
    <t>Вязниковский р-н, Никологоры п, Солнечная ул, 10</t>
  </si>
  <si>
    <t>Вязниковский р-н, Никологоры п, Солнечная ул, 8</t>
  </si>
  <si>
    <t>Вязниковский р-н, Никологоры п, Юбилейная ул, 3а</t>
  </si>
  <si>
    <t>Вязниковский р-н, Никологоры п, Юбилейная ул, 4б</t>
  </si>
  <si>
    <t>Вязниковский р-н, Никологоры п, Юбилейная ул, 6б</t>
  </si>
  <si>
    <t>Вязниковский р-н, Октябрьская д, Молодежная ул, 2</t>
  </si>
  <si>
    <t>Вязниковский р-н, Октябрьская д, Новая ул, 2</t>
  </si>
  <si>
    <t>880.000</t>
  </si>
  <si>
    <t>625.000</t>
  </si>
  <si>
    <t>850.000</t>
  </si>
  <si>
    <t>1237.600</t>
  </si>
  <si>
    <t>801.600</t>
  </si>
  <si>
    <t>838.800</t>
  </si>
  <si>
    <t>320.500</t>
  </si>
  <si>
    <t>1940</t>
  </si>
  <si>
    <t>1588.500</t>
  </si>
  <si>
    <t>983.000</t>
  </si>
  <si>
    <t>270.400</t>
  </si>
  <si>
    <t>156.000</t>
  </si>
  <si>
    <t>1890</t>
  </si>
  <si>
    <t>688.000</t>
  </si>
  <si>
    <t>Вязниковский р-н, Октябрьская д, Новая ул, 3</t>
  </si>
  <si>
    <t>Вязниковский р-н, Октябрьская д, Новая ул, 4</t>
  </si>
  <si>
    <t>Вязниковский р-н, Октябрьская д, Новая ул, 5</t>
  </si>
  <si>
    <t>Вязниковский р-н, Октябрьская д, Садовая ул, 2</t>
  </si>
  <si>
    <t>492.000</t>
  </si>
  <si>
    <t>335.400</t>
  </si>
  <si>
    <t>Вязниковский р-н, Октябрьский п, Железнодорожная ул, 2</t>
  </si>
  <si>
    <t>Вязниковский р-н, Октябрьский п, Советская ул, 1</t>
  </si>
  <si>
    <t>Вязниковский р-н, Паустово д, Мира ул, 30</t>
  </si>
  <si>
    <t>Вязниковский р-н, Паустово д, Текстильщиков ул, 14</t>
  </si>
  <si>
    <t>Вязниковский р-н, Паустово д, Текстильщиков ул, 20</t>
  </si>
  <si>
    <t>Вязниковский р-н, Паустово д, Фабричная ул, 11</t>
  </si>
  <si>
    <t>Вязниковский р-н, Паустово д, Фабричная ул, 6</t>
  </si>
  <si>
    <t>Вязниковский р-н, Паустово д, Фабричная ул, 9</t>
  </si>
  <si>
    <t>Вязниковский р-н, Паустово д, Школьная ул, 30</t>
  </si>
  <si>
    <t>397.000</t>
  </si>
  <si>
    <t>1942</t>
  </si>
  <si>
    <t>218.300</t>
  </si>
  <si>
    <t>275.600</t>
  </si>
  <si>
    <t>Вязниковский р-н, Пески д, Новая ул, 6</t>
  </si>
  <si>
    <t>705.000</t>
  </si>
  <si>
    <t>805.500</t>
  </si>
  <si>
    <t>Вязниковский р-н, Пировы-Городищи д, Молодежная ул, 6</t>
  </si>
  <si>
    <t>Вязниковский р-н, Пировы-Городищи д, Новая ул, 1</t>
  </si>
  <si>
    <t>Вязниковский р-н, Приозерный п, Пушкинская ул, 120</t>
  </si>
  <si>
    <t>Вязниковский р-н, Приозерный п, Пушкинская ул, 120а</t>
  </si>
  <si>
    <t>Вязниковский р-н, Приозерный п, Пушкинская ул, 122</t>
  </si>
  <si>
    <t>Вязниковский р-н, Приозерный п, Пушкинская ул, 124</t>
  </si>
  <si>
    <t>Вязниковский р-н, Сергеево д, Ткацкая ул, 26</t>
  </si>
  <si>
    <t>Вязниковский р-н, Сергеево д, Ткацкая ул, 27</t>
  </si>
  <si>
    <t>Вязниковский р-н, Сергиевы Горки с, Молодежная ул, 4</t>
  </si>
  <si>
    <t>Вязниковский р-н, Серково д, Новая ул, 2</t>
  </si>
  <si>
    <t>Вязниковский р-н, Станки с, Рябиновая ул, 5</t>
  </si>
  <si>
    <t>564.000</t>
  </si>
  <si>
    <t>331.400</t>
  </si>
  <si>
    <t>838.500</t>
  </si>
  <si>
    <t>2325.000</t>
  </si>
  <si>
    <t>Вязниковский р-н, Степанцево п, Лесная ул, 1</t>
  </si>
  <si>
    <t>Вязниковский р-н, Степанцево п, Лесная ул, 3</t>
  </si>
  <si>
    <t>Вязниковский р-н, Степанцево п, Лесная ул, 5</t>
  </si>
  <si>
    <t>Вязниковский р-н, Степанцево п, Пролетарская ул, 3</t>
  </si>
  <si>
    <t>Вязниковский р-н, Степанцево п, Совхозная ул, 8</t>
  </si>
  <si>
    <t>Вязниковский р-н, Степанцево п, Фабричная ул, 10</t>
  </si>
  <si>
    <t>Вязниковский р-н, Степанцево п, Фабричная ул, 24</t>
  </si>
  <si>
    <t>Вязниковский р-н, Центральный п, Зоотехническая ул, 11а</t>
  </si>
  <si>
    <t>Вязниковский р-н, Центральный п, Молодежная ул, 2</t>
  </si>
  <si>
    <t>1414.000</t>
  </si>
  <si>
    <t>649.000</t>
  </si>
  <si>
    <t>908.000</t>
  </si>
  <si>
    <t>1470.000</t>
  </si>
  <si>
    <t>Вязниковский р-н, Центральный п, Молодежная ул, 3</t>
  </si>
  <si>
    <t>Вязниковский р-н, Чудиново д, Полевая ул, 33</t>
  </si>
  <si>
    <t>450.800</t>
  </si>
  <si>
    <t>Вязниковский р-н, Чудиново д, Центральная ул, 1</t>
  </si>
  <si>
    <t>Вязниковский р-н, Чудиново д, Центральная ул, 8</t>
  </si>
  <si>
    <t>Гороховец г, Братьев Бесединых ул, 8</t>
  </si>
  <si>
    <t>Гороховец г, Братьев Бесединых ул, 9</t>
  </si>
  <si>
    <t>Гороховец г, Вишневый пер, 2</t>
  </si>
  <si>
    <t>Гороховец г, Гагарина пер, 13</t>
  </si>
  <si>
    <t>Гороховец г, Гагарина пер, 15</t>
  </si>
  <si>
    <t>Гороховец г, Гагарина ул, 52</t>
  </si>
  <si>
    <t>Гороховец г, Кирова ул, 11</t>
  </si>
  <si>
    <t>Гороховец г, Кирова ул, 13</t>
  </si>
  <si>
    <t>Гороховец г, Кирова ул, 3</t>
  </si>
  <si>
    <t>Гороховец г, Кирова ул, 6</t>
  </si>
  <si>
    <t>Гороховец г, Краснова ул, 2</t>
  </si>
  <si>
    <t>Гороховец г, Краснова ул, 8</t>
  </si>
  <si>
    <t>Гороховец г, Кутузова ул, 10</t>
  </si>
  <si>
    <t>Гороховец г, Кутузова ул, 19</t>
  </si>
  <si>
    <t>Гороховец г, Кутузова ул, 9</t>
  </si>
  <si>
    <t>Гороховец г, Ленина ул, 59</t>
  </si>
  <si>
    <t>Гороховец г, Ленина ул, 6</t>
  </si>
  <si>
    <t>Гороховец г, Лермонтова ул, 4</t>
  </si>
  <si>
    <t>Гороховец г, Льва Толстого ул, 46</t>
  </si>
  <si>
    <t>Гороховец г, Мелиораторов ул, 3</t>
  </si>
  <si>
    <t>Гороховец г, Мира ул, 11</t>
  </si>
  <si>
    <t>Гороховец г, Мира ул, 17</t>
  </si>
  <si>
    <t>Гороховец г, Мира ул, 22</t>
  </si>
  <si>
    <t>Гороховец г, Московская ул, 124</t>
  </si>
  <si>
    <t>Гороховец г, Набережная ул, 28</t>
  </si>
  <si>
    <t>Гороховец г, Парковая ул, 60</t>
  </si>
  <si>
    <t>Гороховец г, Полевая ул, 6</t>
  </si>
  <si>
    <t>Гороховец г, Сиреневая ул, 1</t>
  </si>
  <si>
    <t>Гороховец г, Сиреневая ул, 3</t>
  </si>
  <si>
    <t>Гороховец г, Строителей ул, 1</t>
  </si>
  <si>
    <t>Гороховец г, Строителей ул, 2</t>
  </si>
  <si>
    <t>Гороховец г, Строителей ул, 6</t>
  </si>
  <si>
    <t>610.000</t>
  </si>
  <si>
    <t>478.000</t>
  </si>
  <si>
    <t>530.000</t>
  </si>
  <si>
    <t>1104.000</t>
  </si>
  <si>
    <t>716.000</t>
  </si>
  <si>
    <t>665.000</t>
  </si>
  <si>
    <t>626.000</t>
  </si>
  <si>
    <t>415.000</t>
  </si>
  <si>
    <t>740.000</t>
  </si>
  <si>
    <t>382.000</t>
  </si>
  <si>
    <t>417.000</t>
  </si>
  <si>
    <t>394.800</t>
  </si>
  <si>
    <t>1230.000</t>
  </si>
  <si>
    <t>706.500</t>
  </si>
  <si>
    <t>358.000</t>
  </si>
  <si>
    <t>464.300</t>
  </si>
  <si>
    <t>461.100</t>
  </si>
  <si>
    <t>324.000</t>
  </si>
  <si>
    <t>416.000</t>
  </si>
  <si>
    <t>583.000</t>
  </si>
  <si>
    <t>579.000</t>
  </si>
  <si>
    <t>506.000</t>
  </si>
  <si>
    <t>809.000</t>
  </si>
  <si>
    <t>645.000</t>
  </si>
  <si>
    <t>1299.500</t>
  </si>
  <si>
    <t>2937.000</t>
  </si>
  <si>
    <t>434.000</t>
  </si>
  <si>
    <t>Гороховец г, Строителей ул, 7</t>
  </si>
  <si>
    <t>Гороховецкий р-н, Арефино д, Совхозная ул, 1</t>
  </si>
  <si>
    <t>Гороховецкий р-н, Арефино д, Совхозная ул, 10</t>
  </si>
  <si>
    <t>Гороховецкий р-н, Великово д, Путейская ул, 1</t>
  </si>
  <si>
    <t>Гороховецкий р-н, Великово д, Путейская ул, 2</t>
  </si>
  <si>
    <t>Гороховецкий р-н, Гришино с, Ленина ул, 54</t>
  </si>
  <si>
    <t>Гороховецкий р-н, Гришино с, Ленина ул, 56</t>
  </si>
  <si>
    <t>Гороховецкий р-н, Гришино с, Ленина ул, 58</t>
  </si>
  <si>
    <t>Гороховецкий р-н, Куприяново д, Дорожная ул, 15</t>
  </si>
  <si>
    <t>Гороховецкий р-н, Куприяново д, Дорожная ул, 22</t>
  </si>
  <si>
    <t>Гороховецкий р-н, Торфопредприятия Большое п, Октябрьская ул, 4</t>
  </si>
  <si>
    <t>Гороховецкий р-н, Чулково п, Дома подстанции ул, 2</t>
  </si>
  <si>
    <t>Гороховецкий р-н, Чулково п, Дома подстанции ул, 4</t>
  </si>
  <si>
    <t>Гороховецкий р-н, Чулково п, Парковая ул, 1</t>
  </si>
  <si>
    <t>Гороховецкий р-н, Юрово д, Колхозная ул, 7</t>
  </si>
  <si>
    <t>Гусь-Хрустальный г, 2-ая Народная ул, 2</t>
  </si>
  <si>
    <t>Гусь-Хрустальный г, 2-ая Народная ул, 4а</t>
  </si>
  <si>
    <t>Гусь-Хрустальный г, 2-ая Народная ул, 9</t>
  </si>
  <si>
    <t>Гусь-Хрустальный г, Владимирская ул, 1</t>
  </si>
  <si>
    <t>Гусь-Хрустальный г, Гражданский пер, 20/1</t>
  </si>
  <si>
    <t>Гусь-Хрустальный г, Гражданский пер, 22/2</t>
  </si>
  <si>
    <t>Гусь-Хрустальный г, Гусевский п, Мира ул, 13</t>
  </si>
  <si>
    <t>Гусь-Хрустальный г, Гусевский п, Мира ул, 17</t>
  </si>
  <si>
    <t>Гусь-Хрустальный г, Гусевский п, Мира ул, 5</t>
  </si>
  <si>
    <t>Гусь-Хрустальный г, Гусевский п, Октябрьская ул, 6</t>
  </si>
  <si>
    <t>Гусь-Хрустальный г, Гусевский п, Октябрьская ул, 7</t>
  </si>
  <si>
    <t>Гусь-Хрустальный г, Гусевский п, Октябрьская ул, 9</t>
  </si>
  <si>
    <t>Гусь-Хрустальный г, Гусевский п, Пионерская ул, 15</t>
  </si>
  <si>
    <t>Гусь-Хрустальный г, Гусевский п, Пионерская ул, 17</t>
  </si>
  <si>
    <t>Гусь-Хрустальный г, Гусевский п, Садовая ул, 6</t>
  </si>
  <si>
    <t>Гусь-Хрустальный г, Гусевский п, Советская ул, 28</t>
  </si>
  <si>
    <t>Гусь-Хрустальный г, Гусевский п, Спортивный пер, 30</t>
  </si>
  <si>
    <t>Гусь-Хрустальный г, Гусевский п, Спортивный пер, 30а</t>
  </si>
  <si>
    <t>Гусь-Хрустальный г, Гусевский п, Южная ул, 13а</t>
  </si>
  <si>
    <t>Гусь-Хрустальный г, Зеркальная ул, 10</t>
  </si>
  <si>
    <t>Гусь-Хрустальный г, Зеркальная ул, 5</t>
  </si>
  <si>
    <t>Гусь-Хрустальный г, Зеркальная ул, 7</t>
  </si>
  <si>
    <t>Гусь-Хрустальный г, Зеркальная ул, 8</t>
  </si>
  <si>
    <t>Гусь-Хрустальный г, Иркутская ул, 21</t>
  </si>
  <si>
    <t>278.400</t>
  </si>
  <si>
    <t>454.700</t>
  </si>
  <si>
    <t>264.800</t>
  </si>
  <si>
    <t>264.900</t>
  </si>
  <si>
    <t>559.000</t>
  </si>
  <si>
    <t>561.000</t>
  </si>
  <si>
    <t>305.000</t>
  </si>
  <si>
    <t>320.000</t>
  </si>
  <si>
    <t>286.000</t>
  </si>
  <si>
    <t>388.600</t>
  </si>
  <si>
    <t>306.000</t>
  </si>
  <si>
    <t>876.000</t>
  </si>
  <si>
    <t>1323.000</t>
  </si>
  <si>
    <t>267.800</t>
  </si>
  <si>
    <t>280.500</t>
  </si>
  <si>
    <t>613.900</t>
  </si>
  <si>
    <t>648.000</t>
  </si>
  <si>
    <t>379.300</t>
  </si>
  <si>
    <t>380.200</t>
  </si>
  <si>
    <t>576.000</t>
  </si>
  <si>
    <t>448.500</t>
  </si>
  <si>
    <t>669.900</t>
  </si>
  <si>
    <t>590.600</t>
  </si>
  <si>
    <t>Гусь-Хрустальный г, Калинина ул, 32/14</t>
  </si>
  <si>
    <t>Гусь-Хрустальный г, Калинина ул, 55</t>
  </si>
  <si>
    <t>Гусь-Хрустальный г, Каляевская ул, 3</t>
  </si>
  <si>
    <t>Гусь-Хрустальный г, Карла Маркса ул, 10/13</t>
  </si>
  <si>
    <t>Гусь-Хрустальный г, Каховского ул, 10</t>
  </si>
  <si>
    <t>Гусь-Хрустальный г, Каховского ул, 5</t>
  </si>
  <si>
    <t>Гусь-Хрустальный г, Коммунистическая ул, 4</t>
  </si>
  <si>
    <t>1589.000</t>
  </si>
  <si>
    <t>256.000</t>
  </si>
  <si>
    <t>245.000</t>
  </si>
  <si>
    <t>455.000</t>
  </si>
  <si>
    <t>634.600</t>
  </si>
  <si>
    <t>1927</t>
  </si>
  <si>
    <t>547.000</t>
  </si>
  <si>
    <t>820.000</t>
  </si>
  <si>
    <t>Гусь-Хрустальный г, Коммунистическая ул, 8</t>
  </si>
  <si>
    <t>Гусь-Хрустальный г, Красноармейская ул, 17</t>
  </si>
  <si>
    <t>Гусь-Хрустальный г, Красноармейская ул, 19</t>
  </si>
  <si>
    <t>Гусь-Хрустальный г, Красноармейская ул, 23</t>
  </si>
  <si>
    <t>Гусь-Хрустальный г, Красных Партизан ул, 5</t>
  </si>
  <si>
    <t>Гусь-Хрустальный г, Курловская ул, 11</t>
  </si>
  <si>
    <t>Гусь-Хрустальный г, Ленинградская ул, 12</t>
  </si>
  <si>
    <t>Гусь-Хрустальный г, Ленинградская ул, 1а</t>
  </si>
  <si>
    <t>Гусь-Хрустальный г, Луначарского ул, 4</t>
  </si>
  <si>
    <t>Гусь-Хрустальный г, Луначарского ул, 7</t>
  </si>
  <si>
    <t>Гусь-Хрустальный г, Люксембургская ул, 8</t>
  </si>
  <si>
    <t>Гусь-Хрустальный г, Маяковского ул, 15</t>
  </si>
  <si>
    <t>Гусь-Хрустальный г, Маяковского ул, 4а</t>
  </si>
  <si>
    <t>Гусь-Хрустальный г, Маяковского ул, 6/23</t>
  </si>
  <si>
    <t>Гусь-Хрустальный г, Менделеева ул, 19б</t>
  </si>
  <si>
    <t>Гусь-Хрустальный г, Менделеева ул, 23</t>
  </si>
  <si>
    <t>Гусь-Хрустальный г, Микрорайон ул, 13</t>
  </si>
  <si>
    <t>Гусь-Хрустальный г, Микрорайон ул, 23</t>
  </si>
  <si>
    <t>Гусь-Хрустальный г, Микрорайон ул, 27</t>
  </si>
  <si>
    <t>Гусь-Хрустальный г, Микрорайон ул, 28</t>
  </si>
  <si>
    <t>Гусь-Хрустальный г, Микрорайон ул, 31</t>
  </si>
  <si>
    <t>Гусь-Хрустальный г, Микрорайон ул, 32а</t>
  </si>
  <si>
    <t>Гусь-Хрустальный г, Микрорайон ул, 35</t>
  </si>
  <si>
    <t>Гусь-Хрустальный г, Микрорайон ул, 37</t>
  </si>
  <si>
    <t>Гусь-Хрустальный г, Микрорайон ул, 38</t>
  </si>
  <si>
    <t>Гусь-Хрустальный г, Микрорайон ул, 39</t>
  </si>
  <si>
    <t>Гусь-Хрустальный г, Микрорайон ул, 42</t>
  </si>
  <si>
    <t>Гусь-Хрустальный г, Микрорайон ул, 45</t>
  </si>
  <si>
    <t>Гусь-Хрустальный г, Мира ул, 5</t>
  </si>
  <si>
    <t>Гусь-Хрустальный г, Муравьева-Апостола ул, 10</t>
  </si>
  <si>
    <t>Гусь-Хрустальный г, Муравьева-Апостола ул, 17</t>
  </si>
  <si>
    <t>Гусь-Хрустальный г, Новый п, Ленина ул, 13</t>
  </si>
  <si>
    <t>795.000</t>
  </si>
  <si>
    <t>1218.000</t>
  </si>
  <si>
    <t>620.900</t>
  </si>
  <si>
    <t>644.000</t>
  </si>
  <si>
    <t>291.000</t>
  </si>
  <si>
    <t>1880</t>
  </si>
  <si>
    <t>627.200</t>
  </si>
  <si>
    <t>1928</t>
  </si>
  <si>
    <t>1280.000</t>
  </si>
  <si>
    <t>1242.000</t>
  </si>
  <si>
    <t>1600.000</t>
  </si>
  <si>
    <t>1510.000</t>
  </si>
  <si>
    <t>440.000</t>
  </si>
  <si>
    <t>835.000</t>
  </si>
  <si>
    <t>1545.000</t>
  </si>
  <si>
    <t>898.000</t>
  </si>
  <si>
    <t>707.000</t>
  </si>
  <si>
    <t>1581.200</t>
  </si>
  <si>
    <t>577.000</t>
  </si>
  <si>
    <t>864.000</t>
  </si>
  <si>
    <t>805.000</t>
  </si>
  <si>
    <t>398.300</t>
  </si>
  <si>
    <t>2170.000</t>
  </si>
  <si>
    <t>2800.000</t>
  </si>
  <si>
    <t>623.000</t>
  </si>
  <si>
    <t>Гусь-Хрустальный г, Новый п, Ленина ул, 9</t>
  </si>
  <si>
    <t>Гусь-Хрустальный г, Октябрьская ул, 23а</t>
  </si>
  <si>
    <t>Гусь-Хрустальный г, Октябрьская ул, 25а</t>
  </si>
  <si>
    <t>Гусь-Хрустальный г, Осьмова ул, 6</t>
  </si>
  <si>
    <t>Гусь-Хрустальный г, Осьмова ул, 9</t>
  </si>
  <si>
    <t>Гусь-Хрустальный г, Писарева ул, 14</t>
  </si>
  <si>
    <t>Гусь-Хрустальный г, Полярная ул, 9</t>
  </si>
  <si>
    <t>Гусь-Хрустальный г, Ремонтная ул, 9/3</t>
  </si>
  <si>
    <t>Гусь-Хрустальный г, Садовая ул, 51</t>
  </si>
  <si>
    <t>Гусь-Хрустальный г, Садовая ул, 57</t>
  </si>
  <si>
    <t>Гусь-Хрустальный г, Садовая ул, 63а</t>
  </si>
  <si>
    <t>Гусь-Хрустальный г, Садовая ул, 69</t>
  </si>
  <si>
    <t>Гусь-Хрустальный г, Свердлова ул, 25</t>
  </si>
  <si>
    <t>Гусь-Хрустальный г, Старых Большевиков ул, 23</t>
  </si>
  <si>
    <t>Гусь-Хрустальный г, Старых Большевиков ул, 28</t>
  </si>
  <si>
    <t>Гусь-Хрустальный г, Теплицкий пр-кт, 18</t>
  </si>
  <si>
    <t>Гусь-Хрустальный г, Теплицкий пр-кт, 2/7</t>
  </si>
  <si>
    <t>Гусь-Хрустальный г, Теплицкий пр-кт, 22</t>
  </si>
  <si>
    <t>Гусь-Хрустальный г, Теплицкий пр-кт, 26</t>
  </si>
  <si>
    <t>Гусь-Хрустальный г, Теплицкий пр-кт, 37</t>
  </si>
  <si>
    <t>Гусь-Хрустальный г, Теплицкий пр-кт, 4</t>
  </si>
  <si>
    <t>Гусь-Хрустальный г, Теплицкий пр-кт, 9</t>
  </si>
  <si>
    <t>Гусь-Хрустальный г, Транспортная ул, 29</t>
  </si>
  <si>
    <t>Гусь-Хрустальный г, Транспортная ул, 7</t>
  </si>
  <si>
    <t>Гусь-Хрустальный г, Транспортная ул, 8</t>
  </si>
  <si>
    <t>510.000</t>
  </si>
  <si>
    <t>1760.000</t>
  </si>
  <si>
    <t>3675.000</t>
  </si>
  <si>
    <t>275.300</t>
  </si>
  <si>
    <t>419.000</t>
  </si>
  <si>
    <t>222.000</t>
  </si>
  <si>
    <t>1929</t>
  </si>
  <si>
    <t>711.000</t>
  </si>
  <si>
    <t>475.000</t>
  </si>
  <si>
    <t>502.700</t>
  </si>
  <si>
    <t>1586.000</t>
  </si>
  <si>
    <t>690.000</t>
  </si>
  <si>
    <t>418.000</t>
  </si>
  <si>
    <t>594.000</t>
  </si>
  <si>
    <t>1186.000</t>
  </si>
  <si>
    <t>1044.000</t>
  </si>
  <si>
    <t>947.700</t>
  </si>
  <si>
    <t>277.900</t>
  </si>
  <si>
    <t>544.900</t>
  </si>
  <si>
    <t>Гусь-Хрустальный г, Фрезерная ул, 4</t>
  </si>
  <si>
    <t>Гусь-Хрустальный г, Чайковского ул, 1</t>
  </si>
  <si>
    <t>Гусь-Хрустальный г, Чайковского ул, 13</t>
  </si>
  <si>
    <t>Гусь-Хрустальный г, Чайковского ул, 4</t>
  </si>
  <si>
    <t>Гусь-Хрустальный г, Чайковского ул, 7</t>
  </si>
  <si>
    <t>337.000</t>
  </si>
  <si>
    <t>1620.000</t>
  </si>
  <si>
    <t>Гусь-Хрустальный р-н, Анопино п, Южная ул, 2</t>
  </si>
  <si>
    <t>Гусь-Хрустальный р-н, Вашутино д, Микрорайон ул, 4</t>
  </si>
  <si>
    <t>582.000</t>
  </si>
  <si>
    <t>393.000</t>
  </si>
  <si>
    <t>472.000</t>
  </si>
  <si>
    <t>Гусь-Хрустальный р-н, Вашутино д, Микрорайон ул, 5</t>
  </si>
  <si>
    <t>Гусь-Хрустальный р-н, Вековка ст, 6</t>
  </si>
  <si>
    <t>Гусь-Хрустальный р-н, Великодворский п, Песочная ул, 16</t>
  </si>
  <si>
    <t>Гусь-Хрустальный р-н, Великодворский п, Пролетарская ул, 14</t>
  </si>
  <si>
    <t>170.000</t>
  </si>
  <si>
    <t>540.000</t>
  </si>
  <si>
    <t>Гусь-Хрустальный р-н, Добрятино п, 60 лет Октября ул, 3</t>
  </si>
  <si>
    <t>Гусь-Хрустальный р-н, Золотково п, 40 лет Октября ул, 4</t>
  </si>
  <si>
    <t>Гусь-Хрустальный р-н, Золотково п, 40 лет Октября ул, 6</t>
  </si>
  <si>
    <t>Гусь-Хрустальный р-н, Золотково п, Ломоносова ул, 14</t>
  </si>
  <si>
    <t>Гусь-Хрустальный р-н, Золотково п, Ломоносова ул, 18</t>
  </si>
  <si>
    <t>Гусь-Хрустальный р-н, Золотково п, Ломоносова ул, 20</t>
  </si>
  <si>
    <t>Гусь-Хрустальный р-н, Золотково п, Ломоносова ул, 7</t>
  </si>
  <si>
    <t>Гусь-Хрустальный р-н, Золотково п, Социалистическая ул, 27</t>
  </si>
  <si>
    <t>Гусь-Хрустальный р-н, Иванищи п, Южная ул, 1а</t>
  </si>
  <si>
    <t>Гусь-Хрустальный р-н, Иванищи п, Южная ул, 6</t>
  </si>
  <si>
    <t>Гусь-Хрустальный р-н, Красное Эхо п, Зеленая ул, 14А</t>
  </si>
  <si>
    <t>Гусь-Хрустальный р-н, Курлово г, Володарского ул, 7</t>
  </si>
  <si>
    <t>Гусь-Хрустальный р-н, Курлово г, Володарского ул, 9А</t>
  </si>
  <si>
    <t>Гусь-Хрустальный р-н, Курлово г, Советская ул, 12</t>
  </si>
  <si>
    <t>Гусь-Хрустальный р-н, Курлово г, Советская ул, 21</t>
  </si>
  <si>
    <t>Гусь-Хрустальный р-н, Курлово г, Чкалова ул, 18</t>
  </si>
  <si>
    <t>Гусь-Хрустальный р-н, Мезиновский п, Мира ул, 9</t>
  </si>
  <si>
    <t>Гусь-Хрустальный р-н, Мезиновский п, Фрезерная ул, 5</t>
  </si>
  <si>
    <t>Гусь-Хрустальный р-н, Мезиновский п, Фрезерная ул, 7</t>
  </si>
  <si>
    <t>Гусь-Хрустальный р-н, Мезиновский п, Фрезерная ул, 8</t>
  </si>
  <si>
    <t>750.000</t>
  </si>
  <si>
    <t>697.500</t>
  </si>
  <si>
    <t>685.800</t>
  </si>
  <si>
    <t>743.000</t>
  </si>
  <si>
    <t>514.600</t>
  </si>
  <si>
    <t>468.000</t>
  </si>
  <si>
    <t>557.600</t>
  </si>
  <si>
    <t>353.800</t>
  </si>
  <si>
    <t>1931</t>
  </si>
  <si>
    <t>Гусь-Хрустальный р-н, Тасинский Бор п, Новая ул, 4</t>
  </si>
  <si>
    <t>Гусь-Хрустальный р-н, Тасинский п, Новая ул, 1</t>
  </si>
  <si>
    <t>Гусь-Хрустальный р-н, Тасинский п, Новая ул, 1а</t>
  </si>
  <si>
    <t>Гусь-Хрустальный р-н, Тасинский п, Новая ул, 2</t>
  </si>
  <si>
    <t>Гусь-Хрустальный р-н, Уршельский п, Мира ул, 4</t>
  </si>
  <si>
    <t>Гусь-Хрустальный р-н, Уршельский п, Свердлова ул, 10</t>
  </si>
  <si>
    <t>Гусь-Хрустальный р-н, Уршельский п, Свердлова ул, 8</t>
  </si>
  <si>
    <t>Гусь-Хрустальный р-н, Уршельский п, Театральная ул, 18</t>
  </si>
  <si>
    <t>Камешково г, Абрамова ул, 2</t>
  </si>
  <si>
    <t>Камешково г, Долбилкина ул, 1</t>
  </si>
  <si>
    <t>Камешково г, Дорофеичева ул, 5</t>
  </si>
  <si>
    <t>Камешково г, Дорофеичева ул, 7</t>
  </si>
  <si>
    <t>365.000</t>
  </si>
  <si>
    <t>215.400</t>
  </si>
  <si>
    <t>274.000</t>
  </si>
  <si>
    <t>518.000</t>
  </si>
  <si>
    <t>508.000</t>
  </si>
  <si>
    <t>566.000</t>
  </si>
  <si>
    <t>Камешково г, Дорофеичева ул, 9</t>
  </si>
  <si>
    <t>Камешково г, Комсомольская пл, 18</t>
  </si>
  <si>
    <t>Камешково г, Комсомольская пл, 2</t>
  </si>
  <si>
    <t>Камешково г, Комсомольская пл, 4</t>
  </si>
  <si>
    <t>Камешково г, Крупской ул, 8А</t>
  </si>
  <si>
    <t>Камешково г, Молодежная ул, 9</t>
  </si>
  <si>
    <t>Камешково г, Ногина ул, 18</t>
  </si>
  <si>
    <t>895.000</t>
  </si>
  <si>
    <t>240.600</t>
  </si>
  <si>
    <t>272.200</t>
  </si>
  <si>
    <t>Камешково г, Свердлова ул, 19А</t>
  </si>
  <si>
    <t>Камешково г, Свердлова ул, 9</t>
  </si>
  <si>
    <t>Камешково г, Совхозная ул, 18</t>
  </si>
  <si>
    <t>Камешковский р-н, Второво с, Железнодорожная ул, 7</t>
  </si>
  <si>
    <t>Камешковский р-н, Дружба п, Мира ул, 13</t>
  </si>
  <si>
    <t>Камешковский р-н, Дружба п, Мира ул, 2</t>
  </si>
  <si>
    <t>Камешковский р-н, Дружба п, Мира ул, 3</t>
  </si>
  <si>
    <t>Камешковский р-н, Дружба п, Мира ул, 5</t>
  </si>
  <si>
    <t>Камешковский р-н, Дружба п, Мира ул, 9</t>
  </si>
  <si>
    <t>Камешковский р-н, им Кирова п, Школьная ул, 24/2</t>
  </si>
  <si>
    <t>Камешковский р-н, им Кирова п, Школьная ул, 26</t>
  </si>
  <si>
    <t>Камешковский р-н, им Красина п, Садовая ул, 8</t>
  </si>
  <si>
    <t>Камешковский р-н, им Максима Горького п, Морозова ул, 3</t>
  </si>
  <si>
    <t>Камешковский р-н, им Максима Горького п, Морозова ул, 4</t>
  </si>
  <si>
    <t>Камешковский р-н, им Максима Горького п, Морозова ул, 6</t>
  </si>
  <si>
    <t>Камешковский р-н, им Максима Горького п, Шоссейная ул, 1</t>
  </si>
  <si>
    <t>Камешковский р-н, Коверино с, Садовая ул, 3б</t>
  </si>
  <si>
    <t>Камешковский р-н, Новки п, Ильича ул, 39</t>
  </si>
  <si>
    <t>Камешковский р-н, Новки п, Ильича ул, 43</t>
  </si>
  <si>
    <t>Камешковский р-н, Новки п, Ильича ул, 45</t>
  </si>
  <si>
    <t>Камешковский р-н, Новки п, Калинина ул, 2</t>
  </si>
  <si>
    <t>Камешковский р-н, Новки п, Чапаева ул, 14</t>
  </si>
  <si>
    <t>Камешковский р-н, Новки п, Чапаева ул, 16</t>
  </si>
  <si>
    <t>Камешковский р-н, Новки п, Чапаева ул, 17</t>
  </si>
  <si>
    <t>Камешковский р-н, Новки п, Чапаева ул, 21</t>
  </si>
  <si>
    <t>Камешковский р-н, Сергеиха д, Фрунзе ул, 68</t>
  </si>
  <si>
    <t>Киржач г, 40 лет Октября ул, 13</t>
  </si>
  <si>
    <t>Киржач г, 40 лет Октября ул, 36</t>
  </si>
  <si>
    <t>Киржач г, 50 лет Октября ул, 9</t>
  </si>
  <si>
    <t>Киржач г, Больничный проезд, 5</t>
  </si>
  <si>
    <t>Киржач г, Владимирская ул, 31</t>
  </si>
  <si>
    <t>Киржач г, Вокзальная ул, 26а</t>
  </si>
  <si>
    <t>557.000</t>
  </si>
  <si>
    <t>1003.000</t>
  </si>
  <si>
    <t>240.000</t>
  </si>
  <si>
    <t>316.000</t>
  </si>
  <si>
    <t>933.100</t>
  </si>
  <si>
    <t>830.000</t>
  </si>
  <si>
    <t>632.000</t>
  </si>
  <si>
    <t>361.200</t>
  </si>
  <si>
    <t>1879.500</t>
  </si>
  <si>
    <t>975.800</t>
  </si>
  <si>
    <t>231.200</t>
  </si>
  <si>
    <t>696.600</t>
  </si>
  <si>
    <t>Киржач г, Денисенко ул, 15</t>
  </si>
  <si>
    <t>Киржач г, Красный Октябрь мкр, Метленкова ул, 4</t>
  </si>
  <si>
    <t>Киржач г, Красный Октябрь мкр, Пушкина ул, 19</t>
  </si>
  <si>
    <t>Киржач г, Красный Октябрь мкр, Пушкина ул, 21</t>
  </si>
  <si>
    <t>Киржач г, Красный Октябрь мкр, Пушкина ул, 4а</t>
  </si>
  <si>
    <t>Киржач г, Красный Октябрь мкр, Свердлова ул, 9</t>
  </si>
  <si>
    <t>Киржач г, Красный Октябрь мкр, Солнечный кв-л, 3</t>
  </si>
  <si>
    <t>Киржач г, Красный Октябрь мкр, Солнечный кв-л, 7</t>
  </si>
  <si>
    <t>Киржач г, Красный Октябрь мкр, Солнечный кв-л, 7а</t>
  </si>
  <si>
    <t>Киржач г, Красный Октябрь мкр, Солнечный кв-л, 8</t>
  </si>
  <si>
    <t>Киржач г, Красный Октябрь мкр, Солнечный кв-л, 8а</t>
  </si>
  <si>
    <t>Киржач г, Красный Октябрь мкр, Фурманова ул, 10</t>
  </si>
  <si>
    <t>Киржач г, Красный Октябрь мкр, Фурманова ул, 18</t>
  </si>
  <si>
    <t>Киржач г, Красный Октябрь мкр, Фурманова ул, 24</t>
  </si>
  <si>
    <t>Киржач г, Красный Октябрь мкр, Фурманова ул, 39</t>
  </si>
  <si>
    <t>Киржач г, Ленинградская ул, 108</t>
  </si>
  <si>
    <t>Киржач г, Ленинградская ул, 98</t>
  </si>
  <si>
    <t>Киржач г, Магистральная ул, 1а</t>
  </si>
  <si>
    <t>Киржач г, Магистральная ул, 2</t>
  </si>
  <si>
    <t>Киржач г, Магистральная ул, 8</t>
  </si>
  <si>
    <t>Киржач г, Морозовская ул, 120</t>
  </si>
  <si>
    <t>Киржач г, Морозовская ул, 99а</t>
  </si>
  <si>
    <t>Киржач г, Некрасовская ул, 18</t>
  </si>
  <si>
    <t>Киржач г, Островского ул, 18</t>
  </si>
  <si>
    <t>Киржач г, Островского ул, 19</t>
  </si>
  <si>
    <t>Киржач г, Островского ул, 5</t>
  </si>
  <si>
    <t>Киржач г, Павловского ул, 28</t>
  </si>
  <si>
    <t>Киржач г, Привокзальная ул, 9</t>
  </si>
  <si>
    <t>Киржач г, Приозерная ул, 1в</t>
  </si>
  <si>
    <t>Киржач г, Пугачева ул, 6</t>
  </si>
  <si>
    <t>Киржач г, Свобода ул, 113А</t>
  </si>
  <si>
    <t>Киржач г, Советская ул, 33</t>
  </si>
  <si>
    <t>Киржач г, Совхозная ул, 5</t>
  </si>
  <si>
    <t>Киржач г, Станционная ул, 65</t>
  </si>
  <si>
    <t>Киржач г, Томаровича ул, 7</t>
  </si>
  <si>
    <t>Киржач г, Чехова ул, 3</t>
  </si>
  <si>
    <t>Киржач г, Шелковиков ул, 15</t>
  </si>
  <si>
    <t>Киржачский р-н, Горка п, Шелковиков ул, 3</t>
  </si>
  <si>
    <t>Киржачский р-н, Горка п, Шелковиков ул, 5</t>
  </si>
  <si>
    <t>Киржачский р-н, Горка п, Шелковиков ул, 6</t>
  </si>
  <si>
    <t>718.000</t>
  </si>
  <si>
    <t>517.300</t>
  </si>
  <si>
    <t>512.400</t>
  </si>
  <si>
    <t>1066.800</t>
  </si>
  <si>
    <t>935.000</t>
  </si>
  <si>
    <t>934.000</t>
  </si>
  <si>
    <t>729.600</t>
  </si>
  <si>
    <t>585.600</t>
  </si>
  <si>
    <t>646.000</t>
  </si>
  <si>
    <t>1483.700</t>
  </si>
  <si>
    <t>328.000</t>
  </si>
  <si>
    <t>728.400</t>
  </si>
  <si>
    <t>825.000</t>
  </si>
  <si>
    <t>1184.000</t>
  </si>
  <si>
    <t>400.600</t>
  </si>
  <si>
    <t>Киржачский р-н, Дубки тер, 136</t>
  </si>
  <si>
    <t>Киржачский р-н, Дубки тер, 137</t>
  </si>
  <si>
    <t>Киржачский р-н, Ефремово д, Восточная ул, 1</t>
  </si>
  <si>
    <t>Киржачский р-н, Ефремово д, Восточная ул, 5</t>
  </si>
  <si>
    <t>438.000</t>
  </si>
  <si>
    <t>Киржачский р-н, Илькино д, Центральная ул, 50а</t>
  </si>
  <si>
    <t>Киржачский р-н, Кипрево д, Новая ул, 2</t>
  </si>
  <si>
    <t>532.000</t>
  </si>
  <si>
    <t>Киржачский р-н, Першино п, Проезд октябрят ул, 1</t>
  </si>
  <si>
    <t>Киржачский р-н, Першино п, Проезд октябрят ул, 3</t>
  </si>
  <si>
    <t>Киржачский р-н, Першино п, Проезд октябрят ул, 5</t>
  </si>
  <si>
    <t>Киржачский р-н, Федоровское д, Колхозная ул, 19</t>
  </si>
  <si>
    <t>Киржачский р-н, Федоровское д, Советская ул, 4</t>
  </si>
  <si>
    <t>Киржачский р-н, Федоровское д, Советская ул, 6</t>
  </si>
  <si>
    <t>Ковров г, Абельмана ул, 118</t>
  </si>
  <si>
    <t>Ковров г, Абельмана ул, 13</t>
  </si>
  <si>
    <t>Ковров г, Абельмана ул, 137</t>
  </si>
  <si>
    <t>Ковров г, Абельмана ул, 139/2</t>
  </si>
  <si>
    <t>Ковров г, Абельмана ул, 139</t>
  </si>
  <si>
    <t>Ковров г, Абельмана ул, 21</t>
  </si>
  <si>
    <t>Ковров г, Абельмана ул, 23</t>
  </si>
  <si>
    <t>Ковров г, Абельмана ул, 43</t>
  </si>
  <si>
    <t>Ковров г, Абельмана ул, 46</t>
  </si>
  <si>
    <t>Ковров г, Абельмана ул, 61</t>
  </si>
  <si>
    <t>Ковров г, Абельмана ул, 86</t>
  </si>
  <si>
    <t>Ковров г, Барсукова ул, 14а</t>
  </si>
  <si>
    <t>Ковров г, Барсукова ул, 27/8</t>
  </si>
  <si>
    <t>Ковров г, Блинова ул, 74</t>
  </si>
  <si>
    <t>Ковров г, Брюсова проезд, 4</t>
  </si>
  <si>
    <t>Ковров г, Брюсова ул, 52/2</t>
  </si>
  <si>
    <t>Ковров г, Васильева ул, 11</t>
  </si>
  <si>
    <t>Ковров г, Ватутина ул, 45</t>
  </si>
  <si>
    <t>Ковров г, Волго-Донская ул, 11б</t>
  </si>
  <si>
    <t>Ковров г, Волго-Донская ул, 23</t>
  </si>
  <si>
    <t>Ковров г, Волго-Донская ул, 29</t>
  </si>
  <si>
    <t>Ковров г, Володарского ул, 12</t>
  </si>
  <si>
    <t>Ковров г, Восточный проезд, 14/3</t>
  </si>
  <si>
    <t>Ковров г, Генералова ул, 10</t>
  </si>
  <si>
    <t>Ковров г, Грибоедова ул, 1</t>
  </si>
  <si>
    <t>508.100</t>
  </si>
  <si>
    <t>1873</t>
  </si>
  <si>
    <t>798.600</t>
  </si>
  <si>
    <t>150.000</t>
  </si>
  <si>
    <t>993.000</t>
  </si>
  <si>
    <t>Ковров г, Грибоедова ул, 119</t>
  </si>
  <si>
    <t>Ковров г, Грибоедова ул, 121</t>
  </si>
  <si>
    <t>Ковров г, Грибоедова ул, 5 корп. 2</t>
  </si>
  <si>
    <t>Ковров г, Грибоедова ул, 7</t>
  </si>
  <si>
    <t>Ковров г, Грибоедова ул, 70</t>
  </si>
  <si>
    <t>Ковров г, Грибоедова ул, 74</t>
  </si>
  <si>
    <t>Ковров г, Дегтярева ул, 4</t>
  </si>
  <si>
    <t>Ковров г, Дегтярева ул, 60</t>
  </si>
  <si>
    <t>Ковров г, Дзержинского ул, 2</t>
  </si>
  <si>
    <t>Ковров г, Еловая ул, 82/2</t>
  </si>
  <si>
    <t>Ковров г, Еловая ул, 82/3</t>
  </si>
  <si>
    <t>Ковров г, Еловая ул, 86/1</t>
  </si>
  <si>
    <t>Ковров г, Еловая ул, 86/2</t>
  </si>
  <si>
    <t>Ковров г, Еловая ул, 86/3</t>
  </si>
  <si>
    <t>Ковров г, Еловая ул, 86/4</t>
  </si>
  <si>
    <t>Ковров г, Еловая ул, 86/7</t>
  </si>
  <si>
    <t>Ковров г, Еловая ул, 86/8</t>
  </si>
  <si>
    <t>Ковров г, Еловая ул, 90/2</t>
  </si>
  <si>
    <t>Ковров г, Зои Космодемьянской ул, 1 корп. 7</t>
  </si>
  <si>
    <t>Ковров г, Зои Космодемьянской ул, 7 корп. 1</t>
  </si>
  <si>
    <t>Ковров г, Киркижа ул, 14А</t>
  </si>
  <si>
    <t>Ковров г, Киркижа ул, 14Б</t>
  </si>
  <si>
    <t>Ковров г, Кирова ул, 67</t>
  </si>
  <si>
    <t>Ковров г, Кирова ул, 69</t>
  </si>
  <si>
    <t>Ковров г, Ковров-8 тер, 2</t>
  </si>
  <si>
    <t>Ковров г, Ковров-8 тер, 9</t>
  </si>
  <si>
    <t>Ковров г, Ковровская ул, 19</t>
  </si>
  <si>
    <t>Ковров г, Колхозная ул, 27</t>
  </si>
  <si>
    <t>Ковров г, Комсомольская ул, 104</t>
  </si>
  <si>
    <t>Ковров г, Комсомольская ул, 95</t>
  </si>
  <si>
    <t>Ковров г, Космонавтов ул, 2 корп. 3</t>
  </si>
  <si>
    <t>Ковров г, Кузнечная ул, 3</t>
  </si>
  <si>
    <t>Ковров г, Ленина пр-кт, 19</t>
  </si>
  <si>
    <t>Ковров г, Ленина пр-кт, 2</t>
  </si>
  <si>
    <t>Ковров г, Ленина пр-кт, 23</t>
  </si>
  <si>
    <t>Ковров г, Ленина пр-кт, 42</t>
  </si>
  <si>
    <t>Ковров г, Ленина пр-кт, 51</t>
  </si>
  <si>
    <t>Ковров г, Ленина пр-кт, 61</t>
  </si>
  <si>
    <t>Ковров г, Летняя ул, 49</t>
  </si>
  <si>
    <t>Ковров г, Летняя ул, 86</t>
  </si>
  <si>
    <t>265.000</t>
  </si>
  <si>
    <t>526.000</t>
  </si>
  <si>
    <t>4800.000</t>
  </si>
  <si>
    <t>587.000</t>
  </si>
  <si>
    <t>1017.000</t>
  </si>
  <si>
    <t>938.200</t>
  </si>
  <si>
    <t>1251.100</t>
  </si>
  <si>
    <t>868.800</t>
  </si>
  <si>
    <t>1316.000</t>
  </si>
  <si>
    <t>1358.000</t>
  </si>
  <si>
    <t>451.000</t>
  </si>
  <si>
    <t>824.000</t>
  </si>
  <si>
    <t>831.000</t>
  </si>
  <si>
    <t>2640.000</t>
  </si>
  <si>
    <t>1171.700</t>
  </si>
  <si>
    <t>751.000</t>
  </si>
  <si>
    <t>514.000</t>
  </si>
  <si>
    <t>252.000</t>
  </si>
  <si>
    <t>Ковров г, Либерецкая ул, 9</t>
  </si>
  <si>
    <t>Ковров г, Лизы Чайкиной ул, 104</t>
  </si>
  <si>
    <t>Ковров г, Лизы Чайкиной ул, 108</t>
  </si>
  <si>
    <t>Ковров г, Лопатина ул, 44</t>
  </si>
  <si>
    <t>Ковров г, Машиностроителей ул, 15</t>
  </si>
  <si>
    <t>Ковров г, Маяковского ул, 106</t>
  </si>
  <si>
    <t>Ковров г, Маяковского ул, 108</t>
  </si>
  <si>
    <t>Ковров г, Маяковского ул, 110</t>
  </si>
  <si>
    <t>Ковров г, Маяковского ул, 2</t>
  </si>
  <si>
    <t>Ковров г, Маяковского ул, 24</t>
  </si>
  <si>
    <t>Ковров г, Маяковского ул, 28</t>
  </si>
  <si>
    <t>Ковров г, Маяковского ул, 89</t>
  </si>
  <si>
    <t>Ковров г, Моховая ул, 4</t>
  </si>
  <si>
    <t>Ковров г, Моховая ул, 6</t>
  </si>
  <si>
    <t>Ковров г, Моховая ул, 7</t>
  </si>
  <si>
    <t>Ковров г, Муромская ул, 11</t>
  </si>
  <si>
    <t>Ковров г, Муромская ул, 9</t>
  </si>
  <si>
    <t>Ковров г, Набережная 2-я ул, 10</t>
  </si>
  <si>
    <t>Ковров г, Набережная ул, 17/2</t>
  </si>
  <si>
    <t>609.000</t>
  </si>
  <si>
    <t>608.900</t>
  </si>
  <si>
    <t>910.000</t>
  </si>
  <si>
    <t>527.000</t>
  </si>
  <si>
    <t>828.600</t>
  </si>
  <si>
    <t>675.000</t>
  </si>
  <si>
    <t>847.000</t>
  </si>
  <si>
    <t>870.000</t>
  </si>
  <si>
    <t>586.000</t>
  </si>
  <si>
    <t>361.000</t>
  </si>
  <si>
    <t>931.000</t>
  </si>
  <si>
    <t>Ковров г, Ногина ул, 20</t>
  </si>
  <si>
    <t>Ковров г, Олега Кошевого ул, 11</t>
  </si>
  <si>
    <t>Ковров г, Островского ул, 57/2</t>
  </si>
  <si>
    <t>Ковров г, Островского ул, 75</t>
  </si>
  <si>
    <t>Ковров г, Парковая ул, 2/2</t>
  </si>
  <si>
    <t>Ковров г, Першутова ул, 24</t>
  </si>
  <si>
    <t>589.000</t>
  </si>
  <si>
    <t>562.000</t>
  </si>
  <si>
    <t>486.000</t>
  </si>
  <si>
    <t>Ковров г, Подлесная ул, 24</t>
  </si>
  <si>
    <t>Ковров г, Правды ул, 12</t>
  </si>
  <si>
    <t>Ковров г, Преображенская ул, 1</t>
  </si>
  <si>
    <t>Ковров г, Пролетарская ул, 42</t>
  </si>
  <si>
    <t>Ковров г, Пугачева ул, 31</t>
  </si>
  <si>
    <t>Ковров г, Ранжева ул, 5</t>
  </si>
  <si>
    <t>Ковров г, Свердлова ул, 8</t>
  </si>
  <si>
    <t>424.000</t>
  </si>
  <si>
    <t>608.000</t>
  </si>
  <si>
    <t>1083.000</t>
  </si>
  <si>
    <t>Ковров г, Социалистическая ул, 23</t>
  </si>
  <si>
    <t>Ковров г, Социалистическая ул, 27</t>
  </si>
  <si>
    <t>Ковров г, Станиславского ул, 1/1</t>
  </si>
  <si>
    <t>572.000</t>
  </si>
  <si>
    <t>696.000</t>
  </si>
  <si>
    <t>Ковров г, Строителей ул, 26/2</t>
  </si>
  <si>
    <t>Ковров г, Текстильная ул, 8</t>
  </si>
  <si>
    <t>Ковров г, Туманова ул, 15</t>
  </si>
  <si>
    <t>Ковров г, Туманова ул, 31</t>
  </si>
  <si>
    <t>Ковров г, Туманова ул, 6а</t>
  </si>
  <si>
    <t>Ковров г, Туманова ул, 9</t>
  </si>
  <si>
    <t>Ковров г, Федорова ул, 91</t>
  </si>
  <si>
    <t>Ковров г, Чернышевского ул, 13</t>
  </si>
  <si>
    <t>Ковров г, Чернышевского ул, 17</t>
  </si>
  <si>
    <t>Ковров г, Чернышевского ул, 2</t>
  </si>
  <si>
    <t>Ковров г, Щорса ул, 23</t>
  </si>
  <si>
    <t>972.000</t>
  </si>
  <si>
    <t>884.900</t>
  </si>
  <si>
    <t>343.000</t>
  </si>
  <si>
    <t>1891</t>
  </si>
  <si>
    <t>923.000</t>
  </si>
  <si>
    <t>1916</t>
  </si>
  <si>
    <t>Ковровский р-н, Достижение п, Фабричная ул, 34</t>
  </si>
  <si>
    <t>Ковровский р-н, Клязьминский Городок с, Клязьминская ПМК ул, 15</t>
  </si>
  <si>
    <t>Ковровский р-н, Ковров-35 городок, Центральная ул, 111</t>
  </si>
  <si>
    <t>Ковровский р-н, Красный Октябрь п, Мира ул, 11</t>
  </si>
  <si>
    <t>Ковровский р-н, Красный Октябрь п, Мира ул, 15</t>
  </si>
  <si>
    <t>Ковровский р-н, Крутово с, Просторная ул, 6</t>
  </si>
  <si>
    <t>Ковровский р-н, Малыгино п, Школьная ул, 55</t>
  </si>
  <si>
    <t>Ковровский р-н, Малыгино п, Юбилейная ул, 49</t>
  </si>
  <si>
    <t>Ковровский р-н, Мелехово пгт, Гагарина ул, 4</t>
  </si>
  <si>
    <t>Ковровский р-н, Мелехово пгт, Гагарина ул, 9</t>
  </si>
  <si>
    <t>Ковровский р-н, Мелехово пгт, Комарова ул, 8</t>
  </si>
  <si>
    <t>Ковровский р-н, Мелехово пгт, Пионерская ул, 2</t>
  </si>
  <si>
    <t>Ковровский р-н, Мелехово пгт, Советская ул, 11</t>
  </si>
  <si>
    <t>Ковровский р-н, Мелехово пгт, Советская ул, 14</t>
  </si>
  <si>
    <t>Ковровский р-н, Мелехово пгт, Советская ул, 9</t>
  </si>
  <si>
    <t>Ковровский р-н, Мелехово пгт, Школьный пер, 26</t>
  </si>
  <si>
    <t>Ковровский р-н, Новый п, Першутова ул, 4</t>
  </si>
  <si>
    <t>Ковровский р-н, Новый п, Школьная ул, 5</t>
  </si>
  <si>
    <t>Ковровский р-н, Пакино п, Центральная ул, 20</t>
  </si>
  <si>
    <t>Ковровский р-н, Пакино п, Центральная ул, 20а</t>
  </si>
  <si>
    <t>Ковровский р-н, Первомайский п, 10</t>
  </si>
  <si>
    <t>745.200</t>
  </si>
  <si>
    <t>727.500</t>
  </si>
  <si>
    <t>268.800</t>
  </si>
  <si>
    <t>292.400</t>
  </si>
  <si>
    <t>926.000</t>
  </si>
  <si>
    <t>715.000</t>
  </si>
  <si>
    <t>1170.000</t>
  </si>
  <si>
    <t>155.000</t>
  </si>
  <si>
    <t>437.000</t>
  </si>
  <si>
    <t>342.000</t>
  </si>
  <si>
    <t>313.000</t>
  </si>
  <si>
    <t>858.000</t>
  </si>
  <si>
    <t>322.000</t>
  </si>
  <si>
    <t>Ковровский р-н, Первомайский п, 11</t>
  </si>
  <si>
    <t>Ковровский р-н, Первомайский п, 12</t>
  </si>
  <si>
    <t>Ковровский р-н, Первомайский п, 13</t>
  </si>
  <si>
    <t>Ковровский р-н, Первомайский п, 5</t>
  </si>
  <si>
    <t>Ковровский р-н, подстанция Заря р-н, 1</t>
  </si>
  <si>
    <t>Ковровский р-н, подстанция Заря р-н, 2</t>
  </si>
  <si>
    <t>Ковровский р-н, подстанция Заря р-н, 3</t>
  </si>
  <si>
    <t>Ковровский р-н, Ручей д, Центральная ул, 10</t>
  </si>
  <si>
    <t>Ковровский р-н, Ручей д, Центральная ул, 2</t>
  </si>
  <si>
    <t>Ковровский р-н, Санниково с, Центральная ул, 18</t>
  </si>
  <si>
    <t>Кольчугино г, 3 Интернационала ул, 53</t>
  </si>
  <si>
    <t>Кольчугино г, 3 Линия Леспромхоза ул, 2</t>
  </si>
  <si>
    <t>505.000</t>
  </si>
  <si>
    <t>409.200</t>
  </si>
  <si>
    <t>511.000</t>
  </si>
  <si>
    <t>513.000</t>
  </si>
  <si>
    <t>330.000</t>
  </si>
  <si>
    <t>408.800</t>
  </si>
  <si>
    <t>336.000</t>
  </si>
  <si>
    <t>501.000</t>
  </si>
  <si>
    <t>593.600</t>
  </si>
  <si>
    <t>Кольчугино г, 50 лет Октября ул, 5</t>
  </si>
  <si>
    <t>Кольчугино г, 50 лет Октября ул, 9</t>
  </si>
  <si>
    <t>Кольчугино г, 50 лет СССР ул, 12</t>
  </si>
  <si>
    <t>Кольчугино г, 6 Линия Ленинского поселка ул, 31</t>
  </si>
  <si>
    <t>Кольчугино г, Алексеева ул, 2</t>
  </si>
  <si>
    <t>Кольчугино г, Белая Речка мкр, Молодежная ул, 2</t>
  </si>
  <si>
    <t>Кольчугино г, Белая Речка мкр, Родниковая ул, 43</t>
  </si>
  <si>
    <t>Кольчугино г, Белая Речка мкр, Школьная ул, 11</t>
  </si>
  <si>
    <t>Кольчугино г, Белая Речка мкр, Школьная ул, 9</t>
  </si>
  <si>
    <t>Кольчугино г, Веденеева ул, 16</t>
  </si>
  <si>
    <t>Кольчугино г, Веденеева ул, 18</t>
  </si>
  <si>
    <t>Кольчугино г, Веденеева ул, 3</t>
  </si>
  <si>
    <t>Кольчугино г, Веденеева ул, 6</t>
  </si>
  <si>
    <t>Кольчугино г, Дружбы ул, 8а</t>
  </si>
  <si>
    <t>Кольчугино г, КИМ ул, 10</t>
  </si>
  <si>
    <t>Кольчугино г, КИМ ул, 12</t>
  </si>
  <si>
    <t>Кольчугино г, КИМ ул, 16</t>
  </si>
  <si>
    <t>Кольчугино г, КИМ ул, 20</t>
  </si>
  <si>
    <t>Кольчугино г, Коллективная ул, 43</t>
  </si>
  <si>
    <t>Кольчугино г, Котовского ул, 23</t>
  </si>
  <si>
    <t>Кольчугино г, Ленина ул, 12</t>
  </si>
  <si>
    <t>Кольчугино г, Лермонтова ул, 5</t>
  </si>
  <si>
    <t>Кольчугино г, Лермонтова ул, 7</t>
  </si>
  <si>
    <t>Кольчугино г, Ломако ул, 14</t>
  </si>
  <si>
    <t>680.400</t>
  </si>
  <si>
    <t>1930</t>
  </si>
  <si>
    <t>Кольчугино г, Луговая ул, 7</t>
  </si>
  <si>
    <t>Кольчугино г, Луговая ул, 8</t>
  </si>
  <si>
    <t>Кольчугино г, Мира ул, 15</t>
  </si>
  <si>
    <t>Кольчугино г, Мира ул, 25</t>
  </si>
  <si>
    <t>Кольчугино г, Мира ул, 9</t>
  </si>
  <si>
    <t>Кольчугино г, Поселок Зеленоборский ул, 18</t>
  </si>
  <si>
    <t>Кольчугино г, Темкина ул, 9</t>
  </si>
  <si>
    <t>Кольчугино г, Ульяновская ул, 27</t>
  </si>
  <si>
    <t>Кольчугино г, Чапаева ул, 1а</t>
  </si>
  <si>
    <t>Кольчугино г, Чапаева ул, 2а</t>
  </si>
  <si>
    <t>Кольчугино г, Чапаева ул, 4</t>
  </si>
  <si>
    <t>Кольчугино г, Чапаева ул, 5</t>
  </si>
  <si>
    <t>Кольчугино г, Шмелева ул, 13</t>
  </si>
  <si>
    <t>Кольчугино г, Шмелева ул, 14</t>
  </si>
  <si>
    <t>Кольчугино г, Шмелева ул, 15</t>
  </si>
  <si>
    <t>Кольчугино г, Шмелева ул, 18</t>
  </si>
  <si>
    <t>Кольчугино г, Шмелева ул, 4</t>
  </si>
  <si>
    <t>729.000</t>
  </si>
  <si>
    <t>1264.200</t>
  </si>
  <si>
    <t>Кольчугино г, Щорса ул, 11</t>
  </si>
  <si>
    <t>Кольчугино г, Щорса ул, 12</t>
  </si>
  <si>
    <t>Кольчугино г, Щорса ул, 13</t>
  </si>
  <si>
    <t>Кольчугино г, Щорса ул, 9</t>
  </si>
  <si>
    <t>Кольчугинский р-н, Бавлены п, Лесная ул, 5</t>
  </si>
  <si>
    <t>Кольчугинский р-н, Бавлены п, Лесной пер, 3</t>
  </si>
  <si>
    <t>Кольчугинский р-н, Бавлены п, Мира ул, 7</t>
  </si>
  <si>
    <t>701.800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</si>
  <si>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</si>
  <si>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</si>
  <si>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Бавлены п, Южный пер, 4</t>
  </si>
  <si>
    <t>Кольчугинский р-н, Большевик п, Дорожная ул, 3</t>
  </si>
  <si>
    <t>375.000</t>
  </si>
  <si>
    <t>160.000</t>
  </si>
  <si>
    <t>621.000</t>
  </si>
  <si>
    <t>Кольчугинский р-н, Золотуха п, Пятнадцатая ул, 3</t>
  </si>
  <si>
    <t>Кольчугинский р-н, Металлист п, Молодежная ул, 1</t>
  </si>
  <si>
    <t>Кольчугинский р-н, Металлист п, Молодежная ул, 3</t>
  </si>
  <si>
    <t>504.000</t>
  </si>
  <si>
    <t>Кольчугинский р-н, Металлист п, Молодежная ул, 5</t>
  </si>
  <si>
    <t>Кольчугинский р-н, Металлист п, Центральная ул, 1</t>
  </si>
  <si>
    <t>Кольчугинский р-н, Металлист п, Центральная ул, 2</t>
  </si>
  <si>
    <t>Кольчугинский р-н, Металлист п, Центральная ул, 4</t>
  </si>
  <si>
    <t>664.000</t>
  </si>
  <si>
    <t>Кольчугинский р-н, Павловка д, Первая ул, 3</t>
  </si>
  <si>
    <t>Кольчугинский р-н, Павловка д, Первая ул, 5</t>
  </si>
  <si>
    <t>Кольчугинский р-н, Раздолье п, Новоселов ул, 10</t>
  </si>
  <si>
    <t>Кольчугинский р-н, Раздолье п, Новоселов ул, 12</t>
  </si>
  <si>
    <t>Кольчугинский р-н, Раздолье п, Новоселов ул, 7</t>
  </si>
  <si>
    <t>Кольчугинский р-н, Раздолье п, Новоселов ул, 8</t>
  </si>
  <si>
    <t>Кольчугинский р-н, Раздолье п, Новоселов ул, 9</t>
  </si>
  <si>
    <t>Кольчугинский р-н, Раздолье п, Первомайская ул, 7</t>
  </si>
  <si>
    <t>Кольчугинский р-н, Раздолье п, Совхозная ул, 2</t>
  </si>
  <si>
    <t>Меленки г, Академика Королева ул, 3</t>
  </si>
  <si>
    <t>Меленки г, Академика Королева ул, 5</t>
  </si>
  <si>
    <t>Меленки г, Дзержинского ул, 23а</t>
  </si>
  <si>
    <t>Меленки г, Дзержинского ул, 44</t>
  </si>
  <si>
    <t>Меленки г, Коминтерна ул, 104</t>
  </si>
  <si>
    <t>Меленки г, Коммунистическая ул, 19</t>
  </si>
  <si>
    <t>Меленки г, Коммунистическая ул, 24</t>
  </si>
  <si>
    <t>Меленки г, Коммунистическая ул, 8</t>
  </si>
  <si>
    <t>Меленки г, Красноармейская ул, 202</t>
  </si>
  <si>
    <t>Меленки г, Муромская ул, 25</t>
  </si>
  <si>
    <t>Меленки г, Чернышевского ул, 41</t>
  </si>
  <si>
    <t>Меленки г, Чкалова ул, 60</t>
  </si>
  <si>
    <t>Меленки г, Школьный пер, 4</t>
  </si>
  <si>
    <t>Меленковский р-н, Архангел с, Молодежная ул, 15</t>
  </si>
  <si>
    <t>Меленковский р-н, Архангел с, Молодежная ул, 16</t>
  </si>
  <si>
    <t>Меленковский р-н, Бутылицы с, Садовая ул, 3</t>
  </si>
  <si>
    <t>Меленковский р-н, Бутылицы с, Садовая ул, 4</t>
  </si>
  <si>
    <t>Меленковский р-н, Бутылицы с, Садовая ул, 5</t>
  </si>
  <si>
    <t>Меленковский р-н, Бутылицы с, Садовая ул, 6</t>
  </si>
  <si>
    <t>Меленковский р-н, Бутылицы с, Садовая ул, 7</t>
  </si>
  <si>
    <t>602.000</t>
  </si>
  <si>
    <t>432.000</t>
  </si>
  <si>
    <t>662.000</t>
  </si>
  <si>
    <t>1163.000</t>
  </si>
  <si>
    <t>597.300</t>
  </si>
  <si>
    <t>1830.000</t>
  </si>
  <si>
    <t>654.000</t>
  </si>
  <si>
    <t>199.000</t>
  </si>
  <si>
    <t>460.000</t>
  </si>
  <si>
    <t>Меленковский р-н, Денятино с, Механизаторов ул, 2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</si>
  <si>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</si>
  <si>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</si>
  <si>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</si>
  <si>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Меленковский р-н, Ляхи с, Октябрьская ул, 87</t>
  </si>
  <si>
    <t>853.000</t>
  </si>
  <si>
    <t>1024.000</t>
  </si>
  <si>
    <t>390.200</t>
  </si>
  <si>
    <t>422.200</t>
  </si>
  <si>
    <t>Меленковский р-н, Паново д, Молодежная ул, 2</t>
  </si>
  <si>
    <t>Меленковский р-н, Софроново д, Молодежная ул, 16</t>
  </si>
  <si>
    <t>Меленковский р-н, Софроново д, Молодежная ул, 5</t>
  </si>
  <si>
    <t>Меленковский р-н, Тургенево д, Совхозная ул, 2</t>
  </si>
  <si>
    <t>Меленковский р-н, Тургенево д, Школьная ул, 8</t>
  </si>
  <si>
    <t>Муром г, 30 лет Победы ул, 7</t>
  </si>
  <si>
    <t>Муром г, Владимирская ул, 35а</t>
  </si>
  <si>
    <t>Муром г, Владимирское ш, 6а</t>
  </si>
  <si>
    <t>Муром г, Войкова ул, 21</t>
  </si>
  <si>
    <t>Муром г, Войкова ул, 3</t>
  </si>
  <si>
    <t>Муром г, Воровского ул, 22</t>
  </si>
  <si>
    <t>Муром г, Воровского ул, 32</t>
  </si>
  <si>
    <t>Муром г, Воровского ул, 34</t>
  </si>
  <si>
    <t>Муром г, Воровского ул, 69</t>
  </si>
  <si>
    <t>Муром г, Воровского ул, 94</t>
  </si>
  <si>
    <t>Муром г, Воровского ул, 96</t>
  </si>
  <si>
    <t>Муром г, Воровского ул, 97</t>
  </si>
  <si>
    <t>Муром г, Воровского ул, 98</t>
  </si>
  <si>
    <t>Муром г, Гастелло ул, 17</t>
  </si>
  <si>
    <t>Муром г, Губкина ул, 15</t>
  </si>
  <si>
    <t>Муром г, Губкина ул, 17</t>
  </si>
  <si>
    <t>Муром г, Дзержинского ул, 20</t>
  </si>
  <si>
    <t>Муром г, Дзержинского ул, 50</t>
  </si>
  <si>
    <t>Муром г, Заводская ул, 10</t>
  </si>
  <si>
    <t>Муром г, Заводская ул, 5</t>
  </si>
  <si>
    <t>Муром г, Казанская ул, 1а</t>
  </si>
  <si>
    <t>Муром г, Калинина ул, 17</t>
  </si>
  <si>
    <t>Муром г, Калинина ул, 19</t>
  </si>
  <si>
    <t>Муром г, Карачаровское ш, 10</t>
  </si>
  <si>
    <t>Муром г, Карачаровское ш, 69</t>
  </si>
  <si>
    <t>Муром г, Карла Маркса ул, 36</t>
  </si>
  <si>
    <t>Муром г, Карла Маркса ул, 48</t>
  </si>
  <si>
    <t>Муром г, Кирова проезд, 1</t>
  </si>
  <si>
    <t>Муром г, Кирова проезд, 3</t>
  </si>
  <si>
    <t>Муром г, Кирова проезд, 9</t>
  </si>
  <si>
    <t>Муром г, Кирова ул, 20</t>
  </si>
  <si>
    <t>Муром г, Кирова ул, 4</t>
  </si>
  <si>
    <t>Муром г, Кирова ул, 6</t>
  </si>
  <si>
    <t>Муром г, Кленовая ул, 1 корп. 2</t>
  </si>
  <si>
    <t>488.000</t>
  </si>
  <si>
    <t>519.800</t>
  </si>
  <si>
    <t>735.000</t>
  </si>
  <si>
    <t>624.000</t>
  </si>
  <si>
    <t>1185.000</t>
  </si>
  <si>
    <t>363.000</t>
  </si>
  <si>
    <t>262.000</t>
  </si>
  <si>
    <t>373.000</t>
  </si>
  <si>
    <t>220.000</t>
  </si>
  <si>
    <t>863.000</t>
  </si>
  <si>
    <t>529.000</t>
  </si>
  <si>
    <t>426.000</t>
  </si>
  <si>
    <t>522.000</t>
  </si>
  <si>
    <t>425.000</t>
  </si>
  <si>
    <t>250.000</t>
  </si>
  <si>
    <t>1911</t>
  </si>
  <si>
    <t>349.000</t>
  </si>
  <si>
    <t>1016.930</t>
  </si>
  <si>
    <t>1066.000</t>
  </si>
  <si>
    <t>390.000</t>
  </si>
  <si>
    <t>275.000</t>
  </si>
  <si>
    <t>469.000</t>
  </si>
  <si>
    <t>516.000</t>
  </si>
  <si>
    <t>1018.000</t>
  </si>
  <si>
    <t>1011.000</t>
  </si>
  <si>
    <t>745.000</t>
  </si>
  <si>
    <t>332.000</t>
  </si>
  <si>
    <t>389.000</t>
  </si>
  <si>
    <t>525.000</t>
  </si>
  <si>
    <t>421.000</t>
  </si>
  <si>
    <t>Муром г, Кленовая ул, 1/3</t>
  </si>
  <si>
    <t>Муром г, Ковровская ул, 12</t>
  </si>
  <si>
    <t>Муром г, Ковровская ул, 2</t>
  </si>
  <si>
    <t>Муром г, Ковровская ул, 20</t>
  </si>
  <si>
    <t>Муром г, Коммунальная ул, 18</t>
  </si>
  <si>
    <t>Муром г, Комсомольская ул, 37</t>
  </si>
  <si>
    <t>Муром г, Комсомольская ул, 39</t>
  </si>
  <si>
    <t>Муром г, Комсомольская ул, 49</t>
  </si>
  <si>
    <t>Муром г, Комсомольская ул, 53</t>
  </si>
  <si>
    <t>512.000</t>
  </si>
  <si>
    <t>1150.000</t>
  </si>
  <si>
    <t>1926</t>
  </si>
  <si>
    <t>1102.700</t>
  </si>
  <si>
    <t>398.000</t>
  </si>
  <si>
    <t>657.000</t>
  </si>
  <si>
    <t>Муром г, Комсомольская ул, 78</t>
  </si>
  <si>
    <t>Муром г, Красноармейская ул, 25</t>
  </si>
  <si>
    <t>732.000</t>
  </si>
  <si>
    <t>803.000</t>
  </si>
  <si>
    <t>Муром г, Красногвардейская ул, 7</t>
  </si>
  <si>
    <t>Муром г, Красногвардейская ул, 72</t>
  </si>
  <si>
    <t>Муром г, Красногвардейская ул, 74</t>
  </si>
  <si>
    <t>Муром г, Куликова ул, 11</t>
  </si>
  <si>
    <t>Муром г, Куликова ул, 2</t>
  </si>
  <si>
    <t>Муром г, Куликова ул, 25</t>
  </si>
  <si>
    <t>Муром г, Лаврентьева ул, 21</t>
  </si>
  <si>
    <t>Муром г, Лаврентьева ул, 23</t>
  </si>
  <si>
    <t>Муром г, Лакина съезд ул, 1а</t>
  </si>
  <si>
    <t>Муром г, Лакина ул, 17а</t>
  </si>
  <si>
    <t>Муром г, Ленина ул, 25</t>
  </si>
  <si>
    <t>Муром г, Ленинградская ул, 21</t>
  </si>
  <si>
    <t>Муром г, Ленинградская ул, 32/3</t>
  </si>
  <si>
    <t>Муром г, Ленинградская ул, 5</t>
  </si>
  <si>
    <t>Муром г, Ленинградская ул, 9</t>
  </si>
  <si>
    <t>Муром г, Льва Толстого ул, 107</t>
  </si>
  <si>
    <t>Муром г, Льва Толстого ул, 15</t>
  </si>
  <si>
    <t>Муром г, Льва Толстого ул, 78</t>
  </si>
  <si>
    <t>Муром г, Мечтателей ул, 10</t>
  </si>
  <si>
    <t>Муром г, Мичуринская ул, 11</t>
  </si>
  <si>
    <t>Муром г, Мичуринская ул, 27</t>
  </si>
  <si>
    <t>Муром г, Московская ул, 18</t>
  </si>
  <si>
    <t>1945</t>
  </si>
  <si>
    <t>519.000</t>
  </si>
  <si>
    <t>448.000</t>
  </si>
  <si>
    <t>355.000</t>
  </si>
  <si>
    <t>647.000</t>
  </si>
  <si>
    <t>1850</t>
  </si>
  <si>
    <t>1036.000</t>
  </si>
  <si>
    <t>1372.000</t>
  </si>
  <si>
    <t>792.000</t>
  </si>
  <si>
    <t>1875</t>
  </si>
  <si>
    <t>517.000</t>
  </si>
  <si>
    <t>Муром г, Московская ул, 38</t>
  </si>
  <si>
    <t>Муром г, Московская ул, 42</t>
  </si>
  <si>
    <t>Муром г, Московская ул, 68</t>
  </si>
  <si>
    <t>Муром г, Московская ул, 85А</t>
  </si>
  <si>
    <t>Муром г, Московская ул, 86</t>
  </si>
  <si>
    <t>Муром г, Муромская ул, 17</t>
  </si>
  <si>
    <t>Муром г, Муромская ул, 23</t>
  </si>
  <si>
    <t>Муром г, Муромская ул, 27</t>
  </si>
  <si>
    <t>Муром г, Набережная ул, 14</t>
  </si>
  <si>
    <t>Муром г, Набережная ул, 17</t>
  </si>
  <si>
    <t>Муром г, Нежиловка мкр, 1б</t>
  </si>
  <si>
    <t>658.000</t>
  </si>
  <si>
    <t>912.000</t>
  </si>
  <si>
    <t>266.000</t>
  </si>
  <si>
    <t>Муром г, Первомайская ул, 38</t>
  </si>
  <si>
    <t>Муром г, Первомайская ул, 47</t>
  </si>
  <si>
    <t>383.000</t>
  </si>
  <si>
    <t>1910</t>
  </si>
  <si>
    <t>387.000</t>
  </si>
  <si>
    <t>Муром г, Поселок Строителей ул, 12</t>
  </si>
  <si>
    <t>Муром г, Пролетарская ул, 50</t>
  </si>
  <si>
    <t>Муром г, Пролетарская ул, 60</t>
  </si>
  <si>
    <t>Муром г, Пролетарская ул, 63</t>
  </si>
  <si>
    <t>495.500</t>
  </si>
  <si>
    <t>1944</t>
  </si>
  <si>
    <t>619.000</t>
  </si>
  <si>
    <t>Муром г, Свердлова ул, 34</t>
  </si>
  <si>
    <t>Муром г, Свердлова ул, 36</t>
  </si>
  <si>
    <t>483.000</t>
  </si>
  <si>
    <t>Муром г, Свердлова ул, 49</t>
  </si>
  <si>
    <t>Муром г, Северный проезд, 13</t>
  </si>
  <si>
    <t>Муром г, Советская ул, 45</t>
  </si>
  <si>
    <t>Муром г, Советская ул, 46А</t>
  </si>
  <si>
    <t>Муром г, Советская ул, 66</t>
  </si>
  <si>
    <t>Муром г, Совхозная ул, 3</t>
  </si>
  <si>
    <t>Муром г, Спортивная ул, 11</t>
  </si>
  <si>
    <t>Муром г, Спортивная ул, 12</t>
  </si>
  <si>
    <t>Муром г, Стахановская ул, 20</t>
  </si>
  <si>
    <t>Муром г, Стахановская ул, 26</t>
  </si>
  <si>
    <t>484.000</t>
  </si>
  <si>
    <t>476.000</t>
  </si>
  <si>
    <t>Муром г, Трудовая ул, 21</t>
  </si>
  <si>
    <t>1153.000</t>
  </si>
  <si>
    <t>Муром г, Фрунзе ул, 2</t>
  </si>
  <si>
    <t>974.000</t>
  </si>
  <si>
    <t>Муром г, Цветочный б-р, 4</t>
  </si>
  <si>
    <t>Муром г, Цветочный б-р, 6</t>
  </si>
  <si>
    <t>Муром г, Чкалова ул, 29</t>
  </si>
  <si>
    <t>Муром г, Щербакова ул, 2</t>
  </si>
  <si>
    <t>Муром г, Щербакова ул, 35</t>
  </si>
  <si>
    <t>Муром г, Щербакова ул, 9</t>
  </si>
  <si>
    <t>Муром г, Экземплярского ул, 100</t>
  </si>
  <si>
    <t>Муром г, Экземплярского ул, 59а</t>
  </si>
  <si>
    <t>Муром г, Энгельса ул, 19</t>
  </si>
  <si>
    <t>Муром г, Юбилейная ул, 50</t>
  </si>
  <si>
    <t>Муром г, Юбилейная ул, 52</t>
  </si>
  <si>
    <t>Муром г, Южная ул, 7</t>
  </si>
  <si>
    <t>Муромский р-н, Зимёнки п, Кооперативная ул, 13</t>
  </si>
  <si>
    <t>Муромский р-н, Зимёнки п, Красногорбатовская ул, 4</t>
  </si>
  <si>
    <t>Муромский р-н, Зимёнки п, Красногорбатовская ул, 5</t>
  </si>
  <si>
    <t>Муромский р-н, Кондраково п, Зеленая ул, 10</t>
  </si>
  <si>
    <t>Муромский р-н, Механизаторов п, 49</t>
  </si>
  <si>
    <t>Муромский р-н, Механизаторов п, 50</t>
  </si>
  <si>
    <t>435.000</t>
  </si>
  <si>
    <t>915.000</t>
  </si>
  <si>
    <t>503.000</t>
  </si>
  <si>
    <t>912.500</t>
  </si>
  <si>
    <t>666.600</t>
  </si>
  <si>
    <t>Муромский р-н, Механизаторов п, 67</t>
  </si>
  <si>
    <t>Муромский р-н, Механизаторов п, 69</t>
  </si>
  <si>
    <t>Муромский р-н, Муромский п, Кольцевая ул, 17</t>
  </si>
  <si>
    <t>Муромский р-н, Муромский п, Кольцевая ул, 25</t>
  </si>
  <si>
    <t>Муромский р-н, Муромский п, Центральная ул, 16</t>
  </si>
  <si>
    <t>362.000</t>
  </si>
  <si>
    <t>679.000</t>
  </si>
  <si>
    <t>872.100</t>
  </si>
  <si>
    <t>421.600</t>
  </si>
  <si>
    <t>Муромский р-н, Муромский п, Центральная ул, 32</t>
  </si>
  <si>
    <t>Муромский р-н, Муромский п, Центральная ул, 33</t>
  </si>
  <si>
    <t>Муромский р-н, Пестенькино д, Центральная ул, 52</t>
  </si>
  <si>
    <t>Муромский р-н, Савково д, Советская ул, 15</t>
  </si>
  <si>
    <t>Муромский р-н, Савково д, Советская ул, 17</t>
  </si>
  <si>
    <t>Муромский р-н, Фабрики им П.Л.Войкова п, 11</t>
  </si>
  <si>
    <t>Муромский р-н, Фабрики им П.Л.Войкова п, 12</t>
  </si>
  <si>
    <t>Петушинский р-н, Андреевское с, 17</t>
  </si>
  <si>
    <t>Петушинский р-н, Березка п, Центральная ул, 13</t>
  </si>
  <si>
    <t>Петушинский р-н, Березка п, Центральная ул, 15</t>
  </si>
  <si>
    <t>Петушинский р-н, Вольгинский п, Новосеменковская ул, 11</t>
  </si>
  <si>
    <t>Петушинский р-н, Вольгинский п, Новосеменковская ул, 4</t>
  </si>
  <si>
    <t>Петушинский р-н, Вольгинский п, Новосеменковская ул, 9</t>
  </si>
  <si>
    <t>Петушинский р-н, Вольгинский п, Старовская ул, 1</t>
  </si>
  <si>
    <t>Петушинский р-н, Вольгинский п, Старовская ул, 16</t>
  </si>
  <si>
    <t>Петушинский р-н, Воспушка д, Ленина ул, 5</t>
  </si>
  <si>
    <t>Петушинский р-н, Городищи п, К.Соловьева ул, 2а</t>
  </si>
  <si>
    <t>Петушинский р-н, Городищи п, Ленина ул, 10</t>
  </si>
  <si>
    <t>Петушинский р-н, Городищи п, Ленина ул, 3</t>
  </si>
  <si>
    <t>Петушинский р-н, Городищи п, Советская ул, 38а</t>
  </si>
  <si>
    <t>Петушинский р-н, Костерево г, 40 лет Октября ул, 13</t>
  </si>
  <si>
    <t>Петушинский р-н, Костерево г, им Горького ул, 14</t>
  </si>
  <si>
    <t>Петушинский р-н, Костерево г, им Горького ул, 9</t>
  </si>
  <si>
    <t>Петушинский р-н, Костерево г, Ленина ул, 4а</t>
  </si>
  <si>
    <t>Петушинский р-н, Костерево г, Ленина ул, 7а</t>
  </si>
  <si>
    <t>Петушинский р-н, Костерево г, Чехова ул, 2</t>
  </si>
  <si>
    <t>Петушинский р-н, Костерево г, Чехова ул, 5</t>
  </si>
  <si>
    <t>Петушинский р-н, Костерево г, Школьная ул, 25</t>
  </si>
  <si>
    <t>Петушинский р-н, Липна д, Дачная ул, 4</t>
  </si>
  <si>
    <t>Петушинский р-н, Нагорный п, Владимирская ул, 11</t>
  </si>
  <si>
    <t>Петушинский р-н, Нагорный п, Владимирская ул, 7</t>
  </si>
  <si>
    <t>680.200</t>
  </si>
  <si>
    <t>759.000</t>
  </si>
  <si>
    <t>1175.200</t>
  </si>
  <si>
    <t>205.000</t>
  </si>
  <si>
    <t>693.600</t>
  </si>
  <si>
    <t>444.000</t>
  </si>
  <si>
    <t>841.000</t>
  </si>
  <si>
    <t>1540.100</t>
  </si>
  <si>
    <t>560.480</t>
  </si>
  <si>
    <t>697.700</t>
  </si>
  <si>
    <t>705.700</t>
  </si>
  <si>
    <t>734.500</t>
  </si>
  <si>
    <t>800.400</t>
  </si>
  <si>
    <t>Петушинский р-н, Новое Аннино д, Центральная ул, 11</t>
  </si>
  <si>
    <t>Петушинский р-н, Новое Аннино д, Центральная ул, 12</t>
  </si>
  <si>
    <t>Петушинский р-н, Пахомово д, 37</t>
  </si>
  <si>
    <t>Петушинский р-н, Пекша д, Октябрьская ул, 1</t>
  </si>
  <si>
    <t>Петушинский р-н, Пекша д, Октябрьская ул, 2</t>
  </si>
  <si>
    <t>Петушинский р-н, Пекша д, Центральная ул, 1</t>
  </si>
  <si>
    <t>Петушинский р-н, Покров г, 3 Интернационала ул, 64а</t>
  </si>
  <si>
    <t>Петушинский р-н, Покров г, 3 Интернационала ул, 64б</t>
  </si>
  <si>
    <t>Петушинский р-н, Покров г, 3 Интернационала ул, 68</t>
  </si>
  <si>
    <t>Петушинский р-н, Покров г, Больничный проезд, 18</t>
  </si>
  <si>
    <t>Петушинский р-н, Покров г, Больничный проезд, 2</t>
  </si>
  <si>
    <t>Петушинский р-н, Покров г, Больничный проезд, 21</t>
  </si>
  <si>
    <t>712.600</t>
  </si>
  <si>
    <t>719.400</t>
  </si>
  <si>
    <t>Петушинский р-н, Покров г, Герасимова ул, 17</t>
  </si>
  <si>
    <t>Петушинский р-н, Покров г, Испытателей ул, 1</t>
  </si>
  <si>
    <t>Петушинский р-н, Покров г, Октябрьская ул, 1</t>
  </si>
  <si>
    <t>Петушинский р-н, Покров г, Октябрьская ул, 113</t>
  </si>
  <si>
    <t>Петушинский р-н, Покров г, Октябрьская ул, 3</t>
  </si>
  <si>
    <t>Петушинский р-н, Покров г, Пролетарская ул, 1</t>
  </si>
  <si>
    <t>832.700</t>
  </si>
  <si>
    <t>704.100</t>
  </si>
  <si>
    <t>780.900</t>
  </si>
  <si>
    <t>Петушинский р-н, Санино д, Лесная ул, 171</t>
  </si>
  <si>
    <t>Петушинский р-н, Санинского ДОКа п, Клубная ул, 10</t>
  </si>
  <si>
    <t>Петушинский р-н, Санинского ДОКа п, Клубная ул, 12</t>
  </si>
  <si>
    <t>Петушинский р-н, Сосновый Бор п, Центральная ул, 7</t>
  </si>
  <si>
    <t>Петушинский р-н, Сушнево-1 п, Центральная ул, 2</t>
  </si>
  <si>
    <t>Петушинский р-н, Труд п, Советская ул, 4</t>
  </si>
  <si>
    <t>Петушинский р-н, Труд п, Советская ул, 7</t>
  </si>
  <si>
    <t>Петушки г, Кирова ул, 4</t>
  </si>
  <si>
    <t>Петушки г, Коммунальная ул, 1</t>
  </si>
  <si>
    <t>Петушки г, Лесная ул, 15</t>
  </si>
  <si>
    <t>Петушки г, Лесная ул, 18</t>
  </si>
  <si>
    <t>Петушки г, Лесная ул, 2а</t>
  </si>
  <si>
    <t>Петушки г, Маяковского ул, 21</t>
  </si>
  <si>
    <t>Петушки г, Маяковского ул, 27</t>
  </si>
  <si>
    <t>Петушки г, Московская ул, 13а</t>
  </si>
  <si>
    <t>Петушки г, Московская ул, 16</t>
  </si>
  <si>
    <t>Петушки г, Московская ул, 2</t>
  </si>
  <si>
    <t>187.000</t>
  </si>
  <si>
    <t>724.100</t>
  </si>
  <si>
    <t>651.200</t>
  </si>
  <si>
    <t>Петушки г, Московская ул, 26</t>
  </si>
  <si>
    <t>Петушки г, Московская ул, 7</t>
  </si>
  <si>
    <t>Петушки г, Полевая ул, 1а</t>
  </si>
  <si>
    <t>Петушки г, Полевой проезд, 7</t>
  </si>
  <si>
    <t>Петушки г, Профсоюзная ул, 14</t>
  </si>
  <si>
    <t>Петушки г, Профсоюзная ул, 14а</t>
  </si>
  <si>
    <t>Петушки г, Советская пл, 1</t>
  </si>
  <si>
    <t>Петушки г, Советская пл, 2</t>
  </si>
  <si>
    <t>Петушки г, Спортивная ул, 17</t>
  </si>
  <si>
    <t>Петушки г, Спортивная ул, 8</t>
  </si>
  <si>
    <t>Петушки г, Строителей ул, 20</t>
  </si>
  <si>
    <t>Петушки г, Строителей ул, 22</t>
  </si>
  <si>
    <t>Петушки г, Строителей ул, 24</t>
  </si>
  <si>
    <t>Петушки г, Строителей ул, 6</t>
  </si>
  <si>
    <t>Петушки г, Трудовая ул, 4</t>
  </si>
  <si>
    <t>Радужный г, 1-й кв-л, 12А</t>
  </si>
  <si>
    <t>Радужный г, 1-й кв-л, 16</t>
  </si>
  <si>
    <t>Радужный г, 1-й кв-л, 17</t>
  </si>
  <si>
    <t>Радужный г, 1-й кв-л, 23</t>
  </si>
  <si>
    <t>Радужный г, 1-й кв-л, 24</t>
  </si>
  <si>
    <t>Радужный г, 1-й кв-л, 25</t>
  </si>
  <si>
    <t>Радужный г, 1-й кв-л, 26</t>
  </si>
  <si>
    <t>Радужный г, 1-й кв-л, 27</t>
  </si>
  <si>
    <t>Радужный г, 1-й кв-л, 28</t>
  </si>
  <si>
    <t>Радужный г, 1-й кв-л, 4</t>
  </si>
  <si>
    <t>Радужный г, 1-й кв-л, 5</t>
  </si>
  <si>
    <t>Радужный г, 1-й кв-л, 7</t>
  </si>
  <si>
    <t>Радужный г, 9-й кв-л, 8</t>
  </si>
  <si>
    <t>Селивановский р-н, Губино д, Административная ул, 2</t>
  </si>
  <si>
    <t>Селивановский р-н, Драчево с, Кирпичная ул, 5</t>
  </si>
  <si>
    <t>Селивановский р-н, Копнино д, Октябрьская ул, 15</t>
  </si>
  <si>
    <t>Селивановский р-н, Костенец п, 18</t>
  </si>
  <si>
    <t>Селивановский р-н, Костенец п, 19</t>
  </si>
  <si>
    <t>Селивановский р-н, Красная Горбатка п, 2-я Заводская ул, 4</t>
  </si>
  <si>
    <t>Селивановский р-н, Красная Горбатка п, 2-я Заводская ул, 5</t>
  </si>
  <si>
    <t>Селивановский р-н, Красная Горбатка п, Комсомольская ул, 74</t>
  </si>
  <si>
    <t>Селивановский р-н, Красная Горбатка п, Красноармейская ул, 26</t>
  </si>
  <si>
    <t>Селивановский р-н, Красная Горбатка п, Луговая ул, 33</t>
  </si>
  <si>
    <t>Селивановский р-н, Красная Горбатка п, Первомайская ул, 102</t>
  </si>
  <si>
    <t>Селивановский р-н, Красная Горбатка п, Первомайская ул, 129</t>
  </si>
  <si>
    <t>1084.100</t>
  </si>
  <si>
    <t>1690.000</t>
  </si>
  <si>
    <t>512.700</t>
  </si>
  <si>
    <t>380.900</t>
  </si>
  <si>
    <t>1240.000</t>
  </si>
  <si>
    <t>1664.000</t>
  </si>
  <si>
    <t>604.000</t>
  </si>
  <si>
    <t>933.000</t>
  </si>
  <si>
    <t>1194.000</t>
  </si>
  <si>
    <t>930.000</t>
  </si>
  <si>
    <t>924.200</t>
  </si>
  <si>
    <t>638.000</t>
  </si>
  <si>
    <t>494.000</t>
  </si>
  <si>
    <t>746.000</t>
  </si>
  <si>
    <t>875.000</t>
  </si>
  <si>
    <t>645.800</t>
  </si>
  <si>
    <t>449.400</t>
  </si>
  <si>
    <t>925.000</t>
  </si>
  <si>
    <t>749.000</t>
  </si>
  <si>
    <t>Селивановский р-н, Красная Горбатка п, Садовая ул, 10</t>
  </si>
  <si>
    <t>Селивановский р-н, Красная Горбатка п, Садовая ул, 12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</si>
  <si>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</si>
  <si>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</si>
  <si>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Горбатка п, Станко ул, 3</t>
  </si>
  <si>
    <t>Селивановский р-н, Красная Горбатка п, Станко ул, 9</t>
  </si>
  <si>
    <t>Селивановский р-н, Красная Горбатка п, Школьная ул, 27</t>
  </si>
  <si>
    <t>Селивановский р-н, Красная Горбатка п, Школьная ул, 29</t>
  </si>
  <si>
    <t>Селивановский р-н, Красная Ушна п, Заводская ул, 4</t>
  </si>
  <si>
    <t>Селивановский р-н, Надеждино д, Школьная ул, 8</t>
  </si>
  <si>
    <t>Селивановский р-н, Новлянка д, Совхозная ул, 18</t>
  </si>
  <si>
    <t>Селивановский р-н, Новлянка п, Молодежная ул, 3</t>
  </si>
  <si>
    <t>Селивановский р-н, Новлянка п, Молодежная ул, 4</t>
  </si>
  <si>
    <t>Селивановский р-н, Новлянка п, Парковая ул, 12</t>
  </si>
  <si>
    <t>Селивановский р-н, Новый Быт п, Песочная ул, 31</t>
  </si>
  <si>
    <t>Селивановский р-н, Новый Быт п, Песочная ул, 32</t>
  </si>
  <si>
    <t>Собинка г, Гагарина ул, 12</t>
  </si>
  <si>
    <t>Собинка г, Гагарина ул, 14</t>
  </si>
  <si>
    <t>Собинка г, Гагарина ул, 15</t>
  </si>
  <si>
    <t>Собинка г, Гагарина ул, 16</t>
  </si>
  <si>
    <t>Собинка г, Гагарина ул, 3</t>
  </si>
  <si>
    <t>Собинка г, Гагарина ул, 38</t>
  </si>
  <si>
    <t>Собинка г, Гагарина ул, 40</t>
  </si>
  <si>
    <t>Собинка г, Димитрова ул, 17</t>
  </si>
  <si>
    <t>Собинка г, Димитрова ул, 24</t>
  </si>
  <si>
    <t>Собинка г, Красная Звезда ул, 3</t>
  </si>
  <si>
    <t>Собинка г, Мира ул, 11</t>
  </si>
  <si>
    <t>Собинка г, Молодежная ул, 20</t>
  </si>
  <si>
    <t>Собинка г, Молодежная ул, 26</t>
  </si>
  <si>
    <t>Собинка г, Центральная ул, 20</t>
  </si>
  <si>
    <t>Собинка г, Центральная ул, 22</t>
  </si>
  <si>
    <t>Собинка г, Центральная ул, 23</t>
  </si>
  <si>
    <t>Собинка г, Шибаева ул, 1</t>
  </si>
  <si>
    <t>Собинка г, Шибаева ул, 18</t>
  </si>
  <si>
    <t>420.500</t>
  </si>
  <si>
    <t>836.000</t>
  </si>
  <si>
    <t>340.800</t>
  </si>
  <si>
    <t>942.000</t>
  </si>
  <si>
    <t>576.400</t>
  </si>
  <si>
    <t>973.000</t>
  </si>
  <si>
    <t>576.900</t>
  </si>
  <si>
    <t>708.200</t>
  </si>
  <si>
    <t>1101.800</t>
  </si>
  <si>
    <t>717.970</t>
  </si>
  <si>
    <t>707.950</t>
  </si>
  <si>
    <t>Собинский р-н, Асерхово п, Лесной пр-кт, 10</t>
  </si>
  <si>
    <t>Собинский р-н, Ворша с, Молодежная ул, 15</t>
  </si>
  <si>
    <t>754.500</t>
  </si>
  <si>
    <t>669.000</t>
  </si>
  <si>
    <t>Собинский р-н, Ермонино д, Юбилейная ул, 17</t>
  </si>
  <si>
    <t>Собинский р-н, Заречное с, Парковая ул, 7</t>
  </si>
  <si>
    <t>Собинский р-н, Колокша п, сан Строитель тер, 2</t>
  </si>
  <si>
    <t>Собинский р-н, Курилово д, Молодежная ул, 5</t>
  </si>
  <si>
    <t>Собинский р-н, Лакинск г, 17 Партсъезда ул, 5а</t>
  </si>
  <si>
    <t>Собинский р-н, Лакинск г, 21 Партсъезда ул, 13</t>
  </si>
  <si>
    <t>Собинский р-н, Лакинск г, 21 Партсъезда ул, 4</t>
  </si>
  <si>
    <t>Собинский р-н, Лакинск г, Ленина пр-кт, 71/1</t>
  </si>
  <si>
    <t>Собинский р-н, Лакинск г, Ленина пр-кт, 73</t>
  </si>
  <si>
    <t>Собинский р-н, Лакинск г, Лермонтова ул, 41</t>
  </si>
  <si>
    <t>771.100</t>
  </si>
  <si>
    <t>395.500</t>
  </si>
  <si>
    <t>538.700</t>
  </si>
  <si>
    <t>888.000</t>
  </si>
  <si>
    <t>402.000</t>
  </si>
  <si>
    <t>Собинский р-н, Лакинск г, Мира ул, 100</t>
  </si>
  <si>
    <t>Собинский р-н, Лакинск г, Мира ул, 102</t>
  </si>
  <si>
    <t>Собинский р-н, Лакинск г, Мира ул, 92</t>
  </si>
  <si>
    <t>Собинский р-н, Лакинск г, Спортивная ул, 19</t>
  </si>
  <si>
    <t>Собинский р-н, Лакинск г, Спортивная ул, 21</t>
  </si>
  <si>
    <t>Собинский р-н, Ставрово п, Комсомольская ул, 14</t>
  </si>
  <si>
    <t>Собинский р-н, Ставрово п, Комсомольская ул, 7</t>
  </si>
  <si>
    <t>Собинский р-н, Ставрово п, Комсомольская ул, 8</t>
  </si>
  <si>
    <t>Собинский р-н, Ставрово п, Ленина ул, 12</t>
  </si>
  <si>
    <t>Собинский р-н, Ставрово п, Ленина ул, 4</t>
  </si>
  <si>
    <t>Собинский р-н, Ставрово п, Октябрьская ул, 144</t>
  </si>
  <si>
    <t>Собинский р-н, Ставрово п, Октябрьская ул, 148</t>
  </si>
  <si>
    <t>Собинский р-н, Ставрово п, Советская ул, 92А</t>
  </si>
  <si>
    <t>Собинский р-н, Ставрово п, Совхозная ул, 11</t>
  </si>
  <si>
    <t>Собинский р-н, Ставрово п, Юбилейная ул, 11</t>
  </si>
  <si>
    <t>Собинский р-н, Ставрово п, Юбилейная ул, 17</t>
  </si>
  <si>
    <t>Собинский р-н, Толпухово д, Молодежная ул, 10</t>
  </si>
  <si>
    <t>Собинский р-н, Толпухово д, Молодежная ул, 11</t>
  </si>
  <si>
    <t>Собинский р-н, Толпухово д, Молодежная ул, 12</t>
  </si>
  <si>
    <t>Собинский р-н, Толпухово д, Молодежная ул, 13</t>
  </si>
  <si>
    <t>Собинский р-н, Ундольский п, Школьная ул, 33</t>
  </si>
  <si>
    <t>Собинский р-н, Черкутино с, Им В.А.Солоухина ул, 2</t>
  </si>
  <si>
    <t>Судогда г, Гагарина ул, 5б</t>
  </si>
  <si>
    <t>Судогда г, Гагарина ул, 6</t>
  </si>
  <si>
    <t>Судогда г, Гагарина ул, 7а</t>
  </si>
  <si>
    <t>553.000</t>
  </si>
  <si>
    <t>533.000</t>
  </si>
  <si>
    <t>1064.700</t>
  </si>
  <si>
    <t>159.000</t>
  </si>
  <si>
    <t>214.000</t>
  </si>
  <si>
    <t>829.500</t>
  </si>
  <si>
    <t>414.000</t>
  </si>
  <si>
    <t>442.400</t>
  </si>
  <si>
    <t>575.000</t>
  </si>
  <si>
    <t>583.100</t>
  </si>
  <si>
    <t>592.900</t>
  </si>
  <si>
    <t>Судогда г, Карла Маркса ул, 42</t>
  </si>
  <si>
    <t>Судогда г, Ленина ул, 61</t>
  </si>
  <si>
    <t>Судогда г, Текстильщиков ул, 5</t>
  </si>
  <si>
    <t>Судогда г, Чапаева ул, 45</t>
  </si>
  <si>
    <t>Судогодский р-н, Андреево п, Коммунистическая ул, 2</t>
  </si>
  <si>
    <t>Судогодский р-н, Бег п, Октябрьская ул, 27</t>
  </si>
  <si>
    <t>Судогодский р-н, Бег п, Спортивная ул, 11</t>
  </si>
  <si>
    <t>Судогодский р-н, Головино п, Радужная ул, 15</t>
  </si>
  <si>
    <t>464.000</t>
  </si>
  <si>
    <t>Судогодский р-н, Головино п, Радужная ул, 2</t>
  </si>
  <si>
    <t>Судогодский р-н, Головино п, Садовая ул, 1</t>
  </si>
  <si>
    <t>Судогодский р-н, Головино п, Советская ул, 24А</t>
  </si>
  <si>
    <t>Судогодский р-н, Головино п, Шолохова ул, 17</t>
  </si>
  <si>
    <t>873.000</t>
  </si>
  <si>
    <t>Судогодский р-н, Ильино д, Молодежная ул, 4</t>
  </si>
  <si>
    <t>Судогодский р-н, Ильино д, Молодежная ул, 7</t>
  </si>
  <si>
    <t>Судогодский р-н, им Воровского п, Спортивная ул, 7</t>
  </si>
  <si>
    <t>755.200</t>
  </si>
  <si>
    <t>Судогодский р-н, Коняево п, 44</t>
  </si>
  <si>
    <t>Судогодский р-н, Ликино с, Лесная ул, 13</t>
  </si>
  <si>
    <t>Судогодский р-н, Муромцево п, Комсомольская ул, 10</t>
  </si>
  <si>
    <t>Судогодский р-н, Муромцево п, Комсомольская ул, 10а</t>
  </si>
  <si>
    <t>Судогодский р-н, Муромцево п, Комсомольская ул, 3</t>
  </si>
  <si>
    <t>Судогодский р-н, Муромцево п, Комсомольская ул, 4</t>
  </si>
  <si>
    <t>Судогодский р-н, Муромцево п, Комсомольская ул, 6</t>
  </si>
  <si>
    <t>Судогодский р-н, Муромцево п, Октябрьская ул, 11</t>
  </si>
  <si>
    <t>Судогодский р-н, Муромцево п, Шкурина ул, 11</t>
  </si>
  <si>
    <t>Судогодский р-н, Муромцево п, Шкурина ул, 12</t>
  </si>
  <si>
    <t>Судогодский р-н, Муромцево п, Шкурина ул, 8</t>
  </si>
  <si>
    <t>Судогодский р-н, Муромцево п, Шкурина ул, 9</t>
  </si>
  <si>
    <t>188.400</t>
  </si>
  <si>
    <t>677.000</t>
  </si>
  <si>
    <t>Судогодский р-н, Сойма д, Молодежная ул, 10</t>
  </si>
  <si>
    <t>Судогодский р-н, Тюрмеровка п, Краснознаменная ул, 36</t>
  </si>
  <si>
    <t>585.200</t>
  </si>
  <si>
    <t>502.000</t>
  </si>
  <si>
    <t>496.500</t>
  </si>
  <si>
    <t>Суздаль г, Всполье б-р, 25</t>
  </si>
  <si>
    <t>Суздаль г, Всполье б-р, 4</t>
  </si>
  <si>
    <t>Суздаль г, Гоголя ул, 15</t>
  </si>
  <si>
    <t>Суздаль г, Гоголя ул, 17А</t>
  </si>
  <si>
    <t>Суздаль г, Гоголя ул, 31А</t>
  </si>
  <si>
    <t>Суздаль г, Гоголя ул, 31Б</t>
  </si>
  <si>
    <t>Суздаль г, Гоголя ул, 3А</t>
  </si>
  <si>
    <t>Суздаль г, Гоголя ул, 43</t>
  </si>
  <si>
    <t>Суздаль г, Гоголя ул, 47</t>
  </si>
  <si>
    <t>893.000</t>
  </si>
  <si>
    <t>902.000</t>
  </si>
  <si>
    <t>Суздаль г, Гоголя ул, 55</t>
  </si>
  <si>
    <t>Суздаль г, Гоголя ул, 7А</t>
  </si>
  <si>
    <t>Суздаль г, Лоунская ул, 10</t>
  </si>
  <si>
    <t>Суздаль г, Лоунская ул, 4</t>
  </si>
  <si>
    <t>Суздаль г, Лоунская ул, 5</t>
  </si>
  <si>
    <t>Суздаль г, Михайловская ул, 84А</t>
  </si>
  <si>
    <t>Суздаль г, Пожарского ул, 6Б</t>
  </si>
  <si>
    <t>Суздаль г, Советская ул, 17</t>
  </si>
  <si>
    <t>Суздаль г, Советская ул, 18</t>
  </si>
  <si>
    <t>Суздаль г, Советская ул, 19</t>
  </si>
  <si>
    <t>Суздаль г, Советская ул, 21</t>
  </si>
  <si>
    <t>Суздаль г, Советская ул, 22</t>
  </si>
  <si>
    <t>1224.000</t>
  </si>
  <si>
    <t>1165.000</t>
  </si>
  <si>
    <t>Суздаль г, Советская ул, 43</t>
  </si>
  <si>
    <t>Суздальский р-н, Боголюбово п, Заводская ул, 3</t>
  </si>
  <si>
    <t>Суздальский р-н, Боголюбово п, Западная ул, 23</t>
  </si>
  <si>
    <t>Суздальский р-н, Боголюбово п, Западная ул, 27</t>
  </si>
  <si>
    <t>Суздальский р-н, Боголюбово п, Западная ул, 29</t>
  </si>
  <si>
    <t>Суздальский р-н, Боголюбово п, Ленина ул, 172б</t>
  </si>
  <si>
    <t>452.600</t>
  </si>
  <si>
    <t>488.500</t>
  </si>
  <si>
    <t>641.800</t>
  </si>
  <si>
    <t>Суздальский р-н, Боголюбово п, Ленина ул, 172в</t>
  </si>
  <si>
    <t>Суздальский р-н, Боголюбово п, Ленина ул, 182б</t>
  </si>
  <si>
    <t>Суздальский р-н, Боголюбово п, Ленина ул, 182в</t>
  </si>
  <si>
    <t>Суздальский р-н, Кутуково с, Школьная ул, 2</t>
  </si>
  <si>
    <t>Суздальский р-н, Новоалександрово с, Рабочая ул, 4</t>
  </si>
  <si>
    <t>Суздальский р-н, Павловское с, Школьная ул, 21</t>
  </si>
  <si>
    <t>Суздальский р-н, Павловское с, Школьная ул, 22</t>
  </si>
  <si>
    <t>Суздальский р-н, Павловское с, Школьная ул, 23</t>
  </si>
  <si>
    <t>Суздальский р-н, Садовый п, Садовая ул, 3</t>
  </si>
  <si>
    <t>Суздальский р-н, Садовый п, Строителей ул, 3</t>
  </si>
  <si>
    <t>Суздальский р-н, Сновицы с, Школьная ул, 6</t>
  </si>
  <si>
    <t>Суздальский р-н, Сокол п, 8</t>
  </si>
  <si>
    <t>Суздальский р-н, Цибеево с, Западная ул, 3</t>
  </si>
  <si>
    <t>Юрьев-Польский г, 1 Мая ул, 18</t>
  </si>
  <si>
    <t>Юрьев-Польский г, 1 Мая ул, 30</t>
  </si>
  <si>
    <t>Юрьев-Польский г, 1 Мая ул, 44</t>
  </si>
  <si>
    <t>Юрьев-Польский г, 1 Мая ул, 49</t>
  </si>
  <si>
    <t>Юрьев-Польский г, 1 Мая ул, 50</t>
  </si>
  <si>
    <t>Юрьев-Польский г, 1 Мая ул, 7</t>
  </si>
  <si>
    <t>Юрьев-Польский г, 1 Мая ул, 76</t>
  </si>
  <si>
    <t>Юрьев-Польский г, Артиллерийская ул, 15</t>
  </si>
  <si>
    <t>Юрьев-Польский г, Герцена ул, 13А</t>
  </si>
  <si>
    <t>Юрьев-Польский г, Герцена ул, 15</t>
  </si>
  <si>
    <t>Юрьев-Польский г, Герцена ул, 3</t>
  </si>
  <si>
    <t>Юрьев-Польский г, Горького ул, 24</t>
  </si>
  <si>
    <t>Юрьев-Польский г, Железнодорожная ул, 11</t>
  </si>
  <si>
    <t>Юрьев-Польский г, Комсомольская ул, 10</t>
  </si>
  <si>
    <t>Юрьев-Польский г, Комсомольская ул, 6</t>
  </si>
  <si>
    <t>Юрьев-Польский г, Комсомольская ул, 90А</t>
  </si>
  <si>
    <t>Юрьев-Польский г, Краснооктябрьская ул, 32</t>
  </si>
  <si>
    <t>Юрьев-Польский г, Красный поселок ул, 12</t>
  </si>
  <si>
    <t>Юрьев-Польский г, Луговая ул, 41</t>
  </si>
  <si>
    <t>Юрьев-Польский г, Николаева пер, 7</t>
  </si>
  <si>
    <t>Юрьев-Польский г, Перфильева ул, 34А</t>
  </si>
  <si>
    <t>Юрьев-Польский г, Промышленный пер, 11</t>
  </si>
  <si>
    <t>Юрьев-Польский г, Промышленный пер, 12</t>
  </si>
  <si>
    <t>Юрьев-Польский г, Садовый пер, 23</t>
  </si>
  <si>
    <t>Юрьев-Польский г, Свободы ул, 141</t>
  </si>
  <si>
    <t>Юрьев-Польский г, Свободы ул, 6</t>
  </si>
  <si>
    <t>Юрьев-Польский г, Свободы ул, 77А</t>
  </si>
  <si>
    <t>444.500</t>
  </si>
  <si>
    <t>536.800</t>
  </si>
  <si>
    <t>420.200</t>
  </si>
  <si>
    <t>458.800</t>
  </si>
  <si>
    <t>2012.000</t>
  </si>
  <si>
    <t>325.000</t>
  </si>
  <si>
    <t>388.000</t>
  </si>
  <si>
    <t>282.800</t>
  </si>
  <si>
    <t>1183.000</t>
  </si>
  <si>
    <t>865.000</t>
  </si>
  <si>
    <t>614.000</t>
  </si>
  <si>
    <t>302.000</t>
  </si>
  <si>
    <t>511.700</t>
  </si>
  <si>
    <t>485.100</t>
  </si>
  <si>
    <t>197.200</t>
  </si>
  <si>
    <t>1621.000</t>
  </si>
  <si>
    <t>449.000</t>
  </si>
  <si>
    <t>411.600</t>
  </si>
  <si>
    <t>790.000</t>
  </si>
  <si>
    <t>1198.000</t>
  </si>
  <si>
    <t>629.700</t>
  </si>
  <si>
    <t>1903</t>
  </si>
  <si>
    <t>276.000</t>
  </si>
  <si>
    <t>Юрьев-Польский г, Связистов ул, 3</t>
  </si>
  <si>
    <t>Юрьев-Польский г, Советская пл, 10</t>
  </si>
  <si>
    <t>Юрьев-Польский г, Советская пл, 8</t>
  </si>
  <si>
    <t>Юрьев-Польский г, Станционная ул, 17</t>
  </si>
  <si>
    <t>Юрьев-Польский г, Шибанкова ул, 103</t>
  </si>
  <si>
    <t>Юрьев-Польский г, Шибанкова ул, 105</t>
  </si>
  <si>
    <t>Юрьев-Польский г, Шибанкова ул, 118</t>
  </si>
  <si>
    <t>Юрьев-Польский г, Шибанкова ул, 156</t>
  </si>
  <si>
    <t>Юрьев-Польский г, Шибанкова ул, 17</t>
  </si>
  <si>
    <t>Юрьев-Польский г, Шибанкова ул, 40</t>
  </si>
  <si>
    <t>Юрьев-Польский г, Шибанкова ул, 42</t>
  </si>
  <si>
    <t>Юрьев-Польский г, Шибанкова ул, 80</t>
  </si>
  <si>
    <t>Юрьев-Польский г, Шибанкова ул, 84</t>
  </si>
  <si>
    <t>Юрьев-Польский р-н, Андреевское с, Гагарина ул, 6</t>
  </si>
  <si>
    <t>Юрьев-Польский р-н, Горки с, Механическая ул, 1</t>
  </si>
  <si>
    <t>Юрьев-Польский р-н, Городище с, Школьная ул, 2</t>
  </si>
  <si>
    <t>Юрьев-Польский р-н, Городище с, Школьная ул, 4</t>
  </si>
  <si>
    <t>Юрьев-Польский р-н, Городище с, Школьная ул, 6</t>
  </si>
  <si>
    <t>Юрьев-Польский р-н, Красное с, 1</t>
  </si>
  <si>
    <t>Юрьев-Польский р-н, Красное с, 1Г</t>
  </si>
  <si>
    <t>Юрьев-Польский р-н, Небылое с, Первомайская ул, 83</t>
  </si>
  <si>
    <t>Юрьев-Польский р-н, Небылое с, Школьная ул, 2</t>
  </si>
  <si>
    <t>Юрьев-Польский р-н, Небылое с, Школьная ул, 9</t>
  </si>
  <si>
    <t>Юрьев-Польский р-н, Ополье с, 10</t>
  </si>
  <si>
    <t>Юрьев-Польский р-н, Ополье с, 4</t>
  </si>
  <si>
    <t>Юрьев-Польский р-н, Сима с, Багратиона ул, 36</t>
  </si>
  <si>
    <t>Юрьев-Польский р-н, Сима с, Луговая ул, 2</t>
  </si>
  <si>
    <t>Юрьев-Польский р-н, Федоровское с, 69</t>
  </si>
  <si>
    <t>Юрьев-Польский р-н, Федоровское с, 72</t>
  </si>
  <si>
    <t>Юрьев-Польский р-н, Федоровское с, 73</t>
  </si>
  <si>
    <t>Юрьев-Польский р-н, Федоровское с, 77</t>
  </si>
  <si>
    <t>Юрьев-Польский р-н, Шихобалово с, 8</t>
  </si>
  <si>
    <t>Юрьев-Польский р-н, Шихобалово с, 9</t>
  </si>
  <si>
    <t>Юрьев-Польский р-н, Энтузиаст с, Центральная ул, 1</t>
  </si>
  <si>
    <t>Юрьев-Польский р-н, Энтузиаст с, Центральная ул, 7</t>
  </si>
  <si>
    <t>Юрьев-Польский р-н, Энтузиаст с, Центральная ул, 8</t>
  </si>
  <si>
    <t>381.700</t>
  </si>
  <si>
    <t>324.800</t>
  </si>
  <si>
    <t>770.400</t>
  </si>
  <si>
    <t>963.800</t>
  </si>
  <si>
    <t>673.000</t>
  </si>
  <si>
    <t>549.000</t>
  </si>
  <si>
    <t>661.000</t>
  </si>
  <si>
    <t>643.000</t>
  </si>
  <si>
    <t>474.000</t>
  </si>
  <si>
    <t>400.800</t>
  </si>
  <si>
    <t>554.000</t>
  </si>
  <si>
    <t>686.000</t>
  </si>
  <si>
    <t>381.500</t>
  </si>
  <si>
    <t>588.000</t>
  </si>
  <si>
    <t>758.000</t>
  </si>
  <si>
    <t>Киржач г, Красный Октябрь мкр, Октябрьская ул, 11а</t>
  </si>
  <si>
    <t>Киржач г, Морозовская ул, 126</t>
  </si>
  <si>
    <t>Киржачский р-н, Горка п, Больничная ул, 8</t>
  </si>
  <si>
    <t>Киржачский р-н, Кипрево д, Лесная ул, 1</t>
  </si>
  <si>
    <t>Итого по город Киржач</t>
  </si>
  <si>
    <t>Итого по Першинское</t>
  </si>
  <si>
    <t>Киржач г, Ленинградская ул, 106</t>
  </si>
  <si>
    <t>Киржач г, Томаровича ул, 30</t>
  </si>
  <si>
    <t>Киржач г, Десантников ул, 11</t>
  </si>
  <si>
    <t>Киржач г, Морозовская ул, 93</t>
  </si>
  <si>
    <t>Киржач г, Магистральная ул, 4</t>
  </si>
  <si>
    <t>Киржачский р-н, Кипрево д, Лесная ул, 2</t>
  </si>
  <si>
    <t>Киржачский р-н, Аленино д, Прибрежная ул, 10</t>
  </si>
  <si>
    <t>Итого по Филипповское</t>
  </si>
  <si>
    <t>Итого по Кипревское</t>
  </si>
  <si>
    <t>Киржач г, Первомайская ул, 24</t>
  </si>
  <si>
    <t>Киржач г, Красный Октябрь мкр, Первомайская ул, 20</t>
  </si>
  <si>
    <t>Киржач г, Первомайская ул, 22</t>
  </si>
  <si>
    <t>Киржач г, Денисенко ул, 13</t>
  </si>
  <si>
    <t>Киржач г, Красный Октябрь мкр, Калинина ул, 59</t>
  </si>
  <si>
    <t>Киржач г, Красный Октябрь мкр, Первомайская ул, 24</t>
  </si>
  <si>
    <t>Киржачский р-н, Ефремово д, Восточная ул, 7</t>
  </si>
  <si>
    <t>Киржачский р-н, Кашино д, Кашино п. тер, 28</t>
  </si>
  <si>
    <t>Александров г, 1-я Крестьянская ул, 12</t>
  </si>
  <si>
    <t>Скатная деревянная</t>
  </si>
  <si>
    <t>620.500</t>
  </si>
  <si>
    <t>254.600</t>
  </si>
  <si>
    <t>Александров г, 1-я Крестьянская ул, 18</t>
  </si>
  <si>
    <t>427.400</t>
  </si>
  <si>
    <t>402.400</t>
  </si>
  <si>
    <t>819.700</t>
  </si>
  <si>
    <t>Александров г, 1-я Крестьянская ул, 20</t>
  </si>
  <si>
    <t>369.800</t>
  </si>
  <si>
    <t>291.500</t>
  </si>
  <si>
    <t>Александров г, 1-я Крестьянская ул, 22</t>
  </si>
  <si>
    <t>290.900</t>
  </si>
  <si>
    <t>370.600</t>
  </si>
  <si>
    <t>2012</t>
  </si>
  <si>
    <t>541.400</t>
  </si>
  <si>
    <t>437.200</t>
  </si>
  <si>
    <t>676.900</t>
  </si>
  <si>
    <t>нет данных</t>
  </si>
  <si>
    <t>379.600</t>
  </si>
  <si>
    <t>Александров г, 2-я Стрелецкая ул, 17</t>
  </si>
  <si>
    <t>Александров г, 3-я Ликоушинская ул, 1А</t>
  </si>
  <si>
    <t>927.000</t>
  </si>
  <si>
    <t>Александров г, 3-я Ликоушинская ул, 2А</t>
  </si>
  <si>
    <t>Александров г, Ануфриева ул, 1</t>
  </si>
  <si>
    <t>1750.000</t>
  </si>
  <si>
    <t>Плоская железобетонная сборная (чердачная)</t>
  </si>
  <si>
    <t>Александров г, Ануфриева ул, 11</t>
  </si>
  <si>
    <t>463.720</t>
  </si>
  <si>
    <t>Александров г, Ануфриева ул, 2</t>
  </si>
  <si>
    <t>997.200</t>
  </si>
  <si>
    <t>Александров г, Ануфриева ул, 6</t>
  </si>
  <si>
    <t>372.000</t>
  </si>
  <si>
    <t>Александров г, Ануфриева ул, 7</t>
  </si>
  <si>
    <t>757.900</t>
  </si>
  <si>
    <t>Александров г, Ануфриева ул, 8</t>
  </si>
  <si>
    <t>201.300</t>
  </si>
  <si>
    <t>434.300</t>
  </si>
  <si>
    <t>Александров г, Базунова ул, 14</t>
  </si>
  <si>
    <t>2014</t>
  </si>
  <si>
    <t>Александров г, Базунова ул, 17</t>
  </si>
  <si>
    <t>561.600</t>
  </si>
  <si>
    <t>2016</t>
  </si>
  <si>
    <t>Александров г, Базунова ул, 26</t>
  </si>
  <si>
    <t>Александров г, Военная ул, 7</t>
  </si>
  <si>
    <t>653.600</t>
  </si>
  <si>
    <t>728.200</t>
  </si>
  <si>
    <t>Александров г, Вокзальная ул, 20 корп. 2</t>
  </si>
  <si>
    <t>294.600</t>
  </si>
  <si>
    <t>598.000</t>
  </si>
  <si>
    <t>Александров г, Вокзальная ул, 20</t>
  </si>
  <si>
    <t>442.800</t>
  </si>
  <si>
    <t>1261.000</t>
  </si>
  <si>
    <t>423.740</t>
  </si>
  <si>
    <t>Александров г, Вокзальный пер, 1</t>
  </si>
  <si>
    <t>Александров г, Вокзальный пер, 10</t>
  </si>
  <si>
    <t>Александров г, Вокзальный пер, 3</t>
  </si>
  <si>
    <t>180.000</t>
  </si>
  <si>
    <t>871.200</t>
  </si>
  <si>
    <t>Александров г, Вокзальный пер, 5</t>
  </si>
  <si>
    <t>907.200</t>
  </si>
  <si>
    <t>Александров г, Восстания 1905 г ул, 1</t>
  </si>
  <si>
    <t>Александров г, Восстания 1905 г ул, 16</t>
  </si>
  <si>
    <t>206.000</t>
  </si>
  <si>
    <t>Александров г, Восстания 1905 г ул, 18</t>
  </si>
  <si>
    <t>2019</t>
  </si>
  <si>
    <t>Александров г, Гагарина ул, 1 корп. 1</t>
  </si>
  <si>
    <t>956.000</t>
  </si>
  <si>
    <t>Александров г, Гагарина ул, 11 корп. 1</t>
  </si>
  <si>
    <t>964.950</t>
  </si>
  <si>
    <t>679.350</t>
  </si>
  <si>
    <t>Александров г, Гагарина ул, 13 корп. 2</t>
  </si>
  <si>
    <t>Александров г, Гагарина ул, 13 корп. 3</t>
  </si>
  <si>
    <t>1325.000</t>
  </si>
  <si>
    <t>Александров г, Гагарина ул, 13</t>
  </si>
  <si>
    <t>Александров г, Гагарина ул, 15</t>
  </si>
  <si>
    <t>Плоская совмещенная из сборных железобетонных слоистых панелей</t>
  </si>
  <si>
    <t>1692.480</t>
  </si>
  <si>
    <t>Александров г, Гагарина ул, 17</t>
  </si>
  <si>
    <t>Александров г, Гагарина ул, 19</t>
  </si>
  <si>
    <t>1061.600</t>
  </si>
  <si>
    <t>Александров г, Гагарина ул, 23 корп. 1</t>
  </si>
  <si>
    <t>2009</t>
  </si>
  <si>
    <t>2227.100</t>
  </si>
  <si>
    <t>Александров г, Гагарина ул, 23 корп. 2</t>
  </si>
  <si>
    <t>1742.400</t>
  </si>
  <si>
    <t>Александров г, Гагарина ул, 23 корп. 3</t>
  </si>
  <si>
    <t>1236.000</t>
  </si>
  <si>
    <t>Александров г, Гагарина ул, 25</t>
  </si>
  <si>
    <t>703.180</t>
  </si>
  <si>
    <t>882.200</t>
  </si>
  <si>
    <t>Александров г, Гагарина ул, 9 корп. 2</t>
  </si>
  <si>
    <t>1014.000</t>
  </si>
  <si>
    <t>1437.000</t>
  </si>
  <si>
    <t>899.100</t>
  </si>
  <si>
    <t>Александров г, Геологов ул, 2</t>
  </si>
  <si>
    <t>1048.000</t>
  </si>
  <si>
    <t>Александров г, Геологов ул, 3</t>
  </si>
  <si>
    <t>949.000</t>
  </si>
  <si>
    <t>736.000</t>
  </si>
  <si>
    <t>1378.000</t>
  </si>
  <si>
    <t>1266.800</t>
  </si>
  <si>
    <t>Александров г, Геологов ул, 8</t>
  </si>
  <si>
    <t>913.000</t>
  </si>
  <si>
    <t>704.470</t>
  </si>
  <si>
    <t>336.700</t>
  </si>
  <si>
    <t>Александров г, Горького ул, 3 корп. 2</t>
  </si>
  <si>
    <t>2480.000</t>
  </si>
  <si>
    <t>713.710</t>
  </si>
  <si>
    <t>Александров г, Горького ул, 5</t>
  </si>
  <si>
    <t>492.300</t>
  </si>
  <si>
    <t>771.300</t>
  </si>
  <si>
    <t>868.500</t>
  </si>
  <si>
    <t>1172.000</t>
  </si>
  <si>
    <t>Александров г, Гусева М. ул, 1</t>
  </si>
  <si>
    <t>1199.100</t>
  </si>
  <si>
    <t>495.200</t>
  </si>
  <si>
    <t>Александров г, Гусева М. ул, 4</t>
  </si>
  <si>
    <t>511.400</t>
  </si>
  <si>
    <t>Александров г, Данилова ул, 19</t>
  </si>
  <si>
    <t>2018</t>
  </si>
  <si>
    <t>8673.800</t>
  </si>
  <si>
    <t>Александров г, Данилова ул, 20</t>
  </si>
  <si>
    <t>Александров г, Данилова ул, 21</t>
  </si>
  <si>
    <t>2017</t>
  </si>
  <si>
    <t>Александров г, Двориковское шоссе ул, 52</t>
  </si>
  <si>
    <t>222.400</t>
  </si>
  <si>
    <t>Александров г, Двориковское шоссе ул, 54</t>
  </si>
  <si>
    <t>221.900</t>
  </si>
  <si>
    <t>931.600</t>
  </si>
  <si>
    <t>501.700</t>
  </si>
  <si>
    <t>Александров г, Жулева ул, 2 корп. 2</t>
  </si>
  <si>
    <t>504.900</t>
  </si>
  <si>
    <t>Александров г, Жулева ул, 4 корп. 1</t>
  </si>
  <si>
    <t>2020</t>
  </si>
  <si>
    <t>Александров г, Жулева ул, 4 корп. 2</t>
  </si>
  <si>
    <t>Александров г, Жулева ул, 8 корп. 2</t>
  </si>
  <si>
    <t>Александров г, Жулева ул, 8 корп. 4</t>
  </si>
  <si>
    <t>Александров г, Жулева ул, 8</t>
  </si>
  <si>
    <t>881.000</t>
  </si>
  <si>
    <t>Александров г, Институтская ул, 11</t>
  </si>
  <si>
    <t>288.900</t>
  </si>
  <si>
    <t>Александров г, Институтская ул, 12</t>
  </si>
  <si>
    <t>324.300</t>
  </si>
  <si>
    <t>Александров г, Институтская ул, 13</t>
  </si>
  <si>
    <t>Александров г, Институтская ул, 14</t>
  </si>
  <si>
    <t>538.800</t>
  </si>
  <si>
    <t>914.100</t>
  </si>
  <si>
    <t>Александров г, Институтская ул, 15</t>
  </si>
  <si>
    <t>926.700</t>
  </si>
  <si>
    <t>Александров г, Институтская ул, 16</t>
  </si>
  <si>
    <t>323.200</t>
  </si>
  <si>
    <t>816.300</t>
  </si>
  <si>
    <t>Александров г, Институтская ул, 18</t>
  </si>
  <si>
    <t>329.400</t>
  </si>
  <si>
    <t>503.200</t>
  </si>
  <si>
    <t>Александров г, Институтская ул, 20</t>
  </si>
  <si>
    <t>290.700</t>
  </si>
  <si>
    <t>Александров г, Институтская ул, 21</t>
  </si>
  <si>
    <t>Александров г, Институтская ул, 24 корп. 1</t>
  </si>
  <si>
    <t>Александров г, Институтская ул, 24 корп. 2</t>
  </si>
  <si>
    <t>Александров г, Институтская ул, 4</t>
  </si>
  <si>
    <t>Александров г, Институтская ул, 6 корп. 2</t>
  </si>
  <si>
    <t>900.500</t>
  </si>
  <si>
    <t>1105.000</t>
  </si>
  <si>
    <t>422.800</t>
  </si>
  <si>
    <t>Александров г, Институтская ул, 6 корп. 4</t>
  </si>
  <si>
    <t>732.700</t>
  </si>
  <si>
    <t>Александров г, Институтская ул, 6</t>
  </si>
  <si>
    <t>489.500</t>
  </si>
  <si>
    <t>Александров г, Институтская ул, 8</t>
  </si>
  <si>
    <t>2056.900</t>
  </si>
  <si>
    <t>443.100</t>
  </si>
  <si>
    <t>Александров г, Казарменный пер, 2</t>
  </si>
  <si>
    <t>Александров г, Калининская ул, 2</t>
  </si>
  <si>
    <t>Александров г, Карабановский Парк ул, 1</t>
  </si>
  <si>
    <t>345.400</t>
  </si>
  <si>
    <t>301.400</t>
  </si>
  <si>
    <t>904.000</t>
  </si>
  <si>
    <t>Александров г, Карабановский Парк ул, 3</t>
  </si>
  <si>
    <t>Александров г, Карабановский Парк ул, 6</t>
  </si>
  <si>
    <t>527.600</t>
  </si>
  <si>
    <t>Александров г, Карабановский Парк ул, 7</t>
  </si>
  <si>
    <t>Александров г, Карабановский Парк ул, 8</t>
  </si>
  <si>
    <t>518.800</t>
  </si>
  <si>
    <t>Александров г, Карабановский Парк ул, 9</t>
  </si>
  <si>
    <t>Александров г, Карабановский Тупик ул, 16</t>
  </si>
  <si>
    <t>Александров г, Карабановский Тупик ул, 17</t>
  </si>
  <si>
    <t>Александров г, Карабановский Тупик ул, 18</t>
  </si>
  <si>
    <t>Александров г, Карабановский Тупик ул, 19</t>
  </si>
  <si>
    <t>576.100</t>
  </si>
  <si>
    <t>918.700</t>
  </si>
  <si>
    <t>Александров г, Карабановский Тупик ул, 21</t>
  </si>
  <si>
    <t>1058.000</t>
  </si>
  <si>
    <t>Александров г, Киржачская ул, 3</t>
  </si>
  <si>
    <t>Александров г, Киржачская ул, 5</t>
  </si>
  <si>
    <t>Александров г, Кирпичный Завод ул, 8</t>
  </si>
  <si>
    <t>452.400</t>
  </si>
  <si>
    <t>Александров г, Кирпичный Завод ул, 9</t>
  </si>
  <si>
    <t>427.000</t>
  </si>
  <si>
    <t>Александров г, Коллективная Аллея ул, 1</t>
  </si>
  <si>
    <t>Александров г, Коллективная Аллея ул, 10</t>
  </si>
  <si>
    <t>Александров г, Коллективная Аллея ул, 11</t>
  </si>
  <si>
    <t>Александров г, Коллективная Аллея ул, 12</t>
  </si>
  <si>
    <t>Александров г, Коллективная Аллея ул, 13</t>
  </si>
  <si>
    <t>Александров г, Коллективная Аллея ул, 14</t>
  </si>
  <si>
    <t>Александров г, Коллективная Аллея ул, 15</t>
  </si>
  <si>
    <t>407.000</t>
  </si>
  <si>
    <t>Александров г, Коллективная Аллея ул, 16</t>
  </si>
  <si>
    <t>403.400</t>
  </si>
  <si>
    <t>565.400</t>
  </si>
  <si>
    <t>Александров г, Коллективная Аллея ул, 17</t>
  </si>
  <si>
    <t>Александров г, Коллективная Аллея ул, 1а</t>
  </si>
  <si>
    <t>388.500</t>
  </si>
  <si>
    <t>Александров г, Коллективная Аллея ул, 2</t>
  </si>
  <si>
    <t>Александров г, Коллективная Аллея ул, 3</t>
  </si>
  <si>
    <t>Александров г, Коллективная Аллея ул, 4</t>
  </si>
  <si>
    <t>Александров г, Коллективная Аллея ул, 5</t>
  </si>
  <si>
    <t>Александров г, Коллективная Аллея ул, 6</t>
  </si>
  <si>
    <t>339.700</t>
  </si>
  <si>
    <t>Александров г, Коллективная Аллея ул, 7</t>
  </si>
  <si>
    <t>Александров г, Коллективная Аллея ул, 8</t>
  </si>
  <si>
    <t>Александров г, Коллективная Аллея ул, 9</t>
  </si>
  <si>
    <t>393.800</t>
  </si>
  <si>
    <t>Александров г, Кольчугинская ул, 50</t>
  </si>
  <si>
    <t>272.000</t>
  </si>
  <si>
    <t>Александров г, Коммунальников ул, 3</t>
  </si>
  <si>
    <t>425.200</t>
  </si>
  <si>
    <t>Александров г, Комсомольский поселок ул, 36</t>
  </si>
  <si>
    <t>Александров г, Комсомольский поселок ул, 38</t>
  </si>
  <si>
    <t>496.200</t>
  </si>
  <si>
    <t>798.000</t>
  </si>
  <si>
    <t>Александров г, Комсомольский поселок ул, 53</t>
  </si>
  <si>
    <t>438.500</t>
  </si>
  <si>
    <t>Александров г, Кооперативная ул, 4</t>
  </si>
  <si>
    <t>Александров г, Королева ул, 1</t>
  </si>
  <si>
    <t>Александров г, Королева ул, 11</t>
  </si>
  <si>
    <t>1771.000</t>
  </si>
  <si>
    <t>Александров г, Королева ул, 12</t>
  </si>
  <si>
    <t>6610.000</t>
  </si>
  <si>
    <t>Александров г, Королева ул, 16</t>
  </si>
  <si>
    <t>Александров г, Королева ул, 18</t>
  </si>
  <si>
    <t>2008</t>
  </si>
  <si>
    <t>Александров г, Королева ул, 20</t>
  </si>
  <si>
    <t>Александров г, Королева ул, 22</t>
  </si>
  <si>
    <t>718.200</t>
  </si>
  <si>
    <t>Александров г, Королева ул, 3</t>
  </si>
  <si>
    <t>1011.900</t>
  </si>
  <si>
    <t>Александров г, Королева ул, 4 корп. 1</t>
  </si>
  <si>
    <t>1813.600</t>
  </si>
  <si>
    <t>Александров г, Королева ул, 4 корп. 2</t>
  </si>
  <si>
    <t>1513.900</t>
  </si>
  <si>
    <t>Александров г, Королева ул, 4 корп. 3</t>
  </si>
  <si>
    <t>Александров г, Королева ул, 5</t>
  </si>
  <si>
    <t>1240.330</t>
  </si>
  <si>
    <t>Александров г, Королева ул, 7</t>
  </si>
  <si>
    <t>1677.800</t>
  </si>
  <si>
    <t>Александров г, Королева ул, 8</t>
  </si>
  <si>
    <t>1740.000</t>
  </si>
  <si>
    <t>Александров г, Королева ул, 9 корп. 1</t>
  </si>
  <si>
    <t>3000.000</t>
  </si>
  <si>
    <t>635.100</t>
  </si>
  <si>
    <t>1535.900</t>
  </si>
  <si>
    <t>454.400</t>
  </si>
  <si>
    <t>457.600</t>
  </si>
  <si>
    <t>453.200</t>
  </si>
  <si>
    <t>695.000</t>
  </si>
  <si>
    <t>Александров г, Коссович ул, 7 корп. 1</t>
  </si>
  <si>
    <t>Александров г, Коссович ул, 7</t>
  </si>
  <si>
    <t>953.900</t>
  </si>
  <si>
    <t>Александров г, Коссович ул, 8</t>
  </si>
  <si>
    <t>1000.000</t>
  </si>
  <si>
    <t>Александров г, Коссович ул, 9</t>
  </si>
  <si>
    <t>Александров г, Красной Молодежи ул, 17</t>
  </si>
  <si>
    <t>Александров г, Красной Молодежи ул, 19</t>
  </si>
  <si>
    <t>344.400</t>
  </si>
  <si>
    <t>Александров г, Красной Молодежи ул, 27</t>
  </si>
  <si>
    <t>Александров г, Красной Молодежи ул, 4</t>
  </si>
  <si>
    <t>907.800</t>
  </si>
  <si>
    <t>Александров г, Красной Молодежи ул, 8</t>
  </si>
  <si>
    <t>Александров г, Красный Переулок ул, 11</t>
  </si>
  <si>
    <t>1384.000</t>
  </si>
  <si>
    <t>Александров г, Красный Переулок ул, 14</t>
  </si>
  <si>
    <t>Александров г, Красный Переулок ул, 16</t>
  </si>
  <si>
    <t>1004.100</t>
  </si>
  <si>
    <t>Александров г, Красный Переулок ул, 17 корп. 1</t>
  </si>
  <si>
    <t>Александров г, Красный Переулок ул, 17 корп. 2</t>
  </si>
  <si>
    <t>652.700</t>
  </si>
  <si>
    <t>Александров г, Красный Переулок ул, 17</t>
  </si>
  <si>
    <t>Александров г, Красный Переулок ул, 18 корп. 1</t>
  </si>
  <si>
    <t>469.300</t>
  </si>
  <si>
    <t>3224.600</t>
  </si>
  <si>
    <t>Александров г, Красный Переулок ул, 18 корп. 2</t>
  </si>
  <si>
    <t>2015</t>
  </si>
  <si>
    <t>5893.900</t>
  </si>
  <si>
    <t>Александров г, Красный Переулок ул, 18 корп. 3</t>
  </si>
  <si>
    <t>Александров г, Красный Переулок ул, 18</t>
  </si>
  <si>
    <t>988.000</t>
  </si>
  <si>
    <t>986.900</t>
  </si>
  <si>
    <t>Александров г, Красный Переулок ул, 2</t>
  </si>
  <si>
    <t>2968.360</t>
  </si>
  <si>
    <t>Александров г, Красный Переулок ул, 21 корп. 2</t>
  </si>
  <si>
    <t>844.200</t>
  </si>
  <si>
    <t>Александров г, Красный Переулок ул, 21</t>
  </si>
  <si>
    <t>851.800</t>
  </si>
  <si>
    <t>1304.000</t>
  </si>
  <si>
    <t>859.400</t>
  </si>
  <si>
    <t>Александров г, Красный Переулок ул, 7</t>
  </si>
  <si>
    <t>1721.900</t>
  </si>
  <si>
    <t>1079.800</t>
  </si>
  <si>
    <t>1360.000</t>
  </si>
  <si>
    <t>Александров г, Кубасова ул, 3</t>
  </si>
  <si>
    <t>2408.000</t>
  </si>
  <si>
    <t>Александров г, Кубасова ул, 5</t>
  </si>
  <si>
    <t>759.700</t>
  </si>
  <si>
    <t>Александров г, Кубасова ул, 7</t>
  </si>
  <si>
    <t>1697.000</t>
  </si>
  <si>
    <t>Александров г, Кубасова ул, 9</t>
  </si>
  <si>
    <t>1137.000</t>
  </si>
  <si>
    <t>Александров г, Ленина ул, 1 корп. 1</t>
  </si>
  <si>
    <t>893.400</t>
  </si>
  <si>
    <t>Александров г, Ленина ул, 1 корп. 2</t>
  </si>
  <si>
    <t>2558.000</t>
  </si>
  <si>
    <t>Александров г, Ленина ул, 1</t>
  </si>
  <si>
    <t>1022.300</t>
  </si>
  <si>
    <t>Александров г, Ленина ул, 10</t>
  </si>
  <si>
    <t>631.000</t>
  </si>
  <si>
    <t>1140.000</t>
  </si>
  <si>
    <t>Александров г, Ленина ул, 12</t>
  </si>
  <si>
    <t>Александров г, Ленина ул, 14</t>
  </si>
  <si>
    <t>1263.000</t>
  </si>
  <si>
    <t>886.900</t>
  </si>
  <si>
    <t>Александров г, Ленина ул, 17</t>
  </si>
  <si>
    <t>754.650</t>
  </si>
  <si>
    <t>Александров г, Ленина ул, 2</t>
  </si>
  <si>
    <t>986.260</t>
  </si>
  <si>
    <t>Александров г, Ленина ул, 20</t>
  </si>
  <si>
    <t>Александров г, Ленина ул, 22</t>
  </si>
  <si>
    <t>1274.300</t>
  </si>
  <si>
    <t>Александров г, Ленина ул, 3</t>
  </si>
  <si>
    <t>855.750</t>
  </si>
  <si>
    <t>Александров г, Ленина ул, 30</t>
  </si>
  <si>
    <t>Александров г, Ленина ул, 5</t>
  </si>
  <si>
    <t>1031.300</t>
  </si>
  <si>
    <t>Александров г, Ленина ул, 6</t>
  </si>
  <si>
    <t>593.000</t>
  </si>
  <si>
    <t>476.500</t>
  </si>
  <si>
    <t>500.500</t>
  </si>
  <si>
    <t>Александров г, Ленина ул, 7</t>
  </si>
  <si>
    <t>1963.000</t>
  </si>
  <si>
    <t>Александров г, Лермонтова ул, 1</t>
  </si>
  <si>
    <t>444.160</t>
  </si>
  <si>
    <t>Александров г, Лермонтова ул, 10</t>
  </si>
  <si>
    <t>688.300</t>
  </si>
  <si>
    <t>521.400</t>
  </si>
  <si>
    <t>Александров г, Лермонтова ул, 11</t>
  </si>
  <si>
    <t>508.700</t>
  </si>
  <si>
    <t>Александров г, Лермонтова ул, 12</t>
  </si>
  <si>
    <t>894.400</t>
  </si>
  <si>
    <t>Александров г, Лермонтова ул, 13</t>
  </si>
  <si>
    <t>510.800</t>
  </si>
  <si>
    <t>Александров г, Лермонтова ул, 15</t>
  </si>
  <si>
    <t>522.700</t>
  </si>
  <si>
    <t>Александров г, Лермонтова ул, 16</t>
  </si>
  <si>
    <t>522.800</t>
  </si>
  <si>
    <t>Александров г, Лермонтова ул, 17</t>
  </si>
  <si>
    <t>Александров г, Лермонтова ул, 18</t>
  </si>
  <si>
    <t>631.200</t>
  </si>
  <si>
    <t>525.500</t>
  </si>
  <si>
    <t>Александров г, Лермонтова ул, 19</t>
  </si>
  <si>
    <t>Александров г, Лермонтова ул, 20</t>
  </si>
  <si>
    <t>Александров г, Лермонтова ул, 21</t>
  </si>
  <si>
    <t>563.200</t>
  </si>
  <si>
    <t>Александров г, Лермонтова ул, 22</t>
  </si>
  <si>
    <t>517.900</t>
  </si>
  <si>
    <t>1183.700</t>
  </si>
  <si>
    <t>Александров г, Лермонтова ул, 23</t>
  </si>
  <si>
    <t>852.800</t>
  </si>
  <si>
    <t>Александров г, Лермонтова ул, 24 корп. 1</t>
  </si>
  <si>
    <t>Александров г, Лермонтова ул, 24</t>
  </si>
  <si>
    <t>741.100</t>
  </si>
  <si>
    <t>Александров г, Лермонтова ул, 25</t>
  </si>
  <si>
    <t>761.400</t>
  </si>
  <si>
    <t>Александров г, Лермонтова ул, 28</t>
  </si>
  <si>
    <t>808.900</t>
  </si>
  <si>
    <t>496.800</t>
  </si>
  <si>
    <t>495.100</t>
  </si>
  <si>
    <t>Александров г, Лермонтова ул, 4</t>
  </si>
  <si>
    <t>502.500</t>
  </si>
  <si>
    <t>Александров г, Лермонтова ул, 5</t>
  </si>
  <si>
    <t>506.980</t>
  </si>
  <si>
    <t>757.000</t>
  </si>
  <si>
    <t>Александров г, Лермонтова ул, 7</t>
  </si>
  <si>
    <t>666.700</t>
  </si>
  <si>
    <t>Александров г, Лермонтова ул, 8</t>
  </si>
  <si>
    <t>599.700</t>
  </si>
  <si>
    <t>Александров г, Лермонтова ул, 8а корп. 1</t>
  </si>
  <si>
    <t>499.200</t>
  </si>
  <si>
    <t>381.800</t>
  </si>
  <si>
    <t>614.300</t>
  </si>
  <si>
    <t>Александров г, Лермонтова ул, 8а</t>
  </si>
  <si>
    <t>690.100</t>
  </si>
  <si>
    <t>Александров г, Лермонтова ул, 9</t>
  </si>
  <si>
    <t>512.600</t>
  </si>
  <si>
    <t>Александров г, Ликеро-Водочный завод ул, 1</t>
  </si>
  <si>
    <t>505.100</t>
  </si>
  <si>
    <t>383.040</t>
  </si>
  <si>
    <t>253.800</t>
  </si>
  <si>
    <t>695.800</t>
  </si>
  <si>
    <t>Александров г, Маяковского ул, 10</t>
  </si>
  <si>
    <t>186.000</t>
  </si>
  <si>
    <t>Александров г, Маяковского ул, 11</t>
  </si>
  <si>
    <t>Александров г, Маяковского ул, 12</t>
  </si>
  <si>
    <t>199.600</t>
  </si>
  <si>
    <t>451.500</t>
  </si>
  <si>
    <t>199.800</t>
  </si>
  <si>
    <t>304.100</t>
  </si>
  <si>
    <t>Александров г, Маяковского ул, 16</t>
  </si>
  <si>
    <t>423.600</t>
  </si>
  <si>
    <t>323.300</t>
  </si>
  <si>
    <t>Александров г, Маяковского ул, 20</t>
  </si>
  <si>
    <t>Александров г, Маяковского ул, 22</t>
  </si>
  <si>
    <t>399.520</t>
  </si>
  <si>
    <t>Александров г, Маяковского ул, 24</t>
  </si>
  <si>
    <t>446.500</t>
  </si>
  <si>
    <t>Александров г, Маяковского ул, 26</t>
  </si>
  <si>
    <t>445.400</t>
  </si>
  <si>
    <t>Александров г, Маяковского ул, 3</t>
  </si>
  <si>
    <t>555.000</t>
  </si>
  <si>
    <t>Александров г, Маяковского ул, 32</t>
  </si>
  <si>
    <t>650.300</t>
  </si>
  <si>
    <t>516.400</t>
  </si>
  <si>
    <t>Александров г, Маяковского ул, 36а</t>
  </si>
  <si>
    <t>1393.000</t>
  </si>
  <si>
    <t>1281.400</t>
  </si>
  <si>
    <t>401.200</t>
  </si>
  <si>
    <t>378.100</t>
  </si>
  <si>
    <t>Александров г, Маяковского ул, 4</t>
  </si>
  <si>
    <t>199.900</t>
  </si>
  <si>
    <t>312.700</t>
  </si>
  <si>
    <t>Александров г, Маяковского ул, 46</t>
  </si>
  <si>
    <t>400.650</t>
  </si>
  <si>
    <t>Александров г, Маяковского ул, 48 корп. 2</t>
  </si>
  <si>
    <t>Александров г, Маяковского ул, 48</t>
  </si>
  <si>
    <t>596.000</t>
  </si>
  <si>
    <t>396.900</t>
  </si>
  <si>
    <t>638.300</t>
  </si>
  <si>
    <t>Александров г, Маяковского ул, 5</t>
  </si>
  <si>
    <t>Александров г, Маяковского ул, 6</t>
  </si>
  <si>
    <t>224.600</t>
  </si>
  <si>
    <t>Александров г, Маяковского ул, 9</t>
  </si>
  <si>
    <t>Александров г, Мосэнерго ул, 7</t>
  </si>
  <si>
    <t>888.200</t>
  </si>
  <si>
    <t>452.800</t>
  </si>
  <si>
    <t>Александров г, Ново-Стрелецкий проезд ул, 1</t>
  </si>
  <si>
    <t>397.300</t>
  </si>
  <si>
    <t>Александров г, Ново-Стрелецкий проезд ул, 11</t>
  </si>
  <si>
    <t>474.600</t>
  </si>
  <si>
    <t>Александров г, Ново-Стрелецкий проезд ул, 13</t>
  </si>
  <si>
    <t>296.500</t>
  </si>
  <si>
    <t>383.400</t>
  </si>
  <si>
    <t>Александров г, Ново-Стрелецкий проезд ул, 20</t>
  </si>
  <si>
    <t>612.700</t>
  </si>
  <si>
    <t>1046.500</t>
  </si>
  <si>
    <t>Александров г, Новые Коноплянники ул, 1</t>
  </si>
  <si>
    <t>501.800</t>
  </si>
  <si>
    <t>369.000</t>
  </si>
  <si>
    <t>Александров г, Новые Коноплянники ул, 2</t>
  </si>
  <si>
    <t>501.500</t>
  </si>
  <si>
    <t>394.900</t>
  </si>
  <si>
    <t>359.800</t>
  </si>
  <si>
    <t>547.600</t>
  </si>
  <si>
    <t>Александров г, Овражная ул, 3</t>
  </si>
  <si>
    <t>Александров г, Огородная ул, 9</t>
  </si>
  <si>
    <t>174.900</t>
  </si>
  <si>
    <t>Александров г, Октябрьская ул, 10</t>
  </si>
  <si>
    <t>1713.000</t>
  </si>
  <si>
    <t>Александров г, Октябрьская ул, 12</t>
  </si>
  <si>
    <t>Александров г, Октябрьская ул, 14 корп. 1</t>
  </si>
  <si>
    <t>754.400</t>
  </si>
  <si>
    <t>Александров г, Октябрьская ул, 14 корп. 2</t>
  </si>
  <si>
    <t>1028.900</t>
  </si>
  <si>
    <t>Александров г, Октябрьская ул, 2</t>
  </si>
  <si>
    <t>1250.800</t>
  </si>
  <si>
    <t>Александров г, Октябрьская ул, 4 стр. 4</t>
  </si>
  <si>
    <t>1929.600</t>
  </si>
  <si>
    <t>Александров г, Октябрьская ул, 4</t>
  </si>
  <si>
    <t>1255.000</t>
  </si>
  <si>
    <t>Александров г, Октябрьская ул, 6 корп. 2</t>
  </si>
  <si>
    <t>Александров г, Октябрьская ул, 6 корп. 3</t>
  </si>
  <si>
    <t>Александров г, Октябрьская ул, 6 корп. 4а</t>
  </si>
  <si>
    <t>1318.400</t>
  </si>
  <si>
    <t>Александров г, Октябрьская ул, 8</t>
  </si>
  <si>
    <t>3500.000</t>
  </si>
  <si>
    <t>525.200</t>
  </si>
  <si>
    <t>Александров г, Охотный луг ул, 25</t>
  </si>
  <si>
    <t>2027.000</t>
  </si>
  <si>
    <t>Александров г, П.Топоркова ул, 2 корп. 1</t>
  </si>
  <si>
    <t>625.500</t>
  </si>
  <si>
    <t>Александров г, П.Топоркова ул, 2</t>
  </si>
  <si>
    <t>1419.700</t>
  </si>
  <si>
    <t>Александров г, П.Топоркова ул, 3</t>
  </si>
  <si>
    <t>661.890</t>
  </si>
  <si>
    <t>878.500</t>
  </si>
  <si>
    <t>1035.000</t>
  </si>
  <si>
    <t>1256.000</t>
  </si>
  <si>
    <t>478.100</t>
  </si>
  <si>
    <t>608.200</t>
  </si>
  <si>
    <t>Александров г, Перфильева ул, 15</t>
  </si>
  <si>
    <t>862.400</t>
  </si>
  <si>
    <t>686.600</t>
  </si>
  <si>
    <t>472.600</t>
  </si>
  <si>
    <t>482.000</t>
  </si>
  <si>
    <t>Александров г, Пионерская ул, 2</t>
  </si>
  <si>
    <t>337.700</t>
  </si>
  <si>
    <t>Александров г, Пионерская ул, 4</t>
  </si>
  <si>
    <t>471.500</t>
  </si>
  <si>
    <t>Александров г, Радио ул, 1</t>
  </si>
  <si>
    <t>430.700</t>
  </si>
  <si>
    <t>502.100</t>
  </si>
  <si>
    <t>Александров г, Радио ул, 11</t>
  </si>
  <si>
    <t>330.800</t>
  </si>
  <si>
    <t>834.800</t>
  </si>
  <si>
    <t>Александров г, Радио ул, 13</t>
  </si>
  <si>
    <t>335.500</t>
  </si>
  <si>
    <t>503.100</t>
  </si>
  <si>
    <t>Александров г, Радио ул, 15</t>
  </si>
  <si>
    <t>543.000</t>
  </si>
  <si>
    <t>435.200</t>
  </si>
  <si>
    <t>621.700</t>
  </si>
  <si>
    <t>Александров г, Радио ул, 17</t>
  </si>
  <si>
    <t>430.600</t>
  </si>
  <si>
    <t>394.200</t>
  </si>
  <si>
    <t>1032.600</t>
  </si>
  <si>
    <t>634.300</t>
  </si>
  <si>
    <t>Александров г, Радио ул, 21</t>
  </si>
  <si>
    <t>448.800</t>
  </si>
  <si>
    <t>398.200</t>
  </si>
  <si>
    <t>389.100</t>
  </si>
  <si>
    <t>Александров г, Радио ул, 3</t>
  </si>
  <si>
    <t>412.100</t>
  </si>
  <si>
    <t>Александров г, Радио ул, 5</t>
  </si>
  <si>
    <t>419.800</t>
  </si>
  <si>
    <t>Александров г, Радио ул, 7</t>
  </si>
  <si>
    <t>332.500</t>
  </si>
  <si>
    <t>Александров г, Радио ул, 9</t>
  </si>
  <si>
    <t>328.800</t>
  </si>
  <si>
    <t>817.900</t>
  </si>
  <si>
    <t>425.900</t>
  </si>
  <si>
    <t>Александров г, Революции ул, 2</t>
  </si>
  <si>
    <t>896.600</t>
  </si>
  <si>
    <t>Александров г, Революции ул, 22</t>
  </si>
  <si>
    <t>Александров г, Революции ул, 24</t>
  </si>
  <si>
    <t>1020.600</t>
  </si>
  <si>
    <t>Александров г, Революции ул, 34</t>
  </si>
  <si>
    <t>1650.000</t>
  </si>
  <si>
    <t>Александров г, Революции ул, 36</t>
  </si>
  <si>
    <t>1262.900</t>
  </si>
  <si>
    <t>Александров г, Революции ул, 38</t>
  </si>
  <si>
    <t>Александров г, Революции ул, 4</t>
  </si>
  <si>
    <t>1055.700</t>
  </si>
  <si>
    <t>Александров г, Революции ул, 40</t>
  </si>
  <si>
    <t>1235.700</t>
  </si>
  <si>
    <t>Александров г, Революции ул, 41</t>
  </si>
  <si>
    <t>426.300</t>
  </si>
  <si>
    <t>Александров г, Революции ул, 47</t>
  </si>
  <si>
    <t>495.300</t>
  </si>
  <si>
    <t>2814.200</t>
  </si>
  <si>
    <t>Александров г, Революции ул, 51</t>
  </si>
  <si>
    <t>585.100</t>
  </si>
  <si>
    <t>Александров г, Революции ул, 57</t>
  </si>
  <si>
    <t>Александров г, Революции ул, 67</t>
  </si>
  <si>
    <t>458.000</t>
  </si>
  <si>
    <t>Александров г, Революции ул, 72</t>
  </si>
  <si>
    <t>Александров г, Революции ул, 79</t>
  </si>
  <si>
    <t>207.000</t>
  </si>
  <si>
    <t>447.000</t>
  </si>
  <si>
    <t>397.600</t>
  </si>
  <si>
    <t>286.700</t>
  </si>
  <si>
    <t>Александров г, Революции ул, 91</t>
  </si>
  <si>
    <t>195.500</t>
  </si>
  <si>
    <t>303.000</t>
  </si>
  <si>
    <t>Александров г, Садово-Огородная ул, 3</t>
  </si>
  <si>
    <t>Александров г, Свердлова ул, 1</t>
  </si>
  <si>
    <t>Александров г, Свердлова ул, 3</t>
  </si>
  <si>
    <t>1193.600</t>
  </si>
  <si>
    <t>Александров г, Свердлова ул, 39 корп. 1</t>
  </si>
  <si>
    <t>4300.000</t>
  </si>
  <si>
    <t>Александров г, Свердлова ул, 39</t>
  </si>
  <si>
    <t>1686.200</t>
  </si>
  <si>
    <t>Александров г, Свердлова ул, 41</t>
  </si>
  <si>
    <t>893.100</t>
  </si>
  <si>
    <t>1209.000</t>
  </si>
  <si>
    <t>Александров г, Свердлова ул, 42</t>
  </si>
  <si>
    <t>2600.000</t>
  </si>
  <si>
    <t>Александров г, Свердлова ул, 43</t>
  </si>
  <si>
    <t>1191.900</t>
  </si>
  <si>
    <t>Александров г, Свердлова ул, 64</t>
  </si>
  <si>
    <t>Александров г, Советская ул, 10</t>
  </si>
  <si>
    <t>Александров г, Советская ул, 23</t>
  </si>
  <si>
    <t>166.100</t>
  </si>
  <si>
    <t>Александров г, Советская ул, 30</t>
  </si>
  <si>
    <t>479.260</t>
  </si>
  <si>
    <t>Александров г, Советская ул, 38</t>
  </si>
  <si>
    <t>Александров г, Советская ул, 4</t>
  </si>
  <si>
    <t>Александров г, Советская ул, 48</t>
  </si>
  <si>
    <t>Александров г, Советская ул, 9</t>
  </si>
  <si>
    <t>300.500</t>
  </si>
  <si>
    <t>Александров г, Советский пер, 12</t>
  </si>
  <si>
    <t>Александров г, Советский пер, 4</t>
  </si>
  <si>
    <t>Александров г, Совхоз Правда ул, 17</t>
  </si>
  <si>
    <t>Александров г, Совхоз Правда ул, 18</t>
  </si>
  <si>
    <t>Александров г, Совхоз Правда ул, 21</t>
  </si>
  <si>
    <t>821.100</t>
  </si>
  <si>
    <t>Александров г, Совхоз Правда ул, 23</t>
  </si>
  <si>
    <t>Александров г, Совхоз Правда ул, 26</t>
  </si>
  <si>
    <t>1204.000</t>
  </si>
  <si>
    <t>904.800</t>
  </si>
  <si>
    <t>Александров г, Совхоз Правда ул, 27</t>
  </si>
  <si>
    <t>575.400</t>
  </si>
  <si>
    <t>Александров г, Совхоз Правда ул, 35</t>
  </si>
  <si>
    <t>Александров г, Совхоз Правда ул, 36</t>
  </si>
  <si>
    <t>384.400</t>
  </si>
  <si>
    <t>Александров г, Сосновский пер, 14</t>
  </si>
  <si>
    <t>1570.600</t>
  </si>
  <si>
    <t>Александров г, Сосновский пер, 16</t>
  </si>
  <si>
    <t>1267.300</t>
  </si>
  <si>
    <t>843.200</t>
  </si>
  <si>
    <t>2400.000</t>
  </si>
  <si>
    <t>Александров г, Сосновский пер, 21/1</t>
  </si>
  <si>
    <t>Александров г, Ст. Александров-2 ул, 1</t>
  </si>
  <si>
    <t>475.600</t>
  </si>
  <si>
    <t>Александров г, Ст. Александров-2 ул, 3</t>
  </si>
  <si>
    <t>285.000</t>
  </si>
  <si>
    <t>Александров г, Стрелецкая Набережная ул, 1</t>
  </si>
  <si>
    <t>552.700</t>
  </si>
  <si>
    <t>525.300</t>
  </si>
  <si>
    <t>Александров г, Стрелецкая Набережная ул, 10</t>
  </si>
  <si>
    <t>399.300</t>
  </si>
  <si>
    <t>973.300</t>
  </si>
  <si>
    <t>Александров г, Стрелецкая Набережная ул, 2</t>
  </si>
  <si>
    <t>286.800</t>
  </si>
  <si>
    <t>447.100</t>
  </si>
  <si>
    <t>Александров г, Стрелецкая Набережная ул, 3</t>
  </si>
  <si>
    <t>330.300</t>
  </si>
  <si>
    <t>475.800</t>
  </si>
  <si>
    <t>Александров г, Стрелецкая Набережная ул, 7</t>
  </si>
  <si>
    <t>624.800</t>
  </si>
  <si>
    <t>Александров г, Стрелецкая Набережная ул, 8</t>
  </si>
  <si>
    <t>885.400</t>
  </si>
  <si>
    <t>Александров г, Терешковой ул, 10 корп. 2</t>
  </si>
  <si>
    <t>946.800</t>
  </si>
  <si>
    <t>Александров г, Терешковой ул, 11 корп. 2</t>
  </si>
  <si>
    <t>3448.000</t>
  </si>
  <si>
    <t>Александров г, Терешковой ул, 11 корп. 3</t>
  </si>
  <si>
    <t>818.000</t>
  </si>
  <si>
    <t>Александров г, Терешковой ул, 11 корп. 4</t>
  </si>
  <si>
    <t>1675.000</t>
  </si>
  <si>
    <t>819.200</t>
  </si>
  <si>
    <t>Александров г, Терешковой ул, 12</t>
  </si>
  <si>
    <t>1727.890</t>
  </si>
  <si>
    <t>820.600</t>
  </si>
  <si>
    <t>1698.000</t>
  </si>
  <si>
    <t>821.000</t>
  </si>
  <si>
    <t>Александров г, Терешковой ул, 13 корп. 3</t>
  </si>
  <si>
    <t>822.500</t>
  </si>
  <si>
    <t>Александров г, Терешковой ул, 13</t>
  </si>
  <si>
    <t>1695.100</t>
  </si>
  <si>
    <t>Александров г, Терешковой ул, 14</t>
  </si>
  <si>
    <t>999.500</t>
  </si>
  <si>
    <t>Александров г, Терешковой ул, 15 корп. 2</t>
  </si>
  <si>
    <t>Александров г, Терешковой ул, 2</t>
  </si>
  <si>
    <t>901.300</t>
  </si>
  <si>
    <t>Александров г, Терешковой ул, 4 корп. 3</t>
  </si>
  <si>
    <t>Александров г, Терешковой ул, 4</t>
  </si>
  <si>
    <t>Александров г, Терешковой ул, 6 корп. 1</t>
  </si>
  <si>
    <t>964.500</t>
  </si>
  <si>
    <t>706.400</t>
  </si>
  <si>
    <t>Александров г, Терешковой ул, 6 корп. 2</t>
  </si>
  <si>
    <t>Александров г, Терешковой ул, 6 корп. 3</t>
  </si>
  <si>
    <t>716.400</t>
  </si>
  <si>
    <t>2101.000</t>
  </si>
  <si>
    <t>874.900</t>
  </si>
  <si>
    <t>Александров г, Терешковой ул, 7 корп. 2</t>
  </si>
  <si>
    <t>1010.500</t>
  </si>
  <si>
    <t>693.900</t>
  </si>
  <si>
    <t>Александров г, Терешковой ул, 7 корп. 3</t>
  </si>
  <si>
    <t>856.600</t>
  </si>
  <si>
    <t>779.500</t>
  </si>
  <si>
    <t>Александров г, Терешковой ул, 8 корп. 1</t>
  </si>
  <si>
    <t>Александров г, Терешковой ул, 8</t>
  </si>
  <si>
    <t>843.700</t>
  </si>
  <si>
    <t>Александров г, Терешковой ул, 9 корп. 2</t>
  </si>
  <si>
    <t>Александров г, Терешковой ул, 9 корп. 3</t>
  </si>
  <si>
    <t>Александров г, Терешковой ул, 9</t>
  </si>
  <si>
    <t>883.650</t>
  </si>
  <si>
    <t>Александров г, Фабрика Калинина ул, 10</t>
  </si>
  <si>
    <t>Александров г, Фабрика Калинина ул, 11</t>
  </si>
  <si>
    <t>494.800</t>
  </si>
  <si>
    <t>Александров г, Фабрика Калинина ул, 12</t>
  </si>
  <si>
    <t>Александров г, Фабрика Калинина ул, 14</t>
  </si>
  <si>
    <t>933.800</t>
  </si>
  <si>
    <t>1008.500</t>
  </si>
  <si>
    <t>195.200</t>
  </si>
  <si>
    <t>Александров г, Фабрика Калинина ул, 19</t>
  </si>
  <si>
    <t>Александров г, Фабрика Калинина ул, 22</t>
  </si>
  <si>
    <t>540.600</t>
  </si>
  <si>
    <t>Александров г, Фабрика Калинина ул, 24</t>
  </si>
  <si>
    <t>1257.900</t>
  </si>
  <si>
    <t>1225.000</t>
  </si>
  <si>
    <t>1527.200</t>
  </si>
  <si>
    <t>Александров г, Фабрика Калинина ул, 3</t>
  </si>
  <si>
    <t>Александров г, Фабрика Калинина ул, 3А</t>
  </si>
  <si>
    <t>502.800</t>
  </si>
  <si>
    <t>Александров г, Фабрика Калинина ул, 4</t>
  </si>
  <si>
    <t>437.800</t>
  </si>
  <si>
    <t>312.600</t>
  </si>
  <si>
    <t>Александров г, Ческа-Липа ул, 10</t>
  </si>
  <si>
    <t>Александров г, Ческа-Липа ул, 11</t>
  </si>
  <si>
    <t>Александров г, Ческа-Липа ул, 2</t>
  </si>
  <si>
    <t>2178.300</t>
  </si>
  <si>
    <t>Александров г, Ческа-Липа ул, 3</t>
  </si>
  <si>
    <t>Александров г, Ческа-Липа ул, 4</t>
  </si>
  <si>
    <t>897.500</t>
  </si>
  <si>
    <t>Александров г, Ческа-Липа ул, 6</t>
  </si>
  <si>
    <t>891.820</t>
  </si>
  <si>
    <t>Александров г, Ческа-Липа ул, 7</t>
  </si>
  <si>
    <t>739.100</t>
  </si>
  <si>
    <t>Александров г, Ческа-Липа ул, 8</t>
  </si>
  <si>
    <t>Александров г, Ческа-Липа ул, 9</t>
  </si>
  <si>
    <t>771.000</t>
  </si>
  <si>
    <t>Александров г, Энтузиастов ул, 1</t>
  </si>
  <si>
    <t>2158.700</t>
  </si>
  <si>
    <t>Александров г, Энтузиастов ул, 11 корп. 1</t>
  </si>
  <si>
    <t>853.200</t>
  </si>
  <si>
    <t>Александров г, Энтузиастов ул, 11</t>
  </si>
  <si>
    <t>Александров г, Энтузиастов ул, 13</t>
  </si>
  <si>
    <t>923.300</t>
  </si>
  <si>
    <t>931.200</t>
  </si>
  <si>
    <t>Александров г, Энтузиастов ул, 15</t>
  </si>
  <si>
    <t>827.460</t>
  </si>
  <si>
    <t>Александров г, Энтузиастов ул, 17</t>
  </si>
  <si>
    <t>Александров г, Энтузиастов ул, 23</t>
  </si>
  <si>
    <t>1169.300</t>
  </si>
  <si>
    <t>943.000</t>
  </si>
  <si>
    <t>1561.100</t>
  </si>
  <si>
    <t>Александров г, Юбилейная ул, 18</t>
  </si>
  <si>
    <t>1437.100</t>
  </si>
  <si>
    <t>Александров г, Юбилейная ул, 2 корп. 2</t>
  </si>
  <si>
    <t>693.200</t>
  </si>
  <si>
    <t>933.500</t>
  </si>
  <si>
    <t>675.700</t>
  </si>
  <si>
    <t>783.400</t>
  </si>
  <si>
    <t>676.200</t>
  </si>
  <si>
    <t>1450.400</t>
  </si>
  <si>
    <t>505.600</t>
  </si>
  <si>
    <t>Александровский р-н, Андреевское с, Мелиораторов ул, 2</t>
  </si>
  <si>
    <t>364.700</t>
  </si>
  <si>
    <t>729.400</t>
  </si>
  <si>
    <t>Александровский р-н, Андреевское с, Мелиораторов ул, 4</t>
  </si>
  <si>
    <t>121.000</t>
  </si>
  <si>
    <t>1207.000</t>
  </si>
  <si>
    <t>Александровский р-н, Андреевское с, Советская А ул, 3</t>
  </si>
  <si>
    <t>573.200</t>
  </si>
  <si>
    <t>573.000</t>
  </si>
  <si>
    <t>Александровский р-н, Андреевское с, Советская А ул, 4</t>
  </si>
  <si>
    <t>Александровский р-н, Андреевское с, Советская А ул, 5</t>
  </si>
  <si>
    <t>Александровский р-н, Андреевское с, Советская А ул, 6</t>
  </si>
  <si>
    <t>521.500</t>
  </si>
  <si>
    <t>Александровский р-н, Андреевское с, Советская ул, 1</t>
  </si>
  <si>
    <t>Александровский р-н, Андреевское с, Советская ул, 3</t>
  </si>
  <si>
    <t>Александровский р-н, Арсаки п, 11</t>
  </si>
  <si>
    <t>399.000</t>
  </si>
  <si>
    <t>Александровский р-н, Арсаки п, Плеханы ул, 120</t>
  </si>
  <si>
    <t>552.000</t>
  </si>
  <si>
    <t>506.900</t>
  </si>
  <si>
    <t>471.000</t>
  </si>
  <si>
    <t>Александровский р-н, Арсаки п, Плеханы ул, 121</t>
  </si>
  <si>
    <t>Александровский р-н, Арсаки п, Плеханы ул, 122</t>
  </si>
  <si>
    <t>481.000</t>
  </si>
  <si>
    <t>Александровский р-н, Арсаки п, Плеханы ул, 123</t>
  </si>
  <si>
    <t>497.000</t>
  </si>
  <si>
    <t>Александровский р-н, Арсаки п, Плеханы ул, 124</t>
  </si>
  <si>
    <t>Александровский р-н, Арсаки п, Плеханы ул, 125</t>
  </si>
  <si>
    <t>541.000</t>
  </si>
  <si>
    <t>Александровский р-н, Арсаки п, Плеханы ул, 126</t>
  </si>
  <si>
    <t>7582.000</t>
  </si>
  <si>
    <t>Александровский р-н, Арсаки п, Плеханы ул, 127</t>
  </si>
  <si>
    <t>1205.100</t>
  </si>
  <si>
    <t>Александровский р-н, Арсаки п, Плеханы ул, 128</t>
  </si>
  <si>
    <t>1030.000</t>
  </si>
  <si>
    <t>3572.000</t>
  </si>
  <si>
    <t>Александровский р-н, Арсаки п, Плеханы ул, 129</t>
  </si>
  <si>
    <t>689.000</t>
  </si>
  <si>
    <t>1421.000</t>
  </si>
  <si>
    <t>Александровский р-н, Арсаки п, Плеханы ул, 2</t>
  </si>
  <si>
    <t>284.000</t>
  </si>
  <si>
    <t>282.000</t>
  </si>
  <si>
    <t>Александровский р-н, Бакшеево с, Совхозная ул, 2</t>
  </si>
  <si>
    <t>395.100</t>
  </si>
  <si>
    <t>Александровский р-н, Бакшеево с, Совхозная ул, 3</t>
  </si>
  <si>
    <t>Александровский р-н, Бакшеево с, Совхозная ул, 5</t>
  </si>
  <si>
    <t>452.000</t>
  </si>
  <si>
    <t>273.700</t>
  </si>
  <si>
    <t>Александровский р-н, Балакирево п, 60 лет Октября ул, 1</t>
  </si>
  <si>
    <t>1428.000</t>
  </si>
  <si>
    <t>3309.000</t>
  </si>
  <si>
    <t>Александровский р-н, Балакирево п, 60 лет Октября ул, 10</t>
  </si>
  <si>
    <t>851.500</t>
  </si>
  <si>
    <t>5051.000</t>
  </si>
  <si>
    <t>Александровский р-н, Балакирево п, 60 лет Октября ул, 12</t>
  </si>
  <si>
    <t>1942.100</t>
  </si>
  <si>
    <t>Александровский р-н, Балакирево п, 60 лет Октября ул, 2</t>
  </si>
  <si>
    <t>472.200</t>
  </si>
  <si>
    <t>1458.000</t>
  </si>
  <si>
    <t>487.300</t>
  </si>
  <si>
    <t>1258.200</t>
  </si>
  <si>
    <t>Александровский р-н, Балакирево п, 60 лет Октября ул, 4</t>
  </si>
  <si>
    <t>Александровский р-н, Балакирево п, 60 лет Октября ул, 5</t>
  </si>
  <si>
    <t>1259.300</t>
  </si>
  <si>
    <t>505.900</t>
  </si>
  <si>
    <t>958.400</t>
  </si>
  <si>
    <t>930.100</t>
  </si>
  <si>
    <t>Александровский р-н, Балакирево п, Вокзальная ул, 10</t>
  </si>
  <si>
    <t>1391.500</t>
  </si>
  <si>
    <t>Александровский р-н, Балакирево п, Вокзальная ул, 11</t>
  </si>
  <si>
    <t>1035.400</t>
  </si>
  <si>
    <t>Александровский р-н, Балакирево п, Вокзальная ул, 12</t>
  </si>
  <si>
    <t>1045.900</t>
  </si>
  <si>
    <t>684.200</t>
  </si>
  <si>
    <t>617.900</t>
  </si>
  <si>
    <t>1047.000</t>
  </si>
  <si>
    <t>984.200</t>
  </si>
  <si>
    <t>Александровский р-н, Балакирево п, Заводская ул, 1</t>
  </si>
  <si>
    <t>405.800</t>
  </si>
  <si>
    <t>380.400</t>
  </si>
  <si>
    <t>672.500</t>
  </si>
  <si>
    <t>404.700</t>
  </si>
  <si>
    <t>Александровский р-н, Балакирево п, Заводская ул, 3</t>
  </si>
  <si>
    <t>400.200</t>
  </si>
  <si>
    <t>Александровский р-н, Балакирево п, Заводская ул, 5</t>
  </si>
  <si>
    <t>652.500</t>
  </si>
  <si>
    <t>1494.600</t>
  </si>
  <si>
    <t>Александровский р-н, Балакирево п, Заводская ул, 6</t>
  </si>
  <si>
    <t>506.600</t>
  </si>
  <si>
    <t>835.200</t>
  </si>
  <si>
    <t>Александровский р-н, Балакирево п, Заводская ул, 7</t>
  </si>
  <si>
    <t>529.800</t>
  </si>
  <si>
    <t>887.000</t>
  </si>
  <si>
    <t>527.100</t>
  </si>
  <si>
    <t>Александровский р-н, Балакирево п, Заводская ул, 9</t>
  </si>
  <si>
    <t>693.500</t>
  </si>
  <si>
    <t>Александровский р-н, Балакирево п, Радужный кв-л, 2</t>
  </si>
  <si>
    <t>Александровский р-н, Балакирево п, Радужный кв-л, 3</t>
  </si>
  <si>
    <t>1332.700</t>
  </si>
  <si>
    <t>364.400</t>
  </si>
  <si>
    <t>1426.000</t>
  </si>
  <si>
    <t>Александровский р-н, Балакирево п, Совхозная ул, 3</t>
  </si>
  <si>
    <t>Александровский р-н, Балакирево п, Совхозная ул, 7</t>
  </si>
  <si>
    <t>408.200</t>
  </si>
  <si>
    <t>Александровский р-н, Балакирево п, Центральный кв-л, 1</t>
  </si>
  <si>
    <t>687.800</t>
  </si>
  <si>
    <t>Александровский р-н, Балакирево п, Центральный кв-л, 2</t>
  </si>
  <si>
    <t>1032.400</t>
  </si>
  <si>
    <t>Александровский р-н, Балакирево п, Центральный кв-л, 3</t>
  </si>
  <si>
    <t>684.600</t>
  </si>
  <si>
    <t>Александровский р-н, Балакирево п, Энергетиков ул, 4</t>
  </si>
  <si>
    <t>Александровский р-н, Балакирево п, Юго-Западный кв-л, 1</t>
  </si>
  <si>
    <t>1248.000</t>
  </si>
  <si>
    <t>Александровский р-н, Балакирево п, Юго-Западный кв-л, 10</t>
  </si>
  <si>
    <t>1071.400</t>
  </si>
  <si>
    <t>Александровский р-н, Балакирево п, Юго-Западный кв-л, 11</t>
  </si>
  <si>
    <t>1238.400</t>
  </si>
  <si>
    <t>Александровский р-н, Балакирево п, Юго-Западный кв-л, 12</t>
  </si>
  <si>
    <t>1063.000</t>
  </si>
  <si>
    <t>Александровский р-н, Балакирево п, Юго-Западный кв-л, 13</t>
  </si>
  <si>
    <t>965.900</t>
  </si>
  <si>
    <t>Александровский р-н, Балакирево п, Юго-Западный кв-л, 14</t>
  </si>
  <si>
    <t>1119.400</t>
  </si>
  <si>
    <t>Александровский р-н, Балакирево п, Юго-Западный кв-л, 16</t>
  </si>
  <si>
    <t>896.000</t>
  </si>
  <si>
    <t>894.700</t>
  </si>
  <si>
    <t>Александровский р-н, Балакирево п, Юго-Западный кв-л, 18</t>
  </si>
  <si>
    <t>876.500</t>
  </si>
  <si>
    <t>857.700</t>
  </si>
  <si>
    <t>1051.000</t>
  </si>
  <si>
    <t>Александровский р-н, Балакирево п, Юго-Западный кв-л, 3</t>
  </si>
  <si>
    <t>Александровский р-н, Балакирево п, Юго-Западный кв-л, 4</t>
  </si>
  <si>
    <t>Александровский р-н, Балакирево п, Юго-Западный кв-л, 5</t>
  </si>
  <si>
    <t>1266.600</t>
  </si>
  <si>
    <t>1138.000</t>
  </si>
  <si>
    <t>Александровский р-н, Балакирево п, Юго-Западный кв-л, 8</t>
  </si>
  <si>
    <t>Александровский р-н, Балакирево п, Юго-Западный кв-л, 9</t>
  </si>
  <si>
    <t>Александровский р-н, Большое Каринское с, Новая ул, 1</t>
  </si>
  <si>
    <t>383.600</t>
  </si>
  <si>
    <t>383.800</t>
  </si>
  <si>
    <t>419.900</t>
  </si>
  <si>
    <t>Александровский р-н, Большое Каринское с, Новая ул, 2</t>
  </si>
  <si>
    <t>Александровский р-н, Большое Каринское с, Новая ул, 3</t>
  </si>
  <si>
    <t>Александровский р-н, Большое Каринское с, Новая ул, 6</t>
  </si>
  <si>
    <t>499.500</t>
  </si>
  <si>
    <t>Александровский р-н, Большое Каринское с, Новая ул, 7</t>
  </si>
  <si>
    <t>Александровский р-н, Большое Каринское с, Новая ул, 8</t>
  </si>
  <si>
    <t>645.200</t>
  </si>
  <si>
    <t>Александровский р-н, Большое Шимоново д, Весенняя ул, 1</t>
  </si>
  <si>
    <t>Александровский р-н, Годуново с, Центральная ул, 2</t>
  </si>
  <si>
    <t>Александровский р-н, Годуново с, Центральная ул, 5</t>
  </si>
  <si>
    <t>779.000</t>
  </si>
  <si>
    <t>Александровский р-н, Годуново с, Центральная ул, 6</t>
  </si>
  <si>
    <t>634.700</t>
  </si>
  <si>
    <t>Александровский р-н, Григорово д, Мира ул, 1</t>
  </si>
  <si>
    <t>277.400</t>
  </si>
  <si>
    <t>408.700</t>
  </si>
  <si>
    <t>Александровский р-н, Григорово д, Мира ул, 3</t>
  </si>
  <si>
    <t>705.100</t>
  </si>
  <si>
    <t>Александровский р-н, Дворики д, Центральная ул, 2</t>
  </si>
  <si>
    <t>788.600</t>
  </si>
  <si>
    <t>347.200</t>
  </si>
  <si>
    <t>752.000</t>
  </si>
  <si>
    <t>Александровский р-н, Елькино д, Мира ул, 3</t>
  </si>
  <si>
    <t>Александровский р-н, Елькино д, Мира ул, 4</t>
  </si>
  <si>
    <t>528.600</t>
  </si>
  <si>
    <t>Александровский р-н, Искра п, Кооперативная ул, 11</t>
  </si>
  <si>
    <t>Александровский р-н, Карабаново г, Гагарина ул, 1</t>
  </si>
  <si>
    <t>1577.000</t>
  </si>
  <si>
    <t>Александровский р-н, Карабаново г, Гагарина ул, 2</t>
  </si>
  <si>
    <t>519.680</t>
  </si>
  <si>
    <t>Александровский р-н, Карабаново г, Железнодорожный туп, 11</t>
  </si>
  <si>
    <t>614.800</t>
  </si>
  <si>
    <t>Александровский р-н, Карабаново г, Западная ул, 4</t>
  </si>
  <si>
    <t>Александровский р-н, Карабаново г, Западная ул, 5</t>
  </si>
  <si>
    <t>Александровский р-н, Карабаново г, Западная ул, 7</t>
  </si>
  <si>
    <t>1440.000</t>
  </si>
  <si>
    <t>2344.600</t>
  </si>
  <si>
    <t>Александровский р-н, Карабаново г, Карпова ул, 1</t>
  </si>
  <si>
    <t>667.660</t>
  </si>
  <si>
    <t>379.150</t>
  </si>
  <si>
    <t>400.900</t>
  </si>
  <si>
    <t>Александровский р-н, Карабаново г, Комсомольская ул, 3</t>
  </si>
  <si>
    <t>472.400</t>
  </si>
  <si>
    <t>Александровский р-н, Карабаново г, Комсомольская ул, 4</t>
  </si>
  <si>
    <t>394.000</t>
  </si>
  <si>
    <t>450.200</t>
  </si>
  <si>
    <t>Александровский р-н, Карабаново г, Комсомольская ул, 6</t>
  </si>
  <si>
    <t>Александровский р-н, Карабаново г, Комсомольская ул, 7</t>
  </si>
  <si>
    <t>408.000</t>
  </si>
  <si>
    <t>870.800</t>
  </si>
  <si>
    <t>467.900</t>
  </si>
  <si>
    <t>Александровский р-н, Карабаново г, Кооперативная ул, 26</t>
  </si>
  <si>
    <t>266.190</t>
  </si>
  <si>
    <t>Александровский р-н, Карабаново г, Красногорская ул, 52</t>
  </si>
  <si>
    <t>338.000</t>
  </si>
  <si>
    <t>258.900</t>
  </si>
  <si>
    <t>376.500</t>
  </si>
  <si>
    <t>Александровский р-н, Карабаново г, Ленина пл, 3</t>
  </si>
  <si>
    <t>446.000</t>
  </si>
  <si>
    <t>509.500</t>
  </si>
  <si>
    <t>508.400</t>
  </si>
  <si>
    <t>Александровский р-н, Карабаново г, Лермонтова пл, 10</t>
  </si>
  <si>
    <t>Александровский р-н, Карабаново г, Лермонтова пл, 12</t>
  </si>
  <si>
    <t>Александровский р-н, Карабаново г, Лермонтова пл, 13</t>
  </si>
  <si>
    <t>1151.500</t>
  </si>
  <si>
    <t>Александровский р-н, Карабаново г, Лермонтова пл, 14</t>
  </si>
  <si>
    <t>Александровский р-н, Карабаново г, Лермонтова пл, 2</t>
  </si>
  <si>
    <t>515.430</t>
  </si>
  <si>
    <t>Александровский р-н, Карабаново г, Лермонтова пл, 3</t>
  </si>
  <si>
    <t>1167.000</t>
  </si>
  <si>
    <t>Александровский р-н, Карабаново г, Лермонтова пл, 6</t>
  </si>
  <si>
    <t>507.400</t>
  </si>
  <si>
    <t>Александровский р-н, Карабаново г, Маяковского ул, 11</t>
  </si>
  <si>
    <t>885.000</t>
  </si>
  <si>
    <t>750.700</t>
  </si>
  <si>
    <t>812.700</t>
  </si>
  <si>
    <t>Александровский р-н, Карабаново г, Маяковского ул, 4</t>
  </si>
  <si>
    <t>662.480</t>
  </si>
  <si>
    <t>Александровский р-н, Карабаново г, Маяковского ул, 5</t>
  </si>
  <si>
    <t>Александровский р-н, Карабаново г, Маяковского ул, 7</t>
  </si>
  <si>
    <t>Александровский р-н, Карабаново г, Маяковского ул, 8</t>
  </si>
  <si>
    <t>672.100</t>
  </si>
  <si>
    <t>532.440</t>
  </si>
  <si>
    <t>734.600</t>
  </si>
  <si>
    <t>Александровский р-н, Карабаново г, Маяковского ул, 9</t>
  </si>
  <si>
    <t>Александровский р-н, Карабаново г, Мира ул, 13</t>
  </si>
  <si>
    <t>Александровский р-н, Карабаново г, Мира ул, 15</t>
  </si>
  <si>
    <t>831.900</t>
  </si>
  <si>
    <t>519.400</t>
  </si>
  <si>
    <t>Александровский р-н, Карабаново г, Мира ул, 16</t>
  </si>
  <si>
    <t>Александровский р-н, Карабаново г, Мира ул, 18</t>
  </si>
  <si>
    <t>874.100</t>
  </si>
  <si>
    <t>889.900</t>
  </si>
  <si>
    <t>Александровский р-н, Карабаново г, Мира ул, 22</t>
  </si>
  <si>
    <t>824.590</t>
  </si>
  <si>
    <t>Александровский р-н, Карабаново г, Мира ул, 23</t>
  </si>
  <si>
    <t>Александровский р-н, Карабаново г, Мира ул, 26</t>
  </si>
  <si>
    <t>Александровский р-н, Карабаново г, Мира ул, 28</t>
  </si>
  <si>
    <t>1245.400</t>
  </si>
  <si>
    <t>1304.100</t>
  </si>
  <si>
    <t>Александровский р-н, Карабаново г, Мира ул, 30</t>
  </si>
  <si>
    <t>Александровский р-н, Карабаново г, Мира ул, 32</t>
  </si>
  <si>
    <t>1629.450</t>
  </si>
  <si>
    <t>Александровский р-н, Карабаново г, Мира ул, 4</t>
  </si>
  <si>
    <t>637.600</t>
  </si>
  <si>
    <t>1359.400</t>
  </si>
  <si>
    <t>Александровский р-н, Карабаново г, Мира ул, 5</t>
  </si>
  <si>
    <t>522.450</t>
  </si>
  <si>
    <t>637.500</t>
  </si>
  <si>
    <t>674.770</t>
  </si>
  <si>
    <t>Александровский р-н, Карабаново г, Мира ул, 9</t>
  </si>
  <si>
    <t>506.870</t>
  </si>
  <si>
    <t>266.600</t>
  </si>
  <si>
    <t>Александровский р-н, Карабаново г, Очистные Сооружения ул, 1</t>
  </si>
  <si>
    <t>493.600</t>
  </si>
  <si>
    <t>Александровский р-н, Карабаново г, Первомайская ул, 19</t>
  </si>
  <si>
    <t>454.600</t>
  </si>
  <si>
    <t>Александровский р-н, Карабаново г, Победы ул, 1</t>
  </si>
  <si>
    <t>1310.000</t>
  </si>
  <si>
    <t>946.860</t>
  </si>
  <si>
    <t>Александровский р-н, Карабаново г, Победы ул, 2</t>
  </si>
  <si>
    <t>Александровский р-н, Карабаново г, Победы ул, 4</t>
  </si>
  <si>
    <t>1350.360</t>
  </si>
  <si>
    <t>Александровский р-н, Карабаново г, Победы ул, 4а</t>
  </si>
  <si>
    <t>Александровский р-н, Карабаново г, Победы ул, 6</t>
  </si>
  <si>
    <t>1278.700</t>
  </si>
  <si>
    <t>983.600</t>
  </si>
  <si>
    <t>3068.600</t>
  </si>
  <si>
    <t>Александровский р-н, Карабаново г, Победы ул, 8</t>
  </si>
  <si>
    <t>1490.450</t>
  </si>
  <si>
    <t>Александровский р-н, Карабаново г, Победы ул, 8А</t>
  </si>
  <si>
    <t>Александровский р-н, Карабаново г, Почтовая ул, 18</t>
  </si>
  <si>
    <t>641.300</t>
  </si>
  <si>
    <t>537.320</t>
  </si>
  <si>
    <t>Александровский р-н, Карабаново г, Почтовая ул, 20</t>
  </si>
  <si>
    <t>881.250</t>
  </si>
  <si>
    <t>Александровский р-н, Карабаново г, Почтовая ул, 21</t>
  </si>
  <si>
    <t>824.780</t>
  </si>
  <si>
    <t>265.950</t>
  </si>
  <si>
    <t>441.000</t>
  </si>
  <si>
    <t>Александровский р-н, Карабаново г, Пушкина ул, 26</t>
  </si>
  <si>
    <t>348.000</t>
  </si>
  <si>
    <t>267.300</t>
  </si>
  <si>
    <t>Александровский р-н, Карабаново г, Садовая ул, 3</t>
  </si>
  <si>
    <t>Александровский р-н, Карабаново г, Садовая ул, 4</t>
  </si>
  <si>
    <t>682.700</t>
  </si>
  <si>
    <t>Александровский р-н, Карабаново г, Садовая ул, 5</t>
  </si>
  <si>
    <t>694.400</t>
  </si>
  <si>
    <t>641.000</t>
  </si>
  <si>
    <t>Александровский р-н, Карабаново г, Садовая ул, 6</t>
  </si>
  <si>
    <t>Александровский р-н, Карабаново г, Садовая ул, 7</t>
  </si>
  <si>
    <t>Александровский р-н, Карабаново г, Садовая ул, 9</t>
  </si>
  <si>
    <t>Александровский р-н, Карабаново г, Садовый 1-й пер, 14</t>
  </si>
  <si>
    <t>1114.000</t>
  </si>
  <si>
    <t>Александровский р-н, Карабаново г, Садовый 1-й пер, 16</t>
  </si>
  <si>
    <t>764.000</t>
  </si>
  <si>
    <t>542.880</t>
  </si>
  <si>
    <t>Александровский р-н, Карабаново г, Советская ул, 20</t>
  </si>
  <si>
    <t>605.240</t>
  </si>
  <si>
    <t>Александровский р-н, Карабаново г, Совхозная ул, 13</t>
  </si>
  <si>
    <t>837.100</t>
  </si>
  <si>
    <t>Александровский р-н, Карабаново г, Текстильщиков ул, 3</t>
  </si>
  <si>
    <t>Александровский р-н, Карабаново г, Текстильщиков ул, 5</t>
  </si>
  <si>
    <t>Александровский р-н, Карабаново г, Чулкова ул, 1</t>
  </si>
  <si>
    <t>1256.220</t>
  </si>
  <si>
    <t>Александровский р-н, Карабаново г, Штыкова ул, 27</t>
  </si>
  <si>
    <t>515.900</t>
  </si>
  <si>
    <t>Александровский р-н, Красное Пламя п, Центральная ул, 14</t>
  </si>
  <si>
    <t>481.100</t>
  </si>
  <si>
    <t>Александровский р-н, Красное Пламя п, Школьная ул, 40</t>
  </si>
  <si>
    <t>Александровский р-н, Красное Пламя п, Школьная ул, 41</t>
  </si>
  <si>
    <t>319.000</t>
  </si>
  <si>
    <t>Александровский р-н, Красное Пламя п, Школьная ул, 42</t>
  </si>
  <si>
    <t>309.000</t>
  </si>
  <si>
    <t>Александровский р-н, Красное Пламя п, Школьная ул, 43</t>
  </si>
  <si>
    <t>Александровский р-н, Красное Пламя п, Школьная ул, 44</t>
  </si>
  <si>
    <t>Александровский р-н, Красное Пламя п, Школьная ул, 45</t>
  </si>
  <si>
    <t>Александровский р-н, Красное Пламя п, Школьная ул, 46</t>
  </si>
  <si>
    <t>706.200</t>
  </si>
  <si>
    <t>711.200</t>
  </si>
  <si>
    <t>507.600</t>
  </si>
  <si>
    <t>Александровский р-н, Легково д, Весенняя ул, 2</t>
  </si>
  <si>
    <t>537.300</t>
  </si>
  <si>
    <t>595.000</t>
  </si>
  <si>
    <t>Александровский р-н, Лизуново д, Рябиновая ул, 10</t>
  </si>
  <si>
    <t>796.100</t>
  </si>
  <si>
    <t>Александровский р-н, Лизуново д, Рябиновая ул, 3</t>
  </si>
  <si>
    <t>266.200</t>
  </si>
  <si>
    <t>403.500</t>
  </si>
  <si>
    <t>Александровский р-н, Лисавы д, Зеленая ул, 2</t>
  </si>
  <si>
    <t>725.500</t>
  </si>
  <si>
    <t>Александровский р-н, Лисавы д, Центральная ул, 2</t>
  </si>
  <si>
    <t>Александровский р-н, Лисавы д, Центральная ул, 6</t>
  </si>
  <si>
    <t>300.900</t>
  </si>
  <si>
    <t>Александровский р-н, Лисавы д, Центральная ул, 8</t>
  </si>
  <si>
    <t>Александровский р-н, Лобково д, Кирпичная ул, 1</t>
  </si>
  <si>
    <t>Александровский р-н, Лобково д, Кирпичная ул, 10</t>
  </si>
  <si>
    <t>389.110</t>
  </si>
  <si>
    <t>Александровский р-н, Лобково д, Кирпичная ул, 2</t>
  </si>
  <si>
    <t>515.800</t>
  </si>
  <si>
    <t>Александровский р-н, Лобково д, Кирпичная ул, 3</t>
  </si>
  <si>
    <t>351.400</t>
  </si>
  <si>
    <t>Александровский р-н, Лобково д, Кирпичная ул, 4</t>
  </si>
  <si>
    <t>Александровский р-н, Лобково д, Кирпичная ул, 6</t>
  </si>
  <si>
    <t>401.000</t>
  </si>
  <si>
    <t>Александровский р-н, Лобково д, Кирпичная ул, 8</t>
  </si>
  <si>
    <t>Александровский р-н, Майский п, Новая ул, 23</t>
  </si>
  <si>
    <t>816.000</t>
  </si>
  <si>
    <t>764.400</t>
  </si>
  <si>
    <t>Александровский р-н, Майский п, Парковая ул, 10</t>
  </si>
  <si>
    <t>Александровский р-н, Майский п, Парковая ул, 2</t>
  </si>
  <si>
    <t>292.600</t>
  </si>
  <si>
    <t>299.000</t>
  </si>
  <si>
    <t>292.000</t>
  </si>
  <si>
    <t>Александровский р-н, Майский п, Парковая ул, 8</t>
  </si>
  <si>
    <t>273.000</t>
  </si>
  <si>
    <t>Александровский р-н, Майский п, Первомайская ул, 20</t>
  </si>
  <si>
    <t>286.500</t>
  </si>
  <si>
    <t>317.000</t>
  </si>
  <si>
    <t>Александровский р-н, Марино д, Деревенская ул, 33</t>
  </si>
  <si>
    <t>389.300</t>
  </si>
  <si>
    <t>Александровский р-н, Маяк п, Дорожная ул, 11</t>
  </si>
  <si>
    <t>839.000</t>
  </si>
  <si>
    <t>Александровский р-н, Маяк п, Дорожная ул, 5</t>
  </si>
  <si>
    <t>367.000</t>
  </si>
  <si>
    <t>Александровский р-н, Маяк п, Дорожная ул, 6</t>
  </si>
  <si>
    <t>Александровский р-н, Маяк п, Дорожная ул, 8</t>
  </si>
  <si>
    <t>367.400</t>
  </si>
  <si>
    <t>798.700</t>
  </si>
  <si>
    <t>Александровский р-н, Светлый п, Садовая ул, 1</t>
  </si>
  <si>
    <t>Александровский р-н, Светлый п, Садовая ул, 2</t>
  </si>
  <si>
    <t>Александровский р-н, Светлый п, Садовая ул, 3</t>
  </si>
  <si>
    <t>Александровский р-н, Светлый п, Садовая ул, 4</t>
  </si>
  <si>
    <t>363.200</t>
  </si>
  <si>
    <t>392.000</t>
  </si>
  <si>
    <t>Александровский р-н, Светлый п, Садовая ул, 5</t>
  </si>
  <si>
    <t>801.800</t>
  </si>
  <si>
    <t>Александровский р-н, Светлый п, Садовая ул, 7</t>
  </si>
  <si>
    <t>366.000</t>
  </si>
  <si>
    <t>809.900</t>
  </si>
  <si>
    <t>Александровский р-н, Следнево д, Лесная ул, 2</t>
  </si>
  <si>
    <t>338.500</t>
  </si>
  <si>
    <t>Александровский р-н, Следнево д, Октябрьский кв-л, 1</t>
  </si>
  <si>
    <t>432.550</t>
  </si>
  <si>
    <t>Александровский р-н, Следнево д, Октябрьский кв-л, 2</t>
  </si>
  <si>
    <t>Александровский р-н, Следнево д, Октябрьский кв-л, 3</t>
  </si>
  <si>
    <t>1679.000</t>
  </si>
  <si>
    <t>Александровский р-н, Следнево д, Октябрьский кв-л, 6</t>
  </si>
  <si>
    <t>381.400</t>
  </si>
  <si>
    <t>672.900</t>
  </si>
  <si>
    <t>Александровский р-н, Следнево д, Октябрьский кв-л, 7</t>
  </si>
  <si>
    <t>361.400</t>
  </si>
  <si>
    <t>645.700</t>
  </si>
  <si>
    <t>Александровский р-н, Следнево д, Октябрьский кв-л, 9</t>
  </si>
  <si>
    <t>494.170</t>
  </si>
  <si>
    <t>Александровский р-н, Струнино г, Больничный городок, 1</t>
  </si>
  <si>
    <t>338.600</t>
  </si>
  <si>
    <t>Александровский р-н, Струнино г, Больничный проезд, 10</t>
  </si>
  <si>
    <t>1084.200</t>
  </si>
  <si>
    <t>Александровский р-н, Струнино г, Больничный проезд, 11</t>
  </si>
  <si>
    <t>911.600</t>
  </si>
  <si>
    <t>520.800</t>
  </si>
  <si>
    <t>Александровский р-н, Струнино г, Больничный проезд, 13</t>
  </si>
  <si>
    <t>808.400</t>
  </si>
  <si>
    <t>Александровский р-н, Струнино г, Больничный проезд, 14</t>
  </si>
  <si>
    <t>4771.300</t>
  </si>
  <si>
    <t>Александровский р-н, Струнино г, Больничный проезд, 5</t>
  </si>
  <si>
    <t>Александровский р-н, Струнино г, Больничный проезд, 6</t>
  </si>
  <si>
    <t>Александровский р-н, Струнино г, Больничный проезд, 7</t>
  </si>
  <si>
    <t>509.000</t>
  </si>
  <si>
    <t>501.550</t>
  </si>
  <si>
    <t>Александровский р-н, Струнино г, Больничный проезд, 8</t>
  </si>
  <si>
    <t>Александровский р-н, Струнино г, Воронина ул, 6</t>
  </si>
  <si>
    <t>175.000</t>
  </si>
  <si>
    <t>1187.300</t>
  </si>
  <si>
    <t>Александровский р-н, Струнино г, Дзержинского ул, 11</t>
  </si>
  <si>
    <t>772.500</t>
  </si>
  <si>
    <t>Александровский р-н, Струнино г, Дзержинского ул, 1а</t>
  </si>
  <si>
    <t>3701.600</t>
  </si>
  <si>
    <t>963.300</t>
  </si>
  <si>
    <t>Александровский р-н, Струнино г, Дзержинского ул, 32</t>
  </si>
  <si>
    <t>Александровский р-н, Струнино г, Дзержинского ул, 38</t>
  </si>
  <si>
    <t>Александровский р-н, Струнино г, Дзержинского ул, 5</t>
  </si>
  <si>
    <t>1052.100</t>
  </si>
  <si>
    <t>1367.100</t>
  </si>
  <si>
    <t>Александровский р-н, Струнино г, Дзержинского ул, 9</t>
  </si>
  <si>
    <t>1212.100</t>
  </si>
  <si>
    <t>1669.800</t>
  </si>
  <si>
    <t>Александровский р-н, Струнино г, Дубки кв-л, 10</t>
  </si>
  <si>
    <t>1032.900</t>
  </si>
  <si>
    <t>Александровский р-н, Струнино г, Дубки кв-л, 11</t>
  </si>
  <si>
    <t>935.660</t>
  </si>
  <si>
    <t>Александровский р-н, Струнино г, Дубки кв-л, 12</t>
  </si>
  <si>
    <t>Александровский р-н, Струнино г, Дубки кв-л, 13</t>
  </si>
  <si>
    <t>919.800</t>
  </si>
  <si>
    <t>1280.500</t>
  </si>
  <si>
    <t>Александровский р-н, Струнино г, Дубки кв-л, 15</t>
  </si>
  <si>
    <t>793.600</t>
  </si>
  <si>
    <t>Александровский р-н, Струнино г, Дубки кв-л, 16</t>
  </si>
  <si>
    <t>941.200</t>
  </si>
  <si>
    <t>Александровский р-н, Струнино г, Дубки кв-л, 17</t>
  </si>
  <si>
    <t>1269.000</t>
  </si>
  <si>
    <t>940.800</t>
  </si>
  <si>
    <t>Александровский р-н, Струнино г, Дубки кв-л, 18</t>
  </si>
  <si>
    <t>2104.000</t>
  </si>
  <si>
    <t>Александровский р-н, Струнино г, Дубки кв-л, 19</t>
  </si>
  <si>
    <t>846.900</t>
  </si>
  <si>
    <t>Александровский р-н, Струнино г, Дубки кв-л, 2</t>
  </si>
  <si>
    <t>1662.080</t>
  </si>
  <si>
    <t>Александровский р-н, Струнино г, Дубки кв-л, 3</t>
  </si>
  <si>
    <t>1305.800</t>
  </si>
  <si>
    <t>1351.800</t>
  </si>
  <si>
    <t>Александровский р-н, Струнино г, Дубки кв-л, 5</t>
  </si>
  <si>
    <t>Александровский р-н, Струнино г, Дубки кв-л, 6</t>
  </si>
  <si>
    <t>821.030</t>
  </si>
  <si>
    <t>Александровский р-н, Струнино г, Дубки кв-л, 7</t>
  </si>
  <si>
    <t>947.920</t>
  </si>
  <si>
    <t>951.800</t>
  </si>
  <si>
    <t>Александровский р-н, Струнино г, Дубки кв-л, 9</t>
  </si>
  <si>
    <t>1188.000</t>
  </si>
  <si>
    <t>913.800</t>
  </si>
  <si>
    <t>Александровский р-н, Струнино г, Заречная ул, 10</t>
  </si>
  <si>
    <t>Александровский р-н, Струнино г, Заречная ул, 15</t>
  </si>
  <si>
    <t>347.600</t>
  </si>
  <si>
    <t>Александровский р-н, Струнино г, Заречная ул, 17</t>
  </si>
  <si>
    <t>505.800</t>
  </si>
  <si>
    <t>339.600</t>
  </si>
  <si>
    <t>Александровский р-н, Струнино г, Заречная ул, 1а</t>
  </si>
  <si>
    <t>679.140</t>
  </si>
  <si>
    <t>403.600</t>
  </si>
  <si>
    <t>Александровский р-н, Струнино г, Заречная ул, 27</t>
  </si>
  <si>
    <t>547.900</t>
  </si>
  <si>
    <t>Александровский р-н, Струнино г, Заречная ул, 28</t>
  </si>
  <si>
    <t>424.200</t>
  </si>
  <si>
    <t>263.000</t>
  </si>
  <si>
    <t>Александровский р-н, Струнино г, Заречная ул, 29</t>
  </si>
  <si>
    <t>745.600</t>
  </si>
  <si>
    <t>Александровский р-н, Струнино г, Заречная ул, 3 корп. 2</t>
  </si>
  <si>
    <t>Александровский р-н, Струнино г, Заречная ул, 3</t>
  </si>
  <si>
    <t>3001.000</t>
  </si>
  <si>
    <t>Александровский р-н, Струнино г, Заречная ул, 32</t>
  </si>
  <si>
    <t>968.200</t>
  </si>
  <si>
    <t>745.240</t>
  </si>
  <si>
    <t>441.150</t>
  </si>
  <si>
    <t>444.800</t>
  </si>
  <si>
    <t>Александровский р-н, Струнино г, Заречная ул, 40</t>
  </si>
  <si>
    <t>453.700</t>
  </si>
  <si>
    <t>451.100</t>
  </si>
  <si>
    <t>Александровский р-н, Струнино г, Заречная ул, 44</t>
  </si>
  <si>
    <t>Александровский р-н, Струнино г, Заречная ул, 46</t>
  </si>
  <si>
    <t>Александровский р-н, Струнино г, Заречная ул, 48</t>
  </si>
  <si>
    <t>Александровский р-н, Струнино г, Заречная ул, 8</t>
  </si>
  <si>
    <t>2019.100</t>
  </si>
  <si>
    <t>Александровский р-н, Струнино г, Кирова пл, 10</t>
  </si>
  <si>
    <t>856.700</t>
  </si>
  <si>
    <t>1204.200</t>
  </si>
  <si>
    <t>Александровский р-н, Струнино г, Кирова пл, 8</t>
  </si>
  <si>
    <t>707.200</t>
  </si>
  <si>
    <t>Александровский р-н, Струнино г, Кирова пл, 9</t>
  </si>
  <si>
    <t>439.590</t>
  </si>
  <si>
    <t>Александровский р-н, Струнино г, Лермонтова ул, 10</t>
  </si>
  <si>
    <t>1265.300</t>
  </si>
  <si>
    <t>Александровский р-н, Струнино г, Норильская ул, 1</t>
  </si>
  <si>
    <t>1277.800</t>
  </si>
  <si>
    <t>Александровский р-н, Струнино г, Норильская ул, 7</t>
  </si>
  <si>
    <t>1286.900</t>
  </si>
  <si>
    <t>4132.900</t>
  </si>
  <si>
    <t>Александровский р-н, Струнино г, Островского ул, 3</t>
  </si>
  <si>
    <t>853.900</t>
  </si>
  <si>
    <t>Александровский р-н, Струнино г, ПМК ул, 18</t>
  </si>
  <si>
    <t>204.600</t>
  </si>
  <si>
    <t>327.000</t>
  </si>
  <si>
    <t>Александровский р-н, Струнино г, Суворова ул, 18</t>
  </si>
  <si>
    <t>Александровский р-н, Струнино г, Фролова ул, 3</t>
  </si>
  <si>
    <t>204.900</t>
  </si>
  <si>
    <t>375.960</t>
  </si>
  <si>
    <t>Александровский р-н, Струнино г, Фролова ул, 5а</t>
  </si>
  <si>
    <t>295.400</t>
  </si>
  <si>
    <t>Александровский р-н, Струнино г, Фрунзе ул, 2</t>
  </si>
  <si>
    <t>854.600</t>
  </si>
  <si>
    <t>Александровский р-н, Струнино г, Фрунзе ул, 9</t>
  </si>
  <si>
    <t>2405.700</t>
  </si>
  <si>
    <t>Александровский р-н, Струнино г, Чкалова пер, 1</t>
  </si>
  <si>
    <t>1101.000</t>
  </si>
  <si>
    <t>690.610</t>
  </si>
  <si>
    <t>Александровский р-н, Струнино г, Шувалова пер, 3</t>
  </si>
  <si>
    <t>289.300</t>
  </si>
  <si>
    <t>656.000</t>
  </si>
  <si>
    <t>Александровский р-н, Струнино г, Шувалова ул, 10</t>
  </si>
  <si>
    <t>Александровский р-н, Струнино г, Шувалова ул, 12</t>
  </si>
  <si>
    <t>574.800</t>
  </si>
  <si>
    <t>449.300</t>
  </si>
  <si>
    <t>445.600</t>
  </si>
  <si>
    <t>665.400</t>
  </si>
  <si>
    <t>Александровский р-н, Струнино г, Шувалова ул, 14</t>
  </si>
  <si>
    <t>762.500</t>
  </si>
  <si>
    <t>Александровский р-н, Струнино г, Шувалова ул, 1а</t>
  </si>
  <si>
    <t>437.600</t>
  </si>
  <si>
    <t>864.500</t>
  </si>
  <si>
    <t>Александровский р-н, Струнино г, Шувалова ул, 2</t>
  </si>
  <si>
    <t>506.300</t>
  </si>
  <si>
    <t>375.100</t>
  </si>
  <si>
    <t>Александровский р-н, Струнино г, Шувалова ул, 2А</t>
  </si>
  <si>
    <t>Александровский р-н, Струнино г, Шувалова ул, 3а</t>
  </si>
  <si>
    <t>653.200</t>
  </si>
  <si>
    <t>Александровский р-н, Струнино г, Шувалова ул, 4</t>
  </si>
  <si>
    <t>613.700</t>
  </si>
  <si>
    <t>Александровский р-н, Струнино г, Шувалова ул, 5</t>
  </si>
  <si>
    <t>203.400</t>
  </si>
  <si>
    <t>299.700</t>
  </si>
  <si>
    <t>2287.600</t>
  </si>
  <si>
    <t>Александровский р-н, Струнино г, Шувалова ул, 7а</t>
  </si>
  <si>
    <t>Александровский р-н, Струнино г, Шувалова ул, 8</t>
  </si>
  <si>
    <t>298.700</t>
  </si>
  <si>
    <t>Александровский р-н, Струнино г, Шувалова ул, 9</t>
  </si>
  <si>
    <t>395.400</t>
  </si>
  <si>
    <t>Александровский р-н, Таратино д, Октябрьская ул, 1</t>
  </si>
  <si>
    <t>Александровский р-н, Таратино д, Октябрьская ул, 2</t>
  </si>
  <si>
    <t>Александровский р-н, Таратино д, Октябрьская ул, 3</t>
  </si>
  <si>
    <t>Александровский р-н, Таратино д, Октябрьская ул, 31</t>
  </si>
  <si>
    <t>413.000</t>
  </si>
  <si>
    <t>Александровский р-н, Таратино д, Октябрьская ул, 32</t>
  </si>
  <si>
    <t>Александровский р-н, Таратино д, Октябрьская ул, 33</t>
  </si>
  <si>
    <t>Александровский р-н, Таратино д, Октябрьская ул, 4</t>
  </si>
  <si>
    <t>Александровский р-н, Таратино д, Октябрьская ул, 5</t>
  </si>
  <si>
    <t>Александровский р-н, Таратино д, Спортивная ул, 10</t>
  </si>
  <si>
    <t>2539.000</t>
  </si>
  <si>
    <t>Александровский р-н, Таратино д, Спортивная ул, 11</t>
  </si>
  <si>
    <t>Александровский р-н, Таратино д, Спортивная ул, 13</t>
  </si>
  <si>
    <t>Александровский р-н, Таратино д, Спортивная ул, 131</t>
  </si>
  <si>
    <t>Александровский р-н, Таратино д, Спортивная ул, 134</t>
  </si>
  <si>
    <t>Александровский р-н, Таратино д, Спортивная ул, 6</t>
  </si>
  <si>
    <t>Александровский р-н, Таратино д, Спортивная ул, 7</t>
  </si>
  <si>
    <t>Александровский р-н, Таратино д, Спортивная ул, 8</t>
  </si>
  <si>
    <t>Александровский р-н, Таратино д, Спортивная ул, 9</t>
  </si>
  <si>
    <t>Владимир г, 1-й Коллективный проезд, 2</t>
  </si>
  <si>
    <t>599.000</t>
  </si>
  <si>
    <t>Владимир г, 1-й Коллективный проезд, 3</t>
  </si>
  <si>
    <t>551.300</t>
  </si>
  <si>
    <t>Владимир г, 1-й Коллективный проезд, 4</t>
  </si>
  <si>
    <t>Владимир г, 1-й Коллективный проезд, 5</t>
  </si>
  <si>
    <t>457.000</t>
  </si>
  <si>
    <t>335.100</t>
  </si>
  <si>
    <t>Владимир г, 1-й Коллективный проезд, 5А</t>
  </si>
  <si>
    <t>Владимир г, 1-й Коллективный проезд, 6</t>
  </si>
  <si>
    <t>Владимир г, 1-й Коллективный проезд, 6А</t>
  </si>
  <si>
    <t>1265.900</t>
  </si>
  <si>
    <t>Владимир г, 1-й Коллективный проезд, 7</t>
  </si>
  <si>
    <t>566.300</t>
  </si>
  <si>
    <t>Владимир г, 1-я Кольцевая ул, 28а</t>
  </si>
  <si>
    <t>876.400</t>
  </si>
  <si>
    <t>Владимир г, 1-я Никольская ул, 12</t>
  </si>
  <si>
    <t>Владимир г, 1-я Пионерская ул, 28</t>
  </si>
  <si>
    <t>587.700</t>
  </si>
  <si>
    <t>Владимир г, 1-я Пионерская ул, 30</t>
  </si>
  <si>
    <t>767.200</t>
  </si>
  <si>
    <t>Владимир г, 1-я Пионерская ул, 32</t>
  </si>
  <si>
    <t>1092.000</t>
  </si>
  <si>
    <t>1571.000</t>
  </si>
  <si>
    <t>Владимир г, 1-я Пионерская ул, 34</t>
  </si>
  <si>
    <t>448.250</t>
  </si>
  <si>
    <t>Владимир г, 1-я Пионерская ул, 36</t>
  </si>
  <si>
    <t>448.200</t>
  </si>
  <si>
    <t>Владимир г, 1-я Пионерская ул, 38</t>
  </si>
  <si>
    <t>460.400</t>
  </si>
  <si>
    <t>Владимир г, 1-я Пионерская ул, 40</t>
  </si>
  <si>
    <t>Владимир г, 1-я Пионерская ул, 55</t>
  </si>
  <si>
    <t>Владимир г, 1-я Пионерская ул, 55А</t>
  </si>
  <si>
    <t>Владимир г, 1-я Пионерская ул, 57</t>
  </si>
  <si>
    <t>447.200</t>
  </si>
  <si>
    <t>Владимир г, 1-я Пионерская ул, 61</t>
  </si>
  <si>
    <t>651.900</t>
  </si>
  <si>
    <t>3600.000</t>
  </si>
  <si>
    <t>836.300</t>
  </si>
  <si>
    <t>Владимир г, 1-я Пионерская ул, 64</t>
  </si>
  <si>
    <t>Владимир г, 1-я Пионерская ул, 65</t>
  </si>
  <si>
    <t>871.600</t>
  </si>
  <si>
    <t>666.400</t>
  </si>
  <si>
    <t>Владимир г, 1-я Пионерская ул, 67</t>
  </si>
  <si>
    <t>801.000</t>
  </si>
  <si>
    <t>Владимир г, 1-я Пионерская ул, 68А</t>
  </si>
  <si>
    <t>431.900</t>
  </si>
  <si>
    <t>Владимир г, 1-я Пионерская ул, 76</t>
  </si>
  <si>
    <t>423.900</t>
  </si>
  <si>
    <t>671.000</t>
  </si>
  <si>
    <t>Владимир г, 1-я Пионерская ул, 78</t>
  </si>
  <si>
    <t>568.470</t>
  </si>
  <si>
    <t>Владимир г, 1-я Пионерская ул, 80</t>
  </si>
  <si>
    <t>1064.900</t>
  </si>
  <si>
    <t>Владимир г, 1-я Пионерская ул, 80А</t>
  </si>
  <si>
    <t>470.100</t>
  </si>
  <si>
    <t>1038.400</t>
  </si>
  <si>
    <t>Владимир г, 1-я Пионерская ул, 82А</t>
  </si>
  <si>
    <t>457.500</t>
  </si>
  <si>
    <t>1001.000</t>
  </si>
  <si>
    <t>Владимир г, 1-я Пионерская ул, 86</t>
  </si>
  <si>
    <t>482.380</t>
  </si>
  <si>
    <t>632.100</t>
  </si>
  <si>
    <t>Владимир г, 1-я Пионерская ул, 86А</t>
  </si>
  <si>
    <t>197.400</t>
  </si>
  <si>
    <t>690.200</t>
  </si>
  <si>
    <t>689.500</t>
  </si>
  <si>
    <t>Владимир г, 1-я Пионерская ул, 88</t>
  </si>
  <si>
    <t>982.200</t>
  </si>
  <si>
    <t>Владимир г, 1-я Пионерская ул, 88Г</t>
  </si>
  <si>
    <t>665.280</t>
  </si>
  <si>
    <t>Владимир г, 2-й Кирпичный проезд, 2</t>
  </si>
  <si>
    <t>Владимир г, 2-й Коллективный проезд, 1</t>
  </si>
  <si>
    <t>Владимир г, 2-й Коллективный проезд, 2</t>
  </si>
  <si>
    <t>297.800</t>
  </si>
  <si>
    <t>273.900</t>
  </si>
  <si>
    <t>Владимир г, 2-й Коллективный проезд, 3</t>
  </si>
  <si>
    <t>583.700</t>
  </si>
  <si>
    <t>294.000</t>
  </si>
  <si>
    <t>Владимир г, 2-й Коллективный проезд, 4</t>
  </si>
  <si>
    <t>Владимир г, 2-й Коллективный проезд, 5</t>
  </si>
  <si>
    <t>194.200</t>
  </si>
  <si>
    <t>293.900</t>
  </si>
  <si>
    <t>Владимир г, 2-й Коллективный проезд, 6</t>
  </si>
  <si>
    <t>496.000</t>
  </si>
  <si>
    <t>Владимир г, 2-й Коллективный проезд, 6А</t>
  </si>
  <si>
    <t>386.000</t>
  </si>
  <si>
    <t>Владимир г, 2-й Почаевский проезд, 4</t>
  </si>
  <si>
    <t>797.900</t>
  </si>
  <si>
    <t>Владимир г, 2-я Кольцевая ул, 26а</t>
  </si>
  <si>
    <t>Владимир г, 2-я Кольцевая ул, 31а</t>
  </si>
  <si>
    <t>Владимир г, 2-я Кольцевая ул, 31б</t>
  </si>
  <si>
    <t>Владимир г, 2-я Кольцевая ул, 70</t>
  </si>
  <si>
    <t>Владимир г, 2-я Никольская ул, 7</t>
  </si>
  <si>
    <t>227.300</t>
  </si>
  <si>
    <t>288.500</t>
  </si>
  <si>
    <t>284.300</t>
  </si>
  <si>
    <t>Владимир г, 3-я Кольцевая ул, 10</t>
  </si>
  <si>
    <t>Владимир г, 3-я Кольцевая ул, 12</t>
  </si>
  <si>
    <t>Владимир г, 3-я Кольцевая ул, 14</t>
  </si>
  <si>
    <t>Владимир г, 3-я Кольцевая ул, 16</t>
  </si>
  <si>
    <t>Владимир г, 3-я Кольцевая ул, 18</t>
  </si>
  <si>
    <t>Владимир г, 3-я Кольцевая ул, 25а</t>
  </si>
  <si>
    <t>Владимир г, 3-я Кольцевая ул, 34</t>
  </si>
  <si>
    <t>Владимир г, 3-я Кольцевая ул, 36</t>
  </si>
  <si>
    <t>Владимир г, 850-летия ул, 2</t>
  </si>
  <si>
    <t>1089.000</t>
  </si>
  <si>
    <t>613.400</t>
  </si>
  <si>
    <t>Владимир г, 850-летия ул, 3</t>
  </si>
  <si>
    <t>1624.000</t>
  </si>
  <si>
    <t>1144.000</t>
  </si>
  <si>
    <t>Владимир г, 850-летия ул, 4</t>
  </si>
  <si>
    <t>1253.600</t>
  </si>
  <si>
    <t>Владимир г, 850-летия ул, 4А</t>
  </si>
  <si>
    <t>582.950</t>
  </si>
  <si>
    <t>932.100</t>
  </si>
  <si>
    <t>Владимир г, 850-летия ул, 4Б</t>
  </si>
  <si>
    <t>855.100</t>
  </si>
  <si>
    <t>Владимир г, 850-летия ул, 5</t>
  </si>
  <si>
    <t>1210.000</t>
  </si>
  <si>
    <t>862.000</t>
  </si>
  <si>
    <t>1879.900</t>
  </si>
  <si>
    <t>Владимир г, 850-летия ул, 6</t>
  </si>
  <si>
    <t>Владимир г, 850-летия ул, 7</t>
  </si>
  <si>
    <t>2660.000</t>
  </si>
  <si>
    <t>2327.000</t>
  </si>
  <si>
    <t>1229.500</t>
  </si>
  <si>
    <t>Владимир г, 9 Января ул, 2</t>
  </si>
  <si>
    <t>1178.700</t>
  </si>
  <si>
    <t>Владимир г, 9 Января ул, 3</t>
  </si>
  <si>
    <t>1031.100</t>
  </si>
  <si>
    <t>Владимир г, 9 Января ул, 4а</t>
  </si>
  <si>
    <t>491.000</t>
  </si>
  <si>
    <t>Владимир г, Алябьева ул, 10</t>
  </si>
  <si>
    <t>527.900</t>
  </si>
  <si>
    <t>Владимир г, Алябьева ул, 11/24</t>
  </si>
  <si>
    <t>683.800</t>
  </si>
  <si>
    <t>Владимир г, Алябьева ул, 12/26</t>
  </si>
  <si>
    <t>443.700</t>
  </si>
  <si>
    <t>Владимир г, Алябьева ул, 13</t>
  </si>
  <si>
    <t>582.700</t>
  </si>
  <si>
    <t>558.200</t>
  </si>
  <si>
    <t>600.400</t>
  </si>
  <si>
    <t>Владимир г, Алябьева ул, 14/13</t>
  </si>
  <si>
    <t>467.700</t>
  </si>
  <si>
    <t>272.500</t>
  </si>
  <si>
    <t>299.500</t>
  </si>
  <si>
    <t>Владимир г, Алябьева ул, 16</t>
  </si>
  <si>
    <t>2433.100</t>
  </si>
  <si>
    <t>Владимир г, Алябьева ул, 17</t>
  </si>
  <si>
    <t>274.650</t>
  </si>
  <si>
    <t>301.000</t>
  </si>
  <si>
    <t>Владимир г, Алябьева ул, 17а</t>
  </si>
  <si>
    <t>642.800</t>
  </si>
  <si>
    <t>802.100</t>
  </si>
  <si>
    <t>Владимир г, Алябьева ул, 18</t>
  </si>
  <si>
    <t>Владимир г, Алябьева ул, 19</t>
  </si>
  <si>
    <t>276.700</t>
  </si>
  <si>
    <t>Владимир г, Алябьева ул, 19а</t>
  </si>
  <si>
    <t>644.800</t>
  </si>
  <si>
    <t>559.300</t>
  </si>
  <si>
    <t>619.300</t>
  </si>
  <si>
    <t>Владимир г, Алябьева ул, 20</t>
  </si>
  <si>
    <t>892.200</t>
  </si>
  <si>
    <t>269.500</t>
  </si>
  <si>
    <t>Владимир г, Алябьева ул, 23</t>
  </si>
  <si>
    <t>297.200</t>
  </si>
  <si>
    <t>607.000</t>
  </si>
  <si>
    <t>659.100</t>
  </si>
  <si>
    <t>Владимир г, Алябьева ул, 3</t>
  </si>
  <si>
    <t>393.600</t>
  </si>
  <si>
    <t>391.600</t>
  </si>
  <si>
    <t>Владимир г, Алябьева ул, 3а</t>
  </si>
  <si>
    <t>697.000</t>
  </si>
  <si>
    <t>Владимир г, Алябьева ул, 4</t>
  </si>
  <si>
    <t>323.400</t>
  </si>
  <si>
    <t>345.800</t>
  </si>
  <si>
    <t>508.300</t>
  </si>
  <si>
    <t>Владимир г, Алябьева ул, 7</t>
  </si>
  <si>
    <t>436.400</t>
  </si>
  <si>
    <t>281.000</t>
  </si>
  <si>
    <t>951.500</t>
  </si>
  <si>
    <t>276.500</t>
  </si>
  <si>
    <t>992.000</t>
  </si>
  <si>
    <t>848.850</t>
  </si>
  <si>
    <t>719.640</t>
  </si>
  <si>
    <t>500.700</t>
  </si>
  <si>
    <t>372.100</t>
  </si>
  <si>
    <t>676.000</t>
  </si>
  <si>
    <t>Владимир г, Асаткина ул, 15</t>
  </si>
  <si>
    <t>548.900</t>
  </si>
  <si>
    <t>Владимир г, Асаткина ул, 17</t>
  </si>
  <si>
    <t>Владимир г, Асаткина ул, 18</t>
  </si>
  <si>
    <t>Владимир г, Асаткина ул, 19</t>
  </si>
  <si>
    <t>627.700</t>
  </si>
  <si>
    <t>Владимир г, Асаткина ул, 2</t>
  </si>
  <si>
    <t>958.000</t>
  </si>
  <si>
    <t>1862.000</t>
  </si>
  <si>
    <t>Владимир г, Асаткина ул, 20</t>
  </si>
  <si>
    <t>593.400</t>
  </si>
  <si>
    <t>549.500</t>
  </si>
  <si>
    <t>Владимир г, Асаткина ул, 21</t>
  </si>
  <si>
    <t>396.000</t>
  </si>
  <si>
    <t>Владимир г, Асаткина ул, 22</t>
  </si>
  <si>
    <t>Владимир г, Асаткина ул, 23</t>
  </si>
  <si>
    <t>Владимир г, Асаткина ул, 24</t>
  </si>
  <si>
    <t>197.000</t>
  </si>
  <si>
    <t>Владимир г, Асаткина ул, 25</t>
  </si>
  <si>
    <t>Владимир г, Асаткина ул, 26</t>
  </si>
  <si>
    <t>970.200</t>
  </si>
  <si>
    <t>Владимир г, Асаткина ул, 29</t>
  </si>
  <si>
    <t>959.600</t>
  </si>
  <si>
    <t>Владимир г, Асаткина ул, 2А</t>
  </si>
  <si>
    <t>436.000</t>
  </si>
  <si>
    <t>778.700</t>
  </si>
  <si>
    <t>980.100</t>
  </si>
  <si>
    <t>Владимир г, Асаткина ул, 3/8</t>
  </si>
  <si>
    <t>Владимир г, Асаткина ул, 30</t>
  </si>
  <si>
    <t>Владимир г, Асаткина ул, 31</t>
  </si>
  <si>
    <t>782.000</t>
  </si>
  <si>
    <t>542.700</t>
  </si>
  <si>
    <t>Владимир г, Асаткина ул, 34</t>
  </si>
  <si>
    <t>Владимир г, Асаткина ул, 36</t>
  </si>
  <si>
    <t>872.000</t>
  </si>
  <si>
    <t>560.400</t>
  </si>
  <si>
    <t>Владимир г, Асаткина ул, 7</t>
  </si>
  <si>
    <t>Владимир г, Асаткина ул, 8</t>
  </si>
  <si>
    <t>Владимир г, Балакирева ул, 22</t>
  </si>
  <si>
    <t>347.700</t>
  </si>
  <si>
    <t>Владимир г, Балакирева ул, 24</t>
  </si>
  <si>
    <t>1065.000</t>
  </si>
  <si>
    <t>985.500</t>
  </si>
  <si>
    <t>Владимир г, Балакирева ул, 25</t>
  </si>
  <si>
    <t>2077.000</t>
  </si>
  <si>
    <t>Владимир г, Балакирева ул, 25а</t>
  </si>
  <si>
    <t>Владимир г, Балакирева ул, 26а</t>
  </si>
  <si>
    <t>1541.000</t>
  </si>
  <si>
    <t>Владимир г, Балакирева ул, 27</t>
  </si>
  <si>
    <t>Владимир г, Балакирева ул, 29</t>
  </si>
  <si>
    <t>Владимир г, Балакирева ул, 31</t>
  </si>
  <si>
    <t>6441.000</t>
  </si>
  <si>
    <t>Владимир г, Балакирева ул, 33</t>
  </si>
  <si>
    <t>Владимир г, Балакирева ул, 35</t>
  </si>
  <si>
    <t>964.000</t>
  </si>
  <si>
    <t>Владимир г, Балакирева ул, 37</t>
  </si>
  <si>
    <t>Владимир г, Балакирева ул, 37а</t>
  </si>
  <si>
    <t>632.550</t>
  </si>
  <si>
    <t>Владимир г, Балакирева ул, 37б</t>
  </si>
  <si>
    <t>2934.000</t>
  </si>
  <si>
    <t>Владимир г, Балакирева ул, 37г</t>
  </si>
  <si>
    <t>Владимир г, Балакирева ул, 37д</t>
  </si>
  <si>
    <t>1860.000</t>
  </si>
  <si>
    <t>Владимир г, Балакирева ул, 39</t>
  </si>
  <si>
    <t>948.000</t>
  </si>
  <si>
    <t>Владимир г, Балакирева ул, 43</t>
  </si>
  <si>
    <t>1082.000</t>
  </si>
  <si>
    <t>4500.000</t>
  </si>
  <si>
    <t>Владимир г, Балакирева ул, 43а</t>
  </si>
  <si>
    <t>Владимир г, Балакирева ул, 43б</t>
  </si>
  <si>
    <t>1661.000</t>
  </si>
  <si>
    <t>Владимир г, Балакирева ул, 43в</t>
  </si>
  <si>
    <t>Владимир г, Балакирева ул, 43г</t>
  </si>
  <si>
    <t>Владимир г, Балакирева ул, 45</t>
  </si>
  <si>
    <t>Владимир г, Балакирева ул, 45а</t>
  </si>
  <si>
    <t>Владимир г, Балакирева ул, 47</t>
  </si>
  <si>
    <t>1234.000</t>
  </si>
  <si>
    <t>Владимир г, Балакирева ул, 47а</t>
  </si>
  <si>
    <t>Владимир г, Балакирева ул, 49</t>
  </si>
  <si>
    <t>1116.000</t>
  </si>
  <si>
    <t>636.000</t>
  </si>
  <si>
    <t>Владимир г, Балакирева ул, 51Б</t>
  </si>
  <si>
    <t>268.000</t>
  </si>
  <si>
    <t>3223.700</t>
  </si>
  <si>
    <t>Владимир г, Балакирева ул, 53</t>
  </si>
  <si>
    <t>1148.000</t>
  </si>
  <si>
    <t>Владимир г, Балакирева ул, 57</t>
  </si>
  <si>
    <t>1666.000</t>
  </si>
  <si>
    <t>Владимир г, Балакирева ул, 57а</t>
  </si>
  <si>
    <t>Владимир г, Батурина ул, 12Б</t>
  </si>
  <si>
    <t>278.900</t>
  </si>
  <si>
    <t>Владимир г, Батурина ул, 1А</t>
  </si>
  <si>
    <t>527.350</t>
  </si>
  <si>
    <t>639.400</t>
  </si>
  <si>
    <t>Владимир г, Батурина ул, 21</t>
  </si>
  <si>
    <t>1288.600</t>
  </si>
  <si>
    <t>Владимир г, Батурина ул, 2А</t>
  </si>
  <si>
    <t>1594.000</t>
  </si>
  <si>
    <t>Владимир г, Батурина ул, 33</t>
  </si>
  <si>
    <t>933.400</t>
  </si>
  <si>
    <t>3485.400</t>
  </si>
  <si>
    <t>Владимир г, Баумана ул, 10</t>
  </si>
  <si>
    <t>Владимир г, Баумана ул, 4</t>
  </si>
  <si>
    <t>543.400</t>
  </si>
  <si>
    <t>628.300</t>
  </si>
  <si>
    <t>Владимир г, Баумана ул, 6</t>
  </si>
  <si>
    <t>623.200</t>
  </si>
  <si>
    <t>Владимир г, Баумана ул, 8</t>
  </si>
  <si>
    <t>806.100</t>
  </si>
  <si>
    <t>Владимир г, Безыменского ул, 1</t>
  </si>
  <si>
    <t>2528.000</t>
  </si>
  <si>
    <t>Владимир г, Безыменского ул, 10</t>
  </si>
  <si>
    <t>Владимир г, Безыменского ул, 10а</t>
  </si>
  <si>
    <t>377.200</t>
  </si>
  <si>
    <t>382.700</t>
  </si>
  <si>
    <t>Владимир г, Безыменского ул, 11</t>
  </si>
  <si>
    <t>900.400</t>
  </si>
  <si>
    <t>922.300</t>
  </si>
  <si>
    <t>Владимир г, Безыменского ул, 11а</t>
  </si>
  <si>
    <t>8043.750</t>
  </si>
  <si>
    <t>Владимир г, Безыменского ул, 11Б</t>
  </si>
  <si>
    <t>19233.000</t>
  </si>
  <si>
    <t>1479.000</t>
  </si>
  <si>
    <t>Владимир г, Безыменского ул, 13</t>
  </si>
  <si>
    <t>6369.000</t>
  </si>
  <si>
    <t>Владимир г, Безыменского ул, 13а</t>
  </si>
  <si>
    <t>1832.000</t>
  </si>
  <si>
    <t>4371.000</t>
  </si>
  <si>
    <t>Владимир г, Безыменского ул, 13б</t>
  </si>
  <si>
    <t>Владимир г, Безыменского ул, 14</t>
  </si>
  <si>
    <t>1071.000</t>
  </si>
  <si>
    <t>Владимир г, Безыменского ул, 14а</t>
  </si>
  <si>
    <t>Владимир г, Безыменского ул, 15</t>
  </si>
  <si>
    <t>1780.000</t>
  </si>
  <si>
    <t>7780.900</t>
  </si>
  <si>
    <t>Владимир г, Безыменского ул, 16</t>
  </si>
  <si>
    <t>Владимир г, Безыменского ул, 16а</t>
  </si>
  <si>
    <t>Владимир г, Безыменского ул, 16б</t>
  </si>
  <si>
    <t>634.000</t>
  </si>
  <si>
    <t>Владимир г, Безыменского ул, 16в</t>
  </si>
  <si>
    <t>Владимир г, Безыменского ул, 17а</t>
  </si>
  <si>
    <t>Владимир г, Безыменского ул, 17г</t>
  </si>
  <si>
    <t>17400.000</t>
  </si>
  <si>
    <t>2150.000</t>
  </si>
  <si>
    <t>Владимир г, Безыменского ул, 18а</t>
  </si>
  <si>
    <t>1927.000</t>
  </si>
  <si>
    <t>Владимир г, Безыменского ул, 18б</t>
  </si>
  <si>
    <t>765.800</t>
  </si>
  <si>
    <t>Владимир г, Безыменского ул, 19</t>
  </si>
  <si>
    <t>904.500</t>
  </si>
  <si>
    <t>Владимир г, Безыменского ул, 1а</t>
  </si>
  <si>
    <t>451.700</t>
  </si>
  <si>
    <t>6439.000</t>
  </si>
  <si>
    <t>Владимир г, Безыменского ул, 2</t>
  </si>
  <si>
    <t>891.000</t>
  </si>
  <si>
    <t>Владимир г, Безыменского ул, 20</t>
  </si>
  <si>
    <t>832.000</t>
  </si>
  <si>
    <t>Владимир г, Безыменского ул, 21</t>
  </si>
  <si>
    <t>5910.000</t>
  </si>
  <si>
    <t>Владимир г, Безыменского ул, 21а</t>
  </si>
  <si>
    <t>4543.100</t>
  </si>
  <si>
    <t>Владимир г, Безыменского ул, 21б</t>
  </si>
  <si>
    <t>3972.000</t>
  </si>
  <si>
    <t>Владимир г, Безыменского ул, 22</t>
  </si>
  <si>
    <t>658.600</t>
  </si>
  <si>
    <t>Владимир г, Безыменского ул, 22а</t>
  </si>
  <si>
    <t>1708.000</t>
  </si>
  <si>
    <t>Владимир г, Безыменского ул, 23</t>
  </si>
  <si>
    <t>5849.000</t>
  </si>
  <si>
    <t>Владимир г, Безыменского ул, 26</t>
  </si>
  <si>
    <t>Владимир г, Безыменского ул, 26а</t>
  </si>
  <si>
    <t>1680.450</t>
  </si>
  <si>
    <t>Владимир г, Безыменского ул, 3</t>
  </si>
  <si>
    <t>894.900</t>
  </si>
  <si>
    <t>3296.000</t>
  </si>
  <si>
    <t>Владимир г, Безыменского ул, 3а</t>
  </si>
  <si>
    <t>10885.000</t>
  </si>
  <si>
    <t>Владимир г, Безыменского ул, 4</t>
  </si>
  <si>
    <t>Владимир г, Безыменского ул, 4А</t>
  </si>
  <si>
    <t>1228.000</t>
  </si>
  <si>
    <t>Владимир г, Безыменского ул, 5</t>
  </si>
  <si>
    <t>5934.000</t>
  </si>
  <si>
    <t>5884.000</t>
  </si>
  <si>
    <t>3702.000</t>
  </si>
  <si>
    <t>Владимир г, Безыменского ул, 6</t>
  </si>
  <si>
    <t>1529.000</t>
  </si>
  <si>
    <t>Владимир г, Безыменского ул, 6а</t>
  </si>
  <si>
    <t>1849.800</t>
  </si>
  <si>
    <t>1860.700</t>
  </si>
  <si>
    <t>Владимир г, Безыменского ул, 7</t>
  </si>
  <si>
    <t>6189.000</t>
  </si>
  <si>
    <t>Владимир г, Безыменского ул, 8</t>
  </si>
  <si>
    <t>1366.100</t>
  </si>
  <si>
    <t>10000.000</t>
  </si>
  <si>
    <t>Владимир г, Безыменского ул, 9б</t>
  </si>
  <si>
    <t>833.000</t>
  </si>
  <si>
    <t>Владимир г, Безыменского ул, 9в</t>
  </si>
  <si>
    <t>1782.700</t>
  </si>
  <si>
    <t>871.000</t>
  </si>
  <si>
    <t>Владимир г, Белоконской ул, 12</t>
  </si>
  <si>
    <t>842.800</t>
  </si>
  <si>
    <t>Владимир г, Белоконской ул, 13</t>
  </si>
  <si>
    <t>Владимир г, Белоконской ул, 13А</t>
  </si>
  <si>
    <t>Владимир г, Белоконской ул, 13Б</t>
  </si>
  <si>
    <t>Владимир г, Белоконской ул, 14</t>
  </si>
  <si>
    <t>Владимир г, Белоконской ул, 14б</t>
  </si>
  <si>
    <t>1247.000</t>
  </si>
  <si>
    <t>Владимир г, Белоконской ул, 15</t>
  </si>
  <si>
    <t>863.200</t>
  </si>
  <si>
    <t>Владимир г, Белоконской ул, 15А</t>
  </si>
  <si>
    <t>Владимир г, Белоконской ул, 15Б</t>
  </si>
  <si>
    <t>982.000</t>
  </si>
  <si>
    <t>857.900</t>
  </si>
  <si>
    <t>857.200</t>
  </si>
  <si>
    <t>Владимир г, Белоконской ул, 16</t>
  </si>
  <si>
    <t>870.700</t>
  </si>
  <si>
    <t>Владимир г, Белоконской ул, 17</t>
  </si>
  <si>
    <t>890.400</t>
  </si>
  <si>
    <t>Владимир г, Белоконской ул, 18</t>
  </si>
  <si>
    <t>979.400</t>
  </si>
  <si>
    <t>Владимир г, Белоконской ул, 19</t>
  </si>
  <si>
    <t>888.400</t>
  </si>
  <si>
    <t>Владимир г, Белоконской ул, 19А</t>
  </si>
  <si>
    <t>975.000</t>
  </si>
  <si>
    <t>866.300</t>
  </si>
  <si>
    <t>Владимир г, Белоконской ул, 21</t>
  </si>
  <si>
    <t>893.700</t>
  </si>
  <si>
    <t>Владимир г, Белоконской ул, 21А</t>
  </si>
  <si>
    <t>Владимир г, Белоконской ул, 23</t>
  </si>
  <si>
    <t>Владимир г, Белоконской ул, 25</t>
  </si>
  <si>
    <t>1149.500</t>
  </si>
  <si>
    <t>Владимир г, Белоконской ул, 6</t>
  </si>
  <si>
    <t>944.200</t>
  </si>
  <si>
    <t>Владимир г, Белоконской ул, 8</t>
  </si>
  <si>
    <t>1074.900</t>
  </si>
  <si>
    <t>Владимир г, Березина ул, 1</t>
  </si>
  <si>
    <t>512.800</t>
  </si>
  <si>
    <t>Владимир г, Березина ул, 2А</t>
  </si>
  <si>
    <t>2343.000</t>
  </si>
  <si>
    <t>564.800</t>
  </si>
  <si>
    <t>Владимир г, Березина ул, 3</t>
  </si>
  <si>
    <t>874.600</t>
  </si>
  <si>
    <t>Владимир г, Березина ул, 3А</t>
  </si>
  <si>
    <t>507.000</t>
  </si>
  <si>
    <t>256.350</t>
  </si>
  <si>
    <t>443.600</t>
  </si>
  <si>
    <t>409.800</t>
  </si>
  <si>
    <t>Владимир г, Березина ул, 5</t>
  </si>
  <si>
    <t>469.200</t>
  </si>
  <si>
    <t>Владимир г, Благонравова ул, 5</t>
  </si>
  <si>
    <t>12831.300</t>
  </si>
  <si>
    <t>Владимир г, Благонравова ул, 7</t>
  </si>
  <si>
    <t>934.600</t>
  </si>
  <si>
    <t>Владимир г, Благонравова ул, 9</t>
  </si>
  <si>
    <t>881.200</t>
  </si>
  <si>
    <t>Владимир г, Бобкова ул, 1</t>
  </si>
  <si>
    <t>265.600</t>
  </si>
  <si>
    <t>204.300</t>
  </si>
  <si>
    <t>315.900</t>
  </si>
  <si>
    <t>Владимир г, Бобкова ул, 1а</t>
  </si>
  <si>
    <t>200.200</t>
  </si>
  <si>
    <t>688.400</t>
  </si>
  <si>
    <t>Владимир г, Бобкова ул, 3</t>
  </si>
  <si>
    <t>203.700</t>
  </si>
  <si>
    <t>Владимир г, Бобкова ул, 3а</t>
  </si>
  <si>
    <t>688.600</t>
  </si>
  <si>
    <t>210.900</t>
  </si>
  <si>
    <t>Владимир г, Бобкова ул, 5</t>
  </si>
  <si>
    <t>878.200</t>
  </si>
  <si>
    <t>Владимир г, Бобкова ул, 8</t>
  </si>
  <si>
    <t>655.500</t>
  </si>
  <si>
    <t>518.300</t>
  </si>
  <si>
    <t>Владимир г, Большая Московская ул, 100</t>
  </si>
  <si>
    <t>Владимир г, Большая Московская ул, 4/6</t>
  </si>
  <si>
    <t>1659.000</t>
  </si>
  <si>
    <t>Владимир г, Большая Московская ул, 46</t>
  </si>
  <si>
    <t>408.600</t>
  </si>
  <si>
    <t>1435.000</t>
  </si>
  <si>
    <t>628.100</t>
  </si>
  <si>
    <t>1155.760</t>
  </si>
  <si>
    <t>515.500</t>
  </si>
  <si>
    <t>528.000</t>
  </si>
  <si>
    <t>1641.240</t>
  </si>
  <si>
    <t>Владимир г, Большая Московская ул, 69</t>
  </si>
  <si>
    <t>343.100</t>
  </si>
  <si>
    <t>Владимир г, Большая Московская ул, 71а</t>
  </si>
  <si>
    <t>Владимир г, Большая Московская ул, 75б</t>
  </si>
  <si>
    <t>2226.000</t>
  </si>
  <si>
    <t>Владимир г, Большая Московская ул, 86</t>
  </si>
  <si>
    <t>782.600</t>
  </si>
  <si>
    <t>2351.000</t>
  </si>
  <si>
    <t>3555.000</t>
  </si>
  <si>
    <t>2785.000</t>
  </si>
  <si>
    <t>Владимир г, Большая Нижегородская ул, 100</t>
  </si>
  <si>
    <t>453.400</t>
  </si>
  <si>
    <t>Владимир г, Большая Нижегородская ул, 101а</t>
  </si>
  <si>
    <t>450.100</t>
  </si>
  <si>
    <t>Владимир г, Большая Нижегородская ул, 104</t>
  </si>
  <si>
    <t>938.000</t>
  </si>
  <si>
    <t>Владимир г, Большая Нижегородская ул, 105д</t>
  </si>
  <si>
    <t>412.300</t>
  </si>
  <si>
    <t>Владимир г, Большая Нижегородская ул, 107а</t>
  </si>
  <si>
    <t>584.800</t>
  </si>
  <si>
    <t>529.630</t>
  </si>
  <si>
    <t>Владимир г, Большая Нижегородская ул, 109а</t>
  </si>
  <si>
    <t>Владимир г, Большая Нижегородская ул, 1а</t>
  </si>
  <si>
    <t>1770.000</t>
  </si>
  <si>
    <t>Владимир г, Большая Нижегородская ул, 27</t>
  </si>
  <si>
    <t>4634.700</t>
  </si>
  <si>
    <t>Владимир г, Большая Нижегородская ул, 27а</t>
  </si>
  <si>
    <t>Владимир г, Большая Нижегородская ул, 27б</t>
  </si>
  <si>
    <t>Владимир г, Большая Нижегородская ул, 27Г</t>
  </si>
  <si>
    <t>Владимир г, Большая Нижегородская ул, 32</t>
  </si>
  <si>
    <t>1449.100</t>
  </si>
  <si>
    <t>Владимир г, Большая Нижегородская ул, 33б</t>
  </si>
  <si>
    <t>Владимир г, Большая Нижегородская ул, 34</t>
  </si>
  <si>
    <t>6323.000</t>
  </si>
  <si>
    <t>3747.700</t>
  </si>
  <si>
    <t>Владимир г, Большая Нижегородская ул, 36</t>
  </si>
  <si>
    <t>1253.000</t>
  </si>
  <si>
    <t>1197.000</t>
  </si>
  <si>
    <t>Владимир г, Большая Нижегородская ул, 50</t>
  </si>
  <si>
    <t>647.900</t>
  </si>
  <si>
    <t>1377.200</t>
  </si>
  <si>
    <t>1172.200</t>
  </si>
  <si>
    <t>639.700</t>
  </si>
  <si>
    <t>575.600</t>
  </si>
  <si>
    <t>Владимир г, Большая Нижегородская ул, 73а</t>
  </si>
  <si>
    <t>387.200</t>
  </si>
  <si>
    <t>638.700</t>
  </si>
  <si>
    <t>Владимир г, Большая Нижегородская ул, 95</t>
  </si>
  <si>
    <t>723.000</t>
  </si>
  <si>
    <t>Владимир г, Большая Нижегородская ул, 97а</t>
  </si>
  <si>
    <t>1313.000</t>
  </si>
  <si>
    <t>Владимир г, Большая Нижегородская ул, 99а</t>
  </si>
  <si>
    <t>Владимир г, Большие Ременники ул, 13</t>
  </si>
  <si>
    <t>Владимир г, Большие Ременники ул, 17а</t>
  </si>
  <si>
    <t>Владимир г, Большие Ременники ул, 2а</t>
  </si>
  <si>
    <t>1498.700</t>
  </si>
  <si>
    <t>Владимир г, Большой проезд, 15а</t>
  </si>
  <si>
    <t>2069.300</t>
  </si>
  <si>
    <t>Владимир г, Бородина ул, 35</t>
  </si>
  <si>
    <t>1520.000</t>
  </si>
  <si>
    <t>353.200</t>
  </si>
  <si>
    <t>Владимир г, Варваринский проезд, 3</t>
  </si>
  <si>
    <t>Владимир г, Василисина ул, 1</t>
  </si>
  <si>
    <t>1172.300</t>
  </si>
  <si>
    <t>Владимир г, Василисина ул, 10</t>
  </si>
  <si>
    <t>Владимир г, Василисина ул, 10а</t>
  </si>
  <si>
    <t>932.000</t>
  </si>
  <si>
    <t>882.800</t>
  </si>
  <si>
    <t>508.080</t>
  </si>
  <si>
    <t>Владимир г, Василисина ул, 11</t>
  </si>
  <si>
    <t>1790.600</t>
  </si>
  <si>
    <t>Владимир г, Василисина ул, 12</t>
  </si>
  <si>
    <t>Владимир г, Василисина ул, 12а</t>
  </si>
  <si>
    <t>759.900</t>
  </si>
  <si>
    <t>Владимир г, Василисина ул, 12б</t>
  </si>
  <si>
    <t>877.000</t>
  </si>
  <si>
    <t>817.000</t>
  </si>
  <si>
    <t>604.500</t>
  </si>
  <si>
    <t>Владимир г, Василисина ул, 14</t>
  </si>
  <si>
    <t>884.700</t>
  </si>
  <si>
    <t>Владимир г, Василисина ул, 14а</t>
  </si>
  <si>
    <t>1301.200</t>
  </si>
  <si>
    <t>Владимир г, Василисина ул, 14б</t>
  </si>
  <si>
    <t>727.300</t>
  </si>
  <si>
    <t>Владимир г, Василисина ул, 15</t>
  </si>
  <si>
    <t>Владимир г, Василисина ул, 16</t>
  </si>
  <si>
    <t>1122.000</t>
  </si>
  <si>
    <t>Владимир г, Василисина ул, 17</t>
  </si>
  <si>
    <t>598.200</t>
  </si>
  <si>
    <t>Владимир г, Василисина ул, 18</t>
  </si>
  <si>
    <t>Владимир г, Василисина ул, 18а</t>
  </si>
  <si>
    <t>Владимир г, Василисина ул, 18б</t>
  </si>
  <si>
    <t>1277.000</t>
  </si>
  <si>
    <t>Владимир г, Василисина ул, 2</t>
  </si>
  <si>
    <t>1609.200</t>
  </si>
  <si>
    <t>Владимир г, Василисина ул, 20</t>
  </si>
  <si>
    <t>1966.000</t>
  </si>
  <si>
    <t>Владимир г, Василисина ул, 22а</t>
  </si>
  <si>
    <t>1008.000</t>
  </si>
  <si>
    <t>Владимир г, Василисина ул, 2а</t>
  </si>
  <si>
    <t>Владимир г, Василисина ул, 3</t>
  </si>
  <si>
    <t>Владимир г, Василисина ул, 4</t>
  </si>
  <si>
    <t>866.200</t>
  </si>
  <si>
    <t>Владимир г, Василисина ул, 4а</t>
  </si>
  <si>
    <t>Владимир г, Василисина ул, 5</t>
  </si>
  <si>
    <t>Владимир г, Василисина ул, 6</t>
  </si>
  <si>
    <t>1492.400</t>
  </si>
  <si>
    <t>2862.000</t>
  </si>
  <si>
    <t>Владимир г, Василисина ул, 8а</t>
  </si>
  <si>
    <t>1696.000</t>
  </si>
  <si>
    <t>533.600</t>
  </si>
  <si>
    <t>Владимир г, Василисина ул, 8б</t>
  </si>
  <si>
    <t>1825.000</t>
  </si>
  <si>
    <t>Владимир г, Василисина ул, 9</t>
  </si>
  <si>
    <t>7900.200</t>
  </si>
  <si>
    <t>Владимир г, Василисина ул, 9а</t>
  </si>
  <si>
    <t>Владимир г, Верхняя Дуброва ул, 1</t>
  </si>
  <si>
    <t>662.800</t>
  </si>
  <si>
    <t>Владимир г, Верхняя Дуброва ул, 10</t>
  </si>
  <si>
    <t>1645.000</t>
  </si>
  <si>
    <t>Владимир г, Верхняя Дуброва ул, 12</t>
  </si>
  <si>
    <t>336.300</t>
  </si>
  <si>
    <t>Владимир г, Верхняя Дуброва ул, 13</t>
  </si>
  <si>
    <t>336.800</t>
  </si>
  <si>
    <t>Владимир г, Верхняя Дуброва ул, 15</t>
  </si>
  <si>
    <t>Владимир г, Верхняя Дуброва ул, 16</t>
  </si>
  <si>
    <t>310.080</t>
  </si>
  <si>
    <t>Владимир г, Верхняя Дуброва ул, 17</t>
  </si>
  <si>
    <t>1318.800</t>
  </si>
  <si>
    <t>Владимир г, Верхняя Дуброва ул, 18</t>
  </si>
  <si>
    <t>Владимир г, Верхняя Дуброва ул, 18А</t>
  </si>
  <si>
    <t>1378.600</t>
  </si>
  <si>
    <t>1247.400</t>
  </si>
  <si>
    <t>Владимир г, Верхняя Дуброва ул, 18Б</t>
  </si>
  <si>
    <t>1656.200</t>
  </si>
  <si>
    <t>Владимир г, Верхняя Дуброва ул, 19</t>
  </si>
  <si>
    <t>250.400</t>
  </si>
  <si>
    <t>Владимир г, Верхняя Дуброва ул, 2</t>
  </si>
  <si>
    <t>Владимир г, Верхняя Дуброва ул, 20</t>
  </si>
  <si>
    <t>Владимир г, Верхняя Дуброва ул, 20А</t>
  </si>
  <si>
    <t>2466.000</t>
  </si>
  <si>
    <t>450.400</t>
  </si>
  <si>
    <t>Владимир г, Верхняя Дуброва ул, 21</t>
  </si>
  <si>
    <t>4480.000</t>
  </si>
  <si>
    <t>962.200</t>
  </si>
  <si>
    <t>Владимир г, Верхняя Дуброва ул, 22А</t>
  </si>
  <si>
    <t>1904.200</t>
  </si>
  <si>
    <t>Владимир г, Верхняя Дуброва ул, 22Б</t>
  </si>
  <si>
    <t>773.000</t>
  </si>
  <si>
    <t>900.800</t>
  </si>
  <si>
    <t>Владимир г, Верхняя Дуброва ул, 23</t>
  </si>
  <si>
    <t>11984.000</t>
  </si>
  <si>
    <t>Владимир г, Верхняя Дуброва ул, 25</t>
  </si>
  <si>
    <t>Владимир г, Верхняя Дуброва ул, 26А</t>
  </si>
  <si>
    <t>2276.100</t>
  </si>
  <si>
    <t>Владимир г, Верхняя Дуброва ул, 26Г</t>
  </si>
  <si>
    <t>Владимир г, Верхняя Дуброва ул, 27</t>
  </si>
  <si>
    <t>605.400</t>
  </si>
  <si>
    <t>756.600</t>
  </si>
  <si>
    <t>Владимир г, Верхняя Дуброва ул, 28А</t>
  </si>
  <si>
    <t>831.100</t>
  </si>
  <si>
    <t>773.500</t>
  </si>
  <si>
    <t>Владимир г, Верхняя Дуброва ул, 28В</t>
  </si>
  <si>
    <t>Владимир г, Верхняя Дуброва ул, 29</t>
  </si>
  <si>
    <t>938.600</t>
  </si>
  <si>
    <t>Владимир г, Верхняя Дуброва ул, 2Б</t>
  </si>
  <si>
    <t>Владимир г, Верхняя Дуброва ул, 3</t>
  </si>
  <si>
    <t>Владимир г, Верхняя Дуброва ул, 30</t>
  </si>
  <si>
    <t>3046.600</t>
  </si>
  <si>
    <t>Владимир г, Верхняя Дуброва ул, 31</t>
  </si>
  <si>
    <t>Владимир г, Верхняя Дуброва ул, 32</t>
  </si>
  <si>
    <t>621.600</t>
  </si>
  <si>
    <t>Владимир г, Верхняя Дуброва ул, 33</t>
  </si>
  <si>
    <t>Владимир г, Верхняя Дуброва ул, 34</t>
  </si>
  <si>
    <t>Владимир г, Верхняя Дуброва ул, 36</t>
  </si>
  <si>
    <t>631.500</t>
  </si>
  <si>
    <t>Владимир г, Верхняя Дуброва ул, 36Г</t>
  </si>
  <si>
    <t>1535.000</t>
  </si>
  <si>
    <t>1528.500</t>
  </si>
  <si>
    <t>Владимир г, Верхняя Дуброва ул, 36Ж</t>
  </si>
  <si>
    <t>Владимир г, Верхняя Дуброва ул, 37</t>
  </si>
  <si>
    <t>606.300</t>
  </si>
  <si>
    <t>Владимир г, Верхняя Дуброва ул, 38</t>
  </si>
  <si>
    <t>Владимир г, Верхняя Дуброва ул, 38А</t>
  </si>
  <si>
    <t>Владимир г, Верхняя Дуброва ул, 38Б</t>
  </si>
  <si>
    <t>591.000</t>
  </si>
  <si>
    <t>Владимир г, Верхняя Дуброва ул, 38В</t>
  </si>
  <si>
    <t>794.000</t>
  </si>
  <si>
    <t>Владимир г, Верхняя Дуброва ул, 38Г</t>
  </si>
  <si>
    <t>596.900</t>
  </si>
  <si>
    <t>Владимир г, Верхняя Дуброва ул, 38Д</t>
  </si>
  <si>
    <t>538.100</t>
  </si>
  <si>
    <t>Владимир г, Верхняя Дуброва ул, 39</t>
  </si>
  <si>
    <t>1093.300</t>
  </si>
  <si>
    <t>Владимир г, Верхняя Дуброва ул, 4</t>
  </si>
  <si>
    <t>1295.800</t>
  </si>
  <si>
    <t>Владимир г, Верхняя Дуброва ул, 41</t>
  </si>
  <si>
    <t>971.700</t>
  </si>
  <si>
    <t>Владимир г, Верхняя Дуброва ул, 43</t>
  </si>
  <si>
    <t>646.200</t>
  </si>
  <si>
    <t>Владимир г, Верхняя Дуброва ул, 5</t>
  </si>
  <si>
    <t>Владимир г, Верхняя Дуброва ул, 6</t>
  </si>
  <si>
    <t>Владимир г, Верхняя Дуброва ул, 8</t>
  </si>
  <si>
    <t>Владимир г, Верхняя Дуброва ул, 9</t>
  </si>
  <si>
    <t>Владимир г, Вознесенская ул, 15</t>
  </si>
  <si>
    <t>3352.600</t>
  </si>
  <si>
    <t>183.000</t>
  </si>
  <si>
    <t>Владимир г, Вокзальная ул, 11</t>
  </si>
  <si>
    <t>690.400</t>
  </si>
  <si>
    <t>Владимир г, Вокзальная ул, 15А</t>
  </si>
  <si>
    <t>1321.600</t>
  </si>
  <si>
    <t>Владимир г, Вокзальная ул, 23</t>
  </si>
  <si>
    <t>2693.000</t>
  </si>
  <si>
    <t>Владимир г, Вокзальная ул, 65</t>
  </si>
  <si>
    <t>1542.000</t>
  </si>
  <si>
    <t>273.100</t>
  </si>
  <si>
    <t>Владимир г, Вокзальная ул, 67</t>
  </si>
  <si>
    <t>209.400</t>
  </si>
  <si>
    <t>308.900</t>
  </si>
  <si>
    <t>281.300</t>
  </si>
  <si>
    <t>Владимир г, Вокзальная ул, 69</t>
  </si>
  <si>
    <t>Владимир г, Вокзальная ул, 9</t>
  </si>
  <si>
    <t>Владимир г, Володарского ул, 2</t>
  </si>
  <si>
    <t>Владимир г, Воровского ул, 10</t>
  </si>
  <si>
    <t>1054.700</t>
  </si>
  <si>
    <t>563.900</t>
  </si>
  <si>
    <t>Владимир г, Воровского ул, 4</t>
  </si>
  <si>
    <t>Владимир г, Воровского ул, 6</t>
  </si>
  <si>
    <t>620.300</t>
  </si>
  <si>
    <t>Владимир г, Воровского ул, 8а</t>
  </si>
  <si>
    <t>Владимир г, Воронцовский пер, 1А</t>
  </si>
  <si>
    <t>Владимир г, Восточная ул, 80</t>
  </si>
  <si>
    <t>2407.000</t>
  </si>
  <si>
    <t>Владимир г, Восточная ул, 80а</t>
  </si>
  <si>
    <t>Владимир г, Восточная ул, 80б</t>
  </si>
  <si>
    <t>1468.000</t>
  </si>
  <si>
    <t>Владимир г, Гагарина ул, 12</t>
  </si>
  <si>
    <t>1547.000</t>
  </si>
  <si>
    <t>Владимир г, Гагарина ул, 29</t>
  </si>
  <si>
    <t>354.800</t>
  </si>
  <si>
    <t>397.200</t>
  </si>
  <si>
    <t>Владимир г, Гагарина ул, 8</t>
  </si>
  <si>
    <t>2642.200</t>
  </si>
  <si>
    <t>Владимир г, Гастелло ул, 1</t>
  </si>
  <si>
    <t>549.900</t>
  </si>
  <si>
    <t>890.200</t>
  </si>
  <si>
    <t>1039.800</t>
  </si>
  <si>
    <t>Владимир г, Гастелло ул, 3</t>
  </si>
  <si>
    <t>910.600</t>
  </si>
  <si>
    <t>Владимир г, Гастелло ул, 4</t>
  </si>
  <si>
    <t>Владимир г, Гастелло ул, 7</t>
  </si>
  <si>
    <t>Владимир г, Гастелло ул, 7А</t>
  </si>
  <si>
    <t>2260.000</t>
  </si>
  <si>
    <t>896.800</t>
  </si>
  <si>
    <t>Владимир г, Гастелло ул, 7г</t>
  </si>
  <si>
    <t>538.900</t>
  </si>
  <si>
    <t>Владимир г, Георгиевская ул, 15</t>
  </si>
  <si>
    <t>267.000</t>
  </si>
  <si>
    <t>953.000</t>
  </si>
  <si>
    <t>Владимир г, Герцена ул, 17</t>
  </si>
  <si>
    <t>1042.700</t>
  </si>
  <si>
    <t>Владимир г, Герцена ул, 22</t>
  </si>
  <si>
    <t>372.700</t>
  </si>
  <si>
    <t>Владимир г, Глинки ул, 2</t>
  </si>
  <si>
    <t>1110.500</t>
  </si>
  <si>
    <t>Владимир г, Глинки ул, 5 корп. 1</t>
  </si>
  <si>
    <t>378.300</t>
  </si>
  <si>
    <t>Владимир г, Глинки ул, 7/14</t>
  </si>
  <si>
    <t>891.600</t>
  </si>
  <si>
    <t>787.900</t>
  </si>
  <si>
    <t>Владимир г, Горная ул, 5</t>
  </si>
  <si>
    <t>Владимир г, Горный проезд, 13</t>
  </si>
  <si>
    <t>878.900</t>
  </si>
  <si>
    <t>Владимир г, Горького ул, 102</t>
  </si>
  <si>
    <t>Владимир г, Горького ул, 103</t>
  </si>
  <si>
    <t>1208.000</t>
  </si>
  <si>
    <t>Владимир г, Горького ул, 104</t>
  </si>
  <si>
    <t>654.850</t>
  </si>
  <si>
    <t>Владимир г, Горького ул, 113</t>
  </si>
  <si>
    <t>918.000</t>
  </si>
  <si>
    <t>899.200</t>
  </si>
  <si>
    <t>Владимир г, Горького ул, 113Б</t>
  </si>
  <si>
    <t>2350.300</t>
  </si>
  <si>
    <t>Владимир г, Горького ул, 115</t>
  </si>
  <si>
    <t>Владимир г, Горького ул, 117</t>
  </si>
  <si>
    <t>2805.600</t>
  </si>
  <si>
    <t>Владимир г, Горького ул, 125</t>
  </si>
  <si>
    <t>6782.000</t>
  </si>
  <si>
    <t>Владимир г, Горького ул, 129</t>
  </si>
  <si>
    <t>3896.600</t>
  </si>
  <si>
    <t>Владимир г, Горького ул, 131</t>
  </si>
  <si>
    <t>1761.000</t>
  </si>
  <si>
    <t>Владимир г, Горького ул, 133</t>
  </si>
  <si>
    <t>5369.000</t>
  </si>
  <si>
    <t>Владимир г, Горького ул, 27</t>
  </si>
  <si>
    <t>3317.800</t>
  </si>
  <si>
    <t>Владимир г, Горького ул, 32</t>
  </si>
  <si>
    <t>Владимир г, Горького ул, 34</t>
  </si>
  <si>
    <t>3897.000</t>
  </si>
  <si>
    <t>Владимир г, Горького ул, 38</t>
  </si>
  <si>
    <t>452.700</t>
  </si>
  <si>
    <t>1461.200</t>
  </si>
  <si>
    <t>1293.000</t>
  </si>
  <si>
    <t>Владимир г, Горького ул, 44</t>
  </si>
  <si>
    <t>1236.200</t>
  </si>
  <si>
    <t>Владимир г, Горького ул, 48</t>
  </si>
  <si>
    <t>612.800</t>
  </si>
  <si>
    <t>Владимир г, Горького ул, 55</t>
  </si>
  <si>
    <t>475.900</t>
  </si>
  <si>
    <t>Владимир г, Горького ул, 56</t>
  </si>
  <si>
    <t>Владимир г, Горького ул, 57</t>
  </si>
  <si>
    <t>781.800</t>
  </si>
  <si>
    <t>1205.000</t>
  </si>
  <si>
    <t>Владимир г, Горького ул, 60</t>
  </si>
  <si>
    <t>Владимир г, Горького ул, 61</t>
  </si>
  <si>
    <t>919.300</t>
  </si>
  <si>
    <t>Владимир г, Горького ул, 63</t>
  </si>
  <si>
    <t>541.300</t>
  </si>
  <si>
    <t>1189.400</t>
  </si>
  <si>
    <t>Владимир г, Горького ул, 64</t>
  </si>
  <si>
    <t>1115.000</t>
  </si>
  <si>
    <t>995.400</t>
  </si>
  <si>
    <t>Владимир г, Горького ул, 65</t>
  </si>
  <si>
    <t>1086.000</t>
  </si>
  <si>
    <t>1233.900</t>
  </si>
  <si>
    <t>Владимир г, Горького ул, 66</t>
  </si>
  <si>
    <t>359.600</t>
  </si>
  <si>
    <t>Владимир г, Горького ул, 68</t>
  </si>
  <si>
    <t>1112.200</t>
  </si>
  <si>
    <t>Владимир г, Горького ул, 71</t>
  </si>
  <si>
    <t>1146.600</t>
  </si>
  <si>
    <t>Владимир г, Горького ул, 72</t>
  </si>
  <si>
    <t>599.800</t>
  </si>
  <si>
    <t>939.700</t>
  </si>
  <si>
    <t>Владимир г, Горького ул, 73</t>
  </si>
  <si>
    <t>1166.000</t>
  </si>
  <si>
    <t>553.400</t>
  </si>
  <si>
    <t>Владимир г, Горького ул, 73А</t>
  </si>
  <si>
    <t>1637.000</t>
  </si>
  <si>
    <t>686.200</t>
  </si>
  <si>
    <t>Владимир г, Горького ул, 74</t>
  </si>
  <si>
    <t>Владимир г, Горького ул, 75</t>
  </si>
  <si>
    <t>1316.800</t>
  </si>
  <si>
    <t>Владимир г, Горького ул, 76</t>
  </si>
  <si>
    <t>1196.000</t>
  </si>
  <si>
    <t>1791.000</t>
  </si>
  <si>
    <t>Владимир г, Горького ул, 77</t>
  </si>
  <si>
    <t>1943.300</t>
  </si>
  <si>
    <t>580.700</t>
  </si>
  <si>
    <t>456.200</t>
  </si>
  <si>
    <t>Владимир г, Горького ул, 78</t>
  </si>
  <si>
    <t>702.900</t>
  </si>
  <si>
    <t>696.700</t>
  </si>
  <si>
    <t>Владимир г, Горького ул, 80</t>
  </si>
  <si>
    <t>1275.000</t>
  </si>
  <si>
    <t>Владимир г, Горького ул, 81</t>
  </si>
  <si>
    <t>1772.300</t>
  </si>
  <si>
    <t>Владимир г, Горького ул, 82</t>
  </si>
  <si>
    <t>856.000</t>
  </si>
  <si>
    <t>Владимир г, Горького ул, 84</t>
  </si>
  <si>
    <t>Владимир г, Горького ул, 85</t>
  </si>
  <si>
    <t>842.400</t>
  </si>
  <si>
    <t>Владимир г, Горького ул, 85А</t>
  </si>
  <si>
    <t>Владимир г, Горького ул, 85Б</t>
  </si>
  <si>
    <t>Владимир г, Горького ул, 86</t>
  </si>
  <si>
    <t>Владимир г, Горького ул, 89</t>
  </si>
  <si>
    <t>851.900</t>
  </si>
  <si>
    <t>Владимир г, Горького ул, 91</t>
  </si>
  <si>
    <t>Владимир г, Горького ул, 93</t>
  </si>
  <si>
    <t>755.000</t>
  </si>
  <si>
    <t>2538.000</t>
  </si>
  <si>
    <t>Владимир г, Горького ул, 96</t>
  </si>
  <si>
    <t>910.700</t>
  </si>
  <si>
    <t>Владимир г, Грибоедова ул, 1</t>
  </si>
  <si>
    <t>206.300</t>
  </si>
  <si>
    <t>276.600</t>
  </si>
  <si>
    <t>Владимир г, Грибоедова ул, 3</t>
  </si>
  <si>
    <t>Владимир г, Грибоедова ул, 6/88</t>
  </si>
  <si>
    <t>Владимир г, Грибоедова ул, 9</t>
  </si>
  <si>
    <t>473.090</t>
  </si>
  <si>
    <t>625.200</t>
  </si>
  <si>
    <t>Владимир г, Даргомыжского ул, 1</t>
  </si>
  <si>
    <t>716.900</t>
  </si>
  <si>
    <t>447.400</t>
  </si>
  <si>
    <t>Владимир г, Даргомыжского ул, 14</t>
  </si>
  <si>
    <t>464.500</t>
  </si>
  <si>
    <t>Владимир г, Даргомыжского ул, 18</t>
  </si>
  <si>
    <t>521.000</t>
  </si>
  <si>
    <t>Владимир г, Даргомыжского ул, 2</t>
  </si>
  <si>
    <t>393.500</t>
  </si>
  <si>
    <t>214.400</t>
  </si>
  <si>
    <t>Владимир г, Даргомыжского ул, 20</t>
  </si>
  <si>
    <t>488.800</t>
  </si>
  <si>
    <t>474.200</t>
  </si>
  <si>
    <t>Владимир г, Даргомыжского ул, 22/20</t>
  </si>
  <si>
    <t>Владимир г, Даргомыжского ул, 4</t>
  </si>
  <si>
    <t>314.000</t>
  </si>
  <si>
    <t>Владимир г, Даргомыжского ул, 5</t>
  </si>
  <si>
    <t>397.800</t>
  </si>
  <si>
    <t>Владимир г, Даргомыжского ул, 8</t>
  </si>
  <si>
    <t>337.200</t>
  </si>
  <si>
    <t>456.800</t>
  </si>
  <si>
    <t>525.100</t>
  </si>
  <si>
    <t>1246.000</t>
  </si>
  <si>
    <t>Владимир г, Дворянская ул, 5/1</t>
  </si>
  <si>
    <t>1216.100</t>
  </si>
  <si>
    <t>697.300</t>
  </si>
  <si>
    <t>Владимир г, Диктора Левитана ул, 1</t>
  </si>
  <si>
    <t>732.400</t>
  </si>
  <si>
    <t>1168.400</t>
  </si>
  <si>
    <t>Владимир г, Диктора Левитана ул, 25</t>
  </si>
  <si>
    <t>1248.200</t>
  </si>
  <si>
    <t>1240.800</t>
  </si>
  <si>
    <t>Владимир г, Диктора Левитана ул, 29</t>
  </si>
  <si>
    <t>Владимир г, Диктора Левитана ул, 3</t>
  </si>
  <si>
    <t>1553.000</t>
  </si>
  <si>
    <t>1411.000</t>
  </si>
  <si>
    <t>Владимир г, Диктора Левитана ул, 31</t>
  </si>
  <si>
    <t>368.000</t>
  </si>
  <si>
    <t>761.100</t>
  </si>
  <si>
    <t>758.100</t>
  </si>
  <si>
    <t>Владимир г, Диктора Левитана ул, 39</t>
  </si>
  <si>
    <t>1596.700</t>
  </si>
  <si>
    <t>1175.500</t>
  </si>
  <si>
    <t>Владимир г, Диктора Левитана ул, 42</t>
  </si>
  <si>
    <t>1457.200</t>
  </si>
  <si>
    <t>Владимир г, Диктора Левитана ул, 44</t>
  </si>
  <si>
    <t>11434.700</t>
  </si>
  <si>
    <t>Владимир г, Диктора Левитана ул, 46</t>
  </si>
  <si>
    <t>Владимир г, Диктора Левитана ул, 49</t>
  </si>
  <si>
    <t>1928.700</t>
  </si>
  <si>
    <t>1288.500</t>
  </si>
  <si>
    <t>Владимир г, Диктора Левитана ул, 4Г</t>
  </si>
  <si>
    <t>Владимир г, Диктора Левитана ул, 5</t>
  </si>
  <si>
    <t>2475.400</t>
  </si>
  <si>
    <t>Владимир г, Диктора Левитана ул, 51</t>
  </si>
  <si>
    <t>459.000</t>
  </si>
  <si>
    <t>Владимир г, Диктора Левитана ул, 51Б</t>
  </si>
  <si>
    <t>315.100</t>
  </si>
  <si>
    <t>Владимир г, Диктора Левитана ул, 53</t>
  </si>
  <si>
    <t>1052.900</t>
  </si>
  <si>
    <t>Владимир г, Диктора Левитана ул, 55</t>
  </si>
  <si>
    <t>927.200</t>
  </si>
  <si>
    <t>Владимир г, Диктора Левитана ул, 55А</t>
  </si>
  <si>
    <t>Владимир г, Диктора Левитана ул, 57</t>
  </si>
  <si>
    <t>837.600</t>
  </si>
  <si>
    <t>Владимир г, Диктора Левитана ул, 5А</t>
  </si>
  <si>
    <t>Владимир г, Добросельская ул, 161</t>
  </si>
  <si>
    <t>1211.000</t>
  </si>
  <si>
    <t>Владимир г, Добросельская ул, 161а</t>
  </si>
  <si>
    <t>Владимир г, Добросельская ул, 163</t>
  </si>
  <si>
    <t>Владимир г, Добросельская ул, 165</t>
  </si>
  <si>
    <t>2243.000</t>
  </si>
  <si>
    <t>Владимир г, Добросельская ул, 165а</t>
  </si>
  <si>
    <t>Владимир г, Добросельская ул, 165б</t>
  </si>
  <si>
    <t>Владимир г, Добросельская ул, 167</t>
  </si>
  <si>
    <t>Владимир г, Добросельская ул, 167а</t>
  </si>
  <si>
    <t>Владимир г, Добросельская ул, 167б</t>
  </si>
  <si>
    <t>Владимир г, Добросельская ул, 169</t>
  </si>
  <si>
    <t>Владимир г, Добросельская ул, 171</t>
  </si>
  <si>
    <t>Владимир г, Добросельская ул, 173</t>
  </si>
  <si>
    <t>Владимир г, Добросельская ул, 175</t>
  </si>
  <si>
    <t>2918.000</t>
  </si>
  <si>
    <t>Владимир г, Добросельская ул, 177</t>
  </si>
  <si>
    <t>Владимир г, Добросельская ул, 183</t>
  </si>
  <si>
    <t>1258.000</t>
  </si>
  <si>
    <t>Владимир г, Добросельская ул, 185</t>
  </si>
  <si>
    <t>Владимир г, Добросельская ул, 185а</t>
  </si>
  <si>
    <t>Владимир г, Добросельская ул, 188б корп. 1</t>
  </si>
  <si>
    <t>Владимир г, Добросельская ул, 189</t>
  </si>
  <si>
    <t>1264.000</t>
  </si>
  <si>
    <t>Владимир г, Добросельская ул, 189а</t>
  </si>
  <si>
    <t>Владимир г, Добросельская ул, 190</t>
  </si>
  <si>
    <t>Владимир г, Добросельская ул, 191</t>
  </si>
  <si>
    <t>1266.000</t>
  </si>
  <si>
    <t>Владимир г, Добросельская ул, 191Б</t>
  </si>
  <si>
    <t>Владимир г, Добросельская ул, 191В</t>
  </si>
  <si>
    <t>1670.000</t>
  </si>
  <si>
    <t>Владимир г, Добросельская ул, 192</t>
  </si>
  <si>
    <t>Владимир г, Добросельская ул, 193</t>
  </si>
  <si>
    <t>446.700</t>
  </si>
  <si>
    <t>337.840</t>
  </si>
  <si>
    <t>1038.300</t>
  </si>
  <si>
    <t>Владимир г, Добросельская ул, 193г</t>
  </si>
  <si>
    <t>919.000</t>
  </si>
  <si>
    <t>Владимир г, Добросельская ул, 194</t>
  </si>
  <si>
    <t>Владимир г, Добросельская ул, 195</t>
  </si>
  <si>
    <t>330.340</t>
  </si>
  <si>
    <t>Владимир г, Добросельская ул, 195а</t>
  </si>
  <si>
    <t>1273.000</t>
  </si>
  <si>
    <t>Владимир г, Добросельская ул, 195б</t>
  </si>
  <si>
    <t>Владимир г, Добросельская ул, 195в</t>
  </si>
  <si>
    <t>Владимир г, Добросельская ул, 196</t>
  </si>
  <si>
    <t>500.300</t>
  </si>
  <si>
    <t>Владимир г, Добросельская ул, 196а</t>
  </si>
  <si>
    <t>581.500</t>
  </si>
  <si>
    <t>Владимир г, Добросельская ул, 197б</t>
  </si>
  <si>
    <t>Владимир г, Добросельская ул, 198</t>
  </si>
  <si>
    <t>1649.000</t>
  </si>
  <si>
    <t>Владимир г, Добросельская ул, 200</t>
  </si>
  <si>
    <t>324.400</t>
  </si>
  <si>
    <t>511.300</t>
  </si>
  <si>
    <t>Владимир г, Добросельская ул, 200а</t>
  </si>
  <si>
    <t>Владимир г, Добросельская ул, 201б</t>
  </si>
  <si>
    <t>Владимир г, Добросельская ул, 202</t>
  </si>
  <si>
    <t>Владимир г, Добросельская ул, 204</t>
  </si>
  <si>
    <t>880.100</t>
  </si>
  <si>
    <t>Владимир г, Добросельская ул, 206</t>
  </si>
  <si>
    <t>60.000</t>
  </si>
  <si>
    <t>Владимир г, Добросельская ул, 207а</t>
  </si>
  <si>
    <t>1068.000</t>
  </si>
  <si>
    <t>Владимир г, Добросельская ул, 208</t>
  </si>
  <si>
    <t>697.900</t>
  </si>
  <si>
    <t>Владимир г, Добросельская ул, 209</t>
  </si>
  <si>
    <t>Владимир г, Добросельская ул, 211</t>
  </si>
  <si>
    <t>907.000</t>
  </si>
  <si>
    <t>3436.000</t>
  </si>
  <si>
    <t>Владимир г, Добросельская ул, 215</t>
  </si>
  <si>
    <t>3055.500</t>
  </si>
  <si>
    <t>721.700</t>
  </si>
  <si>
    <t>1005.000</t>
  </si>
  <si>
    <t>Владимир г, Добросельский проезд, 2</t>
  </si>
  <si>
    <t>Владимир г, Доватора ул, 2</t>
  </si>
  <si>
    <t>531.700</t>
  </si>
  <si>
    <t>Владимир г, Доватора ул, 3</t>
  </si>
  <si>
    <t>1122.400</t>
  </si>
  <si>
    <t>Владимир г, Доватора ул, 3А</t>
  </si>
  <si>
    <t>1260.600</t>
  </si>
  <si>
    <t>Владимир г, Егорова ул, 1</t>
  </si>
  <si>
    <t>1858.100</t>
  </si>
  <si>
    <t>Владимир г, Егорова ул, 10</t>
  </si>
  <si>
    <t>1448.000</t>
  </si>
  <si>
    <t>Владимир г, Егорова ул, 10б</t>
  </si>
  <si>
    <t>Владимир г, Егорова ул, 11</t>
  </si>
  <si>
    <t>7039.000</t>
  </si>
  <si>
    <t>Владимир г, Егорова ул, 11а</t>
  </si>
  <si>
    <t>1334.000</t>
  </si>
  <si>
    <t>1082.800</t>
  </si>
  <si>
    <t>Владимир г, Егорова ул, 12</t>
  </si>
  <si>
    <t>778.000</t>
  </si>
  <si>
    <t>Владимир г, Егорова ул, 14</t>
  </si>
  <si>
    <t>Владимир г, Егорова ул, 16</t>
  </si>
  <si>
    <t>Владимир г, Егорова ул, 16а</t>
  </si>
  <si>
    <t>Владимир г, Егорова ул, 1а</t>
  </si>
  <si>
    <t>Владимир г, Егорова ул, 2</t>
  </si>
  <si>
    <t>Владимир г, Егорова ул, 4</t>
  </si>
  <si>
    <t>1028.000</t>
  </si>
  <si>
    <t>Владимир г, Егорова ул, 5</t>
  </si>
  <si>
    <t>Владимир г, Егорова ул, 6</t>
  </si>
  <si>
    <t>Владимир г, Егорова ул, 8</t>
  </si>
  <si>
    <t>Владимир г, Егорова ул, 9</t>
  </si>
  <si>
    <t>1493.000</t>
  </si>
  <si>
    <t>1536.000</t>
  </si>
  <si>
    <t>Владимир г, Жуковского ул, 2</t>
  </si>
  <si>
    <t>1201.000</t>
  </si>
  <si>
    <t>Владимир г, Жуковского ул, 20</t>
  </si>
  <si>
    <t>Владимир г, Жуковского ул, 20а</t>
  </si>
  <si>
    <t>Владимир г, Жуковского ул, 22</t>
  </si>
  <si>
    <t>Владимир г, Жуковского ул, 29</t>
  </si>
  <si>
    <t>Владимир г, Жуковского ул, 8</t>
  </si>
  <si>
    <t>464.700</t>
  </si>
  <si>
    <t>Владимир г, Жуковского ул, 8А</t>
  </si>
  <si>
    <t>Владимир г, Жуковского ул, 8Б</t>
  </si>
  <si>
    <t>Владимир г, Жуковского ул, 8д</t>
  </si>
  <si>
    <t>1556.000</t>
  </si>
  <si>
    <t>703.900</t>
  </si>
  <si>
    <t>Владимир г, Завадского ул, 11</t>
  </si>
  <si>
    <t>Владимир г, Завадского ул, 11А</t>
  </si>
  <si>
    <t>Владимир г, Завадского ул, 11Б</t>
  </si>
  <si>
    <t>Владимир г, Завадского ул, 11В</t>
  </si>
  <si>
    <t>667.700</t>
  </si>
  <si>
    <t>876.200</t>
  </si>
  <si>
    <t>627.800</t>
  </si>
  <si>
    <t>Владимир г, Завадского ул, 15</t>
  </si>
  <si>
    <t>Владимир г, Завадского ул, 15А</t>
  </si>
  <si>
    <t>Владимир г, Завадского ул, 5</t>
  </si>
  <si>
    <t>725.300</t>
  </si>
  <si>
    <t>Владимир г, Завадского ул, 7А</t>
  </si>
  <si>
    <t>389.400</t>
  </si>
  <si>
    <t>Владимир г, Завадского ул, 9</t>
  </si>
  <si>
    <t>877.400</t>
  </si>
  <si>
    <t>Владимир г, Завадского ул, 9А</t>
  </si>
  <si>
    <t>884.200</t>
  </si>
  <si>
    <t>391.400</t>
  </si>
  <si>
    <t>377.500</t>
  </si>
  <si>
    <t>376.700</t>
  </si>
  <si>
    <t>Владимир г, Заклязьменский п, Восточная ул, 7</t>
  </si>
  <si>
    <t>378.700</t>
  </si>
  <si>
    <t>560.100</t>
  </si>
  <si>
    <t>Владимир г, Заклязьменский п, Восточная ул, 9</t>
  </si>
  <si>
    <t>872.400</t>
  </si>
  <si>
    <t>Владимир г, Заклязьменский п, Зеленая ул, 2</t>
  </si>
  <si>
    <t>278.000</t>
  </si>
  <si>
    <t>867.500</t>
  </si>
  <si>
    <t>Владимир г, Заклязьменский п, Зеленая ул, 4</t>
  </si>
  <si>
    <t>786.000</t>
  </si>
  <si>
    <t>432.900</t>
  </si>
  <si>
    <t>506.700</t>
  </si>
  <si>
    <t>513.600</t>
  </si>
  <si>
    <t>524.600</t>
  </si>
  <si>
    <t>Владимир г, Заклязьменский п, Центральная ул, 10</t>
  </si>
  <si>
    <t>166.300</t>
  </si>
  <si>
    <t>258.300</t>
  </si>
  <si>
    <t>390.300</t>
  </si>
  <si>
    <t>1006.000</t>
  </si>
  <si>
    <t>777.400</t>
  </si>
  <si>
    <t>761.900</t>
  </si>
  <si>
    <t>Владимир г, Заклязьменский п, Центральная ул, 18</t>
  </si>
  <si>
    <t>878.000</t>
  </si>
  <si>
    <t>737.000</t>
  </si>
  <si>
    <t>936.700</t>
  </si>
  <si>
    <t>895.700</t>
  </si>
  <si>
    <t>371.900</t>
  </si>
  <si>
    <t>232.100</t>
  </si>
  <si>
    <t>Владимир г, Западная ул, 57</t>
  </si>
  <si>
    <t>Владимир г, Западная ул, 59</t>
  </si>
  <si>
    <t>Владимир г, Западная ул, 60</t>
  </si>
  <si>
    <t>603.600</t>
  </si>
  <si>
    <t>1758.000</t>
  </si>
  <si>
    <t>Владимир г, Западный проезд, 8</t>
  </si>
  <si>
    <t>Владимир г, Зеленая ул, 3</t>
  </si>
  <si>
    <t>Владимир г, Зеленая ул, 6</t>
  </si>
  <si>
    <t>1506.000</t>
  </si>
  <si>
    <t>Владимир г, Ильича ул, 11</t>
  </si>
  <si>
    <t>482.500</t>
  </si>
  <si>
    <t>Владимир г, Ильича ул, 13</t>
  </si>
  <si>
    <t>363.800</t>
  </si>
  <si>
    <t>279.800</t>
  </si>
  <si>
    <t>447.300</t>
  </si>
  <si>
    <t>386.500</t>
  </si>
  <si>
    <t>Владимир г, Ильича ул, 14</t>
  </si>
  <si>
    <t>Владимир г, Ильича ул, 22а</t>
  </si>
  <si>
    <t>212.200</t>
  </si>
  <si>
    <t>289.400</t>
  </si>
  <si>
    <t>Владимир г, Ильича ул, 7б</t>
  </si>
  <si>
    <t>284.700</t>
  </si>
  <si>
    <t>Владимир г, Ильича ул, 9</t>
  </si>
  <si>
    <t>573.800</t>
  </si>
  <si>
    <t>Владимир г, Казарменная ул, 5А</t>
  </si>
  <si>
    <t>845.600</t>
  </si>
  <si>
    <t>Владимир г, Казарменная ул, 7</t>
  </si>
  <si>
    <t>851.000</t>
  </si>
  <si>
    <t>Владимир г, Казарменная ул, 9</t>
  </si>
  <si>
    <t>1573.000</t>
  </si>
  <si>
    <t>Владимир г, Каманина ул, 10/18</t>
  </si>
  <si>
    <t>466.800</t>
  </si>
  <si>
    <t>Владимир г, Каманина ул, 14</t>
  </si>
  <si>
    <t>1066.900</t>
  </si>
  <si>
    <t>Владимир г, Каманина ул, 18</t>
  </si>
  <si>
    <t>455.900</t>
  </si>
  <si>
    <t>Владимир г, Каманина ул, 24</t>
  </si>
  <si>
    <t>Владимир г, Каманина ул, 26</t>
  </si>
  <si>
    <t>509.400</t>
  </si>
  <si>
    <t>373.100</t>
  </si>
  <si>
    <t>Владимир г, Каманина ул, 28</t>
  </si>
  <si>
    <t>644.700</t>
  </si>
  <si>
    <t>Владимир г, Каманина ул, 29/16</t>
  </si>
  <si>
    <t>1227.200</t>
  </si>
  <si>
    <t>Владимир г, Каманина ул, 35</t>
  </si>
  <si>
    <t>501.400</t>
  </si>
  <si>
    <t>Владимир г, Каманина ул, 37</t>
  </si>
  <si>
    <t>198.100</t>
  </si>
  <si>
    <t>275.900</t>
  </si>
  <si>
    <t>Владимир г, Каманина ул, 4</t>
  </si>
  <si>
    <t>Владимир г, Каманина ул, 5</t>
  </si>
  <si>
    <t>663.200</t>
  </si>
  <si>
    <t>Владимир г, Карла Маркса ул, 16</t>
  </si>
  <si>
    <t>Владимир г, Кирова ул, 1</t>
  </si>
  <si>
    <t>390.100</t>
  </si>
  <si>
    <t>444.300</t>
  </si>
  <si>
    <t>Владимир г, Кирова ул, 12</t>
  </si>
  <si>
    <t>902.600</t>
  </si>
  <si>
    <t>Владимир г, Кирова ул, 13</t>
  </si>
  <si>
    <t>Владимир г, Кирова ул, 14</t>
  </si>
  <si>
    <t>Владимир г, Кирова ул, 14А</t>
  </si>
  <si>
    <t>Владимир г, Кирова ул, 16А</t>
  </si>
  <si>
    <t>Владимир г, Кирова ул, 17</t>
  </si>
  <si>
    <t>617.800</t>
  </si>
  <si>
    <t>601.100</t>
  </si>
  <si>
    <t>275.500</t>
  </si>
  <si>
    <t>397.100</t>
  </si>
  <si>
    <t>1082.100</t>
  </si>
  <si>
    <t>Владимир г, Кирова ул, 21</t>
  </si>
  <si>
    <t>1299.700</t>
  </si>
  <si>
    <t>1573.100</t>
  </si>
  <si>
    <t>Владимир г, Кирова ул, 3</t>
  </si>
  <si>
    <t>463.980</t>
  </si>
  <si>
    <t>438.900</t>
  </si>
  <si>
    <t>Владимир г, Кирова ул, 6</t>
  </si>
  <si>
    <t>4476.000</t>
  </si>
  <si>
    <t>Владимир г, Кирова ул, 7</t>
  </si>
  <si>
    <t>1522.200</t>
  </si>
  <si>
    <t>Владимир г, Кирова ул, 8</t>
  </si>
  <si>
    <t>841.800</t>
  </si>
  <si>
    <t>Владимир г, Кирова ул, 8А</t>
  </si>
  <si>
    <t>811.200</t>
  </si>
  <si>
    <t>Владимир г, Кирова ул, 9</t>
  </si>
  <si>
    <t>795.600</t>
  </si>
  <si>
    <t>Владимир г, Княгининская ул, 3</t>
  </si>
  <si>
    <t>270.000</t>
  </si>
  <si>
    <t>283.000</t>
  </si>
  <si>
    <t>Владимир г, Княгининская ул, 6а</t>
  </si>
  <si>
    <t>1116.200</t>
  </si>
  <si>
    <t>501.100</t>
  </si>
  <si>
    <t>Владимир г, Княгининская ул, 7в</t>
  </si>
  <si>
    <t>315.400</t>
  </si>
  <si>
    <t>630.400</t>
  </si>
  <si>
    <t>Владимир г, Комиссарова ул, 10/13</t>
  </si>
  <si>
    <t>2174.000</t>
  </si>
  <si>
    <t>Владимир г, Комиссарова ул, 11</t>
  </si>
  <si>
    <t>Владимир г, Комиссарова ул, 12а</t>
  </si>
  <si>
    <t>Владимир г, Комиссарова ул, 13</t>
  </si>
  <si>
    <t>1524.000</t>
  </si>
  <si>
    <t>Владимир г, Комиссарова ул, 14</t>
  </si>
  <si>
    <t>2304.000</t>
  </si>
  <si>
    <t>Владимир г, Комиссарова ул, 17</t>
  </si>
  <si>
    <t>Владимир г, Комиссарова ул, 18</t>
  </si>
  <si>
    <t>2168.700</t>
  </si>
  <si>
    <t>Владимир г, Комиссарова ул, 19</t>
  </si>
  <si>
    <t>Владимир г, Комиссарова ул, 1А</t>
  </si>
  <si>
    <t>1173.000</t>
  </si>
  <si>
    <t>Владимир г, Комиссарова ул, 1Б</t>
  </si>
  <si>
    <t>1234.800</t>
  </si>
  <si>
    <t>Владимир г, Комиссарова ул, 1Г</t>
  </si>
  <si>
    <t>1353.900</t>
  </si>
  <si>
    <t>Владимир г, Комиссарова ул, 2</t>
  </si>
  <si>
    <t>1199.000</t>
  </si>
  <si>
    <t>1190.500</t>
  </si>
  <si>
    <t>Владимир г, Комиссарова ул, 22</t>
  </si>
  <si>
    <t>2426.000</t>
  </si>
  <si>
    <t>Владимир г, Комиссарова ул, 22а</t>
  </si>
  <si>
    <t>Владимир г, Комиссарова ул, 23</t>
  </si>
  <si>
    <t>991.600</t>
  </si>
  <si>
    <t>Владимир г, Комиссарова ул, 23а</t>
  </si>
  <si>
    <t>Владимир г, Комиссарова ул, 25</t>
  </si>
  <si>
    <t>2392.300</t>
  </si>
  <si>
    <t>Владимир г, Комиссарова ул, 26</t>
  </si>
  <si>
    <t>880.500</t>
  </si>
  <si>
    <t>982.600</t>
  </si>
  <si>
    <t>Владимир г, Комиссарова ул, 2а</t>
  </si>
  <si>
    <t>Владимир г, Комиссарова ул, 33</t>
  </si>
  <si>
    <t>1191.400</t>
  </si>
  <si>
    <t>Владимир г, Комиссарова ул, 35</t>
  </si>
  <si>
    <t>192.000</t>
  </si>
  <si>
    <t>Владимир г, Комиссарова ул, 37</t>
  </si>
  <si>
    <t>824.500</t>
  </si>
  <si>
    <t>Владимир г, Комиссарова ул, 37а</t>
  </si>
  <si>
    <t>694.900</t>
  </si>
  <si>
    <t>Владимир г, Комиссарова ул, 3А</t>
  </si>
  <si>
    <t>2531.000</t>
  </si>
  <si>
    <t>Владимир г, Комиссарова ул, 3Б</t>
  </si>
  <si>
    <t>Владимир г, Комиссарова ул, 4</t>
  </si>
  <si>
    <t>1090.000</t>
  </si>
  <si>
    <t>Владимир г, Комиссарова ул, 41</t>
  </si>
  <si>
    <t>1192.400</t>
  </si>
  <si>
    <t>Владимир г, Комиссарова ул, 43</t>
  </si>
  <si>
    <t>Владимир г, Комиссарова ул, 47</t>
  </si>
  <si>
    <t>Владимир г, Комиссарова ул, 49</t>
  </si>
  <si>
    <t>996.000</t>
  </si>
  <si>
    <t>Владимир г, Комиссарова ул, 4а</t>
  </si>
  <si>
    <t>1692.000</t>
  </si>
  <si>
    <t>Владимир г, Комиссарова ул, 4б</t>
  </si>
  <si>
    <t>1192.000</t>
  </si>
  <si>
    <t>Владимир г, Комиссарова ул, 51</t>
  </si>
  <si>
    <t>777.200</t>
  </si>
  <si>
    <t>Владимир г, Комиссарова ул, 59</t>
  </si>
  <si>
    <t>901.500</t>
  </si>
  <si>
    <t>Владимир г, Комиссарова ул, 61</t>
  </si>
  <si>
    <t>Владимир г, Комиссарова ул, 63</t>
  </si>
  <si>
    <t>Владимир г, Комиссарова ул, 67</t>
  </si>
  <si>
    <t>405.000</t>
  </si>
  <si>
    <t>Владимир г, Комиссарова ул, 69</t>
  </si>
  <si>
    <t>848.000</t>
  </si>
  <si>
    <t>Владимир г, Комиссарова ул, 69а</t>
  </si>
  <si>
    <t>Владимир г, Комиссарова ул, 6а</t>
  </si>
  <si>
    <t>Владимир г, Комиссарова ул, 7</t>
  </si>
  <si>
    <t>2314.000</t>
  </si>
  <si>
    <t>Владимир г, Комиссарова ул, 8</t>
  </si>
  <si>
    <t>Владимир г, Комиссарова ул, 9</t>
  </si>
  <si>
    <t>1854.400</t>
  </si>
  <si>
    <t>Владимир г, Коммунар мкр, Зеленая ул, 53а</t>
  </si>
  <si>
    <t>Владимир г, Коммунар мкр, Зеленая ул, 58</t>
  </si>
  <si>
    <t>1630.400</t>
  </si>
  <si>
    <t>Владимир г, Коммунар мкр, Зеленая ул, 60</t>
  </si>
  <si>
    <t>28169.000</t>
  </si>
  <si>
    <t>Владимир г, Коммунар мкр, Зеленая ул, 62</t>
  </si>
  <si>
    <t>2405.000</t>
  </si>
  <si>
    <t>Владимир г, Коммунар мкр, Зеленая ул, 64</t>
  </si>
  <si>
    <t>1057.660</t>
  </si>
  <si>
    <t>Владимир г, Коммунар мкр, Зеленая ул, 66</t>
  </si>
  <si>
    <t>7595.100</t>
  </si>
  <si>
    <t>Владимир г, Коммунар мкр, Песочная ул, 11</t>
  </si>
  <si>
    <t>1136.000</t>
  </si>
  <si>
    <t>Владимир г, Коммунар мкр, Песочная ул, 13</t>
  </si>
  <si>
    <t>939.100</t>
  </si>
  <si>
    <t>Владимир г, Коммунар мкр, Песочная ул, 15</t>
  </si>
  <si>
    <t>920.500</t>
  </si>
  <si>
    <t>Владимир г, Коммунар мкр, Песочная ул, 17а</t>
  </si>
  <si>
    <t>6322.000</t>
  </si>
  <si>
    <t>Владимир г, Коммунар мкр, Песочная ул, 19</t>
  </si>
  <si>
    <t>8777.800</t>
  </si>
  <si>
    <t>Владимир г, Коммунар мкр, Песочная ул, 19а</t>
  </si>
  <si>
    <t>3507.000</t>
  </si>
  <si>
    <t>8401.000</t>
  </si>
  <si>
    <t>Владимир г, Коммунар мкр, Песочная ул, 19Б</t>
  </si>
  <si>
    <t>Владимир г, Коммунар мкр, Песочная ул, 19Г</t>
  </si>
  <si>
    <t>1223.820</t>
  </si>
  <si>
    <t>Владимир г, Коммунар мкр, Песочная ул, 19д</t>
  </si>
  <si>
    <t>9063.400</t>
  </si>
  <si>
    <t>2662.100</t>
  </si>
  <si>
    <t>Владимир г, Коммунар мкр, Песочная ул, 2д</t>
  </si>
  <si>
    <t>Владимир г, Коммунар мкр, Песочная ул, 4</t>
  </si>
  <si>
    <t>1460.200</t>
  </si>
  <si>
    <t>Владимир г, Коммунар мкр, Песочная ул, 7</t>
  </si>
  <si>
    <t>1011.700</t>
  </si>
  <si>
    <t>Владимир г, Коммунар мкр, Песочная ул, 9</t>
  </si>
  <si>
    <t>Владимир г, Коммунар мкр, Центральная ул, 13</t>
  </si>
  <si>
    <t>Владимир г, Коммунар мкр, Центральная ул, 15</t>
  </si>
  <si>
    <t>279.100</t>
  </si>
  <si>
    <t>371.100</t>
  </si>
  <si>
    <t>Владимир г, Коммунар мкр, Центральная ул, 17</t>
  </si>
  <si>
    <t>Владимир г, Коммунар мкр, Центральная ул, 17А корп. 1</t>
  </si>
  <si>
    <t>9908.300</t>
  </si>
  <si>
    <t>Владимир г, Коммунар мкр, Центральная ул, 17А корп. 2</t>
  </si>
  <si>
    <t>Владимир г, Коммунар мкр, Центральная ул, 19ж</t>
  </si>
  <si>
    <t>Владимир г, Коммунар мкр, Центральная ул, 5</t>
  </si>
  <si>
    <t>Владимир г, Коммунар мкр, Центральная ул, 5А</t>
  </si>
  <si>
    <t>Владимир г, Коммунар мкр, Школьная ул, 2</t>
  </si>
  <si>
    <t>Владимир г, Костерин пер, 10</t>
  </si>
  <si>
    <t>552.130</t>
  </si>
  <si>
    <t>Владимир г, Крайнова ул, 12</t>
  </si>
  <si>
    <t>Владимир г, Крайнова ул, 14</t>
  </si>
  <si>
    <t>3136.000</t>
  </si>
  <si>
    <t>Владимир г, Крайнова ул, 16</t>
  </si>
  <si>
    <t>3456.300</t>
  </si>
  <si>
    <t>1084.700</t>
  </si>
  <si>
    <t>Владимир г, Крайнова ул, 3а</t>
  </si>
  <si>
    <t>Владимир г, Крайнова ул, 4</t>
  </si>
  <si>
    <t>Владимир г, Крайнова ул, 5 корп. 1</t>
  </si>
  <si>
    <t>Владимир г, Красная ул, 13</t>
  </si>
  <si>
    <t>Владимир г, Красноармейская ул, 22</t>
  </si>
  <si>
    <t>967.000</t>
  </si>
  <si>
    <t>Владимир г, Красноармейская ул, 24</t>
  </si>
  <si>
    <t>578.100</t>
  </si>
  <si>
    <t>Владимир г, Красноармейская ул, 24А</t>
  </si>
  <si>
    <t>321.000</t>
  </si>
  <si>
    <t>1361.400</t>
  </si>
  <si>
    <t>Владимир г, Красноармейская ул, 26</t>
  </si>
  <si>
    <t>782.800</t>
  </si>
  <si>
    <t>Владимир г, Красноармейская ул, 32</t>
  </si>
  <si>
    <t>Владимир г, Красноармейская ул, 37</t>
  </si>
  <si>
    <t>Владимир г, Красноармейская ул, 42</t>
  </si>
  <si>
    <t>720.800</t>
  </si>
  <si>
    <t>Владимир г, Красноармейская ул, 43</t>
  </si>
  <si>
    <t>929.900</t>
  </si>
  <si>
    <t>Владимир г, Красноармейская ул, 43Г</t>
  </si>
  <si>
    <t>1439.900</t>
  </si>
  <si>
    <t>Владимир г, Красноармейская ул, 43к</t>
  </si>
  <si>
    <t>Владимир г, Красноармейская ул, 44</t>
  </si>
  <si>
    <t>793.000</t>
  </si>
  <si>
    <t>Владимир г, Красноармейская ул, 45</t>
  </si>
  <si>
    <t>312.900</t>
  </si>
  <si>
    <t>Владимир г, Красноармейская ул, 45А</t>
  </si>
  <si>
    <t>506.800</t>
  </si>
  <si>
    <t>Владимир г, Красноармейская ул, 46</t>
  </si>
  <si>
    <t>Владимир г, Красноармейская ул, 49</t>
  </si>
  <si>
    <t>1343.300</t>
  </si>
  <si>
    <t>Владимир г, Краснознаменная ул, 1</t>
  </si>
  <si>
    <t>1690.100</t>
  </si>
  <si>
    <t>Владимир г, Краснознаменная ул, 10</t>
  </si>
  <si>
    <t>1142.000</t>
  </si>
  <si>
    <t>579.300</t>
  </si>
  <si>
    <t>Владимир г, Краснознаменная ул, 1А</t>
  </si>
  <si>
    <t>631.800</t>
  </si>
  <si>
    <t>Владимир г, Краснознаменная ул, 4</t>
  </si>
  <si>
    <t>Владимир г, Краснознаменная ул, 5</t>
  </si>
  <si>
    <t>468.600</t>
  </si>
  <si>
    <t>1662.400</t>
  </si>
  <si>
    <t>Владимир г, Краснознаменная ул, 8А</t>
  </si>
  <si>
    <t>225.500</t>
  </si>
  <si>
    <t>Владимир г, Красносельский проезд, 15</t>
  </si>
  <si>
    <t>216.300</t>
  </si>
  <si>
    <t>Владимир г, Кремлевская ул, 10</t>
  </si>
  <si>
    <t>Владимир г, Кремлевская ул, 4</t>
  </si>
  <si>
    <t>411.300</t>
  </si>
  <si>
    <t>Владимир г, Крупской ул, 2</t>
  </si>
  <si>
    <t>473.300</t>
  </si>
  <si>
    <t>Владимир г, Крупской ул, 2А</t>
  </si>
  <si>
    <t>508.900</t>
  </si>
  <si>
    <t>333.400</t>
  </si>
  <si>
    <t>Владимир г, Крупской ул, 4</t>
  </si>
  <si>
    <t>730.500</t>
  </si>
  <si>
    <t>Владимир г, Крупской ул, 4А</t>
  </si>
  <si>
    <t>248.000</t>
  </si>
  <si>
    <t>240.700</t>
  </si>
  <si>
    <t>Владимир г, Крупской ул, 6</t>
  </si>
  <si>
    <t>476.900</t>
  </si>
  <si>
    <t>Владимир г, Крупской ул, 8</t>
  </si>
  <si>
    <t>Владимир г, Куйбышева ул, 26Б</t>
  </si>
  <si>
    <t>Владимир г, Куйбышева ул, 36</t>
  </si>
  <si>
    <t>2814.000</t>
  </si>
  <si>
    <t>Владимир г, Куйбышева ул, 36а</t>
  </si>
  <si>
    <t>461.600</t>
  </si>
  <si>
    <t>Владимир г, Куйбышева ул, 42</t>
  </si>
  <si>
    <t>876.100</t>
  </si>
  <si>
    <t>1291.600</t>
  </si>
  <si>
    <t>Владимир г, Куйбышева ул, 46а</t>
  </si>
  <si>
    <t>2744.900</t>
  </si>
  <si>
    <t>Владимир г, Куйбышева ул, 48</t>
  </si>
  <si>
    <t>Владимир г, Куйбышева ул, 5</t>
  </si>
  <si>
    <t>1070.000</t>
  </si>
  <si>
    <t>Владимир г, Куйбышева ул, 52а</t>
  </si>
  <si>
    <t>Владимир г, Куйбышева ул, 54</t>
  </si>
  <si>
    <t>2341.000</t>
  </si>
  <si>
    <t>Владимир г, Куйбышева ул, 58</t>
  </si>
  <si>
    <t>3125.000</t>
  </si>
  <si>
    <t>Владимир г, Куйбышева ул, 5а</t>
  </si>
  <si>
    <t>Владимир г, Куйбышева ул, 5б</t>
  </si>
  <si>
    <t>Владимир г, Куйбышева ул, 5г</t>
  </si>
  <si>
    <t>835.900</t>
  </si>
  <si>
    <t>Владимир г, Куйбышева ул, 5д</t>
  </si>
  <si>
    <t>Владимир г, Куйбышева ул, 5ж</t>
  </si>
  <si>
    <t>Владимир г, Куйбышева ул, 5и</t>
  </si>
  <si>
    <t>1924.000</t>
  </si>
  <si>
    <t>Владимир г, Куйбышева ул, 66</t>
  </si>
  <si>
    <t>1462.000</t>
  </si>
  <si>
    <t>Владимир г, Куйбышева ул, 66а</t>
  </si>
  <si>
    <t>518.500</t>
  </si>
  <si>
    <t>Владимир г, Куйбышева ул, 9</t>
  </si>
  <si>
    <t>Владимир г, Куйбышева ул, 9а</t>
  </si>
  <si>
    <t>Владимир г, Кулибина ул, 10</t>
  </si>
  <si>
    <t>1002.600</t>
  </si>
  <si>
    <t>Владимир г, Лакина проезд, 2</t>
  </si>
  <si>
    <t>691.500</t>
  </si>
  <si>
    <t>Владимир г, Лакина проезд, 4</t>
  </si>
  <si>
    <t>687.400</t>
  </si>
  <si>
    <t>708.500</t>
  </si>
  <si>
    <t>Владимир г, Лакина проезд, 8</t>
  </si>
  <si>
    <t>690.600</t>
  </si>
  <si>
    <t>Владимир г, Лакина ул, 1</t>
  </si>
  <si>
    <t>902.300</t>
  </si>
  <si>
    <t>Владимир г, Лакина ул, 129</t>
  </si>
  <si>
    <t>863.400</t>
  </si>
  <si>
    <t>897.200</t>
  </si>
  <si>
    <t>Владимир г, Лакина ул, 129Б</t>
  </si>
  <si>
    <t>791.500</t>
  </si>
  <si>
    <t>Владимир г, Лакина ул, 129В</t>
  </si>
  <si>
    <t>Владимир г, Лакина ул, 129Г</t>
  </si>
  <si>
    <t>Владимир г, Лакина ул, 131</t>
  </si>
  <si>
    <t>609.700</t>
  </si>
  <si>
    <t>Владимир г, Лакина ул, 133</t>
  </si>
  <si>
    <t>Владимир г, Лакина ул, 133А</t>
  </si>
  <si>
    <t>883.800</t>
  </si>
  <si>
    <t>Владимир г, Лакина ул, 135</t>
  </si>
  <si>
    <t>Владимир г, Лакина ул, 137</t>
  </si>
  <si>
    <t>978.400</t>
  </si>
  <si>
    <t>Владимир г, Лакина ул, 137Б</t>
  </si>
  <si>
    <t>898.800</t>
  </si>
  <si>
    <t>1332.000</t>
  </si>
  <si>
    <t>Владимир г, Лакина ул, 139А</t>
  </si>
  <si>
    <t>Владимир г, Лакина ул, 139Б</t>
  </si>
  <si>
    <t>Владимир г, Лакина ул, 139В</t>
  </si>
  <si>
    <t>2327.800</t>
  </si>
  <si>
    <t>Владимир г, Лакина ул, 141</t>
  </si>
  <si>
    <t>657.400</t>
  </si>
  <si>
    <t>Владимир г, Лакина ул, 141А</t>
  </si>
  <si>
    <t>Владимир г, Лакина ул, 141Б</t>
  </si>
  <si>
    <t>Владимир г, Лакина ул, 141В</t>
  </si>
  <si>
    <t>646.400</t>
  </si>
  <si>
    <t>Владимир г, Лакина ул, 141Г</t>
  </si>
  <si>
    <t>Владимир г, Лакина ул, 143</t>
  </si>
  <si>
    <t>897.900</t>
  </si>
  <si>
    <t>Владимир г, Лакина ул, 143А</t>
  </si>
  <si>
    <t>772.000</t>
  </si>
  <si>
    <t>Владимир г, Лакина ул, 145</t>
  </si>
  <si>
    <t>897.100</t>
  </si>
  <si>
    <t>Владимир г, Лакина ул, 147</t>
  </si>
  <si>
    <t>889.300</t>
  </si>
  <si>
    <t>641.400</t>
  </si>
  <si>
    <t>Владимир г, Лакина ул, 149</t>
  </si>
  <si>
    <t>894.300</t>
  </si>
  <si>
    <t>Владимир г, Лакина ул, 149А</t>
  </si>
  <si>
    <t>Владимир г, Лакина ул, 153</t>
  </si>
  <si>
    <t>889.200</t>
  </si>
  <si>
    <t>Владимир г, Лакина ул, 155</t>
  </si>
  <si>
    <t>Владимир г, Лакина ул, 155А</t>
  </si>
  <si>
    <t>204.000</t>
  </si>
  <si>
    <t>Владимир г, Лакина ул, 155Б</t>
  </si>
  <si>
    <t>Владимир г, Лакина ул, 157</t>
  </si>
  <si>
    <t>Владимир г, Лакина ул, 157А</t>
  </si>
  <si>
    <t>Владимир г, Лакина ул, 157Б</t>
  </si>
  <si>
    <t>Владимир г, Лакина ул, 159</t>
  </si>
  <si>
    <t>Владимир г, Лакина ул, 159А</t>
  </si>
  <si>
    <t>1091.100</t>
  </si>
  <si>
    <t>293.800</t>
  </si>
  <si>
    <t>Владимир г, Лакина ул, 167А</t>
  </si>
  <si>
    <t>Владимир г, Лакина ул, 171</t>
  </si>
  <si>
    <t>Владимир г, Лакина ул, 171А</t>
  </si>
  <si>
    <t>Владимир г, Лакина ул, 171Б</t>
  </si>
  <si>
    <t>Владимир г, Лакина ул, 173</t>
  </si>
  <si>
    <t>Владимир г, Лакина ул, 173А</t>
  </si>
  <si>
    <t>Владимир г, Лакина ул, 175/33</t>
  </si>
  <si>
    <t>537.900</t>
  </si>
  <si>
    <t>651.100</t>
  </si>
  <si>
    <t>Владимир г, Лакина ул, 177</t>
  </si>
  <si>
    <t>1064.000</t>
  </si>
  <si>
    <t>Владимир г, Лакина ул, 185</t>
  </si>
  <si>
    <t>1009.000</t>
  </si>
  <si>
    <t>Владимир г, Лакина ул, 187</t>
  </si>
  <si>
    <t>Владимир г, Лакина ул, 187А</t>
  </si>
  <si>
    <t>1217.000</t>
  </si>
  <si>
    <t>Владимир г, Лакина ул, 189</t>
  </si>
  <si>
    <t>Владимир г, Лакина ул, 191Б</t>
  </si>
  <si>
    <t>Владимир г, Лакина ул, 193</t>
  </si>
  <si>
    <t>Владимир г, Лакина ул, 195</t>
  </si>
  <si>
    <t>Владимир г, Лакина ул, 197</t>
  </si>
  <si>
    <t>Владимир г, Лакина ул, 199</t>
  </si>
  <si>
    <t>329.000</t>
  </si>
  <si>
    <t>Владимир г, Лакина ул, 205</t>
  </si>
  <si>
    <t>Владимир г, Лакина ул, 209</t>
  </si>
  <si>
    <t>Владимир г, Лакина ул, 3</t>
  </si>
  <si>
    <t>Владимир г, Левино Поле ул, 46</t>
  </si>
  <si>
    <t>2005.000</t>
  </si>
  <si>
    <t>Владимир г, Левино Поле ул, 47</t>
  </si>
  <si>
    <t>Владимир г, Ленина пр-кт, 10</t>
  </si>
  <si>
    <t>457.300</t>
  </si>
  <si>
    <t>Владимир г, Ленина пр-кт, 12</t>
  </si>
  <si>
    <t>Владимир г, Ленина пр-кт, 13</t>
  </si>
  <si>
    <t>462.900</t>
  </si>
  <si>
    <t>Владимир г, Ленина пр-кт, 13Б</t>
  </si>
  <si>
    <t>Владимир г, Ленина пр-кт, 14</t>
  </si>
  <si>
    <t>908.100</t>
  </si>
  <si>
    <t>Владимир г, Ленина пр-кт, 16</t>
  </si>
  <si>
    <t>942.200</t>
  </si>
  <si>
    <t>Владимир г, Ленина пр-кт, 17</t>
  </si>
  <si>
    <t>810.100</t>
  </si>
  <si>
    <t>817.300</t>
  </si>
  <si>
    <t>Владимир г, Ленина пр-кт, 19</t>
  </si>
  <si>
    <t>1087.200</t>
  </si>
  <si>
    <t>Владимир г, Ленина пр-кт, 2</t>
  </si>
  <si>
    <t>4605.200</t>
  </si>
  <si>
    <t>1010.300</t>
  </si>
  <si>
    <t>Владимир г, Ленина пр-кт, 20а</t>
  </si>
  <si>
    <t>Владимир г, Ленина пр-кт, 21</t>
  </si>
  <si>
    <t>486.100</t>
  </si>
  <si>
    <t>414.600</t>
  </si>
  <si>
    <t>Владимир г, Ленина пр-кт, 24</t>
  </si>
  <si>
    <t>1058.400</t>
  </si>
  <si>
    <t>Владимир г, Ленина пр-кт, 25</t>
  </si>
  <si>
    <t>1770.400</t>
  </si>
  <si>
    <t>Владимир г, Ленина пр-кт, 25А</t>
  </si>
  <si>
    <t>Владимир г, Ленина пр-кт, 27</t>
  </si>
  <si>
    <t>Владимир г, Ленина пр-кт, 27А</t>
  </si>
  <si>
    <t>Владимир г, Ленина пр-кт, 27Б</t>
  </si>
  <si>
    <t>1149.000</t>
  </si>
  <si>
    <t>937.800</t>
  </si>
  <si>
    <t>Владимир г, Ленина пр-кт, 28</t>
  </si>
  <si>
    <t>Владимир г, Ленина пр-кт, 3</t>
  </si>
  <si>
    <t>1351.500</t>
  </si>
  <si>
    <t>Владимир г, Ленина пр-кт, 30</t>
  </si>
  <si>
    <t>Владимир г, Ленина пр-кт, 32</t>
  </si>
  <si>
    <t>1386.400</t>
  </si>
  <si>
    <t>Владимир г, Ленина пр-кт, 34</t>
  </si>
  <si>
    <t>645.100</t>
  </si>
  <si>
    <t>636.500</t>
  </si>
  <si>
    <t>Владимир г, Ленина пр-кт, 35</t>
  </si>
  <si>
    <t>Владимир г, Ленина пр-кт, 35А</t>
  </si>
  <si>
    <t>Владимир г, Ленина пр-кт, 35Б</t>
  </si>
  <si>
    <t>Владимир г, Ленина пр-кт, 37</t>
  </si>
  <si>
    <t>2795.000</t>
  </si>
  <si>
    <t>Владимир г, Ленина пр-кт, 38</t>
  </si>
  <si>
    <t>937.200</t>
  </si>
  <si>
    <t>Владимир г, Ленина пр-кт, 39</t>
  </si>
  <si>
    <t>1051.300</t>
  </si>
  <si>
    <t>Владимир г, Ленина пр-кт, 40</t>
  </si>
  <si>
    <t>2180.300</t>
  </si>
  <si>
    <t>Владимир г, Ленина пр-кт, 41</t>
  </si>
  <si>
    <t>Владимир г, Ленина пр-кт, 42</t>
  </si>
  <si>
    <t>14344.900</t>
  </si>
  <si>
    <t>Владимир г, Ленина пр-кт, 42а</t>
  </si>
  <si>
    <t>Владимир г, Ленина пр-кт, 43</t>
  </si>
  <si>
    <t>Владимир г, Ленина пр-кт, 44</t>
  </si>
  <si>
    <t>3398.100</t>
  </si>
  <si>
    <t>Владимир г, Ленина пр-кт, 45</t>
  </si>
  <si>
    <t>Владимир г, Ленина пр-кт, 47</t>
  </si>
  <si>
    <t>Владимир г, Ленина пр-кт, 47А</t>
  </si>
  <si>
    <t>Владимир г, Ленина пр-кт, 48</t>
  </si>
  <si>
    <t>Владимир г, Ленина пр-кт, 49</t>
  </si>
  <si>
    <t>Владимир г, Ленина пр-кт, 5</t>
  </si>
  <si>
    <t>700.400</t>
  </si>
  <si>
    <t>Владимир г, Ленина пр-кт, 51</t>
  </si>
  <si>
    <t>959.000</t>
  </si>
  <si>
    <t>Владимир г, Ленина пр-кт, 5А</t>
  </si>
  <si>
    <t>Владимир г, Ленина пр-кт, 60</t>
  </si>
  <si>
    <t>881.300</t>
  </si>
  <si>
    <t>Владимир г, Ленина пр-кт, 63</t>
  </si>
  <si>
    <t>Владимир г, Ленина пр-кт, 64</t>
  </si>
  <si>
    <t>Владимир г, Ленина пр-кт, 65</t>
  </si>
  <si>
    <t>Владимир г, Ленина пр-кт, 66</t>
  </si>
  <si>
    <t>1597.200</t>
  </si>
  <si>
    <t>Владимир г, Ленина пр-кт, 67</t>
  </si>
  <si>
    <t>1202.000</t>
  </si>
  <si>
    <t>Владимир г, Ленина пр-кт, 67А</t>
  </si>
  <si>
    <t>768.000</t>
  </si>
  <si>
    <t>1220.000</t>
  </si>
  <si>
    <t>Владимир г, Ленина пр-кт, 67Б</t>
  </si>
  <si>
    <t>876.800</t>
  </si>
  <si>
    <t>Владимир г, Ленина пр-кт, 67В</t>
  </si>
  <si>
    <t>859.000</t>
  </si>
  <si>
    <t>859.600</t>
  </si>
  <si>
    <t>Владимир г, Ленина пр-кт, 68</t>
  </si>
  <si>
    <t>1214.000</t>
  </si>
  <si>
    <t>930.200</t>
  </si>
  <si>
    <t>Владимир г, Ленина пр-кт, 69</t>
  </si>
  <si>
    <t>699.300</t>
  </si>
  <si>
    <t>Владимир г, Ленина пр-кт, 7</t>
  </si>
  <si>
    <t>759.200</t>
  </si>
  <si>
    <t>Владимир г, Ленина пр-кт, 71а</t>
  </si>
  <si>
    <t>Владимир г, Ленина пр-кт, 71б</t>
  </si>
  <si>
    <t>745.300</t>
  </si>
  <si>
    <t>Владимир г, Лермонтова ул, 13/2</t>
  </si>
  <si>
    <t>1015.000</t>
  </si>
  <si>
    <t>Владимир г, Лермонтова ул, 17/9</t>
  </si>
  <si>
    <t>Владимир г, Лермонтова ул, 19</t>
  </si>
  <si>
    <t>520.500</t>
  </si>
  <si>
    <t>Владимир г, Лермонтова ул, 21</t>
  </si>
  <si>
    <t>1010.400</t>
  </si>
  <si>
    <t>Владимир г, Лермонтова ул, 21б</t>
  </si>
  <si>
    <t>2136.700</t>
  </si>
  <si>
    <t>Владимир г, Лермонтова ул, 22</t>
  </si>
  <si>
    <t>Владимир г, Лермонтова ул, 26б</t>
  </si>
  <si>
    <t>Владимир г, Лермонтова ул, 26в</t>
  </si>
  <si>
    <t>Владимир г, Лермонтова ул, 28а</t>
  </si>
  <si>
    <t>402.600</t>
  </si>
  <si>
    <t>Владимир г, Лермонтова ул, 28б</t>
  </si>
  <si>
    <t>307.400</t>
  </si>
  <si>
    <t>Владимир г, Лермонтова ул, 28в</t>
  </si>
  <si>
    <t>Владимир г, Лермонтова ул, 28г</t>
  </si>
  <si>
    <t>Владимир г, Лермонтова ул, 30</t>
  </si>
  <si>
    <t>Владимир г, Лермонтова ул, 30а</t>
  </si>
  <si>
    <t>Владимир г, Лермонтова ул, 30б</t>
  </si>
  <si>
    <t>482.800</t>
  </si>
  <si>
    <t>Владимир г, Лермонтова ул, 30в</t>
  </si>
  <si>
    <t>622.900</t>
  </si>
  <si>
    <t>Владимир г, Лермонтова ул, 30г</t>
  </si>
  <si>
    <t>696.500</t>
  </si>
  <si>
    <t>642.900</t>
  </si>
  <si>
    <t>Владимир г, Лермонтова ул, 34</t>
  </si>
  <si>
    <t>453.000</t>
  </si>
  <si>
    <t>Владимир г, Лермонтова ул, 36</t>
  </si>
  <si>
    <t>429.300</t>
  </si>
  <si>
    <t>685.200</t>
  </si>
  <si>
    <t>Владимир г, Лермонтова ул, 37</t>
  </si>
  <si>
    <t>Владимир г, Лермонтова ул, 38</t>
  </si>
  <si>
    <t>677.100</t>
  </si>
  <si>
    <t>1458.500</t>
  </si>
  <si>
    <t>Владимир г, Лермонтова ул, 40</t>
  </si>
  <si>
    <t>537.600</t>
  </si>
  <si>
    <t>Владимир г, Лермонтова ул, 42</t>
  </si>
  <si>
    <t>554.700</t>
  </si>
  <si>
    <t>Владимир г, Лермонтова ул, 43</t>
  </si>
  <si>
    <t>807.200</t>
  </si>
  <si>
    <t>Владимир г, Лермонтова ул, 44</t>
  </si>
  <si>
    <t>466.000</t>
  </si>
  <si>
    <t>656.200</t>
  </si>
  <si>
    <t>Владимир г, Лермонтова ул, 45</t>
  </si>
  <si>
    <t>752.800</t>
  </si>
  <si>
    <t>563.300</t>
  </si>
  <si>
    <t>Владимир г, Лесной мкр, Лесная ул, 1</t>
  </si>
  <si>
    <t>Владимир г, Лесной мкр, Лесная ул, 10</t>
  </si>
  <si>
    <t>1229.400</t>
  </si>
  <si>
    <t>Владимир г, Лесной мкр, Лесная ул, 11</t>
  </si>
  <si>
    <t>Владимир г, Лесной мкр, Лесная ул, 12</t>
  </si>
  <si>
    <t>1236.900</t>
  </si>
  <si>
    <t>Владимир г, Лесной мкр, Лесная ул, 13</t>
  </si>
  <si>
    <t>Владимир г, Лесной мкр, Лесная ул, 14</t>
  </si>
  <si>
    <t>1434.900</t>
  </si>
  <si>
    <t>Владимир г, Лесной мкр, Лесная ул, 2</t>
  </si>
  <si>
    <t>825.300</t>
  </si>
  <si>
    <t>Владимир г, Лесной мкр, Лесная ул, 3</t>
  </si>
  <si>
    <t>826.700</t>
  </si>
  <si>
    <t>Владимир г, Лесной мкр, Лесная ул, 4</t>
  </si>
  <si>
    <t>799.200</t>
  </si>
  <si>
    <t>Владимир г, Лесной мкр, Лесная ул, 5</t>
  </si>
  <si>
    <t>1212.400</t>
  </si>
  <si>
    <t>820.300</t>
  </si>
  <si>
    <t>Владимир г, Лесной мкр, Лесная ул, 7</t>
  </si>
  <si>
    <t>Владимир г, Лесной мкр, Лесная ул, 8</t>
  </si>
  <si>
    <t>833.400</t>
  </si>
  <si>
    <t>Владимир г, Лесной мкр, Лесная ул, 9</t>
  </si>
  <si>
    <t>1298.600</t>
  </si>
  <si>
    <t>Владимир г, Летне-Перевозинская ул, 20</t>
  </si>
  <si>
    <t>480.400</t>
  </si>
  <si>
    <t>Владимир г, Ломоносова ул, 1</t>
  </si>
  <si>
    <t>759.500</t>
  </si>
  <si>
    <t>Владимир г, Ломоносова ул, 10А</t>
  </si>
  <si>
    <t>513.700</t>
  </si>
  <si>
    <t>1225.200</t>
  </si>
  <si>
    <t>Владимир г, Луговая ул, 4</t>
  </si>
  <si>
    <t>Владимир г, Луначарского ул, 18</t>
  </si>
  <si>
    <t>1870</t>
  </si>
  <si>
    <t>271.100</t>
  </si>
  <si>
    <t>Владимир г, Луначарского ул, 19</t>
  </si>
  <si>
    <t>723.400</t>
  </si>
  <si>
    <t>Владимир г, Луначарского ул, 23</t>
  </si>
  <si>
    <t>Владимир г, Луначарского ул, 24</t>
  </si>
  <si>
    <t>668.400</t>
  </si>
  <si>
    <t>Владимир г, Луначарского ул, 25</t>
  </si>
  <si>
    <t>1583.400</t>
  </si>
  <si>
    <t>Владимир г, Луначарского ул, 27</t>
  </si>
  <si>
    <t>1494.700</t>
  </si>
  <si>
    <t>Владимир г, Луначарского ул, 28</t>
  </si>
  <si>
    <t>638.100</t>
  </si>
  <si>
    <t>903.300</t>
  </si>
  <si>
    <t>Владимир г, Луначарского ул, 28А</t>
  </si>
  <si>
    <t>1011.800</t>
  </si>
  <si>
    <t>Владимир г, Луначарского ул, 29</t>
  </si>
  <si>
    <t>440.200</t>
  </si>
  <si>
    <t>Владимир г, Луначарского ул, 31</t>
  </si>
  <si>
    <t>Владимир г, Луначарского ул, 31А</t>
  </si>
  <si>
    <t>450.600</t>
  </si>
  <si>
    <t>Владимир г, Луначарского ул, 33</t>
  </si>
  <si>
    <t>664.700</t>
  </si>
  <si>
    <t>1149.100</t>
  </si>
  <si>
    <t>Владимир г, Луначарского ул, 37</t>
  </si>
  <si>
    <t>Владимир г, Луначарского ул, 37А</t>
  </si>
  <si>
    <t>Владимир г, Луначарского ул, 37Б</t>
  </si>
  <si>
    <t>Владимир г, Луначарского ул, 39</t>
  </si>
  <si>
    <t>Владимир г, Луначарского ул, 41</t>
  </si>
  <si>
    <t>469.900</t>
  </si>
  <si>
    <t>Владимир г, Луначарского ул, 43</t>
  </si>
  <si>
    <t>466.200</t>
  </si>
  <si>
    <t>568.900</t>
  </si>
  <si>
    <t>Владимир г, Малые Ременники ул, 11</t>
  </si>
  <si>
    <t>Владимир г, Малые Ременники ул, 9</t>
  </si>
  <si>
    <t>Владимир г, Мира ул, 15</t>
  </si>
  <si>
    <t>3272.300</t>
  </si>
  <si>
    <t>Владимир г, Мира ул, 15А</t>
  </si>
  <si>
    <t>Владимир г, Мира ул, 15Б</t>
  </si>
  <si>
    <t>Владимир г, Мира ул, 17</t>
  </si>
  <si>
    <t>1279.000</t>
  </si>
  <si>
    <t>Владимир г, Мира ул, 19</t>
  </si>
  <si>
    <t>1219.200</t>
  </si>
  <si>
    <t>Владимир г, Мира ул, 2</t>
  </si>
  <si>
    <t>Владимир г, Мира ул, 21</t>
  </si>
  <si>
    <t>1096.300</t>
  </si>
  <si>
    <t>Владимир г, Мира ул, 22</t>
  </si>
  <si>
    <t>5672.000</t>
  </si>
  <si>
    <t>Владимир г, Мира ул, 22А</t>
  </si>
  <si>
    <t>Владимир г, Мира ул, 23</t>
  </si>
  <si>
    <t>Владимир г, Мира ул, 26</t>
  </si>
  <si>
    <t>Владимир г, Мира ул, 27</t>
  </si>
  <si>
    <t>Владимир г, Мира ул, 28</t>
  </si>
  <si>
    <t>585.800</t>
  </si>
  <si>
    <t>Владимир г, Мира ул, 2В</t>
  </si>
  <si>
    <t>Владимир г, Мира ул, 2Г</t>
  </si>
  <si>
    <t>Владимир г, Мира ул, 2Д</t>
  </si>
  <si>
    <t>Владимир г, Мира ул, 32</t>
  </si>
  <si>
    <t>1168.500</t>
  </si>
  <si>
    <t>182.000</t>
  </si>
  <si>
    <t>629.800</t>
  </si>
  <si>
    <t>Владимир г, Мира ул, 34А</t>
  </si>
  <si>
    <t>1764.200</t>
  </si>
  <si>
    <t>Владимир г, Мира ул, 37</t>
  </si>
  <si>
    <t>Владимир г, Мира ул, 37А</t>
  </si>
  <si>
    <t>472.700</t>
  </si>
  <si>
    <t>Владимир г, Мира ул, 39</t>
  </si>
  <si>
    <t>Владимир г, Мира ул, 4</t>
  </si>
  <si>
    <t>2062.600</t>
  </si>
  <si>
    <t>Владимир г, Мира ул, 40</t>
  </si>
  <si>
    <t>721.400</t>
  </si>
  <si>
    <t>Владимир г, Мира ул, 41</t>
  </si>
  <si>
    <t>918.300</t>
  </si>
  <si>
    <t>Владимир г, Мира ул, 41а</t>
  </si>
  <si>
    <t>585.980</t>
  </si>
  <si>
    <t>328.500</t>
  </si>
  <si>
    <t>Владимир г, Мира ул, 44/9</t>
  </si>
  <si>
    <t>Владимир г, Мира ул, 45</t>
  </si>
  <si>
    <t>Владимир г, Мира ул, 46/12</t>
  </si>
  <si>
    <t>955.900</t>
  </si>
  <si>
    <t>Владимир г, Мира ул, 47</t>
  </si>
  <si>
    <t>Владимир г, Мира ул, 49</t>
  </si>
  <si>
    <t>Владимир г, Мира ул, 4А</t>
  </si>
  <si>
    <t>Владимир г, Мира ул, 4Б</t>
  </si>
  <si>
    <t>23488.000</t>
  </si>
  <si>
    <t>Владимир г, Мира ул, 4В</t>
  </si>
  <si>
    <t>Владимир г, Мира ул, 51</t>
  </si>
  <si>
    <t>920.900</t>
  </si>
  <si>
    <t>Владимир г, Мира ул, 6</t>
  </si>
  <si>
    <t>Владимир г, Мира ул, 6Б</t>
  </si>
  <si>
    <t>Владимир г, Мира ул, 70</t>
  </si>
  <si>
    <t>1060.200</t>
  </si>
  <si>
    <t>Владимир г, Мира ул, 72</t>
  </si>
  <si>
    <t>Владимир г, Мира ул, 74</t>
  </si>
  <si>
    <t>7644.500</t>
  </si>
  <si>
    <t>Владимир г, Мира ул, 76</t>
  </si>
  <si>
    <t>755.300</t>
  </si>
  <si>
    <t>Владимир г, Мира ул, 78/23</t>
  </si>
  <si>
    <t>1046.200</t>
  </si>
  <si>
    <t>Владимир г, Мира ул, 80/24</t>
  </si>
  <si>
    <t>Владимир г, Мира ул, 82</t>
  </si>
  <si>
    <t>946.400</t>
  </si>
  <si>
    <t>435.700</t>
  </si>
  <si>
    <t>Владимир г, Мира ул, 86/11</t>
  </si>
  <si>
    <t>1022.000</t>
  </si>
  <si>
    <t>751.250</t>
  </si>
  <si>
    <t>Владимир г, Мира ул, 9</t>
  </si>
  <si>
    <t>10733.000</t>
  </si>
  <si>
    <t>Владимир г, Мира ул, 90</t>
  </si>
  <si>
    <t>906.900</t>
  </si>
  <si>
    <t>Владимир г, Мира ул, 92</t>
  </si>
  <si>
    <t>909.100</t>
  </si>
  <si>
    <t>Владимир г, Мира ул, 94</t>
  </si>
  <si>
    <t>1029.600</t>
  </si>
  <si>
    <t>Владимир г, Мира ул, 9в</t>
  </si>
  <si>
    <t>Владимир г, Михайловская ул, 12</t>
  </si>
  <si>
    <t>Владимир г, Михайловская ул, 14</t>
  </si>
  <si>
    <t>Владимир г, Михайловская ул, 16</t>
  </si>
  <si>
    <t>Владимир г, Михайловская ул, 18</t>
  </si>
  <si>
    <t>504.100</t>
  </si>
  <si>
    <t>Владимир г, Михайловская ул, 20</t>
  </si>
  <si>
    <t>1093.000</t>
  </si>
  <si>
    <t>Владимир г, Михайловская ул, 24А</t>
  </si>
  <si>
    <t>Владимир г, Михайловская ул, 28</t>
  </si>
  <si>
    <t>928.500</t>
  </si>
  <si>
    <t>Владимир г, Михайловская ул, 28А</t>
  </si>
  <si>
    <t>Владимир г, Михайловская ул, 30</t>
  </si>
  <si>
    <t>Владимир г, Михайловская ул, 32</t>
  </si>
  <si>
    <t>Владимир г, Михайловская ул, 34</t>
  </si>
  <si>
    <t>Владимир г, Михайловская ул, 36</t>
  </si>
  <si>
    <t>Владимир г, Михайловская ул, 4</t>
  </si>
  <si>
    <t>Владимир г, Михайловская ул, 53</t>
  </si>
  <si>
    <t>2225.200</t>
  </si>
  <si>
    <t>Владимир г, Михайловская ул, 55</t>
  </si>
  <si>
    <t>Владимир г, Михайловская ул, 57</t>
  </si>
  <si>
    <t>Владимир г, Михайловская ул, 59</t>
  </si>
  <si>
    <t>Владимир г, Михайловская ул, 6</t>
  </si>
  <si>
    <t>1296.000</t>
  </si>
  <si>
    <t>Владимир г, Михайловская ул, 8</t>
  </si>
  <si>
    <t>Владимир г, Михайловская ул, 8А</t>
  </si>
  <si>
    <t>1549.600</t>
  </si>
  <si>
    <t>Владимир г, Модорова ул, 3</t>
  </si>
  <si>
    <t>633.100</t>
  </si>
  <si>
    <t>Владимир г, Модорова ул, 4</t>
  </si>
  <si>
    <t>576.200</t>
  </si>
  <si>
    <t>Владимир г, Модорова ул, 5</t>
  </si>
  <si>
    <t>Владимир г, Модорова ул, 6</t>
  </si>
  <si>
    <t>Владимир г, Модорова ул, 8</t>
  </si>
  <si>
    <t>1206.000</t>
  </si>
  <si>
    <t>Владимир г, Молодежная ул, 1</t>
  </si>
  <si>
    <t>Владимир г, Молодежная ул, 10</t>
  </si>
  <si>
    <t>Владимир г, Молодежная ул, 2</t>
  </si>
  <si>
    <t>510.100</t>
  </si>
  <si>
    <t>Владимир г, Молодежная ул, 3</t>
  </si>
  <si>
    <t>1328.000</t>
  </si>
  <si>
    <t>Владимир г, Молодежная ул, 4</t>
  </si>
  <si>
    <t>212.000</t>
  </si>
  <si>
    <t>872.800</t>
  </si>
  <si>
    <t>Владимир г, Молодежная ул, 5</t>
  </si>
  <si>
    <t>Владимир г, МОПРа ул, 12</t>
  </si>
  <si>
    <t>Владимир г, МОПРа ул, 12А</t>
  </si>
  <si>
    <t>459.600</t>
  </si>
  <si>
    <t>918.900</t>
  </si>
  <si>
    <t>Владимир г, МОПРа ул, 14А</t>
  </si>
  <si>
    <t>1539.800</t>
  </si>
  <si>
    <t>Владимир г, Московское ш, 1</t>
  </si>
  <si>
    <t>385.000</t>
  </si>
  <si>
    <t>200.670</t>
  </si>
  <si>
    <t>Владимир г, Московское ш, 1б</t>
  </si>
  <si>
    <t>886.600</t>
  </si>
  <si>
    <t>Владимир г, Московское ш, 3</t>
  </si>
  <si>
    <t>Владимир г, Мостострой мкр, Школьная ул, 1</t>
  </si>
  <si>
    <t>787.400</t>
  </si>
  <si>
    <t>Владимир г, Мостострой мкр, Школьная ул, 10</t>
  </si>
  <si>
    <t>Владимир г, Мостострой мкр, Школьная ул, 12</t>
  </si>
  <si>
    <t>Владимир г, Мостострой мкр, Школьная ул, 14</t>
  </si>
  <si>
    <t>549.200</t>
  </si>
  <si>
    <t>Владимир г, Мостострой мкр, Школьная ул, 16</t>
  </si>
  <si>
    <t>Владимир г, Мостострой мкр, Школьная ул, 3</t>
  </si>
  <si>
    <t>514.200</t>
  </si>
  <si>
    <t>Владимир г, Мостострой мкр, Школьная ул, 4</t>
  </si>
  <si>
    <t>423.000</t>
  </si>
  <si>
    <t>Владимир г, Музейная ул, 13</t>
  </si>
  <si>
    <t>427.600</t>
  </si>
  <si>
    <t>6465.700</t>
  </si>
  <si>
    <t>Владимир г, Народная ул, 1А</t>
  </si>
  <si>
    <t>215.000</t>
  </si>
  <si>
    <t>321.800</t>
  </si>
  <si>
    <t>Владимир г, Народная ул, 8</t>
  </si>
  <si>
    <t>1078.900</t>
  </si>
  <si>
    <t>Владимир г, Нижняя Дуброва ул, 1</t>
  </si>
  <si>
    <t>Владимир г, Нижняя Дуброва ул, 11</t>
  </si>
  <si>
    <t>Владимир г, Нижняя Дуброва ул, 11а</t>
  </si>
  <si>
    <t>Владимир г, Нижняя Дуброва ул, 13а</t>
  </si>
  <si>
    <t>Владимир г, Нижняя Дуброва ул, 13б</t>
  </si>
  <si>
    <t>Владимир г, Нижняя Дуброва ул, 15</t>
  </si>
  <si>
    <t>1536.900</t>
  </si>
  <si>
    <t>Владимир г, Нижняя Дуброва ул, 17</t>
  </si>
  <si>
    <t>Владимир г, Нижняя Дуброва ул, 17а</t>
  </si>
  <si>
    <t>Владимир г, Нижняя Дуброва ул, 19</t>
  </si>
  <si>
    <t>Владимир г, Нижняя Дуброва ул, 19А</t>
  </si>
  <si>
    <t>1325.100</t>
  </si>
  <si>
    <t>Владимир г, Нижняя Дуброва ул, 20</t>
  </si>
  <si>
    <t>Владимир г, Нижняя Дуброва ул, 21</t>
  </si>
  <si>
    <t>1786.300</t>
  </si>
  <si>
    <t>Владимир г, Нижняя Дуброва ул, 21А</t>
  </si>
  <si>
    <t>Владимир г, Нижняя Дуброва ул, 22</t>
  </si>
  <si>
    <t>1461.000</t>
  </si>
  <si>
    <t>Владимир г, Нижняя Дуброва ул, 23</t>
  </si>
  <si>
    <t>922.000</t>
  </si>
  <si>
    <t>Владимир г, Нижняя Дуброва ул, 24</t>
  </si>
  <si>
    <t>2561.900</t>
  </si>
  <si>
    <t>Владимир г, Нижняя Дуброва ул, 26</t>
  </si>
  <si>
    <t>Владимир г, Нижняя Дуброва ул, 27</t>
  </si>
  <si>
    <t>611.000</t>
  </si>
  <si>
    <t>604.900</t>
  </si>
  <si>
    <t>Владимир г, Нижняя Дуброва ул, 28</t>
  </si>
  <si>
    <t>Владимир г, Нижняя Дуброва ул, 29</t>
  </si>
  <si>
    <t>1238.000</t>
  </si>
  <si>
    <t>Владимир г, Нижняя Дуброва ул, 3</t>
  </si>
  <si>
    <t>Владимир г, Нижняя Дуброва ул, 30</t>
  </si>
  <si>
    <t>734.000</t>
  </si>
  <si>
    <t>622.600</t>
  </si>
  <si>
    <t>Владимир г, Нижняя Дуброва ул, 31</t>
  </si>
  <si>
    <t>1232.900</t>
  </si>
  <si>
    <t>Владимир г, Нижняя Дуброва ул, 32</t>
  </si>
  <si>
    <t>910.500</t>
  </si>
  <si>
    <t>1532.200</t>
  </si>
  <si>
    <t>Владимир г, Нижняя Дуброва ул, 33</t>
  </si>
  <si>
    <t>Владимир г, Нижняя Дуброва ул, 34</t>
  </si>
  <si>
    <t>3624.500</t>
  </si>
  <si>
    <t>Владимир г, Нижняя Дуброва ул, 35</t>
  </si>
  <si>
    <t>Владимир г, Нижняя Дуброва ул, 37</t>
  </si>
  <si>
    <t>660.400</t>
  </si>
  <si>
    <t>Владимир г, Нижняя Дуброва ул, 37А</t>
  </si>
  <si>
    <t>5896.000</t>
  </si>
  <si>
    <t>509.600</t>
  </si>
  <si>
    <t>Владимир г, Нижняя Дуброва ул, 39</t>
  </si>
  <si>
    <t>628.400</t>
  </si>
  <si>
    <t>Владимир г, Нижняя Дуброва ул, 40</t>
  </si>
  <si>
    <t>Владимир г, Нижняя Дуброва ул, 42</t>
  </si>
  <si>
    <t>1567.600</t>
  </si>
  <si>
    <t>Владимир г, Нижняя Дуброва ул, 46</t>
  </si>
  <si>
    <t>910.900</t>
  </si>
  <si>
    <t>Владимир г, Нижняя Дуброва ул, 46А</t>
  </si>
  <si>
    <t>Владимир г, Нижняя Дуброва ул, 46Б</t>
  </si>
  <si>
    <t>3138.000</t>
  </si>
  <si>
    <t>Владимир г, Нижняя Дуброва ул, 47 корп. 1</t>
  </si>
  <si>
    <t>2265.280</t>
  </si>
  <si>
    <t>Владимир г, Нижняя Дуброва ул, 47 корп. 3</t>
  </si>
  <si>
    <t>11440.400</t>
  </si>
  <si>
    <t>Владимир г, Нижняя Дуброва ул, 48</t>
  </si>
  <si>
    <t>Владимир г, Нижняя Дуброва ул, 48а</t>
  </si>
  <si>
    <t>Владимир г, Нижняя Дуброва ул, 48б</t>
  </si>
  <si>
    <t>595.850</t>
  </si>
  <si>
    <t>Владимир г, Нижняя Дуброва ул, 5</t>
  </si>
  <si>
    <t>786.700</t>
  </si>
  <si>
    <t>Владимир г, Нижняя Дуброва ул, 50 корп. 1</t>
  </si>
  <si>
    <t>883.500</t>
  </si>
  <si>
    <t>Владимир г, Нижняя Дуброва ул, 50 корп. 2</t>
  </si>
  <si>
    <t>37135.000</t>
  </si>
  <si>
    <t>Владимир г, Нижняя Дуброва ул, 52 корп. 1</t>
  </si>
  <si>
    <t>Владимир г, Нижняя Дуброва ул, 52 корп. 2</t>
  </si>
  <si>
    <t>Владимир г, Нижняя Дуброва ул, 54 корп. 3</t>
  </si>
  <si>
    <t>Владимир г, Нижняя Дуброва ул, 7</t>
  </si>
  <si>
    <t>2169.400</t>
  </si>
  <si>
    <t>Владимир г, Нижняя Дуброва ул, 9</t>
  </si>
  <si>
    <t>Владимир г, Никитина ул, 1/52</t>
  </si>
  <si>
    <t>236.800</t>
  </si>
  <si>
    <t>Владимир г, Никитина ул, 2</t>
  </si>
  <si>
    <t>Владимир г, Никитина ул, 2А</t>
  </si>
  <si>
    <t>Владимир г, Никитина ул, 3</t>
  </si>
  <si>
    <t>324.500</t>
  </si>
  <si>
    <t>Владимир г, Никитина ул, 4</t>
  </si>
  <si>
    <t>934.900</t>
  </si>
  <si>
    <t>Владимир г, Никитина ул, 4А</t>
  </si>
  <si>
    <t>1976.800</t>
  </si>
  <si>
    <t>Владимир г, Никитина ул, 5</t>
  </si>
  <si>
    <t>386.750</t>
  </si>
  <si>
    <t>Владимир г, Никитина ул, 6</t>
  </si>
  <si>
    <t>Владимир г, Никитина ул, 7</t>
  </si>
  <si>
    <t>788.000</t>
  </si>
  <si>
    <t>1286.000</t>
  </si>
  <si>
    <t>Владимир г, Никитская ул, 10</t>
  </si>
  <si>
    <t>432.100</t>
  </si>
  <si>
    <t>333.600</t>
  </si>
  <si>
    <t>326.300</t>
  </si>
  <si>
    <t>Владимир г, Никитская ул, 19А</t>
  </si>
  <si>
    <t>Владимир г, Никитская ул, 23</t>
  </si>
  <si>
    <t>727.000</t>
  </si>
  <si>
    <t>1352.400</t>
  </si>
  <si>
    <t>1246.900</t>
  </si>
  <si>
    <t>Владимир г, Никитская ул, 25</t>
  </si>
  <si>
    <t>Владимир г, Николая Островского ул, 62</t>
  </si>
  <si>
    <t>Владимир г, Николая Островского ул, 64</t>
  </si>
  <si>
    <t>529.300</t>
  </si>
  <si>
    <t>Владимир г, Николая Островского ул, 66</t>
  </si>
  <si>
    <t>Владимир г, Николо-Галейская ул, 1</t>
  </si>
  <si>
    <t>Владимир г, Новгородская ул, 19А</t>
  </si>
  <si>
    <t>Владимир г, Новгородская ул, 2</t>
  </si>
  <si>
    <t>Владимир г, Новгородская ул, 35А</t>
  </si>
  <si>
    <t>Владимир г, Новгородская ул, 36</t>
  </si>
  <si>
    <t>19701.030</t>
  </si>
  <si>
    <t>Владимир г, Новгородская ул, 37 корп. 1</t>
  </si>
  <si>
    <t>Владимир г, Новгородская ул, 37 корп. 2</t>
  </si>
  <si>
    <t>Владимир г, Новгородская ул, 37А</t>
  </si>
  <si>
    <t>Владимир г, Новгородская ул, 37Б</t>
  </si>
  <si>
    <t>Владимир г, Новгородская ул, 39 корп. 1</t>
  </si>
  <si>
    <t>Владимир г, Новгородская ул, 39 корп. 2</t>
  </si>
  <si>
    <t>1131.000</t>
  </si>
  <si>
    <t>Владимир г, Новгородская ул, 4</t>
  </si>
  <si>
    <t>570.370</t>
  </si>
  <si>
    <t>Владимир г, Новгородская ул, 6</t>
  </si>
  <si>
    <t>Владимир г, Новгородская ул, 8</t>
  </si>
  <si>
    <t>6000.000</t>
  </si>
  <si>
    <t>Владимир г, Ново-Гончарная ул, 24</t>
  </si>
  <si>
    <t>833.500</t>
  </si>
  <si>
    <t>Владимир г, Ново-Ямская ул, 10</t>
  </si>
  <si>
    <t>326.200</t>
  </si>
  <si>
    <t>Владимир г, Ново-Ямская ул, 12</t>
  </si>
  <si>
    <t>671.460</t>
  </si>
  <si>
    <t>Владимир г, Ново-Ямская ул, 16</t>
  </si>
  <si>
    <t>395.700</t>
  </si>
  <si>
    <t>Владимир г, Ново-Ямская ул, 17</t>
  </si>
  <si>
    <t>Владимир г, Ново-Ямская ул, 17А</t>
  </si>
  <si>
    <t>Владимир г, Ново-Ямская ул, 19</t>
  </si>
  <si>
    <t>Владимир г, Ново-Ямская ул, 2</t>
  </si>
  <si>
    <t>Владимир г, Ново-Ямская ул, 21</t>
  </si>
  <si>
    <t>Владимир г, Ново-Ямская ул, 21А</t>
  </si>
  <si>
    <t>Владимир г, Ново-Ямская ул, 23</t>
  </si>
  <si>
    <t>Владимир г, Ново-Ямская ул, 23А</t>
  </si>
  <si>
    <t>632.300</t>
  </si>
  <si>
    <t>Владимир г, Ново-Ямская ул, 27</t>
  </si>
  <si>
    <t>Владимир г, Ново-Ямская ул, 28</t>
  </si>
  <si>
    <t>461.700</t>
  </si>
  <si>
    <t>3139.400</t>
  </si>
  <si>
    <t>392.400</t>
  </si>
  <si>
    <t>Владимир г, Ново-Ямская ул, 29</t>
  </si>
  <si>
    <t>1141.000</t>
  </si>
  <si>
    <t>1266.200</t>
  </si>
  <si>
    <t>Владимир г, Ново-Ямская ул, 29А</t>
  </si>
  <si>
    <t>1071.900</t>
  </si>
  <si>
    <t>Владимир г, Ново-Ямская ул, 2А</t>
  </si>
  <si>
    <t>1254.000</t>
  </si>
  <si>
    <t>Владимир г, Ново-Ямская ул, 3</t>
  </si>
  <si>
    <t>Владимир г, Ново-Ямская ул, 30</t>
  </si>
  <si>
    <t>483.600</t>
  </si>
  <si>
    <t>584.100</t>
  </si>
  <si>
    <t>Владимир г, Ново-Ямская ул, 31</t>
  </si>
  <si>
    <t>600.100</t>
  </si>
  <si>
    <t>618.400</t>
  </si>
  <si>
    <t>Владимир г, Ново-Ямская ул, 31А</t>
  </si>
  <si>
    <t>1159.900</t>
  </si>
  <si>
    <t>Владимир г, Ново-Ямская ул, 32</t>
  </si>
  <si>
    <t>395.800</t>
  </si>
  <si>
    <t>Владимир г, Ново-Ямская ул, 4</t>
  </si>
  <si>
    <t>Владимир г, Ново-Ямская ул, 44</t>
  </si>
  <si>
    <t>Владимир г, Ново-Ямская ул, 70</t>
  </si>
  <si>
    <t>815.400</t>
  </si>
  <si>
    <t>579.100</t>
  </si>
  <si>
    <t>Владимир г, Ново-Ямская ул, 79</t>
  </si>
  <si>
    <t>Владимир г, Ново-Ямская ул, 8</t>
  </si>
  <si>
    <t>463.700</t>
  </si>
  <si>
    <t>Владимир г, Ново-Ямская ул, 9</t>
  </si>
  <si>
    <t>Владимир г, Ново-Ямской пер, 2</t>
  </si>
  <si>
    <t>454.000</t>
  </si>
  <si>
    <t>1572.200</t>
  </si>
  <si>
    <t>Владимир г, Ново-Ямской пер, 4б</t>
  </si>
  <si>
    <t>Владимир г, Ново-Ямской пер, 6</t>
  </si>
  <si>
    <t>Владимир г, Ново-Ямской пер, 6а</t>
  </si>
  <si>
    <t>Владимир г, Ново-Ямской пер, 6б</t>
  </si>
  <si>
    <t>272.400</t>
  </si>
  <si>
    <t>Владимир г, Ново-Ямской пер, 8</t>
  </si>
  <si>
    <t>Владимир г, Октябрьский военный городок, 21</t>
  </si>
  <si>
    <t>933.600</t>
  </si>
  <si>
    <t>Владимир г, Октябрьский военный городок, 22</t>
  </si>
  <si>
    <t>977.000</t>
  </si>
  <si>
    <t>815.500</t>
  </si>
  <si>
    <t>Владимир г, Октябрьский военный городок, 23</t>
  </si>
  <si>
    <t>918.200</t>
  </si>
  <si>
    <t>Владимир г, Октябрьский военный городок, 25</t>
  </si>
  <si>
    <t>Владимир г, Октябрьский военный городок, 7</t>
  </si>
  <si>
    <t>Владимир г, Октябрьский военный городок, 7а</t>
  </si>
  <si>
    <t>613.300</t>
  </si>
  <si>
    <t>Владимир г, Октябрьский пр-кт, 12</t>
  </si>
  <si>
    <t>1229.300</t>
  </si>
  <si>
    <t>Владимир г, Октябрьский пр-кт, 16</t>
  </si>
  <si>
    <t>1811.000</t>
  </si>
  <si>
    <t>Владимир г, Октябрьский пр-кт, 25</t>
  </si>
  <si>
    <t>Владимир г, Октябрьский пр-кт, 27</t>
  </si>
  <si>
    <t>Владимир г, Октябрьский пр-кт, 36</t>
  </si>
  <si>
    <t>4703.000</t>
  </si>
  <si>
    <t>Владимир г, Октябрьский пр-кт, 4</t>
  </si>
  <si>
    <t>849.100</t>
  </si>
  <si>
    <t>Владимир г, Октябрьский пр-кт, 41</t>
  </si>
  <si>
    <t>799.900</t>
  </si>
  <si>
    <t>Владимир г, Октябрьский пр-кт, 42</t>
  </si>
  <si>
    <t>2527.500</t>
  </si>
  <si>
    <t>Владимир г, Октябрьский пр-кт, 43А</t>
  </si>
  <si>
    <t>Владимир г, Октябрьский пр-кт, 44</t>
  </si>
  <si>
    <t>950.500</t>
  </si>
  <si>
    <t>448.900</t>
  </si>
  <si>
    <t>Владимир г, Октябрьский пр-кт, 45Б</t>
  </si>
  <si>
    <t>928.100</t>
  </si>
  <si>
    <t>Владимир г, Октябрьский пр-кт, 46</t>
  </si>
  <si>
    <t>460.200</t>
  </si>
  <si>
    <t>Владимир г, Оргтруд мкр, 9 Октября ул, 28</t>
  </si>
  <si>
    <t>416.700</t>
  </si>
  <si>
    <t>Владимир г, Оргтруд мкр, Молодежная ул, 11</t>
  </si>
  <si>
    <t>Владимир г, Оргтруд мкр, Молодежная ул, 12</t>
  </si>
  <si>
    <t>578.500</t>
  </si>
  <si>
    <t>433.600</t>
  </si>
  <si>
    <t>Владимир г, Оргтруд мкр, Молодежная ул, 14</t>
  </si>
  <si>
    <t>827.100</t>
  </si>
  <si>
    <t>939.200</t>
  </si>
  <si>
    <t>592.100</t>
  </si>
  <si>
    <t>827.800</t>
  </si>
  <si>
    <t>435.300</t>
  </si>
  <si>
    <t>646.700</t>
  </si>
  <si>
    <t>Владимир г, Оргтруд мкр, Молодежная ул, 16</t>
  </si>
  <si>
    <t>561.300</t>
  </si>
  <si>
    <t>Владимир г, Оргтруд мкр, Молодежная ул, 17</t>
  </si>
  <si>
    <t>1508.000</t>
  </si>
  <si>
    <t>Владимир г, Оргтруд мкр, Молодежная ул, 18</t>
  </si>
  <si>
    <t>Владимир г, Оргтруд мкр, Молодежная ул, 19</t>
  </si>
  <si>
    <t>1073.100</t>
  </si>
  <si>
    <t>569.000</t>
  </si>
  <si>
    <t>618.800</t>
  </si>
  <si>
    <t>Владимир г, Оргтруд мкр, Октябрьская ул, 10</t>
  </si>
  <si>
    <t>654.270</t>
  </si>
  <si>
    <t>Владимир г, Оргтруд мкр, Октябрьская ул, 16</t>
  </si>
  <si>
    <t>1018.500</t>
  </si>
  <si>
    <t>Владимир г, Оргтруд мкр, Октябрьская ул, 18</t>
  </si>
  <si>
    <t>691.730</t>
  </si>
  <si>
    <t>Владимир г, Оргтруд мкр, Октябрьская ул, 25</t>
  </si>
  <si>
    <t>801.660</t>
  </si>
  <si>
    <t>Владимир г, Оргтруд мкр, Октябрьская ул, 27</t>
  </si>
  <si>
    <t>1799.500</t>
  </si>
  <si>
    <t>Владимир г, Оргтруд мкр, Октябрьская ул, 4</t>
  </si>
  <si>
    <t>546.400</t>
  </si>
  <si>
    <t>1301.800</t>
  </si>
  <si>
    <t>Владимир г, Оргтруд мкр, Рабочая ул, 12</t>
  </si>
  <si>
    <t>Владимир г, Оргтруд мкр, Строителей ул, 2</t>
  </si>
  <si>
    <t>880.400</t>
  </si>
  <si>
    <t>Владимир г, Оргтруд мкр, Строителей ул, 3</t>
  </si>
  <si>
    <t>1090.900</t>
  </si>
  <si>
    <t>Владимир г, Оргтруд мкр, Строителей ул, 5</t>
  </si>
  <si>
    <t>Владимир г, Оргтруд мкр, Строителей ул, 6</t>
  </si>
  <si>
    <t>879.700</t>
  </si>
  <si>
    <t>2022.000</t>
  </si>
  <si>
    <t>3051.200</t>
  </si>
  <si>
    <t>800.100</t>
  </si>
  <si>
    <t>507.200</t>
  </si>
  <si>
    <t>784.600</t>
  </si>
  <si>
    <t>Владимир г, Осьмова ул, 4</t>
  </si>
  <si>
    <t>375.900</t>
  </si>
  <si>
    <t>571.200</t>
  </si>
  <si>
    <t>Владимир г, Офицерская ул, 1</t>
  </si>
  <si>
    <t>452.500</t>
  </si>
  <si>
    <t>Владимир г, Офицерская ул, 11А</t>
  </si>
  <si>
    <t>Владимир г, Офицерская ул, 16</t>
  </si>
  <si>
    <t>3025.000</t>
  </si>
  <si>
    <t>Владимир г, Офицерская ул, 1а корп. 1</t>
  </si>
  <si>
    <t>Владимир г, Офицерская ул, 1а корп. 2</t>
  </si>
  <si>
    <t>Владимир г, Офицерская ул, 1а корп. 3</t>
  </si>
  <si>
    <t>Владимир г, Офицерская ул, 3</t>
  </si>
  <si>
    <t>120.000</t>
  </si>
  <si>
    <t>576.800</t>
  </si>
  <si>
    <t>Владимир г, Офицерская ул, 8</t>
  </si>
  <si>
    <t>441.200</t>
  </si>
  <si>
    <t>Владимир г, Офицерская ул, 9А</t>
  </si>
  <si>
    <t>2618.800</t>
  </si>
  <si>
    <t>Владимир г, Офицерский проезд, 13</t>
  </si>
  <si>
    <t>Владимир г, Перекопский военный городок, 1</t>
  </si>
  <si>
    <t>491.500</t>
  </si>
  <si>
    <t>794.500</t>
  </si>
  <si>
    <t>Владимир г, Перекопский военный городок, 13</t>
  </si>
  <si>
    <t>Владимир г, Перекопский военный городок, 14</t>
  </si>
  <si>
    <t>674.200</t>
  </si>
  <si>
    <t>Владимир г, Перекопский военный городок, 17</t>
  </si>
  <si>
    <t>864.600</t>
  </si>
  <si>
    <t>Владимир г, Перекопский военный городок, 18</t>
  </si>
  <si>
    <t>2781.600</t>
  </si>
  <si>
    <t>Владимир г, Перекопский военный городок, 19</t>
  </si>
  <si>
    <t>846.800</t>
  </si>
  <si>
    <t>Владимир г, Перекопский военный городок, 2</t>
  </si>
  <si>
    <t>Владимир г, Перекопский военный городок, 20</t>
  </si>
  <si>
    <t>1665.000</t>
  </si>
  <si>
    <t>573.900</t>
  </si>
  <si>
    <t>Владимир г, Перекопский военный городок, 21</t>
  </si>
  <si>
    <t>Владимир г, Перекопский военный городок, 25</t>
  </si>
  <si>
    <t>Владимир г, Перекопский военный городок, 27</t>
  </si>
  <si>
    <t>Владимир г, Перекопский военный городок, 30</t>
  </si>
  <si>
    <t>1000.700</t>
  </si>
  <si>
    <t>Владимир г, Перекопский военный городок, 31</t>
  </si>
  <si>
    <t>1147.800</t>
  </si>
  <si>
    <t>Владимир г, Перекопский военный городок, 33</t>
  </si>
  <si>
    <t>1388.200</t>
  </si>
  <si>
    <t>Владимир г, Перекопский военный городок, 4</t>
  </si>
  <si>
    <t>926.900</t>
  </si>
  <si>
    <t>820.700</t>
  </si>
  <si>
    <t>Владимир г, Перекопский военный городок, 5</t>
  </si>
  <si>
    <t>928.300</t>
  </si>
  <si>
    <t>958.200</t>
  </si>
  <si>
    <t>730.200</t>
  </si>
  <si>
    <t>Владимир г, Перекопский военный городок, 7</t>
  </si>
  <si>
    <t>Владимир г, Перекопский военный городок, 8</t>
  </si>
  <si>
    <t>Владимир г, Пиганово мкр, Бородинская ул, 4 корп. 1</t>
  </si>
  <si>
    <t>2098.340</t>
  </si>
  <si>
    <t>Владимир г, Пиганово мкр, Бородинская ул, 4 корп. 10</t>
  </si>
  <si>
    <t>Владимир г, Пиганово мкр, Бородинская ул, 4 корп. 13</t>
  </si>
  <si>
    <t>Владимир г, Пиганово мкр, Бородинская ул, 4 корп. 2</t>
  </si>
  <si>
    <t>48892.000</t>
  </si>
  <si>
    <t>Владимир г, Пиганово мкр, Бородинская ул, 4 корп. 3</t>
  </si>
  <si>
    <t>Владимир г, Пиганово мкр, Бородинская ул, 4 корп. 4</t>
  </si>
  <si>
    <t>Владимир г, Пиганово мкр, Бородинская ул, 4 корп. 5</t>
  </si>
  <si>
    <t>Владимир г, Пиганово мкр, Бородинская ул, 4 корп. 6</t>
  </si>
  <si>
    <t>Владимир г, Пиганово мкр, Бородинская ул, 4 корп. 7</t>
  </si>
  <si>
    <t>Владимир г, Пиганово мкр, Бородинская ул, 4 корп. 8</t>
  </si>
  <si>
    <t>1258.400</t>
  </si>
  <si>
    <t>Владимир г, Пиганово мкр, Бородинская ул, 4 корп. 9</t>
  </si>
  <si>
    <t>Владимир г, Пиганово мкр, Центральная ул, 2</t>
  </si>
  <si>
    <t>Владимир г, Пиганово мкр, Центральная ул, 30</t>
  </si>
  <si>
    <t>1147.700</t>
  </si>
  <si>
    <t>Владимир г, Пиганово мкр, Центральная ул, 30а</t>
  </si>
  <si>
    <t>Владимир г, Пиганово мкр, Центральная ул, 30б</t>
  </si>
  <si>
    <t>Владимир г, Пиганово мкр, Центральная ул, 30В</t>
  </si>
  <si>
    <t>Владимир г, Пиганово мкр, Центральная ул, 32 корп. 1</t>
  </si>
  <si>
    <t>Владимир г, Пиганово мкр, Центральная ул, 32 корп. 2</t>
  </si>
  <si>
    <t>Владимир г, Пиганово мкр, Центральная ул, 32 корп. 3</t>
  </si>
  <si>
    <t>Владимир г, Пиганово мкр, Центральная ул, 32 корп. 4</t>
  </si>
  <si>
    <t>Владимир г, Пиганово мкр, Центральная ул, 32 корп. 5</t>
  </si>
  <si>
    <t>Владимир г, Пиганово мкр, Центральная ул, 32 корп. 6</t>
  </si>
  <si>
    <t>Владимир г, Пиганово мкр, Центральная ул, 4</t>
  </si>
  <si>
    <t>1052.000</t>
  </si>
  <si>
    <t>Владимир г, Пиганово мкр, Центральная ул, 9</t>
  </si>
  <si>
    <t>448.600</t>
  </si>
  <si>
    <t>Владимир г, Пичугина ул, 1/2</t>
  </si>
  <si>
    <t>378.800</t>
  </si>
  <si>
    <t>Владимир г, Пичугина ул, 11</t>
  </si>
  <si>
    <t>Владимир г, Пичугина ул, 11А</t>
  </si>
  <si>
    <t>1161.000</t>
  </si>
  <si>
    <t>900.600</t>
  </si>
  <si>
    <t>509.700</t>
  </si>
  <si>
    <t>Владимир г, Пичугина ул, 12</t>
  </si>
  <si>
    <t>3788.000</t>
  </si>
  <si>
    <t>Владимир г, Пичугина ул, 12А</t>
  </si>
  <si>
    <t>705.800</t>
  </si>
  <si>
    <t>Владимир г, Пичугина ул, 13</t>
  </si>
  <si>
    <t>844.600</t>
  </si>
  <si>
    <t>Владимир г, Пичугина ул, 14</t>
  </si>
  <si>
    <t>581.300</t>
  </si>
  <si>
    <t>Владимир г, Пичугина ул, 3</t>
  </si>
  <si>
    <t>925.700</t>
  </si>
  <si>
    <t>444.900</t>
  </si>
  <si>
    <t>Владимир г, Пичугина ул, 5</t>
  </si>
  <si>
    <t>2110.700</t>
  </si>
  <si>
    <t>Владимир г, Пичугина ул, 7</t>
  </si>
  <si>
    <t>486.900</t>
  </si>
  <si>
    <t>Владимир г, Пичугина ул, 8</t>
  </si>
  <si>
    <t>744.000</t>
  </si>
  <si>
    <t>Владимир г, Пичугина ул, 9</t>
  </si>
  <si>
    <t>453.900</t>
  </si>
  <si>
    <t>Владимир г, Погодина ул, 24</t>
  </si>
  <si>
    <t>706.600</t>
  </si>
  <si>
    <t>Владимир г, Подбельского ул, 14</t>
  </si>
  <si>
    <t>Владимир г, Подбельского ул, 19</t>
  </si>
  <si>
    <t>310.700</t>
  </si>
  <si>
    <t>737.600</t>
  </si>
  <si>
    <t>Владимир г, Полины Осипенко ул, 1</t>
  </si>
  <si>
    <t>Владимир г, Полины Осипенко ул, 10</t>
  </si>
  <si>
    <t>1004.400</t>
  </si>
  <si>
    <t>Владимир г, Полины Осипенко ул, 11</t>
  </si>
  <si>
    <t>474.900</t>
  </si>
  <si>
    <t>986.600</t>
  </si>
  <si>
    <t>Владимир г, Полины Осипенко ул, 14/43</t>
  </si>
  <si>
    <t>2208.000</t>
  </si>
  <si>
    <t>452.300</t>
  </si>
  <si>
    <t>532.700</t>
  </si>
  <si>
    <t>769.500</t>
  </si>
  <si>
    <t>Владимир г, Полины Осипенко ул, 17</t>
  </si>
  <si>
    <t>905.700</t>
  </si>
  <si>
    <t>Владимир г, Полины Осипенко ул, 1А</t>
  </si>
  <si>
    <t>Владимир г, Полины Осипенко ул, 2</t>
  </si>
  <si>
    <t>873.200</t>
  </si>
  <si>
    <t>583.500</t>
  </si>
  <si>
    <t>Владимир г, Полины Осипенко ул, 23А</t>
  </si>
  <si>
    <t>1302.300</t>
  </si>
  <si>
    <t>358.200</t>
  </si>
  <si>
    <t>Владимир г, Полины Осипенко ул, 27</t>
  </si>
  <si>
    <t>587.200</t>
  </si>
  <si>
    <t>Владимир г, Полины Осипенко ул, 30</t>
  </si>
  <si>
    <t>924.800</t>
  </si>
  <si>
    <t>Владимир г, Полины Осипенко ул, 31</t>
  </si>
  <si>
    <t>945.500</t>
  </si>
  <si>
    <t>Владимир г, Полины Осипенко ул, 32</t>
  </si>
  <si>
    <t>860.940</t>
  </si>
  <si>
    <t>Владимир г, Полины Осипенко ул, 33</t>
  </si>
  <si>
    <t>Владимир г, Полины Осипенко ул, 4</t>
  </si>
  <si>
    <t>Владимир г, Полины Осипенко ул, 9</t>
  </si>
  <si>
    <t>760.500</t>
  </si>
  <si>
    <t>Владимир г, Помпецкий пер, 1</t>
  </si>
  <si>
    <t>1119.300</t>
  </si>
  <si>
    <t>Владимир г, Поселок РТС ул, 5</t>
  </si>
  <si>
    <t>862.900</t>
  </si>
  <si>
    <t>Владимир г, Почаевская ул, 1</t>
  </si>
  <si>
    <t>947.600</t>
  </si>
  <si>
    <t>Владимир г, Почаевская ул, 10</t>
  </si>
  <si>
    <t>1132.000</t>
  </si>
  <si>
    <t>907.600</t>
  </si>
  <si>
    <t>Владимир г, Почаевская ул, 10а</t>
  </si>
  <si>
    <t>399.100</t>
  </si>
  <si>
    <t>Владимир г, Почаевская ул, 17а</t>
  </si>
  <si>
    <t>396.760</t>
  </si>
  <si>
    <t>Владимир г, Почаевская ул, 18</t>
  </si>
  <si>
    <t>442.300</t>
  </si>
  <si>
    <t>Владимир г, Почаевская ул, 19</t>
  </si>
  <si>
    <t>Владимир г, Почаевская ул, 2</t>
  </si>
  <si>
    <t>2446.900</t>
  </si>
  <si>
    <t>Владимир г, Почаевская ул, 20</t>
  </si>
  <si>
    <t>1842.500</t>
  </si>
  <si>
    <t>Владимир г, Почаевская ул, 20А</t>
  </si>
  <si>
    <t>391.230</t>
  </si>
  <si>
    <t>612.500</t>
  </si>
  <si>
    <t>Владимир г, Почаевская ул, 21</t>
  </si>
  <si>
    <t>3251.200</t>
  </si>
  <si>
    <t>Владимир г, Почаевская ул, 21А</t>
  </si>
  <si>
    <t>913.400</t>
  </si>
  <si>
    <t>Владимир г, Почаевская ул, 22</t>
  </si>
  <si>
    <t>2409.200</t>
  </si>
  <si>
    <t>Владимир г, Почаевская ул, 22А</t>
  </si>
  <si>
    <t>756.500</t>
  </si>
  <si>
    <t>Владимир г, Почаевская ул, 23</t>
  </si>
  <si>
    <t>786.100</t>
  </si>
  <si>
    <t>Владимир г, Почаевская ул, 24</t>
  </si>
  <si>
    <t>790.940</t>
  </si>
  <si>
    <t>2594.110</t>
  </si>
  <si>
    <t>Владимир г, Почаевская ул, 26</t>
  </si>
  <si>
    <t>754.000</t>
  </si>
  <si>
    <t>Владимир г, Почаевская ул, 2а</t>
  </si>
  <si>
    <t>Владимир г, Почаевская ул, 2б</t>
  </si>
  <si>
    <t>1126.400</t>
  </si>
  <si>
    <t>Владимир г, Почаевская ул, 5</t>
  </si>
  <si>
    <t>Владимир г, Почаевская ул, 7</t>
  </si>
  <si>
    <t>598.900</t>
  </si>
  <si>
    <t>Владимир г, Пугачева ул, 60А</t>
  </si>
  <si>
    <t>Владимир г, Пугачева ул, 62</t>
  </si>
  <si>
    <t>1826.500</t>
  </si>
  <si>
    <t>Владимир г, Пугачева ул, 75</t>
  </si>
  <si>
    <t>Владимир г, Пугачева ул, 77</t>
  </si>
  <si>
    <t>Владимир г, Пугачева ул, 79</t>
  </si>
  <si>
    <t>Владимир г, Пушкарская ул, 44</t>
  </si>
  <si>
    <t>Владимир г, Пушкарская ул, 46</t>
  </si>
  <si>
    <t>1630.800</t>
  </si>
  <si>
    <t>Владимир г, Рабочая ул, 13</t>
  </si>
  <si>
    <t>377.000</t>
  </si>
  <si>
    <t>445.100</t>
  </si>
  <si>
    <t>Владимир г, Рабочая ул, 4А</t>
  </si>
  <si>
    <t>Владимир г, Рабочий спуск, 3</t>
  </si>
  <si>
    <t>709.000</t>
  </si>
  <si>
    <t>323.100</t>
  </si>
  <si>
    <t>427.500</t>
  </si>
  <si>
    <t>662.900</t>
  </si>
  <si>
    <t>Владимир г, Разина ул, 11</t>
  </si>
  <si>
    <t>1351.100</t>
  </si>
  <si>
    <t>Владимир г, Разина ул, 12</t>
  </si>
  <si>
    <t>Владимир г, Разина ул, 12А</t>
  </si>
  <si>
    <t>547.800</t>
  </si>
  <si>
    <t>Владимир г, Разина ул, 18</t>
  </si>
  <si>
    <t>1373.700</t>
  </si>
  <si>
    <t>Владимир г, Разина ул, 20</t>
  </si>
  <si>
    <t>1133.000</t>
  </si>
  <si>
    <t>1723.600</t>
  </si>
  <si>
    <t>Владимир г, Разина ул, 26</t>
  </si>
  <si>
    <t>Владимир г, Разина ул, 28</t>
  </si>
  <si>
    <t>1809.900</t>
  </si>
  <si>
    <t>Владимир г, Разина ул, 2А</t>
  </si>
  <si>
    <t>215.700</t>
  </si>
  <si>
    <t>Владимир г, Разина ул, 3</t>
  </si>
  <si>
    <t>Владимир г, Разина ул, 31</t>
  </si>
  <si>
    <t>1543.300</t>
  </si>
  <si>
    <t>Владимир г, Разина ул, 33</t>
  </si>
  <si>
    <t>1344.600</t>
  </si>
  <si>
    <t>Владимир г, Разина ул, 4А</t>
  </si>
  <si>
    <t>Владимир г, Разина ул, 5</t>
  </si>
  <si>
    <t>626.800</t>
  </si>
  <si>
    <t>Владимир г, Разина ул, 6</t>
  </si>
  <si>
    <t>75.000</t>
  </si>
  <si>
    <t>383.900</t>
  </si>
  <si>
    <t>Владимир г, Разина ул, 7А</t>
  </si>
  <si>
    <t>889.500</t>
  </si>
  <si>
    <t>858.100</t>
  </si>
  <si>
    <t>Владимир г, Разина ул, 7Б</t>
  </si>
  <si>
    <t>922.400</t>
  </si>
  <si>
    <t>Владимир г, Растопчина ул, 1</t>
  </si>
  <si>
    <t>2185.000</t>
  </si>
  <si>
    <t>Владимир г, Растопчина ул, 15</t>
  </si>
  <si>
    <t>Владимир г, Растопчина ул, 17</t>
  </si>
  <si>
    <t>Владимир г, Растопчина ул, 19</t>
  </si>
  <si>
    <t>Владимир г, Растопчина ул, 1г</t>
  </si>
  <si>
    <t>Владимир г, Растопчина ул, 21</t>
  </si>
  <si>
    <t>Владимир г, Растопчина ул, 27</t>
  </si>
  <si>
    <t>Владимир г, Растопчина ул, 29</t>
  </si>
  <si>
    <t>Владимир г, Растопчина ул, 3</t>
  </si>
  <si>
    <t>Владимир г, Растопчина ул, 31</t>
  </si>
  <si>
    <t>1106.000</t>
  </si>
  <si>
    <t>Владимир г, Растопчина ул, 33а</t>
  </si>
  <si>
    <t>Владимир г, Растопчина ул, 33в</t>
  </si>
  <si>
    <t>1517.100</t>
  </si>
  <si>
    <t>Владимир г, Растопчина ул, 39</t>
  </si>
  <si>
    <t>1103.000</t>
  </si>
  <si>
    <t>Владимир г, Растопчина ул, 39а</t>
  </si>
  <si>
    <t>Владимир г, Растопчина ул, 39б</t>
  </si>
  <si>
    <t>874.000</t>
  </si>
  <si>
    <t>3529.700</t>
  </si>
  <si>
    <t>Владимир г, Растопчина ул, 39в</t>
  </si>
  <si>
    <t>Владимир г, Растопчина ул, 3а</t>
  </si>
  <si>
    <t>Владимир г, Растопчина ул, 41</t>
  </si>
  <si>
    <t>803.800</t>
  </si>
  <si>
    <t>587.900</t>
  </si>
  <si>
    <t>855.300</t>
  </si>
  <si>
    <t>Владимир г, Растопчина ул, 43</t>
  </si>
  <si>
    <t>Владимир г, Растопчина ул, 45</t>
  </si>
  <si>
    <t>1201.700</t>
  </si>
  <si>
    <t>Владимир г, Растопчина ул, 45а</t>
  </si>
  <si>
    <t>1248.300</t>
  </si>
  <si>
    <t>Владимир г, Растопчина ул, 45б</t>
  </si>
  <si>
    <t>Владимир г, Растопчина ул, 47</t>
  </si>
  <si>
    <t>1811.600</t>
  </si>
  <si>
    <t>Владимир г, Растопчина ул, 49</t>
  </si>
  <si>
    <t>1205.600</t>
  </si>
  <si>
    <t>Владимир г, Растопчина ул, 49а</t>
  </si>
  <si>
    <t>1753.000</t>
  </si>
  <si>
    <t>Владимир г, Растопчина ул, 49б</t>
  </si>
  <si>
    <t>804.200</t>
  </si>
  <si>
    <t>Владимир г, Растопчина ул, 5</t>
  </si>
  <si>
    <t>Владимир г, Растопчина ул, 53</t>
  </si>
  <si>
    <t>Владимир г, Растопчина ул, 53а</t>
  </si>
  <si>
    <t>Владимир г, Растопчина ул, 53б</t>
  </si>
  <si>
    <t>824.600</t>
  </si>
  <si>
    <t>Владимир г, Растопчина ул, 55</t>
  </si>
  <si>
    <t>3186.000</t>
  </si>
  <si>
    <t>1618.900</t>
  </si>
  <si>
    <t>Владимир г, Растопчина ул, 55а</t>
  </si>
  <si>
    <t>1823.000</t>
  </si>
  <si>
    <t>Владимир г, Растопчина ул, 57</t>
  </si>
  <si>
    <t>1315.000</t>
  </si>
  <si>
    <t>Владимир г, Растопчина ул, 59</t>
  </si>
  <si>
    <t>Владимир г, Растопчина ул, 61</t>
  </si>
  <si>
    <t>Владимир г, Растопчина ул, 61а пристрой</t>
  </si>
  <si>
    <t>212.800</t>
  </si>
  <si>
    <t>1198.500</t>
  </si>
  <si>
    <t>Владимир г, Растопчина ул, 61а</t>
  </si>
  <si>
    <t>799.000</t>
  </si>
  <si>
    <t>Владимир г, Растопчина ул, 61б</t>
  </si>
  <si>
    <t>Владимир г, Растопчина ул, 7</t>
  </si>
  <si>
    <t>1569.000</t>
  </si>
  <si>
    <t>662.300</t>
  </si>
  <si>
    <t>Владимир г, Садовая ул, 11а</t>
  </si>
  <si>
    <t>Владимир г, Садовая ул, 12</t>
  </si>
  <si>
    <t>713.400</t>
  </si>
  <si>
    <t>Владимир г, Садовая ул, 17</t>
  </si>
  <si>
    <t>Владимир г, Сакко и Ванцетти ул, 23</t>
  </si>
  <si>
    <t>5854.700</t>
  </si>
  <si>
    <t>Владимир г, Сакко и Ванцетти ул, 23Б</t>
  </si>
  <si>
    <t>3377.200</t>
  </si>
  <si>
    <t>Владимир г, Сакко и Ванцетти ул, 39</t>
  </si>
  <si>
    <t>1410.500</t>
  </si>
  <si>
    <t>Владимир г, Сакко и Ванцетти ул, 42</t>
  </si>
  <si>
    <t>203.000</t>
  </si>
  <si>
    <t>Владимир г, Связи ул, 1</t>
  </si>
  <si>
    <t>440.500</t>
  </si>
  <si>
    <t>Владимир г, Связи ул, 3А</t>
  </si>
  <si>
    <t>289.500</t>
  </si>
  <si>
    <t>977.800</t>
  </si>
  <si>
    <t>Владимир г, Северная ул, 10/32</t>
  </si>
  <si>
    <t>2084.300</t>
  </si>
  <si>
    <t>Владимир г, Северная ул, 108</t>
  </si>
  <si>
    <t>9401.000</t>
  </si>
  <si>
    <t>Владимир г, Северная ул, 11</t>
  </si>
  <si>
    <t>Владимир г, Северная ул, 110</t>
  </si>
  <si>
    <t>Владимир г, Северная ул, 110а</t>
  </si>
  <si>
    <t>Владимир г, Северная ул, 12</t>
  </si>
  <si>
    <t>1495.500</t>
  </si>
  <si>
    <t>Владимир г, Северная ул, 13</t>
  </si>
  <si>
    <t>462.700</t>
  </si>
  <si>
    <t>Владимир г, Северная ул, 14</t>
  </si>
  <si>
    <t>706.300</t>
  </si>
  <si>
    <t>Владимир г, Северная ул, 15</t>
  </si>
  <si>
    <t>1125.000</t>
  </si>
  <si>
    <t>775.600</t>
  </si>
  <si>
    <t>Владимир г, Северная ул, 2</t>
  </si>
  <si>
    <t>Владимир г, Северная ул, 22</t>
  </si>
  <si>
    <t>Владимир г, Северная ул, 24</t>
  </si>
  <si>
    <t>Владимир г, Северная ул, 25</t>
  </si>
  <si>
    <t>1344.100</t>
  </si>
  <si>
    <t>Владимир г, Северная ул, 26</t>
  </si>
  <si>
    <t>766.900</t>
  </si>
  <si>
    <t>Владимир г, Северная ул, 26А</t>
  </si>
  <si>
    <t>Владимир г, Северная ул, 28</t>
  </si>
  <si>
    <t>1064.800</t>
  </si>
  <si>
    <t>Владимир г, Северная ул, 3</t>
  </si>
  <si>
    <t>Владимир г, Северная ул, 30</t>
  </si>
  <si>
    <t>Владимир г, Северная ул, 32</t>
  </si>
  <si>
    <t>1107.000</t>
  </si>
  <si>
    <t>Владимир г, Северная ул, 34</t>
  </si>
  <si>
    <t>625.400</t>
  </si>
  <si>
    <t>Владимир г, Северная ул, 34А</t>
  </si>
  <si>
    <t>1274.100</t>
  </si>
  <si>
    <t>Владимир г, Северная ул, 36</t>
  </si>
  <si>
    <t>1017.900</t>
  </si>
  <si>
    <t>1444.400</t>
  </si>
  <si>
    <t>Владимир г, Северная ул, 38/2</t>
  </si>
  <si>
    <t>1236.300</t>
  </si>
  <si>
    <t>Владимир г, Северная ул, 4</t>
  </si>
  <si>
    <t>1875.000</t>
  </si>
  <si>
    <t>Владимир г, Северная ул, 45А</t>
  </si>
  <si>
    <t>459.700</t>
  </si>
  <si>
    <t>Владимир г, Северная ул, 49</t>
  </si>
  <si>
    <t>516.500</t>
  </si>
  <si>
    <t>1371.100</t>
  </si>
  <si>
    <t>Владимир г, Северная ул, 5</t>
  </si>
  <si>
    <t>627.500</t>
  </si>
  <si>
    <t>Владимир г, Северная ул, 55</t>
  </si>
  <si>
    <t>18355.000</t>
  </si>
  <si>
    <t>Владимир г, Северная ул, 55А</t>
  </si>
  <si>
    <t>7055.500</t>
  </si>
  <si>
    <t>Владимир г, Северная ул, 7</t>
  </si>
  <si>
    <t>Владимир г, Северная ул, 73</t>
  </si>
  <si>
    <t>467.400</t>
  </si>
  <si>
    <t>Владимир г, Северная ул, 75</t>
  </si>
  <si>
    <t>381.300</t>
  </si>
  <si>
    <t>581.100</t>
  </si>
  <si>
    <t>Владимир г, Северная ул, 79</t>
  </si>
  <si>
    <t>Владимир г, Северная ул, 81</t>
  </si>
  <si>
    <t>462.300</t>
  </si>
  <si>
    <t>Владимир г, Северная ул, 83</t>
  </si>
  <si>
    <t>619.500</t>
  </si>
  <si>
    <t>Владимир г, Северная ул, 9б</t>
  </si>
  <si>
    <t>903.000</t>
  </si>
  <si>
    <t>736.800</t>
  </si>
  <si>
    <t>327.300</t>
  </si>
  <si>
    <t>534.500</t>
  </si>
  <si>
    <t>Владимир г, Северный проезд, 3</t>
  </si>
  <si>
    <t>301.300</t>
  </si>
  <si>
    <t>Владимир г, Северный проезд, 4</t>
  </si>
  <si>
    <t>Владимир г, Северный проезд, 5</t>
  </si>
  <si>
    <t>Владимир г, Северный проезд, 5а</t>
  </si>
  <si>
    <t>570.200</t>
  </si>
  <si>
    <t>Владимир г, Северный проезд, 6</t>
  </si>
  <si>
    <t>Владимир г, Семашко ул, 13</t>
  </si>
  <si>
    <t>941.800</t>
  </si>
  <si>
    <t>Владимир г, Семашко ул, 16</t>
  </si>
  <si>
    <t>544.700</t>
  </si>
  <si>
    <t>684.900</t>
  </si>
  <si>
    <t>365.700</t>
  </si>
  <si>
    <t>399.400</t>
  </si>
  <si>
    <t>Владимир г, Семашко ул, 8</t>
  </si>
  <si>
    <t>2947.100</t>
  </si>
  <si>
    <t>Владимир г, Смоленская ул, 8</t>
  </si>
  <si>
    <t>223.000</t>
  </si>
  <si>
    <t>Владимир г, Совхоз Вышка ул, 12</t>
  </si>
  <si>
    <t>228.800</t>
  </si>
  <si>
    <t>355.800</t>
  </si>
  <si>
    <t>Владимир г, Совхоз Вышка ул, 4</t>
  </si>
  <si>
    <t>442.100</t>
  </si>
  <si>
    <t>Владимир г, Соколова-Соколенка ул, 10</t>
  </si>
  <si>
    <t>Владимир г, Соколова-Соколенка ул, 11</t>
  </si>
  <si>
    <t>11422.300</t>
  </si>
  <si>
    <t>Владимир г, Соколова-Соколенка ул, 16</t>
  </si>
  <si>
    <t>1754.800</t>
  </si>
  <si>
    <t>Владимир г, Соколова-Соколенка ул, 17</t>
  </si>
  <si>
    <t>1292.000</t>
  </si>
  <si>
    <t>Владимир г, Соколова-Соколенка ул, 17а</t>
  </si>
  <si>
    <t>Владимир г, Соколова-Соколенка ул, 18</t>
  </si>
  <si>
    <t>829.000</t>
  </si>
  <si>
    <t>Владимир г, Соколова-Соколенка ул, 19</t>
  </si>
  <si>
    <t>Владимир г, Соколова-Соколенка ул, 19а</t>
  </si>
  <si>
    <t>Владимир г, Соколова-Соколенка ул, 19б</t>
  </si>
  <si>
    <t>969.000</t>
  </si>
  <si>
    <t>Владимир г, Соколова-Соколенка ул, 19в</t>
  </si>
  <si>
    <t>Владимир г, Соколова-Соколенка ул, 20</t>
  </si>
  <si>
    <t>Владимир г, Соколова-Соколенка ул, 21</t>
  </si>
  <si>
    <t>Владимир г, Соколова-Соколенка ул, 21а</t>
  </si>
  <si>
    <t>920.960</t>
  </si>
  <si>
    <t>Владимир г, Соколова-Соколенка ул, 22</t>
  </si>
  <si>
    <t>Владимир г, Соколова-Соколенка ул, 23</t>
  </si>
  <si>
    <t>Владимир г, Соколова-Соколенка ул, 24</t>
  </si>
  <si>
    <t>Владимир г, Соколова-Соколенка ул, 24б</t>
  </si>
  <si>
    <t>728.000</t>
  </si>
  <si>
    <t>Владимир г, Соколова-Соколенка ул, 25</t>
  </si>
  <si>
    <t>Владимир г, Соколова-Соколенка ул, 26</t>
  </si>
  <si>
    <t>917.500</t>
  </si>
  <si>
    <t>1824.800</t>
  </si>
  <si>
    <t>Владимир г, Соколова-Соколенка ул, 29</t>
  </si>
  <si>
    <t>Владимир г, Соколова-Соколенка ул, 3</t>
  </si>
  <si>
    <t>1882.000</t>
  </si>
  <si>
    <t>Владимир г, Соколова-Соколенка ул, 31</t>
  </si>
  <si>
    <t>2513.000</t>
  </si>
  <si>
    <t>Владимир г, Соколова-Соколенка ул, 3Б</t>
  </si>
  <si>
    <t>Владимир г, Соколова-Соколенка ул, 4</t>
  </si>
  <si>
    <t>2975.500</t>
  </si>
  <si>
    <t>Владимир г, Соколова-Соколенка ул, 5</t>
  </si>
  <si>
    <t>Владимир г, Соколова-Соколенка ул, 5а</t>
  </si>
  <si>
    <t>Владимир г, Соколова-Соколенка ул, 6</t>
  </si>
  <si>
    <t>1849.000</t>
  </si>
  <si>
    <t>Владимир г, Соколова-Соколенка ул, 6а</t>
  </si>
  <si>
    <t>Владимир г, Соколова-Соколенка ул, 6б</t>
  </si>
  <si>
    <t>Владимир г, Соколова-Соколенка ул, 6в</t>
  </si>
  <si>
    <t>2102.000</t>
  </si>
  <si>
    <t>Владимир г, Соколова-Соколенка ул, 7а</t>
  </si>
  <si>
    <t>Владимир г, Соколова-Соколенка ул, 8</t>
  </si>
  <si>
    <t>1765.000</t>
  </si>
  <si>
    <t>1765.700</t>
  </si>
  <si>
    <t>906.000</t>
  </si>
  <si>
    <t>Владимир г, Соколова-Соколенка ул, 9а</t>
  </si>
  <si>
    <t>1129.000</t>
  </si>
  <si>
    <t>2193.000</t>
  </si>
  <si>
    <t>6700.000</t>
  </si>
  <si>
    <t>Владимир г, Спасское с, Садовая ул, 1</t>
  </si>
  <si>
    <t>Владимир г, Спасское с, Садовая ул, 3</t>
  </si>
  <si>
    <t>367.100</t>
  </si>
  <si>
    <t>Владимир г, Спасское с, Садовая ул, 4</t>
  </si>
  <si>
    <t>377.800</t>
  </si>
  <si>
    <t>900.700</t>
  </si>
  <si>
    <t>Владимир г, Спасское с, Совхозная ул, 1</t>
  </si>
  <si>
    <t>284.200</t>
  </si>
  <si>
    <t>Владимир г, Спасское с, Совхозная ул, 3</t>
  </si>
  <si>
    <t>404.900</t>
  </si>
  <si>
    <t>Владимир г, Спасское с, Совхозная ул, 4</t>
  </si>
  <si>
    <t>Владимир г, Сперанского ул, 1</t>
  </si>
  <si>
    <t>Владимир г, Сперанского ул, 17</t>
  </si>
  <si>
    <t>Владимир г, Ставровская ул, 1</t>
  </si>
  <si>
    <t>Владимир г, Ставровская ул, 2</t>
  </si>
  <si>
    <t>1309.500</t>
  </si>
  <si>
    <t>Владимир г, Ставровская ул, 2А</t>
  </si>
  <si>
    <t>1258.900</t>
  </si>
  <si>
    <t>Владимир г, Ставровская ул, 2Б</t>
  </si>
  <si>
    <t>1259.700</t>
  </si>
  <si>
    <t>Владимир г, Ставровская ул, 3</t>
  </si>
  <si>
    <t>539.400</t>
  </si>
  <si>
    <t>Владимир г, Ставровская ул, 4</t>
  </si>
  <si>
    <t>Владимир г, Ставровская ул, 5а</t>
  </si>
  <si>
    <t>1851.600</t>
  </si>
  <si>
    <t>Владимир г, Ставровская ул, 6</t>
  </si>
  <si>
    <t>Владимир г, Ставровская ул, 6А</t>
  </si>
  <si>
    <t>332.100</t>
  </si>
  <si>
    <t>614.900</t>
  </si>
  <si>
    <t>Владимир г, Стасова ул, 1</t>
  </si>
  <si>
    <t>459.100</t>
  </si>
  <si>
    <t>Владимир г, Стасова ул, 11</t>
  </si>
  <si>
    <t>253.900</t>
  </si>
  <si>
    <t>399.800</t>
  </si>
  <si>
    <t>372.800</t>
  </si>
  <si>
    <t>Владимир г, Стасова ул, 15/12</t>
  </si>
  <si>
    <t>259.000</t>
  </si>
  <si>
    <t>406.600</t>
  </si>
  <si>
    <t>Владимир г, Стасова ул, 22</t>
  </si>
  <si>
    <t>756.200</t>
  </si>
  <si>
    <t>Владимир г, Стасова ул, 23</t>
  </si>
  <si>
    <t>254.900</t>
  </si>
  <si>
    <t>Владимир г, Стасова ул, 25</t>
  </si>
  <si>
    <t>Владимир г, Стасова ул, 30</t>
  </si>
  <si>
    <t>401.800</t>
  </si>
  <si>
    <t>323.000</t>
  </si>
  <si>
    <t>317.500</t>
  </si>
  <si>
    <t>Владимир г, Стасова ул, 31</t>
  </si>
  <si>
    <t>450.500</t>
  </si>
  <si>
    <t>Владимир г, Стасова ул, 36</t>
  </si>
  <si>
    <t>201.600</t>
  </si>
  <si>
    <t>Владимир г, Стасова ул, 36А</t>
  </si>
  <si>
    <t>187.700</t>
  </si>
  <si>
    <t>Владимир г, Стасова ул, 38</t>
  </si>
  <si>
    <t>Владимир г, Стасова ул, 40</t>
  </si>
  <si>
    <t>202.000</t>
  </si>
  <si>
    <t>316.800</t>
  </si>
  <si>
    <t>Владимир г, Стасова ул, 40А</t>
  </si>
  <si>
    <t>178.000</t>
  </si>
  <si>
    <t>Владимир г, Стасова ул, 42</t>
  </si>
  <si>
    <t>191.000</t>
  </si>
  <si>
    <t>Владимир г, Стасова ул, 44/11</t>
  </si>
  <si>
    <t>416.200</t>
  </si>
  <si>
    <t>Владимир г, Стасова ул, 5/2</t>
  </si>
  <si>
    <t>330.400</t>
  </si>
  <si>
    <t>Владимир г, Стасова ул, 7/29</t>
  </si>
  <si>
    <t>Владимир г, Столетовых ул, 5</t>
  </si>
  <si>
    <t>1203.000</t>
  </si>
  <si>
    <t>Владимир г, Стрелецкая ул, 1</t>
  </si>
  <si>
    <t>789.500</t>
  </si>
  <si>
    <t>Владимир г, Стрелецкая ул, 2</t>
  </si>
  <si>
    <t>870.600</t>
  </si>
  <si>
    <t>485.300</t>
  </si>
  <si>
    <t>Владимир г, Стрелецкая ул, 3</t>
  </si>
  <si>
    <t>894.100</t>
  </si>
  <si>
    <t>Владимир г, Стрелецкая ул, 30А</t>
  </si>
  <si>
    <t>7000.280</t>
  </si>
  <si>
    <t>Владимир г, Стрелецкая ул, 32</t>
  </si>
  <si>
    <t>913.500</t>
  </si>
  <si>
    <t>Владимир г, Стрелецкая ул, 36А</t>
  </si>
  <si>
    <t>3042.000</t>
  </si>
  <si>
    <t>Владимир г, Стрелецкий городок, 1</t>
  </si>
  <si>
    <t>Владимир г, Стрелецкий городок, 49</t>
  </si>
  <si>
    <t>748.300</t>
  </si>
  <si>
    <t>Владимир г, Стрелецкий городок, 51</t>
  </si>
  <si>
    <t>196.200</t>
  </si>
  <si>
    <t>303.500</t>
  </si>
  <si>
    <t>Владимир г, Стрелецкий городок, 52</t>
  </si>
  <si>
    <t>201.900</t>
  </si>
  <si>
    <t>Владимир г, Стрелецкий городок, 54</t>
  </si>
  <si>
    <t>444.980</t>
  </si>
  <si>
    <t>Владимир г, Стрелецкий городок, 60</t>
  </si>
  <si>
    <t>Владимир г, Стрелецкий городок, 63</t>
  </si>
  <si>
    <t>854.000</t>
  </si>
  <si>
    <t>Владимир г, Стрелецкий мыс ул, 1</t>
  </si>
  <si>
    <t>Владимир г, Стрелецкий мыс ул, 3</t>
  </si>
  <si>
    <t>Владимир г, Стрелецкий мыс ул, 5</t>
  </si>
  <si>
    <t>Владимир г, Стрелецкий пер, 1А</t>
  </si>
  <si>
    <t>Владимир г, Стрелецкий пер, 3</t>
  </si>
  <si>
    <t>Владимир г, Стрелецкий пер, 3б</t>
  </si>
  <si>
    <t>Владимир г, Строителей пр-кт, 1</t>
  </si>
  <si>
    <t>Владимир г, Строителей пр-кт, 12</t>
  </si>
  <si>
    <t>918.400</t>
  </si>
  <si>
    <t>Владимир г, Строителей пр-кт, 13</t>
  </si>
  <si>
    <t>Владимир г, Строителей пр-кт, 13А</t>
  </si>
  <si>
    <t>Владимир г, Строителей пр-кт, 13Б</t>
  </si>
  <si>
    <t>Владимир г, Строителей пр-кт, 13Г</t>
  </si>
  <si>
    <t>895.600</t>
  </si>
  <si>
    <t>Владимир г, Строителей пр-кт, 14А</t>
  </si>
  <si>
    <t>Владимир г, Строителей пр-кт, 15</t>
  </si>
  <si>
    <t>Владимир г, Строителей пр-кт, 15Б</t>
  </si>
  <si>
    <t>Владимир г, Строителей пр-кт, 15Д</t>
  </si>
  <si>
    <t>9268.900</t>
  </si>
  <si>
    <t>Владимир г, Строителей пр-кт, 15Е</t>
  </si>
  <si>
    <t>Владимир г, Строителей пр-кт, 15Ж</t>
  </si>
  <si>
    <t>7302.300</t>
  </si>
  <si>
    <t>Владимир г, Строителей пр-кт, 16</t>
  </si>
  <si>
    <t>Владимир г, Строителей пр-кт, 16А</t>
  </si>
  <si>
    <t>888.600</t>
  </si>
  <si>
    <t>Владимир г, Строителей пр-кт, 16Б</t>
  </si>
  <si>
    <t>Владимир г, Строителей пр-кт, 17</t>
  </si>
  <si>
    <t>Владимир г, Строителей пр-кт, 18</t>
  </si>
  <si>
    <t>Владимир г, Строителей пр-кт, 18А</t>
  </si>
  <si>
    <t>3530.500</t>
  </si>
  <si>
    <t>Владимир г, Строителей пр-кт, 19</t>
  </si>
  <si>
    <t>1343.000</t>
  </si>
  <si>
    <t>Владимир г, Строителей пр-кт, 1А</t>
  </si>
  <si>
    <t>1062.700</t>
  </si>
  <si>
    <t>Владимир г, Строителей пр-кт, 2</t>
  </si>
  <si>
    <t>1324.800</t>
  </si>
  <si>
    <t>Владимир г, Строителей пр-кт, 21</t>
  </si>
  <si>
    <t>484.600</t>
  </si>
  <si>
    <t>Владимир г, Строителей пр-кт, 22</t>
  </si>
  <si>
    <t>550.200</t>
  </si>
  <si>
    <t>Владимир г, Строителей пр-кт, 23</t>
  </si>
  <si>
    <t>364.800</t>
  </si>
  <si>
    <t>Владимир г, Строителей пр-кт, 24</t>
  </si>
  <si>
    <t>Владимир г, Строителей пр-кт, 24А</t>
  </si>
  <si>
    <t>Владимир г, Строителей пр-кт, 24Б</t>
  </si>
  <si>
    <t>Владимир г, Строителей пр-кт, 25</t>
  </si>
  <si>
    <t>Владимир г, Строителей пр-кт, 26</t>
  </si>
  <si>
    <t>1115.700</t>
  </si>
  <si>
    <t>Владимир г, Строителей пр-кт, 26А</t>
  </si>
  <si>
    <t>Владимир г, Строителей пр-кт, 26Б</t>
  </si>
  <si>
    <t>Владимир г, Строителей пр-кт, 27</t>
  </si>
  <si>
    <t>Владимир г, Строителей пр-кт, 28</t>
  </si>
  <si>
    <t>Владимир г, Строителей пр-кт, 28А</t>
  </si>
  <si>
    <t>Владимир г, Строителей пр-кт, 28В</t>
  </si>
  <si>
    <t>Владимир г, Строителей пр-кт, 2А</t>
  </si>
  <si>
    <t>8775.900</t>
  </si>
  <si>
    <t>Владимир г, Строителей пр-кт, 2Г</t>
  </si>
  <si>
    <t>901.900</t>
  </si>
  <si>
    <t>Владимир г, Строителей пр-кт, 30А</t>
  </si>
  <si>
    <t>891.400</t>
  </si>
  <si>
    <t>Владимир г, Строителей пр-кт, 30В</t>
  </si>
  <si>
    <t>1243.500</t>
  </si>
  <si>
    <t>Владимир г, Строителей пр-кт, 32</t>
  </si>
  <si>
    <t>1120.400</t>
  </si>
  <si>
    <t>Владимир г, Строителей пр-кт, 34</t>
  </si>
  <si>
    <t>Владимир г, Строителей пр-кт, 34А</t>
  </si>
  <si>
    <t>4284.300</t>
  </si>
  <si>
    <t>Владимир г, Строителей пр-кт, 34Б</t>
  </si>
  <si>
    <t>Владимир г, Строителей пр-кт, 34В</t>
  </si>
  <si>
    <t>Владимир г, Строителей пр-кт, 36</t>
  </si>
  <si>
    <t>Владимир г, Строителей пр-кт, 38</t>
  </si>
  <si>
    <t>Владимир г, Строителей пр-кт, 38А</t>
  </si>
  <si>
    <t>Владимир г, Строителей пр-кт, 38Б</t>
  </si>
  <si>
    <t>Владимир г, Строителей пр-кт, 4</t>
  </si>
  <si>
    <t>854.200</t>
  </si>
  <si>
    <t>Владимир г, Строителей пр-кт, 40</t>
  </si>
  <si>
    <t>Владимир г, Строителей пр-кт, 42</t>
  </si>
  <si>
    <t>Владимир г, Строителей пр-кт, 42А</t>
  </si>
  <si>
    <t>Владимир г, Строителей пр-кт, 42Г</t>
  </si>
  <si>
    <t>Владимир г, Строителей пр-кт, 42Д</t>
  </si>
  <si>
    <t>Владимир г, Строителей пр-кт, 44</t>
  </si>
  <si>
    <t>Владимир г, Строителей пр-кт, 44А</t>
  </si>
  <si>
    <t>Владимир г, Строителей пр-кт, 44Б</t>
  </si>
  <si>
    <t>Владимир г, Строителей пр-кт, 44Г</t>
  </si>
  <si>
    <t>1041.200</t>
  </si>
  <si>
    <t>Владимир г, Строителей пр-кт, 46</t>
  </si>
  <si>
    <t>Владимир г, Строителей пр-кт, 46А</t>
  </si>
  <si>
    <t>Владимир г, Строителей пр-кт, 46Б</t>
  </si>
  <si>
    <t>Владимир г, Строителей пр-кт, 46В</t>
  </si>
  <si>
    <t>Владимир г, Строителей пр-кт, 4А</t>
  </si>
  <si>
    <t>891.700</t>
  </si>
  <si>
    <t>Владимир г, Строителей пр-кт, 6</t>
  </si>
  <si>
    <t>Владимир г, Строителей пр-кт, 6А</t>
  </si>
  <si>
    <t>897.700</t>
  </si>
  <si>
    <t>Владимир г, Строителей пр-кт, 8</t>
  </si>
  <si>
    <t>Владимир г, Строителей пр-кт, 9 корп. 3</t>
  </si>
  <si>
    <t>Владимир г, Строителей пр-кт, 9 корп. 4</t>
  </si>
  <si>
    <t>Владимир г, Строителей ул, 10А</t>
  </si>
  <si>
    <t>Владимир г, Строителей ул, 12</t>
  </si>
  <si>
    <t>Владимир г, Строителей ул, 3</t>
  </si>
  <si>
    <t>Владимир г, Строителей ул, 4</t>
  </si>
  <si>
    <t>1943</t>
  </si>
  <si>
    <t>640.600</t>
  </si>
  <si>
    <t>Владимир г, Строителей ул, 6</t>
  </si>
  <si>
    <t>698.900</t>
  </si>
  <si>
    <t>Владимир г, Строителей ул, 6А</t>
  </si>
  <si>
    <t>548.700</t>
  </si>
  <si>
    <t>633.600</t>
  </si>
  <si>
    <t>648.200</t>
  </si>
  <si>
    <t>Владимир г, Студеная Гора ул, 14</t>
  </si>
  <si>
    <t>Владимир г, Студеная Гора ул, 34А</t>
  </si>
  <si>
    <t>826.600</t>
  </si>
  <si>
    <t>Владимир г, Студеная Гора ул, 7</t>
  </si>
  <si>
    <t>960.700</t>
  </si>
  <si>
    <t>Владимир г, Студенческая ул, 12</t>
  </si>
  <si>
    <t>Владимир г, Студенческая ул, 16Б</t>
  </si>
  <si>
    <t>509.640</t>
  </si>
  <si>
    <t>Владимир г, Студенческая ул, 16г</t>
  </si>
  <si>
    <t>732.200</t>
  </si>
  <si>
    <t>Владимир г, Студенческая ул, 16д</t>
  </si>
  <si>
    <t>Владимир г, Студенческая ул, 18А</t>
  </si>
  <si>
    <t>Владимир г, Студенческая ул, 18Д</t>
  </si>
  <si>
    <t>Владимир г, Студенческая ул, 2</t>
  </si>
  <si>
    <t>Владимир г, Студенческая ул, 2А</t>
  </si>
  <si>
    <t>824.100</t>
  </si>
  <si>
    <t>Владимир г, Студенческая ул, 3/12</t>
  </si>
  <si>
    <t>Владимир г, Студенческая ул, 4</t>
  </si>
  <si>
    <t>969.200</t>
  </si>
  <si>
    <t>Владимир г, Студенческая ул, 4А</t>
  </si>
  <si>
    <t>1909.800</t>
  </si>
  <si>
    <t>Владимир г, Студенческая ул, 6</t>
  </si>
  <si>
    <t>Владимир г, Студенческая ул, 6б</t>
  </si>
  <si>
    <t>984.800</t>
  </si>
  <si>
    <t>Владимир г, Студенческая ул, 6Д</t>
  </si>
  <si>
    <t>2237.600</t>
  </si>
  <si>
    <t>Владимир г, Суворова ул, 11</t>
  </si>
  <si>
    <t>1042.900</t>
  </si>
  <si>
    <t>Владимир г, Суворова ул, 1а</t>
  </si>
  <si>
    <t>Владимир г, Суворова ул, 2</t>
  </si>
  <si>
    <t>642.600</t>
  </si>
  <si>
    <t>Владимир г, Суворова ул, 3</t>
  </si>
  <si>
    <t>Владимир г, Суворова ул, 4</t>
  </si>
  <si>
    <t>Владимир г, Суворова ул, 5</t>
  </si>
  <si>
    <t>Владимир г, Суворова ул, 6</t>
  </si>
  <si>
    <t>Владимир г, Суворова ул, 7</t>
  </si>
  <si>
    <t>Владимир г, Суворова ул, 8</t>
  </si>
  <si>
    <t>Владимир г, Суворова ул, 9</t>
  </si>
  <si>
    <t>Владимир г, Суворова ул, 9а</t>
  </si>
  <si>
    <t>Владимир г, Судогодское ш, 1</t>
  </si>
  <si>
    <t>3016.000</t>
  </si>
  <si>
    <t>Владимир г, Судогодское ш, 11</t>
  </si>
  <si>
    <t>667.000</t>
  </si>
  <si>
    <t>Владимир г, Судогодское ш, 19</t>
  </si>
  <si>
    <t>Владимир г, Судогодское ш, 23</t>
  </si>
  <si>
    <t>Владимир г, Судогодское ш, 23б</t>
  </si>
  <si>
    <t>Владимир г, Судогодское ш, 25</t>
  </si>
  <si>
    <t>Владимир г, Судогодское ш, 25а</t>
  </si>
  <si>
    <t>Владимир г, Судогодское ш, 27</t>
  </si>
  <si>
    <t>1538.500</t>
  </si>
  <si>
    <t>Владимир г, Судогодское ш, 27а</t>
  </si>
  <si>
    <t>Владимир г, Судогодское ш, 27ж</t>
  </si>
  <si>
    <t>5313.300</t>
  </si>
  <si>
    <t>Владимир г, Судогодское ш, 29</t>
  </si>
  <si>
    <t>1065.800</t>
  </si>
  <si>
    <t>Владимир г, Судогодское ш, 29а</t>
  </si>
  <si>
    <t>916.000</t>
  </si>
  <si>
    <t>1408.800</t>
  </si>
  <si>
    <t>Владимир г, Судогодское ш, 29и</t>
  </si>
  <si>
    <t>Владимир г, Судогодское ш, 33</t>
  </si>
  <si>
    <t>Владимир г, Судогодское ш, 35</t>
  </si>
  <si>
    <t>577.600</t>
  </si>
  <si>
    <t>Владимир г, Судогодское ш, 37</t>
  </si>
  <si>
    <t>Владимир г, Судогодское ш, 3а</t>
  </si>
  <si>
    <t>490.300</t>
  </si>
  <si>
    <t>Владимир г, Судогодское ш, 51г</t>
  </si>
  <si>
    <t>Владимир г, Судогодское ш, 51д</t>
  </si>
  <si>
    <t>1102.100</t>
  </si>
  <si>
    <t>Владимир г, Судогодское ш, 5а</t>
  </si>
  <si>
    <t>Владимир г, Судогодское ш, 7</t>
  </si>
  <si>
    <t>297.000</t>
  </si>
  <si>
    <t>571.800</t>
  </si>
  <si>
    <t>Владимир г, Судогодское ш, 7а</t>
  </si>
  <si>
    <t>Владимир г, Судогодское ш, 9</t>
  </si>
  <si>
    <t>Владимир г, Судогодское ш, 9а</t>
  </si>
  <si>
    <t>Владимир г, Суздальская ул, 2</t>
  </si>
  <si>
    <t>675.200</t>
  </si>
  <si>
    <t>371.500</t>
  </si>
  <si>
    <t>301.100</t>
  </si>
  <si>
    <t>481.600</t>
  </si>
  <si>
    <t>Владимир г, Суздальская ул, 2А</t>
  </si>
  <si>
    <t>357.000</t>
  </si>
  <si>
    <t>Владимир г, Суздальская ул, 4</t>
  </si>
  <si>
    <t>331.500</t>
  </si>
  <si>
    <t>299.150</t>
  </si>
  <si>
    <t>Владимир г, Суздальская ул, 5</t>
  </si>
  <si>
    <t>3724.000</t>
  </si>
  <si>
    <t>Владимир г, Суздальская ул, 5б</t>
  </si>
  <si>
    <t>Владимир г, Суздальская ул, 6</t>
  </si>
  <si>
    <t>234.000</t>
  </si>
  <si>
    <t>Владимир г, Суздальская ул, 7А</t>
  </si>
  <si>
    <t>431.300</t>
  </si>
  <si>
    <t>Владимир г, Суздальская ул, 8</t>
  </si>
  <si>
    <t>463.900</t>
  </si>
  <si>
    <t>446.300</t>
  </si>
  <si>
    <t>Владимир г, Суздальская ул, 8В</t>
  </si>
  <si>
    <t>Владимир г, Суздальская ул, 8Г</t>
  </si>
  <si>
    <t>Владимир г, Суздальский пр-кт, 13А</t>
  </si>
  <si>
    <t>1623.000</t>
  </si>
  <si>
    <t>Владимир г, Суздальский пр-кт, 14</t>
  </si>
  <si>
    <t>Владимир г, Суздальский пр-кт, 15</t>
  </si>
  <si>
    <t>1262.300</t>
  </si>
  <si>
    <t>Владимир г, Суздальский пр-кт, 15а</t>
  </si>
  <si>
    <t>1233.000</t>
  </si>
  <si>
    <t>Владимир г, Суздальский пр-кт, 16</t>
  </si>
  <si>
    <t>Владимир г, Суздальский пр-кт, 17</t>
  </si>
  <si>
    <t>807.130</t>
  </si>
  <si>
    <t>Владимир г, Суздальский пр-кт, 17б</t>
  </si>
  <si>
    <t>Владимир г, Суздальский пр-кт, 18</t>
  </si>
  <si>
    <t>1197.900</t>
  </si>
  <si>
    <t>Владимир г, Суздальский пр-кт, 19</t>
  </si>
  <si>
    <t>1032.200</t>
  </si>
  <si>
    <t>Владимир г, Суздальский пр-кт, 2</t>
  </si>
  <si>
    <t>Владимир г, Суздальский пр-кт, 20</t>
  </si>
  <si>
    <t>Владимир г, Суздальский пр-кт, 21</t>
  </si>
  <si>
    <t>Владимир г, Суздальский пр-кт, 21а</t>
  </si>
  <si>
    <t>Владимир г, Суздальский пр-кт, 24</t>
  </si>
  <si>
    <t>2986.000</t>
  </si>
  <si>
    <t>Владимир г, Суздальский пр-кт, 25</t>
  </si>
  <si>
    <t>436.100</t>
  </si>
  <si>
    <t>523.000</t>
  </si>
  <si>
    <t>Владимир г, Суздальский пр-кт, 26А</t>
  </si>
  <si>
    <t>1386.100</t>
  </si>
  <si>
    <t>Владимир г, Суздальский пр-кт, 27</t>
  </si>
  <si>
    <t>Владимир г, Суздальский пр-кт, 29</t>
  </si>
  <si>
    <t>1191.000</t>
  </si>
  <si>
    <t>Владимир г, Суздальский пр-кт, 3</t>
  </si>
  <si>
    <t>3224.000</t>
  </si>
  <si>
    <t>Владимир г, Суздальский пр-кт, 31</t>
  </si>
  <si>
    <t>Владимир г, Суздальский пр-кт, 35</t>
  </si>
  <si>
    <t>Владимир г, Суздальский пр-кт, 5</t>
  </si>
  <si>
    <t>3486.800</t>
  </si>
  <si>
    <t>3124.000</t>
  </si>
  <si>
    <t>Владимир г, Суздальский пр-кт, 7</t>
  </si>
  <si>
    <t>Владимир г, Суздальский пр-кт, 9А</t>
  </si>
  <si>
    <t>600.800</t>
  </si>
  <si>
    <t>Владимир г, Суздальский пр-кт, 9Г</t>
  </si>
  <si>
    <t>658.400</t>
  </si>
  <si>
    <t>292.500</t>
  </si>
  <si>
    <t>383.100</t>
  </si>
  <si>
    <t>Владимир г, Сурикова ул, 10/34</t>
  </si>
  <si>
    <t>Владимир г, Сурикова ул, 10А</t>
  </si>
  <si>
    <t>Владимир г, Сурикова ул, 10Б</t>
  </si>
  <si>
    <t>Владимир г, Сурикова ул, 11/32</t>
  </si>
  <si>
    <t>989.000</t>
  </si>
  <si>
    <t>Владимир г, Сурикова ул, 13/27</t>
  </si>
  <si>
    <t>Владимир г, Сурикова ул, 14</t>
  </si>
  <si>
    <t>Владимир г, Сурикова ул, 16</t>
  </si>
  <si>
    <t>Владимир г, Сурикова ул, 16А</t>
  </si>
  <si>
    <t>Владимир г, Сурикова ул, 16Б</t>
  </si>
  <si>
    <t>Владимир г, Сурикова ул, 18</t>
  </si>
  <si>
    <t>Владимир г, Сурикова ул, 2</t>
  </si>
  <si>
    <t>297.600</t>
  </si>
  <si>
    <t>272.300</t>
  </si>
  <si>
    <t>Владимир г, Сурикова ул, 20</t>
  </si>
  <si>
    <t>Владимир г, Сурикова ул, 22</t>
  </si>
  <si>
    <t>1965.000</t>
  </si>
  <si>
    <t>Владимир г, Сурикова ул, 24</t>
  </si>
  <si>
    <t>1655.000</t>
  </si>
  <si>
    <t>Владимир г, Сурикова ул, 26</t>
  </si>
  <si>
    <t>769.000</t>
  </si>
  <si>
    <t>Владимир г, Сурикова ул, 3</t>
  </si>
  <si>
    <t>392.100</t>
  </si>
  <si>
    <t>Владимир г, Сурикова ул, 4</t>
  </si>
  <si>
    <t>212.410</t>
  </si>
  <si>
    <t>Владимир г, Сурикова ул, 5</t>
  </si>
  <si>
    <t>414.500</t>
  </si>
  <si>
    <t>Владимир г, Сурикова ул, 6</t>
  </si>
  <si>
    <t>Владимир г, Сурикова ул, 7</t>
  </si>
  <si>
    <t>269.600</t>
  </si>
  <si>
    <t>Владимир г, Сурикова ул, 8</t>
  </si>
  <si>
    <t>377.700</t>
  </si>
  <si>
    <t>Владимир г, Сущевская ул, 1</t>
  </si>
  <si>
    <t>1628.600</t>
  </si>
  <si>
    <t>Владимир г, Сущевская ул, 13А</t>
  </si>
  <si>
    <t>2215.600</t>
  </si>
  <si>
    <t>Владимир г, Сущевская ул, 2</t>
  </si>
  <si>
    <t>954.300</t>
  </si>
  <si>
    <t>Владимир г, Сущевская ул, 3</t>
  </si>
  <si>
    <t>Владимир г, Сущевская ул, 4</t>
  </si>
  <si>
    <t>1512.300</t>
  </si>
  <si>
    <t>Владимир г, Сущевская ул, 5</t>
  </si>
  <si>
    <t>954.500</t>
  </si>
  <si>
    <t>Владимир г, Сущевская ул, 50</t>
  </si>
  <si>
    <t>Владимир г, Сущевская ул, 5А</t>
  </si>
  <si>
    <t>542.100</t>
  </si>
  <si>
    <t>Владимир г, Сущевская ул, 7</t>
  </si>
  <si>
    <t>741.700</t>
  </si>
  <si>
    <t>970.400</t>
  </si>
  <si>
    <t>Владимир г, Сущевский проезд, 2</t>
  </si>
  <si>
    <t>449.500</t>
  </si>
  <si>
    <t>Владимир г, Тихонравова ул, 11</t>
  </si>
  <si>
    <t>1170.600</t>
  </si>
  <si>
    <t>Владимир г, Тихонравова ул, 12</t>
  </si>
  <si>
    <t>619.200</t>
  </si>
  <si>
    <t>Владимир г, Тихонравова ул, 13</t>
  </si>
  <si>
    <t>1168.620</t>
  </si>
  <si>
    <t>Владимир г, Тихонравова ул, 3</t>
  </si>
  <si>
    <t>937.000</t>
  </si>
  <si>
    <t>Владимир г, Тихонравова ул, 3А</t>
  </si>
  <si>
    <t>Владимир г, Тихонравова ул, 4</t>
  </si>
  <si>
    <t>842.000</t>
  </si>
  <si>
    <t>885.900</t>
  </si>
  <si>
    <t>Владимир г, Тихонравова ул, 6</t>
  </si>
  <si>
    <t>2496.000</t>
  </si>
  <si>
    <t>941.000</t>
  </si>
  <si>
    <t>Владимир г, Тихонравова ул, 8</t>
  </si>
  <si>
    <t>Владимир г, Тихонравова ул, 9</t>
  </si>
  <si>
    <t>1426.900</t>
  </si>
  <si>
    <t>Владимир г, Токарева ул, 10</t>
  </si>
  <si>
    <t>901.600</t>
  </si>
  <si>
    <t>Владимир г, Токарева ул, 1Г</t>
  </si>
  <si>
    <t>Владимир г, Токарева ул, 2</t>
  </si>
  <si>
    <t>Владимир г, Токарева ул, 4</t>
  </si>
  <si>
    <t>10150.900</t>
  </si>
  <si>
    <t>Владимир г, Токарева ул, 6</t>
  </si>
  <si>
    <t>690.500</t>
  </si>
  <si>
    <t>Владимир г, Токарева ул, 8</t>
  </si>
  <si>
    <t>Владимир г, Тракторная ул, 1</t>
  </si>
  <si>
    <t>817.700</t>
  </si>
  <si>
    <t>Владимир г, Тракторная ул, 10</t>
  </si>
  <si>
    <t>Владимир г, Тракторная ул, 11</t>
  </si>
  <si>
    <t>2182.000</t>
  </si>
  <si>
    <t>Владимир г, Тракторная ул, 12</t>
  </si>
  <si>
    <t>4050.000</t>
  </si>
  <si>
    <t>862.700</t>
  </si>
  <si>
    <t>Владимир г, Тракторная ул, 13</t>
  </si>
  <si>
    <t>1636.800</t>
  </si>
  <si>
    <t>Владимир г, Тракторная ул, 15</t>
  </si>
  <si>
    <t>Владимир г, Тракторная ул, 1А</t>
  </si>
  <si>
    <t>Владимир г, Тракторная ул, 1Б</t>
  </si>
  <si>
    <t>1504.100</t>
  </si>
  <si>
    <t>Владимир г, Тракторная ул, 1В</t>
  </si>
  <si>
    <t>2092.800</t>
  </si>
  <si>
    <t>Владимир г, Тракторная ул, 1Г</t>
  </si>
  <si>
    <t>Владимир г, Тракторная ул, 3Б</t>
  </si>
  <si>
    <t>1225.400</t>
  </si>
  <si>
    <t>Владимир г, Тракторная ул, 4</t>
  </si>
  <si>
    <t>731.270</t>
  </si>
  <si>
    <t>Владимир г, Тракторная ул, 40</t>
  </si>
  <si>
    <t>Владимир г, Тракторная ул, 48</t>
  </si>
  <si>
    <t>558.400</t>
  </si>
  <si>
    <t>Владимир г, Тракторная ул, 5</t>
  </si>
  <si>
    <t>797.300</t>
  </si>
  <si>
    <t>819.300</t>
  </si>
  <si>
    <t>Владимир г, Тракторная ул, 50</t>
  </si>
  <si>
    <t>849.400</t>
  </si>
  <si>
    <t>Владимир г, Тракторная ул, 54</t>
  </si>
  <si>
    <t>Владимир г, Тракторная ул, 56</t>
  </si>
  <si>
    <t>Владимир г, Тракторная ул, 58</t>
  </si>
  <si>
    <t>4350.000</t>
  </si>
  <si>
    <t>Владимир г, Тракторная ул, 6</t>
  </si>
  <si>
    <t>Владимир г, Тракторная ул, 7</t>
  </si>
  <si>
    <t>Владимир г, Тракторная ул, 7А</t>
  </si>
  <si>
    <t>Владимир г, Тракторная ул, 8</t>
  </si>
  <si>
    <t>1793.300</t>
  </si>
  <si>
    <t>Владимир г, Тракторная ул, 9Б</t>
  </si>
  <si>
    <t>717.000</t>
  </si>
  <si>
    <t>534.200</t>
  </si>
  <si>
    <t>Владимир г, Труда ул, 10/20</t>
  </si>
  <si>
    <t>559.700</t>
  </si>
  <si>
    <t>Владимир г, Труда ул, 11</t>
  </si>
  <si>
    <t>516.100</t>
  </si>
  <si>
    <t>796.000</t>
  </si>
  <si>
    <t>Владимир г, Труда ул, 13</t>
  </si>
  <si>
    <t>Владимир г, Труда ул, 14</t>
  </si>
  <si>
    <t>991.800</t>
  </si>
  <si>
    <t>Владимир г, Труда ул, 14А</t>
  </si>
  <si>
    <t>671.560</t>
  </si>
  <si>
    <t>1081.000</t>
  </si>
  <si>
    <t>804.380</t>
  </si>
  <si>
    <t>Владимир г, Труда ул, 16</t>
  </si>
  <si>
    <t>582.200</t>
  </si>
  <si>
    <t>Владимир г, Труда ул, 16А</t>
  </si>
  <si>
    <t>655.400</t>
  </si>
  <si>
    <t>721.900</t>
  </si>
  <si>
    <t>Владимир г, Труда ул, 17</t>
  </si>
  <si>
    <t>520.200</t>
  </si>
  <si>
    <t>Владимир г, Труда ул, 18</t>
  </si>
  <si>
    <t>934.400</t>
  </si>
  <si>
    <t>Владимир г, Труда ул, 19</t>
  </si>
  <si>
    <t>Владимир г, Труда ул, 2/7</t>
  </si>
  <si>
    <t>732.500</t>
  </si>
  <si>
    <t>Владимир г, Труда ул, 20</t>
  </si>
  <si>
    <t>1452.800</t>
  </si>
  <si>
    <t>Владимир г, Труда ул, 21</t>
  </si>
  <si>
    <t>571.700</t>
  </si>
  <si>
    <t>Владимир г, Труда ул, 23</t>
  </si>
  <si>
    <t>553.900</t>
  </si>
  <si>
    <t>Владимир г, Труда ул, 24</t>
  </si>
  <si>
    <t>479.700</t>
  </si>
  <si>
    <t>Владимир г, Труда ул, 27</t>
  </si>
  <si>
    <t>2256.200</t>
  </si>
  <si>
    <t>Владимир г, Труда ул, 3</t>
  </si>
  <si>
    <t>436.700</t>
  </si>
  <si>
    <t>393.900</t>
  </si>
  <si>
    <t>Владимир г, Труда ул, 30/7</t>
  </si>
  <si>
    <t>735.200</t>
  </si>
  <si>
    <t>Владимир г, Труда ул, 32</t>
  </si>
  <si>
    <t>Владимир г, Труда ул, 36</t>
  </si>
  <si>
    <t>Владимир г, Труда ул, 38</t>
  </si>
  <si>
    <t>Владимир г, Труда ул, 4</t>
  </si>
  <si>
    <t>431.000</t>
  </si>
  <si>
    <t>379.500</t>
  </si>
  <si>
    <t>327.900</t>
  </si>
  <si>
    <t>Владимир г, Труда ул, 5</t>
  </si>
  <si>
    <t>Владимир г, Труда ул, 6</t>
  </si>
  <si>
    <t>Владимир г, Труда ул, 8</t>
  </si>
  <si>
    <t>340.500</t>
  </si>
  <si>
    <t>Владимир г, Труда ул, 8а</t>
  </si>
  <si>
    <t>612.300</t>
  </si>
  <si>
    <t>291.400</t>
  </si>
  <si>
    <t>Владимир г, Турбаза Ладога нп, Сосновая ул, 8</t>
  </si>
  <si>
    <t>Владимир г, Турбаза Ладога нп, Сосновая ул, 9</t>
  </si>
  <si>
    <t>618.500</t>
  </si>
  <si>
    <t>Владимир г, Университетская ул, 10</t>
  </si>
  <si>
    <t>Владимир г, Университетская ул, 11</t>
  </si>
  <si>
    <t>Владимир г, Университетская ул, 12</t>
  </si>
  <si>
    <t>1881.700</t>
  </si>
  <si>
    <t>Владимир г, Университетская ул, 7</t>
  </si>
  <si>
    <t>Владимир г, Университетская ул, 8</t>
  </si>
  <si>
    <t>384.200</t>
  </si>
  <si>
    <t>Владимир г, Университетская ул, 9</t>
  </si>
  <si>
    <t>Владимир г, Урицкого ул, 26</t>
  </si>
  <si>
    <t>429.800</t>
  </si>
  <si>
    <t>455.600</t>
  </si>
  <si>
    <t>Владимир г, Урицкого ул, 30а</t>
  </si>
  <si>
    <t>504.500</t>
  </si>
  <si>
    <t>Владимир г, Усти-на-Лабе ул, 1</t>
  </si>
  <si>
    <t>374.900</t>
  </si>
  <si>
    <t>Владимир г, Усти-на-Лабе ул, 11</t>
  </si>
  <si>
    <t>1343.200</t>
  </si>
  <si>
    <t>705.400</t>
  </si>
  <si>
    <t>5111.500</t>
  </si>
  <si>
    <t>Владимир г, Усти-на-Лабе ул, 15</t>
  </si>
  <si>
    <t>Владимир г, Усти-на-Лабе ул, 16</t>
  </si>
  <si>
    <t>1409.800</t>
  </si>
  <si>
    <t>Владимир г, Усти-на-Лабе ул, 17</t>
  </si>
  <si>
    <t>Владимир г, Усти-на-Лабе ул, 2</t>
  </si>
  <si>
    <t>Владимир г, Усти-на-Лабе ул, 20</t>
  </si>
  <si>
    <t>Владимир г, Усти-на-Лабе ул, 21/53</t>
  </si>
  <si>
    <t>1656.900</t>
  </si>
  <si>
    <t>Владимир г, Усти-на-Лабе ул, 23</t>
  </si>
  <si>
    <t>Владимир г, Усти-на-Лабе ул, 25</t>
  </si>
  <si>
    <t>3443.000</t>
  </si>
  <si>
    <t>753.600</t>
  </si>
  <si>
    <t>Владимир г, Усти-на-Лабе ул, 27А</t>
  </si>
  <si>
    <t>760.700</t>
  </si>
  <si>
    <t>Владимир г, Усти-на-Лабе ул, 29/18</t>
  </si>
  <si>
    <t>3811.700</t>
  </si>
  <si>
    <t>Владимир г, Усти-на-Лабе ул, 2а</t>
  </si>
  <si>
    <t>1114.900</t>
  </si>
  <si>
    <t>Владимир г, Усти-на-Лабе ул, 31</t>
  </si>
  <si>
    <t>396.100</t>
  </si>
  <si>
    <t>619.900</t>
  </si>
  <si>
    <t>Владимир г, Усти-на-Лабе ул, 31А</t>
  </si>
  <si>
    <t>411.500</t>
  </si>
  <si>
    <t>Владимир г, Усти-на-Лабе ул, 32/16</t>
  </si>
  <si>
    <t>1247.700</t>
  </si>
  <si>
    <t>Владимир г, Усти-на-Лабе ул, 33</t>
  </si>
  <si>
    <t>Владимир г, Усти-на-Лабе ул, 34</t>
  </si>
  <si>
    <t>Владимир г, Усти-на-Лабе ул, 34А</t>
  </si>
  <si>
    <t>Владимир г, Усти-на-Лабе ул, 36</t>
  </si>
  <si>
    <t>1439.300</t>
  </si>
  <si>
    <t>Владимир г, Усти-на-Лабе ул, 4</t>
  </si>
  <si>
    <t>Владимир г, Усти-на-Лабе ул, 4а</t>
  </si>
  <si>
    <t>1017.500</t>
  </si>
  <si>
    <t>Владимир г, Усти-на-Лабе ул, 5</t>
  </si>
  <si>
    <t>Владимир г, Усти-на-Лабе ул, 5А</t>
  </si>
  <si>
    <t>Владимир г, Усти-на-Лабе ул, 5Б</t>
  </si>
  <si>
    <t>Владимир г, Усти-на-Лабе ул, 5В</t>
  </si>
  <si>
    <t>439.100</t>
  </si>
  <si>
    <t>Владимир г, Усти-на-Лабе ул, 5Г</t>
  </si>
  <si>
    <t>Владимир г, Усти-на-Лабе ул, 7</t>
  </si>
  <si>
    <t>Владимир г, Усти-на-Лабе ул, 7А</t>
  </si>
  <si>
    <t>1057.200</t>
  </si>
  <si>
    <t>Владимир г, Усти-на-Лабе ул, 7Б</t>
  </si>
  <si>
    <t>471.600</t>
  </si>
  <si>
    <t>Владимир г, Усти-на-Лабе ул, 8</t>
  </si>
  <si>
    <t>929.300</t>
  </si>
  <si>
    <t>Владимир г, Фатьянова ул, 10</t>
  </si>
  <si>
    <t>Владимир г, Фатьянова ул, 12</t>
  </si>
  <si>
    <t>2100.500</t>
  </si>
  <si>
    <t>Владимир г, Фатьянова ул, 16</t>
  </si>
  <si>
    <t>Владимир г, Фатьянова ул, 18</t>
  </si>
  <si>
    <t>1735.600</t>
  </si>
  <si>
    <t>Владимир г, Фатьянова ул, 18А</t>
  </si>
  <si>
    <t>Владимир г, Фатьянова ул, 2</t>
  </si>
  <si>
    <t>Владимир г, Фатьянова ул, 20</t>
  </si>
  <si>
    <t>17457.400</t>
  </si>
  <si>
    <t>1375.600</t>
  </si>
  <si>
    <t>Владимир г, Фатьянова ул, 23</t>
  </si>
  <si>
    <t>1527.900</t>
  </si>
  <si>
    <t>Владимир г, Фатьянова ул, 26</t>
  </si>
  <si>
    <t>1904.000</t>
  </si>
  <si>
    <t>Владимир г, Фатьянова ул, 27</t>
  </si>
  <si>
    <t>839.100</t>
  </si>
  <si>
    <t>Владимир г, Фатьянова ул, 27А</t>
  </si>
  <si>
    <t>661.300</t>
  </si>
  <si>
    <t>638.600</t>
  </si>
  <si>
    <t>Владимир г, Фатьянова ул, 2А</t>
  </si>
  <si>
    <t>Владимир г, Фатьянова ул, 4</t>
  </si>
  <si>
    <t>1759.800</t>
  </si>
  <si>
    <t>Владимир г, Фатьянова ул, 6</t>
  </si>
  <si>
    <t>1804.300</t>
  </si>
  <si>
    <t>Владимир г, Фатьянова ул, 8</t>
  </si>
  <si>
    <t>702.800</t>
  </si>
  <si>
    <t>762.700</t>
  </si>
  <si>
    <t>Владимир г, Фейгина ул, 10</t>
  </si>
  <si>
    <t>468.200</t>
  </si>
  <si>
    <t>1179.400</t>
  </si>
  <si>
    <t>Владимир г, Фейгина ул, 11/74</t>
  </si>
  <si>
    <t>Владимир г, Фейгина ул, 13</t>
  </si>
  <si>
    <t>484.300</t>
  </si>
  <si>
    <t>200.100</t>
  </si>
  <si>
    <t>Владимир г, Фейгина ул, 13А</t>
  </si>
  <si>
    <t>Владимир г, Фейгина ул, 15</t>
  </si>
  <si>
    <t>196.000</t>
  </si>
  <si>
    <t>1067.500</t>
  </si>
  <si>
    <t>200.400</t>
  </si>
  <si>
    <t>Владимир г, Фейгина ул, 16</t>
  </si>
  <si>
    <t>706.000</t>
  </si>
  <si>
    <t>615.300</t>
  </si>
  <si>
    <t>Владимир г, Фейгина ул, 2/20</t>
  </si>
  <si>
    <t>814.600</t>
  </si>
  <si>
    <t>Владимир г, Фейгина ул, 22</t>
  </si>
  <si>
    <t>1030.230</t>
  </si>
  <si>
    <t>Владимир г, Фейгина ул, 23/23</t>
  </si>
  <si>
    <t>465.400</t>
  </si>
  <si>
    <t>239.200</t>
  </si>
  <si>
    <t>Владимир г, Фейгина ул, 23А</t>
  </si>
  <si>
    <t>450.900</t>
  </si>
  <si>
    <t>740.700</t>
  </si>
  <si>
    <t>Владимир г, Фейгина ул, 6/25</t>
  </si>
  <si>
    <t>806.600</t>
  </si>
  <si>
    <t>Владимир г, Фейгина ул, 8/26</t>
  </si>
  <si>
    <t>Владимир г, Фейгина ул, 9</t>
  </si>
  <si>
    <t>878.600</t>
  </si>
  <si>
    <t>Владимир г, Хирурга Орлова ул, 18</t>
  </si>
  <si>
    <t>271.000</t>
  </si>
  <si>
    <t>Владимир г, Хирурга Орлова ул, 2б</t>
  </si>
  <si>
    <t>1303.300</t>
  </si>
  <si>
    <t>Владимир г, Хирурга Орлова ул, 6</t>
  </si>
  <si>
    <t>Владимир г, Хирурга Орлова ул, 6а</t>
  </si>
  <si>
    <t>755.700</t>
  </si>
  <si>
    <t>Владимир г, Хирурга Орлова ул, 8</t>
  </si>
  <si>
    <t>413.100</t>
  </si>
  <si>
    <t>Владимир г, Хирурга Орлова ул, 8а</t>
  </si>
  <si>
    <t>Владимир г, Чайковского проезд, 1</t>
  </si>
  <si>
    <t>Владимир г, Чайковского проезд, 3</t>
  </si>
  <si>
    <t>Владимир г, Чайковского проезд, 5</t>
  </si>
  <si>
    <t>241.000</t>
  </si>
  <si>
    <t>Владимир г, Чайковского проезд, 7</t>
  </si>
  <si>
    <t>298.800</t>
  </si>
  <si>
    <t>Владимир г, Чайковского проезд, 9</t>
  </si>
  <si>
    <t>423.400</t>
  </si>
  <si>
    <t>Владимир г, Чайковского ул, 10/11</t>
  </si>
  <si>
    <t>779.200</t>
  </si>
  <si>
    <t>Владимир г, Чайковского ул, 11</t>
  </si>
  <si>
    <t>732.600</t>
  </si>
  <si>
    <t>470.500</t>
  </si>
  <si>
    <t>Владимир г, Чайковского ул, 13/1</t>
  </si>
  <si>
    <t>448.400</t>
  </si>
  <si>
    <t>1311.000</t>
  </si>
  <si>
    <t>Владимир г, Чайковского ул, 15/2</t>
  </si>
  <si>
    <t>455.500</t>
  </si>
  <si>
    <t>Владимир г, Чайковского ул, 17</t>
  </si>
  <si>
    <t>505.490</t>
  </si>
  <si>
    <t>Владимир г, Чайковского ул, 19/1</t>
  </si>
  <si>
    <t>452.200</t>
  </si>
  <si>
    <t>Владимир г, Чайковского ул, 2</t>
  </si>
  <si>
    <t>Владимир г, Чайковского ул, 21</t>
  </si>
  <si>
    <t>Владимир г, Чайковского ул, 25А</t>
  </si>
  <si>
    <t>Владимир г, Чайковского ул, 26</t>
  </si>
  <si>
    <t>254.000</t>
  </si>
  <si>
    <t>Владимир г, Чайковского ул, 28</t>
  </si>
  <si>
    <t>909.600</t>
  </si>
  <si>
    <t>Владимир г, Чайковского ул, 30</t>
  </si>
  <si>
    <t>Владимир г, Чайковского ул, 32А</t>
  </si>
  <si>
    <t>966.600</t>
  </si>
  <si>
    <t>Владимир г, Чайковского ул, 34</t>
  </si>
  <si>
    <t>733.300</t>
  </si>
  <si>
    <t>Владимир г, Чайковского ул, 34А</t>
  </si>
  <si>
    <t>973.200</t>
  </si>
  <si>
    <t>885.200</t>
  </si>
  <si>
    <t>Владимир г, Чайковского ул, 36</t>
  </si>
  <si>
    <t>Владимир г, Чайковского ул, 36А</t>
  </si>
  <si>
    <t>898.500</t>
  </si>
  <si>
    <t>Владимир г, Чайковского ул, 38</t>
  </si>
  <si>
    <t>724.400</t>
  </si>
  <si>
    <t>Владимир г, Чайковского ул, 38А</t>
  </si>
  <si>
    <t>457.700</t>
  </si>
  <si>
    <t>Владимир г, Чайковского ул, 38В</t>
  </si>
  <si>
    <t>908.900</t>
  </si>
  <si>
    <t>Владимир г, Чайковского ул, 38Г</t>
  </si>
  <si>
    <t>842.600</t>
  </si>
  <si>
    <t>2399.000</t>
  </si>
  <si>
    <t>Владимир г, Чайковского ул, 40Б</t>
  </si>
  <si>
    <t>465.800</t>
  </si>
  <si>
    <t>Владимир г, Чайковского ул, 42</t>
  </si>
  <si>
    <t>Владимир г, Чайковского ул, 44</t>
  </si>
  <si>
    <t>1902.400</t>
  </si>
  <si>
    <t>Владимир г, Чайковского ул, 44А</t>
  </si>
  <si>
    <t>880.600</t>
  </si>
  <si>
    <t>Владимир г, Чайковского ул, 44Б</t>
  </si>
  <si>
    <t>915.200</t>
  </si>
  <si>
    <t>Владимир г, Чайковского ул, 46</t>
  </si>
  <si>
    <t>875.600</t>
  </si>
  <si>
    <t>Владимир г, Чайковского ул, 46А</t>
  </si>
  <si>
    <t>690.900</t>
  </si>
  <si>
    <t>Владимир г, Чайковского ул, 48</t>
  </si>
  <si>
    <t>Владимир г, Чайковского ул, 5</t>
  </si>
  <si>
    <t>449.900</t>
  </si>
  <si>
    <t>1485.000</t>
  </si>
  <si>
    <t>Владимир г, Чайковского ул, 50</t>
  </si>
  <si>
    <t>905.200</t>
  </si>
  <si>
    <t>777.000</t>
  </si>
  <si>
    <t>Владимир г, Чайковского ул, 50А</t>
  </si>
  <si>
    <t>Владимир г, Чайковского ул, 52</t>
  </si>
  <si>
    <t>859.300</t>
  </si>
  <si>
    <t>Владимир г, Чайковского ул, 9</t>
  </si>
  <si>
    <t>455.200</t>
  </si>
  <si>
    <t>Владимир г, Чапаева ул, 5</t>
  </si>
  <si>
    <t>1395.100</t>
  </si>
  <si>
    <t>Владимир г, Чапаева ул, 6</t>
  </si>
  <si>
    <t>Владимир г, Чапаева ул, 8</t>
  </si>
  <si>
    <t>Владимир г, Чапаева ул, 8а</t>
  </si>
  <si>
    <t>1487.700</t>
  </si>
  <si>
    <t>Владимир г, Чехова ул, 2</t>
  </si>
  <si>
    <t>761.700</t>
  </si>
  <si>
    <t>Владимир г, Элеваторная ул, 14</t>
  </si>
  <si>
    <t>882.500</t>
  </si>
  <si>
    <t>511.500</t>
  </si>
  <si>
    <t>Владимир г, Элеваторная ул, 14А</t>
  </si>
  <si>
    <t>228.900</t>
  </si>
  <si>
    <t>327.500</t>
  </si>
  <si>
    <t>Владимир г, Элеваторная ул, 14Б</t>
  </si>
  <si>
    <t>Владимир г, Элеваторная ул, 16</t>
  </si>
  <si>
    <t>476.600</t>
  </si>
  <si>
    <t>Владимир г, Элеваторная ул, 18</t>
  </si>
  <si>
    <t>673.500</t>
  </si>
  <si>
    <t>518.100</t>
  </si>
  <si>
    <t>797.400</t>
  </si>
  <si>
    <t>Владимир г, Элеваторная ул, 20А</t>
  </si>
  <si>
    <t>562.500</t>
  </si>
  <si>
    <t>Владимир г, Элеваторная ул, 24</t>
  </si>
  <si>
    <t>664.800</t>
  </si>
  <si>
    <t>Владимир г, Электроприборовский проезд, 3</t>
  </si>
  <si>
    <t>Владимир г, Электроприборовский проезд, 4</t>
  </si>
  <si>
    <t>372.500</t>
  </si>
  <si>
    <t>Владимир г, Электроприборовский проезд, 7</t>
  </si>
  <si>
    <t>515.400</t>
  </si>
  <si>
    <t>Владимир г, Электроприборовский проезд, 9/77</t>
  </si>
  <si>
    <t>Владимир г, Энергетик мкр, Садовая ул, 13</t>
  </si>
  <si>
    <t>Владимир г, Энергетик мкр, Садовая ул, 15</t>
  </si>
  <si>
    <t>Владимир г, Энергетик мкр, Северная ул, 11</t>
  </si>
  <si>
    <t>Владимир г, Энергетик мкр, Северная ул, 13</t>
  </si>
  <si>
    <t>Владимир г, Энергетик мкр, Северная ул, 2</t>
  </si>
  <si>
    <t>Владимир г, Энергетик мкр, Северная ул, 4</t>
  </si>
  <si>
    <t>Владимир г, Энергетик мкр, Совхозная ул, 1</t>
  </si>
  <si>
    <t>Владимир г, Энергетик мкр, Совхозная ул, 3</t>
  </si>
  <si>
    <t>Владимир г, Энергетик мкр, Совхозная ул, 4</t>
  </si>
  <si>
    <t>741.200</t>
  </si>
  <si>
    <t>Владимир г, Энергетик мкр, Совхозная ул, 6</t>
  </si>
  <si>
    <t>727.400</t>
  </si>
  <si>
    <t>796.600</t>
  </si>
  <si>
    <t>Владимир г, Энергетик мкр, Совхозная ул, 7</t>
  </si>
  <si>
    <t>Владимир г, Энергетик мкр, Совхозная ул, 9</t>
  </si>
  <si>
    <t>1588.600</t>
  </si>
  <si>
    <t>Владимир г, Энергетик мкр, Энергетиков ул, 10Б</t>
  </si>
  <si>
    <t>Владимир г, Энергетик мкр, Энергетиков ул, 11Б</t>
  </si>
  <si>
    <t>850.300</t>
  </si>
  <si>
    <t>1853.600</t>
  </si>
  <si>
    <t>Владимир г, Энергетик мкр, Энергетиков ул, 14Б</t>
  </si>
  <si>
    <t>1401.900</t>
  </si>
  <si>
    <t>Владимир г, Энергетик мкр, Энергетиков ул, 1А</t>
  </si>
  <si>
    <t>5039.900</t>
  </si>
  <si>
    <t>Владимир г, Энергетик мкр, Энергетиков ул, 1Б</t>
  </si>
  <si>
    <t>Владимир г, Энергетик мкр, Энергетиков ул, 2</t>
  </si>
  <si>
    <t>352.800</t>
  </si>
  <si>
    <t>5291.100</t>
  </si>
  <si>
    <t>Владимир г, Энергетик мкр, Энергетиков ул, 23</t>
  </si>
  <si>
    <t>5325.900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</si>
  <si>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</si>
  <si>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</si>
  <si>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</si>
  <si>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153.000</t>
  </si>
  <si>
    <t>Владимир г, Энергетик мкр, Энергетиков ул, 29Б</t>
  </si>
  <si>
    <t>Владимир г, Энергетик мкр, Энергетиков ул, 2Б</t>
  </si>
  <si>
    <t>Владимир г, Энергетик мкр, Энергетиков ул, 3</t>
  </si>
  <si>
    <t>Владимир г, Энергетик мкр, Энергетиков ул, 4А</t>
  </si>
  <si>
    <t>Владимир г, Энергетик мкр, Энергетиков ул, 5А</t>
  </si>
  <si>
    <t>Владимир г, Энергетик мкр, Энергетиков ул, 6</t>
  </si>
  <si>
    <t>Владимир г, Энергетик мкр, Энергетиков ул, 6б</t>
  </si>
  <si>
    <t>1124.300</t>
  </si>
  <si>
    <t>Владимир г, Энергетик мкр, Энергетиков ул, 8Б</t>
  </si>
  <si>
    <t>677.700</t>
  </si>
  <si>
    <t>Владимир г, Энергетик мкр, Энергетиков ул, 9Б</t>
  </si>
  <si>
    <t>Владимир г, Юбилейная ул, 12</t>
  </si>
  <si>
    <t>803.540</t>
  </si>
  <si>
    <t>Владимир г, Юбилейная ул, 14</t>
  </si>
  <si>
    <t>Владимир г, Юбилейная ул, 15</t>
  </si>
  <si>
    <t>1689.300</t>
  </si>
  <si>
    <t>Владимир г, Юбилейная ул, 16А</t>
  </si>
  <si>
    <t>Владимир г, Юбилейная ул, 16Б</t>
  </si>
  <si>
    <t>Владимир г, Юбилейная ул, 18</t>
  </si>
  <si>
    <t>Владимир г, Юбилейная ул, 20</t>
  </si>
  <si>
    <t>Владимир г, Юбилейная ул, 22</t>
  </si>
  <si>
    <t>1648.000</t>
  </si>
  <si>
    <t>Владимир г, Юбилейная ул, 24</t>
  </si>
  <si>
    <t>1491.000</t>
  </si>
  <si>
    <t>Владимир г, Юбилейная ул, 28</t>
  </si>
  <si>
    <t>Владимир г, Юбилейная ул, 3</t>
  </si>
  <si>
    <t>1273.100</t>
  </si>
  <si>
    <t>Владимир г, Юбилейная ул, 32</t>
  </si>
  <si>
    <t>Владимир г, Юбилейная ул, 34</t>
  </si>
  <si>
    <t>Владимир г, Юбилейная ул, 36</t>
  </si>
  <si>
    <t>999.000</t>
  </si>
  <si>
    <t>Владимир г, Юбилейная ул, 38</t>
  </si>
  <si>
    <t>Владимир г, Юбилейная ул, 38А</t>
  </si>
  <si>
    <t>Владимир г, Юбилейная ул, 4</t>
  </si>
  <si>
    <t>1668.000</t>
  </si>
  <si>
    <t>Владимир г, Юбилейная ул, 46</t>
  </si>
  <si>
    <t>894.000</t>
  </si>
  <si>
    <t>Владимир г, Юбилейная ул, 46А</t>
  </si>
  <si>
    <t>409.000</t>
  </si>
  <si>
    <t>Владимир г, Юбилейная ул, 5</t>
  </si>
  <si>
    <t>1166.500</t>
  </si>
  <si>
    <t>Владимир г, Юбилейная ул, 50</t>
  </si>
  <si>
    <t>2329.600</t>
  </si>
  <si>
    <t>Владимир г, Юбилейная ул, 52</t>
  </si>
  <si>
    <t>Владимир г, Юбилейная ул, 56</t>
  </si>
  <si>
    <t>Владимир г, Юбилейная ул, 58</t>
  </si>
  <si>
    <t>Владимир г, Юбилейная ул, 6</t>
  </si>
  <si>
    <t>Владимир г, Юбилейная ул, 60</t>
  </si>
  <si>
    <t>1215.210</t>
  </si>
  <si>
    <t>Владимир г, Юбилейная ул, 62</t>
  </si>
  <si>
    <t>Владимир г, Юбилейная ул, 66</t>
  </si>
  <si>
    <t>Владимир г, Юбилейная ул, 68</t>
  </si>
  <si>
    <t>928.000</t>
  </si>
  <si>
    <t>Владимир г, Юбилейная ул, 7</t>
  </si>
  <si>
    <t>Владимир г, Юбилейная ул, 70</t>
  </si>
  <si>
    <t>Владимир г, Юбилейная ул, 76</t>
  </si>
  <si>
    <t>Владимир г, Юбилейная ул, 76А</t>
  </si>
  <si>
    <t>584.700</t>
  </si>
  <si>
    <t>Владимир г, Юбилейная ул, 78</t>
  </si>
  <si>
    <t>Владимир г, Юбилейная ул, 7А</t>
  </si>
  <si>
    <t>Владимир г, Юбилейная ул, 8</t>
  </si>
  <si>
    <t>Владимир г, Юбилейная ул, 9</t>
  </si>
  <si>
    <t>Владимир г, Юрьевец мкр, Всесвятская ул, 15а</t>
  </si>
  <si>
    <t>Владимир г, Юрьевец мкр, Всесвятская ул, 15б</t>
  </si>
  <si>
    <t>Владимир г, Юрьевец мкр, Всесвятская ул, 17а</t>
  </si>
  <si>
    <t>Владимир г, Юрьевец мкр, Всесвятская ул, 8</t>
  </si>
  <si>
    <t>Владимир г, Юрьевец мкр, Гвардейская ул, 11</t>
  </si>
  <si>
    <t>Владимир г, Юрьевец мкр, Гвардейская ул, 11б</t>
  </si>
  <si>
    <t>Владимир г, Юрьевец мкр, Гвардейская ул, 13</t>
  </si>
  <si>
    <t>Владимир г, Юрьевец мкр, Гвардейская ул, 13Б</t>
  </si>
  <si>
    <t>Владимир г, Юрьевец мкр, Гвардейская ул, 15</t>
  </si>
  <si>
    <t>Владимир г, Юрьевец мкр, Гвардейская ул, 17</t>
  </si>
  <si>
    <t>Владимир г, Юрьевец мкр, Институтский городок, 10</t>
  </si>
  <si>
    <t>939.600</t>
  </si>
  <si>
    <t>Владимир г, Юрьевец мкр, Институтский городок, 11</t>
  </si>
  <si>
    <t>935.300</t>
  </si>
  <si>
    <t>1318.600</t>
  </si>
  <si>
    <t>Владимир г, Юрьевец мкр, Институтский городок, 13</t>
  </si>
  <si>
    <t>1317.000</t>
  </si>
  <si>
    <t>Владимир г, Юрьевец мкр, Институтский городок, 14</t>
  </si>
  <si>
    <t>Владимир г, Юрьевец мкр, Институтский городок, 14а</t>
  </si>
  <si>
    <t>Владимир г, Юрьевец мкр, Институтский городок, 15</t>
  </si>
  <si>
    <t>Владимир г, Юрьевец мкр, Институтский городок, 19</t>
  </si>
  <si>
    <t>Владимир г, Юрьевец мкр, Институтский городок, 21</t>
  </si>
  <si>
    <t>447.600</t>
  </si>
  <si>
    <t>Владимир г, Юрьевец мкр, Институтский городок, 26</t>
  </si>
  <si>
    <t>Владимир г, Юрьевец мкр, Институтский городок, 28</t>
  </si>
  <si>
    <t>Владимир г, Юрьевец мкр, Институтский городок, 3</t>
  </si>
  <si>
    <t>Владимир г, Юрьевец мкр, Институтский городок, 30</t>
  </si>
  <si>
    <t>1314.000</t>
  </si>
  <si>
    <t>651.800</t>
  </si>
  <si>
    <t>Владимир г, Юрьевец мкр, Институтский городок, 32</t>
  </si>
  <si>
    <t>932.600</t>
  </si>
  <si>
    <t>Владимир г, Юрьевец мкр, Институтский городок, 5</t>
  </si>
  <si>
    <t>Владимир г, Юрьевец мкр, Институтский городок, 6</t>
  </si>
  <si>
    <t>964.800</t>
  </si>
  <si>
    <t>Владимир г, Юрьевец мкр, Институтский городок, 9</t>
  </si>
  <si>
    <t>Владимир г, Юрьевец мкр, Михалькова ул, 10</t>
  </si>
  <si>
    <t>Владимир г, Юрьевец мкр, Михалькова ул, 11</t>
  </si>
  <si>
    <t>801.200</t>
  </si>
  <si>
    <t>Владимир г, Юрьевец мкр, Михалькова ул, 12</t>
  </si>
  <si>
    <t>Владимир г, Юрьевец мкр, Михалькова ул, 13</t>
  </si>
  <si>
    <t>840.500</t>
  </si>
  <si>
    <t>Владимир г, Юрьевец мкр, Михалькова ул, 13а</t>
  </si>
  <si>
    <t>552.800</t>
  </si>
  <si>
    <t>Владимир г, Юрьевец мкр, Михалькова ул, 15</t>
  </si>
  <si>
    <t>Владимир г, Юрьевец мкр, Михалькова ул, 1А</t>
  </si>
  <si>
    <t>1209.700</t>
  </si>
  <si>
    <t>Владимир г, Юрьевец мкр, Михалькова ул, 1Б</t>
  </si>
  <si>
    <t>Владимир г, Юрьевец мкр, Михалькова ул, 1В</t>
  </si>
  <si>
    <t>355.400</t>
  </si>
  <si>
    <t>Владимир г, Юрьевец мкр, Михалькова ул, 2</t>
  </si>
  <si>
    <t>796.400</t>
  </si>
  <si>
    <t>Владимир г, Юрьевец мкр, Михалькова ул, 2Б</t>
  </si>
  <si>
    <t>Владимир г, Юрьевец мкр, Михалькова ул, 3</t>
  </si>
  <si>
    <t>1456.200</t>
  </si>
  <si>
    <t>Владимир г, Юрьевец мкр, Михалькова ул, 3Б</t>
  </si>
  <si>
    <t>1514.000</t>
  </si>
  <si>
    <t>Владимир г, Юрьевец мкр, Михалькова ул, 3В</t>
  </si>
  <si>
    <t>4157.100</t>
  </si>
  <si>
    <t>Владимир г, Юрьевец мкр, Михалькова ул, 4</t>
  </si>
  <si>
    <t>Владимир г, Юрьевец мкр, Михалькова ул, 5</t>
  </si>
  <si>
    <t>2347.000</t>
  </si>
  <si>
    <t>1123.200</t>
  </si>
  <si>
    <t>Владимир г, Юрьевец мкр, Михалькова ул, 5А</t>
  </si>
  <si>
    <t>1217.400</t>
  </si>
  <si>
    <t>Владимир г, Юрьевец мкр, Михалькова ул, 6</t>
  </si>
  <si>
    <t>610.400</t>
  </si>
  <si>
    <t>Владимир г, Юрьевец мкр, Михалькова ул, 8</t>
  </si>
  <si>
    <t>834.200</t>
  </si>
  <si>
    <t>Владимир г, Юрьевец мкр, Михалькова ул, 9</t>
  </si>
  <si>
    <t>902.500</t>
  </si>
  <si>
    <t>Владимир г, Юрьевец мкр, Ноябрьская ул, 1</t>
  </si>
  <si>
    <t>756.400</t>
  </si>
  <si>
    <t>Владимир г, Юрьевец мкр, Ноябрьская ул, 105</t>
  </si>
  <si>
    <t>689.200</t>
  </si>
  <si>
    <t>Владимир г, Юрьевец мкр, Ноябрьская ул, 111</t>
  </si>
  <si>
    <t>788.500</t>
  </si>
  <si>
    <t>Владимир г, Юрьевец мкр, Ноябрьская ул, 115</t>
  </si>
  <si>
    <t>829.800</t>
  </si>
  <si>
    <t>Владимир г, Юрьевец мкр, Ноябрьская ул, 117</t>
  </si>
  <si>
    <t>Владимир г, Юрьевец мкр, Ноябрьская ул, 119</t>
  </si>
  <si>
    <t>Владимир г, Юрьевец мкр, Ноябрьская ул, 119А</t>
  </si>
  <si>
    <t>Владимир г, Юрьевец мкр, Ноябрьская ул, 119Б</t>
  </si>
  <si>
    <t>1478.000</t>
  </si>
  <si>
    <t>953.800</t>
  </si>
  <si>
    <t>Владимир г, Юрьевец мкр, Ноябрьская ул, 121</t>
  </si>
  <si>
    <t>617.000</t>
  </si>
  <si>
    <t>514.500</t>
  </si>
  <si>
    <t>Владимир г, Юрьевец мкр, Ноябрьская ул, 123</t>
  </si>
  <si>
    <t>227.000</t>
  </si>
  <si>
    <t>Владимир г, Юрьевец мкр, Ноябрьская ул, 125</t>
  </si>
  <si>
    <t>306.100</t>
  </si>
  <si>
    <t>Владимир г, Юрьевец мкр, Ноябрьская ул, 132</t>
  </si>
  <si>
    <t>1800</t>
  </si>
  <si>
    <t>372.900</t>
  </si>
  <si>
    <t>Владимир г, Юрьевец мкр, Ноябрьская ул, 2</t>
  </si>
  <si>
    <t>826.200</t>
  </si>
  <si>
    <t>Владимир г, Юрьевец мкр, Ноябрьская ул, 3А</t>
  </si>
  <si>
    <t>Владимир г, Юрьевец мкр, Ноябрьская ул, 4</t>
  </si>
  <si>
    <t>391.500</t>
  </si>
  <si>
    <t>Владимир г, Юрьевец мкр, Ноябрьская ул, 41А</t>
  </si>
  <si>
    <t>Владимир г, Юрьевец мкр, Ноябрьская ул, 5</t>
  </si>
  <si>
    <t>478.600</t>
  </si>
  <si>
    <t>Владимир г, Юрьевец мкр, Ноябрьская ул, 6</t>
  </si>
  <si>
    <t>Владимир г, Юрьевец мкр, Ноябрьская ул, 7</t>
  </si>
  <si>
    <t>216.000</t>
  </si>
  <si>
    <t>Владимир г, Юрьевец мкр, Ноябрьская ул, 8</t>
  </si>
  <si>
    <t>830.300</t>
  </si>
  <si>
    <t>Владимир г, Юрьевец мкр, Ноябрьская ул, 8А</t>
  </si>
  <si>
    <t>1201.600</t>
  </si>
  <si>
    <t>Владимир г, Юрьевец мкр, Ноябрьская ул, 9</t>
  </si>
  <si>
    <t>Владимир г, Юрьевец мкр, Ноябрьская ул, 9А</t>
  </si>
  <si>
    <t>818.700</t>
  </si>
  <si>
    <t>Владимир г, Юрьевец мкр, Православная ул, 9</t>
  </si>
  <si>
    <t>Владимир г, Юрьевец мкр, Славная ул, 10</t>
  </si>
  <si>
    <t>Владимир г, Юрьевец мкр, Славная ул, 12</t>
  </si>
  <si>
    <t>Владимир г, Юрьевец мкр, Славная ул, 15</t>
  </si>
  <si>
    <t>1947.300</t>
  </si>
  <si>
    <t>Владимир г, Юрьевец мкр, Славная ул, 17</t>
  </si>
  <si>
    <t>3699.000</t>
  </si>
  <si>
    <t>Владимир г, Юрьевец мкр, Славная ул, 4</t>
  </si>
  <si>
    <t>Владимир г, Юрьевец мкр, Славная ул, 6</t>
  </si>
  <si>
    <t>Владимир г, Юрьевец мкр, Строительный проезд, 11</t>
  </si>
  <si>
    <t>1662.900</t>
  </si>
  <si>
    <t>Владимир г, Юрьевец мкр, Строительный проезд, 11а</t>
  </si>
  <si>
    <t>Владимир г, Юрьевец мкр, Строительный проезд, 3</t>
  </si>
  <si>
    <t>727.100</t>
  </si>
  <si>
    <t>Владимир г, Юрьевец мкр, Школьный проезд, 4</t>
  </si>
  <si>
    <t>952.600</t>
  </si>
  <si>
    <t>Владимир г, Юрьевец мкр, Школьный проезд, 4А</t>
  </si>
  <si>
    <t>883.700</t>
  </si>
  <si>
    <t>Вязники г, 1 Мая ул, 10/34</t>
  </si>
  <si>
    <t>446.100</t>
  </si>
  <si>
    <t>623.100</t>
  </si>
  <si>
    <t>Вязники г, 1 Мая ул, 12/23</t>
  </si>
  <si>
    <t>1751.600</t>
  </si>
  <si>
    <t>1719.800</t>
  </si>
  <si>
    <t>Вязники г, 1 Мая ул, 14</t>
  </si>
  <si>
    <t>1432.000</t>
  </si>
  <si>
    <t>Вязники г, 1 Мая ул, 16/15</t>
  </si>
  <si>
    <t>362.600</t>
  </si>
  <si>
    <t>282.200</t>
  </si>
  <si>
    <t>Вязники г, 1 Мая ул, 27</t>
  </si>
  <si>
    <t>Вязники г, 1 Мая ул, 33/21</t>
  </si>
  <si>
    <t>Вязники г, 1 Мая ул, 5</t>
  </si>
  <si>
    <t>Вязники г, 1 Мая ул, 7</t>
  </si>
  <si>
    <t>Вязники г, 1 Мая ул, 8</t>
  </si>
  <si>
    <t>178.400</t>
  </si>
  <si>
    <t>288.200</t>
  </si>
  <si>
    <t>Вязники г, 1-й Кутузовский проезд, 2</t>
  </si>
  <si>
    <t>288.600</t>
  </si>
  <si>
    <t>Вязники г, 1-я Набережная ул, 1/6</t>
  </si>
  <si>
    <t>281.500</t>
  </si>
  <si>
    <t>207.500</t>
  </si>
  <si>
    <t>208.700</t>
  </si>
  <si>
    <t>Вязники г, 3-й Чапаевский пер, 1</t>
  </si>
  <si>
    <t>Вязники г, 3-й Чапаевский пер, 22</t>
  </si>
  <si>
    <t>Вязники г, 3-й Чапаевский пер, 23</t>
  </si>
  <si>
    <t>3867.000</t>
  </si>
  <si>
    <t>862.200</t>
  </si>
  <si>
    <t>Вязники г, Антошкина ул, 26</t>
  </si>
  <si>
    <t>Вязники г, Антошкина ул, 7</t>
  </si>
  <si>
    <t>570.300</t>
  </si>
  <si>
    <t>Вязники г, Б.Хмельницкого ул, 33</t>
  </si>
  <si>
    <t>1045.500</t>
  </si>
  <si>
    <t>Вязники г, Б.Хмельницкого ул, 35</t>
  </si>
  <si>
    <t>434.700</t>
  </si>
  <si>
    <t>Вязники г, Благовещенская ул, 10</t>
  </si>
  <si>
    <t>443.300</t>
  </si>
  <si>
    <t>233.100</t>
  </si>
  <si>
    <t>Вязники г, Благовещенская ул, 13</t>
  </si>
  <si>
    <t>277.500</t>
  </si>
  <si>
    <t>Вязники г, Благовещенская ул, 131</t>
  </si>
  <si>
    <t>649.900</t>
  </si>
  <si>
    <t>253.200</t>
  </si>
  <si>
    <t>Вязники г, Благовещенская ул, 133</t>
  </si>
  <si>
    <t>112.500</t>
  </si>
  <si>
    <t>Вязники г, Благовещенская ул, 149/1</t>
  </si>
  <si>
    <t>237.900</t>
  </si>
  <si>
    <t>184.800</t>
  </si>
  <si>
    <t>Вязники г, Благовещенская ул, 17</t>
  </si>
  <si>
    <t>Вязники г, Благовещенская ул, 18</t>
  </si>
  <si>
    <t>359.100</t>
  </si>
  <si>
    <t>457.900</t>
  </si>
  <si>
    <t>283.800</t>
  </si>
  <si>
    <t>Вязники г, Благовещенская ул, 26/17</t>
  </si>
  <si>
    <t>194.500</t>
  </si>
  <si>
    <t>257.900</t>
  </si>
  <si>
    <t>Вязники г, Благовещенская ул, 35а</t>
  </si>
  <si>
    <t>294.300</t>
  </si>
  <si>
    <t>Вязники г, Благовещенская ул, 37а</t>
  </si>
  <si>
    <t>331.800</t>
  </si>
  <si>
    <t>223.500</t>
  </si>
  <si>
    <t>Вязники г, Благовещенская ул, 38</t>
  </si>
  <si>
    <t>460.800</t>
  </si>
  <si>
    <t>Вязники г, Благовещенская ул, 41/9</t>
  </si>
  <si>
    <t>Вязники г, Благовещенская ул, 42</t>
  </si>
  <si>
    <t>Вязники г, Благовещенская ул, 49</t>
  </si>
  <si>
    <t>Вязники г, Благовещенская ул, 6</t>
  </si>
  <si>
    <t>Вязники г, Большая Московская ул, 11</t>
  </si>
  <si>
    <t>297.400</t>
  </si>
  <si>
    <t>Вязники г, Вишневая ул, 34</t>
  </si>
  <si>
    <t>667.500</t>
  </si>
  <si>
    <t>558.500</t>
  </si>
  <si>
    <t>Вязники г, Владимирская ул, 2</t>
  </si>
  <si>
    <t>607.400</t>
  </si>
  <si>
    <t>Вязники г, Владимирская ул, 4</t>
  </si>
  <si>
    <t>464.400</t>
  </si>
  <si>
    <t>497.600</t>
  </si>
  <si>
    <t>Вязники г, Владимирская ул, 6</t>
  </si>
  <si>
    <t>512.200</t>
  </si>
  <si>
    <t>Вязники г, Владимирская ул, 7</t>
  </si>
  <si>
    <t>Вязники г, Владимирская ул, 8/16</t>
  </si>
  <si>
    <t>731.000</t>
  </si>
  <si>
    <t>Вязники г, Владимирская ул, 9</t>
  </si>
  <si>
    <t>Вязники г, Вокзальная ул, 18</t>
  </si>
  <si>
    <t>813.100</t>
  </si>
  <si>
    <t>Вязники г, Вокзальная ул, 36</t>
  </si>
  <si>
    <t>Вязники г, Вокзальная ул, 38</t>
  </si>
  <si>
    <t>Вязники г, Вокзальная ул, 40</t>
  </si>
  <si>
    <t>Вязники г, Вокзальная ул, 42</t>
  </si>
  <si>
    <t>310.900</t>
  </si>
  <si>
    <t>1915</t>
  </si>
  <si>
    <t>Вязники г, Вокзальная ул, 5</t>
  </si>
  <si>
    <t>Вязники г, Володарского ул, 4/2</t>
  </si>
  <si>
    <t>Вязники г, Высоковольтная ул, 61</t>
  </si>
  <si>
    <t>830.700</t>
  </si>
  <si>
    <t>988.200</t>
  </si>
  <si>
    <t>1056.000</t>
  </si>
  <si>
    <t>678.800</t>
  </si>
  <si>
    <t>Вязники г, Герцена ул, 34</t>
  </si>
  <si>
    <t>437.100</t>
  </si>
  <si>
    <t>Вязники г, Герцена ул, 36</t>
  </si>
  <si>
    <t>Вязники г, Герцена ул, 36а</t>
  </si>
  <si>
    <t>Вязники г, Герцена ул, 38</t>
  </si>
  <si>
    <t>Вязники г, Герцена ул, 38а</t>
  </si>
  <si>
    <t>Вязники г, Герцена ул, 40а</t>
  </si>
  <si>
    <t>539.200</t>
  </si>
  <si>
    <t>682.400</t>
  </si>
  <si>
    <t>350.800</t>
  </si>
  <si>
    <t>Вязники г, Гоголя ул, 19/13</t>
  </si>
  <si>
    <t>207.800</t>
  </si>
  <si>
    <t>Вязники г, Гоголя ул, 21/14</t>
  </si>
  <si>
    <t>Вязники г, Гоголя ул, 23</t>
  </si>
  <si>
    <t>280.900</t>
  </si>
  <si>
    <t>2166.500</t>
  </si>
  <si>
    <t>Вязники г, Горького ул, 102</t>
  </si>
  <si>
    <t>8183.900</t>
  </si>
  <si>
    <t>149.100</t>
  </si>
  <si>
    <t>Вязники г, Дечинский мкр, 1</t>
  </si>
  <si>
    <t>Вязники г, Дечинский мкр, 10</t>
  </si>
  <si>
    <t>597.400</t>
  </si>
  <si>
    <t>Вязники г, Дечинский мкр, 12</t>
  </si>
  <si>
    <t>3813.800</t>
  </si>
  <si>
    <t>Вязники г, Дечинский мкр, 14</t>
  </si>
  <si>
    <t>Вязники г, Дечинский мкр, 16</t>
  </si>
  <si>
    <t>Вязники г, Дечинский мкр, 17</t>
  </si>
  <si>
    <t>1260.100</t>
  </si>
  <si>
    <t>Вязники г, Дечинский мкр, 4</t>
  </si>
  <si>
    <t>Вязники г, Дечинский мкр, 5</t>
  </si>
  <si>
    <t>Вязники г, Дечинский мкр, 6</t>
  </si>
  <si>
    <t>Вязники г, Дечинский мкр, 7</t>
  </si>
  <si>
    <t>Вязники г, Дечинский мкр, 8</t>
  </si>
  <si>
    <t>Вязники г, Ефимьево ул, 10</t>
  </si>
  <si>
    <t>Вязники г, Ефимьево ул, 11</t>
  </si>
  <si>
    <t>553.500</t>
  </si>
  <si>
    <t>1552.300</t>
  </si>
  <si>
    <t>Вязники г, Ефимьево ул, 13</t>
  </si>
  <si>
    <t>Вязники г, Ефимьево ул, 2</t>
  </si>
  <si>
    <t>Вязники г, Ефимьево ул, 3</t>
  </si>
  <si>
    <t>Вязники г, Ефимьево ул, 4</t>
  </si>
  <si>
    <t>Вязники г, Ефимьево ул, 5</t>
  </si>
  <si>
    <t>Вязники г, Ефимьево ул, 6</t>
  </si>
  <si>
    <t>848.200</t>
  </si>
  <si>
    <t>Вязники г, Ефимьево ул, 9</t>
  </si>
  <si>
    <t>1078.000</t>
  </si>
  <si>
    <t>Вязники г, Железнодорожная ул, 21</t>
  </si>
  <si>
    <t>Вязники г, Железнодорожная ул, 21а</t>
  </si>
  <si>
    <t>Вязники г, Железнодорожная ул, 23а</t>
  </si>
  <si>
    <t>Вязники г, Железнодорожная ул, 25</t>
  </si>
  <si>
    <t>Вязники г, Железнодорожная ул, 27</t>
  </si>
  <si>
    <t>202.500</t>
  </si>
  <si>
    <t>Вязники г, Железнодорожная ул, 31</t>
  </si>
  <si>
    <t>Вязники г, Железнодорожная ул, 41</t>
  </si>
  <si>
    <t>Вязники г, Железнодорожная ул, 43</t>
  </si>
  <si>
    <t>Вязники г, Железнодорожная ул, 43а</t>
  </si>
  <si>
    <t>Вязники г, Железнодорожная ул, 44</t>
  </si>
  <si>
    <t>Вязники г, Железнодорожная ул, 45</t>
  </si>
  <si>
    <t>517.600</t>
  </si>
  <si>
    <t>1155.300</t>
  </si>
  <si>
    <t>Вязники г, Железнодорожная ул, 47</t>
  </si>
  <si>
    <t>Вязники г, Железнодорожная ул, 51</t>
  </si>
  <si>
    <t>Вязники г, Жуковского ул, 1</t>
  </si>
  <si>
    <t>296.000</t>
  </si>
  <si>
    <t>322.100</t>
  </si>
  <si>
    <t>Вязники г, Жуковского ул, 11</t>
  </si>
  <si>
    <t>Вязники г, Жуковского ул, 13</t>
  </si>
  <si>
    <t>Вязники г, Жуковского ул, 3</t>
  </si>
  <si>
    <t>509.300</t>
  </si>
  <si>
    <t>Вязники г, Жуковского ул, 5</t>
  </si>
  <si>
    <t>343.400</t>
  </si>
  <si>
    <t>Вязники г, Жуковского ул, 7</t>
  </si>
  <si>
    <t>419.700</t>
  </si>
  <si>
    <t>Вязники г, Жуковского ул, 9</t>
  </si>
  <si>
    <t>Вязники г, Заготзерно ул, 1</t>
  </si>
  <si>
    <t>208.500</t>
  </si>
  <si>
    <t>Вязники г, Заготзерно ул, 10</t>
  </si>
  <si>
    <t>287.600</t>
  </si>
  <si>
    <t>Вязники г, Заготзерно ул, 11А</t>
  </si>
  <si>
    <t>Вязники г, Заготзерно ул, 12</t>
  </si>
  <si>
    <t>Вязники г, Заготзерно ул, 13</t>
  </si>
  <si>
    <t>238.900</t>
  </si>
  <si>
    <t>1294.000</t>
  </si>
  <si>
    <t>Вязники г, Заготзерно ул, 15</t>
  </si>
  <si>
    <t>Вязники г, Заготзерно ул, 16</t>
  </si>
  <si>
    <t>232.600</t>
  </si>
  <si>
    <t>Вязники г, Заготзерно ул, 17</t>
  </si>
  <si>
    <t>263.800</t>
  </si>
  <si>
    <t>Вязники г, Заготзерно ул, 19А</t>
  </si>
  <si>
    <t>268.200</t>
  </si>
  <si>
    <t>Вязники г, Заготзерно ул, 2</t>
  </si>
  <si>
    <t>509.800</t>
  </si>
  <si>
    <t>709.500</t>
  </si>
  <si>
    <t>559.200</t>
  </si>
  <si>
    <t>Вязники г, Заготзерно ул, 4</t>
  </si>
  <si>
    <t>Вязники г, Заготзерно ул, 6</t>
  </si>
  <si>
    <t>Вязники г, Заготзерно ул, 6А</t>
  </si>
  <si>
    <t>Вязники г, Заготзерно ул, 8А</t>
  </si>
  <si>
    <t>680.300</t>
  </si>
  <si>
    <t>Вязники г, Заготзерно ул, 9</t>
  </si>
  <si>
    <t>Вязники г, Заливная ул, 20</t>
  </si>
  <si>
    <t>Вязники г, Заливная ул, 22</t>
  </si>
  <si>
    <t>565.300</t>
  </si>
  <si>
    <t>Вязники г, Заливная ул, 30</t>
  </si>
  <si>
    <t>Вязники г, Заливная ул, 32</t>
  </si>
  <si>
    <t>160.200</t>
  </si>
  <si>
    <t>356.900</t>
  </si>
  <si>
    <t>Вязники г, Заливная ул, 9</t>
  </si>
  <si>
    <t>257.200</t>
  </si>
  <si>
    <t>Вязники г, И.Симонова ул, 11/9</t>
  </si>
  <si>
    <t>2807.380</t>
  </si>
  <si>
    <t>Вязники г, И.Симонова ул, 24</t>
  </si>
  <si>
    <t>1900</t>
  </si>
  <si>
    <t>Вязники г, Ивгрэс ул, 3</t>
  </si>
  <si>
    <t>Вязники г, имени К.Либкнехта пл, 6</t>
  </si>
  <si>
    <t>Вязники г, Калинина ул, 1/7</t>
  </si>
  <si>
    <t>Вязники г, Калинина ул, 10</t>
  </si>
  <si>
    <t>774.500</t>
  </si>
  <si>
    <t>Вязники г, Калинина ул, 14</t>
  </si>
  <si>
    <t>374.600</t>
  </si>
  <si>
    <t>Вязники г, Калинина ул, 18/3</t>
  </si>
  <si>
    <t>Вязники г, Калинина ул, 20</t>
  </si>
  <si>
    <t>Вязники г, Калинина ул, 5</t>
  </si>
  <si>
    <t>283.600</t>
  </si>
  <si>
    <t>Вязники г, Калинина ул, 5а</t>
  </si>
  <si>
    <t>199.100</t>
  </si>
  <si>
    <t>Вязники г, Калинина ул, 6</t>
  </si>
  <si>
    <t>Вязники г, Калинина ул, 8</t>
  </si>
  <si>
    <t>499.900</t>
  </si>
  <si>
    <t>Вязники г, Калинина ул, 9</t>
  </si>
  <si>
    <t>Вязники г, Киселева ул, 42</t>
  </si>
  <si>
    <t>381.600</t>
  </si>
  <si>
    <t>Вязники г, Киселева ул, 57</t>
  </si>
  <si>
    <t>220.800</t>
  </si>
  <si>
    <t>Вязники г, Киселева ул, 60/1</t>
  </si>
  <si>
    <t>183.200</t>
  </si>
  <si>
    <t>Вязники г, Киселева ул, 64</t>
  </si>
  <si>
    <t>Вязники г, Киселева ул, 71</t>
  </si>
  <si>
    <t>Вязники г, Комзяковская ул, 2</t>
  </si>
  <si>
    <t>Вязники г, Комсомольская ул, 12</t>
  </si>
  <si>
    <t>Вязники г, Комсомольская ул, 14</t>
  </si>
  <si>
    <t>Вязники г, Комсомольская ул, 16</t>
  </si>
  <si>
    <t>Вязники г, Комсомольская ул, 18</t>
  </si>
  <si>
    <t>814.700</t>
  </si>
  <si>
    <t>Вязники г, Комсомольская ул, 2</t>
  </si>
  <si>
    <t>Вязники г, Комсомольская ул, 20/50</t>
  </si>
  <si>
    <t>556.900</t>
  </si>
  <si>
    <t>624.600</t>
  </si>
  <si>
    <t>Вязники г, Комсомольская ул, 22</t>
  </si>
  <si>
    <t>Вязники г, Комсомольская ул, 24</t>
  </si>
  <si>
    <t>Вязники г, Комсомольская ул, 2а</t>
  </si>
  <si>
    <t>Вязники г, Комсомольская ул, 5</t>
  </si>
  <si>
    <t>549.300</t>
  </si>
  <si>
    <t>Вязники г, Комсомольская ул, 8</t>
  </si>
  <si>
    <t>Вязники г, Комсомольская ул, 8а</t>
  </si>
  <si>
    <t>Вязники г, Красное шоссе ул, 17</t>
  </si>
  <si>
    <t>436.800</t>
  </si>
  <si>
    <t>Вязники г, Краснофлотская ул, 2</t>
  </si>
  <si>
    <t>1614.600</t>
  </si>
  <si>
    <t>Вязники г, Куйбышева ул, 4</t>
  </si>
  <si>
    <t>Вязники г, Кутузова ул, 3</t>
  </si>
  <si>
    <t>Вязники г, Кутузова ул, 5</t>
  </si>
  <si>
    <t>Вязники г, Кутузова ул, 7</t>
  </si>
  <si>
    <t>443.800</t>
  </si>
  <si>
    <t>Вязники г, Л.Толстого ул, 16</t>
  </si>
  <si>
    <t>197.800</t>
  </si>
  <si>
    <t>Вязники г, Л.Толстого ул, 2/26</t>
  </si>
  <si>
    <t>200.300</t>
  </si>
  <si>
    <t>Вязники г, Л.Толстого ул, 39</t>
  </si>
  <si>
    <t>Вязники г, Л.Толстого ул, 51/22</t>
  </si>
  <si>
    <t>Вязники г, Ленина ул, 10</t>
  </si>
  <si>
    <t>Вязники г, Ленина ул, 11</t>
  </si>
  <si>
    <t>Вязники г, Ленина ул, 13</t>
  </si>
  <si>
    <t>Вязники г, Ленина ул, 16</t>
  </si>
  <si>
    <t>406.000</t>
  </si>
  <si>
    <t>Вязники г, Ленина ул, 18</t>
  </si>
  <si>
    <t>Вязники г, Ленина ул, 19</t>
  </si>
  <si>
    <t>5344.400</t>
  </si>
  <si>
    <t>Вязники г, Ленина ул, 2</t>
  </si>
  <si>
    <t>Вязники г, Ленина ул, 21</t>
  </si>
  <si>
    <t>1868.900</t>
  </si>
  <si>
    <t>Вязники г, Ленина ул, 23</t>
  </si>
  <si>
    <t>Вязники г, Ленина ул, 24</t>
  </si>
  <si>
    <t>282.400</t>
  </si>
  <si>
    <t>Вязники г, Ленина ул, 29</t>
  </si>
  <si>
    <t>660.100</t>
  </si>
  <si>
    <t>Вязники г, Ленина ул, 3</t>
  </si>
  <si>
    <t>Вязники г, Ленина ул, 31</t>
  </si>
  <si>
    <t>Вязники г, Ленина ул, 33</t>
  </si>
  <si>
    <t>Вязники г, Ленина ул, 37</t>
  </si>
  <si>
    <t>Вязники г, Ленина ул, 38</t>
  </si>
  <si>
    <t>Вязники г, Ленина ул, 39</t>
  </si>
  <si>
    <t>253.300</t>
  </si>
  <si>
    <t>Вязники г, Ленина ул, 4</t>
  </si>
  <si>
    <t>Вязники г, Ленина ул, 40</t>
  </si>
  <si>
    <t>275.800</t>
  </si>
  <si>
    <t>297.300</t>
  </si>
  <si>
    <t>Вязники г, Ленина ул, 48</t>
  </si>
  <si>
    <t>Вязники г, Ленина ул, 5</t>
  </si>
  <si>
    <t>Вязники г, Ленина ул, 50</t>
  </si>
  <si>
    <t>551.100</t>
  </si>
  <si>
    <t>Вязники г, Ленина ул, 52</t>
  </si>
  <si>
    <t>Вязники г, Ленина ул, 54</t>
  </si>
  <si>
    <t>Вязники г, Ленина ул, 56а</t>
  </si>
  <si>
    <t>311.800</t>
  </si>
  <si>
    <t>Вязники г, Ленина ул, 58</t>
  </si>
  <si>
    <t>Вязники г, Ленина ул, 6</t>
  </si>
  <si>
    <t>Вязники г, Ленина ул, 60</t>
  </si>
  <si>
    <t>Вязники г, Ленина ул, 7</t>
  </si>
  <si>
    <t>Вязники г, Ленина ул, 8</t>
  </si>
  <si>
    <t>Вязники г, Ленина ул, 9</t>
  </si>
  <si>
    <t>Вязники г, Мельничный проезд, 4</t>
  </si>
  <si>
    <t>1052.700</t>
  </si>
  <si>
    <t>Вязники г, Металлистов ул, 1</t>
  </si>
  <si>
    <t>319.300</t>
  </si>
  <si>
    <t>Вязники г, Металлистов ул, 10</t>
  </si>
  <si>
    <t>Вязники г, Металлистов ул, 11</t>
  </si>
  <si>
    <t>Вязники г, Металлистов ул, 12</t>
  </si>
  <si>
    <t>Вязники г, Металлистов ул, 13</t>
  </si>
  <si>
    <t>Вязники г, Металлистов ул, 14</t>
  </si>
  <si>
    <t>Вязники г, Металлистов ул, 15</t>
  </si>
  <si>
    <t>647.700</t>
  </si>
  <si>
    <t>Вязники г, Металлистов ул, 16</t>
  </si>
  <si>
    <t>Вязники г, Металлистов ул, 16Б</t>
  </si>
  <si>
    <t>Вязники г, Металлистов ул, 17</t>
  </si>
  <si>
    <t>1647.000</t>
  </si>
  <si>
    <t>543.300</t>
  </si>
  <si>
    <t>Вязники г, Металлистов ул, 19</t>
  </si>
  <si>
    <t>Вязники г, Металлистов ул, 22</t>
  </si>
  <si>
    <t>Вязники г, Металлистов ул, 23 корп. 1</t>
  </si>
  <si>
    <t>Вязники г, Металлистов ул, 23 корп. 2</t>
  </si>
  <si>
    <t>Вязники г, Металлистов ул, 23а</t>
  </si>
  <si>
    <t>Вязники г, Металлистов ул, 24</t>
  </si>
  <si>
    <t>2653.600</t>
  </si>
  <si>
    <t>Вязники г, Металлистов ул, 28</t>
  </si>
  <si>
    <t>97.630</t>
  </si>
  <si>
    <t>Вязники г, Металлистов ул, 3</t>
  </si>
  <si>
    <t>Вязники г, Металлистов ул, 30</t>
  </si>
  <si>
    <t>1589.100</t>
  </si>
  <si>
    <t>Вязники г, Металлистов ул, 4</t>
  </si>
  <si>
    <t>1303.600</t>
  </si>
  <si>
    <t>Вязники г, Металлистов ул, 5</t>
  </si>
  <si>
    <t>Вязники г, Металлистов ул, 7</t>
  </si>
  <si>
    <t>Вязники г, Металлистов ул, 8</t>
  </si>
  <si>
    <t>Вязники г, Металлистов ул, 9</t>
  </si>
  <si>
    <t>Вязники г, Мичуринская ул, 69</t>
  </si>
  <si>
    <t>Вязники г, Мичуринская ул, 71</t>
  </si>
  <si>
    <t>208.000</t>
  </si>
  <si>
    <t>Вязники г, Мичуринская ул, 73</t>
  </si>
  <si>
    <t>Вязники г, Мичуринская ул, 75</t>
  </si>
  <si>
    <t>204.400</t>
  </si>
  <si>
    <t>Вязники г, Мичуринская ул, 76</t>
  </si>
  <si>
    <t>Вязники г, Мичуринская ул, 77</t>
  </si>
  <si>
    <t>927.300</t>
  </si>
  <si>
    <t>204.500</t>
  </si>
  <si>
    <t>205.800</t>
  </si>
  <si>
    <t>Вязники г, Мичуринская ул, 81а</t>
  </si>
  <si>
    <t>Вязники г, Мичуринская ул, 83</t>
  </si>
  <si>
    <t>Вязники г, Мичуринская ул, 85</t>
  </si>
  <si>
    <t>749.900</t>
  </si>
  <si>
    <t>1316.500</t>
  </si>
  <si>
    <t>Вязники г, Молодежная ул, 12</t>
  </si>
  <si>
    <t>Вязники г, Молодежная ул, 14</t>
  </si>
  <si>
    <t>589.100</t>
  </si>
  <si>
    <t>Вязники г, Молодежная ул, 16</t>
  </si>
  <si>
    <t>311.300</t>
  </si>
  <si>
    <t>Вязники г, Молодежная ул, 22</t>
  </si>
  <si>
    <t>3183.000</t>
  </si>
  <si>
    <t>Вязники г, Молодежная ул, 24</t>
  </si>
  <si>
    <t>Вязники г, Молодежная ул, 26</t>
  </si>
  <si>
    <t>1235.000</t>
  </si>
  <si>
    <t>Вязники г, Мошина ул, 28</t>
  </si>
  <si>
    <t>458.100</t>
  </si>
  <si>
    <t>681.800</t>
  </si>
  <si>
    <t>339.800</t>
  </si>
  <si>
    <t>Вязники г, Мошина ул, 38</t>
  </si>
  <si>
    <t>Вязники г, Мошина ул, 43/21</t>
  </si>
  <si>
    <t>Вязники г, Мошина ул, 6</t>
  </si>
  <si>
    <t>337.900</t>
  </si>
  <si>
    <t>Вязники г, Музейный проезд, 7</t>
  </si>
  <si>
    <t>1920</t>
  </si>
  <si>
    <t>329.700</t>
  </si>
  <si>
    <t>Вязники г, Новая ул, 1/4</t>
  </si>
  <si>
    <t>Вязники г, Новая ул, 11</t>
  </si>
  <si>
    <t>339.000</t>
  </si>
  <si>
    <t>Вязники г, Новая ул, 12</t>
  </si>
  <si>
    <t>624.300</t>
  </si>
  <si>
    <t>Вязники г, Новая ул, 13</t>
  </si>
  <si>
    <t>Вязники г, Новая ул, 14</t>
  </si>
  <si>
    <t>283.500</t>
  </si>
  <si>
    <t>Вязники г, Новая ул, 2/2</t>
  </si>
  <si>
    <t>580.100</t>
  </si>
  <si>
    <t>Вязники г, Новая ул, 3</t>
  </si>
  <si>
    <t>Вязники г, Новая ул, 4</t>
  </si>
  <si>
    <t>719.900</t>
  </si>
  <si>
    <t>Вязники г, Новая ул, 4а</t>
  </si>
  <si>
    <t>521.300</t>
  </si>
  <si>
    <t>Вязники г, Новая ул, 5</t>
  </si>
  <si>
    <t>Вязники г, Новая ул, 6</t>
  </si>
  <si>
    <t>Вязники г, Новая ул, 8</t>
  </si>
  <si>
    <t>Вязники г, Новая ул, 9</t>
  </si>
  <si>
    <t>Вязники г, Нововязники мкр, Карла Маркса ул, 1</t>
  </si>
  <si>
    <t>428.200</t>
  </si>
  <si>
    <t>Вязники г, Нововязники мкр, Карла Маркса ул, 2</t>
  </si>
  <si>
    <t>433.100</t>
  </si>
  <si>
    <t>Вязники г, Нововязники мкр, Карла Маркса ул, 3</t>
  </si>
  <si>
    <t>Вязники г, Нововязники мкр, Карла Маркса ул, 5</t>
  </si>
  <si>
    <t>503.900</t>
  </si>
  <si>
    <t>Вязники г, Нововязники мкр, Карла Маркса ул, 6</t>
  </si>
  <si>
    <t>668.000</t>
  </si>
  <si>
    <t>504.800</t>
  </si>
  <si>
    <t>Вязники г, Нововязники мкр, Кировский пер, 1</t>
  </si>
  <si>
    <t>798.500</t>
  </si>
  <si>
    <t>Вязники г, Нововязники мкр, Клубная ул, 12</t>
  </si>
  <si>
    <t>318.100</t>
  </si>
  <si>
    <t>Вязники г, Нововязники мкр, Клубная ул, 14</t>
  </si>
  <si>
    <t>293.600</t>
  </si>
  <si>
    <t>467.600</t>
  </si>
  <si>
    <t>Вязники г, Нововязники мкр, Красина ул, 37</t>
  </si>
  <si>
    <t>Вязники г, Нововязники мкр, Механизаторов ул, 106</t>
  </si>
  <si>
    <t>760.300</t>
  </si>
  <si>
    <t>Вязники г, Нововязники мкр, Механизаторов ул, 107</t>
  </si>
  <si>
    <t>738.600</t>
  </si>
  <si>
    <t>1043.600</t>
  </si>
  <si>
    <t>Вязники г, Нововязники мкр, Механизаторов ул, 108</t>
  </si>
  <si>
    <t>Вязники г, Нововязники мкр, Механизаторов ул, 109</t>
  </si>
  <si>
    <t>Вязники г, Нововязники мкр, Механизаторов ул, 111</t>
  </si>
  <si>
    <t>Вязники г, Нововязники мкр, Механизаторов ул, 112</t>
  </si>
  <si>
    <t>Вязники г, Нововязники мкр, Механизаторов ул, 113</t>
  </si>
  <si>
    <t>Вязники г, Нововязники мкр, Механизаторов ул, 114</t>
  </si>
  <si>
    <t>Вязники г, Нововязники мкр, Механизаторов ул, 70</t>
  </si>
  <si>
    <t>Вязники г, Нововязники мкр, Механизаторов ул, 72</t>
  </si>
  <si>
    <t>Вязники г, Нововязники мкр, Механизаторов ул, 90а</t>
  </si>
  <si>
    <t>385.600</t>
  </si>
  <si>
    <t>Вязники г, Нововязники мкр, Привокзальная ул, 16</t>
  </si>
  <si>
    <t>404.500</t>
  </si>
  <si>
    <t>Вязники г, Нововязники мкр, Привокзальная ул, 46</t>
  </si>
  <si>
    <t>390.800</t>
  </si>
  <si>
    <t>Вязники г, Нововязники мкр, Привокзальная ул, 47</t>
  </si>
  <si>
    <t>219.200</t>
  </si>
  <si>
    <t>Вязники г, Нововязники мкр, Привокзальная ул, 48</t>
  </si>
  <si>
    <t>359.000</t>
  </si>
  <si>
    <t>217.900</t>
  </si>
  <si>
    <t>Вязники г, Нововязники мкр, Привокзальная ул, 49</t>
  </si>
  <si>
    <t>214.200</t>
  </si>
  <si>
    <t>Вязники г, Нововязники мкр, Привокзальная ул, 50</t>
  </si>
  <si>
    <t>195.100</t>
  </si>
  <si>
    <t>Вязники г, Нововязники мкр, Привокзальная ул, 52</t>
  </si>
  <si>
    <t>225.200</t>
  </si>
  <si>
    <t>Вязники г, Нововязники мкр, Привокзальная ул, 53</t>
  </si>
  <si>
    <t>219.300</t>
  </si>
  <si>
    <t>Вязники г, Нововязники мкр, Привокзальная ул, 54</t>
  </si>
  <si>
    <t>220.400</t>
  </si>
  <si>
    <t>Вязники г, Нововязники мкр, Привокзальная ул, 55/30</t>
  </si>
  <si>
    <t>232.000</t>
  </si>
  <si>
    <t>348.100</t>
  </si>
  <si>
    <t>Вязники г, Нововязники мкр, Привокзальная ул, 57</t>
  </si>
  <si>
    <t>364.600</t>
  </si>
  <si>
    <t>Вязники г, Нововязники мкр, Привокзальная ул, 59</t>
  </si>
  <si>
    <t>Вязники г, Нововязники мкр, Привокзальная ул, 60</t>
  </si>
  <si>
    <t>711.800</t>
  </si>
  <si>
    <t>528.400</t>
  </si>
  <si>
    <t>Вязники г, Нововязники мкр, Привокзальная ул, 62</t>
  </si>
  <si>
    <t>Вязники г, Нововязники мкр, Привокзальная ул, 63</t>
  </si>
  <si>
    <t>Вязники г, Нововязники мкр, Текстильная ул, 1</t>
  </si>
  <si>
    <t>Вязники г, Нововязники мкр, Текстильная ул, 3</t>
  </si>
  <si>
    <t>Вязники г, Нововязники мкр, Текстильная ул, 5</t>
  </si>
  <si>
    <t>849.500</t>
  </si>
  <si>
    <t>Вязники г, Нововязники мкр, Юбилейная ул, 1</t>
  </si>
  <si>
    <t>Вязники г, Нововязники мкр, Юбилейная ул, 2</t>
  </si>
  <si>
    <t>621.800</t>
  </si>
  <si>
    <t>Вязники г, Нововязники мкр, Юбилейная ул, 3</t>
  </si>
  <si>
    <t>Вязники г, Нововязники мкр, Юбилейная ул, 4</t>
  </si>
  <si>
    <t>Вязники г, Нововязники мкр, Юбилейная ул, 6</t>
  </si>
  <si>
    <t>862.300</t>
  </si>
  <si>
    <t>Вязники г, Нововязники мкр, Юбилейная ул, 7</t>
  </si>
  <si>
    <t>828.200</t>
  </si>
  <si>
    <t>Вязники г, Ново-Фабричная ул, 21</t>
  </si>
  <si>
    <t>382.600</t>
  </si>
  <si>
    <t>218.900</t>
  </si>
  <si>
    <t>Вязники г, Октябрьская ул, 1/4</t>
  </si>
  <si>
    <t>Вязники г, Октябрьская ул, 3</t>
  </si>
  <si>
    <t>Вязники г, Октябрьская ул, 5</t>
  </si>
  <si>
    <t>681.000</t>
  </si>
  <si>
    <t>Вязники г, Пролетарская ул, 29/7</t>
  </si>
  <si>
    <t>297.500</t>
  </si>
  <si>
    <t>Вязники г, Пролетарская ул, 55/10</t>
  </si>
  <si>
    <t>66.000</t>
  </si>
  <si>
    <t>Вязники г, Пролетарская ул, 56</t>
  </si>
  <si>
    <t>Вязники г, Пролетарская ул, 60</t>
  </si>
  <si>
    <t>263.400</t>
  </si>
  <si>
    <t>266.300</t>
  </si>
  <si>
    <t>242.900</t>
  </si>
  <si>
    <t>Вязники г, Пушкинская ул, 21/7</t>
  </si>
  <si>
    <t>1918</t>
  </si>
  <si>
    <t>Вязники г, Пушкинская ул, 23/14</t>
  </si>
  <si>
    <t>258.500</t>
  </si>
  <si>
    <t>Вязники г, Пушкинская ул, 25</t>
  </si>
  <si>
    <t>Вязники г, Пушкинская ул, 8/12</t>
  </si>
  <si>
    <t>292.900</t>
  </si>
  <si>
    <t>457.200</t>
  </si>
  <si>
    <t>Вязники г, Рябиновая ул, 2</t>
  </si>
  <si>
    <t>Вязники г, Рябиновая ул, 4</t>
  </si>
  <si>
    <t>Вязники г, Рябиновая ул, 6</t>
  </si>
  <si>
    <t>Вязники г, Рябиновая ул, 8</t>
  </si>
  <si>
    <t>1143.000</t>
  </si>
  <si>
    <t>Вязники г, С.Лазо ул, 2</t>
  </si>
  <si>
    <t>Вязники г, Свердлова ул, 32</t>
  </si>
  <si>
    <t>Вязники г, Сенькова ул, 20</t>
  </si>
  <si>
    <t>309.900</t>
  </si>
  <si>
    <t>Вязники г, Сенькова ул, 22</t>
  </si>
  <si>
    <t>196.300</t>
  </si>
  <si>
    <t>Вязники г, Сенькова ул, 32</t>
  </si>
  <si>
    <t>516.900</t>
  </si>
  <si>
    <t>Вязники г, Сенькова ул, 50</t>
  </si>
  <si>
    <t>Вязники г, Сергиевских ул, 16</t>
  </si>
  <si>
    <t>365.500</t>
  </si>
  <si>
    <t>230.500</t>
  </si>
  <si>
    <t>Вязники г, Сергиевских ул, 19/9</t>
  </si>
  <si>
    <t>Вязники г, Сергиевских ул, 4</t>
  </si>
  <si>
    <t>366.200</t>
  </si>
  <si>
    <t>Вязники г, Сергиевских ул, 42</t>
  </si>
  <si>
    <t>Вязники г, Сергиевских ул, 6</t>
  </si>
  <si>
    <t>1919</t>
  </si>
  <si>
    <t>Вязники г, Сиреневая ул, 1</t>
  </si>
  <si>
    <t>Вязники г, Сиреневая ул, 10</t>
  </si>
  <si>
    <t>Вязники г, Сиреневая ул, 3</t>
  </si>
  <si>
    <t>303.300</t>
  </si>
  <si>
    <t>Вязники г, Сиреневая ул, 4а</t>
  </si>
  <si>
    <t>Вязники г, Сиреневая ул, 5</t>
  </si>
  <si>
    <t>Вязники г, Сиреневая ул, 6</t>
  </si>
  <si>
    <t>Вязники г, Сиреневая ул, 8</t>
  </si>
  <si>
    <t>Вязники г, Соборная пл, 11</t>
  </si>
  <si>
    <t>284.100</t>
  </si>
  <si>
    <t>202.900</t>
  </si>
  <si>
    <t>Вязники г, Соборная пл, 3</t>
  </si>
  <si>
    <t>Вязники г, Соборная пл, 4</t>
  </si>
  <si>
    <t>333.800</t>
  </si>
  <si>
    <t>Вязники г, Соборная пл, 7</t>
  </si>
  <si>
    <t>630.200</t>
  </si>
  <si>
    <t>Вязники г, Соборная пл, 8</t>
  </si>
  <si>
    <t>226.800</t>
  </si>
  <si>
    <t>Вязники г, Соборная пл, 9</t>
  </si>
  <si>
    <t>Вязники г, Советская ул, 13/4</t>
  </si>
  <si>
    <t>623.400</t>
  </si>
  <si>
    <t>Вязники г, Советская ул, 21</t>
  </si>
  <si>
    <t>Вязники г, Советская ул, 23а</t>
  </si>
  <si>
    <t>386.200</t>
  </si>
  <si>
    <t>314.600</t>
  </si>
  <si>
    <t>Вязники г, Советская ул, 36/2</t>
  </si>
  <si>
    <t>386.800</t>
  </si>
  <si>
    <t>603.900</t>
  </si>
  <si>
    <t>Вязники г, Советская ул, 52</t>
  </si>
  <si>
    <t>Вязники г, Советская ул, 56</t>
  </si>
  <si>
    <t>Вязники г, Советская ул, 58</t>
  </si>
  <si>
    <t>193.100</t>
  </si>
  <si>
    <t>Вязники г, Советская ул, 60/2</t>
  </si>
  <si>
    <t>520.400</t>
  </si>
  <si>
    <t>Вязники г, Советская ул, 62/1</t>
  </si>
  <si>
    <t>966.900</t>
  </si>
  <si>
    <t>Вязники г, Советская ул, 88</t>
  </si>
  <si>
    <t>467.100</t>
  </si>
  <si>
    <t>378.600</t>
  </si>
  <si>
    <t>Вязники г, Спортивная ул, 1</t>
  </si>
  <si>
    <t>Вязники г, Спортивная ул, 3</t>
  </si>
  <si>
    <t>Вязники г, Спортивная ул, 4</t>
  </si>
  <si>
    <t>Вязники г, Спортивная ул, 8</t>
  </si>
  <si>
    <t>794.400</t>
  </si>
  <si>
    <t>Вязники г, Стахановская ул, 16</t>
  </si>
  <si>
    <t>1251.200</t>
  </si>
  <si>
    <t>Вязники г, Стахановская ул, 19</t>
  </si>
  <si>
    <t>Вязники г, Стахановская ул, 20</t>
  </si>
  <si>
    <t>Вязники г, Стахановская ул, 21</t>
  </si>
  <si>
    <t>Вязники г, Стахановская ул, 25</t>
  </si>
  <si>
    <t>Вязники г, Стахановская ул, 28</t>
  </si>
  <si>
    <t>1193.900</t>
  </si>
  <si>
    <t>Вязники г, Стахановская ул, 30</t>
  </si>
  <si>
    <t>Вязники г, Суворова ул, 1а</t>
  </si>
  <si>
    <t>Вязники г, Суворова ул, 1б</t>
  </si>
  <si>
    <t>Вязники г, Трудовая гора ул, 12</t>
  </si>
  <si>
    <t>Вязники г, Трудовая гора ул, 2/1</t>
  </si>
  <si>
    <t>Вязники г, Фейгина ул, 31</t>
  </si>
  <si>
    <t>210.800</t>
  </si>
  <si>
    <t>Вязники г, Физкультурная ул, 16</t>
  </si>
  <si>
    <t>Вязники г, Физкультурная ул, 18</t>
  </si>
  <si>
    <t>Вязники г, Физкультурная ул, 20</t>
  </si>
  <si>
    <t>Вязники г, Физкультурная ул, 5</t>
  </si>
  <si>
    <t>Вязники г, Физкультурная ул, 8</t>
  </si>
  <si>
    <t>337.100</t>
  </si>
  <si>
    <t>Вязники г, Чехова ул, 17а</t>
  </si>
  <si>
    <t>874.800</t>
  </si>
  <si>
    <t>Вязники г, Чехова ул, 19</t>
  </si>
  <si>
    <t>Вязники г, Чехова ул, 19а</t>
  </si>
  <si>
    <t>Вязники г, Чехова ул, 25</t>
  </si>
  <si>
    <t>3813.680</t>
  </si>
  <si>
    <t>Вязники г, Чехова ул, 27</t>
  </si>
  <si>
    <t>Вязники г, Чехова ул, 28</t>
  </si>
  <si>
    <t>414.400</t>
  </si>
  <si>
    <t>Вязники г, Чехова ул, 28а</t>
  </si>
  <si>
    <t>280.600</t>
  </si>
  <si>
    <t>Вязники г, Чехова ул, 28в</t>
  </si>
  <si>
    <t>Вязники г, Чехова ул, 31</t>
  </si>
  <si>
    <t>Вязники г, Чехова ул, 36</t>
  </si>
  <si>
    <t>Вязники г, Чехова ул, 38</t>
  </si>
  <si>
    <t>Вязники г, Чехова ул, 40</t>
  </si>
  <si>
    <t>269.900</t>
  </si>
  <si>
    <t>Вязники г, Чехова ул, 46</t>
  </si>
  <si>
    <t>Вязники г, Чехова ул, 48</t>
  </si>
  <si>
    <t>202.400</t>
  </si>
  <si>
    <t>316.200</t>
  </si>
  <si>
    <t>Вязниковский р-н, Барское Татарово с, Совхозная ул, 10</t>
  </si>
  <si>
    <t>497.500</t>
  </si>
  <si>
    <t>Вязниковский р-н, Барское Татарово с, Совхозная ул, 11</t>
  </si>
  <si>
    <t>Вязниковский р-н, Барское Татарово с, Совхозная ул, 13</t>
  </si>
  <si>
    <t>816.600</t>
  </si>
  <si>
    <t>660.800</t>
  </si>
  <si>
    <t>Вязниковский р-н, Барское Татарово с, Совхозная ул, 15</t>
  </si>
  <si>
    <t>375.700</t>
  </si>
  <si>
    <t>664.500</t>
  </si>
  <si>
    <t>Вязниковский р-н, Барское Татарово с, Шибанова ул, 118б</t>
  </si>
  <si>
    <t>296.800</t>
  </si>
  <si>
    <t>730.700</t>
  </si>
  <si>
    <t>Вязниковский р-н, Большевысоково д, Садовая ул, 13</t>
  </si>
  <si>
    <t>444.400</t>
  </si>
  <si>
    <t>Вязниковский р-н, Буторлино д, Нагорная ул, 1</t>
  </si>
  <si>
    <t>225.000</t>
  </si>
  <si>
    <t>Вязниковский р-н, Буторлино д, Фабричный пер, 9</t>
  </si>
  <si>
    <t>Вязниковский р-н, Буторлино д, Шоссейная ул, 16</t>
  </si>
  <si>
    <t>313.400</t>
  </si>
  <si>
    <t>574.300</t>
  </si>
  <si>
    <t>Вязниковский р-н, Буторлино д, Шоссейная ул, 21</t>
  </si>
  <si>
    <t>480.700</t>
  </si>
  <si>
    <t>Вязниковский р-н, Воробьевка д, Главная ул, 1</t>
  </si>
  <si>
    <t>460.500</t>
  </si>
  <si>
    <t>Вязниковский р-н, Воробьевка д, Главная ул, 2</t>
  </si>
  <si>
    <t>520.100</t>
  </si>
  <si>
    <t>Вязниковский р-н, Воробьевка д, Главная ул, 3</t>
  </si>
  <si>
    <t>Вязниковский р-н, Воробьевка д, Главная ул, 4</t>
  </si>
  <si>
    <t>673.400</t>
  </si>
  <si>
    <t>769.900</t>
  </si>
  <si>
    <t>Вязниковский р-н, Галкино д, Победы ул, 2</t>
  </si>
  <si>
    <t>Вязниковский р-н, Галкино д, Победы ул, 3</t>
  </si>
  <si>
    <t>513.570</t>
  </si>
  <si>
    <t>Вязниковский р-н, Ерофеево д, Профсоюзная ул, 6</t>
  </si>
  <si>
    <t>197.900</t>
  </si>
  <si>
    <t>331.100</t>
  </si>
  <si>
    <t>Вязниковский р-н, Ерофеево д, Прядильная ул, 18</t>
  </si>
  <si>
    <t>Вязниковский р-н, Заречный п, 25</t>
  </si>
  <si>
    <t>Вязниковский р-н, Заречный п, 26</t>
  </si>
  <si>
    <t>252.200</t>
  </si>
  <si>
    <t>333.300</t>
  </si>
  <si>
    <t>343.600</t>
  </si>
  <si>
    <t>Вязниковский р-н, Заречный п, 27</t>
  </si>
  <si>
    <t>359.400</t>
  </si>
  <si>
    <t>Вязниковский р-н, Заречный п, 28</t>
  </si>
  <si>
    <t>Вязниковский р-н, Заречный п, 29</t>
  </si>
  <si>
    <t>Вязниковский р-н, Заречный п, 30</t>
  </si>
  <si>
    <t>647.800</t>
  </si>
  <si>
    <t>Вязниковский р-н, Заречный п, 31</t>
  </si>
  <si>
    <t>591.700</t>
  </si>
  <si>
    <t>Вязниковский р-н, Коурково д, Школьная ул, 5</t>
  </si>
  <si>
    <t>379.200</t>
  </si>
  <si>
    <t>Вязниковский р-н, Лукново п, Возрождения ул, 6</t>
  </si>
  <si>
    <t>237.100</t>
  </si>
  <si>
    <t>Вязниковский р-н, Лукново п, Возрождения ул, 8</t>
  </si>
  <si>
    <t>Вязниковский р-н, Лукново п, Лермонтова ул, 17</t>
  </si>
  <si>
    <t>641.100</t>
  </si>
  <si>
    <t>Вязниковский р-н, Лукново п, Лермонтова ул, 21</t>
  </si>
  <si>
    <t>Вязниковский р-н, Лукново п, Лермонтова ул, 27</t>
  </si>
  <si>
    <t>Вязниковский р-н, Лукново п, Лермонтова ул, 29</t>
  </si>
  <si>
    <t>Вязниковский р-н, Лукново п, Октябрьская ул, 26</t>
  </si>
  <si>
    <t>Вязниковский р-н, Лукново п, Фабричная ул, 1</t>
  </si>
  <si>
    <t>594.100</t>
  </si>
  <si>
    <t>674.000</t>
  </si>
  <si>
    <t>530.600</t>
  </si>
  <si>
    <t>Вязниковский р-н, Лукново п, Фабричная ул, 13</t>
  </si>
  <si>
    <t>Вязниковский р-н, Лукново п, Фабричная ул, 15</t>
  </si>
  <si>
    <t>Вязниковский р-н, Лукново п, Фабричная ул, 16</t>
  </si>
  <si>
    <t>348.700</t>
  </si>
  <si>
    <t>Вязниковский р-н, Лукново п, Фабричная ул, 17</t>
  </si>
  <si>
    <t>Вязниковский р-н, Лукново п, Фабричная ул, 19</t>
  </si>
  <si>
    <t>Вязниковский р-н, Лукново п, Фабричная ул, 2</t>
  </si>
  <si>
    <t>532.100</t>
  </si>
  <si>
    <t>Вязниковский р-н, Лукново п, Фабричная ул, 21</t>
  </si>
  <si>
    <t>500.900</t>
  </si>
  <si>
    <t>Вязниковский р-н, Лукново п, Фабричная ул, 23</t>
  </si>
  <si>
    <t>Вязниковский р-н, Лукново п, Фабричная ул, 25</t>
  </si>
  <si>
    <t>334.000</t>
  </si>
  <si>
    <t>277.100</t>
  </si>
  <si>
    <t>Вязниковский р-н, Лукново п, Фабричная ул, 26</t>
  </si>
  <si>
    <t>Вязниковский р-н, Лукново п, Фабричная ул, 27</t>
  </si>
  <si>
    <t>Вязниковский р-н, Лукново п, Фабричная ул, 29</t>
  </si>
  <si>
    <t>Вязниковский р-н, Лукново п, Фабричная ул, 3</t>
  </si>
  <si>
    <t>Вязниковский р-н, Лукново п, Фабричная ул, 31</t>
  </si>
  <si>
    <t>Вязниковский р-н, Лукново п, Фабричная ул, 7</t>
  </si>
  <si>
    <t>Вязниковский р-н, Лукново п, Фабричная ул, 8</t>
  </si>
  <si>
    <t>385.700</t>
  </si>
  <si>
    <t>Вязниковский р-н, Лукново п, Фабричная ул, 9</t>
  </si>
  <si>
    <t>Вязниковский р-н, Лукново п, Центральная ул, 16</t>
  </si>
  <si>
    <t>378.400</t>
  </si>
  <si>
    <t>Вязниковский р-н, Лукново п, Центральная ул, 18</t>
  </si>
  <si>
    <t>Вязниковский р-н, Лукново п, Центральная ул, 20</t>
  </si>
  <si>
    <t>Вязниковский р-н, Лукново п, Центральная ул, 22</t>
  </si>
  <si>
    <t>Вязниковский р-н, Лукново п, Центральная ул, 23</t>
  </si>
  <si>
    <t>390.700</t>
  </si>
  <si>
    <t>Вязниковский р-н, Лукново п, Центральная ул, 24</t>
  </si>
  <si>
    <t>560.300</t>
  </si>
  <si>
    <t>Вязниковский р-н, Лукново п, Центральная ул, 25</t>
  </si>
  <si>
    <t>641.200</t>
  </si>
  <si>
    <t>Вязниковский р-н, Лукново п, Центральная ул, 26</t>
  </si>
  <si>
    <t>516.200</t>
  </si>
  <si>
    <t>Вязниковский р-н, Лукново п, Центральная ул, 28</t>
  </si>
  <si>
    <t>Вязниковский р-н, Лукново п, Шоссейная ул, 1</t>
  </si>
  <si>
    <t>Вязниковский р-н, Лукново п, Шоссейная ул, 3</t>
  </si>
  <si>
    <t>391.300</t>
  </si>
  <si>
    <t>Вязниковский р-н, Лукново п, Юбилейная ул, 10</t>
  </si>
  <si>
    <t>850.600</t>
  </si>
  <si>
    <t>Вязниковский р-н, Лукново п, Юбилейная ул, 11</t>
  </si>
  <si>
    <t>Вязниковский р-н, Лукново п, Юбилейная ул, 3</t>
  </si>
  <si>
    <t>Вязниковский р-н, Лукново п, Юбилейная ул, 4</t>
  </si>
  <si>
    <t>812.000</t>
  </si>
  <si>
    <t>621.900</t>
  </si>
  <si>
    <t>Вязниковский р-н, Лукново п, Юбилейная ул, 5</t>
  </si>
  <si>
    <t>Вязниковский р-н, Лукново п, Юбилейная ул, 6</t>
  </si>
  <si>
    <t>Вязниковский р-н, Лукново п, Юбилейная ул, 7</t>
  </si>
  <si>
    <t>676.700</t>
  </si>
  <si>
    <t>Вязниковский р-н, Лукново п, Юбилейная ул, 8</t>
  </si>
  <si>
    <t>Вязниковский р-н, Маловская д, Рабочая ул, 3</t>
  </si>
  <si>
    <t>556.500</t>
  </si>
  <si>
    <t>Вязниковский р-н, Мстёра п, Мира ул, 3</t>
  </si>
  <si>
    <t>633.700</t>
  </si>
  <si>
    <t>Вязниковский р-н, Мстёра п, Мичурина ул, 31</t>
  </si>
  <si>
    <t>312.300</t>
  </si>
  <si>
    <t>Вязниковский р-н, Мстёра п, Мичурина ул, 33</t>
  </si>
  <si>
    <t>674.400</t>
  </si>
  <si>
    <t>Вязниковский р-н, Мстёра п, Мичурина ул, 35</t>
  </si>
  <si>
    <t>508.500</t>
  </si>
  <si>
    <t>Вязниковский р-н, Мстёра п, Мичурина ул, 37</t>
  </si>
  <si>
    <t>Вязниковский р-н, Мстёра п, Мичурина ул, 44</t>
  </si>
  <si>
    <t>334.500</t>
  </si>
  <si>
    <t>Вязниковский р-н, Мстёра п, Профсоюзная ул, 1</t>
  </si>
  <si>
    <t>Вязниковский р-н, Мстёра п, Профсоюзная ул, 2</t>
  </si>
  <si>
    <t>499.600</t>
  </si>
  <si>
    <t>Вязниковский р-н, Мстёра п, Профсоюзная ул, 3</t>
  </si>
  <si>
    <t>Вязниковский р-н, Мстёра п, Профсоюзная ул, 4</t>
  </si>
  <si>
    <t>Вязниковский р-н, Мстёра п, Профсоюзная ул, 5</t>
  </si>
  <si>
    <t>475.500</t>
  </si>
  <si>
    <t>Вязниковский р-н, Мстёра п, Профсоюзная ул, 6</t>
  </si>
  <si>
    <t>514.700</t>
  </si>
  <si>
    <t>Вязниковский р-н, Мстёра п, Советская ул, 78</t>
  </si>
  <si>
    <t>Вязниковский р-н, Мстёра п, Советская ул, 82</t>
  </si>
  <si>
    <t>631.100</t>
  </si>
  <si>
    <t>Вязниковский р-н, Мстёра п, Советская ул, 88</t>
  </si>
  <si>
    <t>Вязниковский р-н, Мстёра п, Советская ул, 90</t>
  </si>
  <si>
    <t>960.770</t>
  </si>
  <si>
    <t>866.700</t>
  </si>
  <si>
    <t>Вязниковский р-н, Мстёра ст, Дома подстанции ул, 1</t>
  </si>
  <si>
    <t>354.400</t>
  </si>
  <si>
    <t>Вязниковский р-н, Мстёра ст, Мира ул, 1</t>
  </si>
  <si>
    <t>828.800</t>
  </si>
  <si>
    <t>Вязниковский р-н, Мстёра ст, Мира ул, 2</t>
  </si>
  <si>
    <t>1381.000</t>
  </si>
  <si>
    <t>Вязниковский р-н, Мстёра ст, Школьная ул, 8</t>
  </si>
  <si>
    <t>1907</t>
  </si>
  <si>
    <t>439.800</t>
  </si>
  <si>
    <t>Вязниковский р-н, Никологоры п, 1-я Пролетарская ул, 51</t>
  </si>
  <si>
    <t>Вязниковский р-н, Никологоры п, 1-я Пролетарская ул, 53</t>
  </si>
  <si>
    <t>Вязниковский р-н, Никологоры п, 1-я Пролетарская ул, 55</t>
  </si>
  <si>
    <t>Вязниковский р-н, Никологоры п, 1-я Пролетарская ул, 57</t>
  </si>
  <si>
    <t>Вязниковский р-н, Никологоры п, 1-я Пролетарская ул, 59</t>
  </si>
  <si>
    <t>845.100</t>
  </si>
  <si>
    <t>Вязниковский р-н, Никологоры п, 1-я Пролетарская ул, 61</t>
  </si>
  <si>
    <t>Вязниковский р-н, Никологоры п, 3-я Пролетарская ул, 20</t>
  </si>
  <si>
    <t>Вязниковский р-н, Никологоры п, 3-я Пролетарская ул, 20а</t>
  </si>
  <si>
    <t>Вязниковский р-н, Никологоры п, 3-я Пролетарская ул, 22</t>
  </si>
  <si>
    <t>Вязниковский р-н, Никологоры п, 3-я Пролетарская ул, 24</t>
  </si>
  <si>
    <t>712.000</t>
  </si>
  <si>
    <t>711.600</t>
  </si>
  <si>
    <t>Вязниковский р-н, Никологоры п, 3-я Пролетарская ул, 26</t>
  </si>
  <si>
    <t>777.800</t>
  </si>
  <si>
    <t>Вязниковский р-н, Никологоры п, 3-я Пролетарская ул, 28</t>
  </si>
  <si>
    <t>7829.000</t>
  </si>
  <si>
    <t>Вязниковский р-н, Никологоры п, 3-я Пролетарская ул, 30</t>
  </si>
  <si>
    <t>242.000</t>
  </si>
  <si>
    <t>Вязниковский р-н, Никологоры п, 3-я Пролетарская ул, 32</t>
  </si>
  <si>
    <t>969.900</t>
  </si>
  <si>
    <t>Вязниковский р-н, Никологоры п, 3-я Пролетарская ул, 32а</t>
  </si>
  <si>
    <t>679.800</t>
  </si>
  <si>
    <t>Вязниковский р-н, Никологоры п, 3-я Пролетарская ул, 34</t>
  </si>
  <si>
    <t>932.900</t>
  </si>
  <si>
    <t>Вязниковский р-н, Никологоры п, 3-я Пролетарская ул, 36</t>
  </si>
  <si>
    <t>Вязниковский р-н, Никологоры п, 3-я Пролетарская ул, 5</t>
  </si>
  <si>
    <t>Вязниковский р-н, Никологоры п, 40 лет Октября ул, 2</t>
  </si>
  <si>
    <t>332.600</t>
  </si>
  <si>
    <t>303.200</t>
  </si>
  <si>
    <t>Вязниковский р-н, Никологоры п, 40 лет Октября ул, 2а</t>
  </si>
  <si>
    <t>346.800</t>
  </si>
  <si>
    <t>239.400</t>
  </si>
  <si>
    <t>Вязниковский р-н, Никологоры п, Е.Игошина ул, 10а</t>
  </si>
  <si>
    <t>259.400</t>
  </si>
  <si>
    <t>Вязниковский р-н, Никологоры п, Е.Игошина ул, 12а</t>
  </si>
  <si>
    <t>Вязниковский р-н, Никологоры п, Е.Игошина ул, 14а</t>
  </si>
  <si>
    <t>Вязниковский р-н, Никологоры п, Е.Игошина ул, 16а</t>
  </si>
  <si>
    <t>Вязниковский р-н, Никологоры п, Е.Игошина ул, 18а</t>
  </si>
  <si>
    <t>620.800</t>
  </si>
  <si>
    <t>Вязниковский р-н, Никологоры п, Е.Игошина ул, 1а</t>
  </si>
  <si>
    <t>194.600</t>
  </si>
  <si>
    <t>Вязниковский р-н, Никологоры п, Е.Игошина ул, 20а</t>
  </si>
  <si>
    <t>Вязниковский р-н, Никологоры п, Е.Игошина ул, 22а</t>
  </si>
  <si>
    <t>856.900</t>
  </si>
  <si>
    <t>Вязниковский р-н, Никологоры п, Е.Игошина ул, 2а</t>
  </si>
  <si>
    <t>Вязниковский р-н, Никологоры п, Е.Игошина ул, 3а</t>
  </si>
  <si>
    <t>265.200</t>
  </si>
  <si>
    <t>276.200</t>
  </si>
  <si>
    <t>Вязниковский р-н, Никологоры п, Е.Игошина ул, 4а</t>
  </si>
  <si>
    <t>224.300</t>
  </si>
  <si>
    <t>Вязниковский р-н, Никологоры п, Е.Игошина ул, 5а</t>
  </si>
  <si>
    <t>332.400</t>
  </si>
  <si>
    <t>Вязниковский р-н, Никологоры п, Е.Игошина ул, 6а</t>
  </si>
  <si>
    <t>Вязниковский р-н, Никологоры п, Е.Игошина ул, 7а</t>
  </si>
  <si>
    <t>266.900</t>
  </si>
  <si>
    <t>246.200</t>
  </si>
  <si>
    <t>360.300</t>
  </si>
  <si>
    <t>Вязниковский р-н, Никологоры п, Е.Игошина ул, 8а</t>
  </si>
  <si>
    <t>262.100</t>
  </si>
  <si>
    <t>Вязниковский р-н, Никологоры п, Кооперативная ул, 1а</t>
  </si>
  <si>
    <t>Вязниковский р-н, Никологоры п, Красноармейский пер, 2</t>
  </si>
  <si>
    <t>Вязниковский р-н, Никологоры п, Красноармейский пер, 7</t>
  </si>
  <si>
    <t>1343.800</t>
  </si>
  <si>
    <t>Вязниковский р-н, Никологоры п, Механическая ул, 55</t>
  </si>
  <si>
    <t>190.200</t>
  </si>
  <si>
    <t>261.200</t>
  </si>
  <si>
    <t>Вязниковский р-н, Никологоры п, Механическая ул, 59</t>
  </si>
  <si>
    <t>118.900</t>
  </si>
  <si>
    <t>Вязниковский р-н, Никологоры п, Молодежная ул, 1</t>
  </si>
  <si>
    <t>355.200</t>
  </si>
  <si>
    <t>274.100</t>
  </si>
  <si>
    <t>295.900</t>
  </si>
  <si>
    <t>Вязниковский р-н, Никологоры п, Молодежная ул, 5</t>
  </si>
  <si>
    <t>302.100</t>
  </si>
  <si>
    <t>Вязниковский р-н, Никологоры п, Первомайская ул, 50</t>
  </si>
  <si>
    <t>Вязниковский р-н, Никологоры п, Первомайская ул, 52</t>
  </si>
  <si>
    <t>304.500</t>
  </si>
  <si>
    <t>416.400</t>
  </si>
  <si>
    <t>Вязниковский р-н, Никологоры п, Первомайская ул, 54</t>
  </si>
  <si>
    <t>454.800</t>
  </si>
  <si>
    <t>Вязниковский р-н, Никологоры п, Первомайская ул, 56</t>
  </si>
  <si>
    <t>Вязниковский р-н, Никологоры п, Первомайская ул, 58</t>
  </si>
  <si>
    <t>Вязниковский р-н, Никологоры п, Подгорье ул, 13</t>
  </si>
  <si>
    <t>Вязниковский р-н, Никологоры п, Пушкинская ул, 48</t>
  </si>
  <si>
    <t>242.300</t>
  </si>
  <si>
    <t>Вязниковский р-н, Никологоры п, Пушкинский пер, 11</t>
  </si>
  <si>
    <t>264.700</t>
  </si>
  <si>
    <t>Вязниковский р-н, Никологоры п, Пушкинский пер, 12</t>
  </si>
  <si>
    <t>Вязниковский р-н, Никологоры п, Пушкинский пер, 14</t>
  </si>
  <si>
    <t>Вязниковский р-н, Никологоры п, Пушкинский пер, 15</t>
  </si>
  <si>
    <t>Вязниковский р-н, Никологоры п, Пушкинский пер, 1а</t>
  </si>
  <si>
    <t>365.400</t>
  </si>
  <si>
    <t>Вязниковский р-н, Никологоры п, Рассвет ул, 6</t>
  </si>
  <si>
    <t>484.400</t>
  </si>
  <si>
    <t>Вязниковский р-н, Никологоры п, Советская ул, 26</t>
  </si>
  <si>
    <t>Вязниковский р-н, Никологоры п, Юбилейная ул, 1</t>
  </si>
  <si>
    <t>Вязниковский р-н, Никологоры п, Юбилейная ул, 7б</t>
  </si>
  <si>
    <t>890.100</t>
  </si>
  <si>
    <t>Вязниковский р-н, Никологоры п, Юбилейная ул, 8б</t>
  </si>
  <si>
    <t>828.700</t>
  </si>
  <si>
    <t>Вязниковский р-н, Октябрьская д, Механизаторов ул, 12</t>
  </si>
  <si>
    <t>Вязниковский р-н, Октябрьская д, Механизаторов ул, 14</t>
  </si>
  <si>
    <t>Вязниковский р-н, Октябрьская д, Молодежная ул, 1</t>
  </si>
  <si>
    <t>Вязниковский р-н, Октябрьская д, Молодежная ул, 5</t>
  </si>
  <si>
    <t>Вязниковский р-н, Октябрьская д, Молодежная ул, 6</t>
  </si>
  <si>
    <t>947.000</t>
  </si>
  <si>
    <t>Вязниковский р-н, Октябрьская д, Садовая ул, 1</t>
  </si>
  <si>
    <t>Вязниковский р-н, Октябрьская д, Садовая ул, 3</t>
  </si>
  <si>
    <t>Вязниковский р-н, Октябрьская д, Текстильщиков ул, 5</t>
  </si>
  <si>
    <t>Вязниковский р-н, Октябрьская д, Шоссейная ул, 7</t>
  </si>
  <si>
    <t>298.000</t>
  </si>
  <si>
    <t>Вязниковский р-н, Октябрьский п, Железнодорожная ул, 1</t>
  </si>
  <si>
    <t>Вязниковский р-н, Октябрьский п, Железнодорожная ул, 3</t>
  </si>
  <si>
    <t>Вязниковский р-н, Октябрьский п, Железнодорожная ул, 4</t>
  </si>
  <si>
    <t>262.400</t>
  </si>
  <si>
    <t>Вязниковский р-н, Октябрьский п, Железнодорожная ул, 5</t>
  </si>
  <si>
    <t>292.700</t>
  </si>
  <si>
    <t>Вязниковский р-н, Октябрьский п, Железнодорожная ул, 6</t>
  </si>
  <si>
    <t>Вязниковский р-н, Октябрьский п, Железнодорожная ул, 7</t>
  </si>
  <si>
    <t>Вязниковский р-н, Октябрьский п, Железнодорожная ул, 8</t>
  </si>
  <si>
    <t>Вязниковский р-н, Октябрьский п, Клубная ул, 3</t>
  </si>
  <si>
    <t>559.900</t>
  </si>
  <si>
    <t>Вязниковский р-н, Октябрьский п, Клубная ул, 4</t>
  </si>
  <si>
    <t>Вязниковский р-н, Октябрьский п, Клубная ул, 5</t>
  </si>
  <si>
    <t>Вязниковский р-н, Октябрьский п, Маяковского ул, 3а</t>
  </si>
  <si>
    <t>832.300</t>
  </si>
  <si>
    <t>Вязниковский р-н, Октябрьский п, Первомайская ул, 2</t>
  </si>
  <si>
    <t>Вязниковский р-н, Октябрьский п, Первомайская ул, 3</t>
  </si>
  <si>
    <t>409.100</t>
  </si>
  <si>
    <t>Вязниковский р-н, Октябрьский п, Первомайская ул, 6</t>
  </si>
  <si>
    <t>544.400</t>
  </si>
  <si>
    <t>Вязниковский р-н, Октябрьский п, Первомайская ул, 7</t>
  </si>
  <si>
    <t>547.500</t>
  </si>
  <si>
    <t>749.200</t>
  </si>
  <si>
    <t>Вязниковский р-н, Октябрьский п, Советская ул, 2</t>
  </si>
  <si>
    <t>Вязниковский р-н, Октябрьский п, Советская ул, 3</t>
  </si>
  <si>
    <t>Вязниковский р-н, Октябрьский п, Советская ул, 4</t>
  </si>
  <si>
    <t>Вязниковский р-н, Октябрьский п, Советская ул, 5</t>
  </si>
  <si>
    <t>Вязниковский р-н, Октябрьский п, Советская ул, 6</t>
  </si>
  <si>
    <t>Вязниковский р-н, Октябрьский п, Советская ул, 7</t>
  </si>
  <si>
    <t>Вязниковский р-н, Октябрьский п, Советская ул, 8</t>
  </si>
  <si>
    <t>Вязниковский р-н, Паустово д, Текстильщиков ул, 1</t>
  </si>
  <si>
    <t>506.610</t>
  </si>
  <si>
    <t>Вязниковский р-н, Паустово д, Текстильщиков ул, 10</t>
  </si>
  <si>
    <t>Вязниковский р-н, Паустово д, Текстильщиков ул, 11</t>
  </si>
  <si>
    <t>Вязниковский р-н, Паустово д, Текстильщиков ул, 12</t>
  </si>
  <si>
    <t>Вязниковский р-н, Паустово д, Текстильщиков ул, 13</t>
  </si>
  <si>
    <t>Вязниковский р-н, Паустово д, Текстильщиков ул, 15</t>
  </si>
  <si>
    <t>Вязниковский р-н, Паустово д, Текстильщиков ул, 16</t>
  </si>
  <si>
    <t>Вязниковский р-н, Паустово д, Текстильщиков ул, 17</t>
  </si>
  <si>
    <t>989.500</t>
  </si>
  <si>
    <t>562.200</t>
  </si>
  <si>
    <t>Вязниковский р-н, Паустово д, Текстильщиков ул, 4</t>
  </si>
  <si>
    <t>Вязниковский р-н, Паустово д, Текстильщиков ул, 6</t>
  </si>
  <si>
    <t>653.000</t>
  </si>
  <si>
    <t>1091.000</t>
  </si>
  <si>
    <t>Вязниковский р-н, Паустово д, Текстильщиков ул, 8</t>
  </si>
  <si>
    <t>244.900</t>
  </si>
  <si>
    <t>Вязниковский р-н, Паустово д, Центральная ул, 35</t>
  </si>
  <si>
    <t>Вязниковский р-н, Паустово д, Центральная ул, 54</t>
  </si>
  <si>
    <t>Вязниковский р-н, Первомайский п, Полевая ул, 10</t>
  </si>
  <si>
    <t>323.600</t>
  </si>
  <si>
    <t>Вязниковский р-н, Первомайский п, Полевая ул, 11</t>
  </si>
  <si>
    <t>Вязниковский р-н, Первомайский п, Полевая ул, 5</t>
  </si>
  <si>
    <t>646.600</t>
  </si>
  <si>
    <t>Вязниковский р-н, Первомайский п, Полевая ул, 7</t>
  </si>
  <si>
    <t>Вязниковский р-н, Перово д, Молодежная ул, 2</t>
  </si>
  <si>
    <t>Вязниковский р-н, Пески д, Новая ул, 2</t>
  </si>
  <si>
    <t>Вязниковский р-н, Пески д, Новая ул, 3</t>
  </si>
  <si>
    <t>Вязниковский р-н, Пески д, Новая ул, 4</t>
  </si>
  <si>
    <t>Вязниковский р-н, Пески д, Новая ул, 5</t>
  </si>
  <si>
    <t>Вязниковский р-н, Пески д, Новая ул, 7</t>
  </si>
  <si>
    <t>Вязниковский р-н, Пески д, Новая ул, 8</t>
  </si>
  <si>
    <t>Вязниковский р-н, Пировы-Городищи д, Молодежная ул, 1</t>
  </si>
  <si>
    <t>318.200</t>
  </si>
  <si>
    <t>Вязниковский р-н, Пировы-Городищи д, Молодежная ул, 2</t>
  </si>
  <si>
    <t>256.500</t>
  </si>
  <si>
    <t>Вязниковский р-н, Пировы-Городищи д, Молодежная ул, 3</t>
  </si>
  <si>
    <t>634.100</t>
  </si>
  <si>
    <t>Вязниковский р-н, Пировы-Городищи д, Молодежная ул, 4</t>
  </si>
  <si>
    <t>Вязниковский р-н, Пировы-Городищи д, Молодежная ул, 5</t>
  </si>
  <si>
    <t>840.800</t>
  </si>
  <si>
    <t>648.700</t>
  </si>
  <si>
    <t>Вязниковский р-н, Пировы-Городищи д, Садовая ул, 1</t>
  </si>
  <si>
    <t>Вязниковский р-н, Приозерный п, Кирзаводская ул, 1</t>
  </si>
  <si>
    <t>334.300</t>
  </si>
  <si>
    <t>514.300</t>
  </si>
  <si>
    <t>Вязниковский р-н, Приозерный п, Кирзаводская ул, 2</t>
  </si>
  <si>
    <t>Вязниковский р-н, Приозерный п, Пушкинская ул, 116</t>
  </si>
  <si>
    <t>1111.500</t>
  </si>
  <si>
    <t>Вязниковский р-н, Приозерный п, Чкалова ул, 18</t>
  </si>
  <si>
    <t>Вязниковский р-н, Приозерный п, Чкалова ул, 20</t>
  </si>
  <si>
    <t>Вязниковский р-н, Сарыево с, Школьная ул, 21</t>
  </si>
  <si>
    <t>368.400</t>
  </si>
  <si>
    <t>Вязниковский р-н, Сарыево с, Школьная ул, 22</t>
  </si>
  <si>
    <t>Вязниковский р-н, Сарыево с, Школьная ул, 23</t>
  </si>
  <si>
    <t>352.500</t>
  </si>
  <si>
    <t>Вязниковский р-н, Сергеево д, Ткацкая ул, 12</t>
  </si>
  <si>
    <t>417.500</t>
  </si>
  <si>
    <t>Вязниковский р-н, Сергеево д, Ткацкая ул, 2</t>
  </si>
  <si>
    <t>Вязниковский р-н, Сергеево д, Ткацкая ул, 22</t>
  </si>
  <si>
    <t>635.400</t>
  </si>
  <si>
    <t>628.600</t>
  </si>
  <si>
    <t>Вязниковский р-н, Сергеево д, Ткацкая ул, 23</t>
  </si>
  <si>
    <t>Вязниковский р-н, Сергеево д, Ткацкая ул, 24</t>
  </si>
  <si>
    <t>Вязниковский р-н, Сергеево д, Ткацкая ул, 25</t>
  </si>
  <si>
    <t>304.300</t>
  </si>
  <si>
    <t>Вязниковский р-н, Сергеево д, Ткацкая ул, 3</t>
  </si>
  <si>
    <t>Вязниковский р-н, Сергеево д, Ткацкая ул, 4</t>
  </si>
  <si>
    <t>Вязниковский р-н, Сергеево д, Ткацкая ул, 5</t>
  </si>
  <si>
    <t>Вязниковский р-н, Сергеево д, Ткацкая ул, 6</t>
  </si>
  <si>
    <t>451.600</t>
  </si>
  <si>
    <t>515.700</t>
  </si>
  <si>
    <t>Вязниковский р-н, Сергиевы Горки с, Молодежная ул, 1</t>
  </si>
  <si>
    <t>827.300</t>
  </si>
  <si>
    <t>827.000</t>
  </si>
  <si>
    <t>Вязниковский р-н, Сергиевы Горки с, Молодежная ул, 2</t>
  </si>
  <si>
    <t>Вязниковский р-н, Сергиевы Горки с, Молодежная ул, 3</t>
  </si>
  <si>
    <t>Вязниковский р-н, Сергиевы Горки с, Садовая ул, 4</t>
  </si>
  <si>
    <t>705.900</t>
  </si>
  <si>
    <t>Вязниковский р-н, Сергиевы Горки с, Тополиная ул, 10</t>
  </si>
  <si>
    <t>Вязниковский р-н, Сергиевы Горки с, Тополиная ул, 8</t>
  </si>
  <si>
    <t>Вязниковский р-н, Сергиевы Горки с, Тополиная ул, 9</t>
  </si>
  <si>
    <t>Вязниковский р-н, Серково д, Заречная 2-я ул, 3</t>
  </si>
  <si>
    <t>256.800</t>
  </si>
  <si>
    <t>Вязниковский р-н, Серково д, Новая ул, 3</t>
  </si>
  <si>
    <t>Вязниковский р-н, Серково д, Новая ул, 4</t>
  </si>
  <si>
    <t>Вязниковский р-н, Серково д, Новая ул, 5</t>
  </si>
  <si>
    <t>510.200</t>
  </si>
  <si>
    <t>Вязниковский р-н, Серково д, Новая ул, 6</t>
  </si>
  <si>
    <t>Вязниковский р-н, Серково д, Новая ул, 7</t>
  </si>
  <si>
    <t>229.900</t>
  </si>
  <si>
    <t>Вязниковский р-н, Серково д, Новая ул, 9</t>
  </si>
  <si>
    <t>342.800</t>
  </si>
  <si>
    <t>Вязниковский р-н, Серково д, Пролетарская ул, 5</t>
  </si>
  <si>
    <t>622.200</t>
  </si>
  <si>
    <t>Вязниковский р-н, Станки с, Клязьминская ул, 5</t>
  </si>
  <si>
    <t>259.200</t>
  </si>
  <si>
    <t>Вязниковский р-н, Станки с, Рябиновая ул, 1</t>
  </si>
  <si>
    <t>507.900</t>
  </si>
  <si>
    <t>881.900</t>
  </si>
  <si>
    <t>Вязниковский р-н, Станки с, Рябиновая ул, 3</t>
  </si>
  <si>
    <t>678.100</t>
  </si>
  <si>
    <t>614.700</t>
  </si>
  <si>
    <t>847.100</t>
  </si>
  <si>
    <t>Вязниковский р-н, Станки с, Центральная ул, 2</t>
  </si>
  <si>
    <t>512.100</t>
  </si>
  <si>
    <t>Вязниковский р-н, Станки с, Центральная ул, 2а</t>
  </si>
  <si>
    <t>Вязниковский р-н, Станции Сарыево п, Клубная ул, 1</t>
  </si>
  <si>
    <t>Вязниковский р-н, Станции Сарыево п, Клубная ул, 2</t>
  </si>
  <si>
    <t>Вязниковский р-н, Станции Сарыево п, Клубная ул, 3</t>
  </si>
  <si>
    <t>Вязниковский р-н, Степанцево п, Ленина ул, 10</t>
  </si>
  <si>
    <t>Вязниковский р-н, Степанцево п, Ленина ул, 13</t>
  </si>
  <si>
    <t>813.000</t>
  </si>
  <si>
    <t>Вязниковский р-н, Степанцево п, Ленина ул, 14</t>
  </si>
  <si>
    <t>798.250</t>
  </si>
  <si>
    <t>Вязниковский р-н, Степанцево п, Ленина ул, 15</t>
  </si>
  <si>
    <t>1019.000</t>
  </si>
  <si>
    <t>779.700</t>
  </si>
  <si>
    <t>798.400</t>
  </si>
  <si>
    <t>Вязниковский р-н, Степанцево п, Ленина ул, 4</t>
  </si>
  <si>
    <t>2025.000</t>
  </si>
  <si>
    <t>281.400</t>
  </si>
  <si>
    <t>Вязниковский р-н, Степанцево п, Ленина ул, 5</t>
  </si>
  <si>
    <t>659.000</t>
  </si>
  <si>
    <t>Вязниковский р-н, Степанцево п, Ленина ул, 6</t>
  </si>
  <si>
    <t>Вязниковский р-н, Степанцево п, Ленина ул, 7</t>
  </si>
  <si>
    <t>Вязниковский р-н, Степанцево п, Ленина ул, 8</t>
  </si>
  <si>
    <t>Вязниковский р-н, Степанцево п, Ленина ул, 9</t>
  </si>
  <si>
    <t>854.100</t>
  </si>
  <si>
    <t>623.800</t>
  </si>
  <si>
    <t>807.700</t>
  </si>
  <si>
    <t>Вязниковский р-н, Степанцево п, Совхозная ул, 4</t>
  </si>
  <si>
    <t>794.900</t>
  </si>
  <si>
    <t>Вязниковский р-н, Степанцево п, Совхозная ул, 5</t>
  </si>
  <si>
    <t>Вязниковский р-н, Степанцево п, Совхозная ул, 6</t>
  </si>
  <si>
    <t>Вязниковский р-н, Степанцево п, Совхозная ул, 7</t>
  </si>
  <si>
    <t>941.100</t>
  </si>
  <si>
    <t>Вязниковский р-н, Степанцево п, Фабричная ул, 22</t>
  </si>
  <si>
    <t>206.700</t>
  </si>
  <si>
    <t>Вязниковский р-н, Степанцево п, Фабричная ул, 25</t>
  </si>
  <si>
    <t>819.100</t>
  </si>
  <si>
    <t>Вязниковский р-н, Участок Липки нп, 5</t>
  </si>
  <si>
    <t>612.200</t>
  </si>
  <si>
    <t>Вязниковский р-н, Центральный п, Главная ул, 18</t>
  </si>
  <si>
    <t>Вязниковский р-н, Центральный п, Главная ул, 20</t>
  </si>
  <si>
    <t>688.800</t>
  </si>
  <si>
    <t>Вязниковский р-н, Центральный п, Главная ул, 22</t>
  </si>
  <si>
    <t>Вязниковский р-н, Центральный п, Клубная ул, 1</t>
  </si>
  <si>
    <t>Вязниковский р-н, Центральный п, Клубная ул, 10</t>
  </si>
  <si>
    <t>Вязниковский р-н, Центральный п, Клубная ул, 2</t>
  </si>
  <si>
    <t>Вязниковский р-н, Центральный п, Клубная ул, 3</t>
  </si>
  <si>
    <t>401.100</t>
  </si>
  <si>
    <t>Вязниковский р-н, Центральный п, Клубная ул, 4</t>
  </si>
  <si>
    <t>406.800</t>
  </si>
  <si>
    <t>647.600</t>
  </si>
  <si>
    <t>Вязниковский р-н, Центральный п, Клубная ул, 5</t>
  </si>
  <si>
    <t>632.600</t>
  </si>
  <si>
    <t>Вязниковский р-н, Центральный п, Клубная ул, 6</t>
  </si>
  <si>
    <t>Вязниковский р-н, Центральный п, Клубная ул, 7</t>
  </si>
  <si>
    <t>Вязниковский р-н, Центральный п, Клубная ул, 8</t>
  </si>
  <si>
    <t>Вязниковский р-н, Центральный п, Клубная ул, 9</t>
  </si>
  <si>
    <t>Вязниковский р-н, Центральный п, Молодежная ул, 1</t>
  </si>
  <si>
    <t>1623.400</t>
  </si>
  <si>
    <t>1012.000</t>
  </si>
  <si>
    <t>Вязниковский р-н, Центральный п, Садовая ул, 2</t>
  </si>
  <si>
    <t>474.300</t>
  </si>
  <si>
    <t>402.700</t>
  </si>
  <si>
    <t>Вязниковский р-н, Чудиново д, Зеленый пер, 2</t>
  </si>
  <si>
    <t>Вязниковский р-н, Чудиново д, Зеленый пер, 3</t>
  </si>
  <si>
    <t>450.300</t>
  </si>
  <si>
    <t>Вязниковский р-н, Чудиново д, Зеленый пер, 4</t>
  </si>
  <si>
    <t>Вязниковский р-н, Чудиново д, Клубная ул, 18</t>
  </si>
  <si>
    <t>Вязниковский р-н, Чудиново д, Полевая ул, 27</t>
  </si>
  <si>
    <t>398.100</t>
  </si>
  <si>
    <t>Вязниковский р-н, Чудиново д, Полевая ул, 31</t>
  </si>
  <si>
    <t>Вязниковский р-н, Чудиново д, Полевая ул, 32</t>
  </si>
  <si>
    <t>677.300</t>
  </si>
  <si>
    <t>Вязниковский р-н, Чудиново д, Садовый пер, 1</t>
  </si>
  <si>
    <t>198.000</t>
  </si>
  <si>
    <t>Вязниковский р-н, Чудиново д, Центральная ул, 10</t>
  </si>
  <si>
    <t>Вязниковский р-н, Чудиново д, Центральная ул, 3</t>
  </si>
  <si>
    <t>Вязниковский р-н, Чудиново д, Центральная ул, 4</t>
  </si>
  <si>
    <t>229.700</t>
  </si>
  <si>
    <t>Вязниковский р-н, Чудиново д, Центральная ул, 7</t>
  </si>
  <si>
    <t>448.100</t>
  </si>
  <si>
    <t>Вязниковский р-н, Чудиново д, Центральная ул, 9</t>
  </si>
  <si>
    <t>Вязниковский р-н, Шатнево д, Нагорная ул, 1</t>
  </si>
  <si>
    <t>Вязниковский р-н, Шатнево д, Нагорная ул, 3</t>
  </si>
  <si>
    <t>Вязниковский р-н, Шатнево д, Нагорная ул, 4</t>
  </si>
  <si>
    <t>Вязниковский р-н, Шатнево д, Нагорная ул, 5</t>
  </si>
  <si>
    <t>Вязниковский р-н, Шустово д, Молодежная ул, 1</t>
  </si>
  <si>
    <t>Вязниковский р-н, Шустово д, Молодежная ул, 2</t>
  </si>
  <si>
    <t>433.000</t>
  </si>
  <si>
    <t>Вязниковский р-н, Эдон д, Советская ул, 14</t>
  </si>
  <si>
    <t>363.400</t>
  </si>
  <si>
    <t>Вязниковский р-н, Эдон д, Советская ул, 15</t>
  </si>
  <si>
    <t>Вязниковский р-н, Эдон д, Советская ул, 16</t>
  </si>
  <si>
    <t>198.900</t>
  </si>
  <si>
    <t>Вязниковский р-н, Эдон д, Советская ул, 17</t>
  </si>
  <si>
    <t>Вязниковский р-н, Эдон д, Советская ул, 21</t>
  </si>
  <si>
    <t>Вязниковский р-н, Эдон д, Советская ул, 26</t>
  </si>
  <si>
    <t>Вязниковский р-н, Эдон д, Советская ул, 28</t>
  </si>
  <si>
    <t>Гороховец г, 1 Мая ул, 33</t>
  </si>
  <si>
    <t>3111.100</t>
  </si>
  <si>
    <t>Гороховец г, Братьев Бесединых ул, 10</t>
  </si>
  <si>
    <t>739.300</t>
  </si>
  <si>
    <t>Гороховец г, Братьев Бесединых ул, 6</t>
  </si>
  <si>
    <t>524.200</t>
  </si>
  <si>
    <t>398.500</t>
  </si>
  <si>
    <t>1189.000</t>
  </si>
  <si>
    <t>Гороховец г, Гагарина пер, 11</t>
  </si>
  <si>
    <t>1874.000</t>
  </si>
  <si>
    <t>Гороховец г, Гагарина пер, 17</t>
  </si>
  <si>
    <t>812.100</t>
  </si>
  <si>
    <t>Гороховец г, Гагарина ул, 11</t>
  </si>
  <si>
    <t>Гороховец г, Гагарина ул, 12</t>
  </si>
  <si>
    <t>733.600</t>
  </si>
  <si>
    <t>Гороховец г, Гагарина ул, 19</t>
  </si>
  <si>
    <t>449.600</t>
  </si>
  <si>
    <t>Гороховец г, Гагарина ул, 21</t>
  </si>
  <si>
    <t>450.700</t>
  </si>
  <si>
    <t>Гороховец г, Гагарина ул, 24</t>
  </si>
  <si>
    <t>504.200</t>
  </si>
  <si>
    <t>718.400</t>
  </si>
  <si>
    <t>Гороховец г, Гагарина ул, 26</t>
  </si>
  <si>
    <t>Гороховец г, Гагарина ул, 28</t>
  </si>
  <si>
    <t>602.400</t>
  </si>
  <si>
    <t>642.500</t>
  </si>
  <si>
    <t>Гороховец г, Гагарина ул, 3</t>
  </si>
  <si>
    <t>Гороховец г, Гагарина ул, 33</t>
  </si>
  <si>
    <t>Гороховец г, Гагарина ул, 35</t>
  </si>
  <si>
    <t>86.900</t>
  </si>
  <si>
    <t>Гороховец г, Гагарина ул, 37</t>
  </si>
  <si>
    <t>Гороховец г, Гагарина ул, 39</t>
  </si>
  <si>
    <t>Гороховец г, Гагарина ул, 40</t>
  </si>
  <si>
    <t>Гороховец г, Гагарина ул, 42</t>
  </si>
  <si>
    <t>309.700</t>
  </si>
  <si>
    <t>384.600</t>
  </si>
  <si>
    <t>Гороховец г, Гагарина ул, 44</t>
  </si>
  <si>
    <t>1493.500</t>
  </si>
  <si>
    <t>Гороховец г, Гагарина ул, 50</t>
  </si>
  <si>
    <t>836.500</t>
  </si>
  <si>
    <t>Гороховец г, Гагарина ул, 58</t>
  </si>
  <si>
    <t>Гороховец г, Гагарина ул, 66</t>
  </si>
  <si>
    <t>499.800</t>
  </si>
  <si>
    <t>Гороховец г, Гагарина ул, 7</t>
  </si>
  <si>
    <t>823.300</t>
  </si>
  <si>
    <t>695.700</t>
  </si>
  <si>
    <t>954.600</t>
  </si>
  <si>
    <t>Гороховец г, Гагарина ул, 70</t>
  </si>
  <si>
    <t>861.300</t>
  </si>
  <si>
    <t>Гороховец г, Гагарина ул, 9</t>
  </si>
  <si>
    <t>Гороховец г, Гоголя ул, 14</t>
  </si>
  <si>
    <t>509.900</t>
  </si>
  <si>
    <t>Гороховец г, Гоголя ул, 8</t>
  </si>
  <si>
    <t>382.900</t>
  </si>
  <si>
    <t>Гороховец г, Горького ул, 25</t>
  </si>
  <si>
    <t>908.800</t>
  </si>
  <si>
    <t>Гороховец г, Горького ул, 27</t>
  </si>
  <si>
    <t>236.000</t>
  </si>
  <si>
    <t>Гороховец г, Горького ул, 29</t>
  </si>
  <si>
    <t>10258.000</t>
  </si>
  <si>
    <t>Гороховец г, Горького ул, 35</t>
  </si>
  <si>
    <t>2547.000</t>
  </si>
  <si>
    <t>Гороховец г, Горького ул, 48</t>
  </si>
  <si>
    <t>789.000</t>
  </si>
  <si>
    <t>Гороховец г, Горького ул, 50</t>
  </si>
  <si>
    <t>449.800</t>
  </si>
  <si>
    <t>Гороховец г, Кирова пер, 1</t>
  </si>
  <si>
    <t>Гороховец г, Кирова пер, 2</t>
  </si>
  <si>
    <t>537.800</t>
  </si>
  <si>
    <t>Гороховец г, Кирова пер, 4</t>
  </si>
  <si>
    <t>Гороховец г, Кирова пер, 6</t>
  </si>
  <si>
    <t>Гороховец г, Кирова пер, 7</t>
  </si>
  <si>
    <t>8657.000</t>
  </si>
  <si>
    <t>Гороховец г, Кирова ул, 10</t>
  </si>
  <si>
    <t>Гороховец г, Кирова ул, 12</t>
  </si>
  <si>
    <t>404.200</t>
  </si>
  <si>
    <t>Гороховец г, Кирова ул, 2</t>
  </si>
  <si>
    <t>661.600</t>
  </si>
  <si>
    <t>Гороховец г, Кирова ул, 4</t>
  </si>
  <si>
    <t>392.200</t>
  </si>
  <si>
    <t>Гороховец г, Кирова ул, 5</t>
  </si>
  <si>
    <t>784.000</t>
  </si>
  <si>
    <t>576.500</t>
  </si>
  <si>
    <t>Гороховец г, Кирова ул, 7</t>
  </si>
  <si>
    <t>591.300</t>
  </si>
  <si>
    <t>Гороховец г, Кирова ул, 8</t>
  </si>
  <si>
    <t>514.900</t>
  </si>
  <si>
    <t>Гороховец г, Кирова ул, 9</t>
  </si>
  <si>
    <t>Гороховец г, Красноармейская ул, 48</t>
  </si>
  <si>
    <t>Гороховец г, Краснова ул, 10</t>
  </si>
  <si>
    <t>Гороховец г, Краснова ул, 12</t>
  </si>
  <si>
    <t>334.100</t>
  </si>
  <si>
    <t>Гороховец г, Краснова ул, 5</t>
  </si>
  <si>
    <t>391.700</t>
  </si>
  <si>
    <t>Гороховец г, Краснова ул, 7</t>
  </si>
  <si>
    <t>Гороховец г, Краснова ул, 9</t>
  </si>
  <si>
    <t>Гороховец г, Кутузова ул, 1</t>
  </si>
  <si>
    <t>Гороховец г, Кутузова ул, 11</t>
  </si>
  <si>
    <t>1804.200</t>
  </si>
  <si>
    <t>Гороховец г, Кутузова ул, 13</t>
  </si>
  <si>
    <t>1987.000</t>
  </si>
  <si>
    <t>1456.000</t>
  </si>
  <si>
    <t>Гороховец г, Кутузова ул, 17</t>
  </si>
  <si>
    <t>Гороховец г, Кутузова ул, 3</t>
  </si>
  <si>
    <t>2987.000</t>
  </si>
  <si>
    <t>Гороховец г, Кутузова ул, 5</t>
  </si>
  <si>
    <t>Гороховец г, Кутузова ул, 8</t>
  </si>
  <si>
    <t>Гороховец г, Ленина ул, 13</t>
  </si>
  <si>
    <t>2078.000</t>
  </si>
  <si>
    <t>Гороховец г, Ленина ул, 15</t>
  </si>
  <si>
    <t>231.500</t>
  </si>
  <si>
    <t>124.000</t>
  </si>
  <si>
    <t>Гороховец г, Ленина ул, 29</t>
  </si>
  <si>
    <t>470.400</t>
  </si>
  <si>
    <t>389.700</t>
  </si>
  <si>
    <t>Гороховец г, Ленина ул, 32</t>
  </si>
  <si>
    <t>Гороховец г, Ленина ул, 38</t>
  </si>
  <si>
    <t>605.100</t>
  </si>
  <si>
    <t>229.600</t>
  </si>
  <si>
    <t>Гороховец г, Ленина ул, 61</t>
  </si>
  <si>
    <t>396.500</t>
  </si>
  <si>
    <t>839.800</t>
  </si>
  <si>
    <t>Гороховец г, Ленина ул, 7</t>
  </si>
  <si>
    <t>378.500</t>
  </si>
  <si>
    <t>Гороховец г, Ленина ул, 70</t>
  </si>
  <si>
    <t>Гороховец г, Ленина ул, 71</t>
  </si>
  <si>
    <t>336.200</t>
  </si>
  <si>
    <t>Гороховец г, Лермонтова ул, 1</t>
  </si>
  <si>
    <t>Гороховец г, Лермонтова ул, 2</t>
  </si>
  <si>
    <t>866.500</t>
  </si>
  <si>
    <t>Гороховец г, Луначарского ул, 20</t>
  </si>
  <si>
    <t>Гороховец г, Льва Толстого ул, 39</t>
  </si>
  <si>
    <t>Гороховец г, Льва Толстого ул, 41</t>
  </si>
  <si>
    <t>Гороховец г, Льва Толстого ул, 48</t>
  </si>
  <si>
    <t>521.200</t>
  </si>
  <si>
    <t>442.700</t>
  </si>
  <si>
    <t>Гороховец г, Мелиораторов ул, 1</t>
  </si>
  <si>
    <t>864.800</t>
  </si>
  <si>
    <t>Гороховец г, Мелиораторов ул, 4</t>
  </si>
  <si>
    <t>652.900</t>
  </si>
  <si>
    <t>Гороховец г, Мелиораторов ул, 5</t>
  </si>
  <si>
    <t>Гороховец г, Мелиораторов ул, 6</t>
  </si>
  <si>
    <t>Гороховец г, Мелиораторов ул, 7</t>
  </si>
  <si>
    <t>Гороховец г, Мира ул, 10</t>
  </si>
  <si>
    <t>Гороховец г, Мира ул, 12</t>
  </si>
  <si>
    <t>Гороховец г, Мира ул, 13</t>
  </si>
  <si>
    <t>812.400</t>
  </si>
  <si>
    <t>Гороховец г, Мира ул, 14</t>
  </si>
  <si>
    <t>Гороховец г, Мира ул, 18</t>
  </si>
  <si>
    <t>Гороховец г, Мира ул, 2</t>
  </si>
  <si>
    <t>Гороховец г, Мира ул, 20</t>
  </si>
  <si>
    <t>Гороховец г, Мира ул, 21</t>
  </si>
  <si>
    <t>464.100</t>
  </si>
  <si>
    <t>Гороховец г, Мира ул, 24</t>
  </si>
  <si>
    <t>806.900</t>
  </si>
  <si>
    <t>Гороховец г, Мира ул, 25</t>
  </si>
  <si>
    <t>915.300</t>
  </si>
  <si>
    <t>Гороховец г, Мира ул, 26</t>
  </si>
  <si>
    <t>1126.200</t>
  </si>
  <si>
    <t>950.100</t>
  </si>
  <si>
    <t>Гороховец г, Мира ул, 27</t>
  </si>
  <si>
    <t>Гороховец г, Мира ул, 3</t>
  </si>
  <si>
    <t>Гороховец г, Мира ул, 30</t>
  </si>
  <si>
    <t>1563.000</t>
  </si>
  <si>
    <t>1335.100</t>
  </si>
  <si>
    <t>Гороховец г, Мира ул, 32</t>
  </si>
  <si>
    <t>Гороховец г, Мира ул, 34</t>
  </si>
  <si>
    <t>935.500</t>
  </si>
  <si>
    <t>Гороховец г, Мира ул, 36</t>
  </si>
  <si>
    <t>2848.000</t>
  </si>
  <si>
    <t>Гороховец г, Мира ул, 4</t>
  </si>
  <si>
    <t>Гороховец г, Мира ул, 5</t>
  </si>
  <si>
    <t>Гороховец г, Мира ул, 6</t>
  </si>
  <si>
    <t>Гороховец г, Мира ул, 7</t>
  </si>
  <si>
    <t>Гороховец г, Мира ул, 8</t>
  </si>
  <si>
    <t>Гороховец г, Мира ул, 9</t>
  </si>
  <si>
    <t>Гороховец г, Мичурина ул, 8</t>
  </si>
  <si>
    <t>Гороховец г, Московская ул, 1</t>
  </si>
  <si>
    <t>673.900</t>
  </si>
  <si>
    <t>Гороховец г, Набережная ул, 41</t>
  </si>
  <si>
    <t>319.100</t>
  </si>
  <si>
    <t>Гороховец г, Парковая ул, 54</t>
  </si>
  <si>
    <t>Гороховец г, Парковая ул, 55</t>
  </si>
  <si>
    <t>Гороховец г, Парковая ул, 58</t>
  </si>
  <si>
    <t>Гороховец г, Парковая ул, 58б</t>
  </si>
  <si>
    <t>5454.000</t>
  </si>
  <si>
    <t>3654.000</t>
  </si>
  <si>
    <t>Гороховец г, Парковая ул, 60б</t>
  </si>
  <si>
    <t>Гороховец г, Полевая ул, 1</t>
  </si>
  <si>
    <t>631.600</t>
  </si>
  <si>
    <t>Гороховец г, Полевая ул, 2</t>
  </si>
  <si>
    <t>Гороховец г, Полевая ул, 39</t>
  </si>
  <si>
    <t>Гороховец г, Полевая ул, 43</t>
  </si>
  <si>
    <t>2321.700</t>
  </si>
  <si>
    <t>Гороховец г, Полевая ул, 46</t>
  </si>
  <si>
    <t>957.600</t>
  </si>
  <si>
    <t>1663.000</t>
  </si>
  <si>
    <t>Гороховец г, Полевая ул, 7</t>
  </si>
  <si>
    <t>686.900</t>
  </si>
  <si>
    <t>Гороховец г, Полевая ул, 9</t>
  </si>
  <si>
    <t>Гороховец г, Революции ул, 40</t>
  </si>
  <si>
    <t>1440.800</t>
  </si>
  <si>
    <t>Гороховец г, Саваренского ул, 11</t>
  </si>
  <si>
    <t>115.000</t>
  </si>
  <si>
    <t>241.400</t>
  </si>
  <si>
    <t>Гороховец г, Саваренского ул, 9</t>
  </si>
  <si>
    <t>226.200</t>
  </si>
  <si>
    <t>258.100</t>
  </si>
  <si>
    <t>4111.000</t>
  </si>
  <si>
    <t>Гороховец г, Советская ул, 13</t>
  </si>
  <si>
    <t>607.100</t>
  </si>
  <si>
    <t>Гороховец г, Строителей ул, 3</t>
  </si>
  <si>
    <t>Гороховец г, Строителей ул, 4</t>
  </si>
  <si>
    <t>843.900</t>
  </si>
  <si>
    <t>Гороховец г, Строителей ул, 5</t>
  </si>
  <si>
    <t>Гороховец г, Суворова ул, 11</t>
  </si>
  <si>
    <t>Гороховец г, Тимирязева ул, 4</t>
  </si>
  <si>
    <t>Гороховец г, Тимирязева ул, 6</t>
  </si>
  <si>
    <t>800.700</t>
  </si>
  <si>
    <t>951.100</t>
  </si>
  <si>
    <t>Гороховец г, Школьный пер, 2</t>
  </si>
  <si>
    <t>216.630</t>
  </si>
  <si>
    <t>Гороховецкий р-н, Арефино д, Совхозная ул, 11</t>
  </si>
  <si>
    <t>Гороховецкий р-н, Арефино д, Совхозная ул, 12</t>
  </si>
  <si>
    <t>218.500</t>
  </si>
  <si>
    <t>609.500</t>
  </si>
  <si>
    <t>Гороховецкий р-н, Арефино д, Совхозная ул, 13</t>
  </si>
  <si>
    <t>414.200</t>
  </si>
  <si>
    <t>Гороховецкий р-н, Арефино д, Совхозная ул, 14</t>
  </si>
  <si>
    <t>Гороховецкий р-н, Арефино д, Совхозная ул, 2</t>
  </si>
  <si>
    <t>221.130</t>
  </si>
  <si>
    <t>Гороховецкий р-н, Арефино д, Совхозная ул, 3</t>
  </si>
  <si>
    <t>Гороховецкий р-н, Арефино д, Совхозная ул, 4</t>
  </si>
  <si>
    <t>229.100</t>
  </si>
  <si>
    <t>Гороховецкий р-н, Арефино д, Совхозная ул, 5</t>
  </si>
  <si>
    <t>328.300</t>
  </si>
  <si>
    <t>Гороховецкий р-н, Арефино д, Совхозная ул, 6</t>
  </si>
  <si>
    <t>235.700</t>
  </si>
  <si>
    <t>Гороховецкий р-н, Арефино д, Совхозная ул, 7</t>
  </si>
  <si>
    <t>Гороховецкий р-н, Арефино д, Совхозная ул, 8</t>
  </si>
  <si>
    <t>509.200</t>
  </si>
  <si>
    <t>407.200</t>
  </si>
  <si>
    <t>681.300</t>
  </si>
  <si>
    <t>Гороховецкий р-н, Арефино д, Совхозная ул, 9</t>
  </si>
  <si>
    <t>Гороховецкий р-н, Васильчиково д, 18</t>
  </si>
  <si>
    <t>253.700</t>
  </si>
  <si>
    <t>Гороховецкий р-н, Васильчиково д, 22</t>
  </si>
  <si>
    <t>Гороховецкий р-н, Васильчиково д, 23</t>
  </si>
  <si>
    <t>611.600</t>
  </si>
  <si>
    <t>432.200</t>
  </si>
  <si>
    <t>Гороховецкий р-н, Великово д, Путейская ул, 3</t>
  </si>
  <si>
    <t>Гороховецкий р-н, Выезд д, Полевая ул, 2</t>
  </si>
  <si>
    <t>Гороховецкий р-н, Выезд д, Полевая ул, 3</t>
  </si>
  <si>
    <t>Гороховецкий р-н, Галицы п, Гагарина ул, 18</t>
  </si>
  <si>
    <t>432.400</t>
  </si>
  <si>
    <t>211.800</t>
  </si>
  <si>
    <t>Гороховецкий р-н, Галицы п, Гагарина ул, 3</t>
  </si>
  <si>
    <t>Гороховецкий р-н, Галицы п, Гагарина ул, 4</t>
  </si>
  <si>
    <t>Гороховецкий р-н, Галицы п, Железнодорожная ул, 2</t>
  </si>
  <si>
    <t>Гороховецкий р-н, Галицы п, Пролетарская ул, 2</t>
  </si>
  <si>
    <t>Гороховецкий р-н, Галицы п, Пролетарская ул, 34</t>
  </si>
  <si>
    <t>228.000</t>
  </si>
  <si>
    <t>Гороховецкий р-н, Галицы п, Пролетарская ул, 36</t>
  </si>
  <si>
    <t>243.900</t>
  </si>
  <si>
    <t>Гороховецкий р-н, Галицы п, Пролетарская ул, 38</t>
  </si>
  <si>
    <t>Гороховецкий р-н, Гришино с, Ленина ул, 52</t>
  </si>
  <si>
    <t>Гороховецкий р-н, Кондюрино д, 6</t>
  </si>
  <si>
    <t>Гороховецкий р-н, Крутово д, Колхозная ул, 15</t>
  </si>
  <si>
    <t>Гороховецкий р-н, Крутово д, Колхозная ул, 16</t>
  </si>
  <si>
    <t>640.500</t>
  </si>
  <si>
    <t>Гороховецкий р-н, Крутово д, Колхозная ул, 17</t>
  </si>
  <si>
    <t>261.900</t>
  </si>
  <si>
    <t>Гороховецкий р-н, Куприяново д, Дорожная ул, 2</t>
  </si>
  <si>
    <t>246.900</t>
  </si>
  <si>
    <t>371.000</t>
  </si>
  <si>
    <t>Гороховецкий р-н, Куприяново д, Дорожная ул, 5</t>
  </si>
  <si>
    <t>Гороховецкий р-н, Лучинки д, Лучинковская ул, 65</t>
  </si>
  <si>
    <t>Гороховецкий р-н, Лучинки д, Лучинковская ул, 66</t>
  </si>
  <si>
    <t>294.900</t>
  </si>
  <si>
    <t>Гороховецкий р-н, Нововладимировка д, 40</t>
  </si>
  <si>
    <t>440.600</t>
  </si>
  <si>
    <t>396.800</t>
  </si>
  <si>
    <t>Гороховецкий р-н, Отводное д, Заречная ул, 15</t>
  </si>
  <si>
    <t>239.900</t>
  </si>
  <si>
    <t>Гороховецкий р-н, Пролетарский п, Комсомольская ул, 1</t>
  </si>
  <si>
    <t>559.100</t>
  </si>
  <si>
    <t>Гороховецкий р-н, Пролетарский п, Комсомольская ул, 2</t>
  </si>
  <si>
    <t>500.850</t>
  </si>
  <si>
    <t>753.900</t>
  </si>
  <si>
    <t>Гороховецкий р-н, Пролетарский п, Комсомольская ул, 3</t>
  </si>
  <si>
    <t>Гороховецкий р-н, Пролетарский п, Комсомольская ул, 4</t>
  </si>
  <si>
    <t>Гороховецкий р-н, Пролетарский п, Комсомольская ул, 5</t>
  </si>
  <si>
    <t>Гороховецкий р-н, Пролетарский п, Комсомольская ул, 6</t>
  </si>
  <si>
    <t>913.900</t>
  </si>
  <si>
    <t>Гороховецкий р-н, Пролетарский п, Кооперативная ул, 28</t>
  </si>
  <si>
    <t>Гороховецкий р-н, Пролетарский п, Новофабричная ул, 22</t>
  </si>
  <si>
    <t>330.750</t>
  </si>
  <si>
    <t>Гороховецкий р-н, Пролетарский п, Новофабричная ул, 23</t>
  </si>
  <si>
    <t>Гороховецкий р-н, Пролетарский п, Новофабричная ул, 24</t>
  </si>
  <si>
    <t>Гороховецкий р-н, Пролетарский п, Октябрьская ул, 1</t>
  </si>
  <si>
    <t>Гороховецкий р-н, Пролетарский п, Октябрьская ул, 12</t>
  </si>
  <si>
    <t>518.400</t>
  </si>
  <si>
    <t>Гороховецкий р-н, Пролетарский п, Октябрьская ул, 2</t>
  </si>
  <si>
    <t>Гороховецкий р-н, Пролетарский п, Октябрьская ул, 3</t>
  </si>
  <si>
    <t>Гороховецкий р-н, Пролетарский п, Совхозная ул, 1</t>
  </si>
  <si>
    <t>255.800</t>
  </si>
  <si>
    <t>Гороховецкий р-н, Торфопредприятия Большое п, Ленина ул, 11</t>
  </si>
  <si>
    <t>Гороховецкий р-н, Торфопредприятия Большое п, Ленина ул, 7</t>
  </si>
  <si>
    <t>218.100</t>
  </si>
  <si>
    <t>Гороховецкий р-н, Торфопредприятия Большое п, Ленина ул, 9</t>
  </si>
  <si>
    <t>218.800</t>
  </si>
  <si>
    <t>Гороховецкий р-н, Торфопредприятия Большое п, Октябрьская ул, 10</t>
  </si>
  <si>
    <t>220.200</t>
  </si>
  <si>
    <t>Гороховецкий р-н, Торфопредприятия Большое п, Октябрьская ул, 12</t>
  </si>
  <si>
    <t>Гороховецкий р-н, Торфопредприятия Большое п, Октябрьская ул, 5</t>
  </si>
  <si>
    <t>Гороховецкий р-н, Торфопредприятия Большое п, Октябрьская ул, 6</t>
  </si>
  <si>
    <t>149.000</t>
  </si>
  <si>
    <t>Гороховецкий р-н, Торфопредприятия Большое п, Октябрьская ул, 7</t>
  </si>
  <si>
    <t>Гороховецкий р-н, Торфопредприятия Большое п, Октябрьская ул, 8</t>
  </si>
  <si>
    <t>407.900</t>
  </si>
  <si>
    <t>Гороховецкий р-н, Торфопредприятия Большое п, Фрунзе ул, 6</t>
  </si>
  <si>
    <t>Гороховецкий р-н, Фоминки с, Муромская ул, 7</t>
  </si>
  <si>
    <t>Гороховецкий р-н, Фоминки с, Советская ул, 16</t>
  </si>
  <si>
    <t>260.100</t>
  </si>
  <si>
    <t>Гороховецкий р-н, Фоминки с, Совхозная ул, 11</t>
  </si>
  <si>
    <t>Гороховецкий р-н, Фоминки с, Совхозная ул, 2</t>
  </si>
  <si>
    <t>795.300</t>
  </si>
  <si>
    <t>Гороховецкий р-н, Фоминки с, Совхозная ул, 3</t>
  </si>
  <si>
    <t>Гороховецкий р-н, Фоминки с, Совхозная ул, 4</t>
  </si>
  <si>
    <t>1362.100</t>
  </si>
  <si>
    <t>Гороховецкий р-н, Фоминки с, Совхозная ул, 5</t>
  </si>
  <si>
    <t>Гороховецкий р-н, Фоминки с, Совхозная ул, 7</t>
  </si>
  <si>
    <t>Гороховецкий р-н, Фоминки с, Совхозная ул, 9</t>
  </si>
  <si>
    <t>702.300</t>
  </si>
  <si>
    <t>Гороховецкий р-н, Фоминки с, Чекунова ул, 1</t>
  </si>
  <si>
    <t>Гороховецкий р-н, Фоминки с, Чекунова ул, 2</t>
  </si>
  <si>
    <t>669.500</t>
  </si>
  <si>
    <t>940.700</t>
  </si>
  <si>
    <t>Гороховецкий р-н, Фоминки с, Чекунова ул, 3</t>
  </si>
  <si>
    <t>670.200</t>
  </si>
  <si>
    <t>Гороховецкий р-н, Фоминки с, Чекунова ул, 4</t>
  </si>
  <si>
    <t>Гороховецкий р-н, Фоминки с, Чекунова ул, 5</t>
  </si>
  <si>
    <t>Гороховецкий р-н, Хорошево п, 5</t>
  </si>
  <si>
    <t>Гороховецкий р-н, Чулково п, Дома подстанции ул, 3</t>
  </si>
  <si>
    <t>341.000</t>
  </si>
  <si>
    <t>987.900</t>
  </si>
  <si>
    <t>Гороховецкий р-н, Чулково п, Производственная ул, 1</t>
  </si>
  <si>
    <t>Гороховецкий р-н, Чулково п, Производственная ул, 4</t>
  </si>
  <si>
    <t>Гороховецкий р-н, Чулково п, Производственная ул, 5</t>
  </si>
  <si>
    <t>528.500</t>
  </si>
  <si>
    <t>Гороховецкий р-н, Чулково п, Советская ул, 27</t>
  </si>
  <si>
    <t>225.600</t>
  </si>
  <si>
    <t>Гороховецкий р-н, Чулково п, Сосновая ул, 1</t>
  </si>
  <si>
    <t>Гороховецкий р-н, Чулково п, Сосновая ул, 2</t>
  </si>
  <si>
    <t>380.100</t>
  </si>
  <si>
    <t>Гороховецкий р-н, Чулково п, Сосновая ул, 3</t>
  </si>
  <si>
    <t>Гороховецкий р-н, Чулково п, Центральная ул, 13</t>
  </si>
  <si>
    <t>Гороховецкий р-н, Юрово д, Колхозная ул, 6</t>
  </si>
  <si>
    <t>469.700</t>
  </si>
  <si>
    <t>Гороховецкий р-н, Юрово д, Колхозная ул, 8</t>
  </si>
  <si>
    <t>Гороховецкий р-н, Юрово д, Колхозная ул, 9</t>
  </si>
  <si>
    <t>Гусь-Хрустальный г, 2-ая Народная ул, 13</t>
  </si>
  <si>
    <t>1739.700</t>
  </si>
  <si>
    <t>1392.200</t>
  </si>
  <si>
    <t>Гусь-Хрустальный г, 2-ая Народная ул, 3</t>
  </si>
  <si>
    <t>747.520</t>
  </si>
  <si>
    <t>Гусь-Хрустальный г, 2-ая Народная ул, 6а</t>
  </si>
  <si>
    <t>1071.100</t>
  </si>
  <si>
    <t>Гусь-Хрустальный г, 50 лет Советской Власти пр-кт, 24</t>
  </si>
  <si>
    <t>Гусь-Хрустальный г, 50 лет Советской Власти пр-кт, 25</t>
  </si>
  <si>
    <t>405.100</t>
  </si>
  <si>
    <t>Гусь-Хрустальный г, 50 лет Советской Власти пр-кт, 26/8</t>
  </si>
  <si>
    <t>1021.400</t>
  </si>
  <si>
    <t>966.100</t>
  </si>
  <si>
    <t>Гусь-Хрустальный г, 50 лет Советской Власти пр-кт, 27</t>
  </si>
  <si>
    <t>989.600</t>
  </si>
  <si>
    <t>Гусь-Хрустальный г, 50 лет Советской Власти пр-кт, 28</t>
  </si>
  <si>
    <t>Гусь-Хрустальный г, 50 лет Советской Власти пр-кт, 29</t>
  </si>
  <si>
    <t>752.300</t>
  </si>
  <si>
    <t>Гусь-Хрустальный г, 50 лет Советской Власти пр-кт, 30</t>
  </si>
  <si>
    <t>Гусь-Хрустальный г, 50 лет Советской Власти пр-кт, 30а</t>
  </si>
  <si>
    <t>Гусь-Хрустальный г, 50 лет Советской Власти пр-кт, 31</t>
  </si>
  <si>
    <t>Гусь-Хрустальный г, 50 лет Советской Власти пр-кт, 32</t>
  </si>
  <si>
    <t>995.700</t>
  </si>
  <si>
    <t>Гусь-Хрустальный г, 50 лет Советской Власти пр-кт, 33</t>
  </si>
  <si>
    <t>Гусь-Хрустальный г, 50 лет Советской Власти пр-кт, 35</t>
  </si>
  <si>
    <t>1252.000</t>
  </si>
  <si>
    <t>1269.200</t>
  </si>
  <si>
    <t>2053.400</t>
  </si>
  <si>
    <t>Гусь-Хрустальный г, 50 лет Советской Власти пр-кт, 43</t>
  </si>
  <si>
    <t>1605.800</t>
  </si>
  <si>
    <t>Гусь-Хрустальный г, 50 лет Советской Власти пр-кт, 6</t>
  </si>
  <si>
    <t>723.200</t>
  </si>
  <si>
    <t>Гусь-Хрустальный г, Васильева ул, 16</t>
  </si>
  <si>
    <t>2106.000</t>
  </si>
  <si>
    <t>Гусь-Хрустальный г, Владимирская ул, 3а</t>
  </si>
  <si>
    <t>Гусь-Хрустальный г, Володарского ул, 8</t>
  </si>
  <si>
    <t>448.300</t>
  </si>
  <si>
    <t>Гусь-Хрустальный г, Гражданский пер, 10</t>
  </si>
  <si>
    <t>287.400</t>
  </si>
  <si>
    <t>Гусь-Хрустальный г, Гражданский пер, 12</t>
  </si>
  <si>
    <t>Гусь-Хрустальный г, Гражданский пер, 14</t>
  </si>
  <si>
    <t>445.700</t>
  </si>
  <si>
    <t>Гусь-Хрустальный г, Гражданский пер, 16</t>
  </si>
  <si>
    <t>Гусь-Хрустальный г, Гражданский пер, 18</t>
  </si>
  <si>
    <t>191.300</t>
  </si>
  <si>
    <t>Гусь-Хрустальный г, Гражданский пер, 24</t>
  </si>
  <si>
    <t>Гусь-Хрустальный г, Гражданский пер, 26</t>
  </si>
  <si>
    <t>398.890</t>
  </si>
  <si>
    <t>Гусь-Хрустальный г, Гражданский пер, 30</t>
  </si>
  <si>
    <t>Гусь-Хрустальный г, Гражданский пер, 9</t>
  </si>
  <si>
    <t>Гусь-Хрустальный г, Гусевский п, Интернациональная ул, 10</t>
  </si>
  <si>
    <t>Гусь-Хрустальный г, Гусевский п, Интернациональная ул, 4</t>
  </si>
  <si>
    <t>658.800</t>
  </si>
  <si>
    <t>Гусь-Хрустальный г, Гусевский п, Интернациональная ул, 6</t>
  </si>
  <si>
    <t>526.400</t>
  </si>
  <si>
    <t>Гусь-Хрустальный г, Гусевский п, Интернациональная ул, 8</t>
  </si>
  <si>
    <t>Гусь-Хрустальный г, Гусевский п, Мира ул, 11</t>
  </si>
  <si>
    <t>728.300</t>
  </si>
  <si>
    <t>1165.500</t>
  </si>
  <si>
    <t>Гусь-Хрустальный г, Гусевский п, Мира ул, 15</t>
  </si>
  <si>
    <t>734.300</t>
  </si>
  <si>
    <t>Гусь-Хрустальный г, Гусевский п, Мира ул, 6</t>
  </si>
  <si>
    <t>569.400</t>
  </si>
  <si>
    <t>Гусь-Хрустальный г, Гусевский п, Мира ул, 8</t>
  </si>
  <si>
    <t>953.020</t>
  </si>
  <si>
    <t>Гусь-Хрустальный г, Гусевский п, Октябрьская ул, 11</t>
  </si>
  <si>
    <t>Гусь-Хрустальный г, Гусевский п, Октябрьская ул, 2</t>
  </si>
  <si>
    <t>516.700</t>
  </si>
  <si>
    <t>Гусь-Хрустальный г, Гусевский п, Октябрьская ул, 2а</t>
  </si>
  <si>
    <t>Гусь-Хрустальный г, Гусевский п, Октябрьская ул, 3</t>
  </si>
  <si>
    <t>Гусь-Хрустальный г, Гусевский п, Октябрьская ул, 4</t>
  </si>
  <si>
    <t>Гусь-Хрустальный г, Гусевский п, Октябрьская ул, 5</t>
  </si>
  <si>
    <t>700.800</t>
  </si>
  <si>
    <t>781.500</t>
  </si>
  <si>
    <t>753.700</t>
  </si>
  <si>
    <t>Гусь-Хрустальный г, Гусевский п, Пионерская ул, 14</t>
  </si>
  <si>
    <t>981.800</t>
  </si>
  <si>
    <t>882.400</t>
  </si>
  <si>
    <t>Гусь-Хрустальный г, Гусевский п, Пионерская ул, 16</t>
  </si>
  <si>
    <t>594.800</t>
  </si>
  <si>
    <t>Гусь-Хрустальный г, Гусевский п, Садовая ул, 1/6</t>
  </si>
  <si>
    <t>Гусь-Хрустальный г, Гусевский п, Садовая ул, 1</t>
  </si>
  <si>
    <t>Гусь-Хрустальный г, Гусевский п, Садовая ул, 13</t>
  </si>
  <si>
    <t>679.500</t>
  </si>
  <si>
    <t>Гусь-Хрустальный г, Гусевский п, Садовая ул, 2</t>
  </si>
  <si>
    <t>Гусь-Хрустальный г, Гусевский п, Садовая ул, 3</t>
  </si>
  <si>
    <t>Гусь-Хрустальный г, Гусевский п, Садовая ул, 4</t>
  </si>
  <si>
    <t>678.700</t>
  </si>
  <si>
    <t>Гусь-Хрустальный г, Гусевский п, Садовая ул, 5</t>
  </si>
  <si>
    <t>615.440</t>
  </si>
  <si>
    <t>677.400</t>
  </si>
  <si>
    <t>Гусь-Хрустальный г, Гусевский п, Садовая ул, 7</t>
  </si>
  <si>
    <t>Гусь-Хрустальный г, Гусевский п, Садовая ул, 9</t>
  </si>
  <si>
    <t>678.900</t>
  </si>
  <si>
    <t>866.000</t>
  </si>
  <si>
    <t>Гусь-Хрустальный г, Гусевский п, Советская ул, 11</t>
  </si>
  <si>
    <t>804.500</t>
  </si>
  <si>
    <t>Гусь-Хрустальный г, Гусевский п, Советская ул, 16</t>
  </si>
  <si>
    <t>331.700</t>
  </si>
  <si>
    <t>Гусь-Хрустальный г, Гусевский п, Советская ул, 18</t>
  </si>
  <si>
    <t>Гусь-Хрустальный г, Гусевский п, Советская ул, 22</t>
  </si>
  <si>
    <t>Гусь-Хрустальный г, Гусевский п, Советская ул, 26а</t>
  </si>
  <si>
    <t>Гусь-Хрустальный г, Гусевский п, Советская ул, 27</t>
  </si>
  <si>
    <t>746.100</t>
  </si>
  <si>
    <t>Гусь-Хрустальный г, Гусевский п, Советская ул, 29</t>
  </si>
  <si>
    <t>573.700</t>
  </si>
  <si>
    <t>270.900</t>
  </si>
  <si>
    <t>Гусь-Хрустальный г, Гусевский п, Строительная ул, 20</t>
  </si>
  <si>
    <t>544.600</t>
  </si>
  <si>
    <t>539.700</t>
  </si>
  <si>
    <t>Гусь-Хрустальный г, Гусевский п, Строительная ул, 22</t>
  </si>
  <si>
    <t>536.620</t>
  </si>
  <si>
    <t>Гусь-Хрустальный г, Гусевский п, Строительная ул, 24</t>
  </si>
  <si>
    <t>293.760</t>
  </si>
  <si>
    <t>Гусь-Хрустальный г, Демократическая ул, 15</t>
  </si>
  <si>
    <t>293.200</t>
  </si>
  <si>
    <t>Гусь-Хрустальный г, Демократическая ул, 17</t>
  </si>
  <si>
    <t>1434.700</t>
  </si>
  <si>
    <t>Гусь-Хрустальный г, Демократическая ул, 3</t>
  </si>
  <si>
    <t>Гусь-Хрустальный г, Демократическая ул, 4</t>
  </si>
  <si>
    <t>398.800</t>
  </si>
  <si>
    <t>Гусь-Хрустальный г, Демократическая ул, 6</t>
  </si>
  <si>
    <t>501.900</t>
  </si>
  <si>
    <t>Гусь-Хрустальный г, Демократическая ул, 7</t>
  </si>
  <si>
    <t>289.000</t>
  </si>
  <si>
    <t>579.700</t>
  </si>
  <si>
    <t>Гусь-Хрустальный г, Демократическая ул, 8</t>
  </si>
  <si>
    <t>443.900</t>
  </si>
  <si>
    <t>443.200</t>
  </si>
  <si>
    <t>Гусь-Хрустальный г, Демократическая ул, 9</t>
  </si>
  <si>
    <t>Гусь-Хрустальный г, Димитрова ул, 27/59</t>
  </si>
  <si>
    <t>Гусь-Хрустальный г, Димитрова ул, 31</t>
  </si>
  <si>
    <t>1307.400</t>
  </si>
  <si>
    <t>Гусь-Хрустальный г, Димитрова ул, 34</t>
  </si>
  <si>
    <t>1191.500</t>
  </si>
  <si>
    <t>Гусь-Хрустальный г, Димитрова ул, 35а</t>
  </si>
  <si>
    <t>Гусь-Хрустальный г, Добролюбова ул, 12</t>
  </si>
  <si>
    <t>Гусь-Хрустальный г, Добролюбова ул, 19</t>
  </si>
  <si>
    <t>Гусь-Хрустальный г, Добролюбова ул, 21</t>
  </si>
  <si>
    <t>1302.200</t>
  </si>
  <si>
    <t>Гусь-Хрустальный г, Добролюбова ул, 4</t>
  </si>
  <si>
    <t>Гусь-Хрустальный г, Добролюбова ул, 8</t>
  </si>
  <si>
    <t>415.500</t>
  </si>
  <si>
    <t>528.700</t>
  </si>
  <si>
    <t>Гусь-Хрустальный г, Дружбы Народов ул, 10</t>
  </si>
  <si>
    <t>262.700</t>
  </si>
  <si>
    <t>Гусь-Хрустальный г, Дружбы Народов ул, 14/11</t>
  </si>
  <si>
    <t>Гусь-Хрустальный г, Дружбы Народов ул, 16</t>
  </si>
  <si>
    <t>Гусь-Хрустальный г, Дружбы Народов ул, 18</t>
  </si>
  <si>
    <t>680.500</t>
  </si>
  <si>
    <t>Гусь-Хрустальный г, Дружбы Народов ул, 4</t>
  </si>
  <si>
    <t>288.100</t>
  </si>
  <si>
    <t>Гусь-Хрустальный г, Дружбы Народов ул, 6</t>
  </si>
  <si>
    <t>Гусь-Хрустальный г, Дружбы Народов ул, 7</t>
  </si>
  <si>
    <t>Гусь-Хрустальный г, Дружбы Народов ул, 8</t>
  </si>
  <si>
    <t>478.500</t>
  </si>
  <si>
    <t>694.100</t>
  </si>
  <si>
    <t>Гусь-Хрустальный г, Зеркальная ул, 2</t>
  </si>
  <si>
    <t>648.900</t>
  </si>
  <si>
    <t>Гусь-Хрустальный г, Зеркальная ул, 3</t>
  </si>
  <si>
    <t>Гусь-Хрустальный г, Зеркальная ул, 4</t>
  </si>
  <si>
    <t>Гусь-Хрустальный г, Зеркальная ул, 6</t>
  </si>
  <si>
    <t>654.200</t>
  </si>
  <si>
    <t>437.500</t>
  </si>
  <si>
    <t>Гусь-Хрустальный г, Интернациональная ул, 1/7</t>
  </si>
  <si>
    <t>Гусь-Хрустальный г, Интернациональная ул, 2/9</t>
  </si>
  <si>
    <t>392.300</t>
  </si>
  <si>
    <t>1010.600</t>
  </si>
  <si>
    <t>Гусь-Хрустальный г, Интернациональная ул, 40а</t>
  </si>
  <si>
    <t>1460.000</t>
  </si>
  <si>
    <t>3219.200</t>
  </si>
  <si>
    <t>Гусь-Хрустальный г, Интернациональная ул, 40б</t>
  </si>
  <si>
    <t>5680.000</t>
  </si>
  <si>
    <t>Гусь-Хрустальный г, Интернациональная ул, 42а</t>
  </si>
  <si>
    <t>1484.200</t>
  </si>
  <si>
    <t>Гусь-Хрустальный г, Интернациональная ул, 42б</t>
  </si>
  <si>
    <t>Гусь-Хрустальный г, Интернациональная ул, 44</t>
  </si>
  <si>
    <t>Гусь-Хрустальный г, Интернациональная ул, 46</t>
  </si>
  <si>
    <t>1714.800</t>
  </si>
  <si>
    <t>Гусь-Хрустальный г, Иркутская ул, 26а</t>
  </si>
  <si>
    <t>Гусь-Хрустальный г, Калинина ул, 21</t>
  </si>
  <si>
    <t>1485.500</t>
  </si>
  <si>
    <t>957.000</t>
  </si>
  <si>
    <t>Гусь-Хрустальный г, Калинина ул, 41</t>
  </si>
  <si>
    <t>1285.000</t>
  </si>
  <si>
    <t>Гусь-Хрустальный г, Калинина ул, 50б</t>
  </si>
  <si>
    <t>1091.700</t>
  </si>
  <si>
    <t>Гусь-Хрустальный г, Калинина ул, 53</t>
  </si>
  <si>
    <t>698.700</t>
  </si>
  <si>
    <t>Гусь-Хрустальный г, Калинина ул, 54а</t>
  </si>
  <si>
    <t>1226.800</t>
  </si>
  <si>
    <t>Гусь-Хрустальный г, Калинина ул, 56</t>
  </si>
  <si>
    <t>Гусь-Хрустальный г, Калинина ул, 57</t>
  </si>
  <si>
    <t>Гусь-Хрустальный г, Калинина ул, 58</t>
  </si>
  <si>
    <t>Гусь-Хрустальный г, Калинина ул, 59</t>
  </si>
  <si>
    <t>681.200</t>
  </si>
  <si>
    <t>1019.300</t>
  </si>
  <si>
    <t>Гусь-Хрустальный г, Каляевская ул, 26</t>
  </si>
  <si>
    <t>1878.000</t>
  </si>
  <si>
    <t>1023.500</t>
  </si>
  <si>
    <t>561.200</t>
  </si>
  <si>
    <t>522.400</t>
  </si>
  <si>
    <t>Гусь-Хрустальный г, Карла Либкнехта ул, 1</t>
  </si>
  <si>
    <t>Гусь-Хрустальный г, Карла Либкнехта ул, 1а</t>
  </si>
  <si>
    <t>1498.300</t>
  </si>
  <si>
    <t>Гусь-Хрустальный г, Карла Либкнехта ул, 3а</t>
  </si>
  <si>
    <t>Гусь-Хрустальный г, Карла Либкнехта ул, 5а</t>
  </si>
  <si>
    <t>2979.800</t>
  </si>
  <si>
    <t>Гусь-Хрустальный г, Карла Маркса ул, 2</t>
  </si>
  <si>
    <t>1235.400</t>
  </si>
  <si>
    <t>Гусь-Хрустальный г, Карла Маркса ул, 23</t>
  </si>
  <si>
    <t>780.400</t>
  </si>
  <si>
    <t>Гусь-Хрустальный г, Карла Маркса ул, 25</t>
  </si>
  <si>
    <t>Гусь-Хрустальный г, Карла Маркса ул, 56</t>
  </si>
  <si>
    <t>Гусь-Хрустальный г, Карла Маркса ул, 58</t>
  </si>
  <si>
    <t>Гусь-Хрустальный г, Карла Маркса ул, 58а</t>
  </si>
  <si>
    <t>1326.000</t>
  </si>
  <si>
    <t>1526.300</t>
  </si>
  <si>
    <t>Гусь-Хрустальный г, Карла Маркса ул, 60</t>
  </si>
  <si>
    <t>575.500</t>
  </si>
  <si>
    <t>Гусь-Хрустальный г, Карьерная ул, 1</t>
  </si>
  <si>
    <t>Гусь-Хрустальный г, Карьерная ул, 7</t>
  </si>
  <si>
    <t>Гусь-Хрустальный г, Каховского ул, 10а</t>
  </si>
  <si>
    <t>772.400</t>
  </si>
  <si>
    <t>Гусь-Хрустальный г, Каховского ул, 12</t>
  </si>
  <si>
    <t>Гусь-Хрустальный г, Каховского ул, 2</t>
  </si>
  <si>
    <t>4009.000</t>
  </si>
  <si>
    <t>Гусь-Хрустальный г, Каховского ул, 4</t>
  </si>
  <si>
    <t>5245.000</t>
  </si>
  <si>
    <t>Гусь-Хрустальный г, Каховского ул, 6</t>
  </si>
  <si>
    <t>1622.000</t>
  </si>
  <si>
    <t>Гусь-Хрустальный г, Коммунистическая ул, 2</t>
  </si>
  <si>
    <t>799.400</t>
  </si>
  <si>
    <t>972.700</t>
  </si>
  <si>
    <t>Гусь-Хрустальный г, Коммунистическая ул, 6</t>
  </si>
  <si>
    <t>Гусь-Хрустальный г, Красноармейская ул, 10</t>
  </si>
  <si>
    <t>Гусь-Хрустальный г, Красноармейская ул, 16</t>
  </si>
  <si>
    <t>Гусь-Хрустальный г, Красноармейская ул, 21</t>
  </si>
  <si>
    <t>Гусь-Хрустальный г, Красноармейская ул, 22</t>
  </si>
  <si>
    <t>195.400</t>
  </si>
  <si>
    <t>1386.800</t>
  </si>
  <si>
    <t>Гусь-Хрустальный г, Красноармейская ул, 8</t>
  </si>
  <si>
    <t>Гусь-Хрустальный г, Красных Партизан ул, 61</t>
  </si>
  <si>
    <t>649.100</t>
  </si>
  <si>
    <t>Гусь-Хрустальный г, Красных Партизан ул, 72/29</t>
  </si>
  <si>
    <t>1171.800</t>
  </si>
  <si>
    <t>Гусь-Хрустальный г, Курловская ул, 10</t>
  </si>
  <si>
    <t>285.700</t>
  </si>
  <si>
    <t>Гусь-Хрустальный г, Курловская ул, 12</t>
  </si>
  <si>
    <t>Гусь-Хрустальный г, Курловская ул, 13</t>
  </si>
  <si>
    <t>640.200</t>
  </si>
  <si>
    <t>Гусь-Хрустальный г, Курловская ул, 14</t>
  </si>
  <si>
    <t>Гусь-Хрустальный г, Курловская ул, 15</t>
  </si>
  <si>
    <t>Гусь-Хрустальный г, Курловская ул, 16</t>
  </si>
  <si>
    <t>699.400</t>
  </si>
  <si>
    <t>Гусь-Хрустальный г, Курловская ул, 17</t>
  </si>
  <si>
    <t>Гусь-Хрустальный г, Курловская ул, 18</t>
  </si>
  <si>
    <t>804.300</t>
  </si>
  <si>
    <t>Гусь-Хрустальный г, Курловская ул, 19</t>
  </si>
  <si>
    <t>Гусь-Хрустальный г, Курловская ул, 20</t>
  </si>
  <si>
    <t>Гусь-Хрустальный г, Курловская ул, 21</t>
  </si>
  <si>
    <t>Гусь-Хрустальный г, Курловская ул, 24</t>
  </si>
  <si>
    <t>Гусь-Хрустальный г, Курловская ул, 25</t>
  </si>
  <si>
    <t>Гусь-Хрустальный г, Курловская ул, 26</t>
  </si>
  <si>
    <t>374.700</t>
  </si>
  <si>
    <t>Гусь-Хрустальный г, Курловская ул, 27</t>
  </si>
  <si>
    <t>Гусь-Хрустальный г, Курловская ул, 28</t>
  </si>
  <si>
    <t>Гусь-Хрустальный г, Курловская ул, 29</t>
  </si>
  <si>
    <t>498.600</t>
  </si>
  <si>
    <t>Гусь-Хрустальный г, Курловская ул, 30</t>
  </si>
  <si>
    <t>Гусь-Хрустальный г, Курловская ул, 33</t>
  </si>
  <si>
    <t>929.400</t>
  </si>
  <si>
    <t>Гусь-Хрустальный г, Курловская ул, 8</t>
  </si>
  <si>
    <t>Гусь-Хрустальный г, Курловская ул, 9</t>
  </si>
  <si>
    <t>693.800</t>
  </si>
  <si>
    <t>Гусь-Хрустальный г, Ленинградская ул, 6</t>
  </si>
  <si>
    <t>554.300</t>
  </si>
  <si>
    <t>633.500</t>
  </si>
  <si>
    <t>Гусь-Хрустальный г, Локомотивная ул, 3</t>
  </si>
  <si>
    <t>Гусь-Хрустальный г, Локомотивная ул, 4</t>
  </si>
  <si>
    <t>Гусь-Хрустальный г, Ломоносова ул, 24</t>
  </si>
  <si>
    <t>848.300</t>
  </si>
  <si>
    <t>Гусь-Хрустальный г, Ломоносова ул, 24а</t>
  </si>
  <si>
    <t>1373.300</t>
  </si>
  <si>
    <t>Гусь-Хрустальный г, Ломоносова ул, 26</t>
  </si>
  <si>
    <t>1255.600</t>
  </si>
  <si>
    <t>Гусь-Хрустальный г, Ломоносова ул, 2а/8а</t>
  </si>
  <si>
    <t>1083.300</t>
  </si>
  <si>
    <t>Гусь-Хрустальный г, Ломоносова ул, 30</t>
  </si>
  <si>
    <t>598.700</t>
  </si>
  <si>
    <t>Гусь-Хрустальный г, Луначарского ул, 15</t>
  </si>
  <si>
    <t>261.000</t>
  </si>
  <si>
    <t>Гусь-Хрустальный г, Луначарского ул, 17</t>
  </si>
  <si>
    <t>855.700</t>
  </si>
  <si>
    <t>Гусь-Хрустальный г, Луначарского ул, 5</t>
  </si>
  <si>
    <t>494.600</t>
  </si>
  <si>
    <t>Гусь-Хрустальный г, Луначарского ул, 6</t>
  </si>
  <si>
    <t>1121.200</t>
  </si>
  <si>
    <t>Гусь-Хрустальный г, Луначарского ул, 8</t>
  </si>
  <si>
    <t>1195.800</t>
  </si>
  <si>
    <t>Гусь-Хрустальный г, Луначарского ул, 8а</t>
  </si>
  <si>
    <t>Гусь-Хрустальный г, Люксембургская ул, 26</t>
  </si>
  <si>
    <t>197.700</t>
  </si>
  <si>
    <t>Гусь-Хрустальный г, Люксембургская ул, 28</t>
  </si>
  <si>
    <t>201.000</t>
  </si>
  <si>
    <t>Гусь-Хрустальный г, Люксембургская ул, 5</t>
  </si>
  <si>
    <t>1333.000</t>
  </si>
  <si>
    <t>Гусь-Хрустальный г, Маяковского ул, 12а</t>
  </si>
  <si>
    <t>1465.900</t>
  </si>
  <si>
    <t>Гусь-Хрустальный г, Маяковского ул, 1а</t>
  </si>
  <si>
    <t>Гусь-Хрустальный г, Маяковского ул, 2а</t>
  </si>
  <si>
    <t>1272.200</t>
  </si>
  <si>
    <t>Гусь-Хрустальный г, Маяковского ул, 3а</t>
  </si>
  <si>
    <t>1677.000</t>
  </si>
  <si>
    <t>1677.030</t>
  </si>
  <si>
    <t>Гусь-Хрустальный г, Маяковского ул, 5а</t>
  </si>
  <si>
    <t>4992.800</t>
  </si>
  <si>
    <t>Гусь-Хрустальный г, Маяковского ул, 7</t>
  </si>
  <si>
    <t>Гусь-Хрустальный г, Маяковского ул, 8а</t>
  </si>
  <si>
    <t>Гусь-Хрустальный г, Мезиновская ул, 14</t>
  </si>
  <si>
    <t>1546.000</t>
  </si>
  <si>
    <t>834.900</t>
  </si>
  <si>
    <t>Гусь-Хрустальный г, Мезиновская ул, 16</t>
  </si>
  <si>
    <t>1043.500</t>
  </si>
  <si>
    <t>Гусь-Хрустальный г, Мезиновская ул, 4</t>
  </si>
  <si>
    <t>340.200</t>
  </si>
  <si>
    <t>308.100</t>
  </si>
  <si>
    <t>Гусь-Хрустальный г, Мезиновская ул, 8</t>
  </si>
  <si>
    <t>Гусь-Хрустальный г, Менделеева ул, 15а</t>
  </si>
  <si>
    <t>3211.000</t>
  </si>
  <si>
    <t>Гусь-Хрустальный г, Менделеева ул, 17а</t>
  </si>
  <si>
    <t>Гусь-Хрустальный г, Менделеева ул, 19</t>
  </si>
  <si>
    <t>1297.100</t>
  </si>
  <si>
    <t>Гусь-Хрустальный г, Менделеева ул, 19а</t>
  </si>
  <si>
    <t>779.800</t>
  </si>
  <si>
    <t>756.280</t>
  </si>
  <si>
    <t>Гусь-Хрустальный г, Менделеева ул, 21</t>
  </si>
  <si>
    <t>1328.600</t>
  </si>
  <si>
    <t>1616.100</t>
  </si>
  <si>
    <t>Гусь-Хрустальный г, Менделеева ул, 25</t>
  </si>
  <si>
    <t>11688.300</t>
  </si>
  <si>
    <t>Гусь-Хрустальный г, Микрорайон ул, 1</t>
  </si>
  <si>
    <t>Гусь-Хрустальный г, Микрорайон ул, 12</t>
  </si>
  <si>
    <t>452.900</t>
  </si>
  <si>
    <t>637.200</t>
  </si>
  <si>
    <t>451.400</t>
  </si>
  <si>
    <t>Гусь-Хрустальный г, Микрорайон ул, 14</t>
  </si>
  <si>
    <t>Гусь-Хрустальный г, Микрорайон ул, 15</t>
  </si>
  <si>
    <t>Гусь-Хрустальный г, Микрорайон ул, 16</t>
  </si>
  <si>
    <t>911.100</t>
  </si>
  <si>
    <t>695.500</t>
  </si>
  <si>
    <t>Гусь-Хрустальный г, Микрорайон ул, 18</t>
  </si>
  <si>
    <t>Гусь-Хрустальный г, Микрорайон ул, 19</t>
  </si>
  <si>
    <t>Гусь-Хрустальный г, Микрорайон ул, 2</t>
  </si>
  <si>
    <t>Гусь-Хрустальный г, Микрорайон ул, 20</t>
  </si>
  <si>
    <t>888.800</t>
  </si>
  <si>
    <t>Гусь-Хрустальный г, Микрорайон ул, 21</t>
  </si>
  <si>
    <t>Гусь-Хрустальный г, Микрорайон ул, 24</t>
  </si>
  <si>
    <t>Гусь-Хрустальный г, Микрорайон ул, 25</t>
  </si>
  <si>
    <t>455.800</t>
  </si>
  <si>
    <t>Гусь-Хрустальный г, Микрорайон ул, 26</t>
  </si>
  <si>
    <t>726.400</t>
  </si>
  <si>
    <t>1079.200</t>
  </si>
  <si>
    <t>Гусь-Хрустальный г, Микрорайон ул, 29</t>
  </si>
  <si>
    <t>1213.200</t>
  </si>
  <si>
    <t>Гусь-Хрустальный г, Микрорайон ул, 3</t>
  </si>
  <si>
    <t>Гусь-Хрустальный г, Микрорайон ул, 30</t>
  </si>
  <si>
    <t>Гусь-Хрустальный г, Микрорайон ул, 32</t>
  </si>
  <si>
    <t>Гусь-Хрустальный г, Микрорайон ул, 33</t>
  </si>
  <si>
    <t>Гусь-Хрустальный г, Микрорайон ул, 34</t>
  </si>
  <si>
    <t>Гусь-Хрустальный г, Микрорайон ул, 36</t>
  </si>
  <si>
    <t>Гусь-Хрустальный г, Микрорайон ул, 37а</t>
  </si>
  <si>
    <t>801.900</t>
  </si>
  <si>
    <t>467.200</t>
  </si>
  <si>
    <t>Гусь-Хрустальный г, Микрорайон ул, 4</t>
  </si>
  <si>
    <t>Гусь-Хрустальный г, Микрорайон ул, 40</t>
  </si>
  <si>
    <t>Гусь-Хрустальный г, Микрорайон ул, 41</t>
  </si>
  <si>
    <t>Гусь-Хрустальный г, Микрорайон ул, 43</t>
  </si>
  <si>
    <t>Гусь-Хрустальный г, Микрорайон ул, 47</t>
  </si>
  <si>
    <t>762.900</t>
  </si>
  <si>
    <t>Гусь-Хрустальный г, Микрорайон ул, 50</t>
  </si>
  <si>
    <t>1039.700</t>
  </si>
  <si>
    <t>Гусь-Хрустальный г, Минская ул, 19</t>
  </si>
  <si>
    <t>Гусь-Хрустальный г, Минская ул, 3</t>
  </si>
  <si>
    <t>825.400</t>
  </si>
  <si>
    <t>Гусь-Хрустальный г, Минская ул, 9</t>
  </si>
  <si>
    <t>1056.200</t>
  </si>
  <si>
    <t>Гусь-Хрустальный г, Мира ул, 12</t>
  </si>
  <si>
    <t>Гусь-Хрустальный г, Мира ул, 13</t>
  </si>
  <si>
    <t>Гусь-Хрустальный г, Мира ул, 18</t>
  </si>
  <si>
    <t>437.300</t>
  </si>
  <si>
    <t>Гусь-Хрустальный г, Мира ул, 20</t>
  </si>
  <si>
    <t>Гусь-Хрустальный г, Мира ул, 21</t>
  </si>
  <si>
    <t>1492.200</t>
  </si>
  <si>
    <t>Гусь-Хрустальный г, Мира ул, 22</t>
  </si>
  <si>
    <t>510.300</t>
  </si>
  <si>
    <t>Гусь-Хрустальный г, Мира ул, 7</t>
  </si>
  <si>
    <t>Гусь-Хрустальный г, Мира ул, 8/11</t>
  </si>
  <si>
    <t>261.400</t>
  </si>
  <si>
    <t>Гусь-Хрустальный г, Мира ул, 9</t>
  </si>
  <si>
    <t>Гусь-Хрустальный г, Мичурина ул, 2</t>
  </si>
  <si>
    <t>894.600</t>
  </si>
  <si>
    <t>Гусь-Хрустальный г, Мостовая ул, 10</t>
  </si>
  <si>
    <t>548.500</t>
  </si>
  <si>
    <t>Гусь-Хрустальный г, Мостовая ул, 15</t>
  </si>
  <si>
    <t>Гусь-Хрустальный г, Мостовая ул, 4</t>
  </si>
  <si>
    <t>Гусь-Хрустальный г, Мостовая ул, 8</t>
  </si>
  <si>
    <t>511.800</t>
  </si>
  <si>
    <t>Гусь-Хрустальный г, Муравьева-Апостола ул, 11</t>
  </si>
  <si>
    <t>Гусь-Хрустальный г, Муравьева-Апостола ул, 13</t>
  </si>
  <si>
    <t>Гусь-Хрустальный г, Муравьева-Апостола ул, 14</t>
  </si>
  <si>
    <t>Гусь-Хрустальный г, Муравьева-Апостола ул, 15</t>
  </si>
  <si>
    <t>816.400</t>
  </si>
  <si>
    <t>Гусь-Хрустальный г, Муравьева-Апостола ул, 15а</t>
  </si>
  <si>
    <t>1042.800</t>
  </si>
  <si>
    <t>Гусь-Хрустальный г, Муравьева-Апостола ул, 16</t>
  </si>
  <si>
    <t>1169.900</t>
  </si>
  <si>
    <t>3203.400</t>
  </si>
  <si>
    <t>Гусь-Хрустальный г, Муравьева-Апостола ул, 19</t>
  </si>
  <si>
    <t>Гусь-Хрустальный г, Муравьева-Апостола ул, 25а</t>
  </si>
  <si>
    <t>Гусь-Хрустальный г, Муравьева-Апостола ул, 3</t>
  </si>
  <si>
    <t>Гусь-Хрустальный г, Муравьева-Апостола ул, 5</t>
  </si>
  <si>
    <t>1354.000</t>
  </si>
  <si>
    <t>Гусь-Хрустальный г, Муравьева-Апостола ул, 7</t>
  </si>
  <si>
    <t>857.000</t>
  </si>
  <si>
    <t>Гусь-Хрустальный г, Набережная ул, 101</t>
  </si>
  <si>
    <t>327.600</t>
  </si>
  <si>
    <t>Гусь-Хрустальный г, Набережная ул, 103</t>
  </si>
  <si>
    <t>Гусь-Хрустальный г, Набережная ул, 12</t>
  </si>
  <si>
    <t>223.700</t>
  </si>
  <si>
    <t>Гусь-Хрустальный г, Набережная ул, 14</t>
  </si>
  <si>
    <t>Гусь-Хрустальный г, Набережная ул, 87/16</t>
  </si>
  <si>
    <t>400.300</t>
  </si>
  <si>
    <t>Гусь-Хрустальный г, Новый п, Ленина ул, 11</t>
  </si>
  <si>
    <t>Гусь-Хрустальный г, Новый п, Ленина ул, 12</t>
  </si>
  <si>
    <t>367.900</t>
  </si>
  <si>
    <t>574.730</t>
  </si>
  <si>
    <t>Гусь-Хрустальный г, Новый п, Ленина ул, 15</t>
  </si>
  <si>
    <t>Гусь-Хрустальный г, Новый п, Ленина ул, 16</t>
  </si>
  <si>
    <t>671.600</t>
  </si>
  <si>
    <t>Гусь-Хрустальный г, Новый п, Ленина ул, 16а</t>
  </si>
  <si>
    <t>Гусь-Хрустальный г, Окружная ул, 2</t>
  </si>
  <si>
    <t>Гусь-Хрустальный г, Окружная ул, 4</t>
  </si>
  <si>
    <t>Гусь-Хрустальный г, Окружная ул, 6</t>
  </si>
  <si>
    <t>Гусь-Хрустальный г, Октябрьская ул, 19</t>
  </si>
  <si>
    <t>Гусь-Хрустальный г, Октябрьская ул, 2</t>
  </si>
  <si>
    <t>Гусь-Хрустальный г, Октябрьская ул, 68</t>
  </si>
  <si>
    <t>3003.000</t>
  </si>
  <si>
    <t>Гусь-Хрустальный г, Октябрьская ул, 74</t>
  </si>
  <si>
    <t>2911.000</t>
  </si>
  <si>
    <t>Гусь-Хрустальный г, Октябрьская ул, 76</t>
  </si>
  <si>
    <t>1631.900</t>
  </si>
  <si>
    <t>Гусь-Хрустальный г, Осьмова ул, 10</t>
  </si>
  <si>
    <t>Гусь-Хрустальный г, Осьмова ул, 11</t>
  </si>
  <si>
    <t>458.400</t>
  </si>
  <si>
    <t>Гусь-Хрустальный г, Осьмова ул, 12</t>
  </si>
  <si>
    <t>698.400</t>
  </si>
  <si>
    <t>Гусь-Хрустальный г, Осьмова ул, 13</t>
  </si>
  <si>
    <t>Гусь-Хрустальный г, Осьмова ул, 14</t>
  </si>
  <si>
    <t>301.200</t>
  </si>
  <si>
    <t>461.900</t>
  </si>
  <si>
    <t>Гусь-Хрустальный г, Осьмова ул, 16</t>
  </si>
  <si>
    <t>428.700</t>
  </si>
  <si>
    <t>Гусь-Хрустальный г, Осьмова ул, 18</t>
  </si>
  <si>
    <t>Гусь-Хрустальный г, Осьмова ул, 19</t>
  </si>
  <si>
    <t>Гусь-Хрустальный г, Осьмова ул, 21</t>
  </si>
  <si>
    <t>279.200</t>
  </si>
  <si>
    <t>Гусь-Хрустальный г, Осьмова ул, 24</t>
  </si>
  <si>
    <t>Гусь-Хрустальный г, Осьмова ул, 25</t>
  </si>
  <si>
    <t>1407.600</t>
  </si>
  <si>
    <t>Гусь-Хрустальный г, Осьмова ул, 26</t>
  </si>
  <si>
    <t>636.200</t>
  </si>
  <si>
    <t>Гусь-Хрустальный г, Осьмова ул, 4</t>
  </si>
  <si>
    <t>312.500</t>
  </si>
  <si>
    <t>Гусь-Хрустальный г, Осьмова ул, 7</t>
  </si>
  <si>
    <t>658.900</t>
  </si>
  <si>
    <t>Гусь-Хрустальный г, Осьмова ул, 8</t>
  </si>
  <si>
    <t>Гусь-Хрустальный г, Панфилово п, 1а</t>
  </si>
  <si>
    <t>Гусь-Хрустальный г, Панфилово п, 28</t>
  </si>
  <si>
    <t>417.900</t>
  </si>
  <si>
    <t>Гусь-Хрустальный г, Панфилово п, 3</t>
  </si>
  <si>
    <t>961.400</t>
  </si>
  <si>
    <t>Гусь-Хрустальный г, Панфилово п, 36</t>
  </si>
  <si>
    <t>Гусь-Хрустальный г, Панфилово п, 5</t>
  </si>
  <si>
    <t>Гусь-Хрустальный г, Первомайская ул, 12</t>
  </si>
  <si>
    <t>Гусь-Хрустальный г, Перегрузочная ул, 3а</t>
  </si>
  <si>
    <t>Гусь-Хрустальный г, Перегрузочная ул, 5а</t>
  </si>
  <si>
    <t>1124.200</t>
  </si>
  <si>
    <t>293.100</t>
  </si>
  <si>
    <t>Гусь-Хрустальный г, Писарева ул, 16</t>
  </si>
  <si>
    <t>Гусь-Хрустальный г, Писарева ул, 20</t>
  </si>
  <si>
    <t>Гусь-Хрустальный г, Плеханова ул, 1</t>
  </si>
  <si>
    <t>Гусь-Хрустальный г, Плеханова ул, 3</t>
  </si>
  <si>
    <t>Гусь-Хрустальный г, Плеханова ул, 4</t>
  </si>
  <si>
    <t>Гусь-Хрустальный г, Полевая ул, 3</t>
  </si>
  <si>
    <t>890.500</t>
  </si>
  <si>
    <t>Гусь-Хрустальный г, Полевая ул, 5</t>
  </si>
  <si>
    <t>1265.600</t>
  </si>
  <si>
    <t>1505.900</t>
  </si>
  <si>
    <t>Гусь-Хрустальный г, Пролетарская ул, 18</t>
  </si>
  <si>
    <t>7680.700</t>
  </si>
  <si>
    <t>Гусь-Хрустальный г, Прудинская ул, 13</t>
  </si>
  <si>
    <t>227.800</t>
  </si>
  <si>
    <t>Гусь-Хрустальный г, Прудинская ул, 15</t>
  </si>
  <si>
    <t>Гусь-Хрустальный г, Прудинская ул, 17</t>
  </si>
  <si>
    <t>421.300</t>
  </si>
  <si>
    <t>Гусь-Хрустальный г, Прудинская ул, 19</t>
  </si>
  <si>
    <t>3341.000</t>
  </si>
  <si>
    <t>Гусь-Хрустальный г, Прудинская ул, 2а</t>
  </si>
  <si>
    <t>4433.000</t>
  </si>
  <si>
    <t>Гусь-Хрустальный г, Прудинская ул, 3</t>
  </si>
  <si>
    <t>Гусь-Хрустальный г, Прудинская ул, 4а</t>
  </si>
  <si>
    <t>Гусь-Хрустальный г, Революции ул, 12</t>
  </si>
  <si>
    <t>916.100</t>
  </si>
  <si>
    <t>Гусь-Хрустальный г, Революции ул, 14а</t>
  </si>
  <si>
    <t>658.100</t>
  </si>
  <si>
    <t>567.900</t>
  </si>
  <si>
    <t>Гусь-Хрустальный г, Революции ул, 16</t>
  </si>
  <si>
    <t>Гусь-Хрустальный г, Революции ул, 17/7</t>
  </si>
  <si>
    <t>Гусь-Хрустальный г, Революции ул, 18</t>
  </si>
  <si>
    <t>485.200</t>
  </si>
  <si>
    <t>Гусь-Хрустальный г, Революции ул, 20</t>
  </si>
  <si>
    <t>Гусь-Хрустальный г, Революции ул, 22</t>
  </si>
  <si>
    <t>Гусь-Хрустальный г, Революции ул, 24</t>
  </si>
  <si>
    <t>704.600</t>
  </si>
  <si>
    <t>Гусь-Хрустальный г, Революции ул, 6</t>
  </si>
  <si>
    <t>Гусь-Хрустальный г, Революции ул, 7</t>
  </si>
  <si>
    <t>Гусь-Хрустальный г, Революции ул, 9</t>
  </si>
  <si>
    <t>796.700</t>
  </si>
  <si>
    <t>Гусь-Хрустальный г, Ремонтная ул, 11</t>
  </si>
  <si>
    <t>Гусь-Хрустальный г, Ремонтная ул, 13</t>
  </si>
  <si>
    <t>Гусь-Хрустальный г, Ремонтная ул, 15</t>
  </si>
  <si>
    <t>458.300</t>
  </si>
  <si>
    <t>444.700</t>
  </si>
  <si>
    <t>Гусь-Хрустальный г, Рудницкой ул, 13</t>
  </si>
  <si>
    <t>388.400</t>
  </si>
  <si>
    <t>Гусь-Хрустальный г, Рязанская ул, 10</t>
  </si>
  <si>
    <t>Гусь-Хрустальный г, Рязанская ул, 10а</t>
  </si>
  <si>
    <t>1018.300</t>
  </si>
  <si>
    <t>Гусь-Хрустальный г, Рязанская ул, 10б</t>
  </si>
  <si>
    <t>1084.400</t>
  </si>
  <si>
    <t>Гусь-Хрустальный г, Рязанская ул, 19</t>
  </si>
  <si>
    <t>Гусь-Хрустальный г, Рязанская ул, 2</t>
  </si>
  <si>
    <t>Гусь-Хрустальный г, Рязанская ул, 23</t>
  </si>
  <si>
    <t>1237.500</t>
  </si>
  <si>
    <t>2307.600</t>
  </si>
  <si>
    <t>Гусь-Хрустальный г, Садовая ул, 59</t>
  </si>
  <si>
    <t>Гусь-Хрустальный г, Садовая ул, 59а</t>
  </si>
  <si>
    <t>1067.000</t>
  </si>
  <si>
    <t>994.300</t>
  </si>
  <si>
    <t>Гусь-Хрустальный г, Садовая ул, 67</t>
  </si>
  <si>
    <t>Гусь-Хрустальный г, Садовая ул, 67а</t>
  </si>
  <si>
    <t>Гусь-Хрустальный г, Садовая ул, 71</t>
  </si>
  <si>
    <t>1380.500</t>
  </si>
  <si>
    <t>Гусь-Хрустальный г, Свердлова ул, 21</t>
  </si>
  <si>
    <t>567.800</t>
  </si>
  <si>
    <t>Гусь-Хрустальный г, Свердлова ул, 29</t>
  </si>
  <si>
    <t>489.800</t>
  </si>
  <si>
    <t>Гусь-Хрустальный г, Свердлова ул, 2а</t>
  </si>
  <si>
    <t>957.300</t>
  </si>
  <si>
    <t>Гусь-Хрустальный г, Свердлова ул, 30</t>
  </si>
  <si>
    <t>Гусь-Хрустальный г, Свердлова ул, 31</t>
  </si>
  <si>
    <t>776.800</t>
  </si>
  <si>
    <t>Гусь-Хрустальный г, Свердлова ул, 32</t>
  </si>
  <si>
    <t>519.500</t>
  </si>
  <si>
    <t>Гусь-Хрустальный г, Северная ул, 3</t>
  </si>
  <si>
    <t>846.400</t>
  </si>
  <si>
    <t>Гусь-Хрустальный г, Старых Большевиков ул, 17а</t>
  </si>
  <si>
    <t>1139.400</t>
  </si>
  <si>
    <t>Гусь-Хрустальный г, Старых Большевиков ул, 19а</t>
  </si>
  <si>
    <t>Гусь-Хрустальный г, Старых Большевиков ул, 21</t>
  </si>
  <si>
    <t>Гусь-Хрустальный г, Старых Большевиков ул, 21а</t>
  </si>
  <si>
    <t>1186.300</t>
  </si>
  <si>
    <t>Гусь-Хрустальный г, Старых Большевиков ул, 30</t>
  </si>
  <si>
    <t>Гусь-Хрустальный г, Теплицкий пр-кт, 10</t>
  </si>
  <si>
    <t>Гусь-Хрустальный г, Теплицкий пр-кт, 11</t>
  </si>
  <si>
    <t>Гусь-Хрустальный г, Теплицкий пр-кт, 12</t>
  </si>
  <si>
    <t>1582.500</t>
  </si>
  <si>
    <t>Гусь-Хрустальный г, Теплицкий пр-кт, 17</t>
  </si>
  <si>
    <t>984.400</t>
  </si>
  <si>
    <t>Гусь-Хрустальный г, Теплицкий пр-кт, 20</t>
  </si>
  <si>
    <t>1070.900</t>
  </si>
  <si>
    <t>Гусь-Хрустальный г, Теплицкий пр-кт, 21</t>
  </si>
  <si>
    <t>2407.700</t>
  </si>
  <si>
    <t>2040.300</t>
  </si>
  <si>
    <t>Гусь-Хрустальный г, Теплицкий пр-кт, 24</t>
  </si>
  <si>
    <t>Гусь-Хрустальный г, Теплицкий пр-кт, 25</t>
  </si>
  <si>
    <t>663.800</t>
  </si>
  <si>
    <t>Гусь-Хрустальный г, Теплицкий пр-кт, 28</t>
  </si>
  <si>
    <t>Гусь-Хрустальный г, Теплицкий пр-кт, 30</t>
  </si>
  <si>
    <t>690.800</t>
  </si>
  <si>
    <t>Гусь-Хрустальный г, Теплицкий пр-кт, 32</t>
  </si>
  <si>
    <t>Гусь-Хрустальный г, Теплицкий пр-кт, 35</t>
  </si>
  <si>
    <t>Гусь-Хрустальный г, Теплицкий пр-кт, 35а</t>
  </si>
  <si>
    <t>7533.000</t>
  </si>
  <si>
    <t>Гусь-Хрустальный г, Теплицкий пр-кт, 39</t>
  </si>
  <si>
    <t>980.600</t>
  </si>
  <si>
    <t>1739.900</t>
  </si>
  <si>
    <t>Гусь-Хрустальный г, Теплицкий пр-кт, 41</t>
  </si>
  <si>
    <t>Гусь-Хрустальный г, Теплицкий пр-кт, 43</t>
  </si>
  <si>
    <t>Гусь-Хрустальный г, Теплицкий пр-кт, 44</t>
  </si>
  <si>
    <t>Гусь-Хрустальный г, Теплицкий пр-кт, 56</t>
  </si>
  <si>
    <t>1317.400</t>
  </si>
  <si>
    <t>Гусь-Хрустальный г, Теплицкий пр-кт, 58</t>
  </si>
  <si>
    <t>Гусь-Хрустальный г, Теплицкий пр-кт, 60</t>
  </si>
  <si>
    <t>Гусь-Хрустальный г, Теплицкий пр-кт, 62</t>
  </si>
  <si>
    <t>1014.900</t>
  </si>
  <si>
    <t>Гусь-Хрустальный г, Торфяная ул, 13</t>
  </si>
  <si>
    <t>Гусь-Хрустальный г, Торфяная ул, 15</t>
  </si>
  <si>
    <t>1786.000</t>
  </si>
  <si>
    <t>40471.000</t>
  </si>
  <si>
    <t>Гусь-Хрустальный г, Торфяная ул, 4</t>
  </si>
  <si>
    <t>Гусь-Хрустальный г, Торфяная ул, 7</t>
  </si>
  <si>
    <t>Гусь-Хрустальный г, Тракторная ул, 4</t>
  </si>
  <si>
    <t>389.600</t>
  </si>
  <si>
    <t>Гусь-Хрустальный г, Транспортная ул, 10</t>
  </si>
  <si>
    <t>Гусь-Хрустальный г, Транспортная ул, 10а</t>
  </si>
  <si>
    <t>Гусь-Хрустальный г, Транспортная ул, 10б</t>
  </si>
  <si>
    <t>Гусь-Хрустальный г, Транспортная ул, 12</t>
  </si>
  <si>
    <t>Гусь-Хрустальный г, Транспортная ул, 13</t>
  </si>
  <si>
    <t>1329.000</t>
  </si>
  <si>
    <t>Гусь-Хрустальный г, Транспортная ул, 14</t>
  </si>
  <si>
    <t>4803.200</t>
  </si>
  <si>
    <t>Гусь-Хрустальный г, Транспортная ул, 15</t>
  </si>
  <si>
    <t>1237.200</t>
  </si>
  <si>
    <t>Гусь-Хрустальный г, Транспортная ул, 16</t>
  </si>
  <si>
    <t>5180.000</t>
  </si>
  <si>
    <t>Гусь-Хрустальный г, Транспортная ул, 16а</t>
  </si>
  <si>
    <t>869.600</t>
  </si>
  <si>
    <t>Гусь-Хрустальный г, Транспортная ул, 16б</t>
  </si>
  <si>
    <t>Гусь-Хрустальный г, Транспортная ул, 18</t>
  </si>
  <si>
    <t>Гусь-Хрустальный г, Транспортная ул, 19</t>
  </si>
  <si>
    <t>Гусь-Хрустальный г, Транспортная ул, 20</t>
  </si>
  <si>
    <t>Гусь-Хрустальный г, Транспортная ул, 26</t>
  </si>
  <si>
    <t>Гусь-Хрустальный г, Транспортная ул, 28</t>
  </si>
  <si>
    <t>Гусь-Хрустальный г, Транспортная ул, 2а</t>
  </si>
  <si>
    <t>361.350</t>
  </si>
  <si>
    <t>Гусь-Хрустальный г, Транспортная ул, 31</t>
  </si>
  <si>
    <t>574.600</t>
  </si>
  <si>
    <t>Гусь-Хрустальный г, Транспортная ул, 4а</t>
  </si>
  <si>
    <t>Гусь-Хрустальный г, Транспортная ул, 6</t>
  </si>
  <si>
    <t>276.800</t>
  </si>
  <si>
    <t>713.900</t>
  </si>
  <si>
    <t>546.500</t>
  </si>
  <si>
    <t>Гусь-Хрустальный г, Урожайная ул, 10а</t>
  </si>
  <si>
    <t>Гусь-Хрустальный г, Фрезерная ул, 2/10</t>
  </si>
  <si>
    <t>399.900</t>
  </si>
  <si>
    <t>Гусь-Хрустальный г, Фрезерная ул, 3</t>
  </si>
  <si>
    <t>Гусь-Хрустальный г, Фрезерная ул, 6</t>
  </si>
  <si>
    <t>Гусь-Хрустальный г, Фрезерная ул, 7</t>
  </si>
  <si>
    <t>892.500</t>
  </si>
  <si>
    <t>Гусь-Хрустальный г, Чайковского ул, 11</t>
  </si>
  <si>
    <t>853.450</t>
  </si>
  <si>
    <t>4609.800</t>
  </si>
  <si>
    <t>Гусь-Хрустальный г, Чайковского ул, 15</t>
  </si>
  <si>
    <t>886.500</t>
  </si>
  <si>
    <t>Гусь-Хрустальный г, Чайковского ул, 17</t>
  </si>
  <si>
    <t>Гусь-Хрустальный г, Чайковского ул, 17а</t>
  </si>
  <si>
    <t>1015.400</t>
  </si>
  <si>
    <t>Гусь-Хрустальный г, Чайковского ул, 5</t>
  </si>
  <si>
    <t>Гусь-Хрустальный г, Чайковского ул, 9</t>
  </si>
  <si>
    <t>Гусь-Хрустальный г, Чапаева ул, 1</t>
  </si>
  <si>
    <t>797.800</t>
  </si>
  <si>
    <t>Гусь-Хрустальный г, Чапаева ул, 10</t>
  </si>
  <si>
    <t>1158.500</t>
  </si>
  <si>
    <t>Гусь-Хрустальный г, Чапаева ул, 3</t>
  </si>
  <si>
    <t>Гусь-Хрустальный г, Чапаева ул, 4</t>
  </si>
  <si>
    <t>1358.500</t>
  </si>
  <si>
    <t>Гусь-Хрустальный г, Чапаева ул, 5</t>
  </si>
  <si>
    <t>Гусь-Хрустальный г, Чапаева ул, 6</t>
  </si>
  <si>
    <t>1113.100</t>
  </si>
  <si>
    <t>Гусь-Хрустальный г, Шатурская ул, 5</t>
  </si>
  <si>
    <t>Гусь-Хрустальный р-н, Анопино п, Горького ул, 12</t>
  </si>
  <si>
    <t>Гусь-Хрустальный р-н, Анопино п, Октябрьская ул, 2</t>
  </si>
  <si>
    <t>380.500</t>
  </si>
  <si>
    <t>Гусь-Хрустальный р-н, Анопино п, Октябрьская ул, 4</t>
  </si>
  <si>
    <t>Гусь-Хрустальный р-н, Анопино п, Чехова ул, 1</t>
  </si>
  <si>
    <t>388.700</t>
  </si>
  <si>
    <t>409.700</t>
  </si>
  <si>
    <t>Гусь-Хрустальный р-н, Анопино п, Чехова ул, 10</t>
  </si>
  <si>
    <t>Гусь-Хрустальный р-н, Анопино п, Чехова ул, 2</t>
  </si>
  <si>
    <t>Гусь-Хрустальный р-н, Анопино п, Чехова ул, 3</t>
  </si>
  <si>
    <t>Гусь-Хрустальный р-н, Анопино п, Чехова ул, 4</t>
  </si>
  <si>
    <t>Гусь-Хрустальный р-н, Анопино п, Чехова ул, 5</t>
  </si>
  <si>
    <t>338.700</t>
  </si>
  <si>
    <t>Гусь-Хрустальный р-н, Анопино п, Чехова ул, 6</t>
  </si>
  <si>
    <t>385.900</t>
  </si>
  <si>
    <t>Гусь-Хрустальный р-н, Анопино п, Чехова ул, 7</t>
  </si>
  <si>
    <t>Гусь-Хрустальный р-н, Анопино п, Чехова ул, 8</t>
  </si>
  <si>
    <t>Гусь-Хрустальный р-н, Анопино п, Чехова ул, 9</t>
  </si>
  <si>
    <t>Гусь-Хрустальный р-н, Анопино п, Южная ул, 11</t>
  </si>
  <si>
    <t>Гусь-Хрустальный р-н, Анопино п, Южная ул, 13</t>
  </si>
  <si>
    <t>Гусь-Хрустальный р-н, Вашутино д, Микрорайон ул, 2</t>
  </si>
  <si>
    <t>577.900</t>
  </si>
  <si>
    <t>395.300</t>
  </si>
  <si>
    <t>Гусь-Хрустальный р-н, Вашутино д, Микрорайон ул, 3</t>
  </si>
  <si>
    <t>587.400</t>
  </si>
  <si>
    <t>589.700</t>
  </si>
  <si>
    <t>Гусь-Хрустальный р-н, Вашутино д, Центральная ул, 12</t>
  </si>
  <si>
    <t>265.800</t>
  </si>
  <si>
    <t>389.800</t>
  </si>
  <si>
    <t>Гусь-Хрустальный р-н, Вашутино д, Центральная ул, 14</t>
  </si>
  <si>
    <t>Гусь-Хрустальный р-н, Вашутино д, Школьная ул, 1</t>
  </si>
  <si>
    <t>905.800</t>
  </si>
  <si>
    <t>Гусь-Хрустальный р-н, Вашутино д, Школьная ул, 1А</t>
  </si>
  <si>
    <t>Гусь-Хрустальный р-н, Вашутино д, Школьная ул, 3</t>
  </si>
  <si>
    <t>820.800</t>
  </si>
  <si>
    <t>Гусь-Хрустальный р-н, Вековка ст, 1</t>
  </si>
  <si>
    <t>856.800</t>
  </si>
  <si>
    <t>Гусь-Хрустальный р-н, Вековка ст, 3</t>
  </si>
  <si>
    <t>Гусь-Хрустальный р-н, Вековка ст, 4</t>
  </si>
  <si>
    <t>3159.200</t>
  </si>
  <si>
    <t>Гусь-Хрустальный р-н, Вековка ст, 5</t>
  </si>
  <si>
    <t>755.600</t>
  </si>
  <si>
    <t>Гусь-Хрустальный р-н, Вековка ст, 6а</t>
  </si>
  <si>
    <t>Гусь-Хрустальный р-н, Вековка ст, 7а</t>
  </si>
  <si>
    <t>Гусь-Хрустальный р-н, Вековка ст, 7б</t>
  </si>
  <si>
    <t>937.400</t>
  </si>
  <si>
    <t>Гусь-Хрустальный р-н, Вековка ст, 9а</t>
  </si>
  <si>
    <t>Гусь-Хрустальный р-н, Вековка ст, 9б</t>
  </si>
  <si>
    <t>Гусь-Хрустальный р-н, Великодворский п, Калинина ул, 14а</t>
  </si>
  <si>
    <t>755.500</t>
  </si>
  <si>
    <t>653.900</t>
  </si>
  <si>
    <t>Гусь-Хрустальный р-н, Великодворский п, Песочная ул, 20</t>
  </si>
  <si>
    <t>Гусь-Хрустальный р-н, Великодворский п, Песочная ул, 22</t>
  </si>
  <si>
    <t>Гусь-Хрустальный р-н, Великодворский п, Песочная ул, 24</t>
  </si>
  <si>
    <t>891.500</t>
  </si>
  <si>
    <t>735.400</t>
  </si>
  <si>
    <t>Гусь-Хрустальный р-н, Великодворский п, Пролетарская ул, 16</t>
  </si>
  <si>
    <t>Гусь-Хрустальный р-н, Великодворский п, Пролетарская ул, 18</t>
  </si>
  <si>
    <t>Гусь-Хрустальный р-н, Великодворский п, Пролетарская ул, 20</t>
  </si>
  <si>
    <t>Гусь-Хрустальный р-н, Великодворский п, Пролетарская ул, 24</t>
  </si>
  <si>
    <t>Гусь-Хрустальный р-н, Григорьево с, Черемушки ул, 1</t>
  </si>
  <si>
    <t>Гусь-Хрустальный р-н, Григорьево с, Черемушки ул, 11</t>
  </si>
  <si>
    <t>Гусь-Хрустальный р-н, Демидово д, Центральная ул, 10</t>
  </si>
  <si>
    <t>Гусь-Хрустальный р-н, Демидово д, Центральная ул, 13</t>
  </si>
  <si>
    <t>375.200</t>
  </si>
  <si>
    <t>Гусь-Хрустальный р-н, Демидово д, Центральная ул, 14</t>
  </si>
  <si>
    <t>Гусь-Хрустальный р-н, Демидово д, Центральная ул, 19</t>
  </si>
  <si>
    <t>Гусь-Хрустальный р-н, Добрятино п, 60 лет Октября ул, 1</t>
  </si>
  <si>
    <t>Гусь-Хрустальный р-н, Добрятино п, 60 лет Октября ул, 12</t>
  </si>
  <si>
    <t>Гусь-Хрустальный р-н, Добрятино п, 60 лет Октября ул, 8</t>
  </si>
  <si>
    <t>792.300</t>
  </si>
  <si>
    <t>849.700</t>
  </si>
  <si>
    <t>Гусь-Хрустальный р-н, Добрятино п, Гагарина ул, 39</t>
  </si>
  <si>
    <t>1157.600</t>
  </si>
  <si>
    <t>908.400</t>
  </si>
  <si>
    <t>Гусь-Хрустальный р-н, Добрятино п, Калинина ул, 1</t>
  </si>
  <si>
    <t>Гусь-Хрустальный р-н, Добрятино п, Ленина ул, 2</t>
  </si>
  <si>
    <t>Гусь-Хрустальный р-н, Добрятино п, Ленина ул, 2а</t>
  </si>
  <si>
    <t>913.300</t>
  </si>
  <si>
    <t>Гусь-Хрустальный р-н, Добрятино п, Ленина ул, 4а</t>
  </si>
  <si>
    <t>760.900</t>
  </si>
  <si>
    <t>Гусь-Хрустальный р-н, Добрятино п, Ленина ул, 6а</t>
  </si>
  <si>
    <t>982.700</t>
  </si>
  <si>
    <t>Гусь-Хрустальный р-н, Добрятино-4 п, 164</t>
  </si>
  <si>
    <t>233.700</t>
  </si>
  <si>
    <t>Гусь-Хрустальный р-н, Добрятино-4 п, 181</t>
  </si>
  <si>
    <t>Гусь-Хрустальный р-н, Добрятино-4 п, 191</t>
  </si>
  <si>
    <t>782.100</t>
  </si>
  <si>
    <t>Гусь-Хрустальный р-н, Добрятино-4 п, 193</t>
  </si>
  <si>
    <t>Гусь-Хрустальный р-н, Добрятино-4 п, 207</t>
  </si>
  <si>
    <t>Гусь-Хрустальный р-н, Добрятино-4 п, 209</t>
  </si>
  <si>
    <t>Гусь-Хрустальный р-н, Добрятино-4 п, 210</t>
  </si>
  <si>
    <t>Гусь-Хрустальный р-н, Добрятино-4 п, 211</t>
  </si>
  <si>
    <t>Гусь-Хрустальный р-н, Золотково п, 40 лет Октября ул, 2</t>
  </si>
  <si>
    <t>775.400</t>
  </si>
  <si>
    <t>1096.000</t>
  </si>
  <si>
    <t>Гусь-Хрустальный р-н, Золотково п, Карла Маркса ул, 1</t>
  </si>
  <si>
    <t>Гусь-Хрустальный р-н, Золотково п, Карла Маркса ул, 2</t>
  </si>
  <si>
    <t>925.200</t>
  </si>
  <si>
    <t>Гусь-Хрустальный р-н, Золотково п, Карла Маркса ул, 4</t>
  </si>
  <si>
    <t>Гусь-Хрустальный р-н, Золотково п, Ломоносова ул, 1</t>
  </si>
  <si>
    <t>1390.000</t>
  </si>
  <si>
    <t>Гусь-Хрустальный р-н, Золотково п, Ломоносова ул, 10</t>
  </si>
  <si>
    <t>Гусь-Хрустальный р-н, Золотково п, Ломоносова ул, 11</t>
  </si>
  <si>
    <t>Гусь-Хрустальный р-н, Золотково п, Ломоносова ул, 12</t>
  </si>
  <si>
    <t>Гусь-Хрустальный р-н, Золотково п, Ломоносова ул, 15</t>
  </si>
  <si>
    <t>Гусь-Хрустальный р-н, Золотково п, Ломоносова ул, 16</t>
  </si>
  <si>
    <t>Гусь-Хрустальный р-н, Золотково п, Ломоносова ул, 17</t>
  </si>
  <si>
    <t>Гусь-Хрустальный р-н, Золотково п, Ломоносова ул, 19</t>
  </si>
  <si>
    <t>Гусь-Хрустальный р-н, Золотково п, Ломоносова ул, 2</t>
  </si>
  <si>
    <t>Гусь-Хрустальный р-н, Золотково п, Ломоносова ул, 3</t>
  </si>
  <si>
    <t>Гусь-Хрустальный р-н, Золотково п, Ломоносова ул, 4</t>
  </si>
  <si>
    <t>Гусь-Хрустальный р-н, Золотково п, Ломоносова ул, 5</t>
  </si>
  <si>
    <t>Гусь-Хрустальный р-н, Золотково п, Ломоносова ул, 6</t>
  </si>
  <si>
    <t>Гусь-Хрустальный р-н, Золотково п, Ломоносова ул, 8</t>
  </si>
  <si>
    <t>1337.000</t>
  </si>
  <si>
    <t>Гусь-Хрустальный р-н, Золотково п, Ломоносова ул, 9</t>
  </si>
  <si>
    <t>614.100</t>
  </si>
  <si>
    <t>3260.000</t>
  </si>
  <si>
    <t>Гусь-Хрустальный р-н, Иванищи п, Фрунзе ул, 1а</t>
  </si>
  <si>
    <t>814.800</t>
  </si>
  <si>
    <t>Гусь-Хрустальный р-н, Иванищи п, Южная ул, 4</t>
  </si>
  <si>
    <t>355.500</t>
  </si>
  <si>
    <t>321.500</t>
  </si>
  <si>
    <t>533.700</t>
  </si>
  <si>
    <t>Гусь-Хрустальный р-н, Иванищи п, Южная ул, 6а</t>
  </si>
  <si>
    <t>1085.700</t>
  </si>
  <si>
    <t>Гусь-Хрустальный р-н, Иванищи п, Южная ул, 7а</t>
  </si>
  <si>
    <t>Гусь-Хрустальный р-н, Иванищи п, Южная ул, 7б</t>
  </si>
  <si>
    <t>535.800</t>
  </si>
  <si>
    <t>Гусь-Хрустальный р-н, Красное Эхо п, Зеленая ул, 10</t>
  </si>
  <si>
    <t>259.600</t>
  </si>
  <si>
    <t>Гусь-Хрустальный р-н, Красное Эхо п, Зеленая ул, 12</t>
  </si>
  <si>
    <t>326.100</t>
  </si>
  <si>
    <t>Гусь-Хрустальный р-н, Красное Эхо п, Зеленая ул, 12А</t>
  </si>
  <si>
    <t>Гусь-Хрустальный р-н, Красное Эхо п, Зеленая ул, 16</t>
  </si>
  <si>
    <t>Гусь-Хрустальный р-н, Красное Эхо п, Зеленая ул, 18</t>
  </si>
  <si>
    <t>Гусь-Хрустальный р-н, Красное Эхо п, Зеленая ул, 20</t>
  </si>
  <si>
    <t>Гусь-Хрустальный р-н, Красное Эхо п, Красный Октябрь ул, 5</t>
  </si>
  <si>
    <t>Гусь-Хрустальный р-н, Красное Эхо п, Лесная ул, 3</t>
  </si>
  <si>
    <t>Гусь-Хрустальный р-н, Красное Эхо п, Советская ул, 1</t>
  </si>
  <si>
    <t>Гусь-Хрустальный р-н, Красное Эхо п, Советская ул, 22</t>
  </si>
  <si>
    <t>Гусь-Хрустальный р-н, Красное Эхо п, Советская ул, 22А</t>
  </si>
  <si>
    <t>Гусь-Хрустальный р-н, Красное Эхо п, Советская ул, 23</t>
  </si>
  <si>
    <t>Гусь-Хрустальный р-н, Красное Эхо п, Советская ул, 25</t>
  </si>
  <si>
    <t>Гусь-Хрустальный р-н, Курлово г, Базарная ул, 33А</t>
  </si>
  <si>
    <t>Гусь-Хрустальный р-н, Курлово г, Базарная ул, 34Б</t>
  </si>
  <si>
    <t>680.700</t>
  </si>
  <si>
    <t>Гусь-Хрустальный р-н, Курлово г, Володарского ул, 1</t>
  </si>
  <si>
    <t>Гусь-Хрустальный р-н, Курлово г, Володарского ул, 1А</t>
  </si>
  <si>
    <t>Гусь-Хрустальный р-н, Курлово г, Володарского ул, 3</t>
  </si>
  <si>
    <t>Гусь-Хрустальный р-н, Курлово г, Володарского ул, 3А</t>
  </si>
  <si>
    <t>338.900</t>
  </si>
  <si>
    <t>Гусь-Хрустальный р-н, Курлово г, Володарского ул, 5</t>
  </si>
  <si>
    <t>Гусь-Хрустальный р-н, Курлово г, Володарского ул, 6А</t>
  </si>
  <si>
    <t>Гусь-Хрустальный р-н, Курлово г, Володарского ул, 7А</t>
  </si>
  <si>
    <t>Гусь-Хрустальный р-н, Курлово г, Володарского ул, 9</t>
  </si>
  <si>
    <t>Гусь-Хрустальный р-н, Курлово г, Красной Армии ул, 2А</t>
  </si>
  <si>
    <t>Гусь-Хрустальный р-н, Курлово г, Красной Армии ул, 2Б</t>
  </si>
  <si>
    <t>Гусь-Хрустальный р-н, Курлово г, Красной Армии ул, 3А</t>
  </si>
  <si>
    <t>809.300</t>
  </si>
  <si>
    <t>Гусь-Хрустальный р-н, Курлово г, Ленина ул, 1</t>
  </si>
  <si>
    <t>686.300</t>
  </si>
  <si>
    <t>Гусь-Хрустальный р-н, Курлово г, Ленина ул, 3</t>
  </si>
  <si>
    <t>Гусь-Хрустальный р-н, Курлово г, Ленина ул, 6А</t>
  </si>
  <si>
    <t>689.300</t>
  </si>
  <si>
    <t>Гусь-Хрустальный р-н, Курлово г, Ленина ул, 7Б</t>
  </si>
  <si>
    <t>Гусь-Хрустальный р-н, Курлово г, Ленина ул, 8А</t>
  </si>
  <si>
    <t>Гусь-Хрустальный р-н, Курлово г, Литвинова ул, 98В</t>
  </si>
  <si>
    <t>Гусь-Хрустальный р-н, Курлово г, Октябрьская ул, 1А</t>
  </si>
  <si>
    <t>Гусь-Хрустальный р-н, Курлово г, ПМК ул, 13</t>
  </si>
  <si>
    <t>Гусь-Хрустальный р-н, Курлово г, ПМК ул, 14</t>
  </si>
  <si>
    <t>692.500</t>
  </si>
  <si>
    <t>Гусь-Хрустальный р-н, Курлово г, ПМК ул, 15</t>
  </si>
  <si>
    <t>Гусь-Хрустальный р-н, Курлово г, ПМК ул, 16</t>
  </si>
  <si>
    <t>Гусь-Хрустальный р-н, Курлово г, ПМК ул, 17</t>
  </si>
  <si>
    <t>Гусь-Хрустальный р-н, Курлово г, ПМК ул, 18</t>
  </si>
  <si>
    <t>Гусь-Хрустальный р-н, Курлово г, Садовая ул, 10А</t>
  </si>
  <si>
    <t>Гусь-Хрустальный р-н, Курлово г, Садовая ул, 12А</t>
  </si>
  <si>
    <t>Гусь-Хрустальный р-н, Курлово г, Садовая ул, 14А</t>
  </si>
  <si>
    <t>354.300</t>
  </si>
  <si>
    <t>Гусь-Хрустальный р-н, Курлово г, Садовая ул, 16Б</t>
  </si>
  <si>
    <t>Гусь-Хрустальный р-н, Курлово г, Садовая ул, 4А</t>
  </si>
  <si>
    <t>Гусь-Хрустальный р-н, Курлово г, Садовая ул, 6А</t>
  </si>
  <si>
    <t>311.100</t>
  </si>
  <si>
    <t>Гусь-Хрустальный р-н, Курлово г, Садовая ул, 8А</t>
  </si>
  <si>
    <t>Гусь-Хрустальный р-н, Курлово г, Советская ул, 15</t>
  </si>
  <si>
    <t>Гусь-Хрустальный р-н, Курлово г, Советская ул, 17</t>
  </si>
  <si>
    <t>Гусь-Хрустальный р-н, Курлово г, Советская ул, 18</t>
  </si>
  <si>
    <t>Гусь-Хрустальный р-н, Курлово г, Советская ул, 19</t>
  </si>
  <si>
    <t>Гусь-Хрустальный р-н, Курлово г, Советская ул, 2</t>
  </si>
  <si>
    <t>332.700</t>
  </si>
  <si>
    <t>Гусь-Хрустальный р-н, Курлово г, Стекольщиков ул, 1А</t>
  </si>
  <si>
    <t>1292.400</t>
  </si>
  <si>
    <t>Гусь-Хрустальный р-н, Курлово г, Центральная ул, 11</t>
  </si>
  <si>
    <t>Гусь-Хрустальный р-н, Курлово г, Центральная ул, 13</t>
  </si>
  <si>
    <t>1244.000</t>
  </si>
  <si>
    <t>Гусь-Хрустальный р-н, Курлово г, Центральная ул, 1А</t>
  </si>
  <si>
    <t>Гусь-Хрустальный р-н, Курлово г, Центральная ул, 9</t>
  </si>
  <si>
    <t>Гусь-Хрустальный р-н, Курлово г, Центральная ул, 9А</t>
  </si>
  <si>
    <t>691.000</t>
  </si>
  <si>
    <t>Гусь-Хрустальный р-н, Лесниково д, Молодежная ул, 2</t>
  </si>
  <si>
    <t>Гусь-Хрустальный р-н, Мезиновский п, Вокзальная ул, 32</t>
  </si>
  <si>
    <t>Гусь-Хрустальный р-н, Мезиновский п, Кирова ул, 27</t>
  </si>
  <si>
    <t>Гусь-Хрустальный р-н, Мезиновский п, Мира ул, 10</t>
  </si>
  <si>
    <t>Гусь-Хрустальный р-н, Мезиновский п, Мира ул, 4</t>
  </si>
  <si>
    <t>Гусь-Хрустальный р-н, Мезиновский п, Новая ул, 3</t>
  </si>
  <si>
    <t>Гусь-Хрустальный р-н, Мезиновский п, Строительная ул, 10</t>
  </si>
  <si>
    <t>Гусь-Хрустальный р-н, Мезиновский п, Строительная ул, 16</t>
  </si>
  <si>
    <t>532.300</t>
  </si>
  <si>
    <t>Гусь-Хрустальный р-н, Мезиновский п, Строительная ул, 17</t>
  </si>
  <si>
    <t>607.200</t>
  </si>
  <si>
    <t>Гусь-Хрустальный р-н, Мезиновский п, Строительная ул, 18</t>
  </si>
  <si>
    <t>Гусь-Хрустальный р-н, Мезиновский п, Строительная ул, 19</t>
  </si>
  <si>
    <t>Гусь-Хрустальный р-н, Мезиновский п, Строительная ул, 20</t>
  </si>
  <si>
    <t>636.100</t>
  </si>
  <si>
    <t>Гусь-Хрустальный р-н, Мезиновский п, Строительная ул, 21</t>
  </si>
  <si>
    <t>Гусь-Хрустальный р-н, Мезиновский п, Строительная ул, 27</t>
  </si>
  <si>
    <t>Гусь-Хрустальный р-н, Мезиновский п, Строительная ул, 34</t>
  </si>
  <si>
    <t>Гусь-Хрустальный р-н, Мезиновский п, Строительная ул, 35</t>
  </si>
  <si>
    <t>628.200</t>
  </si>
  <si>
    <t>Гусь-Хрустальный р-н, Мезиновский п, Строительная ул, 36</t>
  </si>
  <si>
    <t>Гусь-Хрустальный р-н, Мезиновский п, Строительная ул, 37</t>
  </si>
  <si>
    <t>578.400</t>
  </si>
  <si>
    <t>Гусь-Хрустальный р-н, Мезиновский п, Строительная ул, 39</t>
  </si>
  <si>
    <t>528.900</t>
  </si>
  <si>
    <t>Гусь-Хрустальный р-н, Мезиновский п, Строительная ул, 40</t>
  </si>
  <si>
    <t>Гусь-Хрустальный р-н, Мезиновский п, Строительная ул, 41</t>
  </si>
  <si>
    <t>Гусь-Хрустальный р-н, Мезиновский п, Строительная ул, 44</t>
  </si>
  <si>
    <t>Гусь-Хрустальный р-н, Мезиновский п, Строительная ул, 45</t>
  </si>
  <si>
    <t>Гусь-Хрустальный р-н, Мезиновский п, Строительная ул, 46</t>
  </si>
  <si>
    <t>773.300</t>
  </si>
  <si>
    <t>641.700</t>
  </si>
  <si>
    <t>995.800</t>
  </si>
  <si>
    <t>Гусь-Хрустальный р-н, Мезиновский п, Строительная ул, 47</t>
  </si>
  <si>
    <t>Гусь-Хрустальный р-н, Мезиновский п, Строительная ул, 7</t>
  </si>
  <si>
    <t>550.100</t>
  </si>
  <si>
    <t>Гусь-Хрустальный р-н, Мезиновский п, Строительная ул, 8</t>
  </si>
  <si>
    <t>738.300</t>
  </si>
  <si>
    <t>Гусь-Хрустальный р-н, Мезиновский п, Строительная ул, 9</t>
  </si>
  <si>
    <t>639.500</t>
  </si>
  <si>
    <t>Гусь-Хрустальный р-н, Мезиновский п, Фрезерная ул, 10</t>
  </si>
  <si>
    <t>1820.200</t>
  </si>
  <si>
    <t>Гусь-Хрустальный р-н, Мезиновский п, Фрезерная ул, 11</t>
  </si>
  <si>
    <t>847.500</t>
  </si>
  <si>
    <t>Гусь-Хрустальный р-н, Мезиновский п, Фрезерная ул, 12</t>
  </si>
  <si>
    <t>540.700</t>
  </si>
  <si>
    <t>Гусь-Хрустальный р-н, Мезиновский п, Фрезерная ул, 13</t>
  </si>
  <si>
    <t>Гусь-Хрустальный р-н, Мезиновский п, Фрезерная ул, 14</t>
  </si>
  <si>
    <t>Гусь-Хрустальный р-н, Мезиновский п, Фрезерная ул, 18</t>
  </si>
  <si>
    <t>Гусь-Хрустальный р-н, Мезиновский п, Фрезерная ул, 20</t>
  </si>
  <si>
    <t>Гусь-Хрустальный р-н, Мезиновский п, Фрезерная ул, 22</t>
  </si>
  <si>
    <t>Гусь-Хрустальный р-н, Мезиновский п, Фрезерная ул, 9</t>
  </si>
  <si>
    <t>Гусь-Хрустальный р-н, Мезиновский п, Центральная ул, 14</t>
  </si>
  <si>
    <t>273.400</t>
  </si>
  <si>
    <t>398.700</t>
  </si>
  <si>
    <t>Гусь-Хрустальный р-н, Мезиновский п, Центральная ул, 3</t>
  </si>
  <si>
    <t>Гусь-Хрустальный р-н, Мезиновский п, Центральная ул, 5</t>
  </si>
  <si>
    <t>385.400</t>
  </si>
  <si>
    <t>Гусь-Хрустальный р-н, Нечаевская д, Железнодорожная ул, 1</t>
  </si>
  <si>
    <t>545.800</t>
  </si>
  <si>
    <t>870.900</t>
  </si>
  <si>
    <t>Гусь-Хрустальный р-н, Нечаевская д, Железнодорожная ул, 2</t>
  </si>
  <si>
    <t>Гусь-Хрустальный р-н, Нечаевская д, Железнодорожная ул, 3</t>
  </si>
  <si>
    <t>Гусь-Хрустальный р-н, Никулино д, Центральная ул, 17</t>
  </si>
  <si>
    <t>Гусь-Хрустальный р-н, Никулино д, Центральная ул, 17а</t>
  </si>
  <si>
    <t>Гусь-Хрустальный р-н, Никулино д, Центральная ул, 19</t>
  </si>
  <si>
    <t>Гусь-Хрустальный р-н, Никулино д, Центральная ул, 19А</t>
  </si>
  <si>
    <t>1070.610</t>
  </si>
  <si>
    <t>Гусь-Хрустальный р-н, Облепиха д, 1</t>
  </si>
  <si>
    <t>Гусь-Хрустальный р-н, Облепиха д, 2</t>
  </si>
  <si>
    <t>Гусь-Хрустальный р-н, Тасинский Бор п, Новая ул, 2</t>
  </si>
  <si>
    <t>275.400</t>
  </si>
  <si>
    <t>Гусь-Хрустальный р-н, Тасинский Бор п, Новая ул, 3</t>
  </si>
  <si>
    <t>Гусь-Хрустальный р-н, Тасинский Бор п, Центральная ул, 11а</t>
  </si>
  <si>
    <t>898.600</t>
  </si>
  <si>
    <t>Гусь-Хрустальный р-н, Тасинский Бор п, Центральная ул, 15</t>
  </si>
  <si>
    <t>230.300</t>
  </si>
  <si>
    <t>Гусь-Хрустальный р-н, Тасинский Бор п, Центральная ул, 17</t>
  </si>
  <si>
    <t>388.900</t>
  </si>
  <si>
    <t>646.900</t>
  </si>
  <si>
    <t>Гусь-Хрустальный р-н, Тасинский Бор п, Центральная ул, 6</t>
  </si>
  <si>
    <t>Гусь-Хрустальный р-н, Тасинский Бор п, Центральная ул, 8</t>
  </si>
  <si>
    <t>Гусь-Хрустальный р-н, Тасинский Бор п, Центральная ул, 9</t>
  </si>
  <si>
    <t>921.700</t>
  </si>
  <si>
    <t>Гусь-Хрустальный р-н, Тасинский п, Новая ул, 2а</t>
  </si>
  <si>
    <t>Гусь-Хрустальный р-н, Уршельский п, Интернациональная ул, 12</t>
  </si>
  <si>
    <t>Гусь-Хрустальный р-н, Уршельский п, Мира ул, 10</t>
  </si>
  <si>
    <t>Гусь-Хрустальный р-н, Уршельский п, Мира ул, 12</t>
  </si>
  <si>
    <t>Гусь-Хрустальный р-н, Уршельский п, Мира ул, 2</t>
  </si>
  <si>
    <t>Гусь-Хрустальный р-н, Уршельский п, Мира ул, 6</t>
  </si>
  <si>
    <t>Гусь-Хрустальный р-н, Уршельский п, Московская ул, 11а</t>
  </si>
  <si>
    <t>654.700</t>
  </si>
  <si>
    <t>Гусь-Хрустальный р-н, Уршельский п, Московская ул, 13а</t>
  </si>
  <si>
    <t>2229.300</t>
  </si>
  <si>
    <t>Гусь-Хрустальный р-н, Уршельский п, Московская ул, 1а</t>
  </si>
  <si>
    <t>Гусь-Хрустальный р-н, Уршельский п, Московская ул, 2а</t>
  </si>
  <si>
    <t>Гусь-Хрустальный р-н, Уршельский п, Московская ул, 2Б корп. 1</t>
  </si>
  <si>
    <t>Гусь-Хрустальный р-н, Уршельский п, Московская ул, 3а</t>
  </si>
  <si>
    <t>Гусь-Хрустальный р-н, Уршельский п, Московская ул, 5а</t>
  </si>
  <si>
    <t>2080.000</t>
  </si>
  <si>
    <t>Гусь-Хрустальный р-н, Уршельский п, Московская ул, 7а</t>
  </si>
  <si>
    <t>1180.400</t>
  </si>
  <si>
    <t>Гусь-Хрустальный р-н, Уршельский п, Московская ул, 9а</t>
  </si>
  <si>
    <t>2135.000</t>
  </si>
  <si>
    <t>454.500</t>
  </si>
  <si>
    <t>Гусь-Хрустальный р-н, Уршельский п, Театральная ул, 27</t>
  </si>
  <si>
    <t>Гусь-Хрустальный р-н, Уршельский п, Театральная ул, 32</t>
  </si>
  <si>
    <t>Гусь-Хрустальный р-н, Уршельский п, Театральная ул, 33</t>
  </si>
  <si>
    <t>264.600</t>
  </si>
  <si>
    <t>Гусь-Хрустальный р-н, Уршельский п, Театральная ул, 34</t>
  </si>
  <si>
    <t>Гусь-Хрустальный р-н, Уршельский п, Театральная ул, 35</t>
  </si>
  <si>
    <t>Гусь-Хрустальный р-н, Уршельский п, Театральная ул, 38</t>
  </si>
  <si>
    <t>2715.000</t>
  </si>
  <si>
    <t>978.600</t>
  </si>
  <si>
    <t>Гусь-Хрустальный р-н, Уршельский п, Театральная ул, 3а</t>
  </si>
  <si>
    <t>455.700</t>
  </si>
  <si>
    <t>Гусь-Хрустальный р-н, Уршельский п, Театральная ул, 40</t>
  </si>
  <si>
    <t>Гусь-Хрустальный р-н, Уршельский п, Театральная ул, 42</t>
  </si>
  <si>
    <t>Гусь-Хрустальный р-н, Уршельский п, Театральная ул, 50</t>
  </si>
  <si>
    <t>Гусь-Хрустальный р-н, Уршельский п, Театральная ул, 8</t>
  </si>
  <si>
    <t>Камешково г, 3 Интернационала ул, 1</t>
  </si>
  <si>
    <t>Камешково г, 3 Интернационала ул, 3</t>
  </si>
  <si>
    <t>Камешково г, Абрамова ул, 4</t>
  </si>
  <si>
    <t>644.200</t>
  </si>
  <si>
    <t>Камешково г, Абрамова ул, 5</t>
  </si>
  <si>
    <t>Камешково г, Абрамова ул, 6</t>
  </si>
  <si>
    <t>Камешково г, Абрамова ул, 7</t>
  </si>
  <si>
    <t>207.100</t>
  </si>
  <si>
    <t>Камешково г, Володарского ул, 2</t>
  </si>
  <si>
    <t>Камешково г, Володарского ул, 4</t>
  </si>
  <si>
    <t>Камешково г, Володарского ул, 6</t>
  </si>
  <si>
    <t>1345.000</t>
  </si>
  <si>
    <t>Камешково г, Герцена ул, 12</t>
  </si>
  <si>
    <t>Камешково г, Герцена ул, 19</t>
  </si>
  <si>
    <t>338.300</t>
  </si>
  <si>
    <t>511.900</t>
  </si>
  <si>
    <t>Камешково г, Дорожная ул, 4</t>
  </si>
  <si>
    <t>Камешково г, Дорофеичева ул, 10</t>
  </si>
  <si>
    <t>Камешково г, Дорофеичева ул, 11</t>
  </si>
  <si>
    <t>Камешково г, Дорофеичева ул, 12</t>
  </si>
  <si>
    <t>Камешково г, Дорофеичева ул, 13</t>
  </si>
  <si>
    <t>Камешково г, Дорофеичева ул, 14</t>
  </si>
  <si>
    <t>Камешково г, Дорофеичева ул, 15</t>
  </si>
  <si>
    <t>Камешково г, Дорофеичева ул, 17</t>
  </si>
  <si>
    <t>Камешково г, Дорофеичева ул, 7а</t>
  </si>
  <si>
    <t>307.500</t>
  </si>
  <si>
    <t>Камешково г, Дорофеичева ул, 7б</t>
  </si>
  <si>
    <t>265.400</t>
  </si>
  <si>
    <t>Камешково г, Дорофеичева ул, 8</t>
  </si>
  <si>
    <t>Камешково г, Карла Либкнехта ул, 8</t>
  </si>
  <si>
    <t>Камешково г, Карла Маркса ул, 57</t>
  </si>
  <si>
    <t>Камешково г, Карла Маркса ул, 58</t>
  </si>
  <si>
    <t>Камешково г, Карла Маркса ул, 60</t>
  </si>
  <si>
    <t>150.700</t>
  </si>
  <si>
    <t>Камешково г, Карла Маркса ул, 64</t>
  </si>
  <si>
    <t>Камешково г, Карла Маркса ул, 66</t>
  </si>
  <si>
    <t>Камешково г, Комсомольская пл, 10</t>
  </si>
  <si>
    <t>Камешково г, Комсомольская пл, 10б</t>
  </si>
  <si>
    <t>Камешково г, Комсомольская пл, 12</t>
  </si>
  <si>
    <t>Камешково г, Комсомольская пл, 12а</t>
  </si>
  <si>
    <t>Камешково г, Комсомольская пл, 14</t>
  </si>
  <si>
    <t>Камешково г, Комсомольская пл, 16</t>
  </si>
  <si>
    <t>503.560</t>
  </si>
  <si>
    <t>Камешково г, Комсомольская пл, 6</t>
  </si>
  <si>
    <t>509.840</t>
  </si>
  <si>
    <t>Камешково г, Комсомольская пл, 69Б</t>
  </si>
  <si>
    <t>Камешково г, Комсомольская пл, 6а</t>
  </si>
  <si>
    <t>4586.450</t>
  </si>
  <si>
    <t>Камешково г, Крупской ул, 10А</t>
  </si>
  <si>
    <t>Камешково г, Крупской ул, 10Б</t>
  </si>
  <si>
    <t>Камешково г, Крупской ул, 10В</t>
  </si>
  <si>
    <t>Камешково г, Крупской ул, 17А</t>
  </si>
  <si>
    <t>502.330</t>
  </si>
  <si>
    <t>Камешково г, Крупской ул, 17Б</t>
  </si>
  <si>
    <t>837.000</t>
  </si>
  <si>
    <t>Камешково г, Крупской ул, 17В</t>
  </si>
  <si>
    <t>963.200</t>
  </si>
  <si>
    <t>Камешково г, Крупской ул, 19А</t>
  </si>
  <si>
    <t>Камешково г, Ленина ул, 3</t>
  </si>
  <si>
    <t>Камешково г, Ленина ул, 4</t>
  </si>
  <si>
    <t>Камешково г, Ленина ул, 5</t>
  </si>
  <si>
    <t>Камешково г, Ленина ул, 6</t>
  </si>
  <si>
    <t>Камешково г, Ленина ул, 7</t>
  </si>
  <si>
    <t>Камешково г, Ленина ул, 8</t>
  </si>
  <si>
    <t>4926.000</t>
  </si>
  <si>
    <t>Камешково г, Ленина ул, 9</t>
  </si>
  <si>
    <t>Камешково г, Молодежная ул, 11</t>
  </si>
  <si>
    <t>Камешково г, Молодежная ул, 2</t>
  </si>
  <si>
    <t>1274.000</t>
  </si>
  <si>
    <t>1300.400</t>
  </si>
  <si>
    <t>Камешково г, Молодежная ул, 7А</t>
  </si>
  <si>
    <t>Камешково г, Ногина ул, 16</t>
  </si>
  <si>
    <t>1273.600</t>
  </si>
  <si>
    <t>3083.700</t>
  </si>
  <si>
    <t>Камешково г, Ногина ул, 5</t>
  </si>
  <si>
    <t>884.340</t>
  </si>
  <si>
    <t>Камешково г, Рабочая ул, 7А</t>
  </si>
  <si>
    <t>439.200</t>
  </si>
  <si>
    <t>Камешково г, Рабочая ул, 7Б</t>
  </si>
  <si>
    <t>Камешково г, Рабочая ул, 7В</t>
  </si>
  <si>
    <t>Камешково г, Рабочая ул, 8А</t>
  </si>
  <si>
    <t>Камешково г, Рабочая ул, 8Б</t>
  </si>
  <si>
    <t>Камешково г, Рабочая ул, 8В</t>
  </si>
  <si>
    <t>Камешково г, Рабочая ул, 9А</t>
  </si>
  <si>
    <t>304.440</t>
  </si>
  <si>
    <t>Камешково г, Рабочая ул, 9Б</t>
  </si>
  <si>
    <t>Камешково г, Свердлова ул, 11</t>
  </si>
  <si>
    <t>Камешково г, Свердлова ул, 14</t>
  </si>
  <si>
    <t>Камешково г, Свердлова ул, 17</t>
  </si>
  <si>
    <t>Камешково г, Свердлова ул, 17А</t>
  </si>
  <si>
    <t>Камешково г, Свердлова ул, 20</t>
  </si>
  <si>
    <t>467.210</t>
  </si>
  <si>
    <t>Камешково г, Свердлова ул, 22</t>
  </si>
  <si>
    <t>Камешково г, Свердлова ул, 24</t>
  </si>
  <si>
    <t>Камешково г, Свердлова ул, 26</t>
  </si>
  <si>
    <t>Камешково г, Свердлова ул, 7</t>
  </si>
  <si>
    <t>Камешково г, Смурова ул, 10</t>
  </si>
  <si>
    <t>Камешково г, Смурова ул, 11</t>
  </si>
  <si>
    <t>Камешково г, Смурова ул, 13</t>
  </si>
  <si>
    <t>1226.000</t>
  </si>
  <si>
    <t>Камешково г, Смурова ул, 4</t>
  </si>
  <si>
    <t>Камешково г, Смурова ул, 6</t>
  </si>
  <si>
    <t>Камешково г, Смурова ул, 7</t>
  </si>
  <si>
    <t>Камешково г, Смурова ул, 7А</t>
  </si>
  <si>
    <t>Камешково г, Смурова ул, 9</t>
  </si>
  <si>
    <t>Камешково г, Советская ул, 2</t>
  </si>
  <si>
    <t>Камешково г, Советская ул, 2А</t>
  </si>
  <si>
    <t>Камешково г, Советская ул, 2Г</t>
  </si>
  <si>
    <t>Камешково г, Совхозная ул, 15</t>
  </si>
  <si>
    <t>390.130</t>
  </si>
  <si>
    <t>Камешково г, Совхозная ул, 17</t>
  </si>
  <si>
    <t>Камешково г, Совхозная ул, 19</t>
  </si>
  <si>
    <t>1463.700</t>
  </si>
  <si>
    <t>Камешково г, Совхозная ул, 20</t>
  </si>
  <si>
    <t>844.000</t>
  </si>
  <si>
    <t>Камешково г, Совхозная ул, 21</t>
  </si>
  <si>
    <t>1417.000</t>
  </si>
  <si>
    <t>Камешково г, Совхозная ул, 22</t>
  </si>
  <si>
    <t>792.500</t>
  </si>
  <si>
    <t>Камешково г, Школьная ул, 10</t>
  </si>
  <si>
    <t>Камешково г, Школьная ул, 11</t>
  </si>
  <si>
    <t>Камешково г, Школьная ул, 13</t>
  </si>
  <si>
    <t>Камешково г, Школьная ул, 5</t>
  </si>
  <si>
    <t>Камешково г, Школьная ул, 7</t>
  </si>
  <si>
    <t>1261.300</t>
  </si>
  <si>
    <t>Камешково г, Школьная ул, 9</t>
  </si>
  <si>
    <t>Камешковский р-н, Волковойно д, Садовая ул, 18</t>
  </si>
  <si>
    <t>Камешковский р-н, Волковойно д, Садовая ул, 19</t>
  </si>
  <si>
    <t>Камешковский р-н, Второво с, Железнодорожная ул, 11</t>
  </si>
  <si>
    <t>Камешковский р-н, Второво с, Молодежная ул, 1</t>
  </si>
  <si>
    <t>Камешковский р-н, Второво с, Молодежная ул, 2</t>
  </si>
  <si>
    <t>Камешковский р-н, Второво с, Молодежная ул, 3</t>
  </si>
  <si>
    <t>Камешковский р-н, Второво с, Молодежная ул, 4</t>
  </si>
  <si>
    <t>Камешковский р-н, Второво с, Молодежная ул, 5</t>
  </si>
  <si>
    <t>Камешковский р-н, Второво с, Молодежная ул, 6</t>
  </si>
  <si>
    <t>975.400</t>
  </si>
  <si>
    <t>Камешковский р-н, Второво с, Сосновая ул, 2</t>
  </si>
  <si>
    <t>Камешковский р-н, Второво с, Сосновая ул, 4</t>
  </si>
  <si>
    <t>379.900</t>
  </si>
  <si>
    <t>Камешковский р-н, Гатиха с, Военный городок ул, 19а</t>
  </si>
  <si>
    <t>Камешковский р-н, Гатиха с, Военный городок ул, 19б</t>
  </si>
  <si>
    <t>673.600</t>
  </si>
  <si>
    <t>Камешковский р-н, Гатиха с, Военный городок ул, 19в</t>
  </si>
  <si>
    <t>679.400</t>
  </si>
  <si>
    <t>Камешковский р-н, Гатиха с, Военный городок ул, 19г</t>
  </si>
  <si>
    <t>668.800</t>
  </si>
  <si>
    <t>Камешковский р-н, Гатиха с, Шоссейная ул, 1</t>
  </si>
  <si>
    <t>Камешковский р-н, Гатиха с, Шоссейная ул, 3</t>
  </si>
  <si>
    <t>Камешковский р-н, Гатиха с, Шоссейная ул, 4</t>
  </si>
  <si>
    <t>Камешковский р-н, Горки с, Колхозная ул, 20</t>
  </si>
  <si>
    <t>401.600</t>
  </si>
  <si>
    <t>Камешковский р-н, Горки с, Колхозная ул, 21</t>
  </si>
  <si>
    <t>Камешковский р-н, Горки с, Колхозная ул, 7</t>
  </si>
  <si>
    <t>Камешковский р-н, Дружба п, Мира ул, 1</t>
  </si>
  <si>
    <t>354.100</t>
  </si>
  <si>
    <t>Камешковский р-н, Дружба п, Мира ул, 10</t>
  </si>
  <si>
    <t>1129.200</t>
  </si>
  <si>
    <t>Камешковский р-н, Дружба п, Мира ул, 11</t>
  </si>
  <si>
    <t>385.980</t>
  </si>
  <si>
    <t>Камешковский р-н, Дружба п, Мира ул, 12</t>
  </si>
  <si>
    <t>681.250</t>
  </si>
  <si>
    <t>Камешковский р-н, Дружба п, Мира ул, 14</t>
  </si>
  <si>
    <t>Камешковский р-н, Дружба п, Мира ул, 16</t>
  </si>
  <si>
    <t>355.700</t>
  </si>
  <si>
    <t>Камешковский р-н, Дружба п, Мира ул, 4</t>
  </si>
  <si>
    <t>349.500</t>
  </si>
  <si>
    <t>231.300</t>
  </si>
  <si>
    <t>Камешковский р-н, Дружба п, Мира ул, 6</t>
  </si>
  <si>
    <t>Камешковский р-н, Дружба п, Мира ул, 7</t>
  </si>
  <si>
    <t>648.930</t>
  </si>
  <si>
    <t>Камешковский р-н, Дружба п, Мира ул, 8</t>
  </si>
  <si>
    <t>Камешковский р-н, им Карла Маркса п, Карла Маркса ул, 2</t>
  </si>
  <si>
    <t>Камешковский р-н, им Карла Маркса п, Карла Маркса ул, 4</t>
  </si>
  <si>
    <t>909.000</t>
  </si>
  <si>
    <t>Камешковский р-н, им Карла Маркса п, Лесная ул, 11</t>
  </si>
  <si>
    <t>Камешковский р-н, им Карла Маркса п, Лесная ул, 12</t>
  </si>
  <si>
    <t>793.290</t>
  </si>
  <si>
    <t>Камешковский р-н, им Карла Маркса п, Лесная ул, 13</t>
  </si>
  <si>
    <t>Камешковский р-н, им Карла Маркса п, Лесная ул, 9</t>
  </si>
  <si>
    <t>Камешковский р-н, им Карла Маркса п, Набережная ул, 6</t>
  </si>
  <si>
    <t>436.300</t>
  </si>
  <si>
    <t>Камешковский р-н, им Карла Маркса п, Шоссейная ул, 15</t>
  </si>
  <si>
    <t>Камешковский р-н, им Карла Маркса п, Шоссейная ул, 17</t>
  </si>
  <si>
    <t>Камешковский р-н, им Карла Маркса п, Шоссейная ул, 21</t>
  </si>
  <si>
    <t>Камешковский р-н, им Карла Маркса п, Шоссейная ул, 25</t>
  </si>
  <si>
    <t>Камешковский р-н, им Карла Маркса п, Шоссейная ул, 27</t>
  </si>
  <si>
    <t>Камешковский р-н, им Карла Маркса п, Шоссейная ул, 3</t>
  </si>
  <si>
    <t>Камешковский р-н, им Карла Маркса п, Шоссейная ул, 9</t>
  </si>
  <si>
    <t>304.400</t>
  </si>
  <si>
    <t>Камешковский р-н, им Кирова п, Школьная ул, 25</t>
  </si>
  <si>
    <t>601.500</t>
  </si>
  <si>
    <t>Камешковский р-н, им Кирова п, Школьная ул, 27</t>
  </si>
  <si>
    <t>815.560</t>
  </si>
  <si>
    <t>Камешковский р-н, им Красина п, Зеленая ул, 5</t>
  </si>
  <si>
    <t>Камешковский р-н, им Красина п, Зеленая ул, 7а</t>
  </si>
  <si>
    <t>Камешковский р-н, им Красина п, Рабочая ул, 3</t>
  </si>
  <si>
    <t>227.400</t>
  </si>
  <si>
    <t>Камешковский р-н, им Красина п, Рабочая ул, 7</t>
  </si>
  <si>
    <t>1723.000</t>
  </si>
  <si>
    <t>Камешковский р-н, им Максима Горького п, Морозова ул, 8</t>
  </si>
  <si>
    <t>804.900</t>
  </si>
  <si>
    <t>Камешковский р-н, им Максима Горького п, Шоссейная ул, 2</t>
  </si>
  <si>
    <t>1241.000</t>
  </si>
  <si>
    <t>Камешковский р-н, им Максима Горького п, Шоссейная ул, 3</t>
  </si>
  <si>
    <t>Камешковский р-н, им Максима Горького п, Шоссейная ул, 4</t>
  </si>
  <si>
    <t>1264.700</t>
  </si>
  <si>
    <t>Камешковский р-н, им Максима Горького п, Шоссейная ул, 5</t>
  </si>
  <si>
    <t>1281.500</t>
  </si>
  <si>
    <t>Камешковский р-н, им Максима Горького п, Шоссейная ул, 6</t>
  </si>
  <si>
    <t>1254.200</t>
  </si>
  <si>
    <t>Камешковский р-н, им Максима Горького п, Шоссейная ул, 7</t>
  </si>
  <si>
    <t>Камешковский р-н, Коверино с, Садовая ул, 11</t>
  </si>
  <si>
    <t>Камешковский р-н, Коверино с, Садовая ул, 3а</t>
  </si>
  <si>
    <t>574.200</t>
  </si>
  <si>
    <t>629.900</t>
  </si>
  <si>
    <t>Камешковский р-н, Коверино с, Садовая ул, 5</t>
  </si>
  <si>
    <t>Камешковский р-н, Коверино с, Садовая ул, 7</t>
  </si>
  <si>
    <t>Камешковский р-н, Краснознаменский п, Шоссейная ул, 1</t>
  </si>
  <si>
    <t>670.800</t>
  </si>
  <si>
    <t>Камешковский р-н, Лаптево с, Луговая ул, 2</t>
  </si>
  <si>
    <t>884.500</t>
  </si>
  <si>
    <t>Камешковский р-н, Лаптево с, Луговая ул, 3</t>
  </si>
  <si>
    <t>947.300</t>
  </si>
  <si>
    <t>Камешковский р-н, Лаптево с, Луговая ул, 4</t>
  </si>
  <si>
    <t>943.500</t>
  </si>
  <si>
    <t>Камешковский р-н, Лубенцы д, 66</t>
  </si>
  <si>
    <t>Камешковский р-н, Лубенцы д, 67</t>
  </si>
  <si>
    <t>Камешковский р-н, Лубенцы д, 68</t>
  </si>
  <si>
    <t>648.100</t>
  </si>
  <si>
    <t>Камешковский р-н, Мирный п, Садовая ул, 2</t>
  </si>
  <si>
    <t>250.600</t>
  </si>
  <si>
    <t>Камешковский р-н, Мирный п, Садовая ул, 6</t>
  </si>
  <si>
    <t>Камешковский р-н, Мирный п, Центральная ул, 26</t>
  </si>
  <si>
    <t>Камешковский р-н, Мирный п, Центральная ул, 2а</t>
  </si>
  <si>
    <t>Камешковский р-н, Мирный п, Центральная ул, 80</t>
  </si>
  <si>
    <t>Камешковский р-н, Мирный п, Центральная ул, 81</t>
  </si>
  <si>
    <t>Камешковский р-н, Мирный п, Центральная ул, 82</t>
  </si>
  <si>
    <t>Камешковский р-н, Мирный п, Центральная ул, 83</t>
  </si>
  <si>
    <t>405.900</t>
  </si>
  <si>
    <t>Камешковский р-н, Мирный п, Центральная ул, 84</t>
  </si>
  <si>
    <t>448.700</t>
  </si>
  <si>
    <t>Камешковский р-н, Мирный п, Центральная ул, 85</t>
  </si>
  <si>
    <t>Камешковский р-н, Мирный п, Центральная ул, 86</t>
  </si>
  <si>
    <t>Камешковский р-н, Мирный п, Школьная ул, 1</t>
  </si>
  <si>
    <t>Камешковский р-н, Мирный п, Школьная ул, 5</t>
  </si>
  <si>
    <t>Камешковский р-н, Новая Быковка д, 65</t>
  </si>
  <si>
    <t>679.900</t>
  </si>
  <si>
    <t>Камешковский р-н, Новая Печуга д, 62</t>
  </si>
  <si>
    <t>Камешковский р-н, Новая Печуга д, 63</t>
  </si>
  <si>
    <t>Камешковский р-н, Новая Печуга д, 65</t>
  </si>
  <si>
    <t>Камешковский р-н, Новки п, Ильича ул, 3</t>
  </si>
  <si>
    <t>Камешковский р-н, Новки п, Ильича ул, 5</t>
  </si>
  <si>
    <t>Камешковский р-н, Новки п, Ильича ул, 9</t>
  </si>
  <si>
    <t>1702.800</t>
  </si>
  <si>
    <t>521.600</t>
  </si>
  <si>
    <t>Камешковский р-н, Новки п, Чапаева ул, 13</t>
  </si>
  <si>
    <t>Камешковский р-н, Новки п, Чапаева ул, 15</t>
  </si>
  <si>
    <t>493.900</t>
  </si>
  <si>
    <t>454.100</t>
  </si>
  <si>
    <t>Камешковский р-н, Новки п, Чапаева ул, 19</t>
  </si>
  <si>
    <t>985.100</t>
  </si>
  <si>
    <t>1069.500</t>
  </si>
  <si>
    <t>Камешковский р-н, Сергеиха д, Карла Либкнехта ул, 76</t>
  </si>
  <si>
    <t>Камешковский р-н, Сергеиха д, Карла Либкнехта ул, 88</t>
  </si>
  <si>
    <t>100.000</t>
  </si>
  <si>
    <t>Камешковский р-н, Сергеиха д, Фрунзе ул, 107</t>
  </si>
  <si>
    <t>Камешковский р-н, Сергеиха д, Фрунзе ул, 110</t>
  </si>
  <si>
    <t>Камешковский р-н, Сергеиха д, Фрунзе ул, 111</t>
  </si>
  <si>
    <t>Камешковский р-н, Сергеиха д, Фрунзе ул, 112</t>
  </si>
  <si>
    <t>80.000</t>
  </si>
  <si>
    <t>Камешковский р-н, Сергеиха д, Фрунзе ул, 113</t>
  </si>
  <si>
    <t>Камешковский р-н, Сергеиха д, Фрунзе ул, 114</t>
  </si>
  <si>
    <t>Камешковский р-н, Сергеиха д, Фрунзе ул, 115</t>
  </si>
  <si>
    <t>Камешковский р-н, Сергеиха д, Фрунзе ул, 67</t>
  </si>
  <si>
    <t>714.000</t>
  </si>
  <si>
    <t>Камешковский р-н, Сергеиха д, Фрунзе ул, 76</t>
  </si>
  <si>
    <t>Киржач г, 40 лет Октября ул, 10</t>
  </si>
  <si>
    <t>Киржач г, 40 лет Октября ул, 12</t>
  </si>
  <si>
    <t>414.650</t>
  </si>
  <si>
    <t>Киржач г, 40 лет Октября ул, 15</t>
  </si>
  <si>
    <t>693.460</t>
  </si>
  <si>
    <t>Киржач г, 40 лет Октября ул, 26</t>
  </si>
  <si>
    <t>Киржач г, 40 лет Октября ул, 26а</t>
  </si>
  <si>
    <t>1078.180</t>
  </si>
  <si>
    <t>Киржач г, 40 лет Октября ул, 28</t>
  </si>
  <si>
    <t>Киржач г, 40 лет Октября ул, 30</t>
  </si>
  <si>
    <t>460.700</t>
  </si>
  <si>
    <t>Киржач г, 40 лет Октября ул, 32</t>
  </si>
  <si>
    <t>535.350</t>
  </si>
  <si>
    <t>Киржач г, 40 лет Октября ул, 34</t>
  </si>
  <si>
    <t>883.730</t>
  </si>
  <si>
    <t>Киржач г, 40 лет Октября ул, 38</t>
  </si>
  <si>
    <t>Киржач г, 40 лет Октября ул, 40</t>
  </si>
  <si>
    <t>1149.240</t>
  </si>
  <si>
    <t>Киржач г, 40 лет Октября ул, 6</t>
  </si>
  <si>
    <t>416.650</t>
  </si>
  <si>
    <t>Киржач г, 40 лет Октября ул, 7</t>
  </si>
  <si>
    <t>Киржач г, 40 лет Октября ул, 8</t>
  </si>
  <si>
    <t>419.500</t>
  </si>
  <si>
    <t>Киржач г, 50 лет Октября ул, 10</t>
  </si>
  <si>
    <t>226.490</t>
  </si>
  <si>
    <t>Киржач г, 50 лет Октября ул, 7</t>
  </si>
  <si>
    <t>Киржач г, 50 лет Октября ул, 8</t>
  </si>
  <si>
    <t>Киржач г, Б. Московская ул, 1а</t>
  </si>
  <si>
    <t>Киржач г, Б. Московская ул, 2</t>
  </si>
  <si>
    <t>Киржач г, Б. Московская ул, 2а</t>
  </si>
  <si>
    <t>Киржач г, Б. Московская ул, 45а</t>
  </si>
  <si>
    <t>Киржач г, Больничный проезд, 1</t>
  </si>
  <si>
    <t>Киржач г, Больничный проезд, 11</t>
  </si>
  <si>
    <t>Киржач г, Больничный проезд, 3</t>
  </si>
  <si>
    <t>284.800</t>
  </si>
  <si>
    <t>Киржач г, Больничный проезд, 4</t>
  </si>
  <si>
    <t>Киржач г, Больничный проезд, 7</t>
  </si>
  <si>
    <t>253.100</t>
  </si>
  <si>
    <t>773.200</t>
  </si>
  <si>
    <t>Киржач г, Больничный проезд, 9а</t>
  </si>
  <si>
    <t>Киржач г, Владимирская ул, 29</t>
  </si>
  <si>
    <t>517.210</t>
  </si>
  <si>
    <t>Киржач г, Владимирская ул, 33</t>
  </si>
  <si>
    <t>Киржач г, Владимирская ул, 35</t>
  </si>
  <si>
    <t>682.770</t>
  </si>
  <si>
    <t>Киржач г, Вокзальная ул, 26</t>
  </si>
  <si>
    <t>259.800</t>
  </si>
  <si>
    <t>267.900</t>
  </si>
  <si>
    <t>Киржач г, Вокзальная ул, 28</t>
  </si>
  <si>
    <t>Киржач г, Вокзальная ул, 30</t>
  </si>
  <si>
    <t>408.100</t>
  </si>
  <si>
    <t>Киржач г, Гагарина ул, 18</t>
  </si>
  <si>
    <t>Киржач г, Гагарина ул, 24</t>
  </si>
  <si>
    <t>700.810</t>
  </si>
  <si>
    <t>Киржач г, Гагарина ул, 33</t>
  </si>
  <si>
    <t>270.300</t>
  </si>
  <si>
    <t>Киржач г, Гагарина ул, 35</t>
  </si>
  <si>
    <t>Киржач г, Гагарина ул, 48</t>
  </si>
  <si>
    <t>145.000</t>
  </si>
  <si>
    <t>122.800</t>
  </si>
  <si>
    <t>Киржач г, Гайдара ул, 13</t>
  </si>
  <si>
    <t>Киржач г, Гайдара ул, 15</t>
  </si>
  <si>
    <t>Киржач г, Гайдара ул, 30</t>
  </si>
  <si>
    <t>1401.110</t>
  </si>
  <si>
    <t>Киржач г, Гайдара ул, 35</t>
  </si>
  <si>
    <t>Киржач г, Гайдара ул, 37</t>
  </si>
  <si>
    <t>850.900</t>
  </si>
  <si>
    <t>Киржач г, Гайдара ул, 39</t>
  </si>
  <si>
    <t>Киржач г, Гайдара ул, 41</t>
  </si>
  <si>
    <t>741.500</t>
  </si>
  <si>
    <t>Киржач г, Гастелло ул, 1</t>
  </si>
  <si>
    <t>Киржач г, Гастелло ул, 3</t>
  </si>
  <si>
    <t>Киржач г, Гастелло ул, 5</t>
  </si>
  <si>
    <t>296.360</t>
  </si>
  <si>
    <t>Киржач г, Гастелло ул, 7</t>
  </si>
  <si>
    <t>268.300</t>
  </si>
  <si>
    <t>517.100</t>
  </si>
  <si>
    <t>511.230</t>
  </si>
  <si>
    <t>Киржач г, Денисенко ул, 17</t>
  </si>
  <si>
    <t>Киржач г, Денисенко ул, 24</t>
  </si>
  <si>
    <t>290.740</t>
  </si>
  <si>
    <t>Киржач г, Денисенко ул, 26</t>
  </si>
  <si>
    <t>299.380</t>
  </si>
  <si>
    <t>423.800</t>
  </si>
  <si>
    <t>Киржач г, Денисенко ул, 28</t>
  </si>
  <si>
    <t>305.420</t>
  </si>
  <si>
    <t>Киржач г, Денисенко ул, 30</t>
  </si>
  <si>
    <t>Киржач г, Денисенко ул, 32</t>
  </si>
  <si>
    <t>348.200</t>
  </si>
  <si>
    <t>Киржач г, Десантников ул, 13/1</t>
  </si>
  <si>
    <t>996.400</t>
  </si>
  <si>
    <t>Киржач г, Десантников ул, 7</t>
  </si>
  <si>
    <t>Киржач г, Десантников ул, 9</t>
  </si>
  <si>
    <t>1689.600</t>
  </si>
  <si>
    <t>Киржач г, Дзержинского ул, 3</t>
  </si>
  <si>
    <t>3201.300</t>
  </si>
  <si>
    <t>Киржач г, Добровольского ул, 15</t>
  </si>
  <si>
    <t>263.300</t>
  </si>
  <si>
    <t>Киржач г, Добровольского ул, 20</t>
  </si>
  <si>
    <t>1062.800</t>
  </si>
  <si>
    <t>Киржач г, Добровольского ул, 21</t>
  </si>
  <si>
    <t>Киржач г, Заводская ул, 12</t>
  </si>
  <si>
    <t>Киржач г, Заводская ул, 2</t>
  </si>
  <si>
    <t>Киржач г, Заводская ул, 4</t>
  </si>
  <si>
    <t>526.500</t>
  </si>
  <si>
    <t>Киржач г, Заводская ул, 6</t>
  </si>
  <si>
    <t>433.900</t>
  </si>
  <si>
    <t>Киржач г, Заводская ул, 8</t>
  </si>
  <si>
    <t>297.290</t>
  </si>
  <si>
    <t>Киржач г, Космонавтов ул, 80</t>
  </si>
  <si>
    <t>1139.800</t>
  </si>
  <si>
    <t>Киржач г, Космонавтов ул, 82</t>
  </si>
  <si>
    <t>Киржач г, Красноармейская ул, 12</t>
  </si>
  <si>
    <t>Киржач г, Красноармейская ул, 13</t>
  </si>
  <si>
    <t>Киржач г, Красный Октябрь мкр, 1-й Проезд ул, 2</t>
  </si>
  <si>
    <t>Киржач г, Красный Октябрь мкр, 40 лет Победы ул, 2</t>
  </si>
  <si>
    <t>1231.000</t>
  </si>
  <si>
    <t>Киржач г, Красный Октябрь мкр, Калинина ул, 55</t>
  </si>
  <si>
    <t>1173.300</t>
  </si>
  <si>
    <t>Киржач г, Красный Октябрь мкр, Калинина ул, 57</t>
  </si>
  <si>
    <t>542.750</t>
  </si>
  <si>
    <t>Киржач г, Красный Октябрь мкр, Калинина ул, 62</t>
  </si>
  <si>
    <t>1160.800</t>
  </si>
  <si>
    <t>Киржач г, Красный Октябрь мкр, Калинина ул, 64</t>
  </si>
  <si>
    <t>1263.720</t>
  </si>
  <si>
    <t>Киржач г, Красный Октябрь мкр, Калинина ул, 66</t>
  </si>
  <si>
    <t>808.800</t>
  </si>
  <si>
    <t>Киржач г, Красный Октябрь мкр, Калинина ул, 66а</t>
  </si>
  <si>
    <t>Киржач г, Красный Октябрь мкр, Калинина ул, 75</t>
  </si>
  <si>
    <t>Киржач г, Красный Октябрь мкр, Кирова ул, 1б</t>
  </si>
  <si>
    <t>Киржач г, Красный Октябрь мкр, Кирова ул, 1в</t>
  </si>
  <si>
    <t>Киржач г, Красный Октябрь мкр, Комсомольская ул, 54</t>
  </si>
  <si>
    <t>Киржач г, Красный Октябрь мкр, Комсомольская ул, 56</t>
  </si>
  <si>
    <t>Киржач г, Красный Октябрь мкр, Комсомольская ул, 72</t>
  </si>
  <si>
    <t>Киржач г, Красный Октябрь мкр, Метленкова ул, 1</t>
  </si>
  <si>
    <t>758.900</t>
  </si>
  <si>
    <t>1592.000</t>
  </si>
  <si>
    <t>Киржач г, Красный Октябрь мкр, Метленкова ул, 16м</t>
  </si>
  <si>
    <t>Киржач г, Красный Октябрь мкр, Метленкова ул, 1а</t>
  </si>
  <si>
    <t>Киржач г, Красный Октябрь мкр, Метленкова ул, 2</t>
  </si>
  <si>
    <t>1194.800</t>
  </si>
  <si>
    <t>864.300</t>
  </si>
  <si>
    <t>Киржач г, Красный Октябрь мкр, Октябрьская ул, 11</t>
  </si>
  <si>
    <t>1089.100</t>
  </si>
  <si>
    <t>Киржач г, Красный Октябрь мкр, Октябрьская ул, 13</t>
  </si>
  <si>
    <t>Киржач г, Красный Октябрь мкр, Октябрьская ул, 15</t>
  </si>
  <si>
    <t>1088.000</t>
  </si>
  <si>
    <t>Киржач г, Красный Октябрь мкр, Октябрьская ул, 20</t>
  </si>
  <si>
    <t>1254.500</t>
  </si>
  <si>
    <t>Киржач г, Красный Октябрь мкр, Первомайская ул, 14</t>
  </si>
  <si>
    <t>644.500</t>
  </si>
  <si>
    <t>Киржач г, Красный Октябрь мкр, Первомайская ул, 14а</t>
  </si>
  <si>
    <t>682.600</t>
  </si>
  <si>
    <t>469.940</t>
  </si>
  <si>
    <t>Киржач г, Красный Октябрь мкр, Первомайская ул, 22</t>
  </si>
  <si>
    <t>452.680</t>
  </si>
  <si>
    <t>443.450</t>
  </si>
  <si>
    <t>Киржач г, Красный Октябрь мкр, Первомайская ул, 3</t>
  </si>
  <si>
    <t>770.850</t>
  </si>
  <si>
    <t>Киржач г, Красный Октябрь мкр, Полевая ул, 10а</t>
  </si>
  <si>
    <t>819.600</t>
  </si>
  <si>
    <t>Киржач г, Красный Октябрь мкр, Полевая ул, 2</t>
  </si>
  <si>
    <t>Киржач г, Красный Октябрь мкр, Полевая ул, 2а</t>
  </si>
  <si>
    <t>257.810</t>
  </si>
  <si>
    <t>Киржач г, Красный Октябрь мкр, Прибрежная ул, 1 стр. 1</t>
  </si>
  <si>
    <t>Киржач г, Красный Октябрь мкр, Прибрежная ул, 1 стр. 2</t>
  </si>
  <si>
    <t>1210.950</t>
  </si>
  <si>
    <t>Киржач г, Красный Октябрь мкр, Прибрежная ул, 1 стр. 3</t>
  </si>
  <si>
    <t>1230.336</t>
  </si>
  <si>
    <t>Киржач г, Красный Октябрь мкр, Прибрежная ул, 1 стр. 4</t>
  </si>
  <si>
    <t>1194.100</t>
  </si>
  <si>
    <t>Киржач г, Красный Октябрь мкр, Пушкина ул, 10</t>
  </si>
  <si>
    <t>Киржач г, Красный Октябрь мкр, Пушкина ул, 10а</t>
  </si>
  <si>
    <t>Киржач г, Красный Октябрь мкр, Пушкина ул, 11</t>
  </si>
  <si>
    <t>518.750</t>
  </si>
  <si>
    <t>Киржач г, Красный Октябрь мкр, Пушкина ул, 16</t>
  </si>
  <si>
    <t>299.660</t>
  </si>
  <si>
    <t>Киржач г, Красный Октябрь мкр, Пушкина ул, 17</t>
  </si>
  <si>
    <t>324.690</t>
  </si>
  <si>
    <t>402.080</t>
  </si>
  <si>
    <t>Киржач г, Красный Октябрь мкр, Пушкина ул, 20</t>
  </si>
  <si>
    <t>393.150</t>
  </si>
  <si>
    <t>Киржач г, Красный Октябрь мкр, Пушкина ул, 22</t>
  </si>
  <si>
    <t>448.580</t>
  </si>
  <si>
    <t>Киржач г, Красный Октябрь мкр, Пушкина ул, 23</t>
  </si>
  <si>
    <t>503.600</t>
  </si>
  <si>
    <t>384.380</t>
  </si>
  <si>
    <t>Киржач г, Красный Октябрь мкр, Пушкина ул, 24</t>
  </si>
  <si>
    <t>444.210</t>
  </si>
  <si>
    <t>Киржач г, Красный Октябрь мкр, Пушкина ул, 25</t>
  </si>
  <si>
    <t>508.200</t>
  </si>
  <si>
    <t>390.930</t>
  </si>
  <si>
    <t>Киржач г, Красный Октябрь мкр, Пушкина ул, 26</t>
  </si>
  <si>
    <t>1662.840</t>
  </si>
  <si>
    <t>Киржач г, Красный Октябрь мкр, Пушкина ул, 27а</t>
  </si>
  <si>
    <t>Киржач г, Красный Октябрь мкр, Пушкина ул, 28</t>
  </si>
  <si>
    <t>1090.300</t>
  </si>
  <si>
    <t>Киржач г, Красный Октябрь мкр, Пушкина ул, 3</t>
  </si>
  <si>
    <t>819.800</t>
  </si>
  <si>
    <t>Киржач г, Красный Октябрь мкр, Пушкина ул, 30</t>
  </si>
  <si>
    <t>Киржач г, Красный Октябрь мкр, Пушкина ул, 4</t>
  </si>
  <si>
    <t>440.630</t>
  </si>
  <si>
    <t>346.260</t>
  </si>
  <si>
    <t>Киржач г, Красный Октябрь мкр, Пушкина ул, 5</t>
  </si>
  <si>
    <t>Киржач г, Красный Октябрь мкр, Пушкина ул, 8а</t>
  </si>
  <si>
    <t>1144.100</t>
  </si>
  <si>
    <t>Киржач г, Красный Октябрь мкр, Свердлова ул, 12</t>
  </si>
  <si>
    <t>959.400</t>
  </si>
  <si>
    <t>Киржач г, Красный Октябрь мкр, Северная ул, 5</t>
  </si>
  <si>
    <t>384.300</t>
  </si>
  <si>
    <t>Киржач г, Красный Октябрь мкр, Солнечный кв-л, 1</t>
  </si>
  <si>
    <t>Киржач г, Красный Октябрь мкр, Солнечный кв-л, 2</t>
  </si>
  <si>
    <t>808.300</t>
  </si>
  <si>
    <t>Киржач г, Красный Октябрь мкр, Солнечный кв-л, 4</t>
  </si>
  <si>
    <t>Киржач г, Красный Октябрь мкр, Солнечный кв-л, 5</t>
  </si>
  <si>
    <t>810.400</t>
  </si>
  <si>
    <t>Киржач г, Красный Октябрь мкр, Солнечный кв-л, 6</t>
  </si>
  <si>
    <t>601.270</t>
  </si>
  <si>
    <t>388.370</t>
  </si>
  <si>
    <t>Киржач г, Красный Октябрь мкр, Фурманова ул, 20</t>
  </si>
  <si>
    <t>389.610</t>
  </si>
  <si>
    <t>Киржач г, Красный Октябрь мкр, Фурманова ул, 22</t>
  </si>
  <si>
    <t>441.820</t>
  </si>
  <si>
    <t>Киржач г, Красный Октябрь мкр, Фурманова ул, 35</t>
  </si>
  <si>
    <t>467.180</t>
  </si>
  <si>
    <t>Киржач г, Красный Октябрь мкр, Фурманова ул, 4</t>
  </si>
  <si>
    <t>Киржач г, Красный Октябрь мкр, Фурманова ул, 41</t>
  </si>
  <si>
    <t>463.930</t>
  </si>
  <si>
    <t>Киржач г, Красный Октябрь мкр, Фурманова ул, 43</t>
  </si>
  <si>
    <t>657.480</t>
  </si>
  <si>
    <t>Киржач г, Красный Октябрь мкр, Фурманова ул, 45</t>
  </si>
  <si>
    <t>668.300</t>
  </si>
  <si>
    <t>Киржач г, Красный Октябрь мкр, Фурманова ул, 47</t>
  </si>
  <si>
    <t>Киржач г, Красный Октябрь мкр, Фурманова ул, 49</t>
  </si>
  <si>
    <t>Киржач г, Красный Октябрь мкр, Фурманова ул, 51</t>
  </si>
  <si>
    <t>470.850</t>
  </si>
  <si>
    <t>Киржач г, Красный Октябрь мкр, Фурманова ул, 8</t>
  </si>
  <si>
    <t>285.710</t>
  </si>
  <si>
    <t>Киржач г, Красный Октябрь мкр, Южный кв-л, 1</t>
  </si>
  <si>
    <t>1156.500</t>
  </si>
  <si>
    <t>Киржач г, Красный Октябрь мкр, Южный кв-л, 3</t>
  </si>
  <si>
    <t>Киржач г, Красный Октябрь мкр, Южный кв-л, 4</t>
  </si>
  <si>
    <t>1211.600</t>
  </si>
  <si>
    <t>Киржач г, Красный Октябрь мкр, Южный кв-л, 5</t>
  </si>
  <si>
    <t>775.500</t>
  </si>
  <si>
    <t>Киржач г, Красный Октябрь мкр, Южный кв-л, 6</t>
  </si>
  <si>
    <t>1204.700</t>
  </si>
  <si>
    <t>Киржач г, Красный Октябрь мкр, Южный кв-л, 7</t>
  </si>
  <si>
    <t>1236.400</t>
  </si>
  <si>
    <t>1092.700</t>
  </si>
  <si>
    <t>Киржач г, Красный Октябрь мкр, Южный кв-л, 8</t>
  </si>
  <si>
    <t>Киржач г, Красный Октябрь мкр, Южный кв-л, 9</t>
  </si>
  <si>
    <t>Киржач г, Ленинградская ул, 1</t>
  </si>
  <si>
    <t>Киржач г, Ленинградская ул, 100</t>
  </si>
  <si>
    <t>397.900</t>
  </si>
  <si>
    <t>Киржач г, Ленинградская ул, 102</t>
  </si>
  <si>
    <t>419.100</t>
  </si>
  <si>
    <t>615.500</t>
  </si>
  <si>
    <t>Киржач г, Ленинградская ул, 104</t>
  </si>
  <si>
    <t>404.400</t>
  </si>
  <si>
    <t>984.190</t>
  </si>
  <si>
    <t>Киржач г, Ленинградская ул, 54</t>
  </si>
  <si>
    <t>268.450</t>
  </si>
  <si>
    <t>Киржач г, Магистральная ул, 1</t>
  </si>
  <si>
    <t>Киржач г, Магистральная ул, 11</t>
  </si>
  <si>
    <t>Киржач г, Магистральная ул, 18</t>
  </si>
  <si>
    <t>Киржач г, Магистральная ул, 22</t>
  </si>
  <si>
    <t>Киржач г, Магистральная ул, 3</t>
  </si>
  <si>
    <t>Киржач г, Магистральная ул, 30</t>
  </si>
  <si>
    <t>681.100</t>
  </si>
  <si>
    <t>Киржач г, Магистральная ул, 5</t>
  </si>
  <si>
    <t>689.400</t>
  </si>
  <si>
    <t>Киржач г, Магистральная ул, 6</t>
  </si>
  <si>
    <t>Киржач г, Мичурина ул, 33/1</t>
  </si>
  <si>
    <t>Киржач г, Мичурина ул, 33</t>
  </si>
  <si>
    <t>Киржач г, Мичурина ул, 6</t>
  </si>
  <si>
    <t>Киржач г, Молодежная ул, 7</t>
  </si>
  <si>
    <t>Киржач г, Морозовская ул, 10</t>
  </si>
  <si>
    <t>249.830</t>
  </si>
  <si>
    <t>Киржач г, Морозовская ул, 122</t>
  </si>
  <si>
    <t>626.040</t>
  </si>
  <si>
    <t>Киржач г, Морозовская ул, 124</t>
  </si>
  <si>
    <t>493.980</t>
  </si>
  <si>
    <t>747.100</t>
  </si>
  <si>
    <t>Киржач г, Морозовская ул, 22</t>
  </si>
  <si>
    <t>Киржач г, Морозовская ул, 27</t>
  </si>
  <si>
    <t>181.100</t>
  </si>
  <si>
    <t>532.460</t>
  </si>
  <si>
    <t>Киржач г, Морозовская ул, 95</t>
  </si>
  <si>
    <t>Киржач г, Некрасовская ул, 11</t>
  </si>
  <si>
    <t>380.910</t>
  </si>
  <si>
    <t>Киржач г, Некрасовская ул, 24</t>
  </si>
  <si>
    <t>1203.100</t>
  </si>
  <si>
    <t>Киржач г, Островского ул, 20</t>
  </si>
  <si>
    <t>825.760</t>
  </si>
  <si>
    <t>Киржач г, Островского ул, 29Б</t>
  </si>
  <si>
    <t>Киржач г, Островского ул, 7</t>
  </si>
  <si>
    <t>2468.440</t>
  </si>
  <si>
    <t>Киржач г, Павловского ул, 26</t>
  </si>
  <si>
    <t>Киржач г, Павловского ул, 32</t>
  </si>
  <si>
    <t>629.600</t>
  </si>
  <si>
    <t>Киржач г, Павловского ул, 34</t>
  </si>
  <si>
    <t>1007.620</t>
  </si>
  <si>
    <t>Киржач г, Павловского ул, 36</t>
  </si>
  <si>
    <t>Киржач г, Первомайская ул, 20</t>
  </si>
  <si>
    <t>617.500</t>
  </si>
  <si>
    <t>605.800</t>
  </si>
  <si>
    <t>519.700</t>
  </si>
  <si>
    <t>738.100</t>
  </si>
  <si>
    <t>Киржач г, Прибрежный кв-л, 1</t>
  </si>
  <si>
    <t>Киржач г, Прибрежный кв-л, 2</t>
  </si>
  <si>
    <t>Киржач г, Прибрежный кв-л, 3</t>
  </si>
  <si>
    <t>779.300</t>
  </si>
  <si>
    <t>Киржач г, Прибрежный кв-л, 4</t>
  </si>
  <si>
    <t>1698.600</t>
  </si>
  <si>
    <t>Киржач г, Прибрежный кв-л, 5</t>
  </si>
  <si>
    <t>769.200</t>
  </si>
  <si>
    <t>Киржач г, Прибрежный кв-л, 7</t>
  </si>
  <si>
    <t>Киржач г, Прибрежный кв-л, 7а</t>
  </si>
  <si>
    <t>Киржач г, Прибрежный кв-л, 9</t>
  </si>
  <si>
    <t>Киржач г, Привокзальная ул, 1</t>
  </si>
  <si>
    <t>Киржач г, Привокзальная ул, 10</t>
  </si>
  <si>
    <t>Киржач г, Привокзальная ул, 11</t>
  </si>
  <si>
    <t>440.440</t>
  </si>
  <si>
    <t>Киржач г, Привокзальная ул, 1а</t>
  </si>
  <si>
    <t>Киржач г, Привокзальная ул, 3</t>
  </si>
  <si>
    <t>419.200</t>
  </si>
  <si>
    <t>Киржач г, Приозерная ул, 1а</t>
  </si>
  <si>
    <t>Киржач г, Приозерная ул, 1б</t>
  </si>
  <si>
    <t>515.200</t>
  </si>
  <si>
    <t>5120.000</t>
  </si>
  <si>
    <t>Киржач г, Приозерная ул, 2а</t>
  </si>
  <si>
    <t>Киржач г, Пугачева ул, 14</t>
  </si>
  <si>
    <t>Киржач г, Пугачева ул, 2</t>
  </si>
  <si>
    <t>1326.700</t>
  </si>
  <si>
    <t>12039.670</t>
  </si>
  <si>
    <t>Киржач г, Расковой М. ул, 17</t>
  </si>
  <si>
    <t>Киржач г, Расковой М. ул, 18</t>
  </si>
  <si>
    <t>Киржач г, Расковой М. ул, 19</t>
  </si>
  <si>
    <t>Киржач г, Расковой М. ул, 21</t>
  </si>
  <si>
    <t>Киржач г, Расковой М. ул, 9</t>
  </si>
  <si>
    <t>900.100</t>
  </si>
  <si>
    <t>Киржач г, Садовая ул, 10</t>
  </si>
  <si>
    <t>393.460</t>
  </si>
  <si>
    <t>Киржач г, Садовая ул, 12</t>
  </si>
  <si>
    <t>396.490</t>
  </si>
  <si>
    <t>Киржач г, Садовая ул, 14</t>
  </si>
  <si>
    <t>Киржач г, Садовая ул, 8</t>
  </si>
  <si>
    <t>396.060</t>
  </si>
  <si>
    <t>Киржач г, Свобода ул, 113</t>
  </si>
  <si>
    <t>832.900</t>
  </si>
  <si>
    <t>Киржач г, Свобода ул, 115</t>
  </si>
  <si>
    <t>745.100</t>
  </si>
  <si>
    <t>Киржач г, Свобода ул, 120</t>
  </si>
  <si>
    <t>Киржач г, Свобода ул, 14</t>
  </si>
  <si>
    <t>Киржач г, Свобода ул, 16</t>
  </si>
  <si>
    <t>294.500</t>
  </si>
  <si>
    <t>Киржач г, Свобода ул, 18</t>
  </si>
  <si>
    <t>1575.200</t>
  </si>
  <si>
    <t>Киржач г, Свобода ул, 5</t>
  </si>
  <si>
    <t>Киржач г, Серегина ул, 11</t>
  </si>
  <si>
    <t>Киржач г, Советская ул, 11</t>
  </si>
  <si>
    <t>Киржач г, Советская ул, 1г</t>
  </si>
  <si>
    <t>806.650</t>
  </si>
  <si>
    <t>Киржач г, Совхозная ул, 1</t>
  </si>
  <si>
    <t>Киржач г, Совхозная ул, 2</t>
  </si>
  <si>
    <t>510.700</t>
  </si>
  <si>
    <t>Киржач г, Совхозная ул, 4</t>
  </si>
  <si>
    <t>601.800</t>
  </si>
  <si>
    <t>603.300</t>
  </si>
  <si>
    <t>Киржач г, Текстильщиков ул, 12</t>
  </si>
  <si>
    <t>541.900</t>
  </si>
  <si>
    <t>Киржач г, Текстильщиков ул, 14</t>
  </si>
  <si>
    <t>Киржач г, Текстильщиков ул, 16</t>
  </si>
  <si>
    <t>Киржач г, Текстильщиков ул, 5</t>
  </si>
  <si>
    <t>Киржач г, Текстильщиков ул, 9</t>
  </si>
  <si>
    <t>Киржач г, Томаровича ул, 1</t>
  </si>
  <si>
    <t>Киржач г, Томаровича ул, 3</t>
  </si>
  <si>
    <t>Киржач г, Томаровича ул, 5</t>
  </si>
  <si>
    <t>762.600</t>
  </si>
  <si>
    <t>1012.800</t>
  </si>
  <si>
    <t>Киржач г, Томаровича ул, 9</t>
  </si>
  <si>
    <t>Киржач г, Фурманова ул, 12</t>
  </si>
  <si>
    <t>Киржач г, Чайкиной ул, 4</t>
  </si>
  <si>
    <t>531.500</t>
  </si>
  <si>
    <t>Киржач г, Чайкиной ул, 4а</t>
  </si>
  <si>
    <t>595.800</t>
  </si>
  <si>
    <t>Киржач г, Чайкиной ул, 6</t>
  </si>
  <si>
    <t>Киржач г, Чехова ул, 1</t>
  </si>
  <si>
    <t>Киржач г, Чехова ул, 12</t>
  </si>
  <si>
    <t>Киржач г, Чехова ул, 2</t>
  </si>
  <si>
    <t>1207.900</t>
  </si>
  <si>
    <t>Киржач г, Чехова ул, 4</t>
  </si>
  <si>
    <t>1209.400</t>
  </si>
  <si>
    <t>Киржач г, Чехова ул, 5</t>
  </si>
  <si>
    <t>Киржач г, Шелковиков ул, 11</t>
  </si>
  <si>
    <t>Киржач г, Шелковиков ул, 13</t>
  </si>
  <si>
    <t>Киржач г, Шелковиков ул, 14</t>
  </si>
  <si>
    <t>859.900</t>
  </si>
  <si>
    <t>Киржач г, Шелковиков ул, 4/1 стр. 1</t>
  </si>
  <si>
    <t>262.580</t>
  </si>
  <si>
    <t>Киржач г, Шелковиков ул, 4/1</t>
  </si>
  <si>
    <t>1666.200</t>
  </si>
  <si>
    <t>Киржач г, Шелковиков ул, 4/3</t>
  </si>
  <si>
    <t>Киржачский р-н, Аленино д, Центральная ул, 56</t>
  </si>
  <si>
    <t>442.650</t>
  </si>
  <si>
    <t>Киржачский р-н, Аленино д, Центральная ул, 58</t>
  </si>
  <si>
    <t>Киржачский р-н, Аленино д, Центральная ул, 69</t>
  </si>
  <si>
    <t>Киржачский р-н, Аленино д, Центральная ул, 71</t>
  </si>
  <si>
    <t>Киржачский р-н, Аленино д, Центральная ул, 73</t>
  </si>
  <si>
    <t>Киржачский р-н, Афанасово д, Полевая ул, 1</t>
  </si>
  <si>
    <t>Киржачский р-н, Афанасово д, Полевая ул, 2</t>
  </si>
  <si>
    <t>Киржачский р-н, Афанасово д, Полевая ул, 3</t>
  </si>
  <si>
    <t>Киржачский р-н, Афанасово д, Полевая ул, 4</t>
  </si>
  <si>
    <t>Киржачский р-н, Барсово п, 29</t>
  </si>
  <si>
    <t>Киржачский р-н, Барсово п, 30</t>
  </si>
  <si>
    <t>Киржачский р-н, Барсово п, 31</t>
  </si>
  <si>
    <t>Киржачский р-н, Барсово п, 32</t>
  </si>
  <si>
    <t>Киржачский р-н, Барсово п, 33</t>
  </si>
  <si>
    <t>Киржачский р-н, Барсово п, 73</t>
  </si>
  <si>
    <t>Киржачский р-н, Барсово п, 74</t>
  </si>
  <si>
    <t>Киржачский р-н, Барсово п, 75</t>
  </si>
  <si>
    <t>Киржачский р-н, Барсово п, 76</t>
  </si>
  <si>
    <t>Киржачский р-н, Барсово п, 77</t>
  </si>
  <si>
    <t>Киржачский р-н, Барсово п, 78</t>
  </si>
  <si>
    <t>Киржачский р-н, Барсово п, 79</t>
  </si>
  <si>
    <t>Киржачский р-н, Барсово п, 80</t>
  </si>
  <si>
    <t>Киржачский р-н, Барсово п, 81</t>
  </si>
  <si>
    <t>Киржачский р-н, Барсово п, 82</t>
  </si>
  <si>
    <t>Киржачский р-н, Горка п, Больничная ул, 13</t>
  </si>
  <si>
    <t>Киржачский р-н, Горка п, Больничная ул, 17</t>
  </si>
  <si>
    <t>Киржачский р-н, Горка п, Больничная ул, 18</t>
  </si>
  <si>
    <t>Киржачский р-н, Горка п, Больничная ул, 19</t>
  </si>
  <si>
    <t>569.800</t>
  </si>
  <si>
    <t>Киржачский р-н, Горка п, Больничная ул, 20</t>
  </si>
  <si>
    <t>440.300</t>
  </si>
  <si>
    <t>Киржачский р-н, Горка п, Больничная ул, 5</t>
  </si>
  <si>
    <t>Киржачский р-н, Горка п, Больничная ул, 7</t>
  </si>
  <si>
    <t>686.520</t>
  </si>
  <si>
    <t>Киржачский р-н, Горка п, Больничная ул, 9</t>
  </si>
  <si>
    <t>Киржачский р-н, Горка п, Свобода ул, 22</t>
  </si>
  <si>
    <t>317.060</t>
  </si>
  <si>
    <t>634.120</t>
  </si>
  <si>
    <t>Киржачский р-н, Горка п, Шелковиков ул, 1</t>
  </si>
  <si>
    <t>279.750</t>
  </si>
  <si>
    <t>Киржачский р-н, Горка п, Шелковиков ул, 2</t>
  </si>
  <si>
    <t>279.150</t>
  </si>
  <si>
    <t>334.150</t>
  </si>
  <si>
    <t>Киржачский р-н, Горка п, Шелковиков ул, 4</t>
  </si>
  <si>
    <t>Киржачский р-н, Горка п, Шелковиков ул, 7</t>
  </si>
  <si>
    <t>565.800</t>
  </si>
  <si>
    <t>Киржачский р-н, Дубки тер, 134</t>
  </si>
  <si>
    <t>Киржачский р-н, Дубки тер, 135</t>
  </si>
  <si>
    <t>563.800</t>
  </si>
  <si>
    <t>Киржачский р-н, Дубки тер, 27</t>
  </si>
  <si>
    <t>Киржачский р-н, Дубки тер, 29</t>
  </si>
  <si>
    <t>Киржачский р-н, Ельцы д, Молодежная ул, 1</t>
  </si>
  <si>
    <t>Киржачский р-н, Ельцы д, Молодежная ул, 2</t>
  </si>
  <si>
    <t>185.500</t>
  </si>
  <si>
    <t>Киржачский р-н, Ельцы д, Молодежная ул, 3</t>
  </si>
  <si>
    <t>Киржачский р-н, Ельцы д, Молодежная ул, 4</t>
  </si>
  <si>
    <t>691.300</t>
  </si>
  <si>
    <t>Киржачский р-н, Ефремово д, Восточная ул, 2</t>
  </si>
  <si>
    <t>Киржачский р-н, Ефремово д, Восточная ул, 3</t>
  </si>
  <si>
    <t>Киржачский р-н, Ефремово д, Восточная ул, 4</t>
  </si>
  <si>
    <t>Киржачский р-н, Ефремово д, Восточная ул, 6</t>
  </si>
  <si>
    <t>Киржачский р-н, Желдыбино п, 27</t>
  </si>
  <si>
    <t>Киржачский р-н, Кашино д, Кашино п. тер, 131</t>
  </si>
  <si>
    <t>312.260</t>
  </si>
  <si>
    <t>Киржачский р-н, Кашино д, Кашино п. тер, 136</t>
  </si>
  <si>
    <t>Киржачский р-н, Кашино д, Кашино п. тер, 137</t>
  </si>
  <si>
    <t>295.720</t>
  </si>
  <si>
    <t>Киржачский р-н, Кашино д, Кашино п. тер, 138</t>
  </si>
  <si>
    <t>Киржачский р-н, Кашино д, Кашино п. тер, 27</t>
  </si>
  <si>
    <t>Киржачский р-н, Кашино д, Кашино п. тер, 29</t>
  </si>
  <si>
    <t>Киржачский р-н, Кипрево д, Новая ул, 1</t>
  </si>
  <si>
    <t>Киржачский р-н, Кипрево д, Новая ул, 3</t>
  </si>
  <si>
    <t>Киржачский р-н, Новоселово д, Гагарина ул, 1</t>
  </si>
  <si>
    <t>Киржачский р-н, Новоселово д, Гагарина ул, 2</t>
  </si>
  <si>
    <t>Киржачский р-н, Новоселово д, Гагарина ул, 3</t>
  </si>
  <si>
    <t>653.500</t>
  </si>
  <si>
    <t>864.400</t>
  </si>
  <si>
    <t>Киржачский р-н, Новоселово д, Гагарина ул, 4</t>
  </si>
  <si>
    <t>Киржачский р-н, Новоселово д, Ленинская ул, 2</t>
  </si>
  <si>
    <t>Киржачский р-н, Новоселово д, Ленинская ул, 4</t>
  </si>
  <si>
    <t>Киржачский р-н, Новоселово д, Ленинская ул, 6</t>
  </si>
  <si>
    <t>Киржачский р-н, Новоселово д, Ленинская ул, 7</t>
  </si>
  <si>
    <t>226.400</t>
  </si>
  <si>
    <t>Киржачский р-н, Першино п, 60 лет Октября ул, 5</t>
  </si>
  <si>
    <t>Киржачский р-н, Першино п, 60 лет Октября ул, 7</t>
  </si>
  <si>
    <t>633.510</t>
  </si>
  <si>
    <t>Киржачский р-н, Першино п, Комсомольская ул, 4</t>
  </si>
  <si>
    <t>Киржачский р-н, Першино п, Пионерская ул, 2</t>
  </si>
  <si>
    <t>Киржачский р-н, Першино п, Проезд октябрят ул, 2</t>
  </si>
  <si>
    <t>Киржачский р-н, Першино п, Проезд октябрят ул, 4</t>
  </si>
  <si>
    <t>491.240</t>
  </si>
  <si>
    <t>Киржачский р-н, Першино п, Проезд октябрят ул, 6</t>
  </si>
  <si>
    <t>498.540</t>
  </si>
  <si>
    <t>Киржачский р-н, Першино п, Южный мкр, 1</t>
  </si>
  <si>
    <t>882.000</t>
  </si>
  <si>
    <t>Киржачский р-н, Першино п, Южный мкр, 1а</t>
  </si>
  <si>
    <t>1016.170</t>
  </si>
  <si>
    <t>Киржачский р-н, Першино п, Южный мкр, 2</t>
  </si>
  <si>
    <t>Киржачский р-н, Першино п, Южный мкр, 3</t>
  </si>
  <si>
    <t>Киржачский р-н, Першино п, Южный мкр, 4</t>
  </si>
  <si>
    <t>Киржачский р-н, Першино п, Южный мкр, 5</t>
  </si>
  <si>
    <t>Киржачский р-н, Першино п, Южный мкр, 6</t>
  </si>
  <si>
    <t>802.820</t>
  </si>
  <si>
    <t>Киржачский р-н, Першино п, Южный мкр, 7</t>
  </si>
  <si>
    <t>Киржачский р-н, Участок Мележи нп, 1</t>
  </si>
  <si>
    <t>Киржачский р-н, Участок Мележи нп, 2</t>
  </si>
  <si>
    <t>Киржачский р-н, Участок Мележи нп, ДРП-1 тер, 4</t>
  </si>
  <si>
    <t>Киржачский р-н, Федоровское д, Колхозная ул, 18</t>
  </si>
  <si>
    <t>289.700</t>
  </si>
  <si>
    <t>Киржачский р-н, Федоровское д, Советская ул, 17</t>
  </si>
  <si>
    <t>574.560</t>
  </si>
  <si>
    <t>Киржачский р-н, Федоровское д, Советская ул, 19</t>
  </si>
  <si>
    <t>689.830</t>
  </si>
  <si>
    <t>Киржачский р-н, Федоровское д, Советская ул, 2</t>
  </si>
  <si>
    <t>706.960</t>
  </si>
  <si>
    <t>706.900</t>
  </si>
  <si>
    <t>Киржачский р-н, Филипповское с, Электрик проезд, 1</t>
  </si>
  <si>
    <t>Ковров г, 18 Марта ул, 6</t>
  </si>
  <si>
    <t>Ковров г, 19 Партсъезда ул, 10</t>
  </si>
  <si>
    <t>Ковров г, 19 Партсъезда ул, 3</t>
  </si>
  <si>
    <t>495.950</t>
  </si>
  <si>
    <t>Ковров г, 19 Партсъезда ул, 4</t>
  </si>
  <si>
    <t>Ковров г, 19 Партсъезда ул, 6</t>
  </si>
  <si>
    <t>Ковров г, 19 Партсъезда ул, 7</t>
  </si>
  <si>
    <t>Ковров г, 3 Интернационала ул, 30а</t>
  </si>
  <si>
    <t>Ковров г, 3 Интернационала ул, 31</t>
  </si>
  <si>
    <t>2310.300</t>
  </si>
  <si>
    <t>Ковров г, 3 Интернационала ул, 32</t>
  </si>
  <si>
    <t>384.800</t>
  </si>
  <si>
    <t>392.500</t>
  </si>
  <si>
    <t>Ковров г, 3 Интернационала ул, 34</t>
  </si>
  <si>
    <t>Ковров г, 3 Интернационала ул, 36</t>
  </si>
  <si>
    <t>Ковров г, 5 Декабря ул, 22/1</t>
  </si>
  <si>
    <t>Ковров г, 5 Декабря ул, 22/2</t>
  </si>
  <si>
    <t>1055.600</t>
  </si>
  <si>
    <t>Ковров г, 5 Декабря ул, 22</t>
  </si>
  <si>
    <t>Ковров г, 9 Мая ул, 10</t>
  </si>
  <si>
    <t>Ковров г, Абельмана ул, 105</t>
  </si>
  <si>
    <t>957.500</t>
  </si>
  <si>
    <t>Ковров г, Абельмана ул, 124</t>
  </si>
  <si>
    <t>Ковров г, Абельмана ул, 128</t>
  </si>
  <si>
    <t>967.940</t>
  </si>
  <si>
    <t>Ковров г, Абельмана ул, 130</t>
  </si>
  <si>
    <t>Ковров г, Абельмана ул, 132</t>
  </si>
  <si>
    <t>Ковров г, Абельмана ул, 135</t>
  </si>
  <si>
    <t>1494.800</t>
  </si>
  <si>
    <t>Ковров г, Абельмана ул, 139/1</t>
  </si>
  <si>
    <t>1417.200</t>
  </si>
  <si>
    <t>Ковров г, Абельмана ул, 18/26</t>
  </si>
  <si>
    <t>Ковров г, Абельмана ул, 18</t>
  </si>
  <si>
    <t>Ковров г, Абельмана ул, 19</t>
  </si>
  <si>
    <t>1338.000</t>
  </si>
  <si>
    <t>Ковров г, Абельмана ул, 22</t>
  </si>
  <si>
    <t>378.190</t>
  </si>
  <si>
    <t>Ковров г, Абельмана ул, 27</t>
  </si>
  <si>
    <t>685.700</t>
  </si>
  <si>
    <t>Ковров г, Абельмана ул, 37</t>
  </si>
  <si>
    <t>483.800</t>
  </si>
  <si>
    <t>Ковров г, Абельмана ул, 38</t>
  </si>
  <si>
    <t>Ковров г, Абельмана ул, 4</t>
  </si>
  <si>
    <t>Ковров г, Абельмана ул, 42</t>
  </si>
  <si>
    <t>286.100</t>
  </si>
  <si>
    <t>Ковров г, Абельмана ул, 42а</t>
  </si>
  <si>
    <t>Ковров г, Абельмана ул, 49</t>
  </si>
  <si>
    <t>Ковров г, Абельмана ул, 4а</t>
  </si>
  <si>
    <t>1719.980</t>
  </si>
  <si>
    <t>Ковров г, Абельмана ул, 60</t>
  </si>
  <si>
    <t>502.400</t>
  </si>
  <si>
    <t>Ковров г, Абельмана ул, 74</t>
  </si>
  <si>
    <t>Ковров г, Абельмана ул, 82</t>
  </si>
  <si>
    <t>Ковров г, Абельмана ул, 88</t>
  </si>
  <si>
    <t>Ковров г, Бабушкина ул, 1</t>
  </si>
  <si>
    <t>Ковров г, Бабушкина ул, 10</t>
  </si>
  <si>
    <t>Ковров г, Бабушкина ул, 11</t>
  </si>
  <si>
    <t>Ковров г, Бабушкина ул, 2</t>
  </si>
  <si>
    <t>Ковров г, Бабушкина ул, 3</t>
  </si>
  <si>
    <t>Ковров г, Бабушкина ул, 4</t>
  </si>
  <si>
    <t>Ковров г, Бабушкина ул, 6</t>
  </si>
  <si>
    <t>Ковров г, Барсукова ул, 17</t>
  </si>
  <si>
    <t>Ковров г, Белинского ул, 1/1</t>
  </si>
  <si>
    <t>Ковров г, Белинского ул, 1/2</t>
  </si>
  <si>
    <t>451.300</t>
  </si>
  <si>
    <t>Ковров г, Белинского ул, 1/3</t>
  </si>
  <si>
    <t>446.550</t>
  </si>
  <si>
    <t>Ковров г, Белинского ул, 10</t>
  </si>
  <si>
    <t>Ковров г, Белинского ул, 11а</t>
  </si>
  <si>
    <t>Ковров г, Белинского ул, 11б</t>
  </si>
  <si>
    <t>1429.000</t>
  </si>
  <si>
    <t>Ковров г, Белинского ул, 14</t>
  </si>
  <si>
    <t>685.600</t>
  </si>
  <si>
    <t>Ковров г, Белинского ул, 16</t>
  </si>
  <si>
    <t>Ковров г, Белинского ул, 18</t>
  </si>
  <si>
    <t>Ковров г, Белинского ул, 3</t>
  </si>
  <si>
    <t>Ковров г, Белинского ул, 4</t>
  </si>
  <si>
    <t>Ковров г, Белинского ул, 6</t>
  </si>
  <si>
    <t>Ковров г, Белинского ул, 7</t>
  </si>
  <si>
    <t>1698.450</t>
  </si>
  <si>
    <t>Ковров г, Белинского ул, 7а</t>
  </si>
  <si>
    <t>453.600</t>
  </si>
  <si>
    <t>Ковров г, Белинского ул, 9а</t>
  </si>
  <si>
    <t>752.500</t>
  </si>
  <si>
    <t>Ковров г, Березовая ул, 81</t>
  </si>
  <si>
    <t>Ковров г, Блинова ул, 76/1</t>
  </si>
  <si>
    <t>Ковров г, Блинова ул, 76</t>
  </si>
  <si>
    <t>1314.500</t>
  </si>
  <si>
    <t>Ковров г, Брюсова проезд, 2</t>
  </si>
  <si>
    <t>438.400</t>
  </si>
  <si>
    <t>Ковров г, Брюсова проезд, 3</t>
  </si>
  <si>
    <t>Ковров г, Брюсова проезд, 6</t>
  </si>
  <si>
    <t>Ковров г, Брюсова ул, 19</t>
  </si>
  <si>
    <t>Ковров г, Брюсова ул, 23</t>
  </si>
  <si>
    <t>518.600</t>
  </si>
  <si>
    <t>Ковров г, Брюсова ул, 25</t>
  </si>
  <si>
    <t>Ковров г, Брюсова ул, 27</t>
  </si>
  <si>
    <t>Ковров г, Брюсова ул, 50</t>
  </si>
  <si>
    <t>1404.000</t>
  </si>
  <si>
    <t>Ковров г, Брюсова ул, 52/1</t>
  </si>
  <si>
    <t>Ковров г, Брюсова ул, 52</t>
  </si>
  <si>
    <t>611.400</t>
  </si>
  <si>
    <t>Ковров г, Брюсова ул, 54</t>
  </si>
  <si>
    <t>1671.000</t>
  </si>
  <si>
    <t>Ковров г, Брюсова ул, 56</t>
  </si>
  <si>
    <t>Ковров г, Брюсова ул, 58</t>
  </si>
  <si>
    <t>Ковров г, Бутовая ул, 60</t>
  </si>
  <si>
    <t>Ковров г, Васильева ул, 14а</t>
  </si>
  <si>
    <t>515.100</t>
  </si>
  <si>
    <t>Ковров г, Ватутина ул, 2а</t>
  </si>
  <si>
    <t>1267.500</t>
  </si>
  <si>
    <t>Ковров г, Ватутина ул, 2б</t>
  </si>
  <si>
    <t>474.800</t>
  </si>
  <si>
    <t>Ковров г, Ватутина ул, 2в</t>
  </si>
  <si>
    <t>Ковров г, Ватутина ул, 47</t>
  </si>
  <si>
    <t>Ковров г, Ватутина ул, 49</t>
  </si>
  <si>
    <t>1187.000</t>
  </si>
  <si>
    <t>Ковров г, Ватутина ул, 51</t>
  </si>
  <si>
    <t>943.200</t>
  </si>
  <si>
    <t>Ковров г, Ватутина ул, 53</t>
  </si>
  <si>
    <t>Ковров г, Ватутина ул, 55</t>
  </si>
  <si>
    <t>886.700</t>
  </si>
  <si>
    <t>Ковров г, Ватутина ул, 86</t>
  </si>
  <si>
    <t>Ковров г, Ватутина ул, 88</t>
  </si>
  <si>
    <t>Ковров г, Вишневая ул, 3</t>
  </si>
  <si>
    <t>1357.000</t>
  </si>
  <si>
    <t>Ковров г, Владимирская ул, 53а</t>
  </si>
  <si>
    <t>1104.100</t>
  </si>
  <si>
    <t>Ковров г, Волго-Донская ул, 10/1</t>
  </si>
  <si>
    <t>1060.300</t>
  </si>
  <si>
    <t>Ковров г, Волго-Донская ул, 11</t>
  </si>
  <si>
    <t>Ковров г, Волго-Донская ул, 11А</t>
  </si>
  <si>
    <t>Ковров г, Волго-Донская ул, 11В</t>
  </si>
  <si>
    <t>Ковров г, Волго-Донская ул, 13</t>
  </si>
  <si>
    <t>Ковров г, Волго-Донская ул, 14/2</t>
  </si>
  <si>
    <t>Ковров г, Волго-Донская ул, 15</t>
  </si>
  <si>
    <t>Ковров г, Волго-Донская ул, 17</t>
  </si>
  <si>
    <t>437.400</t>
  </si>
  <si>
    <t>Ковров г, Волго-Донская ул, 18</t>
  </si>
  <si>
    <t>Ковров г, Волго-Донская ул, 20</t>
  </si>
  <si>
    <t>Ковров г, Волго-Донская ул, 21</t>
  </si>
  <si>
    <t>1248.700</t>
  </si>
  <si>
    <t>Ковров г, Волго-Донская ул, 22</t>
  </si>
  <si>
    <t>Ковров г, Волго-Донская ул, 24</t>
  </si>
  <si>
    <t>Ковров г, Волго-Донская ул, 25</t>
  </si>
  <si>
    <t>Ковров г, Волго-Донская ул, 26</t>
  </si>
  <si>
    <t>Ковров г, Волго-Донская ул, 27</t>
  </si>
  <si>
    <t>Ковров г, Волго-Донская ул, 3</t>
  </si>
  <si>
    <t>Ковров г, Волго-Донская ул, 31</t>
  </si>
  <si>
    <t>Ковров г, Волго-Донская ул, 3а</t>
  </si>
  <si>
    <t>518.700</t>
  </si>
  <si>
    <t>Ковров г, Волго-Донская ул, 44</t>
  </si>
  <si>
    <t>Ковров г, Волго-Донская ул, 4а</t>
  </si>
  <si>
    <t>Ковров г, Волго-Донская ул, 5</t>
  </si>
  <si>
    <t>Ковров г, Волго-Донская ул, 6</t>
  </si>
  <si>
    <t>374.200</t>
  </si>
  <si>
    <t>Ковров г, Волго-Донская ул, 7</t>
  </si>
  <si>
    <t>438.100</t>
  </si>
  <si>
    <t>Ковров г, Волго-Донская ул, 7а</t>
  </si>
  <si>
    <t>1252.540</t>
  </si>
  <si>
    <t>Ковров г, Волго-Донская ул, 7б</t>
  </si>
  <si>
    <t>Ковров г, Волго-Донская ул, 7в</t>
  </si>
  <si>
    <t>1222.000</t>
  </si>
  <si>
    <t>Ковров г, Волго-Донская ул, 8/2</t>
  </si>
  <si>
    <t>Ковров г, Волго-Донская ул, 9</t>
  </si>
  <si>
    <t>106.700</t>
  </si>
  <si>
    <t>Ковров г, Восточная ул, 50</t>
  </si>
  <si>
    <t>820.030</t>
  </si>
  <si>
    <t>Ковров г, Восточная ул, 52 корп. 4</t>
  </si>
  <si>
    <t>1961.000</t>
  </si>
  <si>
    <t>Ковров г, Восточная ул, 52/1</t>
  </si>
  <si>
    <t>923.800</t>
  </si>
  <si>
    <t>Ковров г, Восточная ул, 52/2</t>
  </si>
  <si>
    <t>Ковров г, Восточная ул, 52/3</t>
  </si>
  <si>
    <t>Ковров г, Восточная ул, 52/6</t>
  </si>
  <si>
    <t>1267.800</t>
  </si>
  <si>
    <t>Ковров г, Восточная ул, 52/7</t>
  </si>
  <si>
    <t>Ковров г, Восточная ул, 52/9</t>
  </si>
  <si>
    <t>Ковров г, Восточная ул, 54</t>
  </si>
  <si>
    <t>1747.500</t>
  </si>
  <si>
    <t>Ковров г, Восточный проезд, 14/2</t>
  </si>
  <si>
    <t>Ковров г, Восточный проезд, 14/4</t>
  </si>
  <si>
    <t>1287.400</t>
  </si>
  <si>
    <t>Ковров г, Восточный проезд, 16/1</t>
  </si>
  <si>
    <t>Ковров г, Гагарина ул, 10а</t>
  </si>
  <si>
    <t>Ковров г, Гастелло ул, 14</t>
  </si>
  <si>
    <t>442.500</t>
  </si>
  <si>
    <t>Ковров г, Гастелло ул, 16</t>
  </si>
  <si>
    <t>Ковров г, Гастелло ул, 5</t>
  </si>
  <si>
    <t>391.800</t>
  </si>
  <si>
    <t>217.200</t>
  </si>
  <si>
    <t>Ковров г, Гастелло ул, 9</t>
  </si>
  <si>
    <t>Ковров г, Генералова ул, 1</t>
  </si>
  <si>
    <t>Ковров г, Генералова ул, 12</t>
  </si>
  <si>
    <t>902.900</t>
  </si>
  <si>
    <t>Ковров г, Генералова ул, 5а</t>
  </si>
  <si>
    <t>Ковров г, Грибоедова ул, 117</t>
  </si>
  <si>
    <t>202.800</t>
  </si>
  <si>
    <t>Ковров г, Грибоедова ул, 119а</t>
  </si>
  <si>
    <t>268.400</t>
  </si>
  <si>
    <t>823.500</t>
  </si>
  <si>
    <t>Ковров г, Грибоедова ул, 125</t>
  </si>
  <si>
    <t>1730.300</t>
  </si>
  <si>
    <t>Ковров г, Грибоедова ул, 125а</t>
  </si>
  <si>
    <t>1625.000</t>
  </si>
  <si>
    <t>1249.400</t>
  </si>
  <si>
    <t>Ковров г, Грибоедова ул, 13/1</t>
  </si>
  <si>
    <t>Ковров г, Грибоедова ул, 13/2</t>
  </si>
  <si>
    <t>618.900</t>
  </si>
  <si>
    <t>Ковров г, Грибоедова ул, 13/3</t>
  </si>
  <si>
    <t>611.800</t>
  </si>
  <si>
    <t>Ковров г, Грибоедова ул, 13</t>
  </si>
  <si>
    <t>3410.000</t>
  </si>
  <si>
    <t>Ковров г, Грибоедова ул, 28</t>
  </si>
  <si>
    <t>6370.000</t>
  </si>
  <si>
    <t>Ковров г, Грибоедова ул, 30</t>
  </si>
  <si>
    <t>Ковров г, Грибоедова ул, 32</t>
  </si>
  <si>
    <t>1540.900</t>
  </si>
  <si>
    <t>Ковров г, Грибоедова ул, 42</t>
  </si>
  <si>
    <t>428.400</t>
  </si>
  <si>
    <t>Ковров г, Грибоедова ул, 46</t>
  </si>
  <si>
    <t>263.500</t>
  </si>
  <si>
    <t>Ковров г, Грибоедова ул, 48</t>
  </si>
  <si>
    <t>268.700</t>
  </si>
  <si>
    <t>5224.000</t>
  </si>
  <si>
    <t>Ковров г, Грибоедова ул, 5/1</t>
  </si>
  <si>
    <t>Ковров г, Грибоедова ул, 50</t>
  </si>
  <si>
    <t>Ковров г, Грибоедова ул, 52</t>
  </si>
  <si>
    <t>Ковров г, Грибоедова ул, 54</t>
  </si>
  <si>
    <t>Ковров г, Грибоедова ул, 56</t>
  </si>
  <si>
    <t>410.700</t>
  </si>
  <si>
    <t>Ковров г, Грибоедова ул, 58</t>
  </si>
  <si>
    <t>Ковров г, Грибоедова ул, 60</t>
  </si>
  <si>
    <t>Ковров г, Грибоедова ул, 62</t>
  </si>
  <si>
    <t>Ковров г, Грибоедова ул, 64</t>
  </si>
  <si>
    <t>Ковров г, Грибоедова ул, 68</t>
  </si>
  <si>
    <t>Ковров г, Грибоедова ул, 7 корп. 2</t>
  </si>
  <si>
    <t>Ковров г, Грибоедова ул, 7/1</t>
  </si>
  <si>
    <t>Ковров г, Грибоедова ул, 7/3</t>
  </si>
  <si>
    <t>2144.540</t>
  </si>
  <si>
    <t>Ковров г, Грибоедова ул, 72</t>
  </si>
  <si>
    <t>544.000</t>
  </si>
  <si>
    <t>627.400</t>
  </si>
  <si>
    <t>Ковров г, Грибоедова ул, 9</t>
  </si>
  <si>
    <t>Ковров г, Грызлова ул, 3</t>
  </si>
  <si>
    <t>Ковров г, Грызлова ул, 5а</t>
  </si>
  <si>
    <t>Ковров г, Дегтярева ул, 162</t>
  </si>
  <si>
    <t>Ковров г, Дегтярева ул, 164</t>
  </si>
  <si>
    <t>889.800</t>
  </si>
  <si>
    <t>Ковров г, Дегтярева ул, 18</t>
  </si>
  <si>
    <t>1397.100</t>
  </si>
  <si>
    <t>Ковров г, Дегтярева ул, 19</t>
  </si>
  <si>
    <t>Ковров г, Дегтярева ул, 195</t>
  </si>
  <si>
    <t>216.900</t>
  </si>
  <si>
    <t>127.500</t>
  </si>
  <si>
    <t>Ковров г, Дегтярева ул, 204</t>
  </si>
  <si>
    <t>258.800</t>
  </si>
  <si>
    <t>1296.500</t>
  </si>
  <si>
    <t>Ковров г, Дегтярева ул, 6</t>
  </si>
  <si>
    <t>Ковров г, Дзержинского ул, 5</t>
  </si>
  <si>
    <t>Ковров г, Димитрова ул, 16</t>
  </si>
  <si>
    <t>787.600</t>
  </si>
  <si>
    <t>2168.900</t>
  </si>
  <si>
    <t>Ковров г, Димитрова ул, 18</t>
  </si>
  <si>
    <t>Ковров г, Димитрова ул, 2</t>
  </si>
  <si>
    <t>Ковров г, Димитрова ул, 20</t>
  </si>
  <si>
    <t>Ковров г, Димитрова ул, 33</t>
  </si>
  <si>
    <t>Ковров г, Димитрова ул, 4</t>
  </si>
  <si>
    <t>216.400</t>
  </si>
  <si>
    <t>Ковров г, Димитрова ул, 51</t>
  </si>
  <si>
    <t>Ковров г, Димитрова ул, 53</t>
  </si>
  <si>
    <t>Ковров г, Димитрова ул, 55</t>
  </si>
  <si>
    <t>Ковров г, Димитрова ул, 57</t>
  </si>
  <si>
    <t>Ковров г, Димитрова ул, 8</t>
  </si>
  <si>
    <t>Ковров г, Долинная 1-я ул, 12</t>
  </si>
  <si>
    <t>679.200</t>
  </si>
  <si>
    <t>Ковров г, Долинная 1-я ул, 14</t>
  </si>
  <si>
    <t>Ковров г, Долинная 1-я ул, 16</t>
  </si>
  <si>
    <t>Ковров г, Долинная ул, 1</t>
  </si>
  <si>
    <t>746.500</t>
  </si>
  <si>
    <t>Ковров г, Дорожная ул, 11</t>
  </si>
  <si>
    <t>Ковров г, Дорожная ул, 12</t>
  </si>
  <si>
    <t>Ковров г, Дорожная ул, 9</t>
  </si>
  <si>
    <t>Ковров г, Еловая ул, 80/1</t>
  </si>
  <si>
    <t>Ковров г, Еловая ул, 82/1</t>
  </si>
  <si>
    <t>1205.400</t>
  </si>
  <si>
    <t>1190.600</t>
  </si>
  <si>
    <t>Ковров г, Еловая ул, 84/2</t>
  </si>
  <si>
    <t>1480.300</t>
  </si>
  <si>
    <t>Ковров г, Еловая ул, 84/3</t>
  </si>
  <si>
    <t>Ковров г, Еловая ул, 84/4</t>
  </si>
  <si>
    <t>1131.200</t>
  </si>
  <si>
    <t>Ковров г, Еловая ул, 84/5</t>
  </si>
  <si>
    <t>Ковров г, Еловая ул, 84/6</t>
  </si>
  <si>
    <t>Ковров г, Еловая ул, 84/7</t>
  </si>
  <si>
    <t>Ковров г, Еловая ул, 84</t>
  </si>
  <si>
    <t>1198.200</t>
  </si>
  <si>
    <t>1077.000</t>
  </si>
  <si>
    <t>937.300</t>
  </si>
  <si>
    <t>Ковров г, Еловая ул, 86/9</t>
  </si>
  <si>
    <t>Ковров г, Еловая ул, 86</t>
  </si>
  <si>
    <t>Ковров г, Еловая ул, 88/1</t>
  </si>
  <si>
    <t>Ковров г, Еловая ул, 88</t>
  </si>
  <si>
    <t>Ковров г, Еловая ул, 90/1</t>
  </si>
  <si>
    <t>1066.500</t>
  </si>
  <si>
    <t>Ковров г, Еловая ул, 90/3</t>
  </si>
  <si>
    <t>Ковров г, Еловая ул, 90</t>
  </si>
  <si>
    <t>Ковров г, Еловая ул, 94/2</t>
  </si>
  <si>
    <t>1219.000</t>
  </si>
  <si>
    <t>Ковров г, Еловая ул, 94</t>
  </si>
  <si>
    <t>Ковров г, Еловая ул, 96/1</t>
  </si>
  <si>
    <t>873.600</t>
  </si>
  <si>
    <t>Ковров г, Еловая ул, 98</t>
  </si>
  <si>
    <t>Ковров г, Железнодорожная ул, 55</t>
  </si>
  <si>
    <t>Ковров г, Жуковского ул, 1</t>
  </si>
  <si>
    <t>Ковров г, Жуковского ул, 3</t>
  </si>
  <si>
    <t>Ковров г, Запольная ул, 24/1</t>
  </si>
  <si>
    <t>Ковров г, Запольная ул, 26</t>
  </si>
  <si>
    <t>Ковров г, Запольная ул, 28</t>
  </si>
  <si>
    <t>Ковров г, Запольная ул, 30</t>
  </si>
  <si>
    <t>2729.000</t>
  </si>
  <si>
    <t>Ковров г, Зои Космодемьянской ул, 1 корп. 10</t>
  </si>
  <si>
    <t>3844.000</t>
  </si>
  <si>
    <t>Ковров г, Зои Космодемьянской ул, 1 корп. 4</t>
  </si>
  <si>
    <t>810.150</t>
  </si>
  <si>
    <t>Ковров г, Зои Космодемьянской ул, 1 корп. 5</t>
  </si>
  <si>
    <t>1615.100</t>
  </si>
  <si>
    <t>Ковров г, Зои Космодемьянской ул, 1/11</t>
  </si>
  <si>
    <t>Ковров г, Зои Космодемьянской ул, 1/12</t>
  </si>
  <si>
    <t>Ковров г, Зои Космодемьянской ул, 1/2</t>
  </si>
  <si>
    <t>Ковров г, Зои Космодемьянской ул, 1/3</t>
  </si>
  <si>
    <t>Ковров г, Зои Космодемьянской ул, 1/6</t>
  </si>
  <si>
    <t>Ковров г, Зои Космодемьянской ул, 1/8</t>
  </si>
  <si>
    <t>Ковров г, Зои Космодемьянской ул, 1/9</t>
  </si>
  <si>
    <t>2474.000</t>
  </si>
  <si>
    <t>Ковров г, Зои Космодемьянской ул, 11</t>
  </si>
  <si>
    <t>Ковров г, Зои Космодемьянской ул, 17</t>
  </si>
  <si>
    <t>199.400</t>
  </si>
  <si>
    <t>Ковров г, Зои Космодемьянской ул, 19</t>
  </si>
  <si>
    <t>Ковров г, Зои Космодемьянской ул, 19а</t>
  </si>
  <si>
    <t>Ковров г, Зои Космодемьянской ул, 21</t>
  </si>
  <si>
    <t>Ковров г, Зои Космодемьянской ул, 23</t>
  </si>
  <si>
    <t>Ковров г, Зои Космодемьянской ул, 26/1</t>
  </si>
  <si>
    <t>1372.300</t>
  </si>
  <si>
    <t>1459.800</t>
  </si>
  <si>
    <t>Ковров г, Зои Космодемьянской ул, 26</t>
  </si>
  <si>
    <t>Ковров г, Зои Космодемьянской ул, 28</t>
  </si>
  <si>
    <t>Ковров г, Зои Космодемьянской ул, 3 корп. 1</t>
  </si>
  <si>
    <t>1262.800</t>
  </si>
  <si>
    <t>8027.900</t>
  </si>
  <si>
    <t>Ковров г, Зои Космодемьянской ул, 30</t>
  </si>
  <si>
    <t>Ковров г, Зои Космодемьянской ул, 34</t>
  </si>
  <si>
    <t>201.700</t>
  </si>
  <si>
    <t>Ковров г, Зои Космодемьянской ул, 34а</t>
  </si>
  <si>
    <t>201.500</t>
  </si>
  <si>
    <t>313.700</t>
  </si>
  <si>
    <t>Ковров г, Зои Космодемьянской ул, 38</t>
  </si>
  <si>
    <t>Ковров г, Зои Космодемьянской ул, 5/1</t>
  </si>
  <si>
    <t>Ковров г, Зои Космодемьянской ул, 5/2</t>
  </si>
  <si>
    <t>891.800</t>
  </si>
  <si>
    <t>Ковров г, Зои Космодемьянской ул, 5/3</t>
  </si>
  <si>
    <t>934.560</t>
  </si>
  <si>
    <t>Ковров г, Зои Космодемьянской ул, 7/2</t>
  </si>
  <si>
    <t>Ковров г, Зои Космодемьянской ул, 7/3</t>
  </si>
  <si>
    <t>Ковров г, Зои Космодемьянской ул, 9</t>
  </si>
  <si>
    <t>Ковров г, Калинина ул, 1</t>
  </si>
  <si>
    <t>376.800</t>
  </si>
  <si>
    <t>Ковров г, Калинина ул, 14</t>
  </si>
  <si>
    <t>268.900</t>
  </si>
  <si>
    <t>Ковров г, Калинина ул, 15</t>
  </si>
  <si>
    <t>371.480</t>
  </si>
  <si>
    <t>264.100</t>
  </si>
  <si>
    <t>Ковров г, Калинина ул, 17</t>
  </si>
  <si>
    <t>Ковров г, Калинина ул, 20</t>
  </si>
  <si>
    <t>Ковров г, Калинина ул, 21</t>
  </si>
  <si>
    <t>Ковров г, Калинина ул, 22</t>
  </si>
  <si>
    <t>484.900</t>
  </si>
  <si>
    <t>Ковров г, Калинина ул, 3</t>
  </si>
  <si>
    <t>Ковров г, Калинина ул, 5</t>
  </si>
  <si>
    <t>Ковров г, Калинина ул, 8</t>
  </si>
  <si>
    <t>Ковров г, Калинина ул, 9</t>
  </si>
  <si>
    <t>Ковров г, Киркижа ул, 1</t>
  </si>
  <si>
    <t>Ковров г, Киркижа ул, 11</t>
  </si>
  <si>
    <t>Ковров г, Киркижа ул, 12</t>
  </si>
  <si>
    <t>Ковров г, Киркижа ул, 13</t>
  </si>
  <si>
    <t>483.900</t>
  </si>
  <si>
    <t>Ковров г, Киркижа ул, 14</t>
  </si>
  <si>
    <t>Ковров г, Киркижа ул, 15</t>
  </si>
  <si>
    <t>3171.700</t>
  </si>
  <si>
    <t>Ковров г, Киркижа ул, 16</t>
  </si>
  <si>
    <t>268.100</t>
  </si>
  <si>
    <t>Ковров г, Киркижа ул, 20</t>
  </si>
  <si>
    <t>Ковров г, Киркижа ул, 20А</t>
  </si>
  <si>
    <t>Ковров г, Киркижа ул, 22</t>
  </si>
  <si>
    <t>Ковров г, Киркижа ул, 3</t>
  </si>
  <si>
    <t>Ковров г, Киркижа ул, 30</t>
  </si>
  <si>
    <t>Ковров г, Киркижа ул, 4</t>
  </si>
  <si>
    <t>Ковров г, Киркижа ул, 5</t>
  </si>
  <si>
    <t>Ковров г, Киркижа ул, 6</t>
  </si>
  <si>
    <t>Ковров г, Киркижа ул, 7</t>
  </si>
  <si>
    <t>Ковров г, Киркижа ул, 8</t>
  </si>
  <si>
    <t>Ковров г, Киркижа ул, 9</t>
  </si>
  <si>
    <t>268.500</t>
  </si>
  <si>
    <t>Ковров г, Кирова ул, 65Б</t>
  </si>
  <si>
    <t>794.950</t>
  </si>
  <si>
    <t>966.800</t>
  </si>
  <si>
    <t>Ковров г, Кирова ул, 67А</t>
  </si>
  <si>
    <t>7922.900</t>
  </si>
  <si>
    <t>Ковров г, Кирова ул, 71</t>
  </si>
  <si>
    <t>1156.800</t>
  </si>
  <si>
    <t>Ковров г, Кирова ул, 73</t>
  </si>
  <si>
    <t>Ковров г, Кирова ул, 75</t>
  </si>
  <si>
    <t>1911.000</t>
  </si>
  <si>
    <t>Ковров г, Кирова ул, 77</t>
  </si>
  <si>
    <t>1568.000</t>
  </si>
  <si>
    <t>Ковров г, Кирова ул, 79</t>
  </si>
  <si>
    <t>Ковров г, Клязьменская ул, 10</t>
  </si>
  <si>
    <t>327.100</t>
  </si>
  <si>
    <t>Ковров г, Клязьменская ул, 6</t>
  </si>
  <si>
    <t>Ковров г, Ковров-2 тер, 2</t>
  </si>
  <si>
    <t>Ковров г, Ковров-2 тер, 3</t>
  </si>
  <si>
    <t>Ковров г, Ковров-8 тер, 1</t>
  </si>
  <si>
    <t>Ковров г, Ковров-8 тер, 11</t>
  </si>
  <si>
    <t>822.100</t>
  </si>
  <si>
    <t>Ковров г, Ковров-8 тер, 12</t>
  </si>
  <si>
    <t>Ковров г, Ковров-8 тер, 13</t>
  </si>
  <si>
    <t>Ковров г, Ковров-8 тер, 14</t>
  </si>
  <si>
    <t>Ковров г, Ковров-8 тер, 15</t>
  </si>
  <si>
    <t>Ковров г, Ковров-8 тер, 16</t>
  </si>
  <si>
    <t>Ковров г, Ковров-8 тер, 17</t>
  </si>
  <si>
    <t>Ковров г, Ковров-8 тер, 18</t>
  </si>
  <si>
    <t>Ковров г, Ковров-8 тер, 19</t>
  </si>
  <si>
    <t>592.600</t>
  </si>
  <si>
    <t>Ковров г, Ковров-8 тер, 20</t>
  </si>
  <si>
    <t>3315.000</t>
  </si>
  <si>
    <t>Ковров г, Ковров-8 тер, 22</t>
  </si>
  <si>
    <t>479.600</t>
  </si>
  <si>
    <t>Ковров г, Ковров-8 тер, 23</t>
  </si>
  <si>
    <t>Ковров г, Ковров-8 тер, 24</t>
  </si>
  <si>
    <t>Ковров г, Ковров-8 тер, 25</t>
  </si>
  <si>
    <t>Ковров г, Ковров-8 тер, 26</t>
  </si>
  <si>
    <t>200.500</t>
  </si>
  <si>
    <t>Ковров г, Ковров-8 тер, 27</t>
  </si>
  <si>
    <t>Ковров г, Ковров-8 тер, 3</t>
  </si>
  <si>
    <t>Ковров г, Ковров-8 тер, 332</t>
  </si>
  <si>
    <t>Ковров г, Ковров-8 тер, 4</t>
  </si>
  <si>
    <t>Ковров г, Ковров-8 тер, 5</t>
  </si>
  <si>
    <t>Ковров г, Ковров-8 тер, 6</t>
  </si>
  <si>
    <t>Ковров г, Ковров-8 тер, 7</t>
  </si>
  <si>
    <t>Ковров г, Ковров-8 тер, 8</t>
  </si>
  <si>
    <t>1321.300</t>
  </si>
  <si>
    <t>Ковров г, Ковровская ул, 21</t>
  </si>
  <si>
    <t>Ковров г, Колхозная ул, 28</t>
  </si>
  <si>
    <t>7094.000</t>
  </si>
  <si>
    <t>Ковров г, Колхозная ул, 29</t>
  </si>
  <si>
    <t>903.400</t>
  </si>
  <si>
    <t>Ковров г, Колхозная ул, 31</t>
  </si>
  <si>
    <t>Ковров г, Колхозная ул, 32</t>
  </si>
  <si>
    <t>2117.000</t>
  </si>
  <si>
    <t>Ковров г, Комиссарова ул, 10</t>
  </si>
  <si>
    <t>180.300</t>
  </si>
  <si>
    <t>Ковров г, Комиссарова ул, 12</t>
  </si>
  <si>
    <t>168.100</t>
  </si>
  <si>
    <t>Ковров г, Комиссарова ул, 14</t>
  </si>
  <si>
    <t>168.000</t>
  </si>
  <si>
    <t>219.100</t>
  </si>
  <si>
    <t>Ковров г, Комиссарова ул, 4А</t>
  </si>
  <si>
    <t>Ковров г, Комсомольская ул, 100</t>
  </si>
  <si>
    <t>Ковров г, Комсомольская ул, 101</t>
  </si>
  <si>
    <t>11800.000</t>
  </si>
  <si>
    <t>Ковров г, Комсомольская ул, 103</t>
  </si>
  <si>
    <t>Ковров г, Комсомольская ул, 106</t>
  </si>
  <si>
    <t>Ковров г, Комсомольская ул, 24</t>
  </si>
  <si>
    <t>1522.600</t>
  </si>
  <si>
    <t>Ковров г, Комсомольская ул, 28</t>
  </si>
  <si>
    <t>Ковров г, Комсомольская ул, 30</t>
  </si>
  <si>
    <t>Ковров г, Комсомольская ул, 32</t>
  </si>
  <si>
    <t>Ковров г, Комсомольская ул, 34 корп. 2</t>
  </si>
  <si>
    <t>Ковров г, Комсомольская ул, 34/3</t>
  </si>
  <si>
    <t>Ковров г, Комсомольская ул, 34</t>
  </si>
  <si>
    <t>Ковров г, Комсомольская ул, 36/2</t>
  </si>
  <si>
    <t>Ковров г, Комсомольская ул, 36/3</t>
  </si>
  <si>
    <t>Ковров г, Комсомольская ул, 36/4</t>
  </si>
  <si>
    <t>1310.600</t>
  </si>
  <si>
    <t>Ковров г, Комсомольская ул, 36</t>
  </si>
  <si>
    <t>1430.600</t>
  </si>
  <si>
    <t>5300.000</t>
  </si>
  <si>
    <t>Ковров г, Комсомольская ул, 96</t>
  </si>
  <si>
    <t>Ковров г, Комсомольская ул, 97</t>
  </si>
  <si>
    <t>Ковров г, Комсомольская ул, 99/1</t>
  </si>
  <si>
    <t>Ковров г, Комсомольская ул, 99</t>
  </si>
  <si>
    <t>Ковров г, Космонавтов ул, 10</t>
  </si>
  <si>
    <t>Ковров г, Космонавтов ул, 12</t>
  </si>
  <si>
    <t>818.500</t>
  </si>
  <si>
    <t>Ковров г, Космонавтов ул, 2/2</t>
  </si>
  <si>
    <t>Ковров г, Космонавтов ул, 2/4</t>
  </si>
  <si>
    <t>Ковров г, Космонавтов ул, 2</t>
  </si>
  <si>
    <t>5916.500</t>
  </si>
  <si>
    <t>Ковров г, Космонавтов ул, 4 корп. 5</t>
  </si>
  <si>
    <t>1202.900</t>
  </si>
  <si>
    <t>Ковров г, Космонавтов ул, 4 корп. 6</t>
  </si>
  <si>
    <t>Ковров г, Космонавтов ул, 4/2</t>
  </si>
  <si>
    <t>Ковров г, Космонавтов ул, 4/3</t>
  </si>
  <si>
    <t>1299.900</t>
  </si>
  <si>
    <t>Ковров г, Космонавтов ул, 4/4</t>
  </si>
  <si>
    <t>2051.000</t>
  </si>
  <si>
    <t>Ковров г, Космонавтов ул, 4</t>
  </si>
  <si>
    <t>816.200</t>
  </si>
  <si>
    <t>Ковров г, Космонавтов ул, 6/1</t>
  </si>
  <si>
    <t>Ковров г, Космонавтов ул, 6/2</t>
  </si>
  <si>
    <t>Ковров г, Космонавтов ул, 6/3</t>
  </si>
  <si>
    <t>Ковров г, Космонавтов ул, 6/5</t>
  </si>
  <si>
    <t>Ковров г, Космонавтов ул, 8</t>
  </si>
  <si>
    <t>Ковров г, Космонавтов ул, 8А</t>
  </si>
  <si>
    <t>Ковров г, Краснознаменная ул, 10</t>
  </si>
  <si>
    <t>264.400</t>
  </si>
  <si>
    <t>Ковров г, Краснознаменная ул, 11</t>
  </si>
  <si>
    <t>Ковров г, Краснознаменная ул, 3</t>
  </si>
  <si>
    <t>Ковров г, Краснознаменная ул, 7</t>
  </si>
  <si>
    <t>261.600</t>
  </si>
  <si>
    <t>Ковров г, Краснознаменная ул, 8</t>
  </si>
  <si>
    <t>261.500</t>
  </si>
  <si>
    <t>Ковров г, Кузнечная ул, 16А</t>
  </si>
  <si>
    <t>190.000</t>
  </si>
  <si>
    <t>Ковров г, Кузнечная ул, 43</t>
  </si>
  <si>
    <t>Ковров г, Кузнечная ул, 6А</t>
  </si>
  <si>
    <t>Ковров г, Куйбышева ул, 10</t>
  </si>
  <si>
    <t>Ковров г, Куйбышева ул, 11</t>
  </si>
  <si>
    <t>Ковров г, Куйбышева ул, 13</t>
  </si>
  <si>
    <t>Ковров г, Куйбышева ул, 14</t>
  </si>
  <si>
    <t>1676.400</t>
  </si>
  <si>
    <t>Ковров г, Куйбышева ул, 15</t>
  </si>
  <si>
    <t>1271.400</t>
  </si>
  <si>
    <t>Ковров г, Куйбышева ул, 16/1</t>
  </si>
  <si>
    <t>Ковров г, Куйбышева ул, 16/2</t>
  </si>
  <si>
    <t>Ковров г, Куйбышева ул, 16</t>
  </si>
  <si>
    <t>Ковров г, Куйбышева ул, 18</t>
  </si>
  <si>
    <t>Ковров г, Куйбышева ул, 20</t>
  </si>
  <si>
    <t>875.140</t>
  </si>
  <si>
    <t>Ковров г, Куйбышева ул, 3</t>
  </si>
  <si>
    <t>Ковров г, Куйбышева ул, 4 корп. 1</t>
  </si>
  <si>
    <t>Ковров г, Куйбышева ул, 4</t>
  </si>
  <si>
    <t>Ковров г, Куйбышева ул, 5</t>
  </si>
  <si>
    <t>Ковров г, Куйбышева ул, 6</t>
  </si>
  <si>
    <t>5686.000</t>
  </si>
  <si>
    <t>Ковров г, Куйбышева ул, 9</t>
  </si>
  <si>
    <t>322.300</t>
  </si>
  <si>
    <t>Ковров г, Ленина пр-кт, 10</t>
  </si>
  <si>
    <t>Ковров г, Ленина пр-кт, 10А</t>
  </si>
  <si>
    <t>Ковров г, Ленина пр-кт, 11</t>
  </si>
  <si>
    <t>Ковров г, Ленина пр-кт, 12</t>
  </si>
  <si>
    <t>482.600</t>
  </si>
  <si>
    <t>Ковров г, Ленина пр-кт, 12А</t>
  </si>
  <si>
    <t>Ковров г, Ленина пр-кт, 13</t>
  </si>
  <si>
    <t>Ковров г, Ленина пр-кт, 14А</t>
  </si>
  <si>
    <t>Ковров г, Ленина пр-кт, 15</t>
  </si>
  <si>
    <t>Ковров г, Ленина пр-кт, 17</t>
  </si>
  <si>
    <t>Ковров г, Ленина пр-кт, 18</t>
  </si>
  <si>
    <t>Ковров г, Ленина пр-кт, 18А</t>
  </si>
  <si>
    <t>276.300</t>
  </si>
  <si>
    <t>Ковров г, Ленина пр-кт, 1Б</t>
  </si>
  <si>
    <t>Ковров г, Ленина пр-кт, 20</t>
  </si>
  <si>
    <t>Ковров г, Ленина пр-кт, 21</t>
  </si>
  <si>
    <t>Ковров г, Ленина пр-кт, 22</t>
  </si>
  <si>
    <t>Ковров г, Ленина пр-кт, 24</t>
  </si>
  <si>
    <t>8395.000</t>
  </si>
  <si>
    <t>Ковров г, Ленина пр-кт, 25</t>
  </si>
  <si>
    <t>Ковров г, Ленина пр-кт, 26</t>
  </si>
  <si>
    <t>Ковров г, Ленина пр-кт, 27</t>
  </si>
  <si>
    <t>Ковров г, Ленина пр-кт, 28</t>
  </si>
  <si>
    <t>Ковров г, Ленина пр-кт, 29</t>
  </si>
  <si>
    <t>Ковров г, Ленина пр-кт, 3</t>
  </si>
  <si>
    <t>3226.300</t>
  </si>
  <si>
    <t>Ковров г, Ленина пр-кт, 30</t>
  </si>
  <si>
    <t>Ковров г, Ленина пр-кт, 31</t>
  </si>
  <si>
    <t>699.900</t>
  </si>
  <si>
    <t>Ковров г, Ленина пр-кт, 32</t>
  </si>
  <si>
    <t>547.400</t>
  </si>
  <si>
    <t>Ковров г, Ленина пр-кт, 33</t>
  </si>
  <si>
    <t>4160.300</t>
  </si>
  <si>
    <t>Ковров г, Ленина пр-кт, 35</t>
  </si>
  <si>
    <t>Ковров г, Ленина пр-кт, 36</t>
  </si>
  <si>
    <t>Ковров г, Ленина пр-кт, 38А</t>
  </si>
  <si>
    <t>Ковров г, Ленина пр-кт, 40</t>
  </si>
  <si>
    <t>Ковров г, Ленина пр-кт, 41</t>
  </si>
  <si>
    <t>1245.700</t>
  </si>
  <si>
    <t>Ковров г, Ленина пр-кт, 43</t>
  </si>
  <si>
    <t>Ковров г, Ленина пр-кт, 44</t>
  </si>
  <si>
    <t>Ковров г, Ленина пр-кт, 46</t>
  </si>
  <si>
    <t>Ковров г, Ленина пр-кт, 48</t>
  </si>
  <si>
    <t>1290.700</t>
  </si>
  <si>
    <t>Ковров г, Ленина пр-кт, 49/1</t>
  </si>
  <si>
    <t>Ковров г, Ленина пр-кт, 49</t>
  </si>
  <si>
    <t>1894.950</t>
  </si>
  <si>
    <t>Ковров г, Ленина пр-кт, 5</t>
  </si>
  <si>
    <t>Ковров г, Ленина пр-кт, 50</t>
  </si>
  <si>
    <t>451.130</t>
  </si>
  <si>
    <t>Ковров г, Ленина пр-кт, 57</t>
  </si>
  <si>
    <t>Ковров г, Ленина пр-кт, 58а</t>
  </si>
  <si>
    <t>Ковров г, Ленина пр-кт, 59</t>
  </si>
  <si>
    <t>Ковров г, Ленина пр-кт, 63</t>
  </si>
  <si>
    <t>4755.000</t>
  </si>
  <si>
    <t>Ковров г, Ленина пр-кт, 7</t>
  </si>
  <si>
    <t>Ковров г, Ленина пр-кт, 9</t>
  </si>
  <si>
    <t>Ковров г, Лепсе ул, 11</t>
  </si>
  <si>
    <t>Ковров г, Лепсе ул, 2</t>
  </si>
  <si>
    <t>Ковров г, Лепсе ул, 4</t>
  </si>
  <si>
    <t>8934.000</t>
  </si>
  <si>
    <t>Ковров г, Лепсе ул, 5</t>
  </si>
  <si>
    <t>Ковров г, Лепсе ул, 7</t>
  </si>
  <si>
    <t>Ковров г, Лесная ул, 11</t>
  </si>
  <si>
    <t>Ковров г, Лесная ул, 3</t>
  </si>
  <si>
    <t>Ковров г, Лесная ул, 4</t>
  </si>
  <si>
    <t>7605.100</t>
  </si>
  <si>
    <t>Ковров г, Лесная ул, 5</t>
  </si>
  <si>
    <t>Ковров г, Лесная ул, 7</t>
  </si>
  <si>
    <t>Ковров г, Лесная ул, 9</t>
  </si>
  <si>
    <t>Ковров г, Летняя ул, 19</t>
  </si>
  <si>
    <t>1235.800</t>
  </si>
  <si>
    <t>Ковров г, Летняя ул, 23</t>
  </si>
  <si>
    <t>Ковров г, Летняя ул, 25</t>
  </si>
  <si>
    <t>Ковров г, Летняя ул, 27</t>
  </si>
  <si>
    <t>Ковров г, Летняя ул, 29</t>
  </si>
  <si>
    <t>Ковров г, Летняя ул, 31</t>
  </si>
  <si>
    <t>Ковров г, Летняя ул, 35</t>
  </si>
  <si>
    <t>265.700</t>
  </si>
  <si>
    <t>Ковров г, Летняя ул, 37</t>
  </si>
  <si>
    <t>Ковров г, Летняя ул, 39</t>
  </si>
  <si>
    <t>Ковров г, Летняя ул, 41</t>
  </si>
  <si>
    <t>307.100</t>
  </si>
  <si>
    <t>Ковров г, Летняя ул, 45</t>
  </si>
  <si>
    <t>292.300</t>
  </si>
  <si>
    <t>Ковров г, Летняя ул, 51</t>
  </si>
  <si>
    <t>Ковров г, Летняя ул, 53</t>
  </si>
  <si>
    <t>Ковров г, Летняя ул, 55</t>
  </si>
  <si>
    <t>Ковров г, Летняя ул, 82</t>
  </si>
  <si>
    <t>Ковров г, Летняя ул, 88</t>
  </si>
  <si>
    <t>Ковров г, Либерецкая ул, 1</t>
  </si>
  <si>
    <t>Ковров г, Либерецкая ул, 2</t>
  </si>
  <si>
    <t>Ковров г, Либерецкая ул, 4</t>
  </si>
  <si>
    <t>Ковров г, Лизы Чайкиной ул, 102</t>
  </si>
  <si>
    <t>Ковров г, Лизы Чайкиной ул, 106</t>
  </si>
  <si>
    <t>Ковров г, Лизы Чайкиной ул, 110</t>
  </si>
  <si>
    <t>Ковров г, Лизы Чайкиной ул, 32</t>
  </si>
  <si>
    <t>Ковров г, Лизы Чайкиной ул, 34</t>
  </si>
  <si>
    <t>267.400</t>
  </si>
  <si>
    <t>Ковров г, Лизы Чайкиной ул, 36</t>
  </si>
  <si>
    <t>345.600</t>
  </si>
  <si>
    <t>266.800</t>
  </si>
  <si>
    <t>Ковров г, Лизы Чайкиной ул, 38</t>
  </si>
  <si>
    <t>Ковров г, Лопатина ул, 13/1</t>
  </si>
  <si>
    <t>Ковров г, Лопатина ул, 13/2</t>
  </si>
  <si>
    <t>Ковров г, Лопатина ул, 13/3</t>
  </si>
  <si>
    <t>Ковров г, Лопатина ул, 13/4</t>
  </si>
  <si>
    <t>Ковров г, Лопатина ул, 13/5</t>
  </si>
  <si>
    <t>873.400</t>
  </si>
  <si>
    <t>Ковров г, Лопатина ул, 19</t>
  </si>
  <si>
    <t>Ковров г, Лопатина ул, 21 корп. 1</t>
  </si>
  <si>
    <t>Ковров г, Лопатина ул, 21</t>
  </si>
  <si>
    <t>Ковров г, Лопатина ул, 23</t>
  </si>
  <si>
    <t>1204.900</t>
  </si>
  <si>
    <t>Ковров г, Лопатина ул, 46</t>
  </si>
  <si>
    <t>1328.900</t>
  </si>
  <si>
    <t>Ковров г, Лопатина ул, 57а</t>
  </si>
  <si>
    <t>251.300</t>
  </si>
  <si>
    <t>447.500</t>
  </si>
  <si>
    <t>Ковров г, Лопатина ул, 61</t>
  </si>
  <si>
    <t>438.600</t>
  </si>
  <si>
    <t>Ковров г, Лопатина ул, 63</t>
  </si>
  <si>
    <t>Ковров г, Лопатина ул, 68</t>
  </si>
  <si>
    <t>Ковров г, Лопатина ул, 72</t>
  </si>
  <si>
    <t>Ковров г, Лопатина ул, 72а</t>
  </si>
  <si>
    <t>Ковров г, Лопатина ул, 76</t>
  </si>
  <si>
    <t>Ковров г, Лопатина ул, 78</t>
  </si>
  <si>
    <t>Ковров г, Луговая ул, 11</t>
  </si>
  <si>
    <t>Ковров г, Луговая ул, 13</t>
  </si>
  <si>
    <t>Ковров г, Луговая ул, 15</t>
  </si>
  <si>
    <t>Ковров г, Луговая ул, 17</t>
  </si>
  <si>
    <t>Ковров г, Луговая ул, 3</t>
  </si>
  <si>
    <t>Ковров г, Луговая ул, 5</t>
  </si>
  <si>
    <t>Ковров г, Луговая ул, 7</t>
  </si>
  <si>
    <t>Ковров г, Луговая ул, 9</t>
  </si>
  <si>
    <t>Ковров г, Малая Железнодорожная ул, 1</t>
  </si>
  <si>
    <t>Ковров г, Малеева ул, 1/1</t>
  </si>
  <si>
    <t>Ковров г, Малеева ул, 12</t>
  </si>
  <si>
    <t>Ковров г, Маршала Устинова ул, 1</t>
  </si>
  <si>
    <t>Ковров г, Маршала Устинова ул, 3</t>
  </si>
  <si>
    <t>Ковров г, Маршала Устинова ул, 5</t>
  </si>
  <si>
    <t>Ковров г, Маршала Устинова ул, 9</t>
  </si>
  <si>
    <t>1188.330</t>
  </si>
  <si>
    <t>Ковров г, Матвеева ул, 3</t>
  </si>
  <si>
    <t>Ковров г, Матвеева ул, 3а</t>
  </si>
  <si>
    <t>Ковров г, Матвеева ул, 5</t>
  </si>
  <si>
    <t>Ковров г, Матвеева ул, 7</t>
  </si>
  <si>
    <t>Ковров г, Машиностроителей ул, 11</t>
  </si>
  <si>
    <t>895.230</t>
  </si>
  <si>
    <t>Ковров г, Машиностроителей ул, 3</t>
  </si>
  <si>
    <t>Ковров г, Машиностроителей ул, 5/2</t>
  </si>
  <si>
    <t>Ковров г, Машиностроителей ул, 5</t>
  </si>
  <si>
    <t>Ковров г, Машиностроителей ул, 7</t>
  </si>
  <si>
    <t>5874.000</t>
  </si>
  <si>
    <t>Ковров г, Машиностроителей ул, 9</t>
  </si>
  <si>
    <t>7691.000</t>
  </si>
  <si>
    <t>Ковров г, Маяковского ул, 104</t>
  </si>
  <si>
    <t>454.300</t>
  </si>
  <si>
    <t>441.800</t>
  </si>
  <si>
    <t>1874.780</t>
  </si>
  <si>
    <t>Ковров г, Маяковского ул, 30</t>
  </si>
  <si>
    <t>2033.000</t>
  </si>
  <si>
    <t>Ковров г, Маяковского ул, 4</t>
  </si>
  <si>
    <t>Ковров г, Маяковского ул, 6</t>
  </si>
  <si>
    <t>Ковров г, Маяковского ул, 79</t>
  </si>
  <si>
    <t>Ковров г, Маяковского ул, 81</t>
  </si>
  <si>
    <t>Ковров г, Маяковского ул, 83</t>
  </si>
  <si>
    <t>Ковров г, Маяковского ул, 85</t>
  </si>
  <si>
    <t>1261.100</t>
  </si>
  <si>
    <t>Ковров г, Маяковского ул, 87</t>
  </si>
  <si>
    <t>618.700</t>
  </si>
  <si>
    <t>Ковров г, Металлистов ул, 12</t>
  </si>
  <si>
    <t>Ковров г, Металлистов ул, 4</t>
  </si>
  <si>
    <t>Ковров г, Металлистов ул, 6</t>
  </si>
  <si>
    <t>386.300</t>
  </si>
  <si>
    <t>Ковров г, Металлистов ул, 8</t>
  </si>
  <si>
    <t>Ковров г, Мира пр-кт, 2</t>
  </si>
  <si>
    <t>Ковров г, Мира пр-кт, 6</t>
  </si>
  <si>
    <t>2608.300</t>
  </si>
  <si>
    <t>Ковров г, Молодогвардейская ул, 1/16</t>
  </si>
  <si>
    <t>Ковров г, Молодогвардейская ул, 3</t>
  </si>
  <si>
    <t>718.100</t>
  </si>
  <si>
    <t>Ковров г, Молодогвардейская ул, 4</t>
  </si>
  <si>
    <t>Ковров г, Молодогвардейская ул, 5</t>
  </si>
  <si>
    <t>750.100</t>
  </si>
  <si>
    <t>Ковров г, Молодогвардейская ул, 7</t>
  </si>
  <si>
    <t>Ковров г, МОПРа ул, 22</t>
  </si>
  <si>
    <t>Ковров г, МОПРа ул, 24</t>
  </si>
  <si>
    <t>Ковров г, МОПРа ул, 26</t>
  </si>
  <si>
    <t>Ковров г, МОПРа ул, 27</t>
  </si>
  <si>
    <t>Ковров г, МОПРа ул, 29</t>
  </si>
  <si>
    <t>281.600</t>
  </si>
  <si>
    <t>Ковров г, МОПРа ул, 33</t>
  </si>
  <si>
    <t>Ковров г, МОПРа ул, 35</t>
  </si>
  <si>
    <t>Ковров г, Московская ул, 3</t>
  </si>
  <si>
    <t>2803.100</t>
  </si>
  <si>
    <t>Ковров г, Московская ул, 4</t>
  </si>
  <si>
    <t>2833.500</t>
  </si>
  <si>
    <t>Ковров г, Московская ул, 5</t>
  </si>
  <si>
    <t>2820.100</t>
  </si>
  <si>
    <t>Ковров г, Московская ул, 6</t>
  </si>
  <si>
    <t>Ковров г, Московская ул, 7</t>
  </si>
  <si>
    <t>2828.600</t>
  </si>
  <si>
    <t>Ковров г, Московская ул, 8</t>
  </si>
  <si>
    <t>2817.100</t>
  </si>
  <si>
    <t>Ковров г, Московская ул, 9</t>
  </si>
  <si>
    <t>2816.900</t>
  </si>
  <si>
    <t>Ковров г, Моховая ул, 1/3</t>
  </si>
  <si>
    <t>1664.700</t>
  </si>
  <si>
    <t>Ковров г, Моховая ул, 1/4</t>
  </si>
  <si>
    <t>Ковров г, Моховая ул, 1/5</t>
  </si>
  <si>
    <t>Ковров г, Моховая ул, 1/6</t>
  </si>
  <si>
    <t>Ковров г, Моховая ул, 1/7</t>
  </si>
  <si>
    <t>Ковров г, Моховая ул, 1</t>
  </si>
  <si>
    <t>Ковров г, Моховая ул, 10</t>
  </si>
  <si>
    <t>Ковров г, Моховая ул, 13</t>
  </si>
  <si>
    <t>Ковров г, Моховая ул, 17</t>
  </si>
  <si>
    <t>Ковров г, Моховая ул, 1а</t>
  </si>
  <si>
    <t>Ковров г, Моховая ул, 1б</t>
  </si>
  <si>
    <t>Ковров г, Моховая ул, 2 корп. 10</t>
  </si>
  <si>
    <t>1194.550</t>
  </si>
  <si>
    <t>Ковров г, Моховая ул, 2 корп. 5</t>
  </si>
  <si>
    <t>Ковров г, Моховая ул, 2/11</t>
  </si>
  <si>
    <t>1413.400</t>
  </si>
  <si>
    <t>Ковров г, Моховая ул, 2/4</t>
  </si>
  <si>
    <t>Ковров г, Моховая ул, 2/6</t>
  </si>
  <si>
    <t>1267.220</t>
  </si>
  <si>
    <t>Ковров г, Моховая ул, 2/8</t>
  </si>
  <si>
    <t>1143.530</t>
  </si>
  <si>
    <t>Ковров г, Моховая ул, 2/9</t>
  </si>
  <si>
    <t>1227.000</t>
  </si>
  <si>
    <t>Ковров г, Моховая ул, 2а</t>
  </si>
  <si>
    <t>Ковров г, Моховая ул, 2б</t>
  </si>
  <si>
    <t>Ковров г, Моховая ул, 2в</t>
  </si>
  <si>
    <t>Ковров г, Моховая ул, 3</t>
  </si>
  <si>
    <t>393.100</t>
  </si>
  <si>
    <t>Ковров г, Моховая ул, 5</t>
  </si>
  <si>
    <t>Ковров г, Моховая ул, 8</t>
  </si>
  <si>
    <t>Ковров г, Моховая ул, 9</t>
  </si>
  <si>
    <t>453.800</t>
  </si>
  <si>
    <t>Ковров г, Муромская ул, 1</t>
  </si>
  <si>
    <t>Ковров г, Муромская ул, 13</t>
  </si>
  <si>
    <t>Ковров г, Муромская ул, 13а</t>
  </si>
  <si>
    <t>Ковров г, Муромская ул, 15</t>
  </si>
  <si>
    <t>Ковров г, Муромская ул, 23 корп. 3</t>
  </si>
  <si>
    <t>Ковров г, Муромская ул, 23/2</t>
  </si>
  <si>
    <t>Ковров г, Муромская ул, 23</t>
  </si>
  <si>
    <t>Ковров г, Муромская ул, 25 корп. 2</t>
  </si>
  <si>
    <t>Ковров г, Муромская ул, 25 корп. 3</t>
  </si>
  <si>
    <t>Ковров г, Муромская ул, 25</t>
  </si>
  <si>
    <t>Ковров г, Муромская ул, 27/2</t>
  </si>
  <si>
    <t>Ковров г, Муромская ул, 27</t>
  </si>
  <si>
    <t>Ковров г, Муромская ул, 31</t>
  </si>
  <si>
    <t>1843.000</t>
  </si>
  <si>
    <t>Ковров г, Муромская ул, 33</t>
  </si>
  <si>
    <t>Ковров г, Муромская ул, 35 корп. 2</t>
  </si>
  <si>
    <t>1324.600</t>
  </si>
  <si>
    <t>Ковров г, Муромская ул, 35/1</t>
  </si>
  <si>
    <t>Ковров г, Муромская ул, 35</t>
  </si>
  <si>
    <t>Ковров г, Муромская ул, 5/1</t>
  </si>
  <si>
    <t>891.900</t>
  </si>
  <si>
    <t>Ковров г, Муромская ул, 7</t>
  </si>
  <si>
    <t>1565.000</t>
  </si>
  <si>
    <t>Ковров г, Муромский проезд, 10</t>
  </si>
  <si>
    <t>Ковров г, Муромский проезд, 3</t>
  </si>
  <si>
    <t>434.100</t>
  </si>
  <si>
    <t>Ковров г, Муромский проезд, 5</t>
  </si>
  <si>
    <t>265.500</t>
  </si>
  <si>
    <t>Ковров г, Муромский проезд, 6</t>
  </si>
  <si>
    <t>Ковров г, Муромский проезд, 7</t>
  </si>
  <si>
    <t>Ковров г, Муромский проезд, 9</t>
  </si>
  <si>
    <t>Ковров г, Набережная ул, 10</t>
  </si>
  <si>
    <t>1921</t>
  </si>
  <si>
    <t>Ковров г, Набережная ул, 10а</t>
  </si>
  <si>
    <t>Ковров г, Набережная ул, 16а</t>
  </si>
  <si>
    <t>Ковров г, Набережная ул, 17</t>
  </si>
  <si>
    <t>Ковров г, Набережная ул, 18</t>
  </si>
  <si>
    <t>Ковров г, Набережная ул, 19</t>
  </si>
  <si>
    <t>242.200</t>
  </si>
  <si>
    <t>Ковров г, Набережная ул, 1а</t>
  </si>
  <si>
    <t>Ковров г, Набережная ул, 2</t>
  </si>
  <si>
    <t>Ковров г, Набережная ул, 20</t>
  </si>
  <si>
    <t>Ковров г, Набережная ул, 21</t>
  </si>
  <si>
    <t>229.500</t>
  </si>
  <si>
    <t>251.500</t>
  </si>
  <si>
    <t>Ковров г, Набережная ул, 22</t>
  </si>
  <si>
    <t>Ковров г, Набережная ул, 23</t>
  </si>
  <si>
    <t>427.340</t>
  </si>
  <si>
    <t>Ковров г, Набережная ул, 24</t>
  </si>
  <si>
    <t>Ковров г, Набережная ул, 5</t>
  </si>
  <si>
    <t>Ковров г, Никитина ул, 34</t>
  </si>
  <si>
    <t>Ковров г, Ногина пер, 3</t>
  </si>
  <si>
    <t>Ковров г, Ногина пер, 5</t>
  </si>
  <si>
    <t>Ковров г, Ногина пер, 6</t>
  </si>
  <si>
    <t>Ковров г, Ногина пер, 8</t>
  </si>
  <si>
    <t>Ковров г, Ногина ул, 59</t>
  </si>
  <si>
    <t>3213.400</t>
  </si>
  <si>
    <t>680.100</t>
  </si>
  <si>
    <t>Ковров г, Олега Кошевого ул, 1</t>
  </si>
  <si>
    <t>671.300</t>
  </si>
  <si>
    <t>Ковров г, Олега Кошевого ул, 10</t>
  </si>
  <si>
    <t>Ковров г, Олега Кошевого ул, 12</t>
  </si>
  <si>
    <t>Ковров г, Олега Кошевого ул, 13</t>
  </si>
  <si>
    <t>Ковров г, Олега Кошевого ул, 15</t>
  </si>
  <si>
    <t>Ковров г, Олега Кошевого ул, 2</t>
  </si>
  <si>
    <t>Ковров г, Олега Кошевого ул, 21</t>
  </si>
  <si>
    <t>Ковров г, Олега Кошевого ул, 3</t>
  </si>
  <si>
    <t>Ковров г, Олега Кошевого ул, 5</t>
  </si>
  <si>
    <t>Ковров г, Олега Кошевого ул, 6</t>
  </si>
  <si>
    <t>Ковров г, Олега Кошевого ул, 7</t>
  </si>
  <si>
    <t>202.200</t>
  </si>
  <si>
    <t>Ковров г, Олега Кошевого ул, 8</t>
  </si>
  <si>
    <t>Ковров г, Олега Кошевого ул, 9</t>
  </si>
  <si>
    <t>Ковров г, Ореховая ул, 22</t>
  </si>
  <si>
    <t>Ковров г, Осиповская ул, 41</t>
  </si>
  <si>
    <t>Ковров г, Островского ул, 57/1</t>
  </si>
  <si>
    <t>2142.000</t>
  </si>
  <si>
    <t>682.100</t>
  </si>
  <si>
    <t>Ковров г, Островского ул, 73</t>
  </si>
  <si>
    <t>Ковров г, Островского ул, 77</t>
  </si>
  <si>
    <t>12369.000</t>
  </si>
  <si>
    <t>Ковров г, Островского ул, 79</t>
  </si>
  <si>
    <t>Ковров г, Островского ул, 81</t>
  </si>
  <si>
    <t>Ковров г, Парковая ул, 2</t>
  </si>
  <si>
    <t>Ковров г, Партизанская ул, 1</t>
  </si>
  <si>
    <t>Ковров г, Первомайская ул, 21</t>
  </si>
  <si>
    <t>3800.000</t>
  </si>
  <si>
    <t>Ковров г, Первомайская ул, 27</t>
  </si>
  <si>
    <t>1078.800</t>
  </si>
  <si>
    <t>Ковров г, Першутова ул, 20</t>
  </si>
  <si>
    <t>Ковров г, Першутова ул, 30</t>
  </si>
  <si>
    <t>Ковров г, Першутова ул, 40</t>
  </si>
  <si>
    <t>Ковров г, Першутова ул, 42</t>
  </si>
  <si>
    <t>Ковров г, Пионерская ул, 12</t>
  </si>
  <si>
    <t>Ковров г, Пионерская ул, 13</t>
  </si>
  <si>
    <t>435.800</t>
  </si>
  <si>
    <t>Ковров г, Пионерская ул, 15</t>
  </si>
  <si>
    <t>Ковров г, Пионерская ул, 16</t>
  </si>
  <si>
    <t>416.300</t>
  </si>
  <si>
    <t>Ковров г, Пионерская ул, 17</t>
  </si>
  <si>
    <t>Ковров г, Пионерская ул, 18</t>
  </si>
  <si>
    <t>Ковров г, Пионерская ул, 19</t>
  </si>
  <si>
    <t>255.300</t>
  </si>
  <si>
    <t>Ковров г, Пионерская ул, 2</t>
  </si>
  <si>
    <t>Ковров г, Пионерская ул, 23</t>
  </si>
  <si>
    <t>Ковров г, Пионерская ул, 25</t>
  </si>
  <si>
    <t>324.200</t>
  </si>
  <si>
    <t>Ковров г, Пионерская ул, 27</t>
  </si>
  <si>
    <t>325.400</t>
  </si>
  <si>
    <t>Ковров г, Пионерская ул, 3</t>
  </si>
  <si>
    <t>Ковров г, Пионерская ул, 6</t>
  </si>
  <si>
    <t>Ковров г, Подлесная ул, 12</t>
  </si>
  <si>
    <t>675.600</t>
  </si>
  <si>
    <t>Ковров г, Подлесная ул, 13</t>
  </si>
  <si>
    <t>Ковров г, Подлесная ул, 14</t>
  </si>
  <si>
    <t>Ковров г, Подлесная ул, 16</t>
  </si>
  <si>
    <t>Ковров г, Подлесная ул, 17</t>
  </si>
  <si>
    <t>Ковров г, Подлесная ул, 17а</t>
  </si>
  <si>
    <t>Ковров г, Подлесная ул, 18</t>
  </si>
  <si>
    <t>Ковров г, Подлесная ул, 19</t>
  </si>
  <si>
    <t>Ковров г, Подлесная ул, 2</t>
  </si>
  <si>
    <t>466.400</t>
  </si>
  <si>
    <t>Ковров г, Подлесная ул, 21</t>
  </si>
  <si>
    <t>Ковров г, Подлесная ул, 21а</t>
  </si>
  <si>
    <t>Ковров г, Подлесная ул, 22</t>
  </si>
  <si>
    <t>984.000</t>
  </si>
  <si>
    <t>Ковров г, Подлесная ул, 22а</t>
  </si>
  <si>
    <t>Ковров г, Подлесная ул, 22б</t>
  </si>
  <si>
    <t>Ковров г, Подлесная ул, 23</t>
  </si>
  <si>
    <t>Ковров г, Подлесная ул, 4</t>
  </si>
  <si>
    <t>Ковров г, Подлесная ул, 6</t>
  </si>
  <si>
    <t>Ковров г, Полевая ул, 2</t>
  </si>
  <si>
    <t>1283.400</t>
  </si>
  <si>
    <t>Ковров г, Полевая ул, 4</t>
  </si>
  <si>
    <t>1245.000</t>
  </si>
  <si>
    <t>Ковров г, Полевая ул, 6</t>
  </si>
  <si>
    <t>Ковров г, Правды ул, 32</t>
  </si>
  <si>
    <t>Ковров г, Правды ул, 5</t>
  </si>
  <si>
    <t>Ковров г, Правды ул, 6</t>
  </si>
  <si>
    <t>444.100</t>
  </si>
  <si>
    <t>Ковров г, Правды ул, 77а</t>
  </si>
  <si>
    <t>Ковров г, Пролетарская ул, 14/1</t>
  </si>
  <si>
    <t>Ковров г, Пролетарская ул, 38</t>
  </si>
  <si>
    <t>Ковров г, Пролетарская ул, 38а</t>
  </si>
  <si>
    <t>Ковров г, Пролетарская ул, 40</t>
  </si>
  <si>
    <t>Ковров г, Пролетарская ул, 44</t>
  </si>
  <si>
    <t>Ковров г, Пролетарская ул, 46</t>
  </si>
  <si>
    <t>Ковров г, Пролетарская ул, 48</t>
  </si>
  <si>
    <t>Ковров г, Пролетарская ул, 50</t>
  </si>
  <si>
    <t>Ковров г, Пролетарская ул, 52</t>
  </si>
  <si>
    <t>Ковров г, Пугачева ул, 10</t>
  </si>
  <si>
    <t>1293.900</t>
  </si>
  <si>
    <t>Ковров г, Пугачева ул, 21А</t>
  </si>
  <si>
    <t>Ковров г, Пугачева ул, 23</t>
  </si>
  <si>
    <t>Ковров г, Пугачева ул, 24</t>
  </si>
  <si>
    <t>Ковров г, Пугачева ул, 26</t>
  </si>
  <si>
    <t>255.200</t>
  </si>
  <si>
    <t>Ковров г, Пугачева ул, 29</t>
  </si>
  <si>
    <t>Ковров г, Пугачева ул, 30</t>
  </si>
  <si>
    <t>Ковров г, Пугачева ул, 35</t>
  </si>
  <si>
    <t>4897.700</t>
  </si>
  <si>
    <t>Ковров г, Пугачева ул, 9</t>
  </si>
  <si>
    <t>939.000</t>
  </si>
  <si>
    <t>Ковров г, Рабочая ул, 35</t>
  </si>
  <si>
    <t>Ковров г, Разина ул, 3</t>
  </si>
  <si>
    <t>Ковров г, Ранжева ул, 11/2</t>
  </si>
  <si>
    <t>Ковров г, Ранжева ул, 11</t>
  </si>
  <si>
    <t>Ковров г, Ранжева ул, 13</t>
  </si>
  <si>
    <t>2206.000</t>
  </si>
  <si>
    <t>Ковров г, Ранжева ул, 3</t>
  </si>
  <si>
    <t>Ковров г, Ранжева ул, 7</t>
  </si>
  <si>
    <t>Ковров г, Рунова ул, 34</t>
  </si>
  <si>
    <t>Ковров г, Рунова ул, 34а</t>
  </si>
  <si>
    <t>Ковров г, Рунова ул, 36</t>
  </si>
  <si>
    <t>Ковров г, Рунова ул, 36а</t>
  </si>
  <si>
    <t>Ковров г, Рунова ул, 38</t>
  </si>
  <si>
    <t>Ковров г, Садовая ул, 23</t>
  </si>
  <si>
    <t>Ковров г, Свердлова ул, 11</t>
  </si>
  <si>
    <t>Ковров г, Свердлова ул, 15</t>
  </si>
  <si>
    <t>Ковров г, Свердлова ул, 1а</t>
  </si>
  <si>
    <t>Ковров г, Свердлова ул, 20</t>
  </si>
  <si>
    <t>1103.800</t>
  </si>
  <si>
    <t>447.800</t>
  </si>
  <si>
    <t>259.700</t>
  </si>
  <si>
    <t>Ковров г, Свердлова ул, 80</t>
  </si>
  <si>
    <t>Ковров г, Свердлова ул, 82</t>
  </si>
  <si>
    <t>Ковров г, Свердлова ул, 82а</t>
  </si>
  <si>
    <t>Ковров г, Свердлова ул, 83а</t>
  </si>
  <si>
    <t>Ковров г, Свердлова ул, 84</t>
  </si>
  <si>
    <t>223.800</t>
  </si>
  <si>
    <t>Ковров г, Свердлова ул, 9</t>
  </si>
  <si>
    <t>Ковров г, Свердлова ул, 91а</t>
  </si>
  <si>
    <t>Ковров г, Свердлова ул, 92</t>
  </si>
  <si>
    <t>Ковров г, Свердлова ул, 96</t>
  </si>
  <si>
    <t>Ковров г, Свердлова ул, 98</t>
  </si>
  <si>
    <t>Ковров г, Северный проезд, 10а</t>
  </si>
  <si>
    <t>Ковров г, Северный проезд, 11</t>
  </si>
  <si>
    <t>535.940</t>
  </si>
  <si>
    <t>Ковров г, Северный проезд, 13</t>
  </si>
  <si>
    <t>Ковров г, Сергея Лазо ул, 4/1</t>
  </si>
  <si>
    <t>Ковров г, Сергея Лазо ул, 4</t>
  </si>
  <si>
    <t>Ковров г, Сергея Лазо ул, 4а</t>
  </si>
  <si>
    <t>2790.000</t>
  </si>
  <si>
    <t>Ковров г, Сергея Лазо ул, 6</t>
  </si>
  <si>
    <t>Ковров г, Славянская ул, 31</t>
  </si>
  <si>
    <t>Ковров г, Советская ул, 2а</t>
  </si>
  <si>
    <t>Ковров г, Солнечная ул, 2</t>
  </si>
  <si>
    <t>Ковров г, Сосновая ул, 14</t>
  </si>
  <si>
    <t>Ковров г, Сосновая ул, 15 корп. 1</t>
  </si>
  <si>
    <t>Ковров г, Сосновая ул, 15/2</t>
  </si>
  <si>
    <t>921.200</t>
  </si>
  <si>
    <t>Ковров г, Сосновая ул, 15/3</t>
  </si>
  <si>
    <t>Ковров г, Сосновая ул, 16</t>
  </si>
  <si>
    <t>429.500</t>
  </si>
  <si>
    <t>Ковров г, Сосновая ул, 17</t>
  </si>
  <si>
    <t>Ковров г, Сосновая ул, 18</t>
  </si>
  <si>
    <t>Ковров г, Сосновая ул, 20</t>
  </si>
  <si>
    <t>Ковров г, Сосновая ул, 22</t>
  </si>
  <si>
    <t>222.200</t>
  </si>
  <si>
    <t>Ковров г, Сосновая ул, 24</t>
  </si>
  <si>
    <t>Ковров г, Сосновая ул, 25</t>
  </si>
  <si>
    <t>219.500</t>
  </si>
  <si>
    <t>Ковров г, Сосновая ул, 28</t>
  </si>
  <si>
    <t>Ковров г, Сосновая ул, 30</t>
  </si>
  <si>
    <t>Ковров г, Сосновая ул, 32</t>
  </si>
  <si>
    <t>Ковров г, Сосновая ул, 35</t>
  </si>
  <si>
    <t>Ковров г, Сосновая ул, 37</t>
  </si>
  <si>
    <t>Ковров г, Сосновая ул, 39</t>
  </si>
  <si>
    <t>1527.300</t>
  </si>
  <si>
    <t>Ковров г, Сосновая ул, 4</t>
  </si>
  <si>
    <t>Ковров г, Сосновая ул, 41</t>
  </si>
  <si>
    <t>Ковров г, Сосновая ул, 6</t>
  </si>
  <si>
    <t>Ковров г, Социалистическая ул, 11</t>
  </si>
  <si>
    <t>Ковров г, Социалистическая ул, 13</t>
  </si>
  <si>
    <t>Ковров г, Социалистическая ул, 15</t>
  </si>
  <si>
    <t>Ковров г, Социалистическая ул, 17</t>
  </si>
  <si>
    <t>846.200</t>
  </si>
  <si>
    <t>Ковров г, Социалистическая ул, 21</t>
  </si>
  <si>
    <t>Ковров г, Социалистическая ул, 25</t>
  </si>
  <si>
    <t>Ковров г, Социалистическая ул, 3</t>
  </si>
  <si>
    <t>Ковров г, Социалистическая ул, 4</t>
  </si>
  <si>
    <t>Ковров г, Социалистическая ул, 4а</t>
  </si>
  <si>
    <t>Ковров г, Социалистическая ул, 4б</t>
  </si>
  <si>
    <t>Ковров г, Социалистическая ул, 6</t>
  </si>
  <si>
    <t>Ковров г, Социалистическая ул, 7</t>
  </si>
  <si>
    <t>Ковров г, Социалистическая ул, 8</t>
  </si>
  <si>
    <t>Ковров г, Социалистическая ул, 9</t>
  </si>
  <si>
    <t>Ковров г, Строителей ул, 10</t>
  </si>
  <si>
    <t>Ковров г, Строителей ул, 11</t>
  </si>
  <si>
    <t>Ковров г, Строителей ул, 12/1</t>
  </si>
  <si>
    <t>1012.700</t>
  </si>
  <si>
    <t>Ковров г, Строителей ул, 12</t>
  </si>
  <si>
    <t>Ковров г, Строителей ул, 13</t>
  </si>
  <si>
    <t>Ковров г, Строителей ул, 14</t>
  </si>
  <si>
    <t>Ковров г, Строителей ул, 15 корп. 1</t>
  </si>
  <si>
    <t>Ковров г, Строителей ул, 15/2</t>
  </si>
  <si>
    <t>Ковров г, Строителей ул, 15</t>
  </si>
  <si>
    <t>808.700</t>
  </si>
  <si>
    <t>Ковров г, Строителей ул, 16</t>
  </si>
  <si>
    <t>Ковров г, Строителей ул, 18</t>
  </si>
  <si>
    <t>Ковров г, Строителей ул, 2</t>
  </si>
  <si>
    <t>10629.700</t>
  </si>
  <si>
    <t>Ковров г, Строителей ул, 22/1</t>
  </si>
  <si>
    <t>Ковров г, Строителей ул, 22/2</t>
  </si>
  <si>
    <t>9777.700</t>
  </si>
  <si>
    <t>Ковров г, Строителей ул, 22</t>
  </si>
  <si>
    <t>8038.000</t>
  </si>
  <si>
    <t>Ковров г, Строителей ул, 24/2</t>
  </si>
  <si>
    <t>Ковров г, Строителей ул, 25/1</t>
  </si>
  <si>
    <t>11081.000</t>
  </si>
  <si>
    <t>Ковров г, Строителей ул, 26</t>
  </si>
  <si>
    <t>7869.000</t>
  </si>
  <si>
    <t>Ковров г, Строителей ул, 27/1</t>
  </si>
  <si>
    <t>1060.500</t>
  </si>
  <si>
    <t>Ковров г, Строителей ул, 27/2</t>
  </si>
  <si>
    <t>4524.000</t>
  </si>
  <si>
    <t>Ковров г, Строителей ул, 27/3</t>
  </si>
  <si>
    <t>Ковров г, Строителей ул, 28</t>
  </si>
  <si>
    <t>Ковров г, Строителей ул, 29</t>
  </si>
  <si>
    <t>Ковров г, Строителей ул, 3</t>
  </si>
  <si>
    <t>Ковров г, Строителей ул, 31/1</t>
  </si>
  <si>
    <t>Ковров г, Строителей ул, 31/2</t>
  </si>
  <si>
    <t>769.060</t>
  </si>
  <si>
    <t>Ковров г, Строителей ул, 33</t>
  </si>
  <si>
    <t>Ковров г, Строителей ул, 35</t>
  </si>
  <si>
    <t>Ковров г, Строителей ул, 39/1</t>
  </si>
  <si>
    <t>Ковров г, Строителей ул, 39</t>
  </si>
  <si>
    <t>Ковров г, Строителей ул, 41</t>
  </si>
  <si>
    <t>Ковров г, Строителей ул, 43</t>
  </si>
  <si>
    <t>Ковров г, Строителей ул, 45</t>
  </si>
  <si>
    <t>Ковров г, Строителей ул, 5</t>
  </si>
  <si>
    <t>Ковров г, Строителей ул, 8</t>
  </si>
  <si>
    <t>Ковров г, Строителей ул, 9</t>
  </si>
  <si>
    <t>1327.000</t>
  </si>
  <si>
    <t>Ковров г, Суворова ул, 19</t>
  </si>
  <si>
    <t>Ковров г, Текстильная ул, 2а</t>
  </si>
  <si>
    <t>Ковров г, Текстильная ул, 2в</t>
  </si>
  <si>
    <t>936.100</t>
  </si>
  <si>
    <t>Ковров г, Текстильная ул, 3</t>
  </si>
  <si>
    <t>Ковров г, Текстильная ул, 5</t>
  </si>
  <si>
    <t>Ковров г, Текстильная ул, 7</t>
  </si>
  <si>
    <t>868.200</t>
  </si>
  <si>
    <t>Ковров г, Тимофея Павловского ул, 1</t>
  </si>
  <si>
    <t>881.100</t>
  </si>
  <si>
    <t>Ковров г, Тимофея Павловского ул, 10</t>
  </si>
  <si>
    <t>Ковров г, Тимофея Павловского ул, 11</t>
  </si>
  <si>
    <t>382.050</t>
  </si>
  <si>
    <t>Ковров г, Тимофея Павловского ул, 2</t>
  </si>
  <si>
    <t>879.100</t>
  </si>
  <si>
    <t>Ковров г, Тимофея Павловского ул, 3</t>
  </si>
  <si>
    <t>Ковров г, Тимофея Павловского ул, 4</t>
  </si>
  <si>
    <t>896.400</t>
  </si>
  <si>
    <t>Ковров г, Тимофея Павловского ул, 6</t>
  </si>
  <si>
    <t>Ковров г, Тимофея Павловского ул, 8</t>
  </si>
  <si>
    <t>Ковров г, Тимофея Павловского ул, 9</t>
  </si>
  <si>
    <t>Ковров г, Транспортная ул, 79</t>
  </si>
  <si>
    <t>Ковров г, Транспортная ул, 81</t>
  </si>
  <si>
    <t>Ковров г, Труда ул, 1</t>
  </si>
  <si>
    <t>20669.000</t>
  </si>
  <si>
    <t>Ковров г, Туманова ул, 10</t>
  </si>
  <si>
    <t>Ковров г, Туманова ул, 11</t>
  </si>
  <si>
    <t>Ковров г, Туманова ул, 12</t>
  </si>
  <si>
    <t>Ковров г, Туманова ул, 13</t>
  </si>
  <si>
    <t>823.700</t>
  </si>
  <si>
    <t>Ковров г, Туманова ул, 14</t>
  </si>
  <si>
    <t>820.100</t>
  </si>
  <si>
    <t>Ковров г, Туманова ул, 16</t>
  </si>
  <si>
    <t>Ковров г, Туманова ул, 20</t>
  </si>
  <si>
    <t>Ковров г, Туманова ул, 22</t>
  </si>
  <si>
    <t>Ковров г, Туманова ул, 29</t>
  </si>
  <si>
    <t>Ковров г, Туманова ул, 2а</t>
  </si>
  <si>
    <t>Ковров г, Туманова ул, 33</t>
  </si>
  <si>
    <t>Ковров г, Туманова ул, 4</t>
  </si>
  <si>
    <t>Ковров г, Туманова ул, 6</t>
  </si>
  <si>
    <t>Ковров г, Туманова ул, 8</t>
  </si>
  <si>
    <t>Ковров г, Туманова ул, 8а</t>
  </si>
  <si>
    <t>Ковров г, Урицкого ул, 15</t>
  </si>
  <si>
    <t>Ковров г, Урицкого ул, 9</t>
  </si>
  <si>
    <t>257.800</t>
  </si>
  <si>
    <t>Ковров г, Урожайная ул, 100</t>
  </si>
  <si>
    <t>Ковров г, Урожайная ул, 83</t>
  </si>
  <si>
    <t>Ковров г, Урожайный проезд, 3</t>
  </si>
  <si>
    <t>Ковров г, Урожайный проезд, 4</t>
  </si>
  <si>
    <t>1024.900</t>
  </si>
  <si>
    <t>Ковров г, Урожайный проезд, 8</t>
  </si>
  <si>
    <t>514.100</t>
  </si>
  <si>
    <t>Ковров г, Фабричный проезд, 4а</t>
  </si>
  <si>
    <t>1618.600</t>
  </si>
  <si>
    <t>475.200</t>
  </si>
  <si>
    <t>Ковров г, Фабричный проезд, 5</t>
  </si>
  <si>
    <t>643.600</t>
  </si>
  <si>
    <t>Ковров г, Фабричный проезд, 6</t>
  </si>
  <si>
    <t>749.600</t>
  </si>
  <si>
    <t>Ковров г, Фабричный проезд, 7</t>
  </si>
  <si>
    <t>207.200</t>
  </si>
  <si>
    <t>Ковров г, Федорова ул, 13а</t>
  </si>
  <si>
    <t>Ковров г, Федорова ул, 91/1</t>
  </si>
  <si>
    <t>Ковров г, Федорова ул, 91/2</t>
  </si>
  <si>
    <t>1284.400</t>
  </si>
  <si>
    <t>Ковров г, Федорова ул, 93</t>
  </si>
  <si>
    <t>Ковров г, Федорова ул, 95</t>
  </si>
  <si>
    <t>4026.330</t>
  </si>
  <si>
    <t>3977.170</t>
  </si>
  <si>
    <t>Ковров г, Федорова ул, 99</t>
  </si>
  <si>
    <t>Ковров г, Фрунзе ул, 1</t>
  </si>
  <si>
    <t>Ковров г, Фрунзе ул, 10</t>
  </si>
  <si>
    <t>Ковров г, Фрунзе ул, 11</t>
  </si>
  <si>
    <t>Ковров г, Фрунзе ул, 13</t>
  </si>
  <si>
    <t>Ковров г, Фрунзе ул, 15</t>
  </si>
  <si>
    <t>Ковров г, Фрунзе ул, 17</t>
  </si>
  <si>
    <t>Ковров г, Фрунзе ул, 19</t>
  </si>
  <si>
    <t>278.300</t>
  </si>
  <si>
    <t>Ковров г, Фрунзе ул, 2</t>
  </si>
  <si>
    <t>Ковров г, Фрунзе ул, 4</t>
  </si>
  <si>
    <t>2129.900</t>
  </si>
  <si>
    <t>Ковров г, Фрунзе ул, 6</t>
  </si>
  <si>
    <t>927.600</t>
  </si>
  <si>
    <t>Ковров г, Фрунзе ул, 7</t>
  </si>
  <si>
    <t>Ковров г, Фрунзе ул, 8</t>
  </si>
  <si>
    <t>Ковров г, Фурманова ул, 14</t>
  </si>
  <si>
    <t>Ковров г, Фурманова ул, 16</t>
  </si>
  <si>
    <t>Ковров г, Фурманова ул, 17/1</t>
  </si>
  <si>
    <t>Ковров г, Фурманова ул, 17/2</t>
  </si>
  <si>
    <t>Ковров г, Фурманова ул, 18</t>
  </si>
  <si>
    <t>Ковров г, Фурманова ул, 27</t>
  </si>
  <si>
    <t>Ковров г, Фурманова ул, 31</t>
  </si>
  <si>
    <t>Ковров г, Фурманова ул, 33</t>
  </si>
  <si>
    <t>Ковров г, Фурманова ул, 35</t>
  </si>
  <si>
    <t>Ковров г, Фурманова ул, 37</t>
  </si>
  <si>
    <t>Ковров г, Циолковского ул, 12</t>
  </si>
  <si>
    <t>1044.400</t>
  </si>
  <si>
    <t>Ковров г, Циолковского ул, 19</t>
  </si>
  <si>
    <t>Ковров г, Циолковского ул, 21</t>
  </si>
  <si>
    <t>932.400</t>
  </si>
  <si>
    <t>Ковров г, Циолковского ул, 35</t>
  </si>
  <si>
    <t>1171.000</t>
  </si>
  <si>
    <t>982.300</t>
  </si>
  <si>
    <t>Ковров г, Циолковского ул, 40</t>
  </si>
  <si>
    <t>Ковров г, Челюскинцев ул, 131</t>
  </si>
  <si>
    <t>1924</t>
  </si>
  <si>
    <t>Ковров г, Челюскинцев ул, 131а</t>
  </si>
  <si>
    <t>Ковров г, Челюскинцев ул, 133</t>
  </si>
  <si>
    <t>Ковров г, Челюскинцев ул, 93</t>
  </si>
  <si>
    <t>Ковров г, Чернышевского ул, 1</t>
  </si>
  <si>
    <t>Ковров г, Чернышевского ул, 11</t>
  </si>
  <si>
    <t>Ковров г, Чернышевского ул, 15</t>
  </si>
  <si>
    <t>Ковров г, Чернышевского ул, 3</t>
  </si>
  <si>
    <t>1311.400</t>
  </si>
  <si>
    <t>Ковров г, Чернышевского ул, 4</t>
  </si>
  <si>
    <t>Ковров г, Чернышевского ул, 5</t>
  </si>
  <si>
    <t>Ковров г, Чернышевского ул, 7</t>
  </si>
  <si>
    <t>Ковров г, Чернышевского ул, 9</t>
  </si>
  <si>
    <t>919.100</t>
  </si>
  <si>
    <t>Ковров г, Чкалова пер, 3</t>
  </si>
  <si>
    <t>Ковров г, Чкалова пер, 5</t>
  </si>
  <si>
    <t>Ковров г, Чкалова ул, 48/2</t>
  </si>
  <si>
    <t>Ковров г, Чкалова ул, 48</t>
  </si>
  <si>
    <t>Ковров г, Чкалова ул, 50</t>
  </si>
  <si>
    <t>Ковров г, Шмидта ул, 11</t>
  </si>
  <si>
    <t>Ковров г, Шмидта ул, 9</t>
  </si>
  <si>
    <t>3531.000</t>
  </si>
  <si>
    <t>Ковров г, Щеглова ул, 43</t>
  </si>
  <si>
    <t>Ковров г, Щеглова ул, 56</t>
  </si>
  <si>
    <t>Ковров г, Щорса ул, 1</t>
  </si>
  <si>
    <t>Ковров г, Щорса ул, 25</t>
  </si>
  <si>
    <t>Ковров г, Щорса ул, 4</t>
  </si>
  <si>
    <t>Ковровский р-н, Гигант п, Первомайская ул, 1</t>
  </si>
  <si>
    <t>233.300</t>
  </si>
  <si>
    <t>Ковровский р-н, Гигант п, Первомайская ул, 11</t>
  </si>
  <si>
    <t>285.400</t>
  </si>
  <si>
    <t>Ковровский р-н, Гигант п, Первомайская ул, 13</t>
  </si>
  <si>
    <t>Ковровский р-н, Гигант п, Первомайская ул, 15</t>
  </si>
  <si>
    <t>Ковровский р-н, Гигант п, Первомайская ул, 17</t>
  </si>
  <si>
    <t>Ковровский р-н, Гигант п, Первомайская ул, 25</t>
  </si>
  <si>
    <t>Ковровский р-н, Гигант п, Первомайская ул, 3</t>
  </si>
  <si>
    <t>Ковровский р-н, Гигант п, Первомайская ул, 5</t>
  </si>
  <si>
    <t>Ковровский р-н, Гигант п, Первомайская ул, 7</t>
  </si>
  <si>
    <t>Ковровский р-н, Гигант п, Юбилейная ул, 62</t>
  </si>
  <si>
    <t>Ковровский р-н, Гигант п, Юбилейная ул, 63</t>
  </si>
  <si>
    <t>Ковровский р-н, Гигант п, Юбилейная ул, 64</t>
  </si>
  <si>
    <t>Ковровский р-н, Глебово д, Школьная ул, 20</t>
  </si>
  <si>
    <t>611.500</t>
  </si>
  <si>
    <t>Ковровский р-н, Глебово д, Школьная ул, 22</t>
  </si>
  <si>
    <t>278.200</t>
  </si>
  <si>
    <t>258.400</t>
  </si>
  <si>
    <t>351.200</t>
  </si>
  <si>
    <t>Ковровский р-н, Гостюхинского карьера п, 5</t>
  </si>
  <si>
    <t>Ковровский р-н, Гостюхинского карьера п, 6</t>
  </si>
  <si>
    <t>Ковровский р-н, Доброград п, Славянская ул, 1</t>
  </si>
  <si>
    <t>Ковровский р-н, Доброград п, Славянская ул, 3</t>
  </si>
  <si>
    <t>Ковровский р-н, Доброград п, Славянская ул, 5</t>
  </si>
  <si>
    <t>Ковровский р-н, Достижение п, Кирпичная ул, 29</t>
  </si>
  <si>
    <t>Ковровский р-н, Достижение п, Фабричная ул, 17</t>
  </si>
  <si>
    <t>Ковровский р-н, Достижение п, Фабричная ул, 37</t>
  </si>
  <si>
    <t>Ковровский р-н, Достижение п, Фабричная ул, 38</t>
  </si>
  <si>
    <t>Ковровский р-н, Достижение п, Фабричная ул, 43</t>
  </si>
  <si>
    <t>Ковровский р-н, Иваново с, Коммунистическая ул, 22</t>
  </si>
  <si>
    <t>700.200</t>
  </si>
  <si>
    <t>Ковровский р-н, Клязьминский Городок с, Клязьминская ПМК ул, 1</t>
  </si>
  <si>
    <t>Ковровский р-н, Клязьминский Городок с, Клязьминская ПМК ул, 16</t>
  </si>
  <si>
    <t>Ковровский р-н, Клязьминский Городок с, Клязьминская ПМК ул, 2</t>
  </si>
  <si>
    <t>600.600</t>
  </si>
  <si>
    <t>Ковровский р-н, Клязьминский Городок с, Клязьминская ПМК ул, 29</t>
  </si>
  <si>
    <t>Ковровский р-н, Клязьминский Городок с, Клязьминская ПМК ул, 3</t>
  </si>
  <si>
    <t>Ковровский р-н, Клязьминский Городок с, Клязьминская ПМК ул, 5</t>
  </si>
  <si>
    <t>Ковровский р-н, Клязьминский Городок с, Клязьминская ПМК ул, 6</t>
  </si>
  <si>
    <t>Ковровский р-н, Ковров-35 городок, Центральная ул, 110</t>
  </si>
  <si>
    <t>Ковровский р-н, Ковров-35 городок, Центральная ул, 140</t>
  </si>
  <si>
    <t>Ковровский р-н, Ковров-35 городок, Центральная ул, 142</t>
  </si>
  <si>
    <t>Ковровский р-н, Ковров-35 городок, Центральная ул, 149</t>
  </si>
  <si>
    <t>Ковровский р-н, Ковров-35 городок, Центральная ул, 150</t>
  </si>
  <si>
    <t>Ковровский р-н, Ковров-35 городок, Школьная ул, 102</t>
  </si>
  <si>
    <t>Ковровский р-н, Ковров-35 городок, Школьная ул, 107</t>
  </si>
  <si>
    <t>Ковровский р-н, Ковров-35 городок, Школьная ул, 109</t>
  </si>
  <si>
    <t>Ковровский р-н, Ковров-35 городок, Школьная ул, 94</t>
  </si>
  <si>
    <t>Ковровский р-н, Красный Октябрь п, Комсомольская ул, 1</t>
  </si>
  <si>
    <t>Ковровский р-н, Красный Октябрь п, Комсомольская ул, 1А</t>
  </si>
  <si>
    <t>221.300</t>
  </si>
  <si>
    <t>Ковровский р-н, Красный Октябрь п, Комсомольская ул, 20</t>
  </si>
  <si>
    <t>Ковровский р-н, Красный Октябрь п, Комсомольская ул, 7</t>
  </si>
  <si>
    <t>Ковровский р-н, Красный Октябрь п, Комсомольская ул, 9</t>
  </si>
  <si>
    <t>652.000</t>
  </si>
  <si>
    <t>Ковровский р-н, Красный Октябрь п, Комсомольская ул, 9А</t>
  </si>
  <si>
    <t>207.300</t>
  </si>
  <si>
    <t>Ковровский р-н, Красный Октябрь п, Мира ул, 13</t>
  </si>
  <si>
    <t>Ковровский р-н, Красный Октябрь п, Мира ул, 17</t>
  </si>
  <si>
    <t>Ковровский р-н, Красный Октябрь п, Мира ул, 5</t>
  </si>
  <si>
    <t>267.500</t>
  </si>
  <si>
    <t>Ковровский р-н, Красный Октябрь п, Мира ул, 7</t>
  </si>
  <si>
    <t>269.400</t>
  </si>
  <si>
    <t>Ковровский р-н, Красный Октябрь п, Садовая ул, 2</t>
  </si>
  <si>
    <t>Ковровский р-н, Красный Октябрь п, Садовая ул, 4</t>
  </si>
  <si>
    <t>Ковровский р-н, Красный Октябрь п, Садовая ул, 6</t>
  </si>
  <si>
    <t>476.300</t>
  </si>
  <si>
    <t>Ковровский р-н, Крутово с, Просторная ул, 8</t>
  </si>
  <si>
    <t>Ковровский р-н, Крутово с, Танеева ул, 37А</t>
  </si>
  <si>
    <t>Ковровский р-н, Малыгино п, Дорожная ул, 89В</t>
  </si>
  <si>
    <t>Ковровский р-н, Малыгино п, Строителей ул, 43</t>
  </si>
  <si>
    <t>280.400</t>
  </si>
  <si>
    <t>Ковровский р-н, Малыгино п, Строителей ул, 43А</t>
  </si>
  <si>
    <t>Ковровский р-н, Малыгино п, Школьная ул, 54</t>
  </si>
  <si>
    <t>455.400</t>
  </si>
  <si>
    <t>440.900</t>
  </si>
  <si>
    <t>Ковровский р-н, Малыгино п, Школьная ул, 57</t>
  </si>
  <si>
    <t>Ковровский р-н, Малыгино п, Школьная ул, 58</t>
  </si>
  <si>
    <t>Ковровский р-н, Малыгино п, Школьная ул, 61</t>
  </si>
  <si>
    <t>Ковровский р-н, Малыгино п, Школьная ул, 66</t>
  </si>
  <si>
    <t>807.100</t>
  </si>
  <si>
    <t>Ковровский р-н, Малыгино п, Юбилейная ул, 47</t>
  </si>
  <si>
    <t>Ковровский р-н, Малыгино п, Юбилейная ул, 48</t>
  </si>
  <si>
    <t>Ковровский р-н, Малыгино п, Юбилейная ул, 50</t>
  </si>
  <si>
    <t>Ковровский р-н, Малыгино п, Юбилейная ул, 51</t>
  </si>
  <si>
    <t>Ковровский р-н, Малыгино п, Юбилейная ул, 52</t>
  </si>
  <si>
    <t>Ковровский р-н, Малыгино п, Юбилейная ул, 62</t>
  </si>
  <si>
    <t>Ковровский р-н, Малыгино п, Юбилейная ул, 63</t>
  </si>
  <si>
    <t>Ковровский р-н, Малыгино п, Юбилейная ул, 64</t>
  </si>
  <si>
    <t>1557.300</t>
  </si>
  <si>
    <t>Ковровский р-н, Малыгино п, Юбилейная ул, 65</t>
  </si>
  <si>
    <t>1253.100</t>
  </si>
  <si>
    <t>Ковровский р-н, Малыгино п, Юбилейная ул, 67</t>
  </si>
  <si>
    <t>Ковровский р-н, Малыгино п, Юбилейная ул, 68</t>
  </si>
  <si>
    <t>1155.200</t>
  </si>
  <si>
    <t>Ковровский р-н, Малыгино п, Юбилейная ул, 69</t>
  </si>
  <si>
    <t>Ковровский р-н, Мелехово пгт, 2-я Набережная ул, 26</t>
  </si>
  <si>
    <t>Ковровский р-н, Мелехово пгт, 2-я Набережная ул, 28</t>
  </si>
  <si>
    <t>Ковровский р-н, Мелехово пгт, 2-я Набережная ул, 30</t>
  </si>
  <si>
    <t>Ковровский р-н, Мелехово пгт, 2-я Набережная ул, 32</t>
  </si>
  <si>
    <t>Ковровский р-н, Мелехово пгт, 2-я Набережная ул, 34</t>
  </si>
  <si>
    <t>Ковровский р-н, Мелехово пгт, 2-я Набережная ул, 36</t>
  </si>
  <si>
    <t>Ковровский р-н, Мелехово пгт, Гагарина ул, 1</t>
  </si>
  <si>
    <t>Ковровский р-н, Мелехово пгт, Гагарина ул, 11</t>
  </si>
  <si>
    <t>602.900</t>
  </si>
  <si>
    <t>Ковровский р-н, Мелехово пгт, Гагарина ул, 13</t>
  </si>
  <si>
    <t>616.600</t>
  </si>
  <si>
    <t>1002.100</t>
  </si>
  <si>
    <t>Ковровский р-н, Мелехово пгт, Гагарина ул, 15</t>
  </si>
  <si>
    <t>999.400</t>
  </si>
  <si>
    <t>Ковровский р-н, Мелехово пгт, Гагарина ул, 17</t>
  </si>
  <si>
    <t>Ковровский р-н, Мелехово пгт, Гагарина ул, 2</t>
  </si>
  <si>
    <t>747.700</t>
  </si>
  <si>
    <t>Ковровский р-н, Мелехово пгт, Гагарина ул, 3</t>
  </si>
  <si>
    <t>Ковровский р-н, Мелехово пгт, Гагарина ул, 5</t>
  </si>
  <si>
    <t>Ковровский р-н, Мелехово пгт, Гагарина ул, 6</t>
  </si>
  <si>
    <t>Ковровский р-н, Мелехово пгт, Гагарина ул, 7</t>
  </si>
  <si>
    <t>725.900</t>
  </si>
  <si>
    <t>693.400</t>
  </si>
  <si>
    <t>Ковровский р-н, Мелехово пгт, Комарова ул, 10</t>
  </si>
  <si>
    <t>Ковровский р-н, Мелехово пгт, Комарова ул, 15</t>
  </si>
  <si>
    <t>662.600</t>
  </si>
  <si>
    <t>Ковровский р-н, Мелехово пгт, Комарова ул, 17</t>
  </si>
  <si>
    <t>717.900</t>
  </si>
  <si>
    <t>Ковровский р-н, Мелехово пгт, Комарова ул, 2</t>
  </si>
  <si>
    <t>Ковровский р-н, Мелехово пгт, Комарова ул, 4</t>
  </si>
  <si>
    <t>Ковровский р-н, Мелехово пгт, Комарова ул, 5</t>
  </si>
  <si>
    <t>Ковровский р-н, Мелехово пгт, Комарова ул, 6</t>
  </si>
  <si>
    <t>428.800</t>
  </si>
  <si>
    <t>Ковровский р-н, Мелехово пгт, Комарова ул, 7</t>
  </si>
  <si>
    <t>Ковровский р-н, Мелехово пгт, Красная Горка ул, 1</t>
  </si>
  <si>
    <t>Ковровский р-н, Мелехово пгт, Красная Горка ул, 2</t>
  </si>
  <si>
    <t>511.100</t>
  </si>
  <si>
    <t>Ковровский р-н, Мелехово пгт, Красная Горка ул, 3а</t>
  </si>
  <si>
    <t>Ковровский р-н, Мелехово пгт, Первомайская ул, 44</t>
  </si>
  <si>
    <t>Ковровский р-н, Мелехово пгт, Первомайская ул, 53</t>
  </si>
  <si>
    <t>Ковровский р-н, Мелехово пгт, Первомайская ул, 53а</t>
  </si>
  <si>
    <t>Ковровский р-н, Мелехово пгт, Первомайская ул, 57</t>
  </si>
  <si>
    <t>291.800</t>
  </si>
  <si>
    <t>Ковровский р-н, Мелехово пгт, Первомайская ул, 59</t>
  </si>
  <si>
    <t>Ковровский р-н, Мелехово пгт, Первомайская ул, 64</t>
  </si>
  <si>
    <t>593.100</t>
  </si>
  <si>
    <t>Ковровский р-н, Мелехово пгт, Первомайская ул, 66</t>
  </si>
  <si>
    <t>1354.100</t>
  </si>
  <si>
    <t>Ковровский р-н, Мелехово пгт, Первомайская ул, 68</t>
  </si>
  <si>
    <t>Ковровский р-н, Мелехово пгт, Первомайская ул, 70</t>
  </si>
  <si>
    <t>Ковровский р-н, Мелехово пгт, Первомайская ул, 72</t>
  </si>
  <si>
    <t>1229.100</t>
  </si>
  <si>
    <t>Ковровский р-н, Мелехово пгт, Пионерская ул, 3</t>
  </si>
  <si>
    <t>Ковровский р-н, Мелехово пгт, Пионерская ул, 4</t>
  </si>
  <si>
    <t>Ковровский р-н, Мелехово пгт, Пионерская ул, 5</t>
  </si>
  <si>
    <t>Ковровский р-н, Мелехово пгт, Советская ул, 10</t>
  </si>
  <si>
    <t>740.600</t>
  </si>
  <si>
    <t>Ковровский р-н, Мелехово пгт, Советская ул, 15</t>
  </si>
  <si>
    <t>725.600</t>
  </si>
  <si>
    <t>Ковровский р-н, Мелехово пгт, Советская ул, 3</t>
  </si>
  <si>
    <t>Ковровский р-н, Мелехово пгт, Советская ул, 6</t>
  </si>
  <si>
    <t>Ковровский р-н, Мелехово пгт, Советская ул, 7</t>
  </si>
  <si>
    <t>Ковровский р-н, Мелехово пгт, Советская ул, 8</t>
  </si>
  <si>
    <t>Ковровский р-н, Мелехово пгт, Строительная ул, 1</t>
  </si>
  <si>
    <t>Ковровский р-н, Мелехово пгт, Строительная ул, 2</t>
  </si>
  <si>
    <t>Ковровский р-н, Мелехово пгт, Строительная ул, 3</t>
  </si>
  <si>
    <t>Ковровский р-н, Мелехово пгт, Строительная ул, 4</t>
  </si>
  <si>
    <t>Ковровский р-н, Мелехово пгт, Школьный пер, 21</t>
  </si>
  <si>
    <t>1028.600</t>
  </si>
  <si>
    <t>Ковровский р-н, Мелехово пгт, Школьный пер, 22</t>
  </si>
  <si>
    <t>924.600</t>
  </si>
  <si>
    <t>Ковровский р-н, Мелехово пгт, Школьный пер, 23</t>
  </si>
  <si>
    <t>Ковровский р-н, Мелехово пгт, Школьный пер, 25</t>
  </si>
  <si>
    <t>Ковровский р-н, Мелехово пгт, Школьный пер, 27</t>
  </si>
  <si>
    <t>Ковровский р-н, Мелехово пгт, Школьный пер, 28</t>
  </si>
  <si>
    <t>Ковровский р-н, Мелехово пгт, Юбилейная ул, 1</t>
  </si>
  <si>
    <t>Ковровский р-н, Мелехово пгт, Юбилейная ул, 3</t>
  </si>
  <si>
    <t>516.600</t>
  </si>
  <si>
    <t>Ковровский р-н, Мелехово пгт, Юбилейная ул, 4</t>
  </si>
  <si>
    <t>Ковровский р-н, Мелехово пгт, Юбилейная ул, 5</t>
  </si>
  <si>
    <t>Ковровский р-н, Мелехово пгт, Юбилейная ул, 6</t>
  </si>
  <si>
    <t>Ковровский р-н, Мелехово пгт, Юбилейная ул, 7</t>
  </si>
  <si>
    <t>Ковровский р-н, Нерехта п, Просторная ул, 1</t>
  </si>
  <si>
    <t>Ковровский р-н, Нерехта п, Просторная ул, 2</t>
  </si>
  <si>
    <t>Ковровский р-н, Нерехта п, Просторная ул, 3</t>
  </si>
  <si>
    <t>Ковровский р-н, Нерехта п, Просторная ул, 4</t>
  </si>
  <si>
    <t>Ковровский р-н, Новый п, Лесная ул, 3</t>
  </si>
  <si>
    <t>297.700</t>
  </si>
  <si>
    <t>Ковровский р-н, Новый п, Лесная ул, 4</t>
  </si>
  <si>
    <t>206.900</t>
  </si>
  <si>
    <t>Ковровский р-н, Новый п, Лесная ул, 4А</t>
  </si>
  <si>
    <t>Ковровский р-н, Новый п, Лесная ул, 5</t>
  </si>
  <si>
    <t>Ковровский р-н, Новый п, Лесная ул, 6</t>
  </si>
  <si>
    <t>Ковровский р-н, Новый п, Першутова ул, 1</t>
  </si>
  <si>
    <t>Ковровский р-н, Новый п, Першутова ул, 2</t>
  </si>
  <si>
    <t>623.900</t>
  </si>
  <si>
    <t>Ковровский р-н, Новый п, Першутова ул, 3</t>
  </si>
  <si>
    <t>Ковровский р-н, Новый п, Школьная ул, 10</t>
  </si>
  <si>
    <t>Ковровский р-н, Новый п, Школьная ул, 11</t>
  </si>
  <si>
    <t>402.500</t>
  </si>
  <si>
    <t>Ковровский р-н, Новый п, Школьная ул, 12</t>
  </si>
  <si>
    <t>Ковровский р-н, Новый п, Школьная ул, 13</t>
  </si>
  <si>
    <t>Ковровский р-н, Новый п, Школьная ул, 14</t>
  </si>
  <si>
    <t>Ковровский р-н, Новый п, Школьная ул, 15</t>
  </si>
  <si>
    <t>Ковровский р-н, Новый п, Школьная ул, 17</t>
  </si>
  <si>
    <t>Ковровский р-н, Новый п, Школьная ул, 4</t>
  </si>
  <si>
    <t>662.700</t>
  </si>
  <si>
    <t>Ковровский р-н, Новый п, Школьная ул, 6</t>
  </si>
  <si>
    <t>Ковровский р-н, Новый п, Школьная ул, 6а</t>
  </si>
  <si>
    <t>Ковровский р-н, Новый п, Школьная ул, 7</t>
  </si>
  <si>
    <t>Ковровский р-н, Новый п, Школьная ул, 8</t>
  </si>
  <si>
    <t>510.600</t>
  </si>
  <si>
    <t>Ковровский р-н, Новый п, Школьная ул, 9</t>
  </si>
  <si>
    <t>Ковровский р-н, Пакино п, 1</t>
  </si>
  <si>
    <t>Ковровский р-н, Пакино п, Молодежная ул, 21</t>
  </si>
  <si>
    <t>Ковровский р-н, Пакино п, Молодежная ул, 22</t>
  </si>
  <si>
    <t>Ковровский р-н, Пакино п, Молодежная ул, 23</t>
  </si>
  <si>
    <t>Ковровский р-н, Пакино п, Молодежная ул, 24</t>
  </si>
  <si>
    <t>Ковровский р-н, Пакино п, Труда ул, 13</t>
  </si>
  <si>
    <t>Ковровский р-н, Пакино п, Труда ул, 16</t>
  </si>
  <si>
    <t>Ковровский р-н, Пакино п, Труда ул, 18</t>
  </si>
  <si>
    <t>Ковровский р-н, Пакино п, Труда ул, 19</t>
  </si>
  <si>
    <t>Ковровский р-н, Пакино п, Центральная ул, 25</t>
  </si>
  <si>
    <t>259.300</t>
  </si>
  <si>
    <t>Ковровский р-н, Пакино п, Центральная ул, 26</t>
  </si>
  <si>
    <t>414.900</t>
  </si>
  <si>
    <t>Ковровский р-н, Пакино п, Школьная ул, 20б</t>
  </si>
  <si>
    <t>Ковровский р-н, Пакино п, Школьная ул, 29</t>
  </si>
  <si>
    <t>Ковровский р-н, Пантелеево с, Подгорица ул, 6</t>
  </si>
  <si>
    <t>Ковровский р-н, Пантелеево с, Центральная ул, 57</t>
  </si>
  <si>
    <t>Ковровский р-н, Первомайский п, 1</t>
  </si>
  <si>
    <t>Ковровский р-н, Первомайский п, 14</t>
  </si>
  <si>
    <t>Ковровский р-н, Первомайский п, 15</t>
  </si>
  <si>
    <t>Ковровский р-н, Первомайский п, 16</t>
  </si>
  <si>
    <t>832.100</t>
  </si>
  <si>
    <t>Ковровский р-н, Первомайский п, 17</t>
  </si>
  <si>
    <t>Ковровский р-н, Первомайский п, 18</t>
  </si>
  <si>
    <t>934.200</t>
  </si>
  <si>
    <t>Ковровский р-н, Первомайский п, 19б</t>
  </si>
  <si>
    <t>Ковровский р-н, Первомайский п, 2</t>
  </si>
  <si>
    <t>Ковровский р-н, Первомайский п, 3</t>
  </si>
  <si>
    <t>Ковровский р-н, Первомайский п, 4</t>
  </si>
  <si>
    <t>Ковровский р-н, Первомайский п, 6</t>
  </si>
  <si>
    <t>Ковровский р-н, Первомайский п, 7</t>
  </si>
  <si>
    <t>Ковровский р-н, Первомайский п, 9</t>
  </si>
  <si>
    <t>647.100</t>
  </si>
  <si>
    <t>355.300</t>
  </si>
  <si>
    <t>501.600</t>
  </si>
  <si>
    <t>233.200</t>
  </si>
  <si>
    <t>Ковровский р-н, Ручей д, Молодежная ул, 33</t>
  </si>
  <si>
    <t>Ковровский р-н, Ручей д, Молодежная ул, 34</t>
  </si>
  <si>
    <t>Ковровский р-н, Ручей д, Центральная ул, 1</t>
  </si>
  <si>
    <t>227.100</t>
  </si>
  <si>
    <t>Ковровский р-н, Ручей д, Центральная ул, 3</t>
  </si>
  <si>
    <t>521.800</t>
  </si>
  <si>
    <t>Ковровский р-н, Ручей д, Центральная ул, 4</t>
  </si>
  <si>
    <t>Ковровский р-н, Ручей д, Центральная ул, 5</t>
  </si>
  <si>
    <t>Ковровский р-н, Санатория им Абельмана п, 1</t>
  </si>
  <si>
    <t>591.100</t>
  </si>
  <si>
    <t>Ковровский р-н, Санниково с, Центральная ул, 16</t>
  </si>
  <si>
    <t>Ковровский р-н, Санниково с, Центральная ул, 20</t>
  </si>
  <si>
    <t>Ковровский р-н, Смолино с, Дорожная ул, 3</t>
  </si>
  <si>
    <t>Ковровский р-н, Смолино с, Дорожная ул, 4</t>
  </si>
  <si>
    <t>Ковровский р-н, Старая д, Совхозная ул, 25</t>
  </si>
  <si>
    <t>Ковровский р-н, Старая д, Совхозная ул, 27</t>
  </si>
  <si>
    <t>Ковровский р-н, Филино п, 1</t>
  </si>
  <si>
    <t>Ковровский р-н, Филино п, 2</t>
  </si>
  <si>
    <t>Ковровский р-н, Филино п, 7</t>
  </si>
  <si>
    <t>Ковровский р-н, Филино п, 8</t>
  </si>
  <si>
    <t>Ковровский р-н, Шевинская д, Советская ул, 11</t>
  </si>
  <si>
    <t>Ковровский р-н, Шевинская д, Советская ул, 12</t>
  </si>
  <si>
    <t>Кольчугино г, 3 Интернационала ул, 38</t>
  </si>
  <si>
    <t>Кольчугино г, 3 Интернационала ул, 49</t>
  </si>
  <si>
    <t>Кольчугино г, 3 Интернационала ул, 51</t>
  </si>
  <si>
    <t>1329.400</t>
  </si>
  <si>
    <t>Кольчугино г, 3 Интернационала ул, 55</t>
  </si>
  <si>
    <t>Кольчугино г, 3 Интернационала ул, 57</t>
  </si>
  <si>
    <t>Кольчугино г, 3 Интернационала ул, 59</t>
  </si>
  <si>
    <t>746.800</t>
  </si>
  <si>
    <t>Кольчугино г, 3 Интернационала ул, 60</t>
  </si>
  <si>
    <t>1751.300</t>
  </si>
  <si>
    <t>Кольчугино г, 3 Интернационала ул, 62</t>
  </si>
  <si>
    <t>643.510</t>
  </si>
  <si>
    <t>Кольчугино г, 3 Интернационала ул, 63</t>
  </si>
  <si>
    <t>Кольчугино г, 3 Интернационала ул, 64</t>
  </si>
  <si>
    <t>1631.000</t>
  </si>
  <si>
    <t>Кольчугино г, 3 Интернационала ул, 64а</t>
  </si>
  <si>
    <t>Кольчугино г, 3 Интернационала ул, 65</t>
  </si>
  <si>
    <t>Кольчугино г, 3 Интернационала ул, 66</t>
  </si>
  <si>
    <t>Кольчугино г, 3 Интернационала ул, 67</t>
  </si>
  <si>
    <t>Кольчугино г, 3 Интернационала ул, 71</t>
  </si>
  <si>
    <t>Кольчугино г, 3 Интернационала ул, 81</t>
  </si>
  <si>
    <t>Кольчугино г, 3 Интернационала ул, 81А</t>
  </si>
  <si>
    <t>661.400</t>
  </si>
  <si>
    <t>Кольчугино г, 4 Линия Ленинского поселка ул, 1</t>
  </si>
  <si>
    <t>2661.000</t>
  </si>
  <si>
    <t>Кольчугино г, 4 Линия Ленинского поселка ул, 2</t>
  </si>
  <si>
    <t>Кольчугино г, 4 Линия Ленинского поселка ул, 3</t>
  </si>
  <si>
    <t>389.500</t>
  </si>
  <si>
    <t>Кольчугино г, 5 Линия Ленинского поселка ул, 1</t>
  </si>
  <si>
    <t>Кольчугино г, 5 Линия Ленинского поселка ул, 1а</t>
  </si>
  <si>
    <t>Кольчугино г, 5 Линия Ленинского поселка ул, 2</t>
  </si>
  <si>
    <t>Кольчугино г, 5 Линия Ленинского поселка ул, 3</t>
  </si>
  <si>
    <t>8826.000</t>
  </si>
  <si>
    <t>Кольчугино г, 50 лет Октября ул, 10</t>
  </si>
  <si>
    <t>Кольчугино г, 50 лет Октября ул, 11</t>
  </si>
  <si>
    <t>489.300</t>
  </si>
  <si>
    <t>Кольчугино г, 50 лет Октября ул, 12</t>
  </si>
  <si>
    <t>Кольчугино г, 50 лет Октября ул, 14</t>
  </si>
  <si>
    <t>Кольчугино г, 50 лет Октября ул, 15</t>
  </si>
  <si>
    <t>4139.000</t>
  </si>
  <si>
    <t>Кольчугино г, 50 лет Октября ул, 16</t>
  </si>
  <si>
    <t>Кольчугино г, 50 лет Октября ул, 22</t>
  </si>
  <si>
    <t>Кольчугино г, 50 лет Октября ул, 24</t>
  </si>
  <si>
    <t>Кольчугино г, 50 лет Октября ул, 26</t>
  </si>
  <si>
    <t>1559.000</t>
  </si>
  <si>
    <t>Кольчугино г, 50 лет Октября ул, 28</t>
  </si>
  <si>
    <t>Кольчугино г, 50 лет Октября ул, 3</t>
  </si>
  <si>
    <t>Кольчугино г, 50 лет Октября ул, 30</t>
  </si>
  <si>
    <t>Кольчугино г, 50 лет Октября ул, 4</t>
  </si>
  <si>
    <t>Кольчугино г, 50 лет Октября ул, 5А</t>
  </si>
  <si>
    <t>Кольчугино г, 50 лет Октября ул, 6</t>
  </si>
  <si>
    <t>Кольчугино г, 50 лет Октября ул, 7</t>
  </si>
  <si>
    <t>Кольчугино г, 50 лет Октября ул, 8</t>
  </si>
  <si>
    <t>Кольчугино г, 50 лет СССР ул, 10</t>
  </si>
  <si>
    <t>Кольчугино г, 50 лет СССР ул, 4</t>
  </si>
  <si>
    <t>Кольчугино г, 50 лет СССР ул, 6</t>
  </si>
  <si>
    <t>Кольчугино г, 50 лет СССР ул, 8</t>
  </si>
  <si>
    <t>Кольчугино г, 6 Линия Ленинского поселка ул, 28</t>
  </si>
  <si>
    <t>Кольчугино г, 6 Линия Ленинского поселка ул, 29а</t>
  </si>
  <si>
    <t>Кольчугино г, 6 Линия Ленинского поселка ул, 29Б</t>
  </si>
  <si>
    <t>Кольчугино г, 7 Ноября ул, 2А</t>
  </si>
  <si>
    <t>Кольчугино г, 7 Ноября ул, 2Б</t>
  </si>
  <si>
    <t>Кольчугино г, 7 Ноября ул, 4</t>
  </si>
  <si>
    <t>Кольчугино г, 7 Ноября ул, 6</t>
  </si>
  <si>
    <t>Кольчугино г, 7 Ноября ул, 6а</t>
  </si>
  <si>
    <t>Кольчугино г, Алексеева ул, 1</t>
  </si>
  <si>
    <t>Кольчугино г, Алексеева ул, 1а</t>
  </si>
  <si>
    <t>1304.500</t>
  </si>
  <si>
    <t>Кольчугино г, Алексеева ул, 3А</t>
  </si>
  <si>
    <t>Кольчугино г, Алексеева ул, 3б</t>
  </si>
  <si>
    <t>Кольчугино г, Алексеева ул, 8</t>
  </si>
  <si>
    <t>Кольчугино г, Белая Речка мкр, Мелиораторов ул, 10</t>
  </si>
  <si>
    <t>Кольчугино г, Белая Речка мкр, Мелиораторов ул, 12</t>
  </si>
  <si>
    <t>Кольчугино г, Белая Речка мкр, Мелиораторов ул, 14</t>
  </si>
  <si>
    <t>Кольчугино г, Белая Речка мкр, Мелиораторов ул, 2</t>
  </si>
  <si>
    <t>Кольчугино г, Белая Речка мкр, Мелиораторов ул, 4</t>
  </si>
  <si>
    <t>Кольчугино г, Белая Речка мкр, Мелиораторов ул, 6</t>
  </si>
  <si>
    <t>Кольчугино г, Белая Речка мкр, Мелиораторов ул, 8</t>
  </si>
  <si>
    <t>Кольчугино г, Белая Речка мкр, Молодежная ул, 1</t>
  </si>
  <si>
    <t>Кольчугино г, Белая Речка мкр, Молодежная ул, 11</t>
  </si>
  <si>
    <t>Кольчугино г, Белая Речка мкр, Молодежная ул, 3</t>
  </si>
  <si>
    <t>Кольчугино г, Белая Речка мкр, Молодежная ул, 4</t>
  </si>
  <si>
    <t>Кольчугино г, Белая Речка мкр, Молодежная ул, 5</t>
  </si>
  <si>
    <t>Кольчугино г, Белая Речка мкр, Новая ул, 2</t>
  </si>
  <si>
    <t>Кольчугино г, Белая Речка мкр, Новая ул, 3</t>
  </si>
  <si>
    <t>Кольчугино г, Белая Речка мкр, Новая ул, 4</t>
  </si>
  <si>
    <t>Кольчугино г, Белая Речка мкр, Новая ул, 5</t>
  </si>
  <si>
    <t>Кольчугино г, Белая Речка мкр, Новая ул, 6</t>
  </si>
  <si>
    <t>Кольчугино г, Белая Речка мкр, Новая ул, 7</t>
  </si>
  <si>
    <t>438.800</t>
  </si>
  <si>
    <t>Кольчугино г, Белая Речка мкр, Родниковая ул, 15</t>
  </si>
  <si>
    <t>Кольчугино г, Белая Речка мкр, Родниковая ул, 41</t>
  </si>
  <si>
    <t>Кольчугино г, Белая Речка мкр, Родниковая ул, 45</t>
  </si>
  <si>
    <t>Кольчугино г, Белая Речка мкр, Родниковая ул, 50</t>
  </si>
  <si>
    <t>Кольчугино г, Белая Речка мкр, Школьная ул, 11а</t>
  </si>
  <si>
    <t>Кольчугино г, Белая Речка мкр, Школьная ул, 12</t>
  </si>
  <si>
    <t>Кольчугино г, Белая Речка мкр, Школьная ул, 14</t>
  </si>
  <si>
    <t>Кольчугино г, Белая Речка мкр, Школьная ул, 15</t>
  </si>
  <si>
    <t>Кольчугино г, Белая Речка мкр, Школьная ул, 3</t>
  </si>
  <si>
    <t>Кольчугино г, Веденеева ул, 1</t>
  </si>
  <si>
    <t>738.720</t>
  </si>
  <si>
    <t>Кольчугино г, Веденеева ул, 10</t>
  </si>
  <si>
    <t>803.100</t>
  </si>
  <si>
    <t>Кольчугино г, Веденеева ул, 12</t>
  </si>
  <si>
    <t>Кольчугино г, Веденеева ул, 14</t>
  </si>
  <si>
    <t>607.940</t>
  </si>
  <si>
    <t>Кольчугино г, Веденеева ул, 2</t>
  </si>
  <si>
    <t>842.020</t>
  </si>
  <si>
    <t>Кольчугино г, Веденеева ул, 2а</t>
  </si>
  <si>
    <t>4909.800</t>
  </si>
  <si>
    <t>1513.050</t>
  </si>
  <si>
    <t>Кольчугино г, Веденеева ул, 4</t>
  </si>
  <si>
    <t>744.680</t>
  </si>
  <si>
    <t>Кольчугино г, Веденеева ул, 5</t>
  </si>
  <si>
    <t>825.530</t>
  </si>
  <si>
    <t>2837.000</t>
  </si>
  <si>
    <t>Кольчугино г, Веденеева ул, 7</t>
  </si>
  <si>
    <t>Кольчугино г, Веденеева ул, 8</t>
  </si>
  <si>
    <t>Кольчугино г, Вокзальная ул, 20А</t>
  </si>
  <si>
    <t>Кольчугино г, Гагарина ул, 1</t>
  </si>
  <si>
    <t>Кольчугино г, Гагарина ул, 12</t>
  </si>
  <si>
    <t>Кольчугино г, Гагарина ул, 3</t>
  </si>
  <si>
    <t>649.200</t>
  </si>
  <si>
    <t>Кольчугино г, Гагарина ул, 5</t>
  </si>
  <si>
    <t>Кольчугино г, Гагарина ул, 6</t>
  </si>
  <si>
    <t>Кольчугино г, Гагарина ул, 7</t>
  </si>
  <si>
    <t>Кольчугино г, Добровольского ул, 11</t>
  </si>
  <si>
    <t>Кольчугино г, Добровольского ул, 15</t>
  </si>
  <si>
    <t>2977.000</t>
  </si>
  <si>
    <t>Кольчугино г, Добровольского ул, 17</t>
  </si>
  <si>
    <t>Кольчугино г, Добровольского ул, 19</t>
  </si>
  <si>
    <t>Кольчугино г, Добровольского ул, 21</t>
  </si>
  <si>
    <t>785.800</t>
  </si>
  <si>
    <t>Кольчугино г, Добровольского ул, 23</t>
  </si>
  <si>
    <t>Кольчугино г, Добровольского ул, 25</t>
  </si>
  <si>
    <t>Кольчугино г, Добровольского ул, 27</t>
  </si>
  <si>
    <t>Кольчугино г, Добровольского ул, 29</t>
  </si>
  <si>
    <t>Кольчугино г, Добровольского ул, 3</t>
  </si>
  <si>
    <t>718.750</t>
  </si>
  <si>
    <t>Кольчугино г, Добровольского ул, 5</t>
  </si>
  <si>
    <t>Кольчугино г, Добровольского ул, 7</t>
  </si>
  <si>
    <t>Кольчугино г, Добровольского ул, 9</t>
  </si>
  <si>
    <t>Кольчугино г, Дружбы ул, 10</t>
  </si>
  <si>
    <t>Кольчугино г, Дружбы ул, 11</t>
  </si>
  <si>
    <t>Кольчугино г, Дружбы ул, 12</t>
  </si>
  <si>
    <t>Кольчугино г, Дружбы ул, 13</t>
  </si>
  <si>
    <t>Кольчугино г, Дружбы ул, 13а</t>
  </si>
  <si>
    <t>Кольчугино г, Дружбы ул, 15</t>
  </si>
  <si>
    <t>Кольчугино г, Дружбы ул, 17</t>
  </si>
  <si>
    <t>Кольчугино г, Дружбы ул, 18</t>
  </si>
  <si>
    <t>801.500</t>
  </si>
  <si>
    <t>Кольчугино г, Дружбы ул, 18А</t>
  </si>
  <si>
    <t>Кольчугино г, Дружбы ул, 18б</t>
  </si>
  <si>
    <t>Кольчугино г, Дружбы ул, 20</t>
  </si>
  <si>
    <t>5944.000</t>
  </si>
  <si>
    <t>Кольчугино г, Дружбы ул, 20а</t>
  </si>
  <si>
    <t>Кольчугино г, Дружбы ул, 21</t>
  </si>
  <si>
    <t>Кольчугино г, Дружбы ул, 22</t>
  </si>
  <si>
    <t>Кольчугино г, Дружбы ул, 23</t>
  </si>
  <si>
    <t>Кольчугино г, Дружбы ул, 24</t>
  </si>
  <si>
    <t>Кольчугино г, Дружбы ул, 25</t>
  </si>
  <si>
    <t>Кольчугино г, Дружбы ул, 26</t>
  </si>
  <si>
    <t>Кольчугино г, Дружбы ул, 27</t>
  </si>
  <si>
    <t>Кольчугино г, Дружбы ул, 29</t>
  </si>
  <si>
    <t>Кольчугино г, Дружбы ул, 30</t>
  </si>
  <si>
    <t>635.700</t>
  </si>
  <si>
    <t>Кольчугино г, Дружбы ул, 31</t>
  </si>
  <si>
    <t>1321.500</t>
  </si>
  <si>
    <t>Кольчугино г, Дружбы ул, 32</t>
  </si>
  <si>
    <t>Кольчугино г, Дружбы ул, 4</t>
  </si>
  <si>
    <t>Кольчугино г, Дружбы ул, 4А</t>
  </si>
  <si>
    <t>Кольчугино г, Дружбы ул, 6</t>
  </si>
  <si>
    <t>Кольчугино г, Дружбы ул, 6А</t>
  </si>
  <si>
    <t>6655.000</t>
  </si>
  <si>
    <t>Кольчугино г, Дружбы ул, 7</t>
  </si>
  <si>
    <t>Кольчугино г, Дружбы ул, 8</t>
  </si>
  <si>
    <t>Кольчугино г, Зернова ул, 18</t>
  </si>
  <si>
    <t>Кольчугино г, Инициативная ул, 12</t>
  </si>
  <si>
    <t>Кольчугино г, Инициативная ул, 13</t>
  </si>
  <si>
    <t>380.820</t>
  </si>
  <si>
    <t>Кольчугино г, Инициативная ул, 14</t>
  </si>
  <si>
    <t>Кольчугино г, Инициативная ул, 15</t>
  </si>
  <si>
    <t>Кольчугино г, Инициативная ул, 16</t>
  </si>
  <si>
    <t>Кольчугино г, Инициативная ул, 17</t>
  </si>
  <si>
    <t>387.940</t>
  </si>
  <si>
    <t>Кольчугино г, Инициативная ул, 18</t>
  </si>
  <si>
    <t>Кольчугино г, Инициативная ул, 19</t>
  </si>
  <si>
    <t>747.220</t>
  </si>
  <si>
    <t>Кольчугино г, К.Маркса ул, 21</t>
  </si>
  <si>
    <t>Кольчугино г, КИМ ул, 14</t>
  </si>
  <si>
    <t>Кольчугино г, КИМ ул, 18</t>
  </si>
  <si>
    <t>Кольчугино г, КИМ ул, 22</t>
  </si>
  <si>
    <t>Кольчугино г, КИМ ул, 26</t>
  </si>
  <si>
    <t>Кольчугино г, КИМ ул, 37</t>
  </si>
  <si>
    <t>Кольчугино г, КИМ ул, 6</t>
  </si>
  <si>
    <t>Кольчугино г, Коллективная ул, 35</t>
  </si>
  <si>
    <t>Кольчугино г, Коллективная ул, 37</t>
  </si>
  <si>
    <t>Кольчугино г, Коллективная ул, 39</t>
  </si>
  <si>
    <t>Кольчугино г, Коллективная ул, 41</t>
  </si>
  <si>
    <t>Кольчугино г, Коллективная ул, 45</t>
  </si>
  <si>
    <t>Кольчугино г, Коллективная ул, 47</t>
  </si>
  <si>
    <t>Кольчугино г, Котовского ул, 13</t>
  </si>
  <si>
    <t>Кольчугино г, Котовского ул, 16</t>
  </si>
  <si>
    <t>Кольчугино г, Котовского ул, 17</t>
  </si>
  <si>
    <t>Кольчугино г, Котовского ул, 18</t>
  </si>
  <si>
    <t>Кольчугино г, Котовского ул, 19</t>
  </si>
  <si>
    <t>Кольчугино г, Котовского ул, 20</t>
  </si>
  <si>
    <t>Кольчугино г, Котовского ул, 21</t>
  </si>
  <si>
    <t>Кольчугино г, Котовского ул, 22</t>
  </si>
  <si>
    <t>Кольчугино г, Котовского ул, 24</t>
  </si>
  <si>
    <t>Кольчугино г, Котовского ул, 25</t>
  </si>
  <si>
    <t>Кольчугино г, Котовского ул, 26</t>
  </si>
  <si>
    <t>408.480</t>
  </si>
  <si>
    <t>Кольчугино г, Котовского ул, 28</t>
  </si>
  <si>
    <t>Кольчугино г, Котовского ул, 30</t>
  </si>
  <si>
    <t>Кольчугино г, Ленина пл, 1</t>
  </si>
  <si>
    <t>Кольчугино г, Ленина пл, 10</t>
  </si>
  <si>
    <t>Кольчугино г, Ленина пл, 3</t>
  </si>
  <si>
    <t>Кольчугино г, Ленина пл, 6</t>
  </si>
  <si>
    <t>Кольчугино г, Ленина пл, 8</t>
  </si>
  <si>
    <t>Кольчугино г, Ленина ул, 10</t>
  </si>
  <si>
    <t>Кольчугино г, Ленина ул, 11</t>
  </si>
  <si>
    <t>Кольчугино г, Ленина ул, 11А</t>
  </si>
  <si>
    <t>Кольчугино г, Ленина ул, 14</t>
  </si>
  <si>
    <t>980.500</t>
  </si>
  <si>
    <t>Кольчугино г, Ленина ул, 16</t>
  </si>
  <si>
    <t>Кольчугино г, Ленина ул, 18</t>
  </si>
  <si>
    <t>Кольчугино г, Ленина ул, 19</t>
  </si>
  <si>
    <t>1914</t>
  </si>
  <si>
    <t>Кольчугино г, Ленина ул, 2</t>
  </si>
  <si>
    <t>Кольчугино г, Ленина ул, 21</t>
  </si>
  <si>
    <t>Кольчугино г, Ленина ул, 3</t>
  </si>
  <si>
    <t>Кольчугино г, Ленина ул, 4</t>
  </si>
  <si>
    <t>Кольчугино г, Ленина ул, 5</t>
  </si>
  <si>
    <t>Кольчугино г, Ленина ул, 6</t>
  </si>
  <si>
    <t>885.700</t>
  </si>
  <si>
    <t>Кольчугино г, Ленина ул, 7</t>
  </si>
  <si>
    <t>Кольчугино г, Ленина ул, 8</t>
  </si>
  <si>
    <t>Кольчугино г, Ленина ул, 9</t>
  </si>
  <si>
    <t>Кольчугино г, Лермонтова ул, 3</t>
  </si>
  <si>
    <t>Кольчугино г, Лермонтова ул, 4</t>
  </si>
  <si>
    <t>Кольчугино г, Лермонтова ул, 9</t>
  </si>
  <si>
    <t>Кольчугино г, Ломако ул, 12</t>
  </si>
  <si>
    <t>Кольчугино г, Ломако ул, 16</t>
  </si>
  <si>
    <t>Кольчугино г, Ломако ул, 18</t>
  </si>
  <si>
    <t>1929.180</t>
  </si>
  <si>
    <t>Кольчугино г, Ломако ул, 22</t>
  </si>
  <si>
    <t>Кольчугино г, Ломако ул, 24</t>
  </si>
  <si>
    <t>Кольчугино г, Ломако ул, 26</t>
  </si>
  <si>
    <t>5533.000</t>
  </si>
  <si>
    <t>Кольчугино г, Ломако ул, 32</t>
  </si>
  <si>
    <t>Кольчугино г, Ломако ул, 34</t>
  </si>
  <si>
    <t>967.200</t>
  </si>
  <si>
    <t>Кольчугино г, Ломако ул, 6</t>
  </si>
  <si>
    <t>Кольчугино г, Луговая ул, 1</t>
  </si>
  <si>
    <t>Кольчугино г, Луговая ул, 10</t>
  </si>
  <si>
    <t>Кольчугино г, Луговая ул, 2</t>
  </si>
  <si>
    <t>Кольчугино г, Луговая ул, 5</t>
  </si>
  <si>
    <t>423.300</t>
  </si>
  <si>
    <t>Кольчугино г, Луговая ул, 6</t>
  </si>
  <si>
    <t>Кольчугино г, Луговая ул, 9</t>
  </si>
  <si>
    <t>Кольчугино г, Максимова ул, 1</t>
  </si>
  <si>
    <t>Кольчугино г, Максимова ул, 11</t>
  </si>
  <si>
    <t>Кольчугино г, Максимова ул, 15</t>
  </si>
  <si>
    <t>Кольчугино г, Максимова ул, 21</t>
  </si>
  <si>
    <t>Кольчугино г, Максимова ул, 23</t>
  </si>
  <si>
    <t>1718.400</t>
  </si>
  <si>
    <t>Кольчугино г, Максимова ул, 25</t>
  </si>
  <si>
    <t>2046.400</t>
  </si>
  <si>
    <t>Кольчугино г, Максимова ул, 3</t>
  </si>
  <si>
    <t>Кольчугино г, Максимова ул, 7</t>
  </si>
  <si>
    <t>843.000</t>
  </si>
  <si>
    <t>Кольчугино г, Мира ул, 1</t>
  </si>
  <si>
    <t>Кольчугино г, Мира ул, 11</t>
  </si>
  <si>
    <t>Кольчугино г, Мира ул, 13</t>
  </si>
  <si>
    <t>Кольчугино г, Мира ул, 14</t>
  </si>
  <si>
    <t>Кольчугино г, Мира ул, 17</t>
  </si>
  <si>
    <t>Кольчугино г, Мира ул, 19</t>
  </si>
  <si>
    <t>Кольчугино г, Мира ул, 2</t>
  </si>
  <si>
    <t>3151.200</t>
  </si>
  <si>
    <t>Кольчугино г, Мира ул, 20</t>
  </si>
  <si>
    <t>Кольчугино г, Мира ул, 20А</t>
  </si>
  <si>
    <t>Кольчугино г, Мира ул, 21</t>
  </si>
  <si>
    <t>Кольчугино г, Мира ул, 22</t>
  </si>
  <si>
    <t>Кольчугино г, Мира ул, 23</t>
  </si>
  <si>
    <t>Кольчугино г, Мира ул, 24</t>
  </si>
  <si>
    <t>Кольчугино г, Мира ул, 26</t>
  </si>
  <si>
    <t>Кольчугино г, Мира ул, 28</t>
  </si>
  <si>
    <t>Кольчугино г, Мира ул, 3</t>
  </si>
  <si>
    <t>Кольчугино г, Мира ул, 6</t>
  </si>
  <si>
    <t>Кольчугино г, Мира ул, 7</t>
  </si>
  <si>
    <t>Кольчугино г, Мира ул, 73</t>
  </si>
  <si>
    <t>Кольчугино г, Мира ул, 8</t>
  </si>
  <si>
    <t>1212.700</t>
  </si>
  <si>
    <t>Кольчугино г, Московская ул, 56</t>
  </si>
  <si>
    <t>Кольчугино г, Московская ул, 58</t>
  </si>
  <si>
    <t>1257.800</t>
  </si>
  <si>
    <t>Кольчугино г, Московская ул, 60</t>
  </si>
  <si>
    <t>Кольчугино г, Московская ул, 62</t>
  </si>
  <si>
    <t>Кольчугино г, Московская ул, 66</t>
  </si>
  <si>
    <t>Кольчугино г, Октябрьская ул, 12</t>
  </si>
  <si>
    <t>Кольчугино г, Октябрьская ул, 14</t>
  </si>
  <si>
    <t>Кольчугино г, Октябрьская ул, 17</t>
  </si>
  <si>
    <t>Кольчугино г, Октябрьская ул, 19</t>
  </si>
  <si>
    <t>Кольчугино г, Октябрьская ул, 36</t>
  </si>
  <si>
    <t>Кольчугино г, Островского ул, 11</t>
  </si>
  <si>
    <t>Кольчугино г, Папанинцев ул, 1</t>
  </si>
  <si>
    <t>Кольчугино г, Папанинцев ул, 2</t>
  </si>
  <si>
    <t>422.400</t>
  </si>
  <si>
    <t>Кольчугино г, Папанинцев ул, 4</t>
  </si>
  <si>
    <t>Кольчугино г, Победы ул, 11</t>
  </si>
  <si>
    <t>Кольчугино г, Победы ул, 17</t>
  </si>
  <si>
    <t>Кольчугино г, Победы ул, 18</t>
  </si>
  <si>
    <t>580.900</t>
  </si>
  <si>
    <t>Кольчугино г, Победы ул, 7</t>
  </si>
  <si>
    <t>3890.000</t>
  </si>
  <si>
    <t>Кольчугино г, Победы ул, 9</t>
  </si>
  <si>
    <t>4460.000</t>
  </si>
  <si>
    <t>Кольчугино г, Поселок Труда ул, 7</t>
  </si>
  <si>
    <t>Кольчугино г, Темкина ул, 4</t>
  </si>
  <si>
    <t>Кольчугино г, Ульяновская ул, 29</t>
  </si>
  <si>
    <t>Кольчугино г, Ульяновская ул, 31</t>
  </si>
  <si>
    <t>Кольчугино г, Ульяновская ул, 33</t>
  </si>
  <si>
    <t>Кольчугино г, Ульяновская ул, 35</t>
  </si>
  <si>
    <t>Кольчугино г, Ульяновская ул, 37</t>
  </si>
  <si>
    <t>4790.000</t>
  </si>
  <si>
    <t>Кольчугино г, Ульяновская ул, 45</t>
  </si>
  <si>
    <t>Кольчугино г, Ульяновская ул, 47</t>
  </si>
  <si>
    <t>877.300</t>
  </si>
  <si>
    <t>Кольчугино г, Фурманова ул, 15а</t>
  </si>
  <si>
    <t>Кольчугино г, Фурманова ул, 17а</t>
  </si>
  <si>
    <t>Кольчугино г, Фурманова ул, 19а</t>
  </si>
  <si>
    <t>Кольчугино г, Чапаева ул, 1Б</t>
  </si>
  <si>
    <t>Кольчугино г, Чапаева ул, 1в</t>
  </si>
  <si>
    <t>Кольчугино г, Чапаева ул, 1г</t>
  </si>
  <si>
    <t>1684.900</t>
  </si>
  <si>
    <t>Кольчугино г, Чапаева ул, 3</t>
  </si>
  <si>
    <t>Кольчугино г, Чапаева ул, 7</t>
  </si>
  <si>
    <t>Кольчугино г, Шиманаева ул, 1</t>
  </si>
  <si>
    <t>Кольчугино г, Шиманаева ул, 11</t>
  </si>
  <si>
    <t>Кольчугино г, Шиманаева ул, 3</t>
  </si>
  <si>
    <t>Кольчугино г, Шиманаева ул, 4</t>
  </si>
  <si>
    <t>Кольчугино г, Шиманаева ул, 4А</t>
  </si>
  <si>
    <t>Кольчугино г, Шиманаева ул, 5</t>
  </si>
  <si>
    <t>Кольчугино г, Шиманаева ул, 7</t>
  </si>
  <si>
    <t>Кольчугино г, Шиманаева ул, 9</t>
  </si>
  <si>
    <t>Кольчугино г, Шмелева ул, 1</t>
  </si>
  <si>
    <t>Кольчугино г, Шмелева ул, 10</t>
  </si>
  <si>
    <t>1212.000</t>
  </si>
  <si>
    <t>Кольчугино г, Шмелева ул, 11</t>
  </si>
  <si>
    <t>Кольчугино г, Шмелева ул, 12</t>
  </si>
  <si>
    <t>677.250</t>
  </si>
  <si>
    <t>1517.500</t>
  </si>
  <si>
    <t>935.780</t>
  </si>
  <si>
    <t>Кольчугино г, Шмелева ул, 16</t>
  </si>
  <si>
    <t>817.920</t>
  </si>
  <si>
    <t>Кольчугино г, Шмелева ул, 17</t>
  </si>
  <si>
    <t>757.490</t>
  </si>
  <si>
    <t>Кольчугино г, Шмелева ул, 2</t>
  </si>
  <si>
    <t>1301.000</t>
  </si>
  <si>
    <t>Кольчугино г, Шмелева ул, 3</t>
  </si>
  <si>
    <t>1309.100</t>
  </si>
  <si>
    <t>Кольчугино г, Шмелева ул, 7</t>
  </si>
  <si>
    <t>Кольчугино г, Шмелева ул, 8</t>
  </si>
  <si>
    <t>648.600</t>
  </si>
  <si>
    <t>Кольчугино г, Щербакова ул, 22</t>
  </si>
  <si>
    <t>Кольчугино г, Щербакова ул, 32</t>
  </si>
  <si>
    <t>Кольчугино г, Щербакова ул, 34</t>
  </si>
  <si>
    <t>Кольчугино г, Щербакова ул, 7</t>
  </si>
  <si>
    <t>615.400</t>
  </si>
  <si>
    <t>Кольчугино г, Щорса ул, 18</t>
  </si>
  <si>
    <t>Кольчугино г, Щорса ул, 2</t>
  </si>
  <si>
    <t>Кольчугино г, Щорса ул, 20</t>
  </si>
  <si>
    <t>Кольчугино г, Щорса ул, 3</t>
  </si>
  <si>
    <t>Кольчугино г, Щорса ул, 4</t>
  </si>
  <si>
    <t>Кольчугино г, Щорса ул, 5</t>
  </si>
  <si>
    <t>Кольчугино г, Щорса ул, 6</t>
  </si>
  <si>
    <t>239.600</t>
  </si>
  <si>
    <t>Кольчугино г, Щорса ул, 7</t>
  </si>
  <si>
    <t>Кольчугино г, Щорса ул, 8</t>
  </si>
  <si>
    <t>Кольчугинский р-н, Бавлены п, Больничная ул, 11</t>
  </si>
  <si>
    <t>Кольчугинский р-н, Бавлены п, Больничная ул, 2А</t>
  </si>
  <si>
    <t>Кольчугинский р-н, Бавлены п, Больничная ул, 9</t>
  </si>
  <si>
    <t>837.700</t>
  </si>
  <si>
    <t>Кольчугинский р-н, Бавлены п, Больничный пер, 2</t>
  </si>
  <si>
    <t>Кольчугинский р-н, Бавлены п, Больничный пер, 3</t>
  </si>
  <si>
    <t>Кольчугинский р-н, Бавлены п, Больничный пер, 4</t>
  </si>
  <si>
    <t>Кольчугинский р-н, Бавлены п, Железнодорожная ул, 5</t>
  </si>
  <si>
    <t>Кольчугинский р-н, Бавлены п, Лесная ул, 1</t>
  </si>
  <si>
    <t>Кольчугинский р-н, Бавлены п, Лесная ул, 2</t>
  </si>
  <si>
    <t>Кольчугинский р-н, Бавлены п, Лесная ул, 3</t>
  </si>
  <si>
    <t>Кольчугинский р-н, Бавлены п, Лесная ул, 4</t>
  </si>
  <si>
    <t>Кольчугинский р-н, Бавлены п, Лесная ул, 6</t>
  </si>
  <si>
    <t>Кольчугинский р-н, Бавлены п, Лесной пер, 1</t>
  </si>
  <si>
    <t>Кольчугинский р-н, Бавлены п, Лесной пер, 5</t>
  </si>
  <si>
    <t>Кольчугинский р-н, Бавлены п, Лесной пер, 6А</t>
  </si>
  <si>
    <t>Кольчугинский р-н, Бавлены п, Мира ул, 9</t>
  </si>
  <si>
    <t>7862.400</t>
  </si>
  <si>
    <t>Кольчугинский р-н, Бавлены п, Молодежная ул, 1</t>
  </si>
  <si>
    <t>Кольчугинский р-н, Бавлены п, Молодежная ул, 2</t>
  </si>
  <si>
    <t>Кольчугинский р-н, Бавлены п, Молодежная ул, 3</t>
  </si>
  <si>
    <t>Кольчугинский р-н, Бавлены п, Молодежная ул, 4</t>
  </si>
  <si>
    <t>Кольчугинский р-н, Бавлены п, Октябрьская ул, 3А</t>
  </si>
  <si>
    <t>667.980</t>
  </si>
  <si>
    <t>Кольчугинский р-н, Бавлены п, Октябрьская ул, 4</t>
  </si>
  <si>
    <t>Кольчугинский р-н, Бавлены п, Полевая ул, 2</t>
  </si>
  <si>
    <t>Кольчугинский р-н, Бавлены п, Полевая ул, 3</t>
  </si>
  <si>
    <t>Кольчугинский р-н, Бавлены п, Полевая ул, 4</t>
  </si>
  <si>
    <t>Кольчугинский р-н, Бавлены п, Полевая ул, 5</t>
  </si>
  <si>
    <t>Кольчугинский р-н, Бавлены п, Рачкова ул, 1</t>
  </si>
  <si>
    <t>Кольчугинский р-н, Бавлены п, Силантьева ул, 2</t>
  </si>
  <si>
    <t>Кольчугинский р-н, Бавлены п, Силантьева ул, 8</t>
  </si>
  <si>
    <t>2648.300</t>
  </si>
  <si>
    <t>Кольчугинский р-н, Бавлены п, Центральная ул, 10</t>
  </si>
  <si>
    <t>836.100</t>
  </si>
  <si>
    <t>Кольчугинский р-н, Бавлены п, Центральная ул, 10А</t>
  </si>
  <si>
    <t>Кольчугинский р-н, Бавлены п, Центральная ул, 17</t>
  </si>
  <si>
    <t>176.000</t>
  </si>
  <si>
    <t>203.600</t>
  </si>
  <si>
    <t>Кольчугинский р-н, Бавлены п, Центральная ул, 19</t>
  </si>
  <si>
    <t>211.300</t>
  </si>
  <si>
    <t>Кольчугинский р-н, Бавлены п, Центральная ул, 8</t>
  </si>
  <si>
    <t>Кольчугинский р-н, Бавлены п, Центральная ул, 8А</t>
  </si>
  <si>
    <t>403.800</t>
  </si>
  <si>
    <t>Кольчугинский р-н, Бавлены п, Южный пер, 1</t>
  </si>
  <si>
    <t>Кольчугинский р-н, Бавлены п, Южный пер, 2</t>
  </si>
  <si>
    <t>Кольчугинский р-н, Бавлены п, Южный пер, 3</t>
  </si>
  <si>
    <t>Кольчугинский р-н, Большевик п, Школьная ул, 4</t>
  </si>
  <si>
    <t>Кольчугинский р-н, Большевик п, Школьный пер, 2</t>
  </si>
  <si>
    <t>Кольчугинский р-н, Большевик п, Школьный пер, 3</t>
  </si>
  <si>
    <t>Кольчугинский р-н, Большевик п, Школьный пер, 4</t>
  </si>
  <si>
    <t>Кольчугинский р-н, Большое Кузьминское с, Молодежная ул, 1</t>
  </si>
  <si>
    <t>Кольчугинский р-н, Большое Кузьминское с, Молодежная ул, 2</t>
  </si>
  <si>
    <t>Кольчугинский р-н, Большое Кузьминское с, Молодежная ул, 3</t>
  </si>
  <si>
    <t>Кольчугинский р-н, Большое Кузьминское с, Молодежная ул, 4</t>
  </si>
  <si>
    <t>714.200</t>
  </si>
  <si>
    <t>Кольчугинский р-н, Большое Кузьминское с, Молодежная ул, 5</t>
  </si>
  <si>
    <t>Кольчугинский р-н, Большое Кузьминское с, Молодежная ул, 6</t>
  </si>
  <si>
    <t>Кольчугинский р-н, Большое Кузьминское с, Рачкова ул, 19</t>
  </si>
  <si>
    <t>562.300</t>
  </si>
  <si>
    <t>Кольчугинский р-н, Большое Кузьминское с, Рачкова ул, 20</t>
  </si>
  <si>
    <t>Кольчугинский р-н, Большое Кузьминское с, Рачкова ул, 21</t>
  </si>
  <si>
    <t>Кольчугинский р-н, Большое Кузьминское с, Рачкова ул, 27</t>
  </si>
  <si>
    <t>590.500</t>
  </si>
  <si>
    <t>Кольчугинский р-н, Большое Кузьминское с, Строителей ул, 1</t>
  </si>
  <si>
    <t>Кольчугинский р-н, Большое Кузьминское с, Строителей ул, 2</t>
  </si>
  <si>
    <t>Кольчугинский р-н, Вишневый п, Вторая ул, 3</t>
  </si>
  <si>
    <t>Кольчугинский р-н, Вишневый п, Третья ул, 1</t>
  </si>
  <si>
    <t>Кольчугинский р-н, Вишневый п, Третья ул, 2</t>
  </si>
  <si>
    <t>Кольчугинский р-н, Вишневый п, Третья ул, 3</t>
  </si>
  <si>
    <t>Кольчугинский р-н, Вишневый п, Третья ул, 4</t>
  </si>
  <si>
    <t>Кольчугинский р-н, Вишневый п, Третья ул, 5</t>
  </si>
  <si>
    <t>Кольчугинский р-н, Вишневый п, Третья ул, 6</t>
  </si>
  <si>
    <t>Кольчугинский р-н, Вишневый п, Третья ул, 8</t>
  </si>
  <si>
    <t>Кольчугинский р-н, Дубки п, Совхозная ул, 4</t>
  </si>
  <si>
    <t>Кольчугинский р-н, Дубки п, Совхозная ул, 6</t>
  </si>
  <si>
    <t>189.000</t>
  </si>
  <si>
    <t>Кольчугинский р-н, Есиплево с, Карпова ул, 1</t>
  </si>
  <si>
    <t>Кольчугинский р-н, Есиплево с, Карпова ул, 5</t>
  </si>
  <si>
    <t>Кольчугинский р-н, Золотуха п, Пятнадцатая ул, 1</t>
  </si>
  <si>
    <t>Кольчугинский р-н, Золотуха п, Пятнадцатая ул, 2</t>
  </si>
  <si>
    <t>Кольчугинский р-н, Золотуха п, Пятнадцатая ул, 4</t>
  </si>
  <si>
    <t>Кольчугинский р-н, Металлист п, Лесная ул, 1</t>
  </si>
  <si>
    <t>Кольчугинский р-н, Металлист п, Молодежная ул, 7</t>
  </si>
  <si>
    <t>1021.700</t>
  </si>
  <si>
    <t>1630.620</t>
  </si>
  <si>
    <t>Кольчугинский р-н, Металлист п, Центральная ул, 5</t>
  </si>
  <si>
    <t>Кольчугинский р-н, Металлист п, Центральная ул, 6</t>
  </si>
  <si>
    <t>613.600</t>
  </si>
  <si>
    <t>Кольчугинский р-н, Металлист п, Центральная ул, 8</t>
  </si>
  <si>
    <t>Кольчугинский р-н, Новобусино с, Шестая ул, 1</t>
  </si>
  <si>
    <t>Кольчугинский р-н, Павловка д, Первая ул, 1</t>
  </si>
  <si>
    <t>Кольчугинский р-н, Павловка д, Первая ул, 2</t>
  </si>
  <si>
    <t>Кольчугинский р-н, Павловка д, Первая ул, 4</t>
  </si>
  <si>
    <t>Кольчугинский р-н, Павловка д, Первая ул, 7</t>
  </si>
  <si>
    <t>Кольчугинский р-н, Павловка д, Первая ул, 8</t>
  </si>
  <si>
    <t>Кольчугинский р-н, Раздолье п, Новоселов ул, 1</t>
  </si>
  <si>
    <t>Кольчугинский р-н, Раздолье п, Новоселов ул, 14</t>
  </si>
  <si>
    <t>Кольчугинский р-н, Раздолье п, Новоселов ул, 16</t>
  </si>
  <si>
    <t>Кольчугинский р-н, Раздолье п, Новоселов ул, 2</t>
  </si>
  <si>
    <t>Кольчугинский р-н, Раздолье п, Новоселов ул, 3</t>
  </si>
  <si>
    <t>Кольчугинский р-н, Раздолье п, Новоселов ул, 4</t>
  </si>
  <si>
    <t>Кольчугинский р-н, Раздолье п, Новоселов ул, 5</t>
  </si>
  <si>
    <t>Кольчугинский р-н, Раздолье п, Новоселов ул, 6</t>
  </si>
  <si>
    <t>Кольчугинский р-н, Раздолье п, Первомайская ул, 11</t>
  </si>
  <si>
    <t>Кольчугинский р-н, Раздолье п, Первомайская ул, 1А</t>
  </si>
  <si>
    <t>Кольчугинский р-н, Раздолье п, Первомайская ул, 3</t>
  </si>
  <si>
    <t>Кольчугинский р-н, Раздолье п, Первомайская ул, 5</t>
  </si>
  <si>
    <t>Кольчугинский р-н, Раздолье п, Первомайская ул, 9</t>
  </si>
  <si>
    <t>Меленки г, 60 лет Октября ул, 11</t>
  </si>
  <si>
    <t>Меленки г, 60 лет Октября ул, 21</t>
  </si>
  <si>
    <t>529.100</t>
  </si>
  <si>
    <t>Меленки г, 60 лет Октября ул, 23</t>
  </si>
  <si>
    <t>523.900</t>
  </si>
  <si>
    <t>Меленки г, 60 лет Октября ул, 25</t>
  </si>
  <si>
    <t>Меленки г, 60 лет Октября ул, 27</t>
  </si>
  <si>
    <t>990.670</t>
  </si>
  <si>
    <t>Меленки г, 60 лет Октября ул, 29</t>
  </si>
  <si>
    <t>Меленки г, 60 лет Октября ул, 31</t>
  </si>
  <si>
    <t>Меленки г, 60 лет Октября ул, 33</t>
  </si>
  <si>
    <t>Меленки г, 60 лет Октября ул, 9</t>
  </si>
  <si>
    <t>413.580</t>
  </si>
  <si>
    <t>Меленки г, Академика Королева ул, 2</t>
  </si>
  <si>
    <t>Меленки г, Академика Королева ул, 25</t>
  </si>
  <si>
    <t>868.700</t>
  </si>
  <si>
    <t>Меленки г, Валентины Суздальцевой ул, 23</t>
  </si>
  <si>
    <t>Меленки г, Валентины Суздальцевой ул, 25</t>
  </si>
  <si>
    <t>Меленки г, Валентины Суздальцевой ул, 27</t>
  </si>
  <si>
    <t>522.600</t>
  </si>
  <si>
    <t>371.360</t>
  </si>
  <si>
    <t>Меленки г, Венедиктова ул, 15а</t>
  </si>
  <si>
    <t>Меленки г, Венедиктова ул, 3а</t>
  </si>
  <si>
    <t>Меленки г, Венедиктова ул, 6</t>
  </si>
  <si>
    <t>Меленки г, Вокзальная ул, 1</t>
  </si>
  <si>
    <t>Меленки г, Вокзальная ул, 3</t>
  </si>
  <si>
    <t>491.400</t>
  </si>
  <si>
    <t>Меленки г, Дзержинского ул, 27</t>
  </si>
  <si>
    <t>Меленки г, Дзержинского ул, 29</t>
  </si>
  <si>
    <t>489.600</t>
  </si>
  <si>
    <t>Меленки г, Дзержинского ул, 42</t>
  </si>
  <si>
    <t>477.840</t>
  </si>
  <si>
    <t>Меленки г, Дзержинского ул, 46</t>
  </si>
  <si>
    <t>441.600</t>
  </si>
  <si>
    <t>Меленки г, Дзержинского ул, 46а</t>
  </si>
  <si>
    <t>Меленки г, Дзержинского ул, 54</t>
  </si>
  <si>
    <t>167.700</t>
  </si>
  <si>
    <t>Меленки г, Дзержинского ул, 60</t>
  </si>
  <si>
    <t>339.760</t>
  </si>
  <si>
    <t>Меленки г, Железнодорожная ул, 19</t>
  </si>
  <si>
    <t>Меленки г, Кирова ул, 34</t>
  </si>
  <si>
    <t>Меленки г, Кирова ул, 36</t>
  </si>
  <si>
    <t>629.140</t>
  </si>
  <si>
    <t>Меленки г, Кирова ул, 38</t>
  </si>
  <si>
    <t>Меленки г, Кирова ул, 42</t>
  </si>
  <si>
    <t>1167.700</t>
  </si>
  <si>
    <t>Меленки г, Кирова ул, 43А</t>
  </si>
  <si>
    <t>Меленки г, Кирова ул, 44</t>
  </si>
  <si>
    <t>Меленки г, Кирова ул, 53</t>
  </si>
  <si>
    <t>568.140</t>
  </si>
  <si>
    <t>769.100</t>
  </si>
  <si>
    <t>Меленки г, Кирова ул, 55</t>
  </si>
  <si>
    <t>Меленки г, Кирова ул, 99</t>
  </si>
  <si>
    <t>Меленки г, Коминтерна ул, 106</t>
  </si>
  <si>
    <t>Меленки г, Коминтерна ул, 211</t>
  </si>
  <si>
    <t>718.710</t>
  </si>
  <si>
    <t>Меленки г, Коммунистическая ул, 13</t>
  </si>
  <si>
    <t>2557.240</t>
  </si>
  <si>
    <t>Меленки г, Коммунистическая ул, 16</t>
  </si>
  <si>
    <t>603.290</t>
  </si>
  <si>
    <t>240.260</t>
  </si>
  <si>
    <t>Меленки г, Коммунистическая ул, 28</t>
  </si>
  <si>
    <t>Меленки г, Коммунистическая ул, 47</t>
  </si>
  <si>
    <t>Меленки г, Коммунистическая ул, 49</t>
  </si>
  <si>
    <t>287.580</t>
  </si>
  <si>
    <t>Меленки г, Комсомольская ул, 103</t>
  </si>
  <si>
    <t>188.000</t>
  </si>
  <si>
    <t>Меленки г, Комсомольская ул, 117</t>
  </si>
  <si>
    <t>Меленки г, Комсомольская ул, 98</t>
  </si>
  <si>
    <t>Меленки г, Конышева ул, 15</t>
  </si>
  <si>
    <t>1256.700</t>
  </si>
  <si>
    <t>Меленки г, Конышева ул, 17</t>
  </si>
  <si>
    <t>Меленки г, Конышева ул, 1А</t>
  </si>
  <si>
    <t>Меленки г, Конышева ул, 2</t>
  </si>
  <si>
    <t>958.500</t>
  </si>
  <si>
    <t>Меленки г, Конышева ул, 2А</t>
  </si>
  <si>
    <t>1100.600</t>
  </si>
  <si>
    <t>Меленки г, Конышева ул, 3А</t>
  </si>
  <si>
    <t>1136.500</t>
  </si>
  <si>
    <t>Меленки г, Красноармейская ул, 204</t>
  </si>
  <si>
    <t>Меленки г, Красноармейская ул, 92</t>
  </si>
  <si>
    <t>648.440</t>
  </si>
  <si>
    <t>Меленки г, Красноармейская ул, 94</t>
  </si>
  <si>
    <t>Меленки г, Лермонтова ул, 4</t>
  </si>
  <si>
    <t>Меленки г, Лермонтова ул, 6</t>
  </si>
  <si>
    <t>Меленки г, Маяковского ул, 24</t>
  </si>
  <si>
    <t>846.330</t>
  </si>
  <si>
    <t>Меленки г, Маяковского ул, 26</t>
  </si>
  <si>
    <t>852.590</t>
  </si>
  <si>
    <t>Меленки г, Мира ул, 17</t>
  </si>
  <si>
    <t>Меленки г, Мира ул, 19</t>
  </si>
  <si>
    <t>Меленки г, Мира ул, 19а</t>
  </si>
  <si>
    <t>Меленки г, Мира ул, 21</t>
  </si>
  <si>
    <t>Меленки г, Мира ул, 21а</t>
  </si>
  <si>
    <t>652.300</t>
  </si>
  <si>
    <t>Меленки г, Муромская ул, 1</t>
  </si>
  <si>
    <t>Меленки г, Муромская ул, 21</t>
  </si>
  <si>
    <t>715.520</t>
  </si>
  <si>
    <t>Меленки г, Муромская ул, 3</t>
  </si>
  <si>
    <t>Меленки г, Муромская ул, 39</t>
  </si>
  <si>
    <t>Меленки г, Муромская ул, 5</t>
  </si>
  <si>
    <t>Меленки г, Пролетарская ул, 37</t>
  </si>
  <si>
    <t>915.770</t>
  </si>
  <si>
    <t>Меленки г, Пролетарская ул, 53</t>
  </si>
  <si>
    <t>Меленки г, Пушкина ул, 1</t>
  </si>
  <si>
    <t>Меленки г, Советская ул, 28</t>
  </si>
  <si>
    <t>Меленки г, Чернышевского ул, 15</t>
  </si>
  <si>
    <t>200.480</t>
  </si>
  <si>
    <t>Меленки г, Чернышевского ул, 43</t>
  </si>
  <si>
    <t>Меленки г, Чкалова ул, 56</t>
  </si>
  <si>
    <t>Меленки г, Чкалова ул, 58</t>
  </si>
  <si>
    <t>Меленки г, Чкалова ул, 62</t>
  </si>
  <si>
    <t>763.840</t>
  </si>
  <si>
    <t>639.100</t>
  </si>
  <si>
    <t>Меленковский р-н, Архангел с, Совхозная ул, 182</t>
  </si>
  <si>
    <t>Меленковский р-н, Бутылицы с, Железнодорожная ул, 43</t>
  </si>
  <si>
    <t>Меленковский р-н, Бутылицы с, Железнодорожная ул, 59</t>
  </si>
  <si>
    <t>Меленковский р-н, Бутылицы с, Садовая ул, 1</t>
  </si>
  <si>
    <t>Меленковский р-н, Бутылицы с, Садовая ул, 2</t>
  </si>
  <si>
    <t>Меленковский р-н, Бутылицы с, Садовая ул, 2а</t>
  </si>
  <si>
    <t>558.800</t>
  </si>
  <si>
    <t>Меленковский р-н, Высоково д, Слободская ул, 27</t>
  </si>
  <si>
    <t>394.450</t>
  </si>
  <si>
    <t>Меленковский р-н, Денятино с, Механизаторов ул, 1</t>
  </si>
  <si>
    <t>535.100</t>
  </si>
  <si>
    <t>Меленковский р-н, Денятино с, Механизаторов ул, 3</t>
  </si>
  <si>
    <t>641.130</t>
  </si>
  <si>
    <t>Меленковский р-н, Денятино с, Механизаторов ул, 4</t>
  </si>
  <si>
    <t>Меленковский р-н, Денятино с, Механизаторов ул, 5</t>
  </si>
  <si>
    <t>Меленковский р-н, Злобино-2 д, 125</t>
  </si>
  <si>
    <t>Меленковский р-н, Злобино-2 д, 133</t>
  </si>
  <si>
    <t>Меленковский р-н, Злобино-2 д, 99</t>
  </si>
  <si>
    <t>Меленковский р-н, Илькино с, Садовая ул, 10</t>
  </si>
  <si>
    <t>Меленковский р-н, Илькино с, Садовая ул, 8</t>
  </si>
  <si>
    <t>Меленковский р-н, Илькино с, Солнечная ул, 13</t>
  </si>
  <si>
    <t>Меленковский р-н, Илькино с, Солнечная ул, 15</t>
  </si>
  <si>
    <t>Меленковский р-н, Кондаково д, Центральная ул, 2</t>
  </si>
  <si>
    <t>Меленковский р-н, Ляхи с, Климова ул, 4</t>
  </si>
  <si>
    <t>816.350</t>
  </si>
  <si>
    <t>659.200</t>
  </si>
  <si>
    <t>875.200</t>
  </si>
  <si>
    <t>Меленковский р-н, Паново д, Молодежная ул, 1</t>
  </si>
  <si>
    <t>Меленковский р-н, Паново д, Молодежная ул, 3</t>
  </si>
  <si>
    <t>Меленковский р-н, Паново д, Молодежная ул, 4</t>
  </si>
  <si>
    <t>Меленковский р-н, Папулино д, Коммунистическая ул, 1</t>
  </si>
  <si>
    <t>409.090</t>
  </si>
  <si>
    <t>Меленковский р-н, Папулино д, Коммунистическая ул, 13</t>
  </si>
  <si>
    <t>Меленковский р-н, Папулино д, Коммунистическая ул, 15</t>
  </si>
  <si>
    <t>555.180</t>
  </si>
  <si>
    <t>Меленковский р-н, Папулино д, Коммунистическая ул, 23</t>
  </si>
  <si>
    <t>Меленковский р-н, Советский п, Центральная ул, 6</t>
  </si>
  <si>
    <t>Меленковский р-н, Софроново д, Молодежная ул, 14</t>
  </si>
  <si>
    <t>Меленковский р-н, Софроново д, Молодежная ул, 7</t>
  </si>
  <si>
    <t>Меленковский р-н, Тургенево д, Совхозная ул, 1</t>
  </si>
  <si>
    <t>Меленковский р-н, Тургенево д, Совхозная ул, 3</t>
  </si>
  <si>
    <t>Меленковский р-н, Тургенево д, Совхозная ул, 4</t>
  </si>
  <si>
    <t>Меленковский р-н, Тургенево д, Совхозная ул, 5</t>
  </si>
  <si>
    <t>Меленковский р-н, Тургенево д, Совхозная ул, 6</t>
  </si>
  <si>
    <t>592.300</t>
  </si>
  <si>
    <t>Меленковский р-н, Тургенево д, Школьная ул, 1</t>
  </si>
  <si>
    <t>Меленковский р-н, Тургенево д, Школьная ул, 2</t>
  </si>
  <si>
    <t>Меленковский р-н, Тургенево д, Школьная ул, 3</t>
  </si>
  <si>
    <t>Меленковский р-н, Тургенево д, Школьная ул, 4</t>
  </si>
  <si>
    <t>Меленковский р-н, Тургенево д, Школьная ул, 5</t>
  </si>
  <si>
    <t>Меленковский р-н, Тургенево д, Школьная ул, 6</t>
  </si>
  <si>
    <t>Меленковский р-н, Тургенево д, Школьная ул, 7</t>
  </si>
  <si>
    <t>Муром г, 1-я Новослободская ул, 1</t>
  </si>
  <si>
    <t>Муром г, 1-я Новослободская ул, 10</t>
  </si>
  <si>
    <t>Муром г, 1-я Новослободская ул, 2</t>
  </si>
  <si>
    <t>Муром г, 1-я Новослободская ул, 3</t>
  </si>
  <si>
    <t>Муром г, 1-я Новослободская ул, 4</t>
  </si>
  <si>
    <t>Муром г, 1-я Новослободская ул, 5</t>
  </si>
  <si>
    <t>Муром г, 1-я Новослободская ул, 6</t>
  </si>
  <si>
    <t>Муром г, 1-я Новослободская ул, 7</t>
  </si>
  <si>
    <t>Муром г, 1-я Новослободская ул, 8</t>
  </si>
  <si>
    <t>Муром г, 1-я Новослободская ул, 9</t>
  </si>
  <si>
    <t>Муром г, 2-я Новослободская ул, 1</t>
  </si>
  <si>
    <t>Муром г, 2-я Новослободская ул, 2</t>
  </si>
  <si>
    <t>Муром г, 2-я Новослободская ул, 3</t>
  </si>
  <si>
    <t>Муром г, 2-я Новослободская ул, 4</t>
  </si>
  <si>
    <t>Муром г, 2-я Новослободская ул, 5</t>
  </si>
  <si>
    <t>Муром г, 2-я Новослободская ул, 7</t>
  </si>
  <si>
    <t>Муром г, 30 лет Победы ул, 11</t>
  </si>
  <si>
    <t>546.100</t>
  </si>
  <si>
    <t>Муром г, 30 лет Победы ул, 2</t>
  </si>
  <si>
    <t>Муром г, 30 лет Победы ул, 3</t>
  </si>
  <si>
    <t>Муром г, 30 лет Победы ул, 4</t>
  </si>
  <si>
    <t>Муром г, 30 лет Победы ул, 6</t>
  </si>
  <si>
    <t>9130.000</t>
  </si>
  <si>
    <t>Муром г, 30 лет Победы ул, 8</t>
  </si>
  <si>
    <t>Муром г, 30 лет Победы ул, 9 корп. 1</t>
  </si>
  <si>
    <t>Муром г, 30 лет Победы ул, 9 корп. 2</t>
  </si>
  <si>
    <t>Муром г, 30 лет Победы ул, 9 корп. 3</t>
  </si>
  <si>
    <t>Муром г, 30 лет Победы ул, 9</t>
  </si>
  <si>
    <t>Муром г, Автодора ул, 37</t>
  </si>
  <si>
    <t>1669.900</t>
  </si>
  <si>
    <t>Муром г, Автодора ул, 40</t>
  </si>
  <si>
    <t>Муром г, Автодора ул, 44</t>
  </si>
  <si>
    <t>Муром г, Амосова ул, 50</t>
  </si>
  <si>
    <t>Муром г, Артема ул, 11</t>
  </si>
  <si>
    <t>539.650</t>
  </si>
  <si>
    <t>Муром г, Артема ул, 15</t>
  </si>
  <si>
    <t>Муром г, Артема ул, 1а</t>
  </si>
  <si>
    <t>903.900</t>
  </si>
  <si>
    <t>Муром г, Артема ул, 2</t>
  </si>
  <si>
    <t>Муром г, Артема ул, 20</t>
  </si>
  <si>
    <t>Муром г, Артема ул, 27</t>
  </si>
  <si>
    <t>Муром г, Артема ул, 29</t>
  </si>
  <si>
    <t>Муром г, Артема ул, 29а</t>
  </si>
  <si>
    <t>Муром г, Артема ул, 39</t>
  </si>
  <si>
    <t>Муром г, Артема ул, 40</t>
  </si>
  <si>
    <t>Муром г, Артема ул, 55</t>
  </si>
  <si>
    <t>1345.700</t>
  </si>
  <si>
    <t>Муром г, Артема ул, 65</t>
  </si>
  <si>
    <t>Муром г, Владимирская ул, 1</t>
  </si>
  <si>
    <t>Муром г, Владимирская ул, 11</t>
  </si>
  <si>
    <t>Муром г, Владимирская ул, 2</t>
  </si>
  <si>
    <t>1539.420</t>
  </si>
  <si>
    <t>Муром г, Владимирская ул, 26</t>
  </si>
  <si>
    <t>Муром г, Владимирская ул, 28</t>
  </si>
  <si>
    <t>Муром г, Владимирская ул, 2а</t>
  </si>
  <si>
    <t>Муром г, Владимирская ул, 30</t>
  </si>
  <si>
    <t>1169.500</t>
  </si>
  <si>
    <t>Муром г, Владимирская ул, 37</t>
  </si>
  <si>
    <t>Муром г, Владимирская ул, 40</t>
  </si>
  <si>
    <t>1424.770</t>
  </si>
  <si>
    <t>Муром г, Владимирская ул, 5</t>
  </si>
  <si>
    <t>Муром г, Владимирская ул, 6</t>
  </si>
  <si>
    <t>1800.500</t>
  </si>
  <si>
    <t>Муром г, Владимирская ул, 7</t>
  </si>
  <si>
    <t>1289.100</t>
  </si>
  <si>
    <t>Муром г, Владимирская ул, 9</t>
  </si>
  <si>
    <t>Муром г, Владимирское ш, 10</t>
  </si>
  <si>
    <t>1873.000</t>
  </si>
  <si>
    <t>Муром г, Владимирское ш, 12</t>
  </si>
  <si>
    <t>1230.500</t>
  </si>
  <si>
    <t>Муром г, Владимирское ш, 12а</t>
  </si>
  <si>
    <t>Муром г, Владимирское ш, 12б</t>
  </si>
  <si>
    <t>Муром г, Владимирское ш, 4/58</t>
  </si>
  <si>
    <t>Муром г, Войкова ул, 1</t>
  </si>
  <si>
    <t>Муром г, Войкова ул, 13а</t>
  </si>
  <si>
    <t>215.900</t>
  </si>
  <si>
    <t>Муром г, Войкова ул, 2а</t>
  </si>
  <si>
    <t>Муром г, Войкова ул, 2б</t>
  </si>
  <si>
    <t>Муром г, Войкова ул, 2в</t>
  </si>
  <si>
    <t>404.800</t>
  </si>
  <si>
    <t>Муром г, Войкова ул, 3а</t>
  </si>
  <si>
    <t>Муром г, Войкова ул, 5</t>
  </si>
  <si>
    <t>Муром г, Войкова ул, 7</t>
  </si>
  <si>
    <t>Муром г, Войкова ул, 74</t>
  </si>
  <si>
    <t>Муром г, Войкова ул, 9</t>
  </si>
  <si>
    <t>461.160</t>
  </si>
  <si>
    <t>Муром г, Вокзальная ул, 16</t>
  </si>
  <si>
    <t>Муром г, Вокзальная ул, 3</t>
  </si>
  <si>
    <t>Муром г, Вокзальная ул, 6</t>
  </si>
  <si>
    <t>Муром г, Воровского ул, 101</t>
  </si>
  <si>
    <t>Муром г, Воровского ул, 16а</t>
  </si>
  <si>
    <t>312.400</t>
  </si>
  <si>
    <t>Муром г, Воровского ул, 23</t>
  </si>
  <si>
    <t>128.500</t>
  </si>
  <si>
    <t>157.000</t>
  </si>
  <si>
    <t>112.400</t>
  </si>
  <si>
    <t>Муром г, Воровского ул, 55</t>
  </si>
  <si>
    <t>Муром г, Воровского ул, 67</t>
  </si>
  <si>
    <t>Муром г, Воровского ул, 71</t>
  </si>
  <si>
    <t>1390.400</t>
  </si>
  <si>
    <t>Муром г, Воровского ул, 75</t>
  </si>
  <si>
    <t>922.880</t>
  </si>
  <si>
    <t>Муром г, Воровского ул, 85</t>
  </si>
  <si>
    <t>Муром г, Воровского ул, 88</t>
  </si>
  <si>
    <t>Муром г, Воровского ул, 90</t>
  </si>
  <si>
    <t>Муром г, Воровского ул, 91а</t>
  </si>
  <si>
    <t>Муром г, Воровского ул, 95</t>
  </si>
  <si>
    <t>462.500</t>
  </si>
  <si>
    <t>270.240</t>
  </si>
  <si>
    <t>Муром г, Воровского ул, 99</t>
  </si>
  <si>
    <t>266.500</t>
  </si>
  <si>
    <t>280.950</t>
  </si>
  <si>
    <t>Муром г, Гоголева ул, 10</t>
  </si>
  <si>
    <t>Муром г, Гоголева ул, 2а</t>
  </si>
  <si>
    <t>Муром г, Гоголева ул, 36</t>
  </si>
  <si>
    <t>560.600</t>
  </si>
  <si>
    <t>242.600</t>
  </si>
  <si>
    <t>Муром г, Губкина ул, 1а</t>
  </si>
  <si>
    <t>Муром г, Дзержинского ул, 1</t>
  </si>
  <si>
    <t>Муром г, Дзержинского ул, 10</t>
  </si>
  <si>
    <t>Муром г, Дзержинского ул, 2а</t>
  </si>
  <si>
    <t>Муром г, Дзержинского ул, 2б</t>
  </si>
  <si>
    <t>Муром г, Дзержинского ул, 36</t>
  </si>
  <si>
    <t>1583.090</t>
  </si>
  <si>
    <t>Муром г, Дзержинского ул, 3а</t>
  </si>
  <si>
    <t>Муром г, Дзержинского ул, 4</t>
  </si>
  <si>
    <t>Муром г, Дзержинского ул, 43</t>
  </si>
  <si>
    <t>3825.000</t>
  </si>
  <si>
    <t>Муром г, Дзержинского ул, 45</t>
  </si>
  <si>
    <t>Муром г, Дзержинского ул, 46</t>
  </si>
  <si>
    <t>Муром г, Дзержинского ул, 49</t>
  </si>
  <si>
    <t>Муром г, Дзержинского ул, 51</t>
  </si>
  <si>
    <t>Муром г, Дзержинского ул, 53 корп. 1</t>
  </si>
  <si>
    <t>Муром г, Дзержинского ул, 53 корп. 2</t>
  </si>
  <si>
    <t>Муром г, Дзержинского ул, 5а</t>
  </si>
  <si>
    <t>Муром г, Заводская ул, 1</t>
  </si>
  <si>
    <t>398.250</t>
  </si>
  <si>
    <t>Муром г, Заводская ул, 19</t>
  </si>
  <si>
    <t>Муром г, Заводская ул, 2</t>
  </si>
  <si>
    <t>Муром г, Заводская ул, 21</t>
  </si>
  <si>
    <t>Муром г, Заводская ул, 3</t>
  </si>
  <si>
    <t>585.500</t>
  </si>
  <si>
    <t>Муром г, Заводская ул, 7</t>
  </si>
  <si>
    <t>Муром г, Казанская ул, 2б</t>
  </si>
  <si>
    <t>220.500</t>
  </si>
  <si>
    <t>250.200</t>
  </si>
  <si>
    <t>Муром г, Калинина ул, 27</t>
  </si>
  <si>
    <t>215.300</t>
  </si>
  <si>
    <t>Муром г, Калинина ул, 33</t>
  </si>
  <si>
    <t>201.820</t>
  </si>
  <si>
    <t>Муром г, Калинина ул, 37</t>
  </si>
  <si>
    <t>198.400</t>
  </si>
  <si>
    <t>Муром г, Калинина ул, 45</t>
  </si>
  <si>
    <t>197.500</t>
  </si>
  <si>
    <t>Муром г, Карачаровское ш, 11</t>
  </si>
  <si>
    <t>1575.600</t>
  </si>
  <si>
    <t>Муром г, Карачаровское ш, 12</t>
  </si>
  <si>
    <t>Муром г, Карачаровское ш, 24</t>
  </si>
  <si>
    <t>Муром г, Карачаровское ш, 26</t>
  </si>
  <si>
    <t>Муром г, Карачаровское ш, 26а</t>
  </si>
  <si>
    <t>Муром г, Карачаровское ш, 26б</t>
  </si>
  <si>
    <t>1134.500</t>
  </si>
  <si>
    <t>Муром г, Карачаровское ш, 28</t>
  </si>
  <si>
    <t>Муром г, Карачаровское ш, 30</t>
  </si>
  <si>
    <t>Муром г, Карачаровское ш, 30а</t>
  </si>
  <si>
    <t>1190.200</t>
  </si>
  <si>
    <t>Муром г, Карачаровское ш, 30б</t>
  </si>
  <si>
    <t>Муром г, Карачаровское ш, 30в</t>
  </si>
  <si>
    <t>Муром г, Карачаровское ш, 30г</t>
  </si>
  <si>
    <t>1819.350</t>
  </si>
  <si>
    <t>Муром г, Карачаровское ш, 30д</t>
  </si>
  <si>
    <t>Муром г, Карачаровское ш, 32</t>
  </si>
  <si>
    <t>Муром г, Карачаровское ш, 34</t>
  </si>
  <si>
    <t>Муром г, Карла Маркса ул, 31</t>
  </si>
  <si>
    <t>877.800</t>
  </si>
  <si>
    <t>Муром г, Карла Маркса ул, 34</t>
  </si>
  <si>
    <t>Муром г, Карла Маркса ул, 43</t>
  </si>
  <si>
    <t>Муром г, Карла Маркса ул, 44</t>
  </si>
  <si>
    <t>641.420</t>
  </si>
  <si>
    <t>Муром г, Карла Маркса ул, 50</t>
  </si>
  <si>
    <t>Муром г, Карла Маркса ул, 60</t>
  </si>
  <si>
    <t>Муром г, Карла Маркса ул, 66</t>
  </si>
  <si>
    <t>1912.000</t>
  </si>
  <si>
    <t>Муром г, Карла Маркса ул, 71</t>
  </si>
  <si>
    <t>Муром г, Каштановая ул, 13</t>
  </si>
  <si>
    <t>Муром г, Каштановая ул, 15</t>
  </si>
  <si>
    <t>Муром г, Каштановая ул, 24</t>
  </si>
  <si>
    <t>Муром г, Каштановая ул, 26</t>
  </si>
  <si>
    <t>Муром г, Кирова проезд, 27</t>
  </si>
  <si>
    <t>Муром г, Кирова ул, 12</t>
  </si>
  <si>
    <t>Муром г, Кирова ул, 16</t>
  </si>
  <si>
    <t>Муром г, Кирова ул, 17</t>
  </si>
  <si>
    <t>Муром г, Кирова ул, 18</t>
  </si>
  <si>
    <t>Муром г, Кирова ул, 19</t>
  </si>
  <si>
    <t>325.960</t>
  </si>
  <si>
    <t>Муром г, Кирова ул, 21</t>
  </si>
  <si>
    <t>Муром г, Кирова ул, 24</t>
  </si>
  <si>
    <t>313.380</t>
  </si>
  <si>
    <t>Муром г, Кирова ул, 28</t>
  </si>
  <si>
    <t>360.500</t>
  </si>
  <si>
    <t>Муром г, Кирова ул, 3</t>
  </si>
  <si>
    <t>Муром г, Кирова ул, 30</t>
  </si>
  <si>
    <t>1766.600</t>
  </si>
  <si>
    <t>Муром г, Кирова ул, 7</t>
  </si>
  <si>
    <t>4691.400</t>
  </si>
  <si>
    <t>Муром г, Кленовая ул, 1</t>
  </si>
  <si>
    <t>Муром г, Кленовая ул, 10а</t>
  </si>
  <si>
    <t>Муром г, Кленовая ул, 12 корп. 2</t>
  </si>
  <si>
    <t>3213.000</t>
  </si>
  <si>
    <t>Муром г, Кленовая ул, 12а</t>
  </si>
  <si>
    <t>Муром г, Кленовая ул, 15</t>
  </si>
  <si>
    <t>Муром г, Кленовая ул, 26</t>
  </si>
  <si>
    <t>Муром г, Кленовая ул, 28</t>
  </si>
  <si>
    <t>Муром г, Кленовая ул, 3 корп. 1</t>
  </si>
  <si>
    <t>Муром г, Кленовая ул, 3 корп. 2</t>
  </si>
  <si>
    <t>Муром г, Кленовая ул, 3 корп. 4</t>
  </si>
  <si>
    <t>Муром г, Кленовая ул, 3 корп. 5</t>
  </si>
  <si>
    <t>Муром г, Кленовая ул, 3 корп. 6</t>
  </si>
  <si>
    <t>Муром г, Кленовая ул, 3/3</t>
  </si>
  <si>
    <t>Муром г, Кленовая ул, 30</t>
  </si>
  <si>
    <t>Муром г, Кленовая ул, 32</t>
  </si>
  <si>
    <t>1157.200</t>
  </si>
  <si>
    <t>Муром г, Кленовая ул, 34</t>
  </si>
  <si>
    <t>Муром г, Кленовая ул, 36</t>
  </si>
  <si>
    <t>Муром г, Кленовая ул, 5</t>
  </si>
  <si>
    <t>Муром г, Кленовая ул, 7а</t>
  </si>
  <si>
    <t>Муром г, Кленовая ул, 8а</t>
  </si>
  <si>
    <t>179.600</t>
  </si>
  <si>
    <t>Муром г, Кленовая ул, 9</t>
  </si>
  <si>
    <t>Муром г, Ковровская ул, 1</t>
  </si>
  <si>
    <t>Муром г, Ковровская ул, 10</t>
  </si>
  <si>
    <t>Муром г, Ковровская ул, 14</t>
  </si>
  <si>
    <t>Муром г, Ковровская ул, 16</t>
  </si>
  <si>
    <t>Муром г, Ковровская ул, 1а</t>
  </si>
  <si>
    <t>Муром г, Ковровская ул, 5</t>
  </si>
  <si>
    <t>Муром г, Кожевники ул, 11</t>
  </si>
  <si>
    <t>182.800</t>
  </si>
  <si>
    <t>Муром г, Кожевники ул, 5</t>
  </si>
  <si>
    <t>Муром г, Коммунальная ул, 12</t>
  </si>
  <si>
    <t>325.800</t>
  </si>
  <si>
    <t>Муром г, Коммунальная ул, 22</t>
  </si>
  <si>
    <t>Муром г, Коммунальная ул, 3а</t>
  </si>
  <si>
    <t>Муром г, Коммунальная ул, 7</t>
  </si>
  <si>
    <t>Муром г, Коммунистическая ул, 10</t>
  </si>
  <si>
    <t>1895</t>
  </si>
  <si>
    <t>Муром г, Коммунистическая ул, 14</t>
  </si>
  <si>
    <t>144.100</t>
  </si>
  <si>
    <t>Муром г, Коммунистическая ул, 15</t>
  </si>
  <si>
    <t>161.700</t>
  </si>
  <si>
    <t>Муром г, Коммунистическая ул, 17</t>
  </si>
  <si>
    <t>237.500</t>
  </si>
  <si>
    <t>Муром г, Коммунистическая ул, 17а</t>
  </si>
  <si>
    <t>146.300</t>
  </si>
  <si>
    <t>Муром г, Коммунистическая ул, 21</t>
  </si>
  <si>
    <t>Муром г, Коммунистическая ул, 33</t>
  </si>
  <si>
    <t>848.240</t>
  </si>
  <si>
    <t>Муром г, Коммунистическая ул, 35</t>
  </si>
  <si>
    <t>Муром г, Коммунистическая ул, 36</t>
  </si>
  <si>
    <t>Муром г, Коммунистическая ул, 37</t>
  </si>
  <si>
    <t>293.700</t>
  </si>
  <si>
    <t>Муром г, Коммунистическая ул, 38</t>
  </si>
  <si>
    <t>Муром г, Коммунистическая ул, 39</t>
  </si>
  <si>
    <t>Муром г, Коммунистическая ул, 40</t>
  </si>
  <si>
    <t>667.900</t>
  </si>
  <si>
    <t>Муром г, Коммунистическая ул, 6</t>
  </si>
  <si>
    <t>Муром г, Коммунистическая ул, 9</t>
  </si>
  <si>
    <t>Муром г, Коммунистическая ул, 9а</t>
  </si>
  <si>
    <t>Муром г, Комсомольская ул, 17</t>
  </si>
  <si>
    <t>Муром г, Комсомольская ул, 1а</t>
  </si>
  <si>
    <t>Муром г, Комсомольская ул, 35</t>
  </si>
  <si>
    <t>Муром г, Комсомольская ул, 41</t>
  </si>
  <si>
    <t>212.100</t>
  </si>
  <si>
    <t>Муром г, Комсомольская ул, 46</t>
  </si>
  <si>
    <t>Муром г, Комсомольская ул, 5</t>
  </si>
  <si>
    <t>Муром г, Комсомольская ул, 50</t>
  </si>
  <si>
    <t>Муром г, Комсомольская ул, 51</t>
  </si>
  <si>
    <t>257.100</t>
  </si>
  <si>
    <t>Муром г, Комсомольская ул, 53а</t>
  </si>
  <si>
    <t>447.950</t>
  </si>
  <si>
    <t>Муром г, Комсомольская ул, 56а</t>
  </si>
  <si>
    <t>Муром г, Комсомольская ул, 7</t>
  </si>
  <si>
    <t>1019.100</t>
  </si>
  <si>
    <t>Муром г, Комсомольская ул, 70</t>
  </si>
  <si>
    <t>1013.300</t>
  </si>
  <si>
    <t>Муром г, Комсомольская ул, 76</t>
  </si>
  <si>
    <t>347.100</t>
  </si>
  <si>
    <t>Муром г, Комсомольская ул, 9</t>
  </si>
  <si>
    <t>Муром г, Комсомольский пер, 10</t>
  </si>
  <si>
    <t>897.800</t>
  </si>
  <si>
    <t>Муром г, Комсомольский пер, 11</t>
  </si>
  <si>
    <t>Муром г, Кооперативная ул, 10</t>
  </si>
  <si>
    <t>Муром г, Кооперативная ул, 10а</t>
  </si>
  <si>
    <t>Муром г, Кооперативная ул, 11</t>
  </si>
  <si>
    <t>Муром г, Кооперативная ул, 12</t>
  </si>
  <si>
    <t>Муром г, Кооперативная ул, 13</t>
  </si>
  <si>
    <t>Муром г, Кооперативная ул, 15</t>
  </si>
  <si>
    <t>Муром г, Кооперативная ул, 2</t>
  </si>
  <si>
    <t>Муром г, Кооперативная ул, 2а</t>
  </si>
  <si>
    <t>Муром г, Кооперативная ул, 5</t>
  </si>
  <si>
    <t>Муром г, Кооперативная ул, 6</t>
  </si>
  <si>
    <t>Муром г, Кооперативная ул, 7</t>
  </si>
  <si>
    <t>9753.300</t>
  </si>
  <si>
    <t>Муром г, Кооперативная ул, 8</t>
  </si>
  <si>
    <t>Муром г, Кооперативная ул, 9</t>
  </si>
  <si>
    <t>Муром г, Кооперативный проезд, 1</t>
  </si>
  <si>
    <t>Муром г, Кооперативный проезд, 12а</t>
  </si>
  <si>
    <t>Муром г, Кооперативный проезд, 2</t>
  </si>
  <si>
    <t>Муром г, Кооперативный проезд, 4</t>
  </si>
  <si>
    <t>Муром г, Кооперативный проезд, 6</t>
  </si>
  <si>
    <t>Муром г, Кооперативный проезд, 8</t>
  </si>
  <si>
    <t>Муром г, Красноармейская ул, 13</t>
  </si>
  <si>
    <t>465.600</t>
  </si>
  <si>
    <t>Муром г, Красноармейская ул, 15</t>
  </si>
  <si>
    <t>207.600</t>
  </si>
  <si>
    <t>Муром г, Красноармейская ул, 17</t>
  </si>
  <si>
    <t>231.900</t>
  </si>
  <si>
    <t>Муром г, Красноармейская ул, 19</t>
  </si>
  <si>
    <t>356.230</t>
  </si>
  <si>
    <t>Муром г, Красноармейская ул, 2</t>
  </si>
  <si>
    <t>465.900</t>
  </si>
  <si>
    <t>Муром г, Красноармейская ул, 33</t>
  </si>
  <si>
    <t>Муром г, Красноармейская ул, 35</t>
  </si>
  <si>
    <t>Муром г, Красноармейская ул, 39</t>
  </si>
  <si>
    <t>Муром г, Красноармейская ул, 5</t>
  </si>
  <si>
    <t>Муром г, Красноармейская ул, 7</t>
  </si>
  <si>
    <t>Муром г, Красногвардейская ул, 10а</t>
  </si>
  <si>
    <t>556.200</t>
  </si>
  <si>
    <t>Муром г, Красногвардейская ул, 30</t>
  </si>
  <si>
    <t>Муром г, Красногвардейская ул, 32</t>
  </si>
  <si>
    <t>1280.100</t>
  </si>
  <si>
    <t>Муром г, Красногвардейская ул, 40</t>
  </si>
  <si>
    <t>1727.800</t>
  </si>
  <si>
    <t>Муром г, Красногвардейская ул, 50</t>
  </si>
  <si>
    <t>Муром г, Красногвардейская ул, 55</t>
  </si>
  <si>
    <t>1359.700</t>
  </si>
  <si>
    <t>Муром г, Красногвардейская ул, 65</t>
  </si>
  <si>
    <t>310.250</t>
  </si>
  <si>
    <t>Муром г, Красногвардейская ул, 76а</t>
  </si>
  <si>
    <t>Муром г, Красногвардейская ул, 78</t>
  </si>
  <si>
    <t>354.050</t>
  </si>
  <si>
    <t>Муром г, Красногвардейская ул, 78а</t>
  </si>
  <si>
    <t>Муром г, Красногвардейская ул, 8</t>
  </si>
  <si>
    <t>Муром г, Красногвардейская ул, 80</t>
  </si>
  <si>
    <t>296.100</t>
  </si>
  <si>
    <t>Муром г, Красногвардейская ул, 82</t>
  </si>
  <si>
    <t>Муром г, Красногвардейская ул, 8а</t>
  </si>
  <si>
    <t>Муром г, Красногвардейская ул, 9</t>
  </si>
  <si>
    <t>Муром г, Красногвардейский пер, 4</t>
  </si>
  <si>
    <t>Муром г, Крестьянина пл, 4</t>
  </si>
  <si>
    <t>222.500</t>
  </si>
  <si>
    <t>Муром г, Куйбышева ул, 1г</t>
  </si>
  <si>
    <t>Муром г, Куйбышева ул, 2</t>
  </si>
  <si>
    <t>Муром г, Куйбышева ул, 20</t>
  </si>
  <si>
    <t>Муром г, Куйбышева ул, 24А</t>
  </si>
  <si>
    <t>Муром г, Куйбышева ул, 26</t>
  </si>
  <si>
    <t>Муром г, Куйбышева ул, 26а</t>
  </si>
  <si>
    <t>Муром г, Куйбышева ул, 27</t>
  </si>
  <si>
    <t>Муром г, Куйбышева ул, 28</t>
  </si>
  <si>
    <t>Муром г, Куйбышева ул, 30</t>
  </si>
  <si>
    <t>Муром г, Куйбышева ул, 32</t>
  </si>
  <si>
    <t>Муром г, Куйбышева ул, 34</t>
  </si>
  <si>
    <t>Муром г, Куйбышева ул, 36</t>
  </si>
  <si>
    <t>Муром г, Куйбышева ул, 38</t>
  </si>
  <si>
    <t>23182.000</t>
  </si>
  <si>
    <t>Муром г, Куйбышева ул, 4</t>
  </si>
  <si>
    <t>Муром г, Куликова ул, 1</t>
  </si>
  <si>
    <t>309.400</t>
  </si>
  <si>
    <t>Муром г, Куликова ул, 10</t>
  </si>
  <si>
    <t>1256.600</t>
  </si>
  <si>
    <t>318.480</t>
  </si>
  <si>
    <t>Муром г, Куликова ул, 13</t>
  </si>
  <si>
    <t>1627.800</t>
  </si>
  <si>
    <t>Муром г, Куликова ул, 14</t>
  </si>
  <si>
    <t>Муром г, Куликова ул, 15</t>
  </si>
  <si>
    <t>Муром г, Куликова ул, 16</t>
  </si>
  <si>
    <t>Муром г, Куликова ул, 16а</t>
  </si>
  <si>
    <t>Муром г, Куликова ул, 17</t>
  </si>
  <si>
    <t>Муром г, Куликова ул, 18</t>
  </si>
  <si>
    <t>Муром г, Куликова ул, 19</t>
  </si>
  <si>
    <t>Муром г, Куликова ул, 20</t>
  </si>
  <si>
    <t>343.800</t>
  </si>
  <si>
    <t>587.600</t>
  </si>
  <si>
    <t>Муром г, Куликова ул, 21</t>
  </si>
  <si>
    <t>344.800</t>
  </si>
  <si>
    <t>Муром г, Куликова ул, 22</t>
  </si>
  <si>
    <t>Муром г, Куликова ул, 23</t>
  </si>
  <si>
    <t>Муром г, Куликова ул, 5</t>
  </si>
  <si>
    <t>Муром г, Куликова ул, 7</t>
  </si>
  <si>
    <t>834.500</t>
  </si>
  <si>
    <t>Муром г, Куликова ул, 9</t>
  </si>
  <si>
    <t>Муром г, Лаврентьева ул, 1</t>
  </si>
  <si>
    <t>Муром г, Лаврентьева ул, 11</t>
  </si>
  <si>
    <t>Муром г, Лаврентьева ул, 13</t>
  </si>
  <si>
    <t>Муром г, Лаврентьева ул, 15</t>
  </si>
  <si>
    <t>Муром г, Лаврентьева ул, 19</t>
  </si>
  <si>
    <t>Муром г, Лаврентьева ул, 25</t>
  </si>
  <si>
    <t>Муром г, Лаврентьева ул, 27</t>
  </si>
  <si>
    <t>Муром г, Лаврентьева ул, 3</t>
  </si>
  <si>
    <t>1398.610</t>
  </si>
  <si>
    <t>Муром г, Лаврентьева ул, 39</t>
  </si>
  <si>
    <t>Муром г, Лаврентьева ул, 41</t>
  </si>
  <si>
    <t>1714.000</t>
  </si>
  <si>
    <t>Муром г, Лаврентьева ул, 42 корп. 2</t>
  </si>
  <si>
    <t>Муром г, Лаврентьева ул, 42</t>
  </si>
  <si>
    <t>Муром г, Лаврентьева ул, 43</t>
  </si>
  <si>
    <t>Муром г, Лаврентьева ул, 46</t>
  </si>
  <si>
    <t>Муром г, Лаврентьева ул, 48</t>
  </si>
  <si>
    <t>Муром г, Лаврентьева ул, 50</t>
  </si>
  <si>
    <t>Муром г, Лаврентьева ул, 7</t>
  </si>
  <si>
    <t>Муром г, Лаврентьева ул, 9</t>
  </si>
  <si>
    <t>258.470</t>
  </si>
  <si>
    <t>Муром г, Лакина ул, 18</t>
  </si>
  <si>
    <t>203.200</t>
  </si>
  <si>
    <t>Муром г, Лакина ул, 36</t>
  </si>
  <si>
    <t>Муром г, Лакина ул, 41</t>
  </si>
  <si>
    <t>Муром г, Лакина ул, 54</t>
  </si>
  <si>
    <t>314.500</t>
  </si>
  <si>
    <t>545.500</t>
  </si>
  <si>
    <t>Муром г, Лакина ул, 64</t>
  </si>
  <si>
    <t>Муром г, Лакина ул, 66</t>
  </si>
  <si>
    <t>1117.000</t>
  </si>
  <si>
    <t>Муром г, Лакина ул, 7</t>
  </si>
  <si>
    <t>159.310</t>
  </si>
  <si>
    <t>Муром г, Лакина ул, 77</t>
  </si>
  <si>
    <t>3592.000</t>
  </si>
  <si>
    <t>Муром г, Лакина ул, 79</t>
  </si>
  <si>
    <t>Муром г, Лакина ул, 83</t>
  </si>
  <si>
    <t>181.370</t>
  </si>
  <si>
    <t>Муром г, Лакина ул, 84</t>
  </si>
  <si>
    <t>Муром г, Лакина ул, 86</t>
  </si>
  <si>
    <t>338.850</t>
  </si>
  <si>
    <t>Муром г, Лакина ул, 87</t>
  </si>
  <si>
    <t>Муром г, Лакина ул, 89</t>
  </si>
  <si>
    <t>185.150</t>
  </si>
  <si>
    <t>Муром г, Лакина ул, 90</t>
  </si>
  <si>
    <t>Муром г, Ленина ул, 1</t>
  </si>
  <si>
    <t>Муром г, Ленина ул, 110</t>
  </si>
  <si>
    <t>1723.200</t>
  </si>
  <si>
    <t>Муром г, Ленина ул, 115</t>
  </si>
  <si>
    <t>1791.100</t>
  </si>
  <si>
    <t>Муром г, Ленина ул, 125</t>
  </si>
  <si>
    <t>1597.300</t>
  </si>
  <si>
    <t>Муром г, Ленина ул, 131а</t>
  </si>
  <si>
    <t>983.900</t>
  </si>
  <si>
    <t>Муром г, Ленина ул, 16</t>
  </si>
  <si>
    <t>Муром г, Ленина ул, 2</t>
  </si>
  <si>
    <t>Муром г, Ленина ул, 28</t>
  </si>
  <si>
    <t>Муром г, Ленина ул, 30</t>
  </si>
  <si>
    <t>Муром г, Ленина ул, 31</t>
  </si>
  <si>
    <t>Муром г, Ленина ул, 36</t>
  </si>
  <si>
    <t>Муром г, Ленина ул, 4</t>
  </si>
  <si>
    <t>Муром г, Ленина ул, 48</t>
  </si>
  <si>
    <t>155.300</t>
  </si>
  <si>
    <t>Муром г, Ленина ул, 53</t>
  </si>
  <si>
    <t>Муром г, Ленина ул, 55</t>
  </si>
  <si>
    <t>1791.300</t>
  </si>
  <si>
    <t>Муром г, Ленина ул, 6</t>
  </si>
  <si>
    <t>Муром г, Ленина ул, 62</t>
  </si>
  <si>
    <t>Муром г, Ленина ул, 65</t>
  </si>
  <si>
    <t>Муром г, Ленина ул, 72</t>
  </si>
  <si>
    <t>Муром г, Ленина ул, 85</t>
  </si>
  <si>
    <t>Муром г, Ленина ул, 9</t>
  </si>
  <si>
    <t>Муром г, Ленина ул, 90</t>
  </si>
  <si>
    <t>Муром г, Ленина ул, 92</t>
  </si>
  <si>
    <t>Муром г, Ленинградская ул, 1</t>
  </si>
  <si>
    <t>Муром г, Ленинградская ул, 10</t>
  </si>
  <si>
    <t>Муром г, Ленинградская ул, 11</t>
  </si>
  <si>
    <t>Муром г, Ленинградская ул, 12 корп. 2</t>
  </si>
  <si>
    <t>Муром г, Ленинградская ул, 12</t>
  </si>
  <si>
    <t>Муром г, Ленинградская ул, 14</t>
  </si>
  <si>
    <t>Муром г, Ленинградская ул, 15</t>
  </si>
  <si>
    <t>887.500</t>
  </si>
  <si>
    <t>Муром г, Ленинградская ул, 17</t>
  </si>
  <si>
    <t>Муром г, Ленинградская ул, 19</t>
  </si>
  <si>
    <t>Муром г, Ленинградская ул, 2</t>
  </si>
  <si>
    <t>Муром г, Ленинградская ул, 20</t>
  </si>
  <si>
    <t>2822.000</t>
  </si>
  <si>
    <t>Муром г, Ленинградская ул, 22</t>
  </si>
  <si>
    <t>Муром г, Ленинградская ул, 23</t>
  </si>
  <si>
    <t>Муром г, Ленинградская ул, 24</t>
  </si>
  <si>
    <t>Муром г, Ленинградская ул, 25</t>
  </si>
  <si>
    <t>Муром г, Ленинградская ул, 26 корп. 1</t>
  </si>
  <si>
    <t>Муром г, Ленинградская ул, 26 корп. 2</t>
  </si>
  <si>
    <t>Муром г, Ленинградская ул, 26 корп. 3</t>
  </si>
  <si>
    <t>3392.850</t>
  </si>
  <si>
    <t>Муром г, Ленинградская ул, 26 корп. 4</t>
  </si>
  <si>
    <t>Муром г, Ленинградская ул, 26 корп. 7</t>
  </si>
  <si>
    <t>Муром г, Ленинградская ул, 26/6</t>
  </si>
  <si>
    <t>Муром г, Ленинградская ул, 28</t>
  </si>
  <si>
    <t>Муром г, Ленинградская ул, 29 корп. 2</t>
  </si>
  <si>
    <t>Муром г, Ленинградская ул, 29/3</t>
  </si>
  <si>
    <t>Муром г, Ленинградская ул, 29</t>
  </si>
  <si>
    <t>Муром г, Ленинградская ул, 3</t>
  </si>
  <si>
    <t>Муром г, Ленинградская ул, 30</t>
  </si>
  <si>
    <t>Муром г, Ленинградская ул, 31</t>
  </si>
  <si>
    <t>Муром г, Ленинградская ул, 32 корп. 1</t>
  </si>
  <si>
    <t>Муром г, Ленинградская ул, 32 корп. 2</t>
  </si>
  <si>
    <t>Муром г, Ленинградская ул, 33</t>
  </si>
  <si>
    <t>1261.620</t>
  </si>
  <si>
    <t>Муром г, Ленинградская ул, 34 корп. 3</t>
  </si>
  <si>
    <t>Муром г, Ленинградская ул, 34 корп. 4</t>
  </si>
  <si>
    <t>Муром г, Ленинградская ул, 34 корп. 5</t>
  </si>
  <si>
    <t>Муром г, Ленинградская ул, 34/1</t>
  </si>
  <si>
    <t>Муром г, Ленинградская ул, 34/2</t>
  </si>
  <si>
    <t>Муром г, Ленинградская ул, 34/6</t>
  </si>
  <si>
    <t>Муром г, Ленинградская ул, 35</t>
  </si>
  <si>
    <t>Муром г, Ленинградская ул, 36 корп. 1</t>
  </si>
  <si>
    <t>Муром г, Ленинградская ул, 36 корп. 2</t>
  </si>
  <si>
    <t>4020.300</t>
  </si>
  <si>
    <t>Муром г, Ленинградская ул, 36 корп. 3</t>
  </si>
  <si>
    <t>Муром г, Ленинградская ул, 4 корп. 2</t>
  </si>
  <si>
    <t>Муром г, Ленинградская ул, 4 корп. 4</t>
  </si>
  <si>
    <t>Муром г, Ленинградская ул, 4/1</t>
  </si>
  <si>
    <t>Муром г, Ленинградская ул, 4/3</t>
  </si>
  <si>
    <t>665.100</t>
  </si>
  <si>
    <t>Муром г, Ленинградская ул, 4</t>
  </si>
  <si>
    <t>Муром г, Ленинградская ул, 40</t>
  </si>
  <si>
    <t>Муром г, Ленинградская ул, 42</t>
  </si>
  <si>
    <t>4544.200</t>
  </si>
  <si>
    <t>701.250</t>
  </si>
  <si>
    <t>Муром г, Лесная ул, 1</t>
  </si>
  <si>
    <t>Муром г, Лесной проезд, 1</t>
  </si>
  <si>
    <t>888.300</t>
  </si>
  <si>
    <t>947.420</t>
  </si>
  <si>
    <t>Муром г, Льва Толстого ул, 111</t>
  </si>
  <si>
    <t>Муром г, Льва Толстого ул, 13а</t>
  </si>
  <si>
    <t>Муром г, Льва Толстого ул, 13б</t>
  </si>
  <si>
    <t>Муром г, Льва Толстого ул, 18</t>
  </si>
  <si>
    <t>1604.000</t>
  </si>
  <si>
    <t>Муром г, Льва Толстого ул, 20</t>
  </si>
  <si>
    <t>1538.850</t>
  </si>
  <si>
    <t>Муром г, Льва Толстого ул, 3</t>
  </si>
  <si>
    <t>163.600</t>
  </si>
  <si>
    <t>Муром г, Льва Толстого ул, 35</t>
  </si>
  <si>
    <t>Муром г, Льва Толстого ул, 52</t>
  </si>
  <si>
    <t>1419.300</t>
  </si>
  <si>
    <t>Муром г, Льва Толстого ул, 54</t>
  </si>
  <si>
    <t>Муром г, Льва Толстого ул, 55</t>
  </si>
  <si>
    <t>1677.470</t>
  </si>
  <si>
    <t>Муром г, Льва Толстого ул, 57</t>
  </si>
  <si>
    <t>Муром г, Льва Толстого ул, 74</t>
  </si>
  <si>
    <t>802.500</t>
  </si>
  <si>
    <t>Муром г, Льва Толстого ул, 79</t>
  </si>
  <si>
    <t>Муром г, Льва Толстого ул, 80</t>
  </si>
  <si>
    <t>754.600</t>
  </si>
  <si>
    <t>Муром г, Льва Толстого ул, 82</t>
  </si>
  <si>
    <t>Муром г, Льва Толстого ул, 94</t>
  </si>
  <si>
    <t>471.900</t>
  </si>
  <si>
    <t>Муром г, Льва Толстого ул, 95</t>
  </si>
  <si>
    <t>Муром г, Льва Толстого ул, 96</t>
  </si>
  <si>
    <t>Муром г, Льва Толстого ул, 97</t>
  </si>
  <si>
    <t>768.400</t>
  </si>
  <si>
    <t>Муром г, Машинистов ул, 14</t>
  </si>
  <si>
    <t>Муром г, Машинистов ул, 25</t>
  </si>
  <si>
    <t>Муром г, Машинистов ул, 36а</t>
  </si>
  <si>
    <t>3716.000</t>
  </si>
  <si>
    <t>Муром г, Машинистов ул, 36б</t>
  </si>
  <si>
    <t>Муром г, Машинистов ул, 5</t>
  </si>
  <si>
    <t>Муром г, Меленковская ул, 1 корп. 2</t>
  </si>
  <si>
    <t>Муром г, Меленковская ул, 11</t>
  </si>
  <si>
    <t>Муром г, Меленковская ул, 13</t>
  </si>
  <si>
    <t>Муром г, Меленковская ул, 3 корп. 2</t>
  </si>
  <si>
    <t>872.880</t>
  </si>
  <si>
    <t>Муром г, Меленковская ул, 3</t>
  </si>
  <si>
    <t>Муром г, Меленковская ул, 5 стр. 1</t>
  </si>
  <si>
    <t>Муром г, Меленковская ул, 5</t>
  </si>
  <si>
    <t>Муром г, Меленковская ул, 7</t>
  </si>
  <si>
    <t>Муром г, Меленковская ул, 9</t>
  </si>
  <si>
    <t>Муром г, Мечникова ул, 26</t>
  </si>
  <si>
    <t>Муром г, Мечникова ул, 28а</t>
  </si>
  <si>
    <t>286.900</t>
  </si>
  <si>
    <t>Муром г, Мечникова ул, 2Б</t>
  </si>
  <si>
    <t>Муром г, Мечникова ул, 30</t>
  </si>
  <si>
    <t>Муром г, Мечникова ул, 32</t>
  </si>
  <si>
    <t>Муром г, Мечникова ул, 34</t>
  </si>
  <si>
    <t>Муром г, Мечникова ул, 36</t>
  </si>
  <si>
    <t>Муром г, Мечникова ул, 39</t>
  </si>
  <si>
    <t>Муром г, Мечникова ул, 40</t>
  </si>
  <si>
    <t>Муром г, Мечникова ул, 45а</t>
  </si>
  <si>
    <t>824.900</t>
  </si>
  <si>
    <t>Муром г, Мечникова ул, 46а</t>
  </si>
  <si>
    <t>Муром г, Мечникова ул, 49</t>
  </si>
  <si>
    <t>1161.100</t>
  </si>
  <si>
    <t>Муром г, Мечникова ул, 50</t>
  </si>
  <si>
    <t>Муром г, Мечникова ул, 55</t>
  </si>
  <si>
    <t>2146.200</t>
  </si>
  <si>
    <t>Муром г, Мечникова ул, 56</t>
  </si>
  <si>
    <t>Муром г, Мечникова ул, 58</t>
  </si>
  <si>
    <t>Муром г, Мечникова ул, 6</t>
  </si>
  <si>
    <t>540.800</t>
  </si>
  <si>
    <t>Муром г, Мечникова ул, 60а</t>
  </si>
  <si>
    <t>Муром г, Мечникова ул, 62</t>
  </si>
  <si>
    <t>Муром г, Мечникова ул, 65</t>
  </si>
  <si>
    <t>Муром г, Мечникова ул, 8</t>
  </si>
  <si>
    <t>Муром г, Мечникова ул, 81</t>
  </si>
  <si>
    <t>Муром г, Мечтателей ул, 4</t>
  </si>
  <si>
    <t>Муром г, Мечтателей ул, 6</t>
  </si>
  <si>
    <t>Муром г, Мечтателей ул, 8</t>
  </si>
  <si>
    <t>Муром г, Мичуринская ул, 13</t>
  </si>
  <si>
    <t>Муром г, Мичуринская ул, 15</t>
  </si>
  <si>
    <t>Муром г, Мичуринская ул, 17</t>
  </si>
  <si>
    <t>Муром г, Мичуринская ул, 19</t>
  </si>
  <si>
    <t>Муром г, Мичуринская ул, 21</t>
  </si>
  <si>
    <t>Муром г, Мичуринская ул, 23</t>
  </si>
  <si>
    <t>Муром г, Мичуринская ул, 25</t>
  </si>
  <si>
    <t>Муром г, Мичуринская ул, 29</t>
  </si>
  <si>
    <t>Муром г, Мичуринская ул, 3</t>
  </si>
  <si>
    <t>593.760</t>
  </si>
  <si>
    <t>Муром г, Мичуринская ул, 31</t>
  </si>
  <si>
    <t>Муром г, Мичуринская ул, 33</t>
  </si>
  <si>
    <t>885.600</t>
  </si>
  <si>
    <t>Муром г, Московская ул, 103</t>
  </si>
  <si>
    <t>Муром г, Московская ул, 104</t>
  </si>
  <si>
    <t>Муром г, Московская ул, 105</t>
  </si>
  <si>
    <t>Муром г, Московская ул, 106</t>
  </si>
  <si>
    <t>Муром г, Московская ул, 108</t>
  </si>
  <si>
    <t>Муром г, Московская ул, 109</t>
  </si>
  <si>
    <t>Муром г, Московская ул, 111</t>
  </si>
  <si>
    <t>Муром г, Московская ул, 111В</t>
  </si>
  <si>
    <t>Муром г, Московская ул, 112</t>
  </si>
  <si>
    <t>Муром г, Московская ул, 113</t>
  </si>
  <si>
    <t>Муром г, Московская ул, 114</t>
  </si>
  <si>
    <t>Муром г, Московская ул, 115</t>
  </si>
  <si>
    <t>Муром г, Московская ул, 116</t>
  </si>
  <si>
    <t>Муром г, Московская ул, 117</t>
  </si>
  <si>
    <t>Муром г, Московская ул, 118</t>
  </si>
  <si>
    <t>Муром г, Московская ул, 119</t>
  </si>
  <si>
    <t>Муром г, Московская ул, 120</t>
  </si>
  <si>
    <t>Муром г, Московская ул, 123</t>
  </si>
  <si>
    <t>161.500</t>
  </si>
  <si>
    <t>Муром г, Московская ул, 25</t>
  </si>
  <si>
    <t>5273.000</t>
  </si>
  <si>
    <t>Муром г, Московская ул, 28</t>
  </si>
  <si>
    <t>Муром г, Московская ул, 30</t>
  </si>
  <si>
    <t>Муром г, Московская ул, 32</t>
  </si>
  <si>
    <t>Муром г, Московская ул, 37А</t>
  </si>
  <si>
    <t>Муром г, Московская ул, 45</t>
  </si>
  <si>
    <t>691.900</t>
  </si>
  <si>
    <t>Муром г, Московская ул, 47</t>
  </si>
  <si>
    <t>Муром г, Московская ул, 54</t>
  </si>
  <si>
    <t>Муром г, Московская ул, 62</t>
  </si>
  <si>
    <t>Муром г, Московская ул, 64</t>
  </si>
  <si>
    <t>Муром г, Московская ул, 69</t>
  </si>
  <si>
    <t>Муром г, Московская ул, 71</t>
  </si>
  <si>
    <t>1329.700</t>
  </si>
  <si>
    <t>Муром г, Московская ул, 75</t>
  </si>
  <si>
    <t>Муром г, Московская ул, 82</t>
  </si>
  <si>
    <t>205.500</t>
  </si>
  <si>
    <t>Муром г, Московская ул, 85</t>
  </si>
  <si>
    <t>Муром г, Московская ул, 96</t>
  </si>
  <si>
    <t>Муром г, Московская ул, 98</t>
  </si>
  <si>
    <t>Муром г, Московская ул, 98а</t>
  </si>
  <si>
    <t>Муром г, Муромская ул, 1 корп. 3</t>
  </si>
  <si>
    <t>Муром г, Муромская ул, 1/2</t>
  </si>
  <si>
    <t>Муром г, Муромская ул, 1</t>
  </si>
  <si>
    <t>Муром г, Муромская ул, 10</t>
  </si>
  <si>
    <t>Муром г, Муромская ул, 11</t>
  </si>
  <si>
    <t>Муром г, Муромская ул, 12</t>
  </si>
  <si>
    <t>Муром г, Муромская ул, 13</t>
  </si>
  <si>
    <t>Муром г, Муромская ул, 15</t>
  </si>
  <si>
    <t>435.930</t>
  </si>
  <si>
    <t>Муром г, Муромская ул, 19</t>
  </si>
  <si>
    <t>Муром г, Муромская ул, 23 корп. 2</t>
  </si>
  <si>
    <t>Муром г, Муромская ул, 25</t>
  </si>
  <si>
    <t>1867.800</t>
  </si>
  <si>
    <t>Муром г, Муромская ул, 29</t>
  </si>
  <si>
    <t>Муром г, Муромская ул, 3 корп. 2</t>
  </si>
  <si>
    <t>Муром г, Муромская ул, 3</t>
  </si>
  <si>
    <t>Муром г, Муромская ул, 4</t>
  </si>
  <si>
    <t>Муром г, Муромская ул, 5</t>
  </si>
  <si>
    <t>Муром г, Муромская ул, 9 корп. 2</t>
  </si>
  <si>
    <t>Муром г, Муромская ул, 9</t>
  </si>
  <si>
    <t>153.200</t>
  </si>
  <si>
    <t>Муром г, Нежиловка мкр, 1а</t>
  </si>
  <si>
    <t>Муром г, Нижегородская ул, 1</t>
  </si>
  <si>
    <t>Муром г, Нижегородская ул, 29</t>
  </si>
  <si>
    <t>Муром г, Нижегородская ул, 31</t>
  </si>
  <si>
    <t>Муром г, Нижегородская ул, 43</t>
  </si>
  <si>
    <t>1253.800</t>
  </si>
  <si>
    <t>Муром г, Новая ул, 1</t>
  </si>
  <si>
    <t>Муром г, Новая ул, 5</t>
  </si>
  <si>
    <t>Муром г, Озерная ул, 1а</t>
  </si>
  <si>
    <t>Муром г, Озерная ул, 5</t>
  </si>
  <si>
    <t>Муром г, Октябрьская ул, 100</t>
  </si>
  <si>
    <t>670.400</t>
  </si>
  <si>
    <t>Муром г, Октябрьская ул, 2</t>
  </si>
  <si>
    <t>Муром г, Октябрьская ул, 26</t>
  </si>
  <si>
    <t>Муром г, Октябрьская ул, 27</t>
  </si>
  <si>
    <t>Муром г, Октябрьская ул, 29</t>
  </si>
  <si>
    <t>946.600</t>
  </si>
  <si>
    <t>Муром г, Октябрьская ул, 31</t>
  </si>
  <si>
    <t>962.100</t>
  </si>
  <si>
    <t>Муром г, Октябрьская ул, 3А</t>
  </si>
  <si>
    <t>340.100</t>
  </si>
  <si>
    <t>Муром г, Октябрьская ул, 3Б</t>
  </si>
  <si>
    <t>Муром г, Октябрьская ул, 4</t>
  </si>
  <si>
    <t>603.100</t>
  </si>
  <si>
    <t>265.450</t>
  </si>
  <si>
    <t>Муром г, Октябрьская ул, 43А</t>
  </si>
  <si>
    <t>Муром г, Октябрьская ул, 5</t>
  </si>
  <si>
    <t>Муром г, Октябрьская ул, 52</t>
  </si>
  <si>
    <t>932.050</t>
  </si>
  <si>
    <t>Муром г, Октябрьская ул, 54</t>
  </si>
  <si>
    <t>1698.300</t>
  </si>
  <si>
    <t>Муром г, Октябрьская ул, 69</t>
  </si>
  <si>
    <t>Муром г, Октябрьская ул, 7</t>
  </si>
  <si>
    <t>Муром г, Октябрьская ул, 73</t>
  </si>
  <si>
    <t>Муром г, Октябрьская ул, 9</t>
  </si>
  <si>
    <t>2701.350</t>
  </si>
  <si>
    <t>Муром г, Октябрьская ул, 90</t>
  </si>
  <si>
    <t>Муром г, Октябрьская ул, 9а</t>
  </si>
  <si>
    <t>Муром г, Орджоникидзе ул, 2</t>
  </si>
  <si>
    <t>Муром г, Орджоникидзе ул, 5а</t>
  </si>
  <si>
    <t>305.500</t>
  </si>
  <si>
    <t>Муром г, Орджоникидзе ул, 8</t>
  </si>
  <si>
    <t>364.900</t>
  </si>
  <si>
    <t>Муром г, Орловская ул, 11</t>
  </si>
  <si>
    <t>1255.720</t>
  </si>
  <si>
    <t>Муром г, Орловская ул, 14</t>
  </si>
  <si>
    <t>Муром г, Орловская ул, 15</t>
  </si>
  <si>
    <t>Муром г, Орловская ул, 17</t>
  </si>
  <si>
    <t>Муром г, Орловская ул, 19</t>
  </si>
  <si>
    <t>1260.280</t>
  </si>
  <si>
    <t>Муром г, Орловская ул, 1а</t>
  </si>
  <si>
    <t>Муром г, Орловская ул, 21</t>
  </si>
  <si>
    <t>Муром г, Орловская ул, 25</t>
  </si>
  <si>
    <t>1042.500</t>
  </si>
  <si>
    <t>Муром г, Орловская ул, 25а</t>
  </si>
  <si>
    <t>Муром г, Орловская ул, 26в</t>
  </si>
  <si>
    <t>Муром г, Орловская ул, 27</t>
  </si>
  <si>
    <t>Муром г, Орловская ул, 3</t>
  </si>
  <si>
    <t>Муром г, Орловская ул, 5</t>
  </si>
  <si>
    <t>Муром г, Орловская ул, 7</t>
  </si>
  <si>
    <t>Муром г, Орловская ул, 9</t>
  </si>
  <si>
    <t>Муром г, Осипенко ул, 25</t>
  </si>
  <si>
    <t>Муром г, Осипенко ул, 30</t>
  </si>
  <si>
    <t>Муром г, Парковая ул, 12</t>
  </si>
  <si>
    <t>Муром г, Парковая ул, 29</t>
  </si>
  <si>
    <t>Муром г, Парковая ул, 35</t>
  </si>
  <si>
    <t>172.220</t>
  </si>
  <si>
    <t>Муром г, Парковая ул, 37</t>
  </si>
  <si>
    <t>Муром г, Парковая ул, 4</t>
  </si>
  <si>
    <t>354.950</t>
  </si>
  <si>
    <t>Муром г, Первомайская ул, 101</t>
  </si>
  <si>
    <t>928.770</t>
  </si>
  <si>
    <t>Муром г, Первомайская ул, 103а</t>
  </si>
  <si>
    <t>619.400</t>
  </si>
  <si>
    <t>Муром г, Первомайская ул, 103б</t>
  </si>
  <si>
    <t>Муром г, Первомайская ул, 13</t>
  </si>
  <si>
    <t>Муром г, Первомайская ул, 19</t>
  </si>
  <si>
    <t>167.250</t>
  </si>
  <si>
    <t>Муром г, Первомайская ул, 22</t>
  </si>
  <si>
    <t>Муром г, Первомайская ул, 34</t>
  </si>
  <si>
    <t>193.410</t>
  </si>
  <si>
    <t>206.610</t>
  </si>
  <si>
    <t>503.800</t>
  </si>
  <si>
    <t>Муром г, Первомайская ул, 47А</t>
  </si>
  <si>
    <t>Муром г, Первомайская ул, 84</t>
  </si>
  <si>
    <t>Муром г, Первомайская ул, 93</t>
  </si>
  <si>
    <t>Муром г, Плеханова ул, 1</t>
  </si>
  <si>
    <t>Муром г, Плеханова ул, 3</t>
  </si>
  <si>
    <t>Муром г, Плеханова ул, 7</t>
  </si>
  <si>
    <t>1845</t>
  </si>
  <si>
    <t>Муром г, Привокзальная ул, 1</t>
  </si>
  <si>
    <t>Муром г, Привокзальная ул, 2</t>
  </si>
  <si>
    <t>1319.670</t>
  </si>
  <si>
    <t>Муром г, Пролетарская ул, 1</t>
  </si>
  <si>
    <t>Муром г, Пролетарская ул, 1б</t>
  </si>
  <si>
    <t>Муром г, Пролетарская ул, 21</t>
  </si>
  <si>
    <t>Муром г, Пролетарская ул, 3</t>
  </si>
  <si>
    <t>1022.600</t>
  </si>
  <si>
    <t>Муром г, Пролетарская ул, 32</t>
  </si>
  <si>
    <t>Муром г, Пролетарская ул, 35</t>
  </si>
  <si>
    <t>Муром г, Пролетарская ул, 37</t>
  </si>
  <si>
    <t>Муром г, Пролетарская ул, 41</t>
  </si>
  <si>
    <t>939.120</t>
  </si>
  <si>
    <t>Муром г, Пролетарская ул, 5</t>
  </si>
  <si>
    <t>526.820</t>
  </si>
  <si>
    <t>1906.900</t>
  </si>
  <si>
    <t>Муром г, Пролетарская ул, 59</t>
  </si>
  <si>
    <t>338.050</t>
  </si>
  <si>
    <t>Муром г, Пролетарская ул, 73</t>
  </si>
  <si>
    <t>Муром г, Пролетарская ул, 75</t>
  </si>
  <si>
    <t>Муром г, Профсоюзная ул, 18</t>
  </si>
  <si>
    <t>335.960</t>
  </si>
  <si>
    <t>Муром г, Профсоюзная ул, 21</t>
  </si>
  <si>
    <t>346.500</t>
  </si>
  <si>
    <t>Муром г, Профсоюзная ул, 23</t>
  </si>
  <si>
    <t>387.390</t>
  </si>
  <si>
    <t>Муром г, Пушкина ул, 15</t>
  </si>
  <si>
    <t>Муром г, Пушкина ул, 16</t>
  </si>
  <si>
    <t>Муром г, Пушкина ул, 1а</t>
  </si>
  <si>
    <t>Муром г, Радиозаводское ш, 14</t>
  </si>
  <si>
    <t>Муром г, Радиозаводское ш, 15</t>
  </si>
  <si>
    <t>444.200</t>
  </si>
  <si>
    <t>Муром г, Радиозаводское ш, 16</t>
  </si>
  <si>
    <t>Муром г, Радиозаводское ш, 17</t>
  </si>
  <si>
    <t>350.360</t>
  </si>
  <si>
    <t>Муром г, Радиозаводское ш, 20</t>
  </si>
  <si>
    <t>Муром г, Радиозаводское ш, 25</t>
  </si>
  <si>
    <t>Муром г, Радиозаводское ш, 32</t>
  </si>
  <si>
    <t>Муром г, Радиозаводское ш, 33</t>
  </si>
  <si>
    <t>Муром г, Радиозаводское ш, 36</t>
  </si>
  <si>
    <t>Муром г, Радиозаводское ш, 38</t>
  </si>
  <si>
    <t>Муром г, Радиозаводское ш, 38А</t>
  </si>
  <si>
    <t>Муром г, Радиозаводское ш, 40</t>
  </si>
  <si>
    <t>935.100</t>
  </si>
  <si>
    <t>Муром г, Радиозаводское ш, 42</t>
  </si>
  <si>
    <t>1287.130</t>
  </si>
  <si>
    <t>Муром г, Радиозаводское ш, 44</t>
  </si>
  <si>
    <t>1329.900</t>
  </si>
  <si>
    <t>Муром г, Радиозаводское ш, 46</t>
  </si>
  <si>
    <t>1501.000</t>
  </si>
  <si>
    <t>Муром г, Радиозаводское ш, 48</t>
  </si>
  <si>
    <t>Муром г, Расковой ул, 48</t>
  </si>
  <si>
    <t>Муром г, Революции пл, 4</t>
  </si>
  <si>
    <t>435.400</t>
  </si>
  <si>
    <t>Муром г, Свердлова ул, 1</t>
  </si>
  <si>
    <t>Муром г, Свердлова ул, 12</t>
  </si>
  <si>
    <t>Муром г, Свердлова ул, 14</t>
  </si>
  <si>
    <t>198.800</t>
  </si>
  <si>
    <t>Муром г, Свердлова ул, 17</t>
  </si>
  <si>
    <t>357.950</t>
  </si>
  <si>
    <t>Муром г, Свердлова ул, 28</t>
  </si>
  <si>
    <t>Муром г, Свердлова ул, 30</t>
  </si>
  <si>
    <t>182.060</t>
  </si>
  <si>
    <t>Муром г, Свердлова ул, 33</t>
  </si>
  <si>
    <t>1193.000</t>
  </si>
  <si>
    <t>Муром г, Свердлова ул, 35</t>
  </si>
  <si>
    <t>Муром г, Свердлова ул, 37</t>
  </si>
  <si>
    <t>Муром г, Свердлова ул, 37а</t>
  </si>
  <si>
    <t>446.070</t>
  </si>
  <si>
    <t>Муром г, Свердлова ул, 38</t>
  </si>
  <si>
    <t>Муром г, Свердлова ул, 43</t>
  </si>
  <si>
    <t>334.750</t>
  </si>
  <si>
    <t>Муром г, Свердлова ул, 45</t>
  </si>
  <si>
    <t>Муром г, Свердлова ул, 65</t>
  </si>
  <si>
    <t>2170.800</t>
  </si>
  <si>
    <t>Муром г, Северный проезд, 11</t>
  </si>
  <si>
    <t>322.950</t>
  </si>
  <si>
    <t>Муром г, Северный проезд, 15</t>
  </si>
  <si>
    <t>Муром г, Серова ул, 30</t>
  </si>
  <si>
    <t>Муром г, Серова ул, 35</t>
  </si>
  <si>
    <t>Муром г, Серова ул, 37</t>
  </si>
  <si>
    <t>Муром г, Серова ул, 38</t>
  </si>
  <si>
    <t>Муром г, Серова ул, 39</t>
  </si>
  <si>
    <t>Муром г, Серова ул, 40</t>
  </si>
  <si>
    <t>Муром г, Советская ул, 13</t>
  </si>
  <si>
    <t>Муром г, Советская ул, 23</t>
  </si>
  <si>
    <t>214.640</t>
  </si>
  <si>
    <t>Муром г, Советская ул, 25</t>
  </si>
  <si>
    <t>Муром г, Советская ул, 28</t>
  </si>
  <si>
    <t>Муром г, Советская ул, 29А</t>
  </si>
  <si>
    <t>Муром г, Советская ул, 35</t>
  </si>
  <si>
    <t>Муром г, Советская ул, 40</t>
  </si>
  <si>
    <t>Муром г, Советская ул, 44</t>
  </si>
  <si>
    <t>1053.500</t>
  </si>
  <si>
    <t>Муром г, Советская ул, 46</t>
  </si>
  <si>
    <t>Муром г, Советская ул, 47</t>
  </si>
  <si>
    <t>Муром г, Советская ул, 49</t>
  </si>
  <si>
    <t>Муром г, Советская ул, 50</t>
  </si>
  <si>
    <t>Муром г, Советская ул, 51</t>
  </si>
  <si>
    <t>Муром г, Советская ул, 57А</t>
  </si>
  <si>
    <t>Муром г, Советская ул, 73</t>
  </si>
  <si>
    <t>Муром г, Советская ул, 73А</t>
  </si>
  <si>
    <t>Муром г, Совхозная ул, 11</t>
  </si>
  <si>
    <t>1387.100</t>
  </si>
  <si>
    <t>Муром г, Совхозная ул, 13</t>
  </si>
  <si>
    <t>1038.100</t>
  </si>
  <si>
    <t>Муром г, Совхозная ул, 15А</t>
  </si>
  <si>
    <t>189.250</t>
  </si>
  <si>
    <t>Муром г, Совхозная ул, 64 корп. 2</t>
  </si>
  <si>
    <t>Муром г, Спортивная ул, 10</t>
  </si>
  <si>
    <t>Муром г, Спортивная ул, 16</t>
  </si>
  <si>
    <t>Муром г, Спортивная ул, 18</t>
  </si>
  <si>
    <t>Муром г, Спортивная ул, 8</t>
  </si>
  <si>
    <t>Муром г, Стахановская ул, 16</t>
  </si>
  <si>
    <t>Муром г, Стахановская ул, 18</t>
  </si>
  <si>
    <t>201.150</t>
  </si>
  <si>
    <t>Муром г, Стахановская ул, 28</t>
  </si>
  <si>
    <t>351.800</t>
  </si>
  <si>
    <t>Муром г, Строителей ул, 2</t>
  </si>
  <si>
    <t>219.750</t>
  </si>
  <si>
    <t>Муром г, Строителей ул, 6</t>
  </si>
  <si>
    <t>Муром г, Строителей ул, 8</t>
  </si>
  <si>
    <t>232.650</t>
  </si>
  <si>
    <t>Муром г, Сурикова ул, 2а</t>
  </si>
  <si>
    <t>286.510</t>
  </si>
  <si>
    <t>531.600</t>
  </si>
  <si>
    <t>Муром г, Сурикова ул, 4</t>
  </si>
  <si>
    <t>285.750</t>
  </si>
  <si>
    <t>Муром г, Сурикова ул, 6</t>
  </si>
  <si>
    <t>293.350</t>
  </si>
  <si>
    <t>Муром г, Тимирязева ул, 10</t>
  </si>
  <si>
    <t>283.300</t>
  </si>
  <si>
    <t>Муром г, Тимирязева ул, 11</t>
  </si>
  <si>
    <t>Муром г, Тимирязева ул, 13</t>
  </si>
  <si>
    <t>138.000</t>
  </si>
  <si>
    <t>Муром г, Тимирязева ул, 15</t>
  </si>
  <si>
    <t>206.250</t>
  </si>
  <si>
    <t>Муром г, Тимирязева ул, 6</t>
  </si>
  <si>
    <t>Муром г, Тимирязева ул, 6а</t>
  </si>
  <si>
    <t>245.940</t>
  </si>
  <si>
    <t>1222.600</t>
  </si>
  <si>
    <t>Муром г, Трудовая ул, 33</t>
  </si>
  <si>
    <t>1478.200</t>
  </si>
  <si>
    <t>Муром г, Трудовая ул, 35</t>
  </si>
  <si>
    <t>Муром г, Трудовая ул, 37</t>
  </si>
  <si>
    <t>Муром г, Трудовая ул, 41</t>
  </si>
  <si>
    <t>Муром г, Филатова ул, 13</t>
  </si>
  <si>
    <t>350.750</t>
  </si>
  <si>
    <t>Муром г, Филатова ул, 15</t>
  </si>
  <si>
    <t>Муром г, Филатова ул, 17</t>
  </si>
  <si>
    <t>Муром г, Филатова ул, 19</t>
  </si>
  <si>
    <t>676.300</t>
  </si>
  <si>
    <t>Муром г, Филатова ул, 19а</t>
  </si>
  <si>
    <t>Муром г, Филатова ул, 1а</t>
  </si>
  <si>
    <t>381.380</t>
  </si>
  <si>
    <t>Муром г, Филатова ул, 1б</t>
  </si>
  <si>
    <t>Муром г, Филатова ул, 21</t>
  </si>
  <si>
    <t>Муром г, Филатова ул, 5</t>
  </si>
  <si>
    <t>3368.300</t>
  </si>
  <si>
    <t>Муром г, Филатова ул, 6</t>
  </si>
  <si>
    <t>Муром г, Филатова ул, 6а</t>
  </si>
  <si>
    <t>1029.000</t>
  </si>
  <si>
    <t>Муром г, Филатова ул, 7</t>
  </si>
  <si>
    <t>1499.000</t>
  </si>
  <si>
    <t>Муром г, Фрунзе ул, 1</t>
  </si>
  <si>
    <t>Муром г, Цветочный б-р, 2</t>
  </si>
  <si>
    <t>Муром г, Цветочный б-р, 3</t>
  </si>
  <si>
    <t>Муром г, Чкалова ул, 10а</t>
  </si>
  <si>
    <t>Муром г, Чкалова ул, 10Б</t>
  </si>
  <si>
    <t>Муром г, Чкалова ул, 11А</t>
  </si>
  <si>
    <t>Муром г, Чкалова ул, 12б</t>
  </si>
  <si>
    <t>Муром г, Чкалова ул, 16а</t>
  </si>
  <si>
    <t>Муром г, Чкалова ул, 2а</t>
  </si>
  <si>
    <t>Муром г, Чкалова ул, 2б</t>
  </si>
  <si>
    <t>Муром г, Чкалова ул, 4А</t>
  </si>
  <si>
    <t>169.350</t>
  </si>
  <si>
    <t>Муром г, Чкалова ул, 4б</t>
  </si>
  <si>
    <t>685.020</t>
  </si>
  <si>
    <t>Муром г, Чкалова ул, 5А</t>
  </si>
  <si>
    <t>170.700</t>
  </si>
  <si>
    <t>Муром г, Чкалова ул, 6а</t>
  </si>
  <si>
    <t>195.000</t>
  </si>
  <si>
    <t>Муром г, Чкалова ул, 6б</t>
  </si>
  <si>
    <t>Муром г, Чкалова ул, 7А</t>
  </si>
  <si>
    <t>178.300</t>
  </si>
  <si>
    <t>Муром г, Чкалова ул, 8А</t>
  </si>
  <si>
    <t>Муром г, Чкалова ул, 8б</t>
  </si>
  <si>
    <t>Муром г, Чкалова ул, 9А</t>
  </si>
  <si>
    <t>Муром г, Школьная ул, 1а</t>
  </si>
  <si>
    <t>Муром г, Щербакова ул, 11</t>
  </si>
  <si>
    <t>Муром г, Щербакова ул, 12</t>
  </si>
  <si>
    <t>Муром г, Щербакова ул, 13</t>
  </si>
  <si>
    <t>Муром г, Щербакова ул, 15</t>
  </si>
  <si>
    <t>Муром г, Щербакова ул, 17</t>
  </si>
  <si>
    <t>215.600</t>
  </si>
  <si>
    <t>Муром г, Щербакова ул, 21</t>
  </si>
  <si>
    <t>Муром г, Щербакова ул, 23</t>
  </si>
  <si>
    <t>Муром г, Щербакова ул, 25</t>
  </si>
  <si>
    <t>Муром г, Щербакова ул, 27</t>
  </si>
  <si>
    <t>939.160</t>
  </si>
  <si>
    <t>Муром г, Щербакова ул, 29</t>
  </si>
  <si>
    <t>Муром г, Щербакова ул, 33</t>
  </si>
  <si>
    <t>225.570</t>
  </si>
  <si>
    <t>Муром г, Щербакова ул, 37</t>
  </si>
  <si>
    <t>1073.500</t>
  </si>
  <si>
    <t>Муром г, Щербакова ул, 4</t>
  </si>
  <si>
    <t>Муром г, Щербакова ул, 5</t>
  </si>
  <si>
    <t>Муром г, Щербакова ул, 6</t>
  </si>
  <si>
    <t>Муром г, Щербакова ул, 7</t>
  </si>
  <si>
    <t>228.700</t>
  </si>
  <si>
    <t>Муром г, Экземплярского ул, 10 корп. 1</t>
  </si>
  <si>
    <t>Муром г, Экземплярского ул, 10</t>
  </si>
  <si>
    <t>Муром г, Экземплярского ул, 11а</t>
  </si>
  <si>
    <t>169.750</t>
  </si>
  <si>
    <t>Муром г, Экземплярского ул, 13а</t>
  </si>
  <si>
    <t>298.200</t>
  </si>
  <si>
    <t>Муром г, Экземплярского ул, 14а</t>
  </si>
  <si>
    <t>Муром г, Экземплярского ул, 1а</t>
  </si>
  <si>
    <t>482.850</t>
  </si>
  <si>
    <t>Муром г, Экземплярского ул, 45</t>
  </si>
  <si>
    <t>Муром г, Экземплярского ул, 53</t>
  </si>
  <si>
    <t>944.030</t>
  </si>
  <si>
    <t>Муром г, Экземплярского ул, 55</t>
  </si>
  <si>
    <t>459.900</t>
  </si>
  <si>
    <t>Муром г, Экземплярского ул, 70</t>
  </si>
  <si>
    <t>Муром г, Экземплярского ул, 74</t>
  </si>
  <si>
    <t>Муром г, Экземплярского ул, 90</t>
  </si>
  <si>
    <t>Муром г, Экземплярского ул, 92</t>
  </si>
  <si>
    <t>Муром г, Эксплуатационная ул, 16</t>
  </si>
  <si>
    <t>218.200</t>
  </si>
  <si>
    <t>Муром г, Эксплуатационная ул, 17</t>
  </si>
  <si>
    <t>Муром г, Энгельса ул, 1</t>
  </si>
  <si>
    <t>Муром г, Энгельса ул, 12</t>
  </si>
  <si>
    <t>Муром г, Энгельса ул, 14</t>
  </si>
  <si>
    <t>Муром г, Энгельса ул, 15</t>
  </si>
  <si>
    <t>Муром г, Энгельса ул, 16</t>
  </si>
  <si>
    <t>Муром г, Энгельса ул, 17</t>
  </si>
  <si>
    <t>Муром г, Энгельса ул, 18</t>
  </si>
  <si>
    <t>1035.700</t>
  </si>
  <si>
    <t>Муром г, Энгельса ул, 1а</t>
  </si>
  <si>
    <t>5969.100</t>
  </si>
  <si>
    <t>Муром г, Энгельса ул, 1б</t>
  </si>
  <si>
    <t>Муром г, Энгельса ул, 1в</t>
  </si>
  <si>
    <t>Муром г, Энгельса ул, 1г</t>
  </si>
  <si>
    <t>Муром г, Энгельса ул, 21</t>
  </si>
  <si>
    <t>Муром г, Энгельса ул, 3</t>
  </si>
  <si>
    <t>Муром г, Энгельса ул, 5</t>
  </si>
  <si>
    <t>Муром г, Энгельса ул, 7</t>
  </si>
  <si>
    <t>Муром г, Энергетиков ул, 2</t>
  </si>
  <si>
    <t>164.300</t>
  </si>
  <si>
    <t>Муром г, Энергетиков ул, 3а</t>
  </si>
  <si>
    <t>675.800</t>
  </si>
  <si>
    <t>Муром г, Энергетиков ул, 7</t>
  </si>
  <si>
    <t>168.350</t>
  </si>
  <si>
    <t>Муром г, Юбилейная ул, 48</t>
  </si>
  <si>
    <t>327.200</t>
  </si>
  <si>
    <t>Муром г, Юбилейная ул, 48а</t>
  </si>
  <si>
    <t>1089.500</t>
  </si>
  <si>
    <t>304.900</t>
  </si>
  <si>
    <t>105.600</t>
  </si>
  <si>
    <t>Муром г, Юбилейная ул, 54</t>
  </si>
  <si>
    <t>Муром г, Юбилейная ул, 56</t>
  </si>
  <si>
    <t>Муром г, Юбилейная ул, 58</t>
  </si>
  <si>
    <t>Муром г, Южная ул, 10</t>
  </si>
  <si>
    <t>Муром г, Южная ул, 11</t>
  </si>
  <si>
    <t>Муром г, Южная ул, 12</t>
  </si>
  <si>
    <t>Муром г, Южная ул, 14</t>
  </si>
  <si>
    <t>Муром г, Южная ул, 18</t>
  </si>
  <si>
    <t>Муром г, Южная ул, 2</t>
  </si>
  <si>
    <t>Муром г, Южная ул, 22</t>
  </si>
  <si>
    <t>Муром г, Южная ул, 24</t>
  </si>
  <si>
    <t>Муром г, Южная ул, 4</t>
  </si>
  <si>
    <t>Муром г, Южная ул, 6</t>
  </si>
  <si>
    <t>595.100</t>
  </si>
  <si>
    <t>Муром г, Южная ул, 8</t>
  </si>
  <si>
    <t>Муромский р-н, Борисоглеб с, Первомайская ул, 3</t>
  </si>
  <si>
    <t>Муромский р-н, Булатниково с, Мира ул, 3</t>
  </si>
  <si>
    <t>Муромский р-н, Волнино д, Луговая ул, 1</t>
  </si>
  <si>
    <t>Муромский р-н, Зимёнки п, Кооперативная ул, 11</t>
  </si>
  <si>
    <t>609.450</t>
  </si>
  <si>
    <t>Муромский р-н, Зимёнки п, Кооперативная ул, 12</t>
  </si>
  <si>
    <t>652.620</t>
  </si>
  <si>
    <t>Муромский р-н, Зимёнки п, Кооперативная ул, 14</t>
  </si>
  <si>
    <t>Муромский р-н, Зимёнки п, Кооперативная ул, 2</t>
  </si>
  <si>
    <t>614.680</t>
  </si>
  <si>
    <t>Муромский р-н, Зимёнки п, Кооперативная ул, 3</t>
  </si>
  <si>
    <t>Муромский р-н, Зимёнки п, Красногорбатовская ул, 1</t>
  </si>
  <si>
    <t>Муромский р-н, Зимёнки п, Красногорбатовская ул, 2</t>
  </si>
  <si>
    <t>Муромский р-н, Зимёнки п, Красногорбатовская ул, 3</t>
  </si>
  <si>
    <t>609.800</t>
  </si>
  <si>
    <t>Муромский р-н, Зимёнки п, Мира ул, 1</t>
  </si>
  <si>
    <t>426.510</t>
  </si>
  <si>
    <t>Муромский р-н, Зимёнки п, Мира ул, 2</t>
  </si>
  <si>
    <t>433.440</t>
  </si>
  <si>
    <t>Муромский р-н, Зимёнки п, Мира ул, 3</t>
  </si>
  <si>
    <t>Муромский р-н, Зимёнки п, Мира ул, 4</t>
  </si>
  <si>
    <t>Муромский р-н, Зимёнки п, Мира ул, 5</t>
  </si>
  <si>
    <t>Муромский р-н, Зимёнки п, Мира ул, 6</t>
  </si>
  <si>
    <t>495.700</t>
  </si>
  <si>
    <t>Муромский р-н, Зимёнки п, Мира ул, 7</t>
  </si>
  <si>
    <t>Муромский р-н, Зимёнки п, Мира ул, 8</t>
  </si>
  <si>
    <t>Муромский р-н, Ковардицы с, Молодежная ул, 11</t>
  </si>
  <si>
    <t>Муромский р-н, Ковардицы с, Молодежная ул, 12</t>
  </si>
  <si>
    <t>Муромский р-н, Кондраково п, Зеленая ул, 6</t>
  </si>
  <si>
    <t>217.880</t>
  </si>
  <si>
    <t>Муромский р-н, Кондраково п, Зеленая ул, 8</t>
  </si>
  <si>
    <t>217.750</t>
  </si>
  <si>
    <t>Муромский р-н, Кондраково п, Набережная ул, 15</t>
  </si>
  <si>
    <t>Муромский р-н, Макаровка д, Центральная ул, 9</t>
  </si>
  <si>
    <t>Муромский р-н, Межищи д, Овражная ул, 1</t>
  </si>
  <si>
    <t>498.800</t>
  </si>
  <si>
    <t>Муромский р-н, Межищи д, Полевая ул, 45</t>
  </si>
  <si>
    <t>Муромский р-н, Механизаторов п, 35а</t>
  </si>
  <si>
    <t>Муромский р-н, Механизаторов п, 44а</t>
  </si>
  <si>
    <t>Муромский р-н, Механизаторов п, 44в</t>
  </si>
  <si>
    <t>Муромский р-н, Механизаторов п, 48</t>
  </si>
  <si>
    <t>868.900</t>
  </si>
  <si>
    <t>825.200</t>
  </si>
  <si>
    <t>Муромский р-н, Механизаторов п, 50а</t>
  </si>
  <si>
    <t>758.630</t>
  </si>
  <si>
    <t>Муромский р-н, Механизаторов п, 51</t>
  </si>
  <si>
    <t>399.200</t>
  </si>
  <si>
    <t>Муромский р-н, Механизаторов п, 52</t>
  </si>
  <si>
    <t>Муромский р-н, Механизаторов п, 53</t>
  </si>
  <si>
    <t>Муромский р-н, Механизаторов п, 54</t>
  </si>
  <si>
    <t>Муромский р-н, Механизаторов п, 55</t>
  </si>
  <si>
    <t>Муромский р-н, Механизаторов п, 55а</t>
  </si>
  <si>
    <t>Муромский р-н, Механизаторов п, 57</t>
  </si>
  <si>
    <t>Муромский р-н, Механизаторов п, 59</t>
  </si>
  <si>
    <t>Муромский р-н, Механизаторов п, 60</t>
  </si>
  <si>
    <t>Муромский р-н, Механизаторов п, 62</t>
  </si>
  <si>
    <t>Муромский р-н, Механизаторов п, 63</t>
  </si>
  <si>
    <t>Муромский р-н, Механизаторов п, 64</t>
  </si>
  <si>
    <t>Муромский р-н, Механизаторов п, 66</t>
  </si>
  <si>
    <t>Муромский р-н, Механизаторов п, 68</t>
  </si>
  <si>
    <t>779.900</t>
  </si>
  <si>
    <t>1837.400</t>
  </si>
  <si>
    <t>Муромский р-н, Механизаторов п, 70</t>
  </si>
  <si>
    <t>3693.000</t>
  </si>
  <si>
    <t>Муромский р-н, Мишино д, Комсомольская ул, 71а</t>
  </si>
  <si>
    <t>Муромский р-н, Молотицы с, Гагарина ул, 26</t>
  </si>
  <si>
    <t>Муромский р-н, Молотицы с, Гагарина ул, 28</t>
  </si>
  <si>
    <t>Муромский р-н, Молотицы с, Гагарина ул, 29</t>
  </si>
  <si>
    <t>Муромский р-н, Молотицы с, Гагарина ул, 30</t>
  </si>
  <si>
    <t>Муромский р-н, Молотицы с, ПМК-10 ул, 1</t>
  </si>
  <si>
    <t>Муромский р-н, Муромский п, Кольцевая ул, 23</t>
  </si>
  <si>
    <t>Муромский р-н, Муромский п, Кольцевая ул, 29</t>
  </si>
  <si>
    <t>Муромский р-н, Муромский п, Кольцевая ул, 31</t>
  </si>
  <si>
    <t>Муромский р-н, Муромский п, Озёрная ул, 20</t>
  </si>
  <si>
    <t>Муромский р-н, Муромский п, Озёрная ул, 21</t>
  </si>
  <si>
    <t>Муромский р-н, Муромский п, Озёрная ул, 22</t>
  </si>
  <si>
    <t>520.020</t>
  </si>
  <si>
    <t>Муромский р-н, Муромский п, Садовая ул, 27</t>
  </si>
  <si>
    <t>Муромский р-н, Муромский п, Садовая ул, 28</t>
  </si>
  <si>
    <t>639.200</t>
  </si>
  <si>
    <t>639.150</t>
  </si>
  <si>
    <t>Муромский р-н, Муромский п, Северная ул, 10</t>
  </si>
  <si>
    <t>Муромский р-н, Муромский п, Северная ул, 11</t>
  </si>
  <si>
    <t>258.720</t>
  </si>
  <si>
    <t>Муромский р-н, Муромский п, Северная ул, 18</t>
  </si>
  <si>
    <t>438.300</t>
  </si>
  <si>
    <t>Муромский р-н, Муромский п, Северная ул, 19</t>
  </si>
  <si>
    <t>Муромский р-н, Муромский п, Северная ул, 7</t>
  </si>
  <si>
    <t>Муромский р-н, Муромский п, Центральная ул, 30</t>
  </si>
  <si>
    <t>Муромский р-н, Муромский п, Центральная ул, 34</t>
  </si>
  <si>
    <t>Муромский р-н, Нежиловка д, Пригородная ул, 52</t>
  </si>
  <si>
    <t>Муромский р-н, Панфилово с, Первомайская ул, 25</t>
  </si>
  <si>
    <t>268.210</t>
  </si>
  <si>
    <t>Муромский р-н, Панфилово с, Советская ул, 35</t>
  </si>
  <si>
    <t>676.100</t>
  </si>
  <si>
    <t>652.270</t>
  </si>
  <si>
    <t>Муромский р-н, Прудищи д, Клубная ул, 4</t>
  </si>
  <si>
    <t>691.600</t>
  </si>
  <si>
    <t>Муромский р-н, Савково д, Советская ул, 20</t>
  </si>
  <si>
    <t>Муромский р-н, Фабрики им П.Л.Войкова п, 10</t>
  </si>
  <si>
    <t>964.100</t>
  </si>
  <si>
    <t>221.340</t>
  </si>
  <si>
    <t>Муромский р-н, Фабрики им П.Л.Войкова п, 21</t>
  </si>
  <si>
    <t>307.630</t>
  </si>
  <si>
    <t>Муромский р-н, Фабрики им П.Л.Войкова п, 22</t>
  </si>
  <si>
    <t>Муромский р-н, Фабрики им П.Л.Войкова п, 23</t>
  </si>
  <si>
    <t>452.240</t>
  </si>
  <si>
    <t>Муромский р-н, Фабрики им П.Л.Войкова п, 24</t>
  </si>
  <si>
    <t>Муромский р-н, Фабрики им П.Л.Войкова п, 25</t>
  </si>
  <si>
    <t>Муромский р-н, Фабрики им П.Л.Войкова п, 26</t>
  </si>
  <si>
    <t>970.020</t>
  </si>
  <si>
    <t>Муромский р-н, Фабрики им П.Л.Войкова п, 27</t>
  </si>
  <si>
    <t>978.140</t>
  </si>
  <si>
    <t>Муромский р-н, Фабрики им П.Л.Войкова п, 28</t>
  </si>
  <si>
    <t>Муромский р-н, Фабрики им П.Л.Войкова п, 29</t>
  </si>
  <si>
    <t>Муромский р-н, Фабрики им П.Л.Войкова п, 30</t>
  </si>
  <si>
    <t>502.900</t>
  </si>
  <si>
    <t>Муромский р-н, Фабрики им П.Л.Войкова п, 31</t>
  </si>
  <si>
    <t>Муромский р-н, Фабрики им П.Л.Войкова п, 32</t>
  </si>
  <si>
    <t>Муромский р-н, Фабрики им П.Л.Войкова п, 8</t>
  </si>
  <si>
    <t>Муромский р-н, Фабрики им П.Л.Войкова п, 9</t>
  </si>
  <si>
    <t>Муромский р-н, Якиманская Слобода с, Ленина ул, 1</t>
  </si>
  <si>
    <t>Муромский р-н, Якиманская Слобода с, Ленина ул, 34а</t>
  </si>
  <si>
    <t>Муромский р-н, Якиманская Слобода с, Школьная ул, 45а</t>
  </si>
  <si>
    <t>Петушинский р-н, Андреевское с, 10</t>
  </si>
  <si>
    <t>Петушинский р-н, Андреевское с, 11</t>
  </si>
  <si>
    <t>Петушинский р-н, Андреевское с, 13</t>
  </si>
  <si>
    <t>Петушинский р-н, Андреевское с, 9</t>
  </si>
  <si>
    <t>Петушинский р-н, Анкудиново д, Арханинская ул, 40</t>
  </si>
  <si>
    <t>Петушинский р-н, Березка п, Центральная ул, 11</t>
  </si>
  <si>
    <t>Петушинский р-н, Березка п, Центральная ул, 7</t>
  </si>
  <si>
    <t>687.160</t>
  </si>
  <si>
    <t>Петушинский р-н, Березка п, Центральная ул, 9</t>
  </si>
  <si>
    <t>686.710</t>
  </si>
  <si>
    <t>Петушинский р-н, Болдино д, 7</t>
  </si>
  <si>
    <t>Петушинский р-н, Вольгинский п, Новосеменковская ул, 1</t>
  </si>
  <si>
    <t>Петушинский р-н, Вольгинский п, Новосеменковская ул, 10</t>
  </si>
  <si>
    <t>Петушинский р-н, Вольгинский п, Новосеменковская ул, 12</t>
  </si>
  <si>
    <t>Петушинский р-н, Вольгинский п, Новосеменковская ул, 14</t>
  </si>
  <si>
    <t>Петушинский р-н, Вольгинский п, Новосеменковская ул, 19</t>
  </si>
  <si>
    <t>Петушинский р-н, Вольгинский п, Новосеменковская ул, 21</t>
  </si>
  <si>
    <t>Петушинский р-н, Вольгинский п, Новосеменковская ул, 22</t>
  </si>
  <si>
    <t>Петушинский р-н, Вольгинский п, Новосеменковская ул, 23</t>
  </si>
  <si>
    <t>Петушинский р-н, Вольгинский п, Новосеменковская ул, 25</t>
  </si>
  <si>
    <t>5065.000</t>
  </si>
  <si>
    <t>Петушинский р-н, Вольгинский п, Новосеменковская ул, 5</t>
  </si>
  <si>
    <t>Петушинский р-н, Вольгинский п, Новосеменковская ул, 8</t>
  </si>
  <si>
    <t>Петушинский р-н, Вольгинский п, Старовская ул, 10</t>
  </si>
  <si>
    <t>Петушинский р-н, Вольгинский п, Старовская ул, 14</t>
  </si>
  <si>
    <t>Петушинский р-н, Вольгинский п, Старовская ул, 15</t>
  </si>
  <si>
    <t>Петушинский р-н, Вольгинский п, Старовская ул, 17</t>
  </si>
  <si>
    <t>Петушинский р-н, Вольгинский п, Старовская ул, 18</t>
  </si>
  <si>
    <t>Петушинский р-н, Вольгинский п, Старовская ул, 2</t>
  </si>
  <si>
    <t>Петушинский р-н, Вольгинский п, Старовская ул, 22</t>
  </si>
  <si>
    <t>Петушинский р-н, Вольгинский п, Старовская ул, 24</t>
  </si>
  <si>
    <t>Петушинский р-н, Вольгинский п, Старовская ул, 25</t>
  </si>
  <si>
    <t>Петушинский р-н, Вольгинский п, Старовская ул, 26</t>
  </si>
  <si>
    <t>Петушинский р-н, Вольгинский п, Старовская ул, 27</t>
  </si>
  <si>
    <t>1348.000</t>
  </si>
  <si>
    <t>Петушинский р-н, Вольгинский п, Старовская ул, 3</t>
  </si>
  <si>
    <t>Петушинский р-н, Вольгинский п, Старовская ул, 33</t>
  </si>
  <si>
    <t>Петушинский р-н, Вольгинский п, Старовская ул, 4</t>
  </si>
  <si>
    <t>Петушинский р-н, Вольгинский п, Старовская ул, 5</t>
  </si>
  <si>
    <t>Петушинский р-н, Вольгинский п, Старовская ул, 7</t>
  </si>
  <si>
    <t>Петушинский р-н, Воспушка д, Ленина ул, 1</t>
  </si>
  <si>
    <t>505.400</t>
  </si>
  <si>
    <t>Петушинский р-н, Воспушка д, Ленина ул, 2</t>
  </si>
  <si>
    <t>431.820</t>
  </si>
  <si>
    <t>Петушинский р-н, Головино д, Полевая ул, 1</t>
  </si>
  <si>
    <t>Петушинский р-н, Головино д, Полевая ул, 2</t>
  </si>
  <si>
    <t>Петушинский р-н, Головино д, Полевая ул, 3</t>
  </si>
  <si>
    <t>840.420</t>
  </si>
  <si>
    <t>Петушинский р-н, Головино д, Полевая ул, 4</t>
  </si>
  <si>
    <t>Петушинский р-н, Головино д, Полевая ул, 5</t>
  </si>
  <si>
    <t>938.900</t>
  </si>
  <si>
    <t>Петушинский р-н, Головино д, Полевая ул, 6</t>
  </si>
  <si>
    <t>752.200</t>
  </si>
  <si>
    <t>Петушинский р-н, Городищи п, К.Соловьева ул, 1</t>
  </si>
  <si>
    <t>7647.450</t>
  </si>
  <si>
    <t>Петушинский р-н, Городищи п, К.Соловьева ул, 2</t>
  </si>
  <si>
    <t>Петушинский р-н, Городищи п, К.Соловьева ул, 3а</t>
  </si>
  <si>
    <t>497.860</t>
  </si>
  <si>
    <t>Петушинский р-н, Городищи п, К.Соловьева ул, 4а</t>
  </si>
  <si>
    <t>3032.000</t>
  </si>
  <si>
    <t>1213.130</t>
  </si>
  <si>
    <t>Петушинский р-н, Городищи п, Ленина ул, 12</t>
  </si>
  <si>
    <t>570.800</t>
  </si>
  <si>
    <t>Петушинский р-н, Городищи п, Ленина ул, 14</t>
  </si>
  <si>
    <t>Петушинский р-н, Городищи п, Ленина ул, 16</t>
  </si>
  <si>
    <t>Петушинский р-н, Городищи п, Ленина ул, 18</t>
  </si>
  <si>
    <t>Петушинский р-н, Городищи п, Ленина ул, 1А</t>
  </si>
  <si>
    <t>Петушинский р-н, Городищи п, Ленина ул, 24</t>
  </si>
  <si>
    <t>Петушинский р-н, Городищи п, Ленина ул, 6</t>
  </si>
  <si>
    <t>Петушинский р-н, Городищи п, Ленина ул, 8</t>
  </si>
  <si>
    <t>Петушинский р-н, Городищи п, Ленина ул, 8а</t>
  </si>
  <si>
    <t>715.300</t>
  </si>
  <si>
    <t>Петушинский р-н, Городищи п, Ленина ул, 9а</t>
  </si>
  <si>
    <t>Петушинский р-н, Городищи п, Октябрьская-2 ул, 23</t>
  </si>
  <si>
    <t>497.800</t>
  </si>
  <si>
    <t>Петушинский р-н, Городищи п, Октябрьская-2 ул, 24</t>
  </si>
  <si>
    <t>315.980</t>
  </si>
  <si>
    <t>Петушинский р-н, Городищи п, Октябрьская-2 ул, 25</t>
  </si>
  <si>
    <t>564.100</t>
  </si>
  <si>
    <t>Петушинский р-н, Городищи п, Октябрьская-2 ул, 27</t>
  </si>
  <si>
    <t>Петушинский р-н, Городищи п, Октябрьская-2 ул, 28</t>
  </si>
  <si>
    <t>Петушинский р-н, Городищи п, Октябрьская-2 ул, 29</t>
  </si>
  <si>
    <t>Петушинский р-н, Городищи п, Октябрьская-2 ул, 30</t>
  </si>
  <si>
    <t>2086.100</t>
  </si>
  <si>
    <t>Петушинский р-н, Городищи п, Октябрьская-2 ул, 31</t>
  </si>
  <si>
    <t>1198.100</t>
  </si>
  <si>
    <t>1501.900</t>
  </si>
  <si>
    <t>Петушинский р-н, Городищи п, Октябрьская-2 ул, 32</t>
  </si>
  <si>
    <t>Петушинский р-н, Городищи п, Октябрьская-2 ул, 33</t>
  </si>
  <si>
    <t>Петушинский р-н, Городищи п, Октябрьская-2 ул, 34</t>
  </si>
  <si>
    <t>Петушинский р-н, Городищи п, Октябрьская-2 ул, 35</t>
  </si>
  <si>
    <t>Петушинский р-н, Городищи п, Октябрьская-2 ул, 36</t>
  </si>
  <si>
    <t>Петушинский р-н, Городищи п, Октябрьская-2 ул, 37</t>
  </si>
  <si>
    <t>Петушинский р-н, Городищи п, Октябрьская-2 ул, 38</t>
  </si>
  <si>
    <t>Петушинский р-н, Городищи п, Первомайская ул, 2</t>
  </si>
  <si>
    <t>Петушинский р-н, Городищи п, Советская ул, 10</t>
  </si>
  <si>
    <t>Петушинский р-н, Городищи п, Советская ул, 11</t>
  </si>
  <si>
    <t>Петушинский р-н, Городищи п, Советская ул, 14</t>
  </si>
  <si>
    <t>Петушинский р-н, Городищи п, Советская ул, 19</t>
  </si>
  <si>
    <t>755.950</t>
  </si>
  <si>
    <t>Петушинский р-н, Городищи п, Советская ул, 21</t>
  </si>
  <si>
    <t>Петушинский р-н, Городищи п, Советская ул, 22</t>
  </si>
  <si>
    <t>504.710</t>
  </si>
  <si>
    <t>Петушинский р-н, Городищи п, Советская ул, 23</t>
  </si>
  <si>
    <t>Петушинский р-н, Городищи п, Советская ул, 25</t>
  </si>
  <si>
    <t>Петушинский р-н, Городищи п, Советская ул, 26</t>
  </si>
  <si>
    <t>Петушинский р-н, Городищи п, Советская ул, 27</t>
  </si>
  <si>
    <t>510.160</t>
  </si>
  <si>
    <t>Петушинский р-н, Городищи п, Советская ул, 3</t>
  </si>
  <si>
    <t>1712.300</t>
  </si>
  <si>
    <t>Петушинский р-н, Городищи п, Советская ул, 32</t>
  </si>
  <si>
    <t>Петушинский р-н, Городищи п, Советская ул, 34</t>
  </si>
  <si>
    <t>Петушинский р-н, Городищи п, Советская ул, 36</t>
  </si>
  <si>
    <t>Петушинский р-н, Городищи п, Советская ул, 38</t>
  </si>
  <si>
    <t>1362.720</t>
  </si>
  <si>
    <t>Петушинский р-н, Городищи п, Советская ул, 40</t>
  </si>
  <si>
    <t>1557.540</t>
  </si>
  <si>
    <t>Петушинский р-н, Городищи п, Советская ул, 42</t>
  </si>
  <si>
    <t>1297.200</t>
  </si>
  <si>
    <t>Петушинский р-н, Городищи п, Советская ул, 45а</t>
  </si>
  <si>
    <t>Петушинский р-н, Городищи п, Советская ул, 47а</t>
  </si>
  <si>
    <t>714.300</t>
  </si>
  <si>
    <t>Петушинский р-н, Городищи п, Советская ул, 5</t>
  </si>
  <si>
    <t>888.950</t>
  </si>
  <si>
    <t>Петушинский р-н, Городищи п, Советская ул, 7</t>
  </si>
  <si>
    <t>Петушинский р-н, Городищи п, Советская ул, 9</t>
  </si>
  <si>
    <t>526.900</t>
  </si>
  <si>
    <t>Петушинский р-н, Грибово д, Охотохозяйство тер, 9</t>
  </si>
  <si>
    <t>Петушинский р-н, Киржач д, Луговая ул, 30</t>
  </si>
  <si>
    <t>Петушинский р-н, Костерево г, 40 лет Октября ул, 1</t>
  </si>
  <si>
    <t>560.700</t>
  </si>
  <si>
    <t>Петушинский р-н, Костерево г, 40 лет Октября ул, 10</t>
  </si>
  <si>
    <t>Петушинский р-н, Костерево г, 40 лет Октября ул, 12</t>
  </si>
  <si>
    <t>1282.260</t>
  </si>
  <si>
    <t>1277.500</t>
  </si>
  <si>
    <t>Петушинский р-н, Костерево г, 40 лет Октября ул, 14</t>
  </si>
  <si>
    <t>4534.450</t>
  </si>
  <si>
    <t>4467.300</t>
  </si>
  <si>
    <t>Петушинский р-н, Костерево г, 40 лет Октября ул, 16</t>
  </si>
  <si>
    <t>1259.040</t>
  </si>
  <si>
    <t>Петушинский р-н, Костерево г, 40 лет Октября ул, 18</t>
  </si>
  <si>
    <t>1111.440</t>
  </si>
  <si>
    <t>Петушинский р-н, Костерево г, 40 лет Октября ул, 2</t>
  </si>
  <si>
    <t>Петушинский р-н, Костерево г, 40 лет Октября ул, 3</t>
  </si>
  <si>
    <t>Петушинский р-н, Костерево г, 40 лет Октября ул, 4</t>
  </si>
  <si>
    <t>Петушинский р-н, Костерево г, 40 лет Октября ул, 5</t>
  </si>
  <si>
    <t>Петушинский р-н, Костерево г, 40 лет Октября ул, 6</t>
  </si>
  <si>
    <t>Петушинский р-н, Костерево г, 40 лет Октября ул, 7</t>
  </si>
  <si>
    <t>Петушинский р-н, Костерево г, 40 лет Октября ул, 8</t>
  </si>
  <si>
    <t>644.100</t>
  </si>
  <si>
    <t>Петушинский р-н, Костерево г, 40 лет Октября ул, 9</t>
  </si>
  <si>
    <t>Петушинский р-н, Костерево г, Бормино ул, 58</t>
  </si>
  <si>
    <t>1983.570</t>
  </si>
  <si>
    <t>Петушинский р-н, Костерево г, Бормино ул, 60</t>
  </si>
  <si>
    <t>526.850</t>
  </si>
  <si>
    <t>Петушинский р-н, Костерево г, Заречная ул, 448</t>
  </si>
  <si>
    <t>Петушинский р-н, Костерево г, Заречная ул, 464</t>
  </si>
  <si>
    <t>Петушинский р-н, Костерево г, Заречная ул, 465</t>
  </si>
  <si>
    <t>Петушинский р-н, Костерево г, Заречная ул, 466</t>
  </si>
  <si>
    <t>Петушинский р-н, Костерево г, им Горького ул, 1</t>
  </si>
  <si>
    <t>Петушинский р-н, Костерево г, им Горького ул, 11</t>
  </si>
  <si>
    <t>Петушинский р-н, Костерево г, им Горького ул, 12</t>
  </si>
  <si>
    <t>449.450</t>
  </si>
  <si>
    <t>496.600</t>
  </si>
  <si>
    <t>Петушинский р-н, Костерево г, им Горького ул, 3</t>
  </si>
  <si>
    <t>Петушинский р-н, Костерево г, им Горького ул, 4</t>
  </si>
  <si>
    <t>691.380</t>
  </si>
  <si>
    <t>Петушинский р-н, Костерево г, им Горького ул, 5</t>
  </si>
  <si>
    <t>Петушинский р-н, Костерево г, им Горького ул, 7</t>
  </si>
  <si>
    <t>2858.570</t>
  </si>
  <si>
    <t>Петушинский р-н, Костерево г, им Серебренникова ул, 37</t>
  </si>
  <si>
    <t>1796.100</t>
  </si>
  <si>
    <t>Петушинский р-н, Костерево г, им Серебренникова ул, 39</t>
  </si>
  <si>
    <t>Петушинский р-н, Костерево г, Комсомольская ул, 1</t>
  </si>
  <si>
    <t>Петушинский р-н, Костерево г, Комсомольская ул, 11</t>
  </si>
  <si>
    <t>Петушинский р-н, Костерево г, Комсомольская ул, 3</t>
  </si>
  <si>
    <t>904.100</t>
  </si>
  <si>
    <t>Петушинский р-н, Костерево г, Комсомольская ул, 5</t>
  </si>
  <si>
    <t>Петушинский р-н, Костерево г, Комсомольская ул, 7</t>
  </si>
  <si>
    <t>Петушинский р-н, Костерево г, Комсомольская ул, 9</t>
  </si>
  <si>
    <t>Петушинский р-н, Костерево г, Костерево-1 п, 419</t>
  </si>
  <si>
    <t>Петушинский р-н, Костерево г, Костерево-1 п, 425</t>
  </si>
  <si>
    <t>Петушинский р-н, Костерево г, Костерево-1 п, 435</t>
  </si>
  <si>
    <t>Петушинский р-н, Костерево г, Костерево-1 п, 436</t>
  </si>
  <si>
    <t>Петушинский р-н, Костерево г, Костерево-1 п, 437</t>
  </si>
  <si>
    <t>Петушинский р-н, Костерево г, Костерево-1 п, 438</t>
  </si>
  <si>
    <t>Петушинский р-н, Костерево г, Костерево-1 п, 439</t>
  </si>
  <si>
    <t>Петушинский р-н, Костерево г, Костерево-1 п, 495</t>
  </si>
  <si>
    <t>Петушинский р-н, Костерево г, Костерево-1 п, 505</t>
  </si>
  <si>
    <t>Петушинский р-н, Костерево г, Костерево-1 п, 513</t>
  </si>
  <si>
    <t>Петушинский р-н, Костерево г, Красная ул, 6а</t>
  </si>
  <si>
    <t>Петушинский р-н, Костерево г, Ленина ул, 10</t>
  </si>
  <si>
    <t>407.210</t>
  </si>
  <si>
    <t>Петушинский р-н, Костерево г, Ленина ул, 13</t>
  </si>
  <si>
    <t>Петушинский р-н, Костерево г, Ленина ул, 15</t>
  </si>
  <si>
    <t>418.120</t>
  </si>
  <si>
    <t>628.800</t>
  </si>
  <si>
    <t>Петушинский р-н, Костерево г, Ленина ул, 5</t>
  </si>
  <si>
    <t>393.400</t>
  </si>
  <si>
    <t>Петушинский р-н, Костерево г, Ленина ул, 6</t>
  </si>
  <si>
    <t>Петушинский р-н, Костерево г, Ленина ул, 7</t>
  </si>
  <si>
    <t>342.720</t>
  </si>
  <si>
    <t>645.610</t>
  </si>
  <si>
    <t>Петушинский р-н, Костерево г, Ленина ул, 8</t>
  </si>
  <si>
    <t>Петушинский р-н, Костерево г, Ленина ул, 9</t>
  </si>
  <si>
    <t>Петушинский р-н, Костерево г, Матросова ул, 11</t>
  </si>
  <si>
    <t>715.340</t>
  </si>
  <si>
    <t>Петушинский р-н, Костерево г, Матросова ул, 13</t>
  </si>
  <si>
    <t>Петушинский р-н, Костерево г, Матросова ул, 1а</t>
  </si>
  <si>
    <t>572.240</t>
  </si>
  <si>
    <t>Петушинский р-н, Костерево г, Матросова ул, 7</t>
  </si>
  <si>
    <t>Петушинский р-н, Костерево г, Матросова ул, 9</t>
  </si>
  <si>
    <t>Петушинский р-н, Костерево г, Писцова ул, 56</t>
  </si>
  <si>
    <t>Петушинский р-н, Костерево г, Писцова ул, 60</t>
  </si>
  <si>
    <t>636.740</t>
  </si>
  <si>
    <t>Петушинский р-н, Костерево г, Рабочая ул, 2</t>
  </si>
  <si>
    <t>Петушинский р-н, Костерево г, Рабочая ул, 4</t>
  </si>
  <si>
    <t>Петушинский р-н, Костерево г, Рабочая ул, 6</t>
  </si>
  <si>
    <t>Петушинский р-н, Костерево г, Трансформаторная ул, 1</t>
  </si>
  <si>
    <t>Петушинский р-н, Костерево г, Чехова ул, 1</t>
  </si>
  <si>
    <t>439.600</t>
  </si>
  <si>
    <t>Петушинский р-н, Костерево г, Чехова ул, 3</t>
  </si>
  <si>
    <t>Петушинский р-н, Костерево г, Чехова ул, 4</t>
  </si>
  <si>
    <t>981.690</t>
  </si>
  <si>
    <t>Петушинский р-н, Костерево г, Школьная ул, 10</t>
  </si>
  <si>
    <t>Петушинский р-н, Костерево г, Школьная ул, 12</t>
  </si>
  <si>
    <t>Петушинский р-н, Костино д, Воинская тер, 1</t>
  </si>
  <si>
    <t>Петушинский р-н, Костино д, Воинская тер, 2</t>
  </si>
  <si>
    <t>Петушинский р-н, Костино д, Воинская тер, 3</t>
  </si>
  <si>
    <t>Петушинский р-н, Липна д, Дачная ул, 1</t>
  </si>
  <si>
    <t>512.970</t>
  </si>
  <si>
    <t>Петушинский р-н, Липна д, Дачная ул, 10</t>
  </si>
  <si>
    <t>Петушинский р-н, Липна д, Дачная ул, 2</t>
  </si>
  <si>
    <t>513.920</t>
  </si>
  <si>
    <t>Петушинский р-н, Липна д, Дачная ул, 3</t>
  </si>
  <si>
    <t>673.970</t>
  </si>
  <si>
    <t>Петушинский р-н, Липна д, Дачная ул, 5</t>
  </si>
  <si>
    <t>676.230</t>
  </si>
  <si>
    <t>Петушинский р-н, Липна д, Дачная ул, 6</t>
  </si>
  <si>
    <t>Петушинский р-н, Липна д, Дачная ул, 7</t>
  </si>
  <si>
    <t>763.290</t>
  </si>
  <si>
    <t>1534.100</t>
  </si>
  <si>
    <t>Петушинский р-н, Липна д, Дачная ул, 8</t>
  </si>
  <si>
    <t>Петушинский р-н, Липна д, Дачная ул, 9</t>
  </si>
  <si>
    <t>705.080</t>
  </si>
  <si>
    <t>Петушинский р-н, Луговой п, Цветочная ул, 12</t>
  </si>
  <si>
    <t>968.660</t>
  </si>
  <si>
    <t>Петушинский р-н, Машиностроитель п, Парковая ул, 15</t>
  </si>
  <si>
    <t>Петушинский р-н, Нагорный п, Владимирская ул, 1</t>
  </si>
  <si>
    <t>615.700</t>
  </si>
  <si>
    <t>964.900</t>
  </si>
  <si>
    <t>Петушинский р-н, Нагорный п, Владимирская ул, 12</t>
  </si>
  <si>
    <t>Петушинский р-н, Нагорный п, Владимирская ул, 13</t>
  </si>
  <si>
    <t>Петушинский р-н, Нагорный п, Владимирская ул, 2</t>
  </si>
  <si>
    <t>Петушинский р-н, Нагорный п, Владимирская ул, 3</t>
  </si>
  <si>
    <t>Петушинский р-н, Нагорный п, Владимирская ул, 8</t>
  </si>
  <si>
    <t>Петушинский р-н, Нагорный п, Горячкина ул, 1</t>
  </si>
  <si>
    <t>Петушинский р-н, Нагорный п, Горячкина ул, 3</t>
  </si>
  <si>
    <t>Петушинский р-н, Новое Аннино д, Центральная ул, 1</t>
  </si>
  <si>
    <t>507.370</t>
  </si>
  <si>
    <t>Петушинский р-н, Новое Аннино д, Центральная ул, 10</t>
  </si>
  <si>
    <t>618.280</t>
  </si>
  <si>
    <t>Петушинский р-н, Новое Аннино д, Центральная ул, 13</t>
  </si>
  <si>
    <t>534.980</t>
  </si>
  <si>
    <t>Петушинский р-н, Новое Аннино д, Центральная ул, 3</t>
  </si>
  <si>
    <t>494.540</t>
  </si>
  <si>
    <t>Петушинский р-н, Новое Аннино д, Центральная ул, 4</t>
  </si>
  <si>
    <t>Петушинский р-н, Новое Аннино д, Центральная ул, 5</t>
  </si>
  <si>
    <t>508.550</t>
  </si>
  <si>
    <t>Петушинский р-н, Новое Аннино д, Центральная ул, 6</t>
  </si>
  <si>
    <t>Петушинский р-н, Новое Аннино д, Центральная ул, 7</t>
  </si>
  <si>
    <t>Петушинский р-н, Новое Аннино д, Центральная ул, 8</t>
  </si>
  <si>
    <t>649.600</t>
  </si>
  <si>
    <t>627.470</t>
  </si>
  <si>
    <t>Петушинский р-н, Новое Аннино д, Центральная ул, 9</t>
  </si>
  <si>
    <t>627.620</t>
  </si>
  <si>
    <t>Петушинский р-н, Панфилово д, Центральная ул, 1</t>
  </si>
  <si>
    <t>Петушинский р-н, Панфилово д, Центральная ул, 2</t>
  </si>
  <si>
    <t>739.400</t>
  </si>
  <si>
    <t>Петушинский р-н, Панфилово д, Центральная ул, 3</t>
  </si>
  <si>
    <t>Петушинский р-н, Пекша д, Молодежная ул, 1</t>
  </si>
  <si>
    <t>Петушинский р-н, Пекша д, Московская ул, 1</t>
  </si>
  <si>
    <t>849.120</t>
  </si>
  <si>
    <t>Петушинский р-н, Пекша д, Московская ул, 3</t>
  </si>
  <si>
    <t>663.380</t>
  </si>
  <si>
    <t>Петушинский р-н, Пекша д, Совхозная ул, 1</t>
  </si>
  <si>
    <t>440.950</t>
  </si>
  <si>
    <t>Петушинский р-н, Пекша д, Совхозная ул, 2</t>
  </si>
  <si>
    <t>Петушинский р-н, Пекша д, Совхозная ул, 4</t>
  </si>
  <si>
    <t>Петушинский р-н, Пекша д, Строителей ул, 1</t>
  </si>
  <si>
    <t>440.940</t>
  </si>
  <si>
    <t>Петушинский р-н, Пекша д, Строителей ул, 3</t>
  </si>
  <si>
    <t>Петушинский р-н, Пекша д, Строителей ул, 5</t>
  </si>
  <si>
    <t>567.640</t>
  </si>
  <si>
    <t>671.660</t>
  </si>
  <si>
    <t>Петушинский р-н, Пекша д, Центральная ул, 12</t>
  </si>
  <si>
    <t>674.500</t>
  </si>
  <si>
    <t>Петушинский р-н, Пекша д, Центральная ул, 14</t>
  </si>
  <si>
    <t>885.580</t>
  </si>
  <si>
    <t>Петушинский р-н, Пекша д, Центральная ул, 3</t>
  </si>
  <si>
    <t>Петушинский р-н, Пекша д, Центральная ул, 5</t>
  </si>
  <si>
    <t>440.690</t>
  </si>
  <si>
    <t>Петушинский р-н, Пекша д, Центральная ул, 7</t>
  </si>
  <si>
    <t>Петушинский р-н, Пекша д, Центральная ул, 9</t>
  </si>
  <si>
    <t>Петушинский р-н, Покров г, 3 Интернационала ул, 103</t>
  </si>
  <si>
    <t>557.830</t>
  </si>
  <si>
    <t>Петушинский р-н, Покров г, 3 Интернационала ул, 105</t>
  </si>
  <si>
    <t>Петушинский р-н, Покров г, 3 Интернационала ул, 34</t>
  </si>
  <si>
    <t>433.740</t>
  </si>
  <si>
    <t>Петушинский р-н, Покров г, 3 Интернационала ул, 46</t>
  </si>
  <si>
    <t>Петушинский р-н, Покров г, 3 Интернационала ул, 49</t>
  </si>
  <si>
    <t>Петушинский р-н, Покров г, 3 Интернационала ул, 51</t>
  </si>
  <si>
    <t>Петушинский р-н, Покров г, 3 Интернационала ул, 52а</t>
  </si>
  <si>
    <t>3134.050</t>
  </si>
  <si>
    <t>Петушинский р-н, Покров г, 3 Интернационала ул, 54б</t>
  </si>
  <si>
    <t>Петушинский р-н, Покров г, 3 Интернационала ул, 55</t>
  </si>
  <si>
    <t>Петушинский р-н, Покров г, 3 Интернационала ул, 57</t>
  </si>
  <si>
    <t>Петушинский р-н, Покров г, 3 Интернационала ул, 59</t>
  </si>
  <si>
    <t>Петушинский р-н, Покров г, 3 Интернационала ул, 66</t>
  </si>
  <si>
    <t>Петушинский р-н, Покров г, 3 Интернационала ул, 70</t>
  </si>
  <si>
    <t>Петушинский р-н, Покров г, 3 Интернационала ул, 73</t>
  </si>
  <si>
    <t>783.030</t>
  </si>
  <si>
    <t>Петушинский р-н, Покров г, 3 Интернационала ул, 76</t>
  </si>
  <si>
    <t>1028.220</t>
  </si>
  <si>
    <t>Петушинский р-н, Покров г, 3 Интернационала ул, 79а</t>
  </si>
  <si>
    <t>Петушинский р-н, Покров г, 3 Интернационала ул, 81</t>
  </si>
  <si>
    <t>Петушинский р-н, Покров г, 3 Интернационала ул, 83</t>
  </si>
  <si>
    <t>Петушинский р-н, Покров г, 3 Интернационала ул, 99</t>
  </si>
  <si>
    <t>1771.420</t>
  </si>
  <si>
    <t>Петушинский р-н, Покров г, Больничный проезд, 19</t>
  </si>
  <si>
    <t>Петушинский р-н, Покров г, Больничный проезд, 2 корп. 2</t>
  </si>
  <si>
    <t>1158.200</t>
  </si>
  <si>
    <t>Петушинский р-н, Покров г, Больничный проезд, 23</t>
  </si>
  <si>
    <t>Петушинский р-н, Покров г, Больничный проезд, 3</t>
  </si>
  <si>
    <t>2222.510</t>
  </si>
  <si>
    <t>Петушинский р-н, Покров г, Больничный проезд, 4 корп. 2</t>
  </si>
  <si>
    <t>Петушинский р-н, Покров г, Больничный проезд, 4</t>
  </si>
  <si>
    <t>Петушинский р-н, Покров г, Больничный проезд, 5</t>
  </si>
  <si>
    <t>Петушинский р-н, Покров г, Больничный проезд, 6</t>
  </si>
  <si>
    <t>Петушинский р-н, Покров г, Больничный проезд, 7</t>
  </si>
  <si>
    <t>833.790</t>
  </si>
  <si>
    <t>Петушинский р-н, Покров г, Быкова ул, 1</t>
  </si>
  <si>
    <t>Петушинский р-н, Покров г, Быкова ул, 2</t>
  </si>
  <si>
    <t>Петушинский р-н, Покров г, Быкова ул, 71</t>
  </si>
  <si>
    <t>Петушинский р-н, Покров г, Введенский п, 3</t>
  </si>
  <si>
    <t>858.620</t>
  </si>
  <si>
    <t>Петушинский р-н, Покров г, Введенский п, 32</t>
  </si>
  <si>
    <t>Петушинский р-н, Покров г, Введенский п, 33</t>
  </si>
  <si>
    <t>Петушинский р-н, Покров г, Введенский п, 34</t>
  </si>
  <si>
    <t>442.350</t>
  </si>
  <si>
    <t>622.700</t>
  </si>
  <si>
    <t>Петушинский р-н, Покров г, Введенский п, 35</t>
  </si>
  <si>
    <t>Петушинский р-н, Покров г, Введенский п, 36</t>
  </si>
  <si>
    <t>517.120</t>
  </si>
  <si>
    <t>513.820</t>
  </si>
  <si>
    <t>Петушинский р-н, Покров г, Введенский п, 38</t>
  </si>
  <si>
    <t>743.700</t>
  </si>
  <si>
    <t>Петушинский р-н, Покров г, Введенский п, 8</t>
  </si>
  <si>
    <t>Петушинский р-н, Покров г, Введенский п, 9</t>
  </si>
  <si>
    <t>1404.210</t>
  </si>
  <si>
    <t>Петушинский р-н, Покров г, Герасимова ул, 19</t>
  </si>
  <si>
    <t>Петушинский р-н, Покров г, Герасимова ул, 20</t>
  </si>
  <si>
    <t>Петушинский р-н, Покров г, Герасимова ул, 22</t>
  </si>
  <si>
    <t>Петушинский р-н, Покров г, Герасимова ул, 23</t>
  </si>
  <si>
    <t>Петушинский р-н, Покров г, Герасимова ул, 24</t>
  </si>
  <si>
    <t>924.560</t>
  </si>
  <si>
    <t>Петушинский р-н, Покров г, Герасимова ул, 24А</t>
  </si>
  <si>
    <t>Петушинский р-н, Покров г, Герасимова ул, 26</t>
  </si>
  <si>
    <t>1985.360</t>
  </si>
  <si>
    <t>Петушинский р-н, Покров г, Герасимова ул, 28</t>
  </si>
  <si>
    <t>Петушинский р-н, Покров г, Герасимова ул, 30</t>
  </si>
  <si>
    <t>2006.780</t>
  </si>
  <si>
    <t>Петушинский р-н, Покров г, Испытателей ул, 2</t>
  </si>
  <si>
    <t>1134.270</t>
  </si>
  <si>
    <t>Петушинский р-н, Покров г, К.Либкнехта ул, 10</t>
  </si>
  <si>
    <t>Петушинский р-н, Покров г, К.Либкнехта ул, 12</t>
  </si>
  <si>
    <t>Петушинский р-н, Покров г, К.Либкнехта ул, 14</t>
  </si>
  <si>
    <t>Петушинский р-н, Покров г, К.Либкнехта ул, 2</t>
  </si>
  <si>
    <t>Петушинский р-н, Покров г, К.Либкнехта ул, 4</t>
  </si>
  <si>
    <t>Петушинский р-н, Покров г, К.Либкнехта ул, 8</t>
  </si>
  <si>
    <t>Петушинский р-н, Покров г, Кольцевая ул, 18а</t>
  </si>
  <si>
    <t>Петушинский р-н, Покров г, Кольцевая ул, 20а</t>
  </si>
  <si>
    <t>674.020</t>
  </si>
  <si>
    <t>Петушинский р-н, Покров г, Ленина ул, 100</t>
  </si>
  <si>
    <t>Петушинский р-н, Покров г, Ленина ул, 124</t>
  </si>
  <si>
    <t>Петушинский р-н, Покров г, Ленина ул, 71</t>
  </si>
  <si>
    <t>Петушинский р-н, Покров г, Ленина ул, 86</t>
  </si>
  <si>
    <t>Петушинский р-н, Покров г, Малая Поляна ул, 1</t>
  </si>
  <si>
    <t>Петушинский р-н, Покров г, Озерный проезд, 1</t>
  </si>
  <si>
    <t>Петушинский р-н, Покров г, Озерный проезд, 2</t>
  </si>
  <si>
    <t>502.920</t>
  </si>
  <si>
    <t>Петушинский р-н, Покров г, Октябрьская ул, 113а</t>
  </si>
  <si>
    <t>511.120</t>
  </si>
  <si>
    <t>Петушинский р-н, Покров г, Октябрьская ул, 64</t>
  </si>
  <si>
    <t>Петушинский р-н, Покров г, Октябрьская ул, 66</t>
  </si>
  <si>
    <t>Петушинский р-н, Покров г, Октябрьская ул, 75</t>
  </si>
  <si>
    <t>Петушинский р-н, Покров г, Первомайская ул, 1</t>
  </si>
  <si>
    <t>1384.500</t>
  </si>
  <si>
    <t>1808.300</t>
  </si>
  <si>
    <t>Петушинский р-н, Покров г, Пролетарская ул, 11</t>
  </si>
  <si>
    <t>Петушинский р-н, Покров г, Пролетарская ул, 2</t>
  </si>
  <si>
    <t>Петушинский р-н, Покров г, Пролетарская ул, 3</t>
  </si>
  <si>
    <t>Петушинский р-н, Покров г, Пролетарская ул, 5</t>
  </si>
  <si>
    <t>Петушинский р-н, Покров г, Пролетарская ул, 9</t>
  </si>
  <si>
    <t>Петушинский р-н, Покров г, Райтоповский проезд, 2</t>
  </si>
  <si>
    <t>Петушинский р-н, Покров г, Советская ул, 160</t>
  </si>
  <si>
    <t>288.820</t>
  </si>
  <si>
    <t>Петушинский р-н, Покров г, Советская ул, 49</t>
  </si>
  <si>
    <t>Петушинский р-н, Покров г, Советская ул, 74</t>
  </si>
  <si>
    <t>1671.680</t>
  </si>
  <si>
    <t>Петушинский р-н, Покров г, Советская ул, 78</t>
  </si>
  <si>
    <t>1247.300</t>
  </si>
  <si>
    <t>Петушинский р-н, Покров г, Советская ул, 9</t>
  </si>
  <si>
    <t>Петушинский р-н, Покров г, Спортивный проезд, 1</t>
  </si>
  <si>
    <t>738.080</t>
  </si>
  <si>
    <t>Петушинский р-н, Покров г, Фейгина ул, 3а корп. 1</t>
  </si>
  <si>
    <t>1019.710</t>
  </si>
  <si>
    <t>Петушинский р-н, Покров г, Фейгина ул, 3а корп. 2</t>
  </si>
  <si>
    <t>1215.590</t>
  </si>
  <si>
    <t>Петушинский р-н, Покров г, Школьный проезд, 4а</t>
  </si>
  <si>
    <t>Петушинский р-н, Покров г, Школьный проезд, 6</t>
  </si>
  <si>
    <t>Петушинский р-н, Покровского лесоучастка п, 1</t>
  </si>
  <si>
    <t>Петушинский р-н, Покровского лесоучастка п, 2</t>
  </si>
  <si>
    <t>Петушинский р-н, Покровского лесоучастка п, 3</t>
  </si>
  <si>
    <t>Петушинский р-н, Покровского лесоучастка п, 4</t>
  </si>
  <si>
    <t>Петушинский р-н, Санинского ДОКа п, Железнодорожная ул, 3</t>
  </si>
  <si>
    <t>Петушинский р-н, Санинского ДОКа п, Железнодорожная ул, 4</t>
  </si>
  <si>
    <t>226.300</t>
  </si>
  <si>
    <t>Петушинский р-н, Санинского ДОКа п, Клубная ул, 6</t>
  </si>
  <si>
    <t>Петушинский р-н, Сосновый Бор п, Центральная ул, 6</t>
  </si>
  <si>
    <t>205.200</t>
  </si>
  <si>
    <t>Петушинский р-н, Сосновый Бор п, Центральная ул, 8</t>
  </si>
  <si>
    <t>Петушинский р-н, Сушнево-1 п, Центральная ул, 10</t>
  </si>
  <si>
    <t>Петушинский р-н, Сушнево-1 п, Центральная ул, 5</t>
  </si>
  <si>
    <t>Петушинский р-н, Сушнево-2 п, Парковая ул, 9</t>
  </si>
  <si>
    <t>656.900</t>
  </si>
  <si>
    <t>Петушинский р-н, Труд п, Набережная ул, 1</t>
  </si>
  <si>
    <t>555.910</t>
  </si>
  <si>
    <t>Петушинский р-н, Труд п, Набережная ул, 2</t>
  </si>
  <si>
    <t>580.540</t>
  </si>
  <si>
    <t>Петушинский р-н, Труд п, Набережная ул, 4</t>
  </si>
  <si>
    <t>635.310</t>
  </si>
  <si>
    <t>Петушинский р-н, Труд п, Нагорная ул, 2</t>
  </si>
  <si>
    <t>639.760</t>
  </si>
  <si>
    <t>Петушинский р-н, Труд п, Советская ул, 1</t>
  </si>
  <si>
    <t>Петушинский р-н, Труд п, Советская ул, 11</t>
  </si>
  <si>
    <t>Петушинский р-н, Труд п, Советская ул, 13</t>
  </si>
  <si>
    <t>Петушинский р-н, Труд п, Советская ул, 15</t>
  </si>
  <si>
    <t>Петушинский р-н, Труд п, Советская ул, 17</t>
  </si>
  <si>
    <t>614.200</t>
  </si>
  <si>
    <t>Петушинский р-н, Труд п, Советская ул, 19</t>
  </si>
  <si>
    <t>Петушинский р-н, Труд п, Советская ул, 2</t>
  </si>
  <si>
    <t>1436.700</t>
  </si>
  <si>
    <t>Петушинский р-н, Труд п, Советская ул, 3</t>
  </si>
  <si>
    <t>389.760</t>
  </si>
  <si>
    <t>854.880</t>
  </si>
  <si>
    <t>Петушинский р-н, Труд п, Советская ул, 4а</t>
  </si>
  <si>
    <t>Петушинский р-н, Труд п, Советская ул, 9</t>
  </si>
  <si>
    <t>615.320</t>
  </si>
  <si>
    <t>Петушки г, Вокзальная ул, 58</t>
  </si>
  <si>
    <t>Петушки г, Завод Силикат ул, 1</t>
  </si>
  <si>
    <t>442.040</t>
  </si>
  <si>
    <t>Петушки г, Завод Силикат ул, 6</t>
  </si>
  <si>
    <t>518.060</t>
  </si>
  <si>
    <t>Петушки г, Заводская ул, 10</t>
  </si>
  <si>
    <t>Петушки г, Заводская ул, 12</t>
  </si>
  <si>
    <t>424.830</t>
  </si>
  <si>
    <t>Петушки г, Заводская ул, 14</t>
  </si>
  <si>
    <t>Петушки г, Заводская ул, 16</t>
  </si>
  <si>
    <t>351.310</t>
  </si>
  <si>
    <t>Петушки г, Заводская ул, 8</t>
  </si>
  <si>
    <t>982.500</t>
  </si>
  <si>
    <t>Петушки г, Зеленая ул, 22</t>
  </si>
  <si>
    <t>406.650</t>
  </si>
  <si>
    <t>Петушки г, Кирова ул, 6</t>
  </si>
  <si>
    <t>627.090</t>
  </si>
  <si>
    <t>Петушки г, Коммунальная ул, 2</t>
  </si>
  <si>
    <t>349.520</t>
  </si>
  <si>
    <t>Петушки г, Коммунальная ул, 8</t>
  </si>
  <si>
    <t>339.690</t>
  </si>
  <si>
    <t>Петушки г, Красноармейская ул, 139</t>
  </si>
  <si>
    <t>512.710</t>
  </si>
  <si>
    <t>Петушки г, Красноармейская ул, 143</t>
  </si>
  <si>
    <t>518.220</t>
  </si>
  <si>
    <t>Петушки г, Куйбышева ул, 89</t>
  </si>
  <si>
    <t>Петушки г, Лесная ул, 11</t>
  </si>
  <si>
    <t>281.160</t>
  </si>
  <si>
    <t>Петушки г, Лесная ул, 12</t>
  </si>
  <si>
    <t>Петушки г, Лесная ул, 13</t>
  </si>
  <si>
    <t>730.610</t>
  </si>
  <si>
    <t>727.590</t>
  </si>
  <si>
    <t>Петушки г, Лесная ул, 16</t>
  </si>
  <si>
    <t>729.820</t>
  </si>
  <si>
    <t>701.700</t>
  </si>
  <si>
    <t>Петушки г, Лесная ул, 1а</t>
  </si>
  <si>
    <t>Петушки г, Лесная ул, 20</t>
  </si>
  <si>
    <t>505.300</t>
  </si>
  <si>
    <t>Петушки г, Лесная ул, 22</t>
  </si>
  <si>
    <t>597.230</t>
  </si>
  <si>
    <t>Петушки г, Лесная ул, 3а</t>
  </si>
  <si>
    <t>748.660</t>
  </si>
  <si>
    <t>Петушки г, Лесная ул, 4а</t>
  </si>
  <si>
    <t>745.400</t>
  </si>
  <si>
    <t>Петушки г, Лесная ул, 5а</t>
  </si>
  <si>
    <t>583.640</t>
  </si>
  <si>
    <t>Петушки г, Луговая ул, 2</t>
  </si>
  <si>
    <t>Петушки г, Луговая ул, 4</t>
  </si>
  <si>
    <t>Петушки г, Луговая ул, 6</t>
  </si>
  <si>
    <t>Петушки г, Маяковского ул, 10</t>
  </si>
  <si>
    <t>Петушки г, Маяковского ул, 10а</t>
  </si>
  <si>
    <t>Петушки г, Маяковского ул, 12</t>
  </si>
  <si>
    <t>689.650</t>
  </si>
  <si>
    <t>Петушки г, Маяковского ул, 15</t>
  </si>
  <si>
    <t>897.690</t>
  </si>
  <si>
    <t>Петушки г, Маяковского ул, 17</t>
  </si>
  <si>
    <t>1025.600</t>
  </si>
  <si>
    <t>Петушки г, Маяковского ул, 2</t>
  </si>
  <si>
    <t>1979.500</t>
  </si>
  <si>
    <t>Петушки г, Маяковского ул, 25</t>
  </si>
  <si>
    <t>528.270</t>
  </si>
  <si>
    <t>Петушки г, Маяковского ул, 29</t>
  </si>
  <si>
    <t>Петушки г, Маяковского ул, 4</t>
  </si>
  <si>
    <t>457.400</t>
  </si>
  <si>
    <t>Петушки г, Маяковского ул, 6</t>
  </si>
  <si>
    <t>Петушки г, Московская ул, 1</t>
  </si>
  <si>
    <t>827.870</t>
  </si>
  <si>
    <t>Петушки г, Московская ул, 10</t>
  </si>
  <si>
    <t>934.450</t>
  </si>
  <si>
    <t>Петушки г, Московская ул, 12</t>
  </si>
  <si>
    <t>912.680</t>
  </si>
  <si>
    <t>974.250</t>
  </si>
  <si>
    <t>876.300</t>
  </si>
  <si>
    <t>Петушки г, Московская ул, 17</t>
  </si>
  <si>
    <t>936.320</t>
  </si>
  <si>
    <t>831.570</t>
  </si>
  <si>
    <t>Петушки г, Московская ул, 19</t>
  </si>
  <si>
    <t>Петушки г, Московская ул, 20</t>
  </si>
  <si>
    <t>898.620</t>
  </si>
  <si>
    <t>Петушки г, Московская ул, 21</t>
  </si>
  <si>
    <t>Петушки г, Московская ул, 22</t>
  </si>
  <si>
    <t>886.470</t>
  </si>
  <si>
    <t>Петушки г, Московская ул, 23</t>
  </si>
  <si>
    <t>Петушки г, Московская ул, 24</t>
  </si>
  <si>
    <t>663.240</t>
  </si>
  <si>
    <t>711.950</t>
  </si>
  <si>
    <t>Петушки г, Московская ул, 28</t>
  </si>
  <si>
    <t>685.370</t>
  </si>
  <si>
    <t>Петушки г, Московская ул, 30</t>
  </si>
  <si>
    <t>708.900</t>
  </si>
  <si>
    <t>Петушки г, Московская ул, 32</t>
  </si>
  <si>
    <t>623.910</t>
  </si>
  <si>
    <t>Петушки г, Московская ул, 34</t>
  </si>
  <si>
    <t>Петушки г, Московская ул, 36</t>
  </si>
  <si>
    <t>598.940</t>
  </si>
  <si>
    <t>Петушки г, Московская ул, 38</t>
  </si>
  <si>
    <t>941.230</t>
  </si>
  <si>
    <t>Петушки г, Московская ул, 4</t>
  </si>
  <si>
    <t>Петушки г, Московская ул, 40</t>
  </si>
  <si>
    <t>Петушки г, Московская ул, 5</t>
  </si>
  <si>
    <t>Петушки г, Московская ул, 6</t>
  </si>
  <si>
    <t>1031.600</t>
  </si>
  <si>
    <t>2223.900</t>
  </si>
  <si>
    <t>Петушки г, Московская ул, 8</t>
  </si>
  <si>
    <t>806.300</t>
  </si>
  <si>
    <t>Петушки г, Московская ул, 9</t>
  </si>
  <si>
    <t>Петушки г, Покровка ул, 19</t>
  </si>
  <si>
    <t>Петушки г, Покровка ул, 21</t>
  </si>
  <si>
    <t>Петушки г, Покровский проезд, 15</t>
  </si>
  <si>
    <t>638.910</t>
  </si>
  <si>
    <t>Петушки г, Покровский проезд, 17</t>
  </si>
  <si>
    <t>Петушки г, Полевой проезд, 11</t>
  </si>
  <si>
    <t>695.300</t>
  </si>
  <si>
    <t>Петушки г, Полевой проезд, 3</t>
  </si>
  <si>
    <t>524.440</t>
  </si>
  <si>
    <t>Петушки г, Полевой проезд, 3а</t>
  </si>
  <si>
    <t>1208.560</t>
  </si>
  <si>
    <t>Петушки г, Полевой проезд, 5</t>
  </si>
  <si>
    <t>Петушки г, Полевой проезд, 9</t>
  </si>
  <si>
    <t>451.320</t>
  </si>
  <si>
    <t>Петушки г, Профсоюзная ул, 12</t>
  </si>
  <si>
    <t>550.560</t>
  </si>
  <si>
    <t>538.180</t>
  </si>
  <si>
    <t>Петушки г, Профсоюзная ул, 16</t>
  </si>
  <si>
    <t>Петушки г, Профсоюзная ул, 20</t>
  </si>
  <si>
    <t>253.650</t>
  </si>
  <si>
    <t>Петушки г, Профсоюзная ул, 22а</t>
  </si>
  <si>
    <t>315.130</t>
  </si>
  <si>
    <t>Петушки г, Профсоюзная ул, 26</t>
  </si>
  <si>
    <t>383.810</t>
  </si>
  <si>
    <t>Петушки г, Профсоюзная ул, 49</t>
  </si>
  <si>
    <t>554.800</t>
  </si>
  <si>
    <t>Петушки г, Профсоюзная ул, 51</t>
  </si>
  <si>
    <t>367.600</t>
  </si>
  <si>
    <t>Петушки г, Прудная ул, 21</t>
  </si>
  <si>
    <t>625.550</t>
  </si>
  <si>
    <t>Петушки г, Прудная ул, 23</t>
  </si>
  <si>
    <t>703.400</t>
  </si>
  <si>
    <t>Петушки г, Пушкина ул, 7</t>
  </si>
  <si>
    <t>476.150</t>
  </si>
  <si>
    <t>Петушки г, Советская пл, 11</t>
  </si>
  <si>
    <t>Петушки г, Советская пл, 14</t>
  </si>
  <si>
    <t>Петушки г, Советская пл, 15</t>
  </si>
  <si>
    <t>347.010</t>
  </si>
  <si>
    <t>Петушки г, Советская пл, 16</t>
  </si>
  <si>
    <t>581.460</t>
  </si>
  <si>
    <t>Петушки г, Советская пл, 4</t>
  </si>
  <si>
    <t>Петушки г, Советская пл, 7</t>
  </si>
  <si>
    <t>557.540</t>
  </si>
  <si>
    <t>Петушки г, Советская пл, 9</t>
  </si>
  <si>
    <t>Петушки г, Спортивная ул, 10</t>
  </si>
  <si>
    <t>Петушки г, Спортивная ул, 13</t>
  </si>
  <si>
    <t>Петушки г, Спортивная ул, 16</t>
  </si>
  <si>
    <t>Петушки г, Спортивная ул, 4</t>
  </si>
  <si>
    <t>402.900</t>
  </si>
  <si>
    <t>Петушки г, Спортивная ул, 6</t>
  </si>
  <si>
    <t>1207.500</t>
  </si>
  <si>
    <t>Петушки г, Спортивная ул, 6а</t>
  </si>
  <si>
    <t>594.050</t>
  </si>
  <si>
    <t>1290.800</t>
  </si>
  <si>
    <t>Петушки г, Спортивный проезд, 1</t>
  </si>
  <si>
    <t>Петушки г, Спортивный проезд, 2</t>
  </si>
  <si>
    <t>Петушки г, Спортивный проезд, 3</t>
  </si>
  <si>
    <t>Петушки г, Строителей ул, 12</t>
  </si>
  <si>
    <t>Петушки г, Строителей ул, 14</t>
  </si>
  <si>
    <t>Петушки г, Строителей ул, 18</t>
  </si>
  <si>
    <t>1652.200</t>
  </si>
  <si>
    <t>2038.700</t>
  </si>
  <si>
    <t>1206.610</t>
  </si>
  <si>
    <t>Петушки г, Строителей ул, 22а</t>
  </si>
  <si>
    <t>Петушки г, Строителей ул, 24а</t>
  </si>
  <si>
    <t>923.080</t>
  </si>
  <si>
    <t>Петушки г, Строителей ул, 26</t>
  </si>
  <si>
    <t>Петушки г, Строителей ул, 26а</t>
  </si>
  <si>
    <t>Петушки г, Строителей ул, 28</t>
  </si>
  <si>
    <t>1593.000</t>
  </si>
  <si>
    <t>Петушки г, Строителей ул, 4</t>
  </si>
  <si>
    <t>1319.290</t>
  </si>
  <si>
    <t>1312.300</t>
  </si>
  <si>
    <t>Петушки г, Строителей ул, 8</t>
  </si>
  <si>
    <t>676.860</t>
  </si>
  <si>
    <t>Петушки г, Трудовая ул, 14</t>
  </si>
  <si>
    <t>Петушки г, Трудовая ул, 14а</t>
  </si>
  <si>
    <t>590.760</t>
  </si>
  <si>
    <t>Петушки г, Трудовая ул, 6</t>
  </si>
  <si>
    <t>523.520</t>
  </si>
  <si>
    <t>Петушки г, Трудовая ул, 8</t>
  </si>
  <si>
    <t>322.190</t>
  </si>
  <si>
    <t>Петушки г, Фабричный проезд, 12</t>
  </si>
  <si>
    <t>Петушки г, Фабричный проезд, 8</t>
  </si>
  <si>
    <t>1461.500</t>
  </si>
  <si>
    <t>Петушки г, Филинский проезд, 7</t>
  </si>
  <si>
    <t>941.500</t>
  </si>
  <si>
    <t>Петушки г, Филинский проезд, 8</t>
  </si>
  <si>
    <t>Петушки г, Филинский проезд, 9</t>
  </si>
  <si>
    <t>902.080</t>
  </si>
  <si>
    <t>Петушки г, Чехова ул, 5</t>
  </si>
  <si>
    <t>Петушки г, Чехова ул, 7</t>
  </si>
  <si>
    <t>Петушки г, Чехова ул, 9</t>
  </si>
  <si>
    <t>Петушки г, Чкалова ул, 1</t>
  </si>
  <si>
    <t>491.700</t>
  </si>
  <si>
    <t>Петушки г, Чкалова ул, 14</t>
  </si>
  <si>
    <t>845.700</t>
  </si>
  <si>
    <t>Петушки г, Чкалова ул, 3</t>
  </si>
  <si>
    <t>Петушки г, Чкалова ул, 6</t>
  </si>
  <si>
    <t>Петушки г, Чкалова ул, 8</t>
  </si>
  <si>
    <t>Радужный г, 1-й кв-л, 1</t>
  </si>
  <si>
    <t>Радужный г, 1-й кв-л, 10</t>
  </si>
  <si>
    <t>Радужный г, 1-й кв-л, 11</t>
  </si>
  <si>
    <t>Радужный г, 1-й кв-л, 12</t>
  </si>
  <si>
    <t>930.300</t>
  </si>
  <si>
    <t>Радужный г, 1-й кв-л, 13</t>
  </si>
  <si>
    <t>Радужный г, 1-й кв-л, 14</t>
  </si>
  <si>
    <t>Радужный г, 1-й кв-л, 15</t>
  </si>
  <si>
    <t>1079.900</t>
  </si>
  <si>
    <t>1099.500</t>
  </si>
  <si>
    <t>Радужный г, 1-й кв-л, 18</t>
  </si>
  <si>
    <t>1189.800</t>
  </si>
  <si>
    <t>Радужный г, 1-й кв-л, 19</t>
  </si>
  <si>
    <t>Радужный г, 1-й кв-л, 2</t>
  </si>
  <si>
    <t>Радужный г, 1-й кв-л, 20</t>
  </si>
  <si>
    <t>1194.400</t>
  </si>
  <si>
    <t>Радужный г, 1-й кв-л, 21</t>
  </si>
  <si>
    <t>1198.600</t>
  </si>
  <si>
    <t>933.300</t>
  </si>
  <si>
    <t>941.300</t>
  </si>
  <si>
    <t>Радужный г, 1-й кв-л, 29</t>
  </si>
  <si>
    <t>899.900</t>
  </si>
  <si>
    <t>Радужный г, 1-й кв-л, 3</t>
  </si>
  <si>
    <t>903.500</t>
  </si>
  <si>
    <t>Радужный г, 1-й кв-л, 31</t>
  </si>
  <si>
    <t>1061.700</t>
  </si>
  <si>
    <t>Радужный г, 1-й кв-л, 32</t>
  </si>
  <si>
    <t>Радужный г, 1-й кв-л, 35</t>
  </si>
  <si>
    <t>994.800</t>
  </si>
  <si>
    <t>Радужный г, 1-й кв-л, 37</t>
  </si>
  <si>
    <t>933.700</t>
  </si>
  <si>
    <t>Радужный г, 1-й кв-л, 6</t>
  </si>
  <si>
    <t>Радужный г, 1-й кв-л, 8</t>
  </si>
  <si>
    <t>Радужный г, 1-й кв-л, 9</t>
  </si>
  <si>
    <t>Радужный г, 3-й кв-л, 1</t>
  </si>
  <si>
    <t>Радужный г, 3-й кв-л, 10</t>
  </si>
  <si>
    <t>Радужный г, 3-й кв-л, 11</t>
  </si>
  <si>
    <t>Радужный г, 3-й кв-л, 12</t>
  </si>
  <si>
    <t>Радужный г, 3-й кв-л, 13</t>
  </si>
  <si>
    <t>Радужный г, 3-й кв-л, 14</t>
  </si>
  <si>
    <t>Радужный г, 3-й кв-л, 15</t>
  </si>
  <si>
    <t>Радужный г, 3-й кв-л, 16</t>
  </si>
  <si>
    <t>Радужный г, 3-й кв-л, 17</t>
  </si>
  <si>
    <t>1071.700</t>
  </si>
  <si>
    <t>1114.400</t>
  </si>
  <si>
    <t>Радужный г, 3-й кв-л, 18</t>
  </si>
  <si>
    <t>1457.000</t>
  </si>
  <si>
    <t>1643.800</t>
  </si>
  <si>
    <t>Радужный г, 3-й кв-л, 2</t>
  </si>
  <si>
    <t>942.500</t>
  </si>
  <si>
    <t>Радужный г, 3-й кв-л, 20</t>
  </si>
  <si>
    <t>Радужный г, 3-й кв-л, 21</t>
  </si>
  <si>
    <t>Радужный г, 3-й кв-л, 22</t>
  </si>
  <si>
    <t>Радужный г, 3-й кв-л, 23</t>
  </si>
  <si>
    <t>Радужный г, 3-й кв-л, 25</t>
  </si>
  <si>
    <t>1256.500</t>
  </si>
  <si>
    <t>Радужный г, 3-й кв-л, 27</t>
  </si>
  <si>
    <t>976.550</t>
  </si>
  <si>
    <t>Радужный г, 3-й кв-л, 28</t>
  </si>
  <si>
    <t>1295.700</t>
  </si>
  <si>
    <t>Радужный г, 3-й кв-л, 3</t>
  </si>
  <si>
    <t>Радужный г, 3-й кв-л, 33</t>
  </si>
  <si>
    <t>3606.000</t>
  </si>
  <si>
    <t>Радужный г, 3-й кв-л, 34</t>
  </si>
  <si>
    <t>1706.500</t>
  </si>
  <si>
    <t>Радужный г, 3-й кв-л, 35</t>
  </si>
  <si>
    <t>2184.120</t>
  </si>
  <si>
    <t>Радужный г, 3-й кв-л, 35А</t>
  </si>
  <si>
    <t>1254.900</t>
  </si>
  <si>
    <t>Радужный г, 3-й кв-л, 5</t>
  </si>
  <si>
    <t>Радужный г, 3-й кв-л, 6</t>
  </si>
  <si>
    <t>Радужный г, 3-й кв-л, 7</t>
  </si>
  <si>
    <t>Радужный г, 3-й кв-л, 8</t>
  </si>
  <si>
    <t>Радужный г, 3-й кв-л, 9</t>
  </si>
  <si>
    <t>Радужный г, 7/2 Благодар кв-л, 1</t>
  </si>
  <si>
    <t>Радужный г, 7/2 Благодар кв-л, 2</t>
  </si>
  <si>
    <t>Радужный г, 9-й кв-л, 4</t>
  </si>
  <si>
    <t>Радужный г, 9-й кв-л, 6/1</t>
  </si>
  <si>
    <t>Радужный г, 9-й кв-л, 6/2</t>
  </si>
  <si>
    <t>Селивановский р-н, Высоково д, Молодежная ул, 1</t>
  </si>
  <si>
    <t>Селивановский р-н, Высоково д, Молодежная ул, 2</t>
  </si>
  <si>
    <t>Селивановский р-н, Высоково д, Молодежная ул, 3</t>
  </si>
  <si>
    <t>Селивановский р-н, Высоково д, Молодежная ул, 4</t>
  </si>
  <si>
    <t>Селивановский р-н, Высоково д, Молодежная ул, 5</t>
  </si>
  <si>
    <t>Селивановский р-н, Губино д, Административная ул, 4</t>
  </si>
  <si>
    <t>Селивановский р-н, Губино д, Школьная ул, 3</t>
  </si>
  <si>
    <t>505.500</t>
  </si>
  <si>
    <t>Селивановский р-н, Губино д, Школьная ул, 5</t>
  </si>
  <si>
    <t>Селивановский р-н, Драчево с, Кирпичная ул, 4</t>
  </si>
  <si>
    <t>Селивановский р-н, Драчево с, Кирпичная ул, 7</t>
  </si>
  <si>
    <t>Селивановский р-н, Драчево с, Южная ул, 4</t>
  </si>
  <si>
    <t>Селивановский р-н, Драчево с, Южная ул, 6</t>
  </si>
  <si>
    <t>Селивановский р-н, Костенец п, 1</t>
  </si>
  <si>
    <t>Селивановский р-н, Костенец п, 16</t>
  </si>
  <si>
    <t>Селивановский р-н, Костенец п, 2</t>
  </si>
  <si>
    <t>Селивановский р-н, Костенец п, 20</t>
  </si>
  <si>
    <t>Селивановский р-н, Костенец п, 3</t>
  </si>
  <si>
    <t>Селивановский р-н, Костенец п, 4</t>
  </si>
  <si>
    <t>Селивановский р-н, Костенец п, 5</t>
  </si>
  <si>
    <t>Селивановский р-н, Костенец п, 6</t>
  </si>
  <si>
    <t>Селивановский р-н, Костенец п, 7</t>
  </si>
  <si>
    <t>Селивановский р-н, Костенец п, 8</t>
  </si>
  <si>
    <t>Селивановский р-н, Красная Горбатка п, 1-я Заводская ул, 2</t>
  </si>
  <si>
    <t>1065.200</t>
  </si>
  <si>
    <t>Селивановский р-н, Красная Горбатка п, 2-я Заводская ул, 11</t>
  </si>
  <si>
    <t>883.400</t>
  </si>
  <si>
    <t>Селивановский р-н, Красная Горбатка п, 2-я Заводская ул, 13</t>
  </si>
  <si>
    <t>Селивановский р-н, Красная Горбатка п, 2-я Заводская ул, 2</t>
  </si>
  <si>
    <t>847.400</t>
  </si>
  <si>
    <t>3142.000</t>
  </si>
  <si>
    <t>Селивановский р-н, Красная Горбатка п, 3-я Заводская ул, 2</t>
  </si>
  <si>
    <t>Селивановский р-н, Красная Горбатка п, 3-я Заводская ул, 3</t>
  </si>
  <si>
    <t>Селивановский р-н, Красная Горбатка п, 3-я Заводская ул, 4</t>
  </si>
  <si>
    <t>568.100</t>
  </si>
  <si>
    <t>Селивановский р-н, Красная Горбатка п, Комсомольская ул, 76</t>
  </si>
  <si>
    <t>299.280</t>
  </si>
  <si>
    <t>Селивановский р-н, Красная Горбатка п, Комсомольская ул, 80</t>
  </si>
  <si>
    <t>Селивановский р-н, Красная Горбатка п, Комсомольская ул, 82</t>
  </si>
  <si>
    <t>Селивановский р-н, Красная Горбатка п, Комсомольская ул, 83</t>
  </si>
  <si>
    <t>Селивановский р-н, Красная Горбатка п, Комсомольская ул, 84</t>
  </si>
  <si>
    <t>Селивановский р-н, Красная Горбатка п, Комсомольская ул, 85</t>
  </si>
  <si>
    <t>253.500</t>
  </si>
  <si>
    <t>Селивановский р-н, Красная Горбатка п, Комсомольская ул, 86</t>
  </si>
  <si>
    <t>900.200</t>
  </si>
  <si>
    <t>Селивановский р-н, Красная Горбатка п, Комсомольская ул, 87</t>
  </si>
  <si>
    <t>449.700</t>
  </si>
  <si>
    <t>Селивановский р-н, Красная Горбатка п, Комсомольская ул, 95</t>
  </si>
  <si>
    <t>Селивановский р-н, Красная Горбатка п, Красноармейская ул, 18</t>
  </si>
  <si>
    <t>Селивановский р-н, Красная Горбатка п, Красноармейская ул, 27/4</t>
  </si>
  <si>
    <t>1665.100</t>
  </si>
  <si>
    <t>Селивановский р-н, Красная Горбатка п, Красноармейская ул, 28</t>
  </si>
  <si>
    <t>448.920</t>
  </si>
  <si>
    <t>Селивановский р-н, Красная Горбатка п, Красноармейская ул, 29</t>
  </si>
  <si>
    <t>Селивановский р-н, Красная Горбатка п, Красноармейская ул, 30</t>
  </si>
  <si>
    <t>Селивановский р-н, Красная Горбатка п, Красноармейская ул, 31</t>
  </si>
  <si>
    <t>Селивановский р-н, Красная Горбатка п, Красноармейская ул, 32</t>
  </si>
  <si>
    <t>Селивановский р-н, Красная Горбатка п, Красноармейская ул, 35</t>
  </si>
  <si>
    <t>590.900</t>
  </si>
  <si>
    <t>Селивановский р-н, Красная Горбатка п, Красноармейская ул, 37</t>
  </si>
  <si>
    <t>Селивановский р-н, Красная Горбатка п, Красноармейская ул, 39</t>
  </si>
  <si>
    <t>Селивановский р-н, Красная Горбатка п, Механизаторов ул, 22</t>
  </si>
  <si>
    <t>Селивановский р-н, Красная Горбатка п, Молодежная ул, 2а</t>
  </si>
  <si>
    <t>Селивановский р-н, Красная Горбатка п, Напольная ул, 1</t>
  </si>
  <si>
    <t>Селивановский р-н, Красная Горбатка п, Новая ул, 108</t>
  </si>
  <si>
    <t>2724.000</t>
  </si>
  <si>
    <t>Селивановский р-н, Красная Горбатка п, Пионерская ул, 20</t>
  </si>
  <si>
    <t>Селивановский р-н, Красная Горбатка п, Пролетарская ул, 10</t>
  </si>
  <si>
    <t>Селивановский р-н, Красная Горбатка п, Профсоюзная ул, 13</t>
  </si>
  <si>
    <t>Селивановский р-н, Красная Горбатка п, Садовая ул, 11</t>
  </si>
  <si>
    <t>Селивановский р-н, Красная Горбатка п, Садовая ул, 17</t>
  </si>
  <si>
    <t>Селивановский р-н, Красная Горбатка п, Садовая ул, 19</t>
  </si>
  <si>
    <t>Селивановский р-н, Красная Горбатка п, Свободы ул, 46</t>
  </si>
  <si>
    <t>Селивановский р-н, Красная Горбатка п, Свободы ул, 48</t>
  </si>
  <si>
    <t>390.070</t>
  </si>
  <si>
    <t>Селивановский р-н, Красная Горбатка п, Свободы ул, 52</t>
  </si>
  <si>
    <t>Селивановский р-н, Красная Горбатка п, Свободы ул, 71</t>
  </si>
  <si>
    <t>Селивановский р-н, Красная Горбатка п, Свободы ул, 75</t>
  </si>
  <si>
    <t>Селивановский р-н, Красная Горбатка п, Свободы ул, 77</t>
  </si>
  <si>
    <t>Селивановский р-н, Красная Горбатка п, Свободы ул, 79</t>
  </si>
  <si>
    <t>Селивановский р-н, Красная Горбатка п, Свободы ул, 81</t>
  </si>
  <si>
    <t>Селивановский р-н, Красная Горбатка п, Свободы ул, 83</t>
  </si>
  <si>
    <t>Селивановский р-н, Красная Горбатка п, Свободы ул, 85</t>
  </si>
  <si>
    <t>445.500</t>
  </si>
  <si>
    <t>Селивановский р-н, Красная Горбатка п, Северная ул, 73</t>
  </si>
  <si>
    <t>Селивановский р-н, Красная Горбатка п, Северная ул, 75</t>
  </si>
  <si>
    <t>Селивановский р-н, Красная Горбатка п, Станко ул, 1</t>
  </si>
  <si>
    <t>Селивановский р-н, Красная Горбатка п, Станко ул, 5</t>
  </si>
  <si>
    <t>390.060</t>
  </si>
  <si>
    <t>Селивановский р-н, Красная Горбатка п, Строителей ул, 10</t>
  </si>
  <si>
    <t>Селивановский р-н, Красная Горбатка п, Строителей ул, 12</t>
  </si>
  <si>
    <t>Селивановский р-н, Красная Горбатка п, Строителей ул, 14</t>
  </si>
  <si>
    <t>Селивановский р-н, Красная Горбатка п, Строителей ул, 5</t>
  </si>
  <si>
    <t>Селивановский р-н, Красная Горбатка п, Строителей ул, 7</t>
  </si>
  <si>
    <t>Селивановский р-н, Красная Горбатка п, Строителей ул, 8</t>
  </si>
  <si>
    <t>Селивановский р-н, Красная Горбатка п, Школьная ул, 20</t>
  </si>
  <si>
    <t>Селивановский р-н, Красная Горбатка п, Школьная ул, 22</t>
  </si>
  <si>
    <t>Селивановский р-н, Красная Горбатка п, Школьная ул, 24</t>
  </si>
  <si>
    <t>609.850</t>
  </si>
  <si>
    <t>Селивановский р-н, Красная Горбатка п, Школьная ул, 25</t>
  </si>
  <si>
    <t>Селивановский р-н, Красная Горбатка п, Школьная ул, 26</t>
  </si>
  <si>
    <t>612.750</t>
  </si>
  <si>
    <t>Селивановский р-н, Красная Горбатка п, Школьная ул, 43</t>
  </si>
  <si>
    <t>Селивановский р-н, Красная Ушна п, Заводская ул, 1</t>
  </si>
  <si>
    <t>Селивановский р-н, Красная Ушна п, Заводская ул, 2</t>
  </si>
  <si>
    <t>Селивановский р-н, Красная Ушна п, Заводская ул, 3</t>
  </si>
  <si>
    <t>Селивановский р-н, Красная Ушна п, Заводская ул, 5</t>
  </si>
  <si>
    <t>Селивановский р-н, Красная Ушна п, Заводская ул, 7</t>
  </si>
  <si>
    <t>393.700</t>
  </si>
  <si>
    <t>Селивановский р-н, Красная Ушна п, Заводская ул, 8</t>
  </si>
  <si>
    <t>Селивановский р-н, Красная Ушна п, Заводская ул, 9</t>
  </si>
  <si>
    <t>Селивановский р-н, Красная Ушна п, Школьная ул, 2</t>
  </si>
  <si>
    <t>Селивановский р-н, Красная Ушна п, Школьная ул, 2а</t>
  </si>
  <si>
    <t>Селивановский р-н, Малышево с, Ленина ул, 1</t>
  </si>
  <si>
    <t>Селивановский р-н, Малышево с, Ленина ул, 5а</t>
  </si>
  <si>
    <t>Селивановский р-н, Малышево с, Новая ул, 2</t>
  </si>
  <si>
    <t>401.300</t>
  </si>
  <si>
    <t>Селивановский р-н, Малышево с, Школьная ул, 15а</t>
  </si>
  <si>
    <t>Селивановский р-н, Малышево с, Школьная ул, 2</t>
  </si>
  <si>
    <t>Селивановский р-н, Малышево с, Школьная ул, 4</t>
  </si>
  <si>
    <t>225.900</t>
  </si>
  <si>
    <t>Селивановский р-н, Надеждино д, Школьная ул, 10</t>
  </si>
  <si>
    <t>Селивановский р-н, Новлянка д, Совхозная ул, 1</t>
  </si>
  <si>
    <t>Селивановский р-н, Новлянка д, Совхозная ул, 17</t>
  </si>
  <si>
    <t>Селивановский р-н, Новлянка д, Совхозная ул, 19</t>
  </si>
  <si>
    <t>Селивановский р-н, Новлянка д, Совхозная ул, 26</t>
  </si>
  <si>
    <t>Селивановский р-н, Новлянка д, Совхозная ул, 27</t>
  </si>
  <si>
    <t>Селивановский р-н, Новлянка д, Совхозная ул, 29</t>
  </si>
  <si>
    <t>Селивановский р-н, Новлянка д, Совхозная ул, 3</t>
  </si>
  <si>
    <t>Селивановский р-н, Новлянка д, Совхозная ул, 4</t>
  </si>
  <si>
    <t>Селивановский р-н, Новлянка д, Совхозная ул, 6</t>
  </si>
  <si>
    <t>Селивановский р-н, Новлянка д, Совхозная ул, 7</t>
  </si>
  <si>
    <t>Селивановский р-н, Новлянка д, Совхозная ул, 8</t>
  </si>
  <si>
    <t>Селивановский р-н, Новлянка п, Молодежная ул, 1</t>
  </si>
  <si>
    <t>Селивановский р-н, Новлянка п, Молодежная ул, 12</t>
  </si>
  <si>
    <t>440.400</t>
  </si>
  <si>
    <t>Селивановский р-н, Новлянка п, Молодежная ул, 13</t>
  </si>
  <si>
    <t>852.300</t>
  </si>
  <si>
    <t>Селивановский р-н, Новлянка п, Молодежная ул, 14</t>
  </si>
  <si>
    <t>Селивановский р-н, Новлянка п, Молодежная ул, 2</t>
  </si>
  <si>
    <t>Селивановский р-н, Новлянка п, Молодежная ул, 5</t>
  </si>
  <si>
    <t>411.800</t>
  </si>
  <si>
    <t>Селивановский р-н, Новлянка п, Молодежная ул, 6</t>
  </si>
  <si>
    <t>Селивановский р-н, Новлянка п, Молодежная ул, 7</t>
  </si>
  <si>
    <t>Селивановский р-н, Новлянка п, Молодежная ул, 8</t>
  </si>
  <si>
    <t>Селивановский р-н, Новлянка п, Молодежная ул, 9</t>
  </si>
  <si>
    <t>Селивановский р-н, Новлянка п, Парковая ул, 10</t>
  </si>
  <si>
    <t>Селивановский р-н, Новый Быт п, Молодежная ул, 2</t>
  </si>
  <si>
    <t>864.700</t>
  </si>
  <si>
    <t>Селивановский р-н, Новый Быт п, Молодежная ул, 4</t>
  </si>
  <si>
    <t>Селивановский р-н, Новый Быт п, Новая ул, 1</t>
  </si>
  <si>
    <t>Селивановский р-н, Новый Быт п, Новая ул, 2</t>
  </si>
  <si>
    <t>51.700</t>
  </si>
  <si>
    <t>Селивановский р-н, Новый Быт п, Новая ул, 3</t>
  </si>
  <si>
    <t>Селивановский р-н, Новый Быт п, Новая ул, 4</t>
  </si>
  <si>
    <t>Селивановский р-н, Новый Быт п, Шоссейная ул, 58</t>
  </si>
  <si>
    <t>Селивановский р-н, Переложниково д, Свободы ул, 11</t>
  </si>
  <si>
    <t>Селивановский р-н, Чертково д, Молодежная ул, 5</t>
  </si>
  <si>
    <t>Собинка г, Гагарина ул, 10</t>
  </si>
  <si>
    <t>Собинка г, Гагарина ул, 11</t>
  </si>
  <si>
    <t>832.990</t>
  </si>
  <si>
    <t>1614.800</t>
  </si>
  <si>
    <t>1279.630</t>
  </si>
  <si>
    <t>1425.900</t>
  </si>
  <si>
    <t>1279.400</t>
  </si>
  <si>
    <t>Собинка г, Гагарина ул, 17</t>
  </si>
  <si>
    <t>416.600</t>
  </si>
  <si>
    <t>Собинка г, Гагарина ул, 17А</t>
  </si>
  <si>
    <t>Собинка г, Гагарина ул, 18</t>
  </si>
  <si>
    <t>1325.800</t>
  </si>
  <si>
    <t>Собинка г, Гагарина ул, 2</t>
  </si>
  <si>
    <t>Собинка г, Гагарина ул, 21</t>
  </si>
  <si>
    <t>Собинка г, Гагарина ул, 26</t>
  </si>
  <si>
    <t>931.120</t>
  </si>
  <si>
    <t>1065.090</t>
  </si>
  <si>
    <t>Собинка г, Гагарина ул, 4</t>
  </si>
  <si>
    <t>Собинка г, Гагарина ул, 5</t>
  </si>
  <si>
    <t>696.270</t>
  </si>
  <si>
    <t>Собинка г, Гагарина ул, 6</t>
  </si>
  <si>
    <t>Собинка г, Гагарина ул, 7</t>
  </si>
  <si>
    <t>Собинка г, Гагарина ул, 8</t>
  </si>
  <si>
    <t>Собинка г, Гагарина ул, 8А</t>
  </si>
  <si>
    <t>Собинка г, Гагарина ул, 9</t>
  </si>
  <si>
    <t>Собинка г, Гоголя ул, 1</t>
  </si>
  <si>
    <t>Собинка г, Гоголя ул, 1А</t>
  </si>
  <si>
    <t>774.800</t>
  </si>
  <si>
    <t>Собинка г, Гоголя ул, 1Б</t>
  </si>
  <si>
    <t>Собинка г, Гоголя ул, 3</t>
  </si>
  <si>
    <t>Собинка г, Гоголя ул, 3а</t>
  </si>
  <si>
    <t>943.700</t>
  </si>
  <si>
    <t>Собинка г, Гоголя ул, 3Б</t>
  </si>
  <si>
    <t>Собинка г, Гоголя ул, 5</t>
  </si>
  <si>
    <t>Собинка г, Димитрова ул, 11</t>
  </si>
  <si>
    <t>Собинка г, Димитрова ул, 15</t>
  </si>
  <si>
    <t>799.580</t>
  </si>
  <si>
    <t>899.930</t>
  </si>
  <si>
    <t>Собинка г, Затонная ул, 5</t>
  </si>
  <si>
    <t>307.120</t>
  </si>
  <si>
    <t>Собинка г, Калинина ул, 2А</t>
  </si>
  <si>
    <t>Собинка г, Коммунальная ул, 19</t>
  </si>
  <si>
    <t>Собинка г, Комсомольская ул, 5А</t>
  </si>
  <si>
    <t>Собинка г, Комсомольская ул, 7</t>
  </si>
  <si>
    <t>Собинка г, Красная Звезда ул, 1</t>
  </si>
  <si>
    <t>Собинка г, Красная Звезда ул, 10</t>
  </si>
  <si>
    <t>280.530</t>
  </si>
  <si>
    <t>Собинка г, Красная Звезда ул, 11</t>
  </si>
  <si>
    <t>432.960</t>
  </si>
  <si>
    <t>Собинка г, Красная Звезда ул, 15</t>
  </si>
  <si>
    <t>417.360</t>
  </si>
  <si>
    <t>Собинка г, Красная Звезда ул, 4</t>
  </si>
  <si>
    <t>4115.000</t>
  </si>
  <si>
    <t>Собинка г, Красная Звезда ул, 5</t>
  </si>
  <si>
    <t>Собинка г, Красноборская ул, 1А</t>
  </si>
  <si>
    <t>Собинка г, Красноборская ул, 2А</t>
  </si>
  <si>
    <t>Собинка г, Красноборская ул, 3А</t>
  </si>
  <si>
    <t>1187.800</t>
  </si>
  <si>
    <t>Собинка г, Красноборская ул, 4А</t>
  </si>
  <si>
    <t>1105.500</t>
  </si>
  <si>
    <t>Собинка г, Лакина ул, 11</t>
  </si>
  <si>
    <t>Собинка г, Лакина ул, 1б</t>
  </si>
  <si>
    <t>1065.340</t>
  </si>
  <si>
    <t>Собинка г, Лакина ул, 3</t>
  </si>
  <si>
    <t>Собинка г, Лакина ул, 5</t>
  </si>
  <si>
    <t>Собинка г, Лакина ул, 7</t>
  </si>
  <si>
    <t>884.420</t>
  </si>
  <si>
    <t>Собинка г, Лакина ул, 8</t>
  </si>
  <si>
    <t>1761.100</t>
  </si>
  <si>
    <t>Собинка г, Лакина ул, 9</t>
  </si>
  <si>
    <t>Собинка г, Ленина ул, 18/1</t>
  </si>
  <si>
    <t>Собинка г, Ленина ул, 18А</t>
  </si>
  <si>
    <t>Собинка г, Ленина ул, 20</t>
  </si>
  <si>
    <t>702.500</t>
  </si>
  <si>
    <t>Собинка г, Ленина ул, 22/1</t>
  </si>
  <si>
    <t>Собинка г, Ленина ул, 24</t>
  </si>
  <si>
    <t>Собинка г, Ленина ул, 26</t>
  </si>
  <si>
    <t>Собинка г, Ленина ул, 27</t>
  </si>
  <si>
    <t>Собинка г, Ленина ул, 31</t>
  </si>
  <si>
    <t>Собинка г, Ленина ул, 34А</t>
  </si>
  <si>
    <t>Собинка г, Ленина ул, 94</t>
  </si>
  <si>
    <t>Собинка г, Ленина ул, 98</t>
  </si>
  <si>
    <t>446.290</t>
  </si>
  <si>
    <t>Собинка г, Мира ул, 1</t>
  </si>
  <si>
    <t>Собинка г, Мира ул, 10</t>
  </si>
  <si>
    <t>1636.970</t>
  </si>
  <si>
    <t>Собинка г, Мира ул, 1А</t>
  </si>
  <si>
    <t>Собинка г, Мира ул, 2</t>
  </si>
  <si>
    <t>Собинка г, Мира ул, 2А</t>
  </si>
  <si>
    <t>Собинка г, Мира ул, 3</t>
  </si>
  <si>
    <t>462.030</t>
  </si>
  <si>
    <t>Собинка г, Мира ул, 4</t>
  </si>
  <si>
    <t>815.930</t>
  </si>
  <si>
    <t>Собинка г, Мира ул, 5</t>
  </si>
  <si>
    <t>Собинка г, Мира ул, 6</t>
  </si>
  <si>
    <t>1331.900</t>
  </si>
  <si>
    <t>Собинка г, Мира ул, 7</t>
  </si>
  <si>
    <t>Собинка г, Мира ул, 8</t>
  </si>
  <si>
    <t>Собинка г, Мира ул, 9</t>
  </si>
  <si>
    <t>Собинка г, Молодежная ул, 1</t>
  </si>
  <si>
    <t>Собинка г, Молодежная ул, 2</t>
  </si>
  <si>
    <t>380.700</t>
  </si>
  <si>
    <t>Собинка г, Молодежная ул, 3</t>
  </si>
  <si>
    <t>1231.250</t>
  </si>
  <si>
    <t>Собинка г, Молодежная ул, 4</t>
  </si>
  <si>
    <t>Собинка г, Молодежная ул, 5</t>
  </si>
  <si>
    <t>2752.040</t>
  </si>
  <si>
    <t>Собинка г, Молодежная ул, 6</t>
  </si>
  <si>
    <t>Собинка г, Некрасова ул, 1А</t>
  </si>
  <si>
    <t>450.570</t>
  </si>
  <si>
    <t>Собинка г, Некрасова ул, 2А</t>
  </si>
  <si>
    <t>Собинка г, Некрасова ул, 2Б</t>
  </si>
  <si>
    <t>Собинка г, Некрасова ул, 2В</t>
  </si>
  <si>
    <t>Собинка г, Некрасова ул, 2Г</t>
  </si>
  <si>
    <t>Собинка г, Некрасова ул, 4А</t>
  </si>
  <si>
    <t>Собинка г, Парковая ул, 36б</t>
  </si>
  <si>
    <t>Собинка г, Парковая ул, 5</t>
  </si>
  <si>
    <t>Собинка г, Рабочий пр-кт, 15</t>
  </si>
  <si>
    <t>Собинка г, Рабочий пр-кт, 17</t>
  </si>
  <si>
    <t>1317.220</t>
  </si>
  <si>
    <t>Собинка г, Рабочий пр-кт, 5/12</t>
  </si>
  <si>
    <t>5408.660</t>
  </si>
  <si>
    <t>Собинка г, Родниковская ул, 19</t>
  </si>
  <si>
    <t>1192.600</t>
  </si>
  <si>
    <t>Собинка г, Родниковская ул, 22</t>
  </si>
  <si>
    <t>Собинка г, Родниковская ул, 23</t>
  </si>
  <si>
    <t>1042.320</t>
  </si>
  <si>
    <t>Собинка г, Родниковская ул, 24</t>
  </si>
  <si>
    <t>1057.400</t>
  </si>
  <si>
    <t>Собинка г, Фабричная ул, 2а</t>
  </si>
  <si>
    <t>Собинка г, Центральная ул, 21</t>
  </si>
  <si>
    <t>802.250</t>
  </si>
  <si>
    <t>Собинка г, Центральная ул, 24</t>
  </si>
  <si>
    <t>Собинка г, Центральная ул, 25</t>
  </si>
  <si>
    <t>Собинка г, Центральная ул, 26</t>
  </si>
  <si>
    <t>Собинка г, Чайковского ул, 1</t>
  </si>
  <si>
    <t>356.970</t>
  </si>
  <si>
    <t>Собинка г, Чайковского ул, 10</t>
  </si>
  <si>
    <t>Собинка г, Чайковского ул, 12</t>
  </si>
  <si>
    <t>1010.130</t>
  </si>
  <si>
    <t>Собинка г, Чайковского ул, 2</t>
  </si>
  <si>
    <t>1180.040</t>
  </si>
  <si>
    <t>Собинка г, Чайковского ул, 4</t>
  </si>
  <si>
    <t>972.360</t>
  </si>
  <si>
    <t>Собинка г, Чайковского ул, 5</t>
  </si>
  <si>
    <t>Собинка г, Чайковского ул, 8</t>
  </si>
  <si>
    <t>266.760</t>
  </si>
  <si>
    <t>708.220</t>
  </si>
  <si>
    <t>Собинка г, Шибаева ул, 1А</t>
  </si>
  <si>
    <t>309.320</t>
  </si>
  <si>
    <t>Собинка г, Шибаева ул, 21</t>
  </si>
  <si>
    <t>Собинский р-н, Асерхово п, Железнодорожная ул, 1</t>
  </si>
  <si>
    <t>Собинский р-н, Асерхово п, Железнодорожная ул, 2</t>
  </si>
  <si>
    <t>Собинский р-н, Асерхово п, Железнодорожная ул, 3а</t>
  </si>
  <si>
    <t>Собинский р-н, Асерхово п, Железнодорожная ул, 5</t>
  </si>
  <si>
    <t>Собинский р-н, Асерхово п, Заводская ул, 1</t>
  </si>
  <si>
    <t>1427.100</t>
  </si>
  <si>
    <t>Собинский р-н, Асерхово п, Заводская ул, 2</t>
  </si>
  <si>
    <t>Собинский р-н, Асерхово п, Заводская ул, 3</t>
  </si>
  <si>
    <t>788.350</t>
  </si>
  <si>
    <t>Собинский р-н, Асерхово п, Лесной пр-кт, 1</t>
  </si>
  <si>
    <t>Собинский р-н, Асерхово п, Лесной пр-кт, 10а</t>
  </si>
  <si>
    <t>Собинский р-н, Асерхово п, Лесной пр-кт, 12</t>
  </si>
  <si>
    <t>366.700</t>
  </si>
  <si>
    <t>Собинский р-н, Асерхово п, Лесной пр-кт, 2</t>
  </si>
  <si>
    <t>Собинский р-н, Асерхово п, Лесной пр-кт, 3</t>
  </si>
  <si>
    <t>Собинский р-н, Асерхово п, Лесной пр-кт, 4</t>
  </si>
  <si>
    <t>204.200</t>
  </si>
  <si>
    <t>Собинский р-н, Асерхово п, Лесной пр-кт, 5</t>
  </si>
  <si>
    <t>316.400</t>
  </si>
  <si>
    <t>Собинский р-н, Асерхово п, Лесной пр-кт, 6</t>
  </si>
  <si>
    <t>Собинский р-н, Асерхово п, Лесной пр-кт, 7</t>
  </si>
  <si>
    <t>196.600</t>
  </si>
  <si>
    <t>Собинский р-н, Асерхово п, Рабочая ул, 14</t>
  </si>
  <si>
    <t>Собинский р-н, Асерхово п, Центральная ул, 2</t>
  </si>
  <si>
    <t>Собинский р-н, Бабаево с, Молодежная ул, 2</t>
  </si>
  <si>
    <t>Собинский р-н, Бабаево с, Молодежная ул, 3</t>
  </si>
  <si>
    <t>Собинский р-н, Бабаево с, Молодежная ул, 4</t>
  </si>
  <si>
    <t>Собинский р-н, Бабаево с, Молодежная ул, 5</t>
  </si>
  <si>
    <t>Собинский р-н, Бабаево с, Молодежная ул, 6</t>
  </si>
  <si>
    <t>Собинский р-н, Березники с, Колхозная ул, 1А</t>
  </si>
  <si>
    <t>Собинский р-н, Березники с, сан Русский лес тер, 1</t>
  </si>
  <si>
    <t>Собинский р-н, Васильевка д, Механизаторов ул, 12</t>
  </si>
  <si>
    <t>Собинский р-н, Васильевка д, Механизаторов ул, 2</t>
  </si>
  <si>
    <t>Собинский р-н, Васильевка д, Механизаторов ул, 3</t>
  </si>
  <si>
    <t>Собинский р-н, Васильевка д, Механизаторов ул, 4</t>
  </si>
  <si>
    <t>Собинский р-н, Васильевка д, Механизаторов ул, 5</t>
  </si>
  <si>
    <t>Собинский р-н, Ворша с, Молодежная ул, 1</t>
  </si>
  <si>
    <t>Собинский р-н, Ворша с, Молодежная ул, 13</t>
  </si>
  <si>
    <t>Собинский р-н, Ворша с, Молодежная ул, 2</t>
  </si>
  <si>
    <t>Собинский р-н, Ворша с, Молодежная ул, 3</t>
  </si>
  <si>
    <t>Собинский р-н, Ворша с, Молодежная ул, 4</t>
  </si>
  <si>
    <t>Собинский р-н, Ворша с, Молодежная ул, 5</t>
  </si>
  <si>
    <t>Собинский р-н, Ворша с, Молодежная ул, 6</t>
  </si>
  <si>
    <t>Собинский р-н, Ворша с, Молодежная ул, 7</t>
  </si>
  <si>
    <t>Собинский р-н, Ворша с, Молодежная ул, 8</t>
  </si>
  <si>
    <t>Собинский р-н, Ворша с, Молодежная ул, 8А</t>
  </si>
  <si>
    <t>Собинский р-н, Ворша с, Молодежная ул, 8Б</t>
  </si>
  <si>
    <t>Собинский р-н, Ворша с, Молодежная ул, 9</t>
  </si>
  <si>
    <t>Собинский р-н, Глухово с, Новая ул, 1</t>
  </si>
  <si>
    <t>Собинский р-н, Глухово с, Новая ул, 2</t>
  </si>
  <si>
    <t>Собинский р-н, Глухово с, Новая ул, 3</t>
  </si>
  <si>
    <t>Собинский р-н, Глухово с, Новая ул, 4</t>
  </si>
  <si>
    <t>Собинский р-н, Глухово с, Новая ул, 5</t>
  </si>
  <si>
    <t>324.450</t>
  </si>
  <si>
    <t>Собинский р-н, Демидово д, 2а</t>
  </si>
  <si>
    <t>869.200</t>
  </si>
  <si>
    <t>722.700</t>
  </si>
  <si>
    <t>Собинский р-н, Ермонино д, Советская ул, 10</t>
  </si>
  <si>
    <t>Собинский р-н, Жохово д, 66</t>
  </si>
  <si>
    <t>Собинский р-н, Заречное с, Парковая ул, 1</t>
  </si>
  <si>
    <t>Собинский р-н, Заречное с, Парковая ул, 10</t>
  </si>
  <si>
    <t>Собинский р-н, Заречное с, Парковая ул, 11</t>
  </si>
  <si>
    <t>Собинский р-н, Заречное с, Парковая ул, 12</t>
  </si>
  <si>
    <t>Собинский р-н, Заречное с, Парковая ул, 2</t>
  </si>
  <si>
    <t>3198.700</t>
  </si>
  <si>
    <t>Собинский р-н, Заречное с, Парковая ул, 3</t>
  </si>
  <si>
    <t>3403.000</t>
  </si>
  <si>
    <t>Собинский р-н, Заречное с, Парковая ул, 4</t>
  </si>
  <si>
    <t>3224.500</t>
  </si>
  <si>
    <t>Собинский р-н, Заречное с, Парковая ул, 5</t>
  </si>
  <si>
    <t>412.500</t>
  </si>
  <si>
    <t>Собинский р-н, Заречное с, Парковая ул, 6</t>
  </si>
  <si>
    <t>3855.480</t>
  </si>
  <si>
    <t>Собинский р-н, Заречное с, Парковая ул, 8</t>
  </si>
  <si>
    <t>6184.750</t>
  </si>
  <si>
    <t>Собинский р-н, Заречное с, Садовая ул, 1</t>
  </si>
  <si>
    <t>Собинский р-н, Колокша п, Железнодорожная ул, 1А</t>
  </si>
  <si>
    <t>Собинский р-н, Колокша п, Железнодорожная ул, 2Б</t>
  </si>
  <si>
    <t>Собинский р-н, Колокша п, Заречная ул, 17</t>
  </si>
  <si>
    <t>Собинский р-н, Колокша п, Заречная ул, 18</t>
  </si>
  <si>
    <t>Собинский р-н, Колокша п, сан Строитель тер, 1</t>
  </si>
  <si>
    <t>421.120</t>
  </si>
  <si>
    <t>Собинский р-н, Колокша п, сан Строитель тер, 3</t>
  </si>
  <si>
    <t>Собинский р-н, Колокша п, Центральная ул, 2</t>
  </si>
  <si>
    <t>411.870</t>
  </si>
  <si>
    <t>Собинский р-н, Колокша п, Центральная ул, 2А</t>
  </si>
  <si>
    <t>459.200</t>
  </si>
  <si>
    <t>Собинский р-н, Колокша п, Центральная ул, 2Б</t>
  </si>
  <si>
    <t>874.500</t>
  </si>
  <si>
    <t>Собинский р-н, Копнино д, Молодежная ул, 19</t>
  </si>
  <si>
    <t>Собинский р-н, Курилово д, Молодежная ул, 1</t>
  </si>
  <si>
    <t>514.030</t>
  </si>
  <si>
    <t>Собинский р-н, Курилово д, Молодежная ул, 2</t>
  </si>
  <si>
    <t>Собинский р-н, Курилово д, Молодежная ул, 4</t>
  </si>
  <si>
    <t>1030.790</t>
  </si>
  <si>
    <t>Собинский р-н, Курилово д, Молодежная ул, 7</t>
  </si>
  <si>
    <t>Собинский р-н, Курилово д, Молодежная ул, 8</t>
  </si>
  <si>
    <t>Собинский р-н, Курилово д, Молодежная ул, 9</t>
  </si>
  <si>
    <t>Собинский р-н, Лакинск г, 10 Октября ул, 1</t>
  </si>
  <si>
    <t>360.150</t>
  </si>
  <si>
    <t>Собинский р-н, Лакинск г, 10 Октября ул, 2</t>
  </si>
  <si>
    <t>1596.320</t>
  </si>
  <si>
    <t>Собинский р-н, Лакинск г, 10 Октября ул, 3</t>
  </si>
  <si>
    <t>Собинский р-н, Лакинск г, 10 Октября ул, 4</t>
  </si>
  <si>
    <t>1266.500</t>
  </si>
  <si>
    <t>Собинский р-н, Лакинск г, 10 Октября ул, 5</t>
  </si>
  <si>
    <t>Собинский р-н, Лакинск г, 17 Партсъезда ул, 5</t>
  </si>
  <si>
    <t>Собинский р-н, Лакинск г, 21 Партсъезда ул, 1</t>
  </si>
  <si>
    <t>Собинский р-н, Лакинск г, 21 Партсъезда ул, 10</t>
  </si>
  <si>
    <t>Собинский р-н, Лакинск г, 21 Партсъезда ул, 11</t>
  </si>
  <si>
    <t>Собинский р-н, Лакинск г, 21 Партсъезда ул, 12</t>
  </si>
  <si>
    <t>Собинский р-н, Лакинск г, 21 Партсъезда ул, 14</t>
  </si>
  <si>
    <t>Собинский р-н, Лакинск г, 21 Партсъезда ул, 15</t>
  </si>
  <si>
    <t>1138.500</t>
  </si>
  <si>
    <t>Собинский р-н, Лакинск г, 21 Партсъезда ул, 17</t>
  </si>
  <si>
    <t>Собинский р-н, Лакинск г, 21 Партсъезда ул, 18</t>
  </si>
  <si>
    <t>Собинский р-н, Лакинск г, 21 Партсъезда ул, 19</t>
  </si>
  <si>
    <t>Собинский р-н, Лакинск г, 21 Партсъезда ул, 20</t>
  </si>
  <si>
    <t>5674.200</t>
  </si>
  <si>
    <t>Собинский р-н, Лакинск г, 21 Партсъезда ул, 21</t>
  </si>
  <si>
    <t>Собинский р-н, Лакинск г, 21 Партсъезда ул, 22</t>
  </si>
  <si>
    <t>1454.500</t>
  </si>
  <si>
    <t>Собинский р-н, Лакинск г, 21 Партсъезда ул, 23</t>
  </si>
  <si>
    <t>Собинский р-н, Лакинск г, 21 Партсъезда ул, 24</t>
  </si>
  <si>
    <t>Собинский р-н, Лакинск г, 21 Партсъезда ул, 25</t>
  </si>
  <si>
    <t>Собинский р-н, Лакинск г, 21 Партсъезда ул, 27</t>
  </si>
  <si>
    <t>Собинский р-н, Лакинск г, 21 Партсъезда ул, 3</t>
  </si>
  <si>
    <t>Собинский р-н, Лакинск г, 21 Партсъезда ул, 5</t>
  </si>
  <si>
    <t>Собинский р-н, Лакинск г, 21 Партсъезда ул, 7</t>
  </si>
  <si>
    <t>Собинский р-н, Лакинск г, 21 Партсъезда ул, 9</t>
  </si>
  <si>
    <t>Собинский р-н, Лакинск г, Вокзальная ул, 22</t>
  </si>
  <si>
    <t>Собинский р-н, Лакинск г, Вокзальная ул, 24</t>
  </si>
  <si>
    <t>Собинский р-н, Лакинск г, Вокзальный пер, 3</t>
  </si>
  <si>
    <t>Собинский р-н, Лакинск г, Горького ул, 10</t>
  </si>
  <si>
    <t>Собинский р-н, Лакинск г, Горького ул, 12</t>
  </si>
  <si>
    <t>Собинский р-н, Лакинск г, Горького ул, 14</t>
  </si>
  <si>
    <t>Собинский р-н, Лакинск г, Карла Маркса ул, 16</t>
  </si>
  <si>
    <t>Собинский р-н, Лакинск г, Карла Маркса ул, 18</t>
  </si>
  <si>
    <t>Собинский р-н, Лакинск г, Карла Маркса ул, 20</t>
  </si>
  <si>
    <t>1297.870</t>
  </si>
  <si>
    <t>Собинский р-н, Лакинск г, Карла Маркса ул, 21</t>
  </si>
  <si>
    <t>Собинский р-н, Лакинск г, Красноармейская ул, 1а</t>
  </si>
  <si>
    <t>Собинский р-н, Лакинск г, Ленина пр-кт, 15</t>
  </si>
  <si>
    <t>286.590</t>
  </si>
  <si>
    <t>Собинский р-н, Лакинск г, Ленина пр-кт, 17</t>
  </si>
  <si>
    <t>Собинский р-н, Лакинск г, Ленина пр-кт, 32</t>
  </si>
  <si>
    <t>Собинский р-н, Лакинск г, Ленина пр-кт, 33а</t>
  </si>
  <si>
    <t>Собинский р-н, Лакинск г, Ленина пр-кт, 34</t>
  </si>
  <si>
    <t>Собинский р-н, Лакинск г, Ленина пр-кт, 36</t>
  </si>
  <si>
    <t>Собинский р-н, Лакинск г, Ленина пр-кт, 55</t>
  </si>
  <si>
    <t>Собинский р-н, Лакинск г, Ленина пр-кт, 65</t>
  </si>
  <si>
    <t>978.040</t>
  </si>
  <si>
    <t>Собинский р-н, Лакинск г, Ленина пр-кт, 67</t>
  </si>
  <si>
    <t>Собинский р-н, Лакинск г, Ленина пр-кт, 71/2</t>
  </si>
  <si>
    <t>Собинский р-н, Лакинск г, Ленина пр-кт, 8/2</t>
  </si>
  <si>
    <t>Собинский р-н, Лакинск г, Ленина пр-кт, 8/3</t>
  </si>
  <si>
    <t>Собинский р-н, Лакинск г, Лермонтова ул, 34</t>
  </si>
  <si>
    <t>Собинский р-н, Лакинск г, Лермонтова ул, 35</t>
  </si>
  <si>
    <t>Собинский р-н, Лакинск г, Лермонтова ул, 36</t>
  </si>
  <si>
    <t>Собинский р-н, Лакинск г, Лермонтова ул, 38</t>
  </si>
  <si>
    <t>Собинский р-н, Лакинск г, Лермонтова ул, 39</t>
  </si>
  <si>
    <t>Собинский р-н, Лакинск г, Лермонтова ул, 40</t>
  </si>
  <si>
    <t>Собинский р-н, Лакинск г, Лермонтова ул, 42</t>
  </si>
  <si>
    <t>Собинский р-н, Лакинск г, Лермонтова ул, 43</t>
  </si>
  <si>
    <t>1594.700</t>
  </si>
  <si>
    <t>Собинский р-н, Лакинск г, Лермонтова ул, 44</t>
  </si>
  <si>
    <t>Собинский р-н, Лакинск г, Лермонтова ул, 46</t>
  </si>
  <si>
    <t>Собинский р-н, Лакинск г, Лермонтова ул, 47</t>
  </si>
  <si>
    <t>Собинский р-н, Лакинск г, Майская ул, 3</t>
  </si>
  <si>
    <t>Собинский р-н, Лакинск г, Майская ул, 5</t>
  </si>
  <si>
    <t>Собинский р-н, Лакинск г, Майская ул, 7</t>
  </si>
  <si>
    <t>Собинский р-н, Лакинск г, Майская ул, 9 соор. 9</t>
  </si>
  <si>
    <t>Собинский р-н, Лакинск г, Маяковского ул, 23</t>
  </si>
  <si>
    <t>Собинский р-н, Лакинск г, Маяковского ул, 25</t>
  </si>
  <si>
    <t>Собинский р-н, Лакинск г, Маяковского ул, 26</t>
  </si>
  <si>
    <t>496.300</t>
  </si>
  <si>
    <t>Собинский р-н, Лакинск г, Маяковского ул, 28</t>
  </si>
  <si>
    <t>Собинский р-н, Лакинск г, Маяковского ул, 30</t>
  </si>
  <si>
    <t>Собинский р-н, Лакинск г, Маяковского ул, 32</t>
  </si>
  <si>
    <t>235.250</t>
  </si>
  <si>
    <t>726.070</t>
  </si>
  <si>
    <t>709.920</t>
  </si>
  <si>
    <t>887.800</t>
  </si>
  <si>
    <t>Собинский р-н, Лакинск г, Мира ул, 39</t>
  </si>
  <si>
    <t>Собинский р-н, Лакинск г, Мира ул, 49б</t>
  </si>
  <si>
    <t>381.150</t>
  </si>
  <si>
    <t>Собинский р-н, Лакинск г, Мира ул, 7а</t>
  </si>
  <si>
    <t>Собинский р-н, Лакинск г, Мира ул, 89</t>
  </si>
  <si>
    <t>651.560</t>
  </si>
  <si>
    <t>Собинский р-н, Лакинск г, Мира ул, 90 корп. 7</t>
  </si>
  <si>
    <t>Собинский р-н, Лакинск г, Мира ул, 90б</t>
  </si>
  <si>
    <t>Собинский р-н, Лакинск г, Мира ул, 93</t>
  </si>
  <si>
    <t>Собинский р-н, Лакинск г, Мира ул, 94</t>
  </si>
  <si>
    <t>Собинский р-н, Лакинск г, Мира ул, 95</t>
  </si>
  <si>
    <t>539.310</t>
  </si>
  <si>
    <t>Собинский р-н, Лакинск г, Мира ул, 96а</t>
  </si>
  <si>
    <t>Собинский р-н, Лакинск г, Мира ул, 97</t>
  </si>
  <si>
    <t>Собинский р-н, Лакинск г, Мира ул, 99</t>
  </si>
  <si>
    <t>Собинский р-н, Лакинск г, Набережная ул, 5</t>
  </si>
  <si>
    <t>Собинский р-н, Лакинск г, Парижской Коммуны ул, 26</t>
  </si>
  <si>
    <t>399.030</t>
  </si>
  <si>
    <t>Собинский р-н, Лакинск г, Парижской Коммуны ул, 29</t>
  </si>
  <si>
    <t>Собинский р-н, Лакинск г, Парижской Коммуны ул, 31</t>
  </si>
  <si>
    <t>Собинский р-н, Лакинск г, Парковый проезд, 2</t>
  </si>
  <si>
    <t>507.330</t>
  </si>
  <si>
    <t>Собинский р-н, Лакинск г, Парковый проезд, 4</t>
  </si>
  <si>
    <t>Собинский р-н, Лакинск г, Пушкина ул, 10</t>
  </si>
  <si>
    <t>Собинский р-н, Лакинск г, Пушкина ул, 11</t>
  </si>
  <si>
    <t>Собинский р-н, Лакинск г, Советская ул, 16</t>
  </si>
  <si>
    <t>Собинский р-н, Лакинск г, Советская ул, 20</t>
  </si>
  <si>
    <t>Собинский р-н, Лакинск г, Советская ул, 4</t>
  </si>
  <si>
    <t>Собинский р-н, Лакинск г, Советская ул, 63</t>
  </si>
  <si>
    <t>783.680</t>
  </si>
  <si>
    <t>Собинский р-н, Лакинск г, Советская ул, 65</t>
  </si>
  <si>
    <t>Собинский р-н, Лакинск г, Спортивная ул, 10а</t>
  </si>
  <si>
    <t>Собинский р-н, Лакинск г, Спортивная ул, 17а</t>
  </si>
  <si>
    <t>Собинский р-н, Лакинск г, Спортивная ул, 18</t>
  </si>
  <si>
    <t>Собинский р-н, Лакинск г, Спортивная ул, 1а</t>
  </si>
  <si>
    <t>412.960</t>
  </si>
  <si>
    <t>Собинский р-н, Лакинск г, Спортивная ул, 3а</t>
  </si>
  <si>
    <t>408.980</t>
  </si>
  <si>
    <t>Собинский р-н, Лакинск г, Текстильщиков ул, 1а</t>
  </si>
  <si>
    <t>Собинский р-н, Лакинск г, Текстильщиков ул, 2</t>
  </si>
  <si>
    <t>Собинский р-н, Лакинск г, Текстильщиков ул, 3</t>
  </si>
  <si>
    <t>Собинский р-н, Лакинск г, Текстильщиков ул, 4</t>
  </si>
  <si>
    <t>Собинский р-н, Лакинск г, Текстильщиков ул, 9</t>
  </si>
  <si>
    <t>Собинский р-н, Лакинск г, Центральная площадь ул, 3</t>
  </si>
  <si>
    <t>Собинский р-н, Рождествено с, Дружбы ул, 1</t>
  </si>
  <si>
    <t>Собинский р-н, Рождествено с, Дружбы ул, 3</t>
  </si>
  <si>
    <t>378.900</t>
  </si>
  <si>
    <t>Собинский р-н, Рождествено с, Мира ул, 5</t>
  </si>
  <si>
    <t>Собинский р-н, Рождествено с, Набережная ул, 1</t>
  </si>
  <si>
    <t>Собинский р-н, Рождествено с, Порошина ул, 11</t>
  </si>
  <si>
    <t>Собинский р-н, Рождествено с, Порошина ул, 13</t>
  </si>
  <si>
    <t>502.300</t>
  </si>
  <si>
    <t>Собинский р-н, Рождествено с, Школьный пер, 9</t>
  </si>
  <si>
    <t>Собинский р-н, Ставрово п, Жуковского ул, 26</t>
  </si>
  <si>
    <t>Собинский р-н, Ставрово п, Комсомольская ул, 10</t>
  </si>
  <si>
    <t>Собинский р-н, Ставрово п, Комсомольская ул, 11</t>
  </si>
  <si>
    <t>Собинский р-н, Ставрово п, Комсомольская ул, 12</t>
  </si>
  <si>
    <t>Собинский р-н, Ставрово п, Комсомольская ул, 13</t>
  </si>
  <si>
    <t>Собинский р-н, Ставрово п, Комсомольская ул, 16</t>
  </si>
  <si>
    <t>Собинский р-н, Ставрово п, Комсомольская ул, 3</t>
  </si>
  <si>
    <t>Собинский р-н, Ставрово п, Комсомольская ул, 3А</t>
  </si>
  <si>
    <t>Собинский р-н, Ставрово п, Комсомольская ул, 4</t>
  </si>
  <si>
    <t>Собинский р-н, Ставрово п, Комсомольская ул, 4А</t>
  </si>
  <si>
    <t>Собинский р-н, Ставрово п, Комсомольская ул, 5</t>
  </si>
  <si>
    <t>Собинский р-н, Ставрово п, Комсомольская ул, 6</t>
  </si>
  <si>
    <t>Собинский р-н, Ставрово п, Комсомольская ул, 7А</t>
  </si>
  <si>
    <t>Собинский р-н, Ставрово п, Механизаторов ул, 19А</t>
  </si>
  <si>
    <t>Собинский р-н, Ставрово п, Механизаторов ул, 6</t>
  </si>
  <si>
    <t>Собинский р-н, Ставрово п, Механизаторов ул, 9</t>
  </si>
  <si>
    <t>Собинский р-н, Ставрово п, Механизаторов ул, 9А</t>
  </si>
  <si>
    <t>Собинский р-н, Ставрово п, Октябрьская ул, 1</t>
  </si>
  <si>
    <t>Собинский р-н, Ставрово п, Октябрьская ул, 107</t>
  </si>
  <si>
    <t>Собинский р-н, Ставрово п, Октябрьская ул, 109</t>
  </si>
  <si>
    <t>Собинский р-н, Ставрово п, Октябрьская ул, 111</t>
  </si>
  <si>
    <t>Собинский р-н, Ставрово п, Октябрьская ул, 117</t>
  </si>
  <si>
    <t>Собинский р-н, Ставрово п, Октябрьская ул, 126</t>
  </si>
  <si>
    <t>Собинский р-н, Ставрово п, Октябрьская ул, 130</t>
  </si>
  <si>
    <t>Собинский р-н, Ставрово п, Октябрьская ул, 134</t>
  </si>
  <si>
    <t>Собинский р-н, Ставрово п, Октябрьская ул, 136</t>
  </si>
  <si>
    <t>Собинский р-н, Ставрово п, Октябрьская ул, 140</t>
  </si>
  <si>
    <t>Собинский р-н, Ставрово п, Октябрьская ул, 142</t>
  </si>
  <si>
    <t>Собинский р-н, Ставрово п, Октябрьская ул, 5</t>
  </si>
  <si>
    <t>Собинский р-н, Ставрово п, Островского ул, 2Б</t>
  </si>
  <si>
    <t>683.300</t>
  </si>
  <si>
    <t>Собинский р-н, Ставрово п, Садовая ул, 4</t>
  </si>
  <si>
    <t>Собинский р-н, Ставрово п, Советская ул, 34</t>
  </si>
  <si>
    <t>Собинский р-н, Ставрово п, Советская ул, 41</t>
  </si>
  <si>
    <t>Собинский р-н, Ставрово п, Советская ул, 43</t>
  </si>
  <si>
    <t>Собинский р-н, Ставрово п, Советская ул, 45</t>
  </si>
  <si>
    <t>Собинский р-н, Ставрово п, Советская ул, 47</t>
  </si>
  <si>
    <t>Собинский р-н, Ставрово п, Советская ул, 49</t>
  </si>
  <si>
    <t>Собинский р-н, Ставрово п, Советская ул, 82</t>
  </si>
  <si>
    <t>Собинский р-н, Ставрово п, Советская ул, 86</t>
  </si>
  <si>
    <t>Собинский р-н, Ставрово п, Советская ул, 88</t>
  </si>
  <si>
    <t>Собинский р-н, Ставрово п, Советская ул, 92</t>
  </si>
  <si>
    <t>Собинский р-н, Ставрово п, Советская ул, 94</t>
  </si>
  <si>
    <t>Собинский р-н, Ставрово п, Совхозная ул, 3А</t>
  </si>
  <si>
    <t>Собинский р-н, Ставрово п, Совхозная ул, 4В</t>
  </si>
  <si>
    <t>Собинский р-н, Ставрово п, Совхозная ул, 6</t>
  </si>
  <si>
    <t>Собинский р-н, Ставрово п, Совхозная ул, 7</t>
  </si>
  <si>
    <t>Собинский р-н, Ставрово п, Школьная ул, 1</t>
  </si>
  <si>
    <t>Собинский р-н, Ставрово п, Школьная ул, 2</t>
  </si>
  <si>
    <t>Собинский р-н, Ставрово п, Школьная ул, 3</t>
  </si>
  <si>
    <t>Собинский р-н, Ставрово п, Школьная ул, 4</t>
  </si>
  <si>
    <t>Собинский р-н, Ставрово п, Юбилейная ул, 10</t>
  </si>
  <si>
    <t>Собинский р-н, Ставрово п, Юбилейная ул, 13</t>
  </si>
  <si>
    <t>Собинский р-н, Ставрово п, Юбилейная ул, 15</t>
  </si>
  <si>
    <t>Собинский р-н, Ставрово п, Юбилейная ул, 2</t>
  </si>
  <si>
    <t>Собинский р-н, Ставрово п, Юбилейная ул, 3</t>
  </si>
  <si>
    <t>Собинский р-н, Ставрово п, Юбилейная ул, 3А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</si>
  <si>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</si>
  <si>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</si>
  <si>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5</t>
  </si>
  <si>
    <t>Собинский р-н, Ставрово п, Юбилейная ул, 6</t>
  </si>
  <si>
    <t>Собинский р-н, Ставрово п, Юбилейная ул, 7</t>
  </si>
  <si>
    <t>Собинский р-н, Ставрово п, Юбилейная ул, 8</t>
  </si>
  <si>
    <t>Собинский р-н, Ставрово п, Южная ул, 1</t>
  </si>
  <si>
    <t>Собинский р-н, Ставрово п, Южная ул, 2</t>
  </si>
  <si>
    <t>Собинский р-н, Толпухово д, Молодежная ул, 1</t>
  </si>
  <si>
    <t>Собинский р-н, Толпухово д, Молодежная ул, 2</t>
  </si>
  <si>
    <t>Собинский р-н, Толпухово д, Молодежная ул, 21</t>
  </si>
  <si>
    <t>Собинский р-н, Толпухово д, Молодежная ул, 3</t>
  </si>
  <si>
    <t>Собинский р-н, Толпухово д, Молодежная ул, 4</t>
  </si>
  <si>
    <t>Собинский р-н, Толпухово д, Молодежная ул, 5</t>
  </si>
  <si>
    <t>Собинский р-н, Толпухово д, Молодежная ул, 6</t>
  </si>
  <si>
    <t>Собинский р-н, Толпухово д, Молодежная ул, 7</t>
  </si>
  <si>
    <t>Собинский р-н, Толпухово д, Молодежная ул, 8</t>
  </si>
  <si>
    <t>Собинский р-н, Толпухово д, Молодежная ул, 9</t>
  </si>
  <si>
    <t>Собинский р-н, Ундольский п, Совхозная ул, 1</t>
  </si>
  <si>
    <t>Собинский р-н, Ундольский п, Совхозная ул, 2</t>
  </si>
  <si>
    <t>Собинский р-н, Ундольский п, Совхозная ул, 3</t>
  </si>
  <si>
    <t>Собинский р-н, Ундольский п, Совхозная ул, 4</t>
  </si>
  <si>
    <t>Собинский р-н, Ундольский п, Совхозная ул, 5</t>
  </si>
  <si>
    <t>Собинский р-н, Ундольский п, Школьная ул, 2</t>
  </si>
  <si>
    <t>Собинский р-н, Ундольский п, Школьная ул, 20</t>
  </si>
  <si>
    <t>Собинский р-н, Ундольский п, Школьная ул, 22</t>
  </si>
  <si>
    <t>Собинский р-н, Ундольский п, Школьная ул, 32</t>
  </si>
  <si>
    <t>Собинский р-н, Фетинино с, Молодежная ул, 1</t>
  </si>
  <si>
    <t>503.130</t>
  </si>
  <si>
    <t>Собинский р-н, Фетинино с, Молодежная ул, 3</t>
  </si>
  <si>
    <t>Собинский р-н, Фетинино с, Молодежная ул, 4</t>
  </si>
  <si>
    <t>Собинский р-н, Фетинино с, Молодежная ул, 5</t>
  </si>
  <si>
    <t>483.920</t>
  </si>
  <si>
    <t>449.920</t>
  </si>
  <si>
    <t>433.920</t>
  </si>
  <si>
    <t>Собинский р-н, Черкутино с, Мира ул, 10</t>
  </si>
  <si>
    <t>Собинский р-н, Черкутино с, Мира ул, 11</t>
  </si>
  <si>
    <t>380.370</t>
  </si>
  <si>
    <t>Собинский р-н, Черкутино с, Мира ул, 12</t>
  </si>
  <si>
    <t>380.870</t>
  </si>
  <si>
    <t>Собинский р-н, Черкутино с, Мира ул, 13</t>
  </si>
  <si>
    <t>Собинский р-н, Черкутино с, Мира ул, 14</t>
  </si>
  <si>
    <t>Собинский р-н, Черкутино с, Мира ул, 15</t>
  </si>
  <si>
    <t>Собинский р-н, Черкутино с, Мира ул, 16</t>
  </si>
  <si>
    <t>Собинский р-н, Черкутино с, Мира ул, 4</t>
  </si>
  <si>
    <t>Собинский р-н, Черкутино с, Мира ул, 5</t>
  </si>
  <si>
    <t>Собинский р-н, Черкутино с, Мира ул, 6</t>
  </si>
  <si>
    <t>Собинский р-н, Черкутино с, Мира ул, 7</t>
  </si>
  <si>
    <t>514.400</t>
  </si>
  <si>
    <t>Собинский р-н, Черкутино с, Мира ул, 8</t>
  </si>
  <si>
    <t>Собинский р-н, Черкутино с, Мира ул, 9</t>
  </si>
  <si>
    <t>Собинский р-н, Юрино д, Санаторий Тонус ул, 2</t>
  </si>
  <si>
    <t>Судогда г, 1-й Первомайский пер, 2а</t>
  </si>
  <si>
    <t>527.510</t>
  </si>
  <si>
    <t>Судогда г, 2-й Первомайский пер, 4</t>
  </si>
  <si>
    <t>Судогда г, 2-й Первомайский пер, 5</t>
  </si>
  <si>
    <t>Судогда г, Большой Советский пер, 17</t>
  </si>
  <si>
    <t>Судогда г, Буденного ул, 4</t>
  </si>
  <si>
    <t>1462.300</t>
  </si>
  <si>
    <t>Судогда г, Бякова ул, 14</t>
  </si>
  <si>
    <t>393.750</t>
  </si>
  <si>
    <t>Судогда г, Бякова ул, 16</t>
  </si>
  <si>
    <t>Судогда г, Бякова ул, 20</t>
  </si>
  <si>
    <t>Судогда г, Бякова ул, 22</t>
  </si>
  <si>
    <t>Судогда г, Бякова ул, 24</t>
  </si>
  <si>
    <t>196.800</t>
  </si>
  <si>
    <t>Судогда г, Бякова ул, 26</t>
  </si>
  <si>
    <t>Судогда г, Бякова ул, 28</t>
  </si>
  <si>
    <t>Судогда г, Бякова ул, 28а</t>
  </si>
  <si>
    <t>Судогда г, Бякова ул, 30</t>
  </si>
  <si>
    <t>Судогда г, Бякова ул, 30а</t>
  </si>
  <si>
    <t>Судогда г, Бякова ул, 32</t>
  </si>
  <si>
    <t>645.870</t>
  </si>
  <si>
    <t>Судогда г, Бякова ул, 32а</t>
  </si>
  <si>
    <t>643.800</t>
  </si>
  <si>
    <t>Судогда г, Бякова ул, 34</t>
  </si>
  <si>
    <t>Судогда г, Гагарина ул, 10</t>
  </si>
  <si>
    <t>Судогда г, Гагарина ул, 11</t>
  </si>
  <si>
    <t>783.800</t>
  </si>
  <si>
    <t>837.550</t>
  </si>
  <si>
    <t>Судогда г, Гагарина ул, 19</t>
  </si>
  <si>
    <t>849.800</t>
  </si>
  <si>
    <t>Судогда г, Гагарина ул, 1а</t>
  </si>
  <si>
    <t>Судогда г, Гагарина ул, 2</t>
  </si>
  <si>
    <t>436.250</t>
  </si>
  <si>
    <t>Судогда г, Гагарина ул, 3а</t>
  </si>
  <si>
    <t>733.930</t>
  </si>
  <si>
    <t>Судогда г, Гагарина ул, 4</t>
  </si>
  <si>
    <t>438.320</t>
  </si>
  <si>
    <t>Судогда г, Гагарина ул, 5а</t>
  </si>
  <si>
    <t>491.720</t>
  </si>
  <si>
    <t>506.520</t>
  </si>
  <si>
    <t>665.880</t>
  </si>
  <si>
    <t>Судогда г, Гагарина ул, 8</t>
  </si>
  <si>
    <t>636.720</t>
  </si>
  <si>
    <t>Судогда г, Карла Маркса ул, 100/8</t>
  </si>
  <si>
    <t>Судогда г, Карла Маркса ул, 15</t>
  </si>
  <si>
    <t>Судогда г, Карла Маркса ул, 2</t>
  </si>
  <si>
    <t>Судогда г, Карла Маркса ул, 34</t>
  </si>
  <si>
    <t>Судогда г, Карла Маркса ул, 40</t>
  </si>
  <si>
    <t>762.100</t>
  </si>
  <si>
    <t>Судогда г, Карла Маркса ул, 7</t>
  </si>
  <si>
    <t>86.000</t>
  </si>
  <si>
    <t>Судогда г, Карла Маркса ул, 75</t>
  </si>
  <si>
    <t>Судогда г, Карла Маркса ул, 77</t>
  </si>
  <si>
    <t>Судогда г, Карла Маркса ул, 84</t>
  </si>
  <si>
    <t>Судогда г, Коммунистическая ул, 1</t>
  </si>
  <si>
    <t>1233.100</t>
  </si>
  <si>
    <t>Судогда г, Коммунистическая ул, 10</t>
  </si>
  <si>
    <t>Судогда г, Коммунистическая ул, 2</t>
  </si>
  <si>
    <t>Судогда г, Коммунистическая ул, 3</t>
  </si>
  <si>
    <t>985.900</t>
  </si>
  <si>
    <t>Судогда г, Коммунистическая ул, 4</t>
  </si>
  <si>
    <t>Судогда г, Коммунистическая ул, 4а</t>
  </si>
  <si>
    <t>Судогда г, Коммунистическая ул, 5</t>
  </si>
  <si>
    <t>Судогда г, Коммунистическая ул, 6</t>
  </si>
  <si>
    <t>1538.900</t>
  </si>
  <si>
    <t>Судогда г, Коммунистическая ул, 7</t>
  </si>
  <si>
    <t>Судогда г, Коммунистическая ул, 8</t>
  </si>
  <si>
    <t>Судогда г, Коммунистическая ул, 9</t>
  </si>
  <si>
    <t>Судогда г, Красная ул, 20</t>
  </si>
  <si>
    <t>Судогда г, Красная ул, 37</t>
  </si>
  <si>
    <t>Судогда г, Краснознаменная ул, 10</t>
  </si>
  <si>
    <t>Судогда г, Ленина ул, 15</t>
  </si>
  <si>
    <t>274.360</t>
  </si>
  <si>
    <t>Судогда г, Ленина ул, 17</t>
  </si>
  <si>
    <t>Судогда г, Ленина ул, 25</t>
  </si>
  <si>
    <t>Судогда г, Ленина ул, 34</t>
  </si>
  <si>
    <t>Судогда г, Ленина ул, 37</t>
  </si>
  <si>
    <t>Судогда г, Ленина ул, 54в</t>
  </si>
  <si>
    <t>149.580</t>
  </si>
  <si>
    <t>892.700</t>
  </si>
  <si>
    <t>Судогда г, Ленина ул, 63</t>
  </si>
  <si>
    <t>Судогда г, Ленина ул, 7</t>
  </si>
  <si>
    <t>Судогда г, Ленина ул, 70</t>
  </si>
  <si>
    <t>693.120</t>
  </si>
  <si>
    <t>Судогда г, Ленина ул, 74</t>
  </si>
  <si>
    <t>Судогда г, Ленина ул, 76</t>
  </si>
  <si>
    <t>Судогда г, Малый Советский пер, 14</t>
  </si>
  <si>
    <t>Судогда г, Малый Советский пер, 14а</t>
  </si>
  <si>
    <t>773.600</t>
  </si>
  <si>
    <t>Судогда г, Муромское шоссе ул, 7</t>
  </si>
  <si>
    <t>1446.100</t>
  </si>
  <si>
    <t>Судогда г, Октябрьская ул, 97</t>
  </si>
  <si>
    <t>Судогда г, Пионерская ул, 25</t>
  </si>
  <si>
    <t>Судогда г, Площадь Свободы ул, 10</t>
  </si>
  <si>
    <t>402.180</t>
  </si>
  <si>
    <t>Судогда г, Поспелова пер, 5</t>
  </si>
  <si>
    <t>Судогда г, Поспелова пер, 8</t>
  </si>
  <si>
    <t>Судогда г, Пролетарская ул, 15а</t>
  </si>
  <si>
    <t>738.280</t>
  </si>
  <si>
    <t>Судогда г, Пролетарская ул, 17</t>
  </si>
  <si>
    <t>Судогда г, Пролетарская ул, 17а</t>
  </si>
  <si>
    <t>1235.100</t>
  </si>
  <si>
    <t>Судогда г, Пролетарская ул, 19</t>
  </si>
  <si>
    <t>Судогда г, Пролетарская ул, 19а</t>
  </si>
  <si>
    <t>1069.700</t>
  </si>
  <si>
    <t>436.970</t>
  </si>
  <si>
    <t>Судогда г, Пролетарская ул, 23</t>
  </si>
  <si>
    <t>Судогда г, Пролетарская ул, 25</t>
  </si>
  <si>
    <t>Судогда г, Пролетарская ул, 27</t>
  </si>
  <si>
    <t>Судогда г, Пролетарская ул, 29</t>
  </si>
  <si>
    <t>Судогда г, Пролетарская ул, 31</t>
  </si>
  <si>
    <t>Судогда г, Пролетарская ул, 7</t>
  </si>
  <si>
    <t>Судогда г, Пушкина ул, 38</t>
  </si>
  <si>
    <t>Судогда г, Северная ул, 5</t>
  </si>
  <si>
    <t>797.200</t>
  </si>
  <si>
    <t>Судогда г, Текстильщиков ул, 10а</t>
  </si>
  <si>
    <t>Судогда г, Текстильщиков ул, 10б</t>
  </si>
  <si>
    <t>Судогда г, Текстильщиков ул, 10в</t>
  </si>
  <si>
    <t>666.300</t>
  </si>
  <si>
    <t>Судогда г, Текстильщиков ул, 2</t>
  </si>
  <si>
    <t>Судогда г, Текстильщиков ул, 3</t>
  </si>
  <si>
    <t>1332.100</t>
  </si>
  <si>
    <t>Судогда г, Текстильщиков ул, 4</t>
  </si>
  <si>
    <t>2074.850</t>
  </si>
  <si>
    <t>Судогда г, Текстильщиков ул, 6</t>
  </si>
  <si>
    <t>Судогда г, Текстильщиков ул, 7</t>
  </si>
  <si>
    <t>Судогда г, Химиков ул, 1</t>
  </si>
  <si>
    <t>Судогда г, Химиков ул, 11</t>
  </si>
  <si>
    <t>1645.400</t>
  </si>
  <si>
    <t>Судогда г, Химиков ул, 3</t>
  </si>
  <si>
    <t>Судогда г, Химиков ул, 5</t>
  </si>
  <si>
    <t>Судогда г, Химиков ул, 7</t>
  </si>
  <si>
    <t>1432.040</t>
  </si>
  <si>
    <t>Судогда г, Химиков ул, 9</t>
  </si>
  <si>
    <t>Судогда г, Чапаева ул, 12</t>
  </si>
  <si>
    <t>Судогда г, Чапаева ул, 12а</t>
  </si>
  <si>
    <t>Судогда г, Чапаева ул, 32</t>
  </si>
  <si>
    <t>Судогда г, Чапаева ул, 35</t>
  </si>
  <si>
    <t>Судогда г, Чапаева ул, 43</t>
  </si>
  <si>
    <t>1020.400</t>
  </si>
  <si>
    <t>Судогодский р-н, Андреево п, Коммунистическая ул, 4</t>
  </si>
  <si>
    <t>Судогодский р-н, Андреево п, Коммунистическая ул, 6</t>
  </si>
  <si>
    <t>Судогодский р-н, Андреево п, Коммунистическая ул, 8</t>
  </si>
  <si>
    <t>Судогодский р-н, Андреево п, Первомайская ул, 13</t>
  </si>
  <si>
    <t>541.800</t>
  </si>
  <si>
    <t>Судогодский р-н, Андреево п, Первомайская ул, 15</t>
  </si>
  <si>
    <t>Судогодский р-н, Андреево п, Первомайская ул, 17</t>
  </si>
  <si>
    <t>Судогодский р-н, Андреево п, Первомайская ул, 19</t>
  </si>
  <si>
    <t>Судогодский р-н, Андреево п, Первомайская ул, 3</t>
  </si>
  <si>
    <t>Судогодский р-н, Андреево п, Первомайская ул, 4</t>
  </si>
  <si>
    <t>1343.100</t>
  </si>
  <si>
    <t>Судогодский р-н, Андреево п, Первомайская ул, 5</t>
  </si>
  <si>
    <t>Судогодский р-н, Андреево п, Первомайская ул, 6</t>
  </si>
  <si>
    <t>Судогодский р-н, Андреево п, Первомайская ул, 9</t>
  </si>
  <si>
    <t>Судогодский р-н, Андреево п, Почтовая ул, 12</t>
  </si>
  <si>
    <t>435.100</t>
  </si>
  <si>
    <t>Судогодский р-н, Андреево п, Почтовая ул, 47</t>
  </si>
  <si>
    <t>Судогодский р-н, Андреево п, Почтовая ул, 49</t>
  </si>
  <si>
    <t>Судогодский р-н, Андреево п, Почтовая ул, 51</t>
  </si>
  <si>
    <t>Судогодский р-н, Андреево п, Труда ул, 25</t>
  </si>
  <si>
    <t>Судогодский р-н, Бараки д, Молодежная ул, 1</t>
  </si>
  <si>
    <t>Судогодский р-н, Бараки д, Молодежная ул, 2</t>
  </si>
  <si>
    <t>Судогодский р-н, Бег п, Октябрьская ул, 10</t>
  </si>
  <si>
    <t>344.500</t>
  </si>
  <si>
    <t>Судогодский р-н, Бег п, Октябрьская ул, 14</t>
  </si>
  <si>
    <t>521.280</t>
  </si>
  <si>
    <t>Судогодский р-н, Бег п, Октябрьская ул, 15</t>
  </si>
  <si>
    <t>Судогодский р-н, Бег п, Октябрьская ул, 19</t>
  </si>
  <si>
    <t>520.130</t>
  </si>
  <si>
    <t>Судогодский р-н, Бег п, Октябрьская ул, 21</t>
  </si>
  <si>
    <t>Судогодский р-н, Бег п, Октябрьская ул, 23</t>
  </si>
  <si>
    <t>Судогодский р-н, Бег п, Октябрьская ул, 25</t>
  </si>
  <si>
    <t>Судогодский р-н, Бег п, Октябрьская ул, 29</t>
  </si>
  <si>
    <t>Судогодский р-н, Бег п, Спортивная ул, 13</t>
  </si>
  <si>
    <t>Судогодский р-н, Бег п, Спортивная ул, 15</t>
  </si>
  <si>
    <t>428.590</t>
  </si>
  <si>
    <t>Судогодский р-н, Бег п, Спортивная ул, 17</t>
  </si>
  <si>
    <t>738.540</t>
  </si>
  <si>
    <t>Судогодский р-н, Бег п, Спортивная ул, 3</t>
  </si>
  <si>
    <t>513.830</t>
  </si>
  <si>
    <t>Судогодский р-н, Бег п, Спортивная ул, 5</t>
  </si>
  <si>
    <t>Судогодский р-н, Бег п, Спортивная ул, 7</t>
  </si>
  <si>
    <t>638.210</t>
  </si>
  <si>
    <t>Судогодский р-н, Бег п, Спортивная ул, 9</t>
  </si>
  <si>
    <t>Судогодский р-н, Болотский п, Садовая ул, 18</t>
  </si>
  <si>
    <t>Судогодский р-н, Болотский п, Школьная ул, 8</t>
  </si>
  <si>
    <t>Судогодский р-н, Вяткино д, Докучаева ул, 10</t>
  </si>
  <si>
    <t>Судогодский р-н, Вяткино д, Докучаева ул, 12</t>
  </si>
  <si>
    <t>Судогодский р-н, Вяткино д, Докучаева ул, 2</t>
  </si>
  <si>
    <t>Судогодский р-н, Вяткино д, Докучаева ул, 3</t>
  </si>
  <si>
    <t>Судогодский р-н, Вяткино д, Докучаева ул, 8</t>
  </si>
  <si>
    <t>585.920</t>
  </si>
  <si>
    <t>Судогодский р-н, Вяткино д, Прянишникова ул, 1</t>
  </si>
  <si>
    <t>Судогодский р-н, Вяткино д, Прянишникова ул, 1а</t>
  </si>
  <si>
    <t>8588.000</t>
  </si>
  <si>
    <t>Судогодский р-н, Вяткино д, Прянишникова ул, 3</t>
  </si>
  <si>
    <t>Судогодский р-н, Головино п, Гагарина ул, 25</t>
  </si>
  <si>
    <t>Судогодский р-н, Головино п, Гагарина ул, 26</t>
  </si>
  <si>
    <t>Судогодский р-н, Головино п, Гагарина ул, 28</t>
  </si>
  <si>
    <t>Судогодский р-н, Головино п, Гагарина ул, 30</t>
  </si>
  <si>
    <t>Судогодский р-н, Головино п, Зеленая ул, 1</t>
  </si>
  <si>
    <t>Судогодский р-н, Головино п, Радужная ул, 1</t>
  </si>
  <si>
    <t>Судогодский р-н, Головино п, Радужная ул, 11</t>
  </si>
  <si>
    <t>489.900</t>
  </si>
  <si>
    <t>Судогодский р-н, Головино п, Радужная ул, 13</t>
  </si>
  <si>
    <t>Судогодский р-н, Головино п, Радужная ул, 16</t>
  </si>
  <si>
    <t>Судогодский р-н, Головино п, Радужная ул, 17</t>
  </si>
  <si>
    <t>Судогодский р-н, Головино п, Радужная ул, 18</t>
  </si>
  <si>
    <t>Судогодский р-н, Головино п, Радужная ул, 23</t>
  </si>
  <si>
    <t>453.300</t>
  </si>
  <si>
    <t>Судогодский р-н, Головино п, Радужная ул, 24</t>
  </si>
  <si>
    <t>Судогодский р-н, Головино п, Радужная ул, 3</t>
  </si>
  <si>
    <t>Судогодский р-н, Головино п, Радужная ул, 4</t>
  </si>
  <si>
    <t>Судогодский р-н, Головино п, Радужная ул, 5</t>
  </si>
  <si>
    <t>Судогодский р-н, Головино п, Радужная ул, 6</t>
  </si>
  <si>
    <t>Судогодский р-н, Головино п, Советская ул, 19А</t>
  </si>
  <si>
    <t>1022.750</t>
  </si>
  <si>
    <t>Судогодский р-н, Головино п, Советская ул, 28</t>
  </si>
  <si>
    <t>Судогодский р-н, Головино п, Сосновая ул, 7</t>
  </si>
  <si>
    <t>767.500</t>
  </si>
  <si>
    <t>Судогодский р-н, Головино п, Юбилейная ул, 10А</t>
  </si>
  <si>
    <t>Судогодский р-н, Головино п, Юбилейная ул, 11А</t>
  </si>
  <si>
    <t>Судогодский р-н, Головино п, Юбилейная ул, 11Б</t>
  </si>
  <si>
    <t>Судогодский р-н, Гонобилово д, Центральная ул, 1</t>
  </si>
  <si>
    <t>Судогодский р-н, Гонобилово д, Центральная ул, 2</t>
  </si>
  <si>
    <t>Судогодский р-н, Гридино д, Молодежная ул, 10</t>
  </si>
  <si>
    <t>Судогодский р-н, Гридино д, Молодежная ул, 11</t>
  </si>
  <si>
    <t>Судогодский р-н, Ильино д, Молодежная ул, 1</t>
  </si>
  <si>
    <t>Судогодский р-н, Ильино д, Молодежная ул, 2</t>
  </si>
  <si>
    <t>Судогодский р-н, Ильино д, Молодежная ул, 3</t>
  </si>
  <si>
    <t>Судогодский р-н, Ильино д, Молодежная ул, 5</t>
  </si>
  <si>
    <t>Судогодский р-н, Ильино д, Молодежная ул, 6</t>
  </si>
  <si>
    <t>Судогодский р-н, им Воровского п, Воровского ул, 49</t>
  </si>
  <si>
    <t>176.130</t>
  </si>
  <si>
    <t>Судогодский р-н, им Воровского п, Спортивная ул, 11</t>
  </si>
  <si>
    <t>225.420</t>
  </si>
  <si>
    <t>Судогодский р-н, им Воровского п, Спортивная ул, 13</t>
  </si>
  <si>
    <t>Судогодский р-н, им Воровского п, Спортивная ул, 2а</t>
  </si>
  <si>
    <t>749.450</t>
  </si>
  <si>
    <t>Судогодский р-н, им Воровского п, Спортивная ул, 2б</t>
  </si>
  <si>
    <t>728.260</t>
  </si>
  <si>
    <t>Судогодский р-н, им Воровского п, Спортивная ул, 2в</t>
  </si>
  <si>
    <t>225.090</t>
  </si>
  <si>
    <t>Судогодский р-н, им Воровского п, Спортивная ул, 5</t>
  </si>
  <si>
    <t>Судогодский р-н, им Воровского п, Спортивная ул, 6</t>
  </si>
  <si>
    <t>230.910</t>
  </si>
  <si>
    <t>484.790</t>
  </si>
  <si>
    <t>Судогодский р-н, им Воровского п, Спортивная ул, 9</t>
  </si>
  <si>
    <t>Судогодский р-н, Колычево д, Муромская ул, 1</t>
  </si>
  <si>
    <t>Судогодский р-н, Кондряево д, Колхозная ул, 14</t>
  </si>
  <si>
    <t>Судогодский р-н, Кондряево д, Колхозная ул, 15</t>
  </si>
  <si>
    <t>Судогодский р-н, Коняево п, 45</t>
  </si>
  <si>
    <t>718.530</t>
  </si>
  <si>
    <t>Судогодский р-н, Красный Богатырь п, Ленина ул, 18</t>
  </si>
  <si>
    <t>Судогодский р-н, Красный Богатырь п, Ленина ул, 32</t>
  </si>
  <si>
    <t>Судогодский р-н, Красный Богатырь п, Ленина ул, 32а</t>
  </si>
  <si>
    <t>Судогодский р-н, Красный Богатырь п, Пионерская ул, 2</t>
  </si>
  <si>
    <t>Судогодский р-н, Красный Богатырь п, Пионерская ул, 4</t>
  </si>
  <si>
    <t>Судогодский р-н, Лаврово д, Молодежная ул, 2</t>
  </si>
  <si>
    <t>Судогодский р-н, Лаврово д, Молодежная ул, 3</t>
  </si>
  <si>
    <t>Судогодский р-н, Лаврово д, Молодежная ул, 4</t>
  </si>
  <si>
    <t>834.100</t>
  </si>
  <si>
    <t>Судогодский р-н, Лаврово д, Молодежная ул, 5</t>
  </si>
  <si>
    <t>607.800</t>
  </si>
  <si>
    <t>Судогодский р-н, Лаврово д, Новая ул, 2</t>
  </si>
  <si>
    <t>227.900</t>
  </si>
  <si>
    <t>Судогодский р-н, Лаврово д, Новая ул, 3</t>
  </si>
  <si>
    <t>Судогодский р-н, Лаврово д, Новая ул, 4</t>
  </si>
  <si>
    <t>Судогодский р-н, Ликино с, Лесная ул, 10</t>
  </si>
  <si>
    <t>Судогодский р-н, Ликино с, Лесная ул, 11</t>
  </si>
  <si>
    <t>Судогодский р-н, Ликино с, Лесная ул, 12</t>
  </si>
  <si>
    <t>Судогодский р-н, Ликино с, Лесная ул, 17</t>
  </si>
  <si>
    <t>Судогодский р-н, Ликино с, Лесная ул, 18</t>
  </si>
  <si>
    <t>Судогодский р-н, Ликино с, Лесная ул, 6</t>
  </si>
  <si>
    <t>Судогодский р-н, Ликино с, Лесная ул, 7</t>
  </si>
  <si>
    <t>Судогодский р-н, Ликино с, Лесная ул, 8</t>
  </si>
  <si>
    <t>Судогодский р-н, Ликино с, Лесная ул, 9</t>
  </si>
  <si>
    <t>Судогодский р-н, Мошок с, Заводская ул, 14</t>
  </si>
  <si>
    <t>Судогодский р-н, Мошок с, Заводская ул, 16</t>
  </si>
  <si>
    <t>Судогодский р-н, Мошок с, Заводская ул, 22</t>
  </si>
  <si>
    <t>Судогодский р-н, Мошок с, Заводская ул, 26</t>
  </si>
  <si>
    <t>939.300</t>
  </si>
  <si>
    <t>Судогодский р-н, Мошок с, Заводская ул, 28</t>
  </si>
  <si>
    <t>Судогодский р-н, Мошок с, Заводская ул, 6</t>
  </si>
  <si>
    <t>Судогодский р-н, Мошок с, Заводская ул, 8</t>
  </si>
  <si>
    <t>Судогодский р-н, Муромцево п, Бор ул, 1</t>
  </si>
  <si>
    <t>Судогодский р-н, Муромцево п, Бор ул, 6</t>
  </si>
  <si>
    <t>Судогодский р-н, Муромцево п, Комсомольская ул, 1</t>
  </si>
  <si>
    <t>499.230</t>
  </si>
  <si>
    <t>Судогодский р-н, Муромцево п, Комсомольская ул, 11</t>
  </si>
  <si>
    <t>914.800</t>
  </si>
  <si>
    <t>Судогодский р-н, Муромцево п, Комсомольская ул, 2</t>
  </si>
  <si>
    <t>Судогодский р-н, Муромцево п, Комсомольская ул, 7</t>
  </si>
  <si>
    <t>Судогодский р-н, Муромцево п, Комсомольская ул, 9</t>
  </si>
  <si>
    <t>Судогодский р-н, Муромцево п, Октябрьская ул, 13</t>
  </si>
  <si>
    <t>Судогодский р-н, Муромцево п, Парковая ул, 16</t>
  </si>
  <si>
    <t>Судогодский р-н, Муромцево п, Шкурина ул, 10</t>
  </si>
  <si>
    <t>Судогодский р-н, Муромцево п, Шкурина ул, 13</t>
  </si>
  <si>
    <t>Судогодский р-н, Муромцево п, Шкурина ул, 14</t>
  </si>
  <si>
    <t>409.300</t>
  </si>
  <si>
    <t>Судогодский р-н, Муромцево п, Шкурина ул, 15</t>
  </si>
  <si>
    <t>Судогодский р-н, Муромцево п, Шкурина ул, 16</t>
  </si>
  <si>
    <t>Судогодский р-н, Муромцево п, Шкурина ул, 2</t>
  </si>
  <si>
    <t>Судогодский р-н, Муромцево п, Шкурина ул, 3</t>
  </si>
  <si>
    <t>Судогодский р-н, Муромцево п, Шкурина ул, 4</t>
  </si>
  <si>
    <t>Судогодский р-н, Муромцево п, Шкурина ул, 5</t>
  </si>
  <si>
    <t>Судогодский р-н, Муромцево п, Шкурина ул, 6</t>
  </si>
  <si>
    <t>Судогодский р-н, Муромцево п, Шкурина ул, 7</t>
  </si>
  <si>
    <t>914.700</t>
  </si>
  <si>
    <t>Судогодский р-н, Новая д, Муромская ул, 26</t>
  </si>
  <si>
    <t>Судогодский р-н, Новая д, Муромская ул, 28</t>
  </si>
  <si>
    <t>Судогодский р-н, Новая д, Муромская ул, 30</t>
  </si>
  <si>
    <t>Судогодский р-н, Новая д, Муромская ул, 53</t>
  </si>
  <si>
    <t>508.800</t>
  </si>
  <si>
    <t>Судогодский р-н, Сойма д, Молодежная ул, 12</t>
  </si>
  <si>
    <t>168.900</t>
  </si>
  <si>
    <t>Судогодский р-н, Сойма д, Молодежная ул, 7</t>
  </si>
  <si>
    <t>Судогодский р-н, Сойма д, Молодежная ул, 8</t>
  </si>
  <si>
    <t>Судогодский р-н, Сойма д, Молодежная ул, 9</t>
  </si>
  <si>
    <t>Судогодский р-н, Тюрмеровка п, Краснознаменная ул, 14а</t>
  </si>
  <si>
    <t>Судогодский р-н, Тюрмеровка п, Краснознаменная ул, 30</t>
  </si>
  <si>
    <t>Судогодский р-н, Тюрмеровка п, Краснознаменная ул, 32</t>
  </si>
  <si>
    <t>421.800</t>
  </si>
  <si>
    <t>Судогодский р-н, Тюрмеровка п, Краснознаменная ул, 34</t>
  </si>
  <si>
    <t>Судогодский р-н, Тюрмеровка п, Краснознаменная ул, 38</t>
  </si>
  <si>
    <t>Судогодский р-н, Тюрмеровка п, Краснознаменная ул, 40</t>
  </si>
  <si>
    <t>Судогодский р-н, Тюрмеровка п, Краснознаменная ул, 42</t>
  </si>
  <si>
    <t>Судогодский р-н, Чамерево с, Первомайская ул, 3</t>
  </si>
  <si>
    <t>Судогодский р-н, Чамерево с, Первомайская ул, 6</t>
  </si>
  <si>
    <t>Суздаль г, Васильевская ул, 17</t>
  </si>
  <si>
    <t>146.500</t>
  </si>
  <si>
    <t>Суздаль г, Васильевская ул, 34а</t>
  </si>
  <si>
    <t>Суздаль г, Васильевская ул, 65а</t>
  </si>
  <si>
    <t>Суздаль г, Васильевская ул, 65б</t>
  </si>
  <si>
    <t>244.400</t>
  </si>
  <si>
    <t>1396.700</t>
  </si>
  <si>
    <t>Суздаль г, Всполье б-р, 11</t>
  </si>
  <si>
    <t>Суздаль г, Всполье б-р, 12</t>
  </si>
  <si>
    <t>Суздаль г, Всполье б-р, 13</t>
  </si>
  <si>
    <t>Суздаль г, Всполье б-р, 14</t>
  </si>
  <si>
    <t>Суздаль г, Всполье б-р, 15</t>
  </si>
  <si>
    <t>Суздаль г, Всполье б-р, 16</t>
  </si>
  <si>
    <t>Суздаль г, Всполье б-р, 17/1</t>
  </si>
  <si>
    <t>Суздаль г, Всполье б-р, 17/2</t>
  </si>
  <si>
    <t>Суздаль г, Всполье б-р, 17/3</t>
  </si>
  <si>
    <t>Суздаль г, Всполье б-р, 17</t>
  </si>
  <si>
    <t>Суздаль г, Всполье б-р, 18</t>
  </si>
  <si>
    <t>Суздаль г, Всполье б-р, 19</t>
  </si>
  <si>
    <t>1086.430</t>
  </si>
  <si>
    <t>Суздаль г, Всполье б-р, 2</t>
  </si>
  <si>
    <t>Суздаль г, Всполье б-р, 20</t>
  </si>
  <si>
    <t>Суздаль г, Всполье б-р, 22</t>
  </si>
  <si>
    <t>Суздаль г, Всполье б-р, 24</t>
  </si>
  <si>
    <t>Суздаль г, Всполье б-р, 26</t>
  </si>
  <si>
    <t>Суздаль г, Всполье б-р, 27</t>
  </si>
  <si>
    <t>Суздаль г, Всполье б-р, 28</t>
  </si>
  <si>
    <t>Суздаль г, Всполье б-р, 29</t>
  </si>
  <si>
    <t>Суздаль г, Всполье б-р, 3</t>
  </si>
  <si>
    <t>Суздаль г, Всполье б-р, 30</t>
  </si>
  <si>
    <t>Суздаль г, Всполье б-р, 31</t>
  </si>
  <si>
    <t>4821.360</t>
  </si>
  <si>
    <t>Суздаль г, Всполье б-р, 32</t>
  </si>
  <si>
    <t>Суздаль г, Всполье б-р, 34</t>
  </si>
  <si>
    <t>193.770</t>
  </si>
  <si>
    <t>Суздаль г, Всполье б-р, 36</t>
  </si>
  <si>
    <t>1564.000</t>
  </si>
  <si>
    <t>Суздаль г, Всполье б-р, 5</t>
  </si>
  <si>
    <t>Суздаль г, Всполье б-р, 6</t>
  </si>
  <si>
    <t>Суздаль г, Всполье б-р, 7</t>
  </si>
  <si>
    <t>Суздаль г, Всполье б-р, 8</t>
  </si>
  <si>
    <t>1416.100</t>
  </si>
  <si>
    <t>Суздаль г, Всполье б-р, 9</t>
  </si>
  <si>
    <t>Суздаль г, Гоголя ул, 11</t>
  </si>
  <si>
    <t>Суздаль г, Гоголя ул, 13</t>
  </si>
  <si>
    <t>Суздаль г, Гоголя ул, 13А</t>
  </si>
  <si>
    <t>Суздаль г, Гоголя ул, 13Б</t>
  </si>
  <si>
    <t>Суздаль г, Гоголя ул, 17</t>
  </si>
  <si>
    <t>Суздаль г, Гоголя ул, 19</t>
  </si>
  <si>
    <t>Суздаль г, Гоголя ул, 19Б</t>
  </si>
  <si>
    <t>Суздаль г, Гоголя ул, 21</t>
  </si>
  <si>
    <t>Суздаль г, Гоголя ул, 23</t>
  </si>
  <si>
    <t>Суздаль г, Гоголя ул, 25</t>
  </si>
  <si>
    <t>Суздаль г, Гоголя ул, 27</t>
  </si>
  <si>
    <t>Суздаль г, Гоголя ул, 29</t>
  </si>
  <si>
    <t>Суздаль г, Гоголя ул, 3</t>
  </si>
  <si>
    <t>Суздаль г, Гоголя ул, 31</t>
  </si>
  <si>
    <t>Суздаль г, Гоголя ул, 33</t>
  </si>
  <si>
    <t>Суздаль г, Гоголя ул, 33А</t>
  </si>
  <si>
    <t>Суздаль г, Гоголя ул, 35</t>
  </si>
  <si>
    <t>Суздаль г, Гоголя ул, 37</t>
  </si>
  <si>
    <t>Суздаль г, Гоголя ул, 41</t>
  </si>
  <si>
    <t>723.870</t>
  </si>
  <si>
    <t>Суздаль г, Гоголя ул, 45</t>
  </si>
  <si>
    <t>Суздаль г, Гоголя ул, 49</t>
  </si>
  <si>
    <t>Суздаль г, Гоголя ул, 5</t>
  </si>
  <si>
    <t>Суздаль г, Гоголя ул, 51</t>
  </si>
  <si>
    <t>Суздаль г, Гоголя ул, 53</t>
  </si>
  <si>
    <t>478.150</t>
  </si>
  <si>
    <t>491.100</t>
  </si>
  <si>
    <t>Суздаль г, Гоголя ул, 9</t>
  </si>
  <si>
    <t>Суздаль г, Калинина ул, 1</t>
  </si>
  <si>
    <t>Суздаль г, Калинина ул, 3</t>
  </si>
  <si>
    <t>436.600</t>
  </si>
  <si>
    <t>Суздаль г, Красная пл, 28</t>
  </si>
  <si>
    <t>Суздаль г, Красная пл, 30</t>
  </si>
  <si>
    <t>Суздаль г, Кремлевская ул, 10Б</t>
  </si>
  <si>
    <t>168.180</t>
  </si>
  <si>
    <t>Суздаль г, Ленина ул, 101А</t>
  </si>
  <si>
    <t>Суздаль г, Ленина ул, 23</t>
  </si>
  <si>
    <t>Суздаль г, Ленина ул, 26</t>
  </si>
  <si>
    <t>Суздаль г, Ленина ул, 27</t>
  </si>
  <si>
    <t>283.180</t>
  </si>
  <si>
    <t>Суздаль г, Ленина ул, 30</t>
  </si>
  <si>
    <t>Суздаль г, Ленина ул, 69</t>
  </si>
  <si>
    <t>Суздаль г, Ленина ул, 71</t>
  </si>
  <si>
    <t>125.400</t>
  </si>
  <si>
    <t>Суздаль г, Ленина ул, 92</t>
  </si>
  <si>
    <t>236.050</t>
  </si>
  <si>
    <t>Суздаль г, Ленина ул, 94</t>
  </si>
  <si>
    <t>185.200</t>
  </si>
  <si>
    <t>Суздаль г, Лоунская ул, 1</t>
  </si>
  <si>
    <t>579.900</t>
  </si>
  <si>
    <t>Суздаль г, Лоунская ул, 2</t>
  </si>
  <si>
    <t>Суздаль г, Лоунская ул, 3</t>
  </si>
  <si>
    <t>Суздаль г, Лоунская ул, 6</t>
  </si>
  <si>
    <t>Суздаль г, Лоунская ул, 7</t>
  </si>
  <si>
    <t>566.050</t>
  </si>
  <si>
    <t>Суздаль г, Лоунская ул, 8</t>
  </si>
  <si>
    <t>Суздаль г, Лоунская ул, 9</t>
  </si>
  <si>
    <t>Суздаль г, Михайловская ул, 76А</t>
  </si>
  <si>
    <t>Суздаль г, Михайловская ул, 78А</t>
  </si>
  <si>
    <t>Суздаль г, Михайловская ул, 82А</t>
  </si>
  <si>
    <t>548.400</t>
  </si>
  <si>
    <t>422.600</t>
  </si>
  <si>
    <t>Суздаль г, Михайловская ул, 82Б</t>
  </si>
  <si>
    <t>Суздаль г, Михайловская ул, 84</t>
  </si>
  <si>
    <t>Суздаль г, Пожарского ул, 12</t>
  </si>
  <si>
    <t>Суздаль г, Пожарского ул, 4</t>
  </si>
  <si>
    <t>Суздаль г, Пожарского ул, 6</t>
  </si>
  <si>
    <t>Суздаль г, Пожарского ул, 6А</t>
  </si>
  <si>
    <t>Суздаль г, Советская ул, 1</t>
  </si>
  <si>
    <t>Суздаль г, Советская ул, 10</t>
  </si>
  <si>
    <t>162.900</t>
  </si>
  <si>
    <t>Суздаль г, Советская ул, 11</t>
  </si>
  <si>
    <t>Суздаль г, Советская ул, 12</t>
  </si>
  <si>
    <t>397.180</t>
  </si>
  <si>
    <t>Суздаль г, Советская ул, 13</t>
  </si>
  <si>
    <t>2313.200</t>
  </si>
  <si>
    <t>Суздаль г, Советская ул, 14</t>
  </si>
  <si>
    <t>Суздаль г, Советская ул, 15</t>
  </si>
  <si>
    <t>230.130</t>
  </si>
  <si>
    <t>Суздаль г, Советская ул, 16</t>
  </si>
  <si>
    <t>Суздаль г, Советская ул, 2</t>
  </si>
  <si>
    <t>Суздаль г, Советская ул, 20</t>
  </si>
  <si>
    <t>164.030</t>
  </si>
  <si>
    <t>Суздаль г, Советская ул, 23</t>
  </si>
  <si>
    <t>Суздаль г, Советская ул, 24</t>
  </si>
  <si>
    <t>324.650</t>
  </si>
  <si>
    <t>Суздаль г, Советская ул, 25</t>
  </si>
  <si>
    <t>Суздаль г, Советская ул, 26</t>
  </si>
  <si>
    <t>Суздаль г, Советская ул, 28</t>
  </si>
  <si>
    <t>Суздаль г, Советская ул, 29</t>
  </si>
  <si>
    <t>Суздаль г, Советская ул, 3</t>
  </si>
  <si>
    <t>Суздаль г, Советская ул, 30</t>
  </si>
  <si>
    <t>Суздаль г, Советская ул, 31</t>
  </si>
  <si>
    <t>Суздаль г, Советская ул, 32</t>
  </si>
  <si>
    <t>Суздаль г, Советская ул, 33</t>
  </si>
  <si>
    <t>Суздаль г, Советская ул, 34</t>
  </si>
  <si>
    <t>Суздаль г, Советская ул, 35</t>
  </si>
  <si>
    <t>Суздаль г, Советская ул, 36</t>
  </si>
  <si>
    <t>Суздаль г, Советская ул, 37</t>
  </si>
  <si>
    <t>Суздаль г, Советская ул, 39</t>
  </si>
  <si>
    <t>Суздаль г, Советская ул, 4</t>
  </si>
  <si>
    <t>326.150</t>
  </si>
  <si>
    <t>Суздаль г, Советская ул, 40</t>
  </si>
  <si>
    <t>Суздаль г, Советская ул, 41</t>
  </si>
  <si>
    <t>Суздаль г, Советская ул, 42</t>
  </si>
  <si>
    <t>704.550</t>
  </si>
  <si>
    <t>Суздаль г, Советская ул, 44</t>
  </si>
  <si>
    <t>Суздаль г, Советская ул, 45</t>
  </si>
  <si>
    <t>Суздаль г, Советская ул, 46</t>
  </si>
  <si>
    <t>Суздаль г, Советская ул, 47</t>
  </si>
  <si>
    <t>Суздаль г, Советская ул, 48</t>
  </si>
  <si>
    <t>Суздаль г, Советская ул, 49</t>
  </si>
  <si>
    <t>Суздаль г, Советская ул, 5</t>
  </si>
  <si>
    <t>Суздаль г, Советская ул, 50</t>
  </si>
  <si>
    <t>Суздаль г, Советская ул, 51</t>
  </si>
  <si>
    <t>Суздаль г, Советская ул, 52</t>
  </si>
  <si>
    <t>Суздаль г, Советская ул, 53</t>
  </si>
  <si>
    <t>Суздаль г, Советская ул, 54</t>
  </si>
  <si>
    <t>Суздаль г, Советская ул, 55</t>
  </si>
  <si>
    <t>Суздаль г, Советская ул, 56</t>
  </si>
  <si>
    <t>326.700</t>
  </si>
  <si>
    <t>Суздаль г, Советская ул, 57</t>
  </si>
  <si>
    <t>Суздаль г, Советская ул, 58</t>
  </si>
  <si>
    <t>326.650</t>
  </si>
  <si>
    <t>Суздаль г, Советская ул, 59</t>
  </si>
  <si>
    <t>697.600</t>
  </si>
  <si>
    <t>Суздаль г, Советская ул, 6</t>
  </si>
  <si>
    <t>Суздаль г, Советская ул, 60</t>
  </si>
  <si>
    <t>Суздаль г, Советская ул, 7</t>
  </si>
  <si>
    <t>325.750</t>
  </si>
  <si>
    <t>Суздаль г, Советская ул, 8</t>
  </si>
  <si>
    <t>Суздаль г, Советская ул, 9</t>
  </si>
  <si>
    <t>Суздаль г, Шаховского ул, 1</t>
  </si>
  <si>
    <t>147.500</t>
  </si>
  <si>
    <t>Суздальский р-н, Боголюбово п, Заводская ул, 1а</t>
  </si>
  <si>
    <t>Суздальский р-н, Боголюбово п, Заводская ул, 5</t>
  </si>
  <si>
    <t>Суздальский р-н, Боголюбово п, Западная ул, 11а</t>
  </si>
  <si>
    <t>Суздальский р-н, Боголюбово п, Западная ул, 12а</t>
  </si>
  <si>
    <t>Суздальский р-н, Боголюбово п, Западная ул, 13</t>
  </si>
  <si>
    <t>Суздальский р-н, Боголюбово п, Западная ул, 15</t>
  </si>
  <si>
    <t>Суздальский р-н, Боголюбово п, Западная ул, 17</t>
  </si>
  <si>
    <t>Суздальский р-н, Боголюбово п, Западная ул, 19</t>
  </si>
  <si>
    <t>Суздальский р-н, Боголюбово п, Западная ул, 21</t>
  </si>
  <si>
    <t>Суздальский р-н, Боголюбово п, Западная ул, 21а</t>
  </si>
  <si>
    <t>Суздальский р-н, Боголюбово п, Западная ул, 25</t>
  </si>
  <si>
    <t>Суздальский р-н, Боголюбово п, Западная ул, 25а</t>
  </si>
  <si>
    <t>Суздальский р-н, Боголюбово п, Западная ул, 25б</t>
  </si>
  <si>
    <t>Суздальский р-н, Боголюбово п, Западная ул, 25в</t>
  </si>
  <si>
    <t>Суздальский р-н, Боголюбово п, Западная ул, 27а</t>
  </si>
  <si>
    <t>640.100</t>
  </si>
  <si>
    <t>Суздальский р-н, Боголюбово п, Западная ул, 31</t>
  </si>
  <si>
    <t>574.700</t>
  </si>
  <si>
    <t>Суздальский р-н, Боголюбово п, Западная ул, 31а</t>
  </si>
  <si>
    <t>Суздальский р-н, Боголюбово п, Западная ул, 33</t>
  </si>
  <si>
    <t>Суздальский р-н, Боголюбово п, Западная ул, 33а</t>
  </si>
  <si>
    <t>Суздальский р-н, Боголюбово п, Западная ул, 35а</t>
  </si>
  <si>
    <t>Суздальский р-н, Боголюбово п, Западная ул, 3а</t>
  </si>
  <si>
    <t>Суздальский р-н, Боголюбово п, Западная ул, 41</t>
  </si>
  <si>
    <t>Суздальский р-н, Боголюбово п, Западная ул, 5</t>
  </si>
  <si>
    <t>Суздальский р-н, Боголюбово п, Западная ул, 7</t>
  </si>
  <si>
    <t>Суздальский р-н, Боголюбово п, Западная ул, 7а</t>
  </si>
  <si>
    <t>Суздальский р-н, Боголюбово п, Западная ул, 9</t>
  </si>
  <si>
    <t>Суздальский р-н, Боголюбово п, Ленина ул, 1</t>
  </si>
  <si>
    <t>345.300</t>
  </si>
  <si>
    <t>Суздальский р-н, Боголюбово п, Ленина ул, 18</t>
  </si>
  <si>
    <t>Суздальский р-н, Боголюбово п, Ленина ул, 18а</t>
  </si>
  <si>
    <t>Суздальский р-н, Боголюбово п, Ленина ул, 1а</t>
  </si>
  <si>
    <t>612.400</t>
  </si>
  <si>
    <t>Суздальский р-н, Боголюбово п, Ленина ул, 22</t>
  </si>
  <si>
    <t>Суздальский р-н, Боголюбово п, Ленина ул, 24б</t>
  </si>
  <si>
    <t>Суздальский р-н, Боголюбово п, Ленина ул, 24в</t>
  </si>
  <si>
    <t>643.200</t>
  </si>
  <si>
    <t>Суздальский р-н, Боголюбово п, Молодежная ул, 7</t>
  </si>
  <si>
    <t>Суздальский р-н, Боголюбово п, Новая ул, 20</t>
  </si>
  <si>
    <t>Суздальский р-н, Боголюбово п, Новая ул, 22</t>
  </si>
  <si>
    <t>Суздальский р-н, Боголюбово п, Новая ул, 24</t>
  </si>
  <si>
    <t>Суздальский р-н, Боголюбово п, Новая ул, 26</t>
  </si>
  <si>
    <t>Суздальский р-н, Боголюбово п, Новая ул, 28</t>
  </si>
  <si>
    <t>Суздальский р-н, Боголюбово п, Новая ул, 30</t>
  </si>
  <si>
    <t>Суздальский р-н, Боголюбово п, Песчаный пер, 2</t>
  </si>
  <si>
    <t>Суздальский р-н, Боголюбово п, Песчаный пер, 4</t>
  </si>
  <si>
    <t>Суздальский р-н, Боголюбово п, Полевая ул, 37</t>
  </si>
  <si>
    <t>Суздальский р-н, Боголюбово п, Полевая ул, 37А</t>
  </si>
  <si>
    <t>Суздальский р-н, Боголюбово п, Полевая ул, 37Б</t>
  </si>
  <si>
    <t>Суздальский р-н, Боголюбово п, Полевая ул, 37В</t>
  </si>
  <si>
    <t>Суздальский р-н, Боголюбово п, Пушкина ул, 31</t>
  </si>
  <si>
    <t>Суздальский р-н, Боголюбово п, Садовая ул, 30а</t>
  </si>
  <si>
    <t>Суздальский р-н, Боголюбово п, Садовая ул, 30б</t>
  </si>
  <si>
    <t>Суздальский р-н, Боголюбово п, Северная ул, 12</t>
  </si>
  <si>
    <t>Суздальский р-н, Боголюбово п, Фрунзе ул, 5</t>
  </si>
  <si>
    <t>Суздальский р-н, Весь с, Набережная ул, 7</t>
  </si>
  <si>
    <t>Суздальский р-н, Гавриловское с, Школьная ул, 1</t>
  </si>
  <si>
    <t>Суздальский р-н, Гавриловское с, Школьная ул, 17</t>
  </si>
  <si>
    <t>Суздальский р-н, Гавриловское с, Школьная ул, 19</t>
  </si>
  <si>
    <t>225.100</t>
  </si>
  <si>
    <t>Суздальский р-н, Гавриловское с, Школьная ул, 2</t>
  </si>
  <si>
    <t>469.400</t>
  </si>
  <si>
    <t>Суздальский р-н, Гавриловское с, Школьная ул, 3</t>
  </si>
  <si>
    <t>489.060</t>
  </si>
  <si>
    <t>Суздальский р-н, Гавриловское с, Школьная ул, 4</t>
  </si>
  <si>
    <t>Суздальский р-н, Гавриловское с, Школьная ул, 5</t>
  </si>
  <si>
    <t>Суздальский р-н, Добрынское с, Пионерская ул, 14А</t>
  </si>
  <si>
    <t>Суздальский р-н, Клементьево с, Школьная ул, 1</t>
  </si>
  <si>
    <t>Суздальский р-н, Клементьево с, Школьная ул, 2</t>
  </si>
  <si>
    <t>Суздальский р-н, Клементьево с, Школьная ул, 3</t>
  </si>
  <si>
    <t>Суздальский р-н, Красногвардейский п, Октябрьская ул, 10</t>
  </si>
  <si>
    <t>Суздальский р-н, Красногвардейский п, Октябрьская ул, 11</t>
  </si>
  <si>
    <t>Суздальский р-н, Красногвардейский п, Октябрьская ул, 12</t>
  </si>
  <si>
    <t>Суздальский р-н, Красногвардейский п, Октябрьская ул, 13</t>
  </si>
  <si>
    <t>Суздальский р-н, Красногвардейский п, Октябрьская ул, 14</t>
  </si>
  <si>
    <t>Суздальский р-н, Красногвардейский п, Октябрьская ул, 15</t>
  </si>
  <si>
    <t>Суздальский р-н, Красногвардейский п, Октябрьская ул, 16</t>
  </si>
  <si>
    <t>Суздальский р-н, Красногвардейский п, Октябрьская ул, 2</t>
  </si>
  <si>
    <t>Суздальский р-н, Красногвардейский п, Октябрьская ул, 3</t>
  </si>
  <si>
    <t>Суздальский р-н, Красногвардейский п, Октябрьская ул, 4</t>
  </si>
  <si>
    <t>497.100</t>
  </si>
  <si>
    <t>Суздальский р-н, Красногвардейский п, Октябрьская ул, 5</t>
  </si>
  <si>
    <t>Суздальский р-н, Красногвардейский п, Октябрьская ул, 6</t>
  </si>
  <si>
    <t>Суздальский р-н, Красногвардейский п, Октябрьская ул, 7</t>
  </si>
  <si>
    <t>Суздальский р-н, Красногвардейский п, Октябрьская ул, 8</t>
  </si>
  <si>
    <t>Суздальский р-н, Кутуково с, Садовая ул, 7</t>
  </si>
  <si>
    <t>595.600</t>
  </si>
  <si>
    <t>Суздальский р-н, Кутуково с, Школьная ул, 4</t>
  </si>
  <si>
    <t>1216.600</t>
  </si>
  <si>
    <t>Суздальский р-н, Кутуково с, Школьная ул, 5</t>
  </si>
  <si>
    <t>Суздальский р-н, Кутуково с, Школьная ул, 6</t>
  </si>
  <si>
    <t>Суздальский р-н, Малининский п, Совхозная ул, 9</t>
  </si>
  <si>
    <t>Суздальский р-н, Новоалександрово с, Рабочая ул, 1</t>
  </si>
  <si>
    <t>Суздальский р-н, Новоалександрово с, Рабочая ул, 2</t>
  </si>
  <si>
    <t>Суздальский р-н, Новоалександрово с, Рабочая ул, 3</t>
  </si>
  <si>
    <t>Суздальский р-н, Новоалександрово с, Рабочая ул, 5</t>
  </si>
  <si>
    <t>Суздальский р-н, Новоалександрово с, Студенческая ул, 1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</si>
  <si>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</si>
  <si>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</si>
  <si>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Новоалександрово с, Студенческая ул, 6</t>
  </si>
  <si>
    <t>Суздальский р-н, Новое с, Молодежная ул, 1</t>
  </si>
  <si>
    <t>Суздальский р-н, Новое с, Молодежная ул, 2</t>
  </si>
  <si>
    <t>Суздальский р-н, Новое с, Молодежная ул, 3</t>
  </si>
  <si>
    <t>Суздальский р-н, Новое с, Молодежная ул, 4</t>
  </si>
  <si>
    <t>Суздальский р-н, Новое с, Молодежная ул, 5</t>
  </si>
  <si>
    <t>Суздальский р-н, Новое с, Молодежная ул, 6</t>
  </si>
  <si>
    <t>Суздальский р-н, Новое с, Молодежная ул, 7</t>
  </si>
  <si>
    <t>Суздальский р-н, Новый п, Новая ул, 11</t>
  </si>
  <si>
    <t>Суздальский р-н, Новый п, Новая ул, 13</t>
  </si>
  <si>
    <t>Суздальский р-н, Новый п, Новая ул, 3</t>
  </si>
  <si>
    <t>Суздальский р-н, Новый п, Новая ул, 7</t>
  </si>
  <si>
    <t>Суздальский р-н, Новый п, Новая ул, 9</t>
  </si>
  <si>
    <t>Суздальский р-н, Новый п, Центральная ул, 10</t>
  </si>
  <si>
    <t>Суздальский р-н, Новый п, Центральная ул, 12</t>
  </si>
  <si>
    <t>Суздальский р-н, Новый п, Центральная ул, 14</t>
  </si>
  <si>
    <t>564.250</t>
  </si>
  <si>
    <t>Суздальский р-н, Новый п, Центральная ул, 16</t>
  </si>
  <si>
    <t>Суздальский р-н, Новый п, Центральная ул, 2</t>
  </si>
  <si>
    <t>Суздальский р-н, Новый п, Центральная ул, 20</t>
  </si>
  <si>
    <t>Суздальский р-н, Новый п, Центральная ул, 22</t>
  </si>
  <si>
    <t>Суздальский р-н, Новый п, Центральная ул, 26</t>
  </si>
  <si>
    <t>634.580</t>
  </si>
  <si>
    <t>Суздальский р-н, Новый п, Центральная ул, 28</t>
  </si>
  <si>
    <t>Суздальский р-н, Новый п, Центральная ул, 30</t>
  </si>
  <si>
    <t>Суздальский р-н, Новый п, Центральная ул, 34</t>
  </si>
  <si>
    <t>Суздальский р-н, Новый п, Центральная ул, 36</t>
  </si>
  <si>
    <t>Суздальский р-н, Новый п, Центральная ул, 38</t>
  </si>
  <si>
    <t>Суздальский р-н, Новый п, Центральная ул, 4</t>
  </si>
  <si>
    <t>Суздальский р-н, Новый п, Центральная ул, 40</t>
  </si>
  <si>
    <t>Суздальский р-н, Новый п, Центральная ул, 42</t>
  </si>
  <si>
    <t>Суздальский р-н, Новый п, Центральная ул, 46 корп. 2</t>
  </si>
  <si>
    <t>Суздальский р-н, Новый п, Центральная ул, 46 корп. 3</t>
  </si>
  <si>
    <t>Суздальский р-н, Новый п, Центральная ул, 46</t>
  </si>
  <si>
    <t>Суздальский р-н, Новый п, Центральная ул, 8</t>
  </si>
  <si>
    <t>Суздальский р-н, Павловское с, Полевая ул, 1</t>
  </si>
  <si>
    <t>209.000</t>
  </si>
  <si>
    <t>Суздальский р-н, Павловское с, Полевая ул, 2</t>
  </si>
  <si>
    <t>219.800</t>
  </si>
  <si>
    <t>Суздальский р-н, Павловское с, Полевая ул, 3</t>
  </si>
  <si>
    <t>208.600</t>
  </si>
  <si>
    <t>Суздальский р-н, Павловское с, Центральная ул, 29</t>
  </si>
  <si>
    <t>Суздальский р-н, Павловское с, Центральная ул, 31</t>
  </si>
  <si>
    <t>Суздальский р-н, Павловское с, Центральная ул, 33</t>
  </si>
  <si>
    <t>Суздальский р-н, Павловское с, Центральная ул, 35</t>
  </si>
  <si>
    <t>213.200</t>
  </si>
  <si>
    <t>Суздальский р-н, Павловское с, Центральная ул, 37</t>
  </si>
  <si>
    <t>757.300</t>
  </si>
  <si>
    <t>Суздальский р-н, Павловское с, Центральная ул, 39</t>
  </si>
  <si>
    <t>Суздальский р-н, Павловское с, Центральная ул, 41</t>
  </si>
  <si>
    <t>Суздальский р-н, Павловское с, Центральная ул, 43</t>
  </si>
  <si>
    <t>Суздальский р-н, Павловское с, Центральная ул, 45</t>
  </si>
  <si>
    <t>616.700</t>
  </si>
  <si>
    <t>Суздальский р-н, Павловское с, Центральная ул, 47</t>
  </si>
  <si>
    <t>292.560</t>
  </si>
  <si>
    <t>Суздальский р-н, Павловское с, Центральная ул, 49</t>
  </si>
  <si>
    <t>Суздальский р-н, Павловское с, Школьная ул, 19</t>
  </si>
  <si>
    <t>Суздальский р-н, Павловское с, Школьная ул, 20</t>
  </si>
  <si>
    <t>497.200</t>
  </si>
  <si>
    <t>213.600</t>
  </si>
  <si>
    <t>Суздальский р-н, Порецкое с, Молодежная ул, 10</t>
  </si>
  <si>
    <t>Суздальский р-н, Порецкое с, Молодежная ул, 11</t>
  </si>
  <si>
    <t>470.700</t>
  </si>
  <si>
    <t>Суздальский р-н, Порецкое с, Молодежная ул, 2</t>
  </si>
  <si>
    <t>Суздальский р-н, Порецкое с, Молодежная ул, 3</t>
  </si>
  <si>
    <t>Суздальский р-н, Порецкое с, Молодежная ул, 4</t>
  </si>
  <si>
    <t>433.800</t>
  </si>
  <si>
    <t>Суздальский р-н, Порецкое с, Молодежная ул, 5</t>
  </si>
  <si>
    <t>Суздальский р-н, Порецкое с, Молодежная ул, 8</t>
  </si>
  <si>
    <t>Суздальский р-н, Порецкое с, Молодежная ул, 9</t>
  </si>
  <si>
    <t>Суздальский р-н, Садовый п, Владимирская ул, 13</t>
  </si>
  <si>
    <t>Суздальский р-н, Садовый п, Владимирская ул, 15</t>
  </si>
  <si>
    <t>Суздальский р-н, Садовый п, Владимирская ул, 17</t>
  </si>
  <si>
    <t>Суздальский р-н, Садовый п, Владимирская ул, 19</t>
  </si>
  <si>
    <t>Суздальский р-н, Садовый п, Строителей ул, 1</t>
  </si>
  <si>
    <t>Суздальский р-н, Садовый п, Строителей ул, 2</t>
  </si>
  <si>
    <t>Суздальский р-н, Садовый п, Центральная ул, 1</t>
  </si>
  <si>
    <t>Суздальский р-н, Садовый п, Центральная ул, 2</t>
  </si>
  <si>
    <t>Суздальский р-н, Садовый п, Центральная ул, 2а</t>
  </si>
  <si>
    <t>Суздальский р-н, Садовый п, Центральная ул, 3</t>
  </si>
  <si>
    <t>Суздальский р-н, Садовый п, Центральная ул, 3а</t>
  </si>
  <si>
    <t>707.380</t>
  </si>
  <si>
    <t>Суздальский р-н, Садовый п, Центральная ул, 4</t>
  </si>
  <si>
    <t>Суздальский р-н, Садовый п, Центральная ул, 5</t>
  </si>
  <si>
    <t>Суздальский р-н, Садовый п, Центральная ул, 6</t>
  </si>
  <si>
    <t>Суздальский р-н, Садовый п, Центральная ул, 7</t>
  </si>
  <si>
    <t>Суздальский р-н, Садовый п, Центральная ул, 8</t>
  </si>
  <si>
    <t>910.200</t>
  </si>
  <si>
    <t>Суздальский р-н, Сновицы с, Вознесенская ул, 2А</t>
  </si>
  <si>
    <t>Суздальский р-н, Сновицы с, Вороновой ул, 24А</t>
  </si>
  <si>
    <t>Суздальский р-н, Сновицы с, Вороновой ул, 24Б</t>
  </si>
  <si>
    <t>Суздальский р-н, Сновицы с, Заречная ул, 1</t>
  </si>
  <si>
    <t>Суздальский р-н, Сновицы с, Речная ул, 2</t>
  </si>
  <si>
    <t>9636.000</t>
  </si>
  <si>
    <t>Суздальский р-н, Сновицы с, Солнечная ул, 1</t>
  </si>
  <si>
    <t>Суздальский р-н, Сновицы с, Футбольное поле ул, 1А</t>
  </si>
  <si>
    <t>Суздальский р-н, Сновицы с, Центральная ул, 74А</t>
  </si>
  <si>
    <t>1285.500</t>
  </si>
  <si>
    <t>Суздальский р-н, Сновицы с, Центральная ул, 76А</t>
  </si>
  <si>
    <t>332.200</t>
  </si>
  <si>
    <t>Суздальский р-н, Сновицы с, Центральная ул, 76Б</t>
  </si>
  <si>
    <t>Суздальский р-н, Сновицы с, Центральная ул, 76В</t>
  </si>
  <si>
    <t>686.800</t>
  </si>
  <si>
    <t>Суздальский р-н, Сновицы с, Центральная ул, 78А</t>
  </si>
  <si>
    <t>181.900</t>
  </si>
  <si>
    <t>Суздальский р-н, Сновицы с, Центральная ул, 78Б</t>
  </si>
  <si>
    <t>Суздальский р-н, Сновицы с, Центральная ул, 78В</t>
  </si>
  <si>
    <t>Суздальский р-н, Сновицы с, Школьная ул, 2</t>
  </si>
  <si>
    <t>Суздальский р-н, Сновицы с, Школьная ул, 4</t>
  </si>
  <si>
    <t>445.200</t>
  </si>
  <si>
    <t>Суздальский р-н, Сновицы с, Школьная ул, 5</t>
  </si>
  <si>
    <t>826.500</t>
  </si>
  <si>
    <t>Суздальский р-н, Сновицы с, Школьная ул, 7</t>
  </si>
  <si>
    <t>4469.000</t>
  </si>
  <si>
    <t>Суздальский р-н, Сновицы с, Школьная ул, 8</t>
  </si>
  <si>
    <t>Суздальский р-н, Содышка п, Владимирская ул, 1</t>
  </si>
  <si>
    <t>4698.500</t>
  </si>
  <si>
    <t>Суздальский р-н, Содышка п, Владимирская ул, 10</t>
  </si>
  <si>
    <t>Суздальский р-н, Содышка п, Владимирская ул, 2</t>
  </si>
  <si>
    <t>Суздальский р-н, Содышка п, Владимирская ул, 3</t>
  </si>
  <si>
    <t>Суздальский р-н, Сокол п, 1</t>
  </si>
  <si>
    <t>Суздальский р-н, Сокол п, 10</t>
  </si>
  <si>
    <t>992.300</t>
  </si>
  <si>
    <t>Суздальский р-н, Сокол п, 11</t>
  </si>
  <si>
    <t>Суздальский р-н, Сокол п, 12</t>
  </si>
  <si>
    <t>Суздальский р-н, Сокол п, 14</t>
  </si>
  <si>
    <t>Суздальский р-н, Сокол п, 15</t>
  </si>
  <si>
    <t>1303.400</t>
  </si>
  <si>
    <t>Суздальский р-н, Сокол п, 2</t>
  </si>
  <si>
    <t>553.100</t>
  </si>
  <si>
    <t>Суздальский р-н, Сокол п, 4</t>
  </si>
  <si>
    <t>Суздальский р-н, Сокол п, 5</t>
  </si>
  <si>
    <t>744.700</t>
  </si>
  <si>
    <t>Суздальский р-н, Сокол п, 6</t>
  </si>
  <si>
    <t>Суздальский р-н, Сокол п, 7</t>
  </si>
  <si>
    <t>Суздальский р-н, Сокол п, 9</t>
  </si>
  <si>
    <t>1068.100</t>
  </si>
  <si>
    <t>729.100</t>
  </si>
  <si>
    <t>Суздальский р-н, Спасское-Городище с, Центральная ул, 12</t>
  </si>
  <si>
    <t>811.600</t>
  </si>
  <si>
    <t>Суздальский р-н, Старый Двор с, Молодежная ул, 1а</t>
  </si>
  <si>
    <t>Суздальский р-н, Старый Двор с, Молодежная ул, 2а</t>
  </si>
  <si>
    <t>Суздальский р-н, Старый Двор с, Нагорная ул, 1</t>
  </si>
  <si>
    <t>Суздальский р-н, Старый Двор с, Нагорная ул, 2</t>
  </si>
  <si>
    <t>Суздальский р-н, Старый Двор с, Нагорная ул, 3</t>
  </si>
  <si>
    <t>Суздальский р-н, Старый Двор с, Нагорная ул, 4</t>
  </si>
  <si>
    <t>Суздальский р-н, Старый Двор с, Нагорная ул, 4а</t>
  </si>
  <si>
    <t>Суздальский р-н, Цибеево с, Западная ул, 2</t>
  </si>
  <si>
    <t>Суздальский р-н, Цибеево с, Западная ул, 4</t>
  </si>
  <si>
    <t>637.700</t>
  </si>
  <si>
    <t>Юрьев-Польский г, 1 Мая ул, 21</t>
  </si>
  <si>
    <t>Юрьев-Польский г, 1 Мая ул, 24</t>
  </si>
  <si>
    <t>Юрьев-Польский г, 1 Мая ул, 26</t>
  </si>
  <si>
    <t>Юрьев-Польский г, 1 Мая ул, 27</t>
  </si>
  <si>
    <t>Юрьев-Польский г, 1 Мая ул, 28</t>
  </si>
  <si>
    <t>Юрьев-Польский г, 1 Мая ул, 3</t>
  </si>
  <si>
    <t>Юрьев-Польский г, 1 Мая ул, 34</t>
  </si>
  <si>
    <t>Юрьев-Польский г, 1 Мая ул, 37</t>
  </si>
  <si>
    <t>Юрьев-Польский г, 1 Мая ул, 46</t>
  </si>
  <si>
    <t>Юрьев-Польский г, 1 Мая ул, 48</t>
  </si>
  <si>
    <t>Юрьев-Польский г, 1 Мая ул, 56</t>
  </si>
  <si>
    <t>Юрьев-Польский г, 1 Мая ул, 6</t>
  </si>
  <si>
    <t>Юрьев-Польский г, 1 Мая ул, 65</t>
  </si>
  <si>
    <t>Юрьев-Польский г, 1 Мая ул, 70</t>
  </si>
  <si>
    <t>1344.300</t>
  </si>
  <si>
    <t>Юрьев-Польский г, 1 Мая ул, 75</t>
  </si>
  <si>
    <t>426.800</t>
  </si>
  <si>
    <t>Юрьев-Польский г, 1 Мая ул, 77</t>
  </si>
  <si>
    <t>Юрьев-Польский г, 1 Мая ул, 8</t>
  </si>
  <si>
    <t>Юрьев-Польский г, 1 Мая ул, 91</t>
  </si>
  <si>
    <t>663.700</t>
  </si>
  <si>
    <t>Юрьев-Польский г, 1 Мая ул, 95</t>
  </si>
  <si>
    <t>Юрьев-Польский г, Авангардский пер, 14</t>
  </si>
  <si>
    <t>Юрьев-Польский г, Авангардский пер, 18</t>
  </si>
  <si>
    <t>Юрьев-Польский г, Авангардский пер, 2</t>
  </si>
  <si>
    <t>Юрьев-Польский г, Авангардский пер, 20</t>
  </si>
  <si>
    <t>817.200</t>
  </si>
  <si>
    <t>Юрьев-Польский г, Авангардский пер, 22</t>
  </si>
  <si>
    <t>Юрьев-Польский г, Авангардский пер, 25</t>
  </si>
  <si>
    <t>Юрьев-Польский г, Авангардский пер, 5</t>
  </si>
  <si>
    <t>Юрьев-Польский г, Авангардский пер, 5А</t>
  </si>
  <si>
    <t>Юрьев-Польский г, Авангардский пер, 9</t>
  </si>
  <si>
    <t>Юрьев-Польский г, Артиллерийская ул, 13</t>
  </si>
  <si>
    <t>Юрьев-Польский г, Артиллерийская ул, 28</t>
  </si>
  <si>
    <t>Юрьев-Польский г, Артиллерийская ул, 32</t>
  </si>
  <si>
    <t>Юрьев-Польский г, Артиллерийская ул, 32А</t>
  </si>
  <si>
    <t>Юрьев-Польский г, Артиллерийская ул, 34</t>
  </si>
  <si>
    <t>Юрьев-Польский г, Богомолова пер, 10А</t>
  </si>
  <si>
    <t>Юрьев-Польский г, Богомолова пер, 12</t>
  </si>
  <si>
    <t>1348.500</t>
  </si>
  <si>
    <t>Юрьев-Польский г, Вокзальная ул, 18</t>
  </si>
  <si>
    <t>Юрьев-Польский г, Вокзальная ул, 20</t>
  </si>
  <si>
    <t>Юрьев-Польский г, Вокзальная ул, 4</t>
  </si>
  <si>
    <t>Юрьев-Польский г, Вокзальный пер, 1</t>
  </si>
  <si>
    <t>Юрьев-Польский г, Вокзальный пер, 3</t>
  </si>
  <si>
    <t>Юрьев-Польский г, Герцена ул, 11</t>
  </si>
  <si>
    <t>Юрьев-Польский г, Герцена ул, 13</t>
  </si>
  <si>
    <t>631.400</t>
  </si>
  <si>
    <t>Юрьев-Польский г, Герцена ул, 13Б</t>
  </si>
  <si>
    <t>Юрьев-Польский г, Герцена ул, 17</t>
  </si>
  <si>
    <t>Юрьев-Польский г, Герцена ул, 4</t>
  </si>
  <si>
    <t>Юрьев-Польский г, Герцена ул, 4А</t>
  </si>
  <si>
    <t>Юрьев-Польский г, Герцена ул, 5</t>
  </si>
  <si>
    <t>Юрьев-Польский г, Герцена ул, 7</t>
  </si>
  <si>
    <t>521.100</t>
  </si>
  <si>
    <t>Юрьев-Польский г, Герцена ул, 9</t>
  </si>
  <si>
    <t>Юрьев-Польский г, Горького ул, 13</t>
  </si>
  <si>
    <t>Юрьев-Польский г, Горького ул, 15</t>
  </si>
  <si>
    <t>Юрьев-Польский г, Горького ул, 20</t>
  </si>
  <si>
    <t>Юрьев-Польский г, Горького ул, 3</t>
  </si>
  <si>
    <t>418.300</t>
  </si>
  <si>
    <t>Юрьев-Польский г, Железнодорожная ул, 13</t>
  </si>
  <si>
    <t>Юрьев-Польский г, Железнодорожная ул, 15</t>
  </si>
  <si>
    <t>Юрьев-Польский г, Железнодорожная ул, 17</t>
  </si>
  <si>
    <t>Юрьев-Польский г, Железнодорожная ул, 5</t>
  </si>
  <si>
    <t>Юрьев-Польский г, Железнодорожная ул, 7</t>
  </si>
  <si>
    <t>Юрьев-Польский г, Заводская ул, 1</t>
  </si>
  <si>
    <t>Юрьев-Польский г, Заводская ул, 1А</t>
  </si>
  <si>
    <t>Юрьев-Польский г, Ильинская ул, 14</t>
  </si>
  <si>
    <t>Юрьев-Польский г, Комсомольская ул, 12</t>
  </si>
  <si>
    <t>Юрьев-Польский г, Комсомольская ул, 2</t>
  </si>
  <si>
    <t>Юрьев-Польский г, Комсомольская ул, 4</t>
  </si>
  <si>
    <t>Юрьев-Польский г, Комсомольская ул, 8</t>
  </si>
  <si>
    <t>Юрьев-Польский г, Комсомольская ул, 90Б</t>
  </si>
  <si>
    <t>Юрьев-Польский г, Комсомольская ул, 90В</t>
  </si>
  <si>
    <t>Юрьев-Польский г, Красноармейский пер, 5</t>
  </si>
  <si>
    <t>Юрьев-Польский г, Красноармейский пер, 7</t>
  </si>
  <si>
    <t>Юрьев-Польский г, Краснооктябрьская ул, 11</t>
  </si>
  <si>
    <t>Юрьев-Польский г, Краснооктябрьская ул, 12</t>
  </si>
  <si>
    <t>Юрьев-Польский г, Краснооктябрьская ул, 18</t>
  </si>
  <si>
    <t>Юрьев-Польский г, Краснооктябрьская ул, 27</t>
  </si>
  <si>
    <t>153.900</t>
  </si>
  <si>
    <t>Юрьев-Польский г, Краснооктябрьская ул, 34</t>
  </si>
  <si>
    <t>Юрьев-Польский г, Красный поселок ул, 1</t>
  </si>
  <si>
    <t>Юрьев-Польский г, Луговая ул, 1</t>
  </si>
  <si>
    <t>Юрьев-Польский г, Луговая ул, 17</t>
  </si>
  <si>
    <t>Юрьев-Польский г, Луговая ул, 19</t>
  </si>
  <si>
    <t>Юрьев-Польский г, Луговая ул, 23</t>
  </si>
  <si>
    <t>1039.500</t>
  </si>
  <si>
    <t>Юрьев-Польский г, Луговая ул, 23А</t>
  </si>
  <si>
    <t>Юрьев-Польский г, Луговая ул, 25</t>
  </si>
  <si>
    <t>1194.700</t>
  </si>
  <si>
    <t>Юрьев-Польский г, Луговая ул, 27</t>
  </si>
  <si>
    <t>2331.400</t>
  </si>
  <si>
    <t>Юрьев-Польский г, Луговая ул, 29</t>
  </si>
  <si>
    <t>1541.500</t>
  </si>
  <si>
    <t>Юрьев-Польский г, Луговая ул, 3</t>
  </si>
  <si>
    <t>Юрьев-Польский г, Луговая ул, 31</t>
  </si>
  <si>
    <t>Юрьев-Польский г, Луговая ул, 35</t>
  </si>
  <si>
    <t>Юрьев-Польский г, Луговая ул, 37</t>
  </si>
  <si>
    <t>1268.200</t>
  </si>
  <si>
    <t>Юрьев-Польский г, Луговая ул, 37А</t>
  </si>
  <si>
    <t>Юрьев-Польский г, Луговая ул, 43</t>
  </si>
  <si>
    <t>Юрьев-Польский г, Луговая ул, 43А</t>
  </si>
  <si>
    <t>Юрьев-Польский г, Луговая ул, 45</t>
  </si>
  <si>
    <t>Юрьев-Польский г, Луговая ул, 45А</t>
  </si>
  <si>
    <t>Юрьев-Польский г, Луговая ул, 5</t>
  </si>
  <si>
    <t>Юрьев-Польский г, Луговая ул, 51</t>
  </si>
  <si>
    <t>Юрьев-Польский г, Луговая ул, 51А</t>
  </si>
  <si>
    <t>Юрьев-Польский г, Луговая ул, 7</t>
  </si>
  <si>
    <t>Юрьев-Польский г, Матросова ул, 24</t>
  </si>
  <si>
    <t>Юрьев-Польский г, Набережная ул, 1</t>
  </si>
  <si>
    <t>Юрьев-Польский г, Набережная ул, 2</t>
  </si>
  <si>
    <t>Юрьев-Польский г, Набережная ул, 84</t>
  </si>
  <si>
    <t>Юрьев-Польский г, Набережная ул, 88</t>
  </si>
  <si>
    <t>Юрьев-Польский г, Набережная ул, 90</t>
  </si>
  <si>
    <t>Юрьев-Польский г, Набережная ул, 96</t>
  </si>
  <si>
    <t>Юрьев-Польский г, Павших борцов ул, 1</t>
  </si>
  <si>
    <t>Юрьев-Польский г, Павших борцов ул, 11</t>
  </si>
  <si>
    <t>Юрьев-Польский г, Павших борцов ул, 13</t>
  </si>
  <si>
    <t>Юрьев-Польский г, Павших борцов ул, 15</t>
  </si>
  <si>
    <t>Юрьев-Польский г, Павших борцов ул, 17</t>
  </si>
  <si>
    <t>Юрьев-Польский г, Павших борцов ул, 19</t>
  </si>
  <si>
    <t>Юрьев-Польский г, Павших борцов ул, 3</t>
  </si>
  <si>
    <t>Юрьев-Польский г, Павших борцов ул, 5</t>
  </si>
  <si>
    <t>Юрьев-Польский г, Перфильева ул, 67А</t>
  </si>
  <si>
    <t>861.600</t>
  </si>
  <si>
    <t>Юрьев-Польский г, Покровская ул, 10</t>
  </si>
  <si>
    <t>229.400</t>
  </si>
  <si>
    <t>Юрьев-Польский г, Покровская ул, 11</t>
  </si>
  <si>
    <t>Юрьев-Польский г, Покровская ул, 21</t>
  </si>
  <si>
    <t>Юрьев-Польский г, Покровская ул, 46</t>
  </si>
  <si>
    <t>336.100</t>
  </si>
  <si>
    <t>Юрьев-Польский г, Покровская ул, 48</t>
  </si>
  <si>
    <t>523.600</t>
  </si>
  <si>
    <t>Юрьев-Польский г, Покровская ул, 50</t>
  </si>
  <si>
    <t>385.100</t>
  </si>
  <si>
    <t>Юрьев-Польский г, Покровская ул, 52</t>
  </si>
  <si>
    <t>425.500</t>
  </si>
  <si>
    <t>Юрьев-Польский г, Промышленный пер, 13</t>
  </si>
  <si>
    <t>Юрьев-Польский г, Промышленный пер, 14</t>
  </si>
  <si>
    <t>Юрьев-Польский г, Промышленный пер, 16</t>
  </si>
  <si>
    <t>Юрьев-Польский г, Промышленный пер, 4</t>
  </si>
  <si>
    <t>Юрьев-Польский г, Промышленный пер, 6</t>
  </si>
  <si>
    <t>Юрьев-Польский г, Промышленный пер, 9</t>
  </si>
  <si>
    <t>Юрьев-Польский г, Пушкина ул, 19</t>
  </si>
  <si>
    <t>Юрьев-Польский г, Пушкина ул, 25</t>
  </si>
  <si>
    <t>Юрьев-Польский г, Революции ул, 12</t>
  </si>
  <si>
    <t>656.340</t>
  </si>
  <si>
    <t>Юрьев-Польский г, Революции ул, 9</t>
  </si>
  <si>
    <t>Юрьев-Польский г, Речной пер, 2</t>
  </si>
  <si>
    <t>Юрьев-Польский г, Садовый пер, 1</t>
  </si>
  <si>
    <t>Юрьев-Польский г, Садовый пер, 11</t>
  </si>
  <si>
    <t>2090.700</t>
  </si>
  <si>
    <t>Юрьев-Польский г, Садовый пер, 31</t>
  </si>
  <si>
    <t>Юрьев-Польский г, Садовый пер, 32</t>
  </si>
  <si>
    <t>Юрьев-Польский г, Садовый пер, 33</t>
  </si>
  <si>
    <t>Юрьев-Польский г, Садовый пер, 33А</t>
  </si>
  <si>
    <t>Юрьев-Польский г, Садовый пер, 33Б</t>
  </si>
  <si>
    <t>Юрьев-Польский г, Садовый пер, 4</t>
  </si>
  <si>
    <t>Юрьев-Польский г, Свободы ул, 107</t>
  </si>
  <si>
    <t>Юрьев-Польский г, Свободы ул, 129</t>
  </si>
  <si>
    <t>868.600</t>
  </si>
  <si>
    <t>Юрьев-Польский г, Свободы ул, 129А</t>
  </si>
  <si>
    <t>Юрьев-Польский г, Свободы ул, 133</t>
  </si>
  <si>
    <t>Юрьев-Польский г, Свободы ул, 143</t>
  </si>
  <si>
    <t>Юрьев-Польский г, Свободы ул, 145</t>
  </si>
  <si>
    <t>Юрьев-Польский г, Свободы ул, 147</t>
  </si>
  <si>
    <t>Юрьев-Польский г, Свободы ул, 22</t>
  </si>
  <si>
    <t>Юрьев-Польский г, Свободы ул, 24</t>
  </si>
  <si>
    <t>1191.700</t>
  </si>
  <si>
    <t>Юрьев-Польский г, Свободы ул, 4</t>
  </si>
  <si>
    <t>Юрьев-Польский г, Связистов ул, 4</t>
  </si>
  <si>
    <t>Юрьев-Польский г, Связистов ул, 5</t>
  </si>
  <si>
    <t>Юрьев-Польский г, Станционная ул, 15</t>
  </si>
  <si>
    <t>Юрьев-Польский г, Станционная ул, 1А</t>
  </si>
  <si>
    <t>Юрьев-Польский г, Станционная ул, 1Б</t>
  </si>
  <si>
    <t>Юрьев-Польский г, Строителей ул, 2</t>
  </si>
  <si>
    <t>Юрьев-Польский г, Строителей ул, 2А</t>
  </si>
  <si>
    <t>Юрьев-Польский г, Строителей ул, 4</t>
  </si>
  <si>
    <t>Юрьев-Польский г, Строителей ул, 6</t>
  </si>
  <si>
    <t>Юрьев-Польский г, Строителей ул, 8</t>
  </si>
  <si>
    <t>Юрьев-Польский г, Чехова ул, 1</t>
  </si>
  <si>
    <t>Юрьев-Польский г, Чехова ул, 10</t>
  </si>
  <si>
    <t>Юрьев-Польский г, Чехова ул, 11</t>
  </si>
  <si>
    <t>Юрьев-Польский г, Чехова ул, 12</t>
  </si>
  <si>
    <t>Юрьев-Польский г, Чехова ул, 12А</t>
  </si>
  <si>
    <t>Юрьев-Польский г, Чехова ул, 13</t>
  </si>
  <si>
    <t>810.900</t>
  </si>
  <si>
    <t>Юрьев-Польский г, Чехова ул, 15</t>
  </si>
  <si>
    <t>1023.600</t>
  </si>
  <si>
    <t>Юрьев-Польский г, Чехова ул, 15А</t>
  </si>
  <si>
    <t>Юрьев-Польский г, Чехова ул, 17</t>
  </si>
  <si>
    <t>Юрьев-Польский г, Чехова ул, 19</t>
  </si>
  <si>
    <t>Юрьев-Польский г, Чехова ул, 21</t>
  </si>
  <si>
    <t>Юрьев-Польский г, Чехова ул, 21А</t>
  </si>
  <si>
    <t>Юрьев-Польский г, Чехова ул, 23А</t>
  </si>
  <si>
    <t>Юрьев-Польский г, Чехова ул, 25</t>
  </si>
  <si>
    <t>Юрьев-Польский г, Чехова ул, 4В</t>
  </si>
  <si>
    <t>Юрьев-Польский г, Чехова ул, 6</t>
  </si>
  <si>
    <t>Юрьев-Польский г, Чехова ул, 7</t>
  </si>
  <si>
    <t>Юрьев-Польский г, Чехова ул, 7А</t>
  </si>
  <si>
    <t>Юрьев-Польский г, Чехова ул, 7Б</t>
  </si>
  <si>
    <t>Юрьев-Польский г, Чехова ул, 8</t>
  </si>
  <si>
    <t>Юрьев-Польский г, Чехова ул, 9</t>
  </si>
  <si>
    <t>Юрьев-Польский г, Чехова ул, 9А</t>
  </si>
  <si>
    <t>2120.100</t>
  </si>
  <si>
    <t>Юрьев-Польский г, Шибанкова ул, 1</t>
  </si>
  <si>
    <t>1557.100</t>
  </si>
  <si>
    <t>Юрьев-Польский г, Шибанкова ул, 10</t>
  </si>
  <si>
    <t>Юрьев-Польский г, Шибанкова ул, 101</t>
  </si>
  <si>
    <t>Юрьев-Польский г, Шибанкова ул, 107</t>
  </si>
  <si>
    <t>Юрьев-Польский г, Шибанкова ул, 109</t>
  </si>
  <si>
    <t>Юрьев-Польский г, Шибанкова ул, 111</t>
  </si>
  <si>
    <t>Юрьев-Польский г, Шибанкова ул, 113</t>
  </si>
  <si>
    <t>Юрьев-Польский г, Шибанкова ул, 115</t>
  </si>
  <si>
    <t>Юрьев-Польский г, Шибанкова ул, 116</t>
  </si>
  <si>
    <t>2002.430</t>
  </si>
  <si>
    <t>Юрьев-Польский г, Шибанкова ул, 142А</t>
  </si>
  <si>
    <t>Юрьев-Польский г, Шибанкова ул, 144</t>
  </si>
  <si>
    <t>Юрьев-Польский г, Шибанкова ул, 146</t>
  </si>
  <si>
    <t>Юрьев-Польский г, Шибанкова ул, 150</t>
  </si>
  <si>
    <t>Юрьев-Польский г, Шибанкова ул, 152</t>
  </si>
  <si>
    <t>Юрьев-Польский г, Шибанкова ул, 154</t>
  </si>
  <si>
    <t>Юрьев-Польский г, Шибанкова ул, 158</t>
  </si>
  <si>
    <t>Юрьев-Польский г, Шибанкова ул, 160</t>
  </si>
  <si>
    <t>Юрьев-Польский г, Шибанкова ул, 162</t>
  </si>
  <si>
    <t>Юрьев-Польский г, Шибанкова ул, 164</t>
  </si>
  <si>
    <t>Юрьев-Польский г, Шибанкова ул, 2</t>
  </si>
  <si>
    <t>Юрьев-Польский г, Шибанкова ул, 21</t>
  </si>
  <si>
    <t>Юрьев-Польский г, Шибанкова ул, 22А</t>
  </si>
  <si>
    <t>Юрьев-Польский г, Шибанкова ул, 24</t>
  </si>
  <si>
    <t>Юрьев-Польский г, Шибанкова ул, 27</t>
  </si>
  <si>
    <t>Юрьев-Польский г, Шибанкова ул, 29</t>
  </si>
  <si>
    <t>Юрьев-Польский г, Шибанкова ул, 3</t>
  </si>
  <si>
    <t>Юрьев-Польский г, Шибанкова ул, 31</t>
  </si>
  <si>
    <t>Юрьев-Польский г, Шибанкова ул, 38</t>
  </si>
  <si>
    <t>Юрьев-Польский г, Шибанкова ул, 50</t>
  </si>
  <si>
    <t>Юрьев-Польский г, Шибанкова ул, 51</t>
  </si>
  <si>
    <t>Юрьев-Польский г, Шибанкова ул, 6</t>
  </si>
  <si>
    <t>Юрьев-Польский г, Шибанкова ул, 60</t>
  </si>
  <si>
    <t>Юрьев-Польский г, Шибанкова ул, 63</t>
  </si>
  <si>
    <t>Юрьев-Польский г, Шибанкова ул, 70</t>
  </si>
  <si>
    <t>Юрьев-Польский г, Шибанкова ул, 8</t>
  </si>
  <si>
    <t>1216.640</t>
  </si>
  <si>
    <t>Юрьев-Польский г, Шибанкова ул, 87</t>
  </si>
  <si>
    <t>Юрьев-Польский г, Шибанкова ул, 89</t>
  </si>
  <si>
    <t>Юрьев-Польский г, Шибанкова ул, 91</t>
  </si>
  <si>
    <t>Юрьев-Польский г, Шибанкова ул, 94</t>
  </si>
  <si>
    <t>Юрьев-Польский г, Шибанкова ул, 96</t>
  </si>
  <si>
    <t>Юрьев-Польский г, Шибанкова ул, 97</t>
  </si>
  <si>
    <t>Юрьев-Польский г, Шибанкова ул, 99</t>
  </si>
  <si>
    <t>Юрьев-Польский г, Школьная ул, 13</t>
  </si>
  <si>
    <t>Юрьев-Польский г, Школьная ул, 1А</t>
  </si>
  <si>
    <t>Юрьев-Польский г, Школьная ул, 26</t>
  </si>
  <si>
    <t>Юрьев-Польский г, Школьная ул, 3</t>
  </si>
  <si>
    <t>Юрьев-Польский г, Школьная ул, 38</t>
  </si>
  <si>
    <t>Юрьев-Польский г, Школьная ул, 4</t>
  </si>
  <si>
    <t>Юрьев-Польский г, Школьная ул, 40</t>
  </si>
  <si>
    <t>Юрьев-Польский г, Школьная ул, 4А</t>
  </si>
  <si>
    <t>148.200</t>
  </si>
  <si>
    <t>Юрьев-Польский г, Школьная ул, 8</t>
  </si>
  <si>
    <t>Юрьев-Польский р-н, Андреевское с, Гагарина ул, 1</t>
  </si>
  <si>
    <t>Юрьев-Польский р-н, Андреевское с, Гагарина ул, 2</t>
  </si>
  <si>
    <t>Юрьев-Польский р-н, Андреевское с, Гагарина ул, 3</t>
  </si>
  <si>
    <t>Юрьев-Польский р-н, Андреевское с, Гагарина ул, 4</t>
  </si>
  <si>
    <t>Юрьев-Польский р-н, Андреевское с, Гагарина ул, 7</t>
  </si>
  <si>
    <t>Юрьев-Польский р-н, Веска д, 101</t>
  </si>
  <si>
    <t>Юрьев-Польский р-н, Горки с, Механическая ул, 10</t>
  </si>
  <si>
    <t>Юрьев-Польский р-н, Горки с, Механическая ул, 2</t>
  </si>
  <si>
    <t>Юрьев-Польский р-н, Горки с, Механическая ул, 5</t>
  </si>
  <si>
    <t>Юрьев-Польский р-н, Горки с, Механическая ул, 6</t>
  </si>
  <si>
    <t>Юрьев-Польский р-н, Горки с, Механическая ул, 7</t>
  </si>
  <si>
    <t>Юрьев-Польский р-н, Горки с, Механическая ул, 8</t>
  </si>
  <si>
    <t>Юрьев-Польский р-н, Горки с, Механическая ул, 9</t>
  </si>
  <si>
    <t>Юрьев-Польский р-н, Кирпичный завод с, 1</t>
  </si>
  <si>
    <t>Юрьев-Польский р-н, Кирпичный завод с, 2</t>
  </si>
  <si>
    <t>Юрьев-Польский р-н, Косинское с, Косинская ул, 49</t>
  </si>
  <si>
    <t>Юрьев-Польский р-н, Косинское с, Школьная ул, 1</t>
  </si>
  <si>
    <t>Юрьев-Польский р-н, Косинское с, Школьная ул, 3</t>
  </si>
  <si>
    <t>Юрьев-Польский р-н, Красное с, 1А</t>
  </si>
  <si>
    <t>Юрьев-Польский р-н, Красное с, 1Б</t>
  </si>
  <si>
    <t>Юрьев-Польский р-н, Красное с, 1В</t>
  </si>
  <si>
    <t>Юрьев-Польский р-н, Красное с, 1Д</t>
  </si>
  <si>
    <t>Юрьев-Польский р-н, Красное с, 1Е</t>
  </si>
  <si>
    <t>Юрьев-Польский р-н, Красное с, 3</t>
  </si>
  <si>
    <t>Юрьев-Польский р-н, Лучки м, 175</t>
  </si>
  <si>
    <t>186.900</t>
  </si>
  <si>
    <t>Юрьев-Польский р-н, Лучки м, 176</t>
  </si>
  <si>
    <t>Юрьев-Польский р-н, Небылое с, Луговая ул, 1</t>
  </si>
  <si>
    <t>222.100</t>
  </si>
  <si>
    <t>Юрьев-Польский р-н, Небылое с, Октябрьская ул, 2</t>
  </si>
  <si>
    <t>Юрьев-Польский р-н, Небылое с, Первомайская ул, 73</t>
  </si>
  <si>
    <t>Юрьев-Польский р-н, Небылое с, Первомайская ул, 75</t>
  </si>
  <si>
    <t>Юрьев-Польский р-н, Небылое с, Первомайская ул, 77</t>
  </si>
  <si>
    <t>Юрьев-Польский р-н, Небылое с, Первомайская ул, 79</t>
  </si>
  <si>
    <t>Юрьев-Польский р-н, Небылое с, Первомайская ул, 81</t>
  </si>
  <si>
    <t>Юрьев-Польский р-н, Небылое с, Школьная ул, 11</t>
  </si>
  <si>
    <t>Юрьев-Польский р-н, Небылое с, Школьная ул, 13</t>
  </si>
  <si>
    <t>Юрьев-Польский р-н, Небылое с, Школьная ул, 15</t>
  </si>
  <si>
    <t>Юрьев-Польский р-н, Небылое с, Школьная ул, 4</t>
  </si>
  <si>
    <t>Юрьев-Польский р-н, Ополье с, 1</t>
  </si>
  <si>
    <t>Юрьев-Польский р-н, Ополье с, 11</t>
  </si>
  <si>
    <t>Юрьев-Польский р-н, Ополье с, 12</t>
  </si>
  <si>
    <t>Юрьев-Польский р-н, Ополье с, 2</t>
  </si>
  <si>
    <t>Юрьев-Польский р-н, Ополье с, 3</t>
  </si>
  <si>
    <t>Юрьев-Польский р-н, Ополье с, 5</t>
  </si>
  <si>
    <t>Юрьев-Польский р-н, Ополье с, 6</t>
  </si>
  <si>
    <t>Юрьев-Польский р-н, Ополье с, 7</t>
  </si>
  <si>
    <t>Юрьев-Польский р-н, Ополье с, 8</t>
  </si>
  <si>
    <t>Юрьев-Польский р-н, Ополье с, 9</t>
  </si>
  <si>
    <t>Юрьев-Польский р-н, Пригородный с, 10</t>
  </si>
  <si>
    <t>Юрьев-Польский р-н, Пригородный с, 12</t>
  </si>
  <si>
    <t>Юрьев-Польский р-н, Пригородный с, 2</t>
  </si>
  <si>
    <t>Юрьев-Польский р-н, Пригородный с, 4</t>
  </si>
  <si>
    <t>Юрьев-Польский р-н, Пригородный с, 6</t>
  </si>
  <si>
    <t>Юрьев-Польский р-н, Пригородный с, 8</t>
  </si>
  <si>
    <t>Юрьев-Польский р-н, Семьинское с, 12</t>
  </si>
  <si>
    <t>Юрьев-Польский р-н, Сима с, Багратиона ул, 30</t>
  </si>
  <si>
    <t>Юрьев-Польский р-н, Сима с, Багратиона ул, 32</t>
  </si>
  <si>
    <t>Юрьев-Польский р-н, Сима с, Гражданская ул, 9</t>
  </si>
  <si>
    <t>281.200</t>
  </si>
  <si>
    <t>Юрьев-Польский р-н, Сима с, Комсомольская ул, 1</t>
  </si>
  <si>
    <t>Юрьев-Польский р-н, Сима с, Комсомольская ул, 2</t>
  </si>
  <si>
    <t>Юрьев-Польский р-н, Сима с, Комсомольская ул, 6</t>
  </si>
  <si>
    <t>Юрьев-Польский р-н, Сима с, Луговая ул, 1</t>
  </si>
  <si>
    <t>Юрьев-Польский р-н, Сима с, Луговая ул, 3</t>
  </si>
  <si>
    <t>Юрьев-Польский р-н, Сима с, Луговая ул, 4</t>
  </si>
  <si>
    <t>Юрьев-Польский р-н, Сима с, Молодежная ул, 25</t>
  </si>
  <si>
    <t>Юрьев-Польский р-н, Сима с, Советская ул, 2</t>
  </si>
  <si>
    <t>Юрьев-Польский р-н, Сима с, Советская ул, 52</t>
  </si>
  <si>
    <t>Юрьев-Польский р-н, Сосновый Бор с, Центральная ул, 10</t>
  </si>
  <si>
    <t>Юрьев-Польский р-н, Сосновый Бор с, Центральная ул, 3</t>
  </si>
  <si>
    <t>Юрьев-Польский р-н, Сосновый Бор с, Центральная ул, 5</t>
  </si>
  <si>
    <t>Юрьев-Польский р-н, Сосновый Бор с, Центральная ул, 7</t>
  </si>
  <si>
    <t>Юрьев-Польский р-н, Сосновый Бор с, Центральная ул, 9</t>
  </si>
  <si>
    <t>Юрьев-Польский р-н, Сосновый Бор с, Школьная ул, 1</t>
  </si>
  <si>
    <t>Юрьев-Польский р-н, Сосновый Бор с, Школьная ул, 2</t>
  </si>
  <si>
    <t>Юрьев-Польский р-н, Федоровское с, 67</t>
  </si>
  <si>
    <t>Юрьев-Польский р-н, Федоровское с, 68</t>
  </si>
  <si>
    <t>Юрьев-Польский р-н, Федоровское с, 70</t>
  </si>
  <si>
    <t>Юрьев-Польский р-н, Федоровское с, 75</t>
  </si>
  <si>
    <t>Юрьев-Польский р-н, Федоровское с, 76</t>
  </si>
  <si>
    <t>Юрьев-Польский р-н, Федоровское с, 78</t>
  </si>
  <si>
    <t>Юрьев-Польский р-н, Федоровское с, 79</t>
  </si>
  <si>
    <t>Юрьев-Польский р-н, Хвойный с, 6</t>
  </si>
  <si>
    <t>Юрьев-Польский р-н, Чеково с, 7-я ул, 1</t>
  </si>
  <si>
    <t>Юрьев-Польский р-н, Чеково с, 7-я ул, 2</t>
  </si>
  <si>
    <t>Юрьев-Польский р-н, Чеково с, 7-я ул, 3</t>
  </si>
  <si>
    <t>Юрьев-Польский р-н, Шихобалово с, 1</t>
  </si>
  <si>
    <t>Юрьев-Польский р-н, Шихобалово с, 10</t>
  </si>
  <si>
    <t>Юрьев-Польский р-н, Шихобалово с, 11</t>
  </si>
  <si>
    <t>Юрьев-Польский р-н, Шихобалово с, 12</t>
  </si>
  <si>
    <t>Юрьев-Польский р-н, Шихобалово с, 13</t>
  </si>
  <si>
    <t>Юрьев-Польский р-н, Шихобалово с, 14</t>
  </si>
  <si>
    <t>Юрьев-Польский р-н, Шихобалово с, 15</t>
  </si>
  <si>
    <t>Юрьев-Польский р-н, Шихобалово с, 16</t>
  </si>
  <si>
    <t>Юрьев-Польский р-н, Шихобалово с, 2</t>
  </si>
  <si>
    <t>Юрьев-Польский р-н, Шихобалово с, 3</t>
  </si>
  <si>
    <t>Юрьев-Польский р-н, Шихобалово с, 4</t>
  </si>
  <si>
    <t>Юрьев-Польский р-н, Шихобалово с, 5</t>
  </si>
  <si>
    <t>Юрьев-Польский р-н, Энтузиаст с, Центральная ул, 1А</t>
  </si>
  <si>
    <t>1088.100</t>
  </si>
  <si>
    <t>Юрьев-Польский р-н, Энтузиаст с, Центральная ул, 2</t>
  </si>
  <si>
    <t>Юрьев-Польский р-н, Энтузиаст с, Центральная ул, 3</t>
  </si>
  <si>
    <t>Юрьев-Польский р-н, Энтузиаст с, Центральная ул, 4</t>
  </si>
  <si>
    <t>Юрьев-Польский р-н, Энтузиаст с, Центральная ул, 9</t>
  </si>
  <si>
    <t>Тип кровли</t>
  </si>
  <si>
    <t>Капремонт выполнен ООО КиТ в 2016 году</t>
  </si>
  <si>
    <t>Дом из двух частей, учли только 1 корпус</t>
  </si>
  <si>
    <t>Мне кажется что в ИС ЖКХ площадь завышена</t>
  </si>
  <si>
    <t>В ИС ЖКХ площадь кровли 0 кв.м.</t>
  </si>
  <si>
    <t>Мне кажется площадь ОМС указано больше чем есть по факту</t>
  </si>
  <si>
    <t>Площадь в ИС ЖКХ указана не верно</t>
  </si>
  <si>
    <t>Площадь в ИС ЖКХ занижена</t>
  </si>
  <si>
    <t>2017-2019</t>
  </si>
  <si>
    <t>2029-2031</t>
  </si>
  <si>
    <t>2027-2029</t>
  </si>
  <si>
    <t>2036-2038</t>
  </si>
  <si>
    <t>2018-2020</t>
  </si>
  <si>
    <t>2020-2022</t>
  </si>
  <si>
    <t>2025-2027</t>
  </si>
  <si>
    <t>2028-2030</t>
  </si>
  <si>
    <t>2040-2042</t>
  </si>
  <si>
    <t>2034-2036</t>
  </si>
  <si>
    <t>2031-2033</t>
  </si>
  <si>
    <t>2019-2021</t>
  </si>
  <si>
    <t>2039-2041</t>
  </si>
  <si>
    <t>2024-2026</t>
  </si>
  <si>
    <t>2032-2034</t>
  </si>
  <si>
    <t>2041-2043</t>
  </si>
  <si>
    <t>2030-2032</t>
  </si>
  <si>
    <t>2037-2039</t>
  </si>
  <si>
    <t>2021-2023</t>
  </si>
  <si>
    <t>2035-2037</t>
  </si>
  <si>
    <t>2022-2024</t>
  </si>
  <si>
    <t>2023-2025</t>
  </si>
  <si>
    <t>2033-2035</t>
  </si>
  <si>
    <t>2038-2040</t>
  </si>
  <si>
    <t>2016-2018</t>
  </si>
  <si>
    <t>2026-2028</t>
  </si>
  <si>
    <t>второй вид ремонта</t>
  </si>
  <si>
    <t>третий вид ремонта</t>
  </si>
  <si>
    <t>Комментаий по ранее сделанным видам работ в рамказ РПКР</t>
  </si>
  <si>
    <t>четвертый вид ремонта</t>
  </si>
  <si>
    <t>Комментарий по срокам РПКР</t>
  </si>
  <si>
    <t>протокол о замене вида работ</t>
  </si>
  <si>
    <t>делаем раньше указанного срока (-1 год), протокол о замене вида работ</t>
  </si>
  <si>
    <t>делаем раньше срока (-2 года), протокол о замене вида работ</t>
  </si>
  <si>
    <t>делаем раньше срока (-2 года)</t>
  </si>
  <si>
    <t>делем раньше срока (-1 год), протокол о замене вида работ</t>
  </si>
  <si>
    <t>делаем раньше срока</t>
  </si>
  <si>
    <t>делаем раньше срока (-1 год), протокол о замене вида работ</t>
  </si>
  <si>
    <t>делаем раньше срока, протокол о замене вида работ</t>
  </si>
  <si>
    <t>делаем раньше срока (-1 год)</t>
  </si>
  <si>
    <t>0</t>
  </si>
  <si>
    <t>2023</t>
  </si>
  <si>
    <t>2022</t>
  </si>
  <si>
    <t>2021</t>
  </si>
  <si>
    <t>2025</t>
  </si>
  <si>
    <t>1</t>
  </si>
  <si>
    <t>2041</t>
  </si>
  <si>
    <t>2</t>
  </si>
  <si>
    <t>2045</t>
  </si>
  <si>
    <t>52</t>
  </si>
  <si>
    <t>2121</t>
  </si>
  <si>
    <t>2030</t>
  </si>
  <si>
    <t>2050</t>
  </si>
  <si>
    <t>2054</t>
  </si>
  <si>
    <t>2026</t>
  </si>
  <si>
    <t>46</t>
  </si>
  <si>
    <t>2040</t>
  </si>
  <si>
    <t>2038</t>
  </si>
  <si>
    <t>2058</t>
  </si>
  <si>
    <t>2088</t>
  </si>
  <si>
    <t>2060</t>
  </si>
  <si>
    <t>взяла по площади застройки</t>
  </si>
  <si>
    <t>Год последнего капремонта</t>
  </si>
  <si>
    <t>не проводился</t>
  </si>
  <si>
    <t>не указано</t>
  </si>
  <si>
    <t>не указан</t>
  </si>
  <si>
    <t>скатная</t>
  </si>
  <si>
    <t>плоская</t>
  </si>
  <si>
    <t>комплексн</t>
  </si>
  <si>
    <t>скатная/плоская</t>
  </si>
  <si>
    <t>лифт</t>
  </si>
  <si>
    <t xml:space="preserve"> скатная</t>
  </si>
  <si>
    <t>Итого по Ковардицкое</t>
  </si>
  <si>
    <t>Скатная</t>
  </si>
  <si>
    <t>Собрано, руб.</t>
  </si>
  <si>
    <t>второй вид ремонта (лифты)</t>
  </si>
  <si>
    <t>четвертый вид ремонта (лифты)</t>
  </si>
  <si>
    <t>X</t>
  </si>
  <si>
    <t>Таблица №1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</si>
  <si>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</si>
  <si>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</si>
  <si>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</si>
  <si>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</si>
  <si>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</si>
  <si>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</si>
  <si>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</si>
  <si>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</si>
  <si>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</si>
  <si>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</si>
  <si>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</si>
  <si>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</si>
  <si>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</si>
  <si>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</si>
  <si>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</si>
  <si>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</si>
  <si>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</si>
  <si>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за счет средств         собственников помещений в МКД</t>
  </si>
  <si>
    <t>чел.</t>
  </si>
  <si>
    <t>руб./кв.м</t>
  </si>
  <si>
    <t>РО</t>
  </si>
  <si>
    <t>Александров г, Терешковой ул, 1</t>
  </si>
  <si>
    <t>8</t>
  </si>
  <si>
    <t>4</t>
  </si>
  <si>
    <t>-</t>
  </si>
  <si>
    <t>Ж/б панели</t>
  </si>
  <si>
    <t>6</t>
  </si>
  <si>
    <t>3</t>
  </si>
  <si>
    <t>Шлакоблок</t>
  </si>
  <si>
    <t>9</t>
  </si>
  <si>
    <t>5</t>
  </si>
  <si>
    <t>7</t>
  </si>
  <si>
    <t>12</t>
  </si>
  <si>
    <t>Александровский р-н, Балакирево п, Заводская ул, 2</t>
  </si>
  <si>
    <t>Александровский р-н, Балакирево п, Юго-Западный кв-л, 17</t>
  </si>
  <si>
    <t>11</t>
  </si>
  <si>
    <t>УК</t>
  </si>
  <si>
    <t>МКП г.Владимира «ЖКХ»</t>
  </si>
  <si>
    <t>ООО «МУПЖРЭП»</t>
  </si>
  <si>
    <t>ООО «Жилищник-Центр»</t>
  </si>
  <si>
    <t>ООО «УК ЛЮКС»</t>
  </si>
  <si>
    <t>МУП г.Владимира «ГУК»</t>
  </si>
  <si>
    <t>ООО «Мой дом»</t>
  </si>
  <si>
    <t>ООО ЖРП Заклязьменский</t>
  </si>
  <si>
    <t>ООО «Жилремстрой»</t>
  </si>
  <si>
    <t>ООО «ЖСС»</t>
  </si>
  <si>
    <t>ООО «Ресурс»</t>
  </si>
  <si>
    <t>ООО «ВУК»</t>
  </si>
  <si>
    <t>ООО «УК ЖРЭП»</t>
  </si>
  <si>
    <t>ООО «УК «Жилтех»</t>
  </si>
  <si>
    <t>ООО «Жилищник»</t>
  </si>
  <si>
    <t>ООО "ТЭК"</t>
  </si>
  <si>
    <t>ООО "Оникс"</t>
  </si>
  <si>
    <t>ООО "Жилищник-Центр"</t>
  </si>
  <si>
    <t>ООО ЖРП "Заклязьменский"</t>
  </si>
  <si>
    <t>ООО "Жилремстрой"</t>
  </si>
  <si>
    <t>ООО "УК Люкс"</t>
  </si>
  <si>
    <t>ООО "Жилищник"</t>
  </si>
  <si>
    <t>НУ</t>
  </si>
  <si>
    <t>непосредственное упр.</t>
  </si>
  <si>
    <t>ООО "ЖЭУ"</t>
  </si>
  <si>
    <t>ООО УК "Старый город"</t>
  </si>
  <si>
    <t>ООО УК «Жилтех»</t>
  </si>
  <si>
    <t>ООО "Жилищная компания"</t>
  </si>
  <si>
    <t>ООО «Оникс»</t>
  </si>
  <si>
    <t>МКП «ЖКХ»</t>
  </si>
  <si>
    <t>ООО "ВУК"</t>
  </si>
  <si>
    <t>ООО "УК ЛЮКС"</t>
  </si>
  <si>
    <t>ООО "Квартал"</t>
  </si>
  <si>
    <t>ООО  «УК ЛЮКС»</t>
  </si>
  <si>
    <t>ООО «УК «БЕЛЫЙ ПАРУС»</t>
  </si>
  <si>
    <t>ООО "КЭЧ"</t>
  </si>
  <si>
    <t>ООО "Мой дом"</t>
  </si>
  <si>
    <t>ООО «УК Лидер»</t>
  </si>
  <si>
    <t>МУП "ГУК"</t>
  </si>
  <si>
    <t>ООО УК "Веста"</t>
  </si>
  <si>
    <t>ООО УК "Сфера"</t>
  </si>
  <si>
    <t>ООО УК "Жилсервис"</t>
  </si>
  <si>
    <t>ООО "ЖЭЦ-Управление"</t>
  </si>
  <si>
    <t>ТСЖ</t>
  </si>
  <si>
    <t>ООО УМД "Континент"</t>
  </si>
  <si>
    <t>ООО УК "Вика"</t>
  </si>
  <si>
    <t>ООО УК "Управдом"</t>
  </si>
  <si>
    <t>ООО УК "ЖКО Роско"</t>
  </si>
  <si>
    <t>ООО "Комсервис +"</t>
  </si>
  <si>
    <t>ООО"УК"ЖКО РОСКО"</t>
  </si>
  <si>
    <t>ООО УК "Селиваново"</t>
  </si>
  <si>
    <t>ООО ООО "Управляющая компания"</t>
  </si>
  <si>
    <t>ООО "Фортуна"</t>
  </si>
  <si>
    <t>ООО "Домоуправ"</t>
  </si>
  <si>
    <t>ООО "РЕМСТРОЙ Южный"</t>
  </si>
  <si>
    <t>ООО "Союз"</t>
  </si>
  <si>
    <t>ООО "Верба"</t>
  </si>
  <si>
    <t>ООО УК "Партнер"</t>
  </si>
  <si>
    <t>ТСН "Центральная, 24"</t>
  </si>
  <si>
    <t>ООО УК "Центрум"</t>
  </si>
  <si>
    <t>ООО УК "Домком"</t>
  </si>
  <si>
    <t>Плоская</t>
  </si>
  <si>
    <t>ООО" Монолит"</t>
  </si>
  <si>
    <t>ООО "УК"Наш Дом"</t>
  </si>
  <si>
    <t>ООО "Управляющая оргпнизация"</t>
  </si>
  <si>
    <t>ООО "Управляющая оргпнизация ремонтно-эксплуатационное управление №1"</t>
  </si>
  <si>
    <t>ООО "МКД-СЕРВИС"</t>
  </si>
  <si>
    <t>ООО "РСК"</t>
  </si>
  <si>
    <t>ООО "ЖКС "Алдега"</t>
  </si>
  <si>
    <t>ООО «РСК»</t>
  </si>
  <si>
    <t>ООО "ЖКХ "УЮТ"</t>
  </si>
  <si>
    <t>ООО "УК Содружество"</t>
  </si>
  <si>
    <t>ООО "Балремстрой"</t>
  </si>
  <si>
    <t>ООО "Эврика Комфорт"</t>
  </si>
  <si>
    <t>ООО "РТЭК"</t>
  </si>
  <si>
    <t>ООО "УК СОДРУЖЕСТВО С"</t>
  </si>
  <si>
    <t>ООО "НОВАЯ УПРАВЛЯЮЩАЯ КОМПАНИЯ"</t>
  </si>
  <si>
    <t>ООО "Следнево"</t>
  </si>
  <si>
    <t>УК "Эврика Комфорт"</t>
  </si>
  <si>
    <t>ООО "Перспектива"</t>
  </si>
  <si>
    <t>ООО «Перспектива»</t>
  </si>
  <si>
    <t>ООО "Парус"</t>
  </si>
  <si>
    <t>ООО "УК "Содружество"</t>
  </si>
  <si>
    <t>ООО "ЖКС"УЮТ"</t>
  </si>
  <si>
    <t>ООО "ГУК"</t>
  </si>
  <si>
    <t>ООО "НСК"</t>
  </si>
  <si>
    <t>ООО "Жилцентр"</t>
  </si>
  <si>
    <t>ООО "ГСК"</t>
  </si>
  <si>
    <t>ООО "Универсал строй"</t>
  </si>
  <si>
    <t>ИП Деркач В.Н.</t>
  </si>
  <si>
    <t>ЖЭК № 3</t>
  </si>
  <si>
    <t>ЖЭК № 4</t>
  </si>
  <si>
    <t>ТСЖ "Степанцевское"</t>
  </si>
  <si>
    <t>ТСЖ "Искра"</t>
  </si>
  <si>
    <t>ЖЭК № 2</t>
  </si>
  <si>
    <t>СТН "Мальва"</t>
  </si>
  <si>
    <t>ООО "УК Жилищник"</t>
  </si>
  <si>
    <t>ООО "Андреевская УК"</t>
  </si>
  <si>
    <t>МКП г. Судогда "Коммунальщик"</t>
  </si>
  <si>
    <t>ООО "Комстройсервис"</t>
  </si>
  <si>
    <t>ООО "НАШ ДОМ"</t>
  </si>
  <si>
    <t>ООО "Комсервис+"</t>
  </si>
  <si>
    <t xml:space="preserve">УК </t>
  </si>
  <si>
    <t>ООО "Плес+"</t>
  </si>
  <si>
    <t>ОП ООО "КЭЧ"</t>
  </si>
  <si>
    <t>ООО "УК Покров"</t>
  </si>
  <si>
    <t>ООО "Управляющая компания Костерево"</t>
  </si>
  <si>
    <t>ООО УК "Наш дом"</t>
  </si>
  <si>
    <t>ООО "Эксперт"</t>
  </si>
  <si>
    <t>МУП РСУ г. Петушки</t>
  </si>
  <si>
    <t>БУ</t>
  </si>
  <si>
    <t>МУП ЖКХ "УК Собинского района"</t>
  </si>
  <si>
    <t>МУМП ЖКХ ПОС.СТАВРОВО</t>
  </si>
  <si>
    <t>ООО УК "Пономарев С.А."</t>
  </si>
  <si>
    <t>ООО "УК "ДОВЕРИЕ"</t>
  </si>
  <si>
    <t>ООО УК "Теплый Дом"</t>
  </si>
  <si>
    <t>ООО "ЖИЛСТРОЙ"</t>
  </si>
  <si>
    <t>МУП «ЖКХ Тасинский Бор»</t>
  </si>
  <si>
    <t>ООО "ЖЭУ № 3"</t>
  </si>
  <si>
    <t>ООО "Уют"</t>
  </si>
  <si>
    <t>ООО "Надежда"</t>
  </si>
  <si>
    <t>ООО "Альтернатива"</t>
  </si>
  <si>
    <t>МУП "ЖКХ" ЗАТО г. Радужный</t>
  </si>
  <si>
    <t>МУП "ЖКХ" ЗАТО г. Радужный </t>
  </si>
  <si>
    <t>ООО"УПРАВЛЯЮЩАЯ КОМПАНИЯ № 1"</t>
  </si>
  <si>
    <t>Блочные</t>
  </si>
  <si>
    <t>Деревянные</t>
  </si>
  <si>
    <t>Кирпичные</t>
  </si>
  <si>
    <t>Монолитные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</si>
  <si>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2023 - 2025 годы</t>
  </si>
  <si>
    <t>к сводному краткосрочному плану реализации
 региональной программы капитального ремонта общего
 имущества в многоквартирных домах на 2023-2025 годы</t>
  </si>
  <si>
    <t>ООО "ПЛАЗМА"</t>
  </si>
  <si>
    <t>Итого по сводному краткосрочному плану на 2023-2025 годы</t>
  </si>
  <si>
    <t>Итого по сводному краткосрочному плану на 2023 год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</si>
  <si>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</si>
  <si>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</si>
  <si>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</si>
  <si>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</si>
  <si>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</si>
  <si>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</si>
  <si>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</si>
  <si>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2023 - 2025 годы * 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</si>
  <si>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2023 - 2025 годы определены таблицей №1 к сводному краткосрочному плану</t>
  </si>
  <si>
    <t>Итого по сводному краткосрочному плану на 2024 год</t>
  </si>
  <si>
    <t>Итого по сводному краткосрочному плану на 2025 год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</si>
  <si>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</si>
  <si>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</si>
  <si>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Источники финансирования </t>
  </si>
  <si>
    <t xml:space="preserve">Всего </t>
  </si>
  <si>
    <t>Областной бюджет</t>
  </si>
  <si>
    <t>Местные бюджеты</t>
  </si>
  <si>
    <t>Средства собственников</t>
  </si>
  <si>
    <t xml:space="preserve">Получатель бюджетных средств - Некоммерческая организация 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</si>
  <si>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</si>
  <si>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>Объем финансирования в 2023 г., руб.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</si>
  <si>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</t>
  </si>
  <si>
    <t>Объем финансирования в 2025 г., руб.</t>
  </si>
  <si>
    <t>Объем финансирования в 2024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</si>
  <si>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</si>
  <si>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</si>
  <si>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</si>
  <si>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</si>
  <si>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</si>
  <si>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</si>
  <si>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</si>
  <si>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2023-2025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</si>
  <si>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 </t>
  </si>
  <si>
    <t>город Владимир</t>
  </si>
  <si>
    <t>город Гусь-Хрустальный</t>
  </si>
  <si>
    <t>город Ковров</t>
  </si>
  <si>
    <t>округ Муром</t>
  </si>
  <si>
    <t>город Александров</t>
  </si>
  <si>
    <t>поселок Балакирево</t>
  </si>
  <si>
    <t>город Карабаново</t>
  </si>
  <si>
    <t>город Струнино</t>
  </si>
  <si>
    <t>Андреевское</t>
  </si>
  <si>
    <t>город Вязники</t>
  </si>
  <si>
    <t>поселок Никологоры</t>
  </si>
  <si>
    <t>Октябрьское</t>
  </si>
  <si>
    <t>Степанцевское</t>
  </si>
  <si>
    <t>поселок Мстера</t>
  </si>
  <si>
    <t>город Гороховец</t>
  </si>
  <si>
    <t>Куприяновское</t>
  </si>
  <si>
    <t>поселок Великодворский</t>
  </si>
  <si>
    <t>поселок Красное Эхо</t>
  </si>
  <si>
    <t>Второвское</t>
  </si>
  <si>
    <t>Пенкинское</t>
  </si>
  <si>
    <t>город Киржач</t>
  </si>
  <si>
    <t>Клязьминское</t>
  </si>
  <si>
    <t>Новосельское</t>
  </si>
  <si>
    <t>Кольчугино</t>
  </si>
  <si>
    <t>город Меленки</t>
  </si>
  <si>
    <t>Ковардицкое</t>
  </si>
  <si>
    <t>Нагорное</t>
  </si>
  <si>
    <t>город Покров</t>
  </si>
  <si>
    <t>город Костерево</t>
  </si>
  <si>
    <t>город Петушки</t>
  </si>
  <si>
    <t>поселок Вольгинский</t>
  </si>
  <si>
    <t xml:space="preserve">Петушинское </t>
  </si>
  <si>
    <t>Малышевское</t>
  </si>
  <si>
    <t>Воршинское</t>
  </si>
  <si>
    <t>Рождественское</t>
  </si>
  <si>
    <t>Черкутинское</t>
  </si>
  <si>
    <t>поселок Ставрово</t>
  </si>
  <si>
    <t>город Лакинск</t>
  </si>
  <si>
    <t>город Собинка</t>
  </si>
  <si>
    <t>город Судогда</t>
  </si>
  <si>
    <t>Головинское</t>
  </si>
  <si>
    <t>Мошокское</t>
  </si>
  <si>
    <t>Муромцевское</t>
  </si>
  <si>
    <t>город Суздаль</t>
  </si>
  <si>
    <t>Новоалександровское</t>
  </si>
  <si>
    <t>Красносельское</t>
  </si>
  <si>
    <t>Небыловское</t>
  </si>
  <si>
    <t>Сарыевское</t>
  </si>
  <si>
    <t>Паустовское</t>
  </si>
  <si>
    <t>город Курлово</t>
  </si>
  <si>
    <t>поселок Иванищи</t>
  </si>
  <si>
    <t>город Камешково</t>
  </si>
  <si>
    <t>Брызгаловское</t>
  </si>
  <si>
    <t>Кипревское</t>
  </si>
  <si>
    <t>Филипповское</t>
  </si>
  <si>
    <t>Малыгинское</t>
  </si>
  <si>
    <t>поселок Мелехово</t>
  </si>
  <si>
    <t>город Кольчугино</t>
  </si>
  <si>
    <t>Ляховское</t>
  </si>
  <si>
    <t>Новлянское</t>
  </si>
  <si>
    <t>Колокшанское</t>
  </si>
  <si>
    <t>Толпуховское</t>
  </si>
  <si>
    <t>Боголюбовское</t>
  </si>
  <si>
    <t>Павловское</t>
  </si>
  <si>
    <t>Селецкое</t>
  </si>
  <si>
    <t>город Юрьев-Польский</t>
  </si>
  <si>
    <t>ЗАТО город Радужный</t>
  </si>
  <si>
    <t>Следневское</t>
  </si>
  <si>
    <t>Денисовское</t>
  </si>
  <si>
    <t>поселок Уршельский</t>
  </si>
  <si>
    <t>поселок Анопино</t>
  </si>
  <si>
    <t>Першинское</t>
  </si>
  <si>
    <t>Бавленское</t>
  </si>
  <si>
    <t>Раздольевское</t>
  </si>
  <si>
    <t>Денятинское</t>
  </si>
  <si>
    <t>Петушинское</t>
  </si>
  <si>
    <t>Пекшинское</t>
  </si>
  <si>
    <t>Куриловское</t>
  </si>
  <si>
    <t>ООО УК «Старый город»</t>
  </si>
  <si>
    <t>МУП города Владимира "ГУК"</t>
  </si>
  <si>
    <t>ООО "ЖЭК №2"</t>
  </si>
  <si>
    <t>МУП "АЭЛИТА"</t>
  </si>
  <si>
    <t>ООО "СМК-РЕКОНСТРУКЦИЯ"</t>
  </si>
  <si>
    <t>Итого по Симское</t>
  </si>
  <si>
    <t>Итого по Ивановское</t>
  </si>
  <si>
    <t>Итого по Дмитриевогорское</t>
  </si>
  <si>
    <t>Итого по поселок Городищи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</si>
  <si>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</si>
  <si>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Х</t>
  </si>
  <si>
    <t>п Малыгино ул Юбилейная д.51</t>
  </si>
  <si>
    <t>п Мелехово ул Первомайская д.53</t>
  </si>
  <si>
    <t xml:space="preserve">Всего по Владимирской области на 2023-2025 годы: </t>
  </si>
  <si>
    <t xml:space="preserve">Итого по Владимирской области по 2023 году: </t>
  </si>
  <si>
    <t>Панельные</t>
  </si>
  <si>
    <t>ООО «Владимирская управляющая компания»</t>
  </si>
  <si>
    <t>Каменные, кирпичные</t>
  </si>
  <si>
    <t xml:space="preserve"> МУП г.Владимира «ГУК»</t>
  </si>
  <si>
    <t>ООО»Жилищник-Центр»</t>
  </si>
  <si>
    <t xml:space="preserve"> ООО «Жилищник»</t>
  </si>
  <si>
    <t>Кирпичные, блочные</t>
  </si>
  <si>
    <t>ООО «ЖРЭП № 8»</t>
  </si>
  <si>
    <t>ООО «ТЭК»</t>
  </si>
  <si>
    <t>ООО "ЖИЛИЩНИК"</t>
  </si>
  <si>
    <t>6 473,7</t>
  </si>
  <si>
    <t>ТСЖ "РИТМ"</t>
  </si>
  <si>
    <t>ООО "Наш дом"</t>
  </si>
  <si>
    <t>ООО "МУПЖРЭП"</t>
  </si>
  <si>
    <t>ООО "УК "Жилсервис"</t>
  </si>
  <si>
    <t>ООО "ПОТЕНЦИАЛ"</t>
  </si>
  <si>
    <t>ООО "Алдега"</t>
  </si>
  <si>
    <t>ООО "УК СОДРУЖЕСТВО"</t>
  </si>
  <si>
    <t>ООО "ЖКО"</t>
  </si>
  <si>
    <t>ООО "Ком-сервис"</t>
  </si>
  <si>
    <t>ООО "НУК"</t>
  </si>
  <si>
    <t>ООО "УК "Содружество С"</t>
  </si>
  <si>
    <t>ООО "ЖЭК №4"</t>
  </si>
  <si>
    <t>ООО "ЖЭК"Никологоры"</t>
  </si>
  <si>
    <t>ООО "ДомСервис"</t>
  </si>
  <si>
    <t>Комсервис+</t>
  </si>
  <si>
    <t>Плес+</t>
  </si>
  <si>
    <t>ООО "Нерехта"</t>
  </si>
  <si>
    <t xml:space="preserve"> "Новый-2" </t>
  </si>
  <si>
    <t>ООО "Управляющая компания в ЖКХ города Кольчугино"</t>
  </si>
  <si>
    <t>ООО "ЖЭУ №3"</t>
  </si>
  <si>
    <t>ООО "ЖКХ г. Костерево"</t>
  </si>
  <si>
    <t>МУП "РСУ" г.Петушки</t>
  </si>
  <si>
    <t>ООО "ЭКСПЕРТ"</t>
  </si>
  <si>
    <t>МУП "Инфраструктура и сервис"</t>
  </si>
  <si>
    <t>МУМП ЖКХ п.Ставрово</t>
  </si>
  <si>
    <t xml:space="preserve">ООО УК "Теплый дом" </t>
  </si>
  <si>
    <t>ЖСК</t>
  </si>
  <si>
    <t>ЖСК ул. Гоголя, д.1б</t>
  </si>
  <si>
    <t>ООО УК Теплый дом</t>
  </si>
  <si>
    <t>ООО"НАШ ДОМ"</t>
  </si>
  <si>
    <t>Кирпичные/блочные</t>
  </si>
  <si>
    <t>Итого по поселок Красная Горбатка</t>
  </si>
  <si>
    <t>ООО "Владимирская управляющая компания"</t>
  </si>
  <si>
    <t>ООО "УК ЖРЭП"</t>
  </si>
  <si>
    <t>ООО "ЖСС"</t>
  </si>
  <si>
    <t>ООО "Управляющая организация"</t>
  </si>
  <si>
    <t>ООО "Управляющая организация ремонтно-эксплуатационное управление № 1"</t>
  </si>
  <si>
    <t>ООО "УО "РМД"</t>
  </si>
  <si>
    <t>ТСЖ "Южная 11"</t>
  </si>
  <si>
    <t>ООО УК "Спецстройгарант-1"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</si>
  <si>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</si>
  <si>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Ивановское</t>
  </si>
  <si>
    <t>Дмитриевогорское</t>
  </si>
  <si>
    <t>поселок Городищи</t>
  </si>
  <si>
    <t>поселок Красная Горбатка</t>
  </si>
  <si>
    <t>Симское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</si>
  <si>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</si>
  <si>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МКП Г. ВЛАДИМИРА "ЖКХ"</t>
  </si>
  <si>
    <t>Ковров г, Волго-Донская ул, 10</t>
  </si>
  <si>
    <t>Александров г, Совхоз "Правда" ул, 27</t>
  </si>
  <si>
    <t>Ковровский р-н, Мелехово п, Школьный пер, 24</t>
  </si>
  <si>
    <t>Ковровский р-н, Мелехово п, Школьный пер, 26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</si>
  <si>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</si>
  <si>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</si>
  <si>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</si>
  <si>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</si>
  <si>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установка или замена в комплексе оборудования индивидуальных тепловых пунктов, при проведении капитального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</si>
  <si>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</si>
  <si>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</si>
  <si>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 * **</t>
  </si>
  <si>
    <t>ООО УК "Ковровтеплострой"</t>
  </si>
  <si>
    <t>ООО "УК "Веста" </t>
  </si>
  <si>
    <t>ООО "Наше ЖКО"</t>
  </si>
  <si>
    <t>ООО "ЖЭЦ-Управление" </t>
  </si>
  <si>
    <t>ООО "УК ПОКРОВ"</t>
  </si>
  <si>
    <t>Итого по Фоминское</t>
  </si>
  <si>
    <t>ТСН "ЛЕСНОЕ"</t>
  </si>
  <si>
    <t>Итого по субъекту:</t>
  </si>
  <si>
    <t>Ковровский р-н, Мелехово п, Пионерская ул, 5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</si>
  <si>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</si>
  <si>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</si>
  <si>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</si>
  <si>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</si>
  <si>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</si>
  <si>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</si>
  <si>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</t>
  </si>
  <si>
    <t>ООО "ЖКХ "УЮТ""</t>
  </si>
  <si>
    <t>МУП Г ВЛАДИМИРА "ГУК"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</si>
  <si>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</si>
  <si>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</si>
  <si>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</si>
  <si>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ООО "КОМСЕРВИС +"</t>
  </si>
  <si>
    <t>ООО ЖРП "ЗАКЛЯЗЬМЕНСКИЙ"</t>
  </si>
  <si>
    <t>Ковровский р-н, Мелехово п, Школьный пер, 27</t>
  </si>
  <si>
    <t>Ковровский р-н, Мелехово п, Строительная ул, 3</t>
  </si>
  <si>
    <t>Ковровский р-н, Мелехово п, Советская ул, 5</t>
  </si>
  <si>
    <t>ООО УК "Атмосфера"</t>
  </si>
  <si>
    <t>Способ формирования фонда капитального ремонта (РО - счет регионального оператора, СС - специальный счет)</t>
  </si>
  <si>
    <t xml:space="preserve">к приказу Министерства жилищно-коммунального хозяйства Владимирской области 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</si>
  <si>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</si>
  <si>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</si>
  <si>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Всего по Владимирской области на 2023-2025 годы:</t>
  </si>
  <si>
    <t>Итого по Владимирской области по 2023 году: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</si>
  <si>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</si>
  <si>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</si>
  <si>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</si>
  <si>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Всего по Владимирской области на 2023-2025 годы</t>
  </si>
  <si>
    <t>Итого по Владимирской области на 2023 год</t>
  </si>
  <si>
    <t>Количество жителей,
зарегистрированных в МКД на дату утверждения программы</t>
  </si>
  <si>
    <t>Итого по Григорьевское</t>
  </si>
  <si>
    <t>Григорьевское</t>
  </si>
  <si>
    <t>в том числе нераспределенный 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</si>
</sst>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0"/>
    <numFmt numFmtId="165" formatCode="###\ ###\ ###\ ##0"/>
  </numFmts>
  <fonts count="4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b/>
      <sz val="72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48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0" fillId="0" borderId="0"/>
    <xf numFmtId="0" fontId="10" fillId="0" borderId="0"/>
    <xf numFmtId="0" fontId="13" fillId="0" borderId="0"/>
    <xf numFmtId="0" fontId="22" fillId="0" borderId="0"/>
    <xf numFmtId="0" fontId="29" fillId="0" borderId="0"/>
    <xf numFmtId="0" fontId="22" fillId="0" borderId="0"/>
    <xf numFmtId="0" fontId="30" fillId="0" borderId="0"/>
    <xf numFmtId="0" fontId="22" fillId="0" borderId="0"/>
    <xf numFmtId="0" fontId="22" fillId="0" borderId="0"/>
  </cellStyleXfs>
  <cellXfs count="341">
    <xf numFmtId="0" fontId="0" fillId="0" borderId="0" xfId="0"/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4" fontId="4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0" fontId="1" fillId="0" borderId="0" xfId="4" applyFont="1" applyAlignment="1">
      <alignment wrapText="1"/>
    </xf>
    <xf numFmtId="0" fontId="1" fillId="0" borderId="0" xfId="4" applyFont="1" applyAlignment="1">
      <alignment horizontal="right"/>
    </xf>
    <xf numFmtId="0" fontId="1" fillId="0" borderId="1" xfId="4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8" fillId="0" borderId="1" xfId="0" applyFont="1" applyBorder="1"/>
    <xf numFmtId="4" fontId="23" fillId="0" borderId="1" xfId="1" applyNumberFormat="1" applyFont="1" applyBorder="1" applyAlignment="1">
      <alignment horizontal="center" vertical="center"/>
    </xf>
    <xf numFmtId="3" fontId="23" fillId="0" borderId="1" xfId="1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164" fontId="25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 wrapText="1"/>
    </xf>
    <xf numFmtId="4" fontId="25" fillId="0" borderId="1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4" fontId="16" fillId="0" borderId="5" xfId="1" applyNumberFormat="1" applyFont="1" applyBorder="1" applyAlignment="1">
      <alignment horizontal="center" vertical="center" textRotation="90" wrapText="1"/>
    </xf>
    <xf numFmtId="4" fontId="16" fillId="0" borderId="7" xfId="1" applyNumberFormat="1" applyFont="1" applyBorder="1" applyAlignment="1">
      <alignment horizontal="center" vertical="center" textRotation="90" wrapText="1"/>
    </xf>
    <xf numFmtId="0" fontId="16" fillId="0" borderId="1" xfId="1" applyFont="1" applyBorder="1" applyAlignment="1">
      <alignment horizontal="center" vertical="center"/>
    </xf>
    <xf numFmtId="4" fontId="16" fillId="0" borderId="1" xfId="1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6" fillId="0" borderId="2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4" fontId="16" fillId="0" borderId="1" xfId="1" applyNumberFormat="1" applyFont="1" applyBorder="1" applyAlignment="1">
      <alignment horizontal="right" vertical="center"/>
    </xf>
    <xf numFmtId="3" fontId="16" fillId="0" borderId="1" xfId="1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4" fontId="21" fillId="0" borderId="1" xfId="1" applyNumberFormat="1" applyFont="1" applyBorder="1" applyAlignment="1">
      <alignment horizontal="right" vertical="center"/>
    </xf>
    <xf numFmtId="4" fontId="16" fillId="0" borderId="1" xfId="0" applyNumberFormat="1" applyFont="1" applyBorder="1"/>
    <xf numFmtId="3" fontId="16" fillId="0" borderId="1" xfId="0" applyNumberFormat="1" applyFont="1" applyBorder="1"/>
    <xf numFmtId="4" fontId="21" fillId="0" borderId="1" xfId="0" applyNumberFormat="1" applyFont="1" applyBorder="1"/>
    <xf numFmtId="4" fontId="16" fillId="0" borderId="1" xfId="0" applyNumberFormat="1" applyFont="1" applyBorder="1" applyAlignment="1">
      <alignment horizontal="right" vertical="center" wrapText="1"/>
    </xf>
    <xf numFmtId="0" fontId="33" fillId="0" borderId="1" xfId="0" applyFont="1" applyBorder="1"/>
    <xf numFmtId="0" fontId="33" fillId="0" borderId="2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33" fillId="0" borderId="2" xfId="0" applyFont="1" applyBorder="1"/>
    <xf numFmtId="0" fontId="16" fillId="0" borderId="2" xfId="0" applyFont="1" applyBorder="1" applyAlignment="1">
      <alignment horizontal="left" vertical="center" wrapText="1"/>
    </xf>
    <xf numFmtId="0" fontId="33" fillId="0" borderId="9" xfId="0" applyFont="1" applyBorder="1" applyAlignment="1">
      <alignment vertical="center" wrapText="1"/>
    </xf>
    <xf numFmtId="0" fontId="16" fillId="0" borderId="8" xfId="0" applyFont="1" applyBorder="1"/>
    <xf numFmtId="0" fontId="33" fillId="0" borderId="2" xfId="0" applyFont="1" applyBorder="1" applyAlignment="1">
      <alignment wrapText="1"/>
    </xf>
    <xf numFmtId="4" fontId="21" fillId="0" borderId="1" xfId="0" applyNumberFormat="1" applyFont="1" applyBorder="1" applyAlignment="1">
      <alignment horizontal="right"/>
    </xf>
    <xf numFmtId="0" fontId="33" fillId="0" borderId="0" xfId="0" applyFont="1"/>
    <xf numFmtId="0" fontId="33" fillId="0" borderId="2" xfId="0" applyFont="1" applyBorder="1" applyAlignment="1">
      <alignment vertical="top"/>
    </xf>
    <xf numFmtId="0" fontId="35" fillId="0" borderId="2" xfId="0" applyFont="1" applyBorder="1" applyAlignment="1">
      <alignment vertical="center" wrapText="1"/>
    </xf>
    <xf numFmtId="0" fontId="34" fillId="0" borderId="2" xfId="0" applyFont="1" applyBorder="1"/>
    <xf numFmtId="0" fontId="31" fillId="0" borderId="0" xfId="0" applyFont="1"/>
    <xf numFmtId="0" fontId="18" fillId="0" borderId="0" xfId="0" applyFont="1" applyAlignment="1">
      <alignment vertical="center"/>
    </xf>
    <xf numFmtId="0" fontId="32" fillId="0" borderId="1" xfId="5" applyFont="1" applyBorder="1" applyAlignment="1">
      <alignment horizontal="center" vertical="center"/>
    </xf>
    <xf numFmtId="1" fontId="16" fillId="0" borderId="1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textRotation="90" wrapText="1"/>
    </xf>
    <xf numFmtId="4" fontId="40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3" fillId="0" borderId="3" xfId="0" applyFont="1" applyBorder="1" applyAlignment="1">
      <alignment horizontal="center" wrapText="1"/>
    </xf>
    <xf numFmtId="0" fontId="43" fillId="0" borderId="1" xfId="0" applyFont="1" applyBorder="1" applyAlignment="1">
      <alignment horizontal="center" wrapText="1"/>
    </xf>
    <xf numFmtId="4" fontId="43" fillId="0" borderId="1" xfId="0" applyNumberFormat="1" applyFont="1" applyBorder="1" applyAlignment="1">
      <alignment horizontal="right"/>
    </xf>
    <xf numFmtId="1" fontId="43" fillId="0" borderId="1" xfId="0" applyNumberFormat="1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1" fontId="43" fillId="0" borderId="3" xfId="0" applyNumberFormat="1" applyFont="1" applyBorder="1" applyAlignment="1">
      <alignment horizontal="center"/>
    </xf>
    <xf numFmtId="0" fontId="45" fillId="0" borderId="1" xfId="0" applyFont="1" applyBorder="1"/>
    <xf numFmtId="164" fontId="43" fillId="0" borderId="1" xfId="0" applyNumberFormat="1" applyFont="1" applyBorder="1" applyAlignment="1">
      <alignment horizontal="right"/>
    </xf>
    <xf numFmtId="0" fontId="42" fillId="0" borderId="1" xfId="5" applyFont="1" applyBorder="1" applyAlignment="1">
      <alignment horizontal="center"/>
    </xf>
    <xf numFmtId="164" fontId="43" fillId="0" borderId="1" xfId="0" applyNumberFormat="1" applyFont="1" applyBorder="1" applyAlignment="1">
      <alignment horizontal="left" wrapText="1"/>
    </xf>
    <xf numFmtId="10" fontId="43" fillId="0" borderId="1" xfId="0" applyNumberFormat="1" applyFont="1" applyBorder="1" applyAlignment="1">
      <alignment horizontal="center"/>
    </xf>
    <xf numFmtId="0" fontId="44" fillId="0" borderId="0" xfId="0" applyFont="1"/>
    <xf numFmtId="4" fontId="43" fillId="0" borderId="1" xfId="0" applyNumberFormat="1" applyFont="1" applyBorder="1"/>
    <xf numFmtId="4" fontId="45" fillId="0" borderId="1" xfId="0" applyNumberFormat="1" applyFont="1" applyBorder="1" applyAlignment="1">
      <alignment horizontal="right"/>
    </xf>
    <xf numFmtId="0" fontId="42" fillId="0" borderId="1" xfId="5" applyFont="1" applyBorder="1" applyAlignment="1">
      <alignment horizontal="left" vertical="center"/>
    </xf>
    <xf numFmtId="0" fontId="43" fillId="0" borderId="3" xfId="0" applyFont="1" applyBorder="1" applyAlignment="1">
      <alignment horizontal="center"/>
    </xf>
    <xf numFmtId="0" fontId="16" fillId="0" borderId="0" xfId="8" applyFont="1" applyAlignment="1">
      <alignment wrapText="1"/>
    </xf>
    <xf numFmtId="0" fontId="16" fillId="0" borderId="0" xfId="8" applyFont="1" applyAlignment="1">
      <alignment horizontal="center" wrapText="1"/>
    </xf>
    <xf numFmtId="0" fontId="16" fillId="0" borderId="0" xfId="8" applyFont="1" applyAlignment="1">
      <alignment horizontal="right" wrapText="1"/>
    </xf>
    <xf numFmtId="0" fontId="16" fillId="0" borderId="0" xfId="8" applyFont="1" applyAlignment="1">
      <alignment vertical="center" wrapText="1"/>
    </xf>
    <xf numFmtId="0" fontId="16" fillId="0" borderId="1" xfId="9" applyFont="1" applyBorder="1" applyAlignment="1">
      <alignment horizontal="center" vertical="center"/>
    </xf>
    <xf numFmtId="1" fontId="16" fillId="0" borderId="1" xfId="9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wrapText="1"/>
    </xf>
    <xf numFmtId="4" fontId="18" fillId="0" borderId="1" xfId="0" applyNumberFormat="1" applyFont="1" applyBorder="1" applyAlignment="1">
      <alignment vertical="center"/>
    </xf>
    <xf numFmtId="3" fontId="41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right"/>
    </xf>
    <xf numFmtId="4" fontId="18" fillId="0" borderId="1" xfId="9" applyNumberFormat="1" applyFont="1" applyBorder="1" applyAlignment="1">
      <alignment horizontal="right" vertical="center"/>
    </xf>
    <xf numFmtId="1" fontId="32" fillId="0" borderId="1" xfId="5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left" wrapText="1"/>
    </xf>
    <xf numFmtId="4" fontId="41" fillId="0" borderId="1" xfId="0" applyNumberFormat="1" applyFont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4" fontId="41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right"/>
    </xf>
    <xf numFmtId="4" fontId="1" fillId="0" borderId="1" xfId="4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3" fontId="16" fillId="0" borderId="0" xfId="0" applyNumberFormat="1" applyFont="1"/>
    <xf numFmtId="1" fontId="16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3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3" fillId="0" borderId="1" xfId="3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4" fontId="3" fillId="0" borderId="1" xfId="3" applyNumberFormat="1" applyFont="1" applyBorder="1" applyAlignment="1">
      <alignment horizontal="right"/>
    </xf>
    <xf numFmtId="3" fontId="3" fillId="0" borderId="1" xfId="3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4" fontId="3" fillId="0" borderId="1" xfId="6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7" fillId="0" borderId="3" xfId="0" applyFont="1" applyBorder="1"/>
    <xf numFmtId="3" fontId="3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/>
    <xf numFmtId="0" fontId="3" fillId="0" borderId="0" xfId="0" applyFont="1"/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4" fillId="0" borderId="1" xfId="5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7" fillId="0" borderId="0" xfId="0" applyNumberFormat="1" applyFont="1"/>
    <xf numFmtId="2" fontId="1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right"/>
    </xf>
    <xf numFmtId="4" fontId="1" fillId="0" borderId="3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textRotation="90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2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textRotation="90" wrapText="1"/>
    </xf>
    <xf numFmtId="1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6" fillId="0" borderId="5" xfId="1" applyFont="1" applyBorder="1" applyAlignment="1">
      <alignment horizontal="center" vertical="center" textRotation="90" wrapText="1"/>
    </xf>
    <xf numFmtId="0" fontId="16" fillId="0" borderId="7" xfId="1" applyFont="1" applyBorder="1" applyAlignment="1">
      <alignment horizontal="center" vertical="center" textRotation="90" wrapText="1"/>
    </xf>
    <xf numFmtId="4" fontId="16" fillId="0" borderId="2" xfId="1" applyNumberFormat="1" applyFont="1" applyBorder="1" applyAlignment="1">
      <alignment horizontal="center" vertical="center" wrapText="1"/>
    </xf>
    <xf numFmtId="4" fontId="16" fillId="0" borderId="8" xfId="1" applyNumberFormat="1" applyFont="1" applyBorder="1" applyAlignment="1">
      <alignment horizontal="center" vertical="center" wrapText="1"/>
    </xf>
    <xf numFmtId="4" fontId="16" fillId="0" borderId="3" xfId="1" applyNumberFormat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textRotation="90" wrapText="1"/>
    </xf>
    <xf numFmtId="0" fontId="16" fillId="0" borderId="5" xfId="1" applyFont="1" applyBorder="1" applyAlignment="1">
      <alignment horizontal="center" textRotation="90" wrapText="1"/>
    </xf>
    <xf numFmtId="0" fontId="16" fillId="0" borderId="6" xfId="1" applyFont="1" applyBorder="1" applyAlignment="1">
      <alignment horizontal="center" textRotation="90" wrapText="1"/>
    </xf>
    <xf numFmtId="0" fontId="16" fillId="0" borderId="7" xfId="1" applyFont="1" applyBorder="1" applyAlignment="1">
      <alignment horizontal="center" textRotation="90" wrapText="1"/>
    </xf>
    <xf numFmtId="0" fontId="16" fillId="0" borderId="5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4" fontId="16" fillId="0" borderId="5" xfId="1" applyNumberFormat="1" applyFont="1" applyBorder="1" applyAlignment="1">
      <alignment horizontal="center" vertical="center" textRotation="90" wrapText="1"/>
    </xf>
    <xf numFmtId="4" fontId="16" fillId="0" borderId="7" xfId="1" applyNumberFormat="1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6" fillId="0" borderId="6" xfId="1" applyNumberFormat="1" applyFont="1" applyBorder="1" applyAlignment="1">
      <alignment horizontal="center" vertical="center" textRotation="90" wrapText="1"/>
    </xf>
    <xf numFmtId="0" fontId="1" fillId="0" borderId="2" xfId="4" applyFont="1" applyBorder="1" applyAlignment="1">
      <alignment wrapText="1"/>
    </xf>
    <xf numFmtId="0" fontId="1" fillId="0" borderId="3" xfId="4" applyFont="1" applyBorder="1" applyAlignment="1">
      <alignment wrapText="1"/>
    </xf>
    <xf numFmtId="0" fontId="1" fillId="0" borderId="2" xfId="4" applyFont="1" applyBorder="1" applyAlignment="1">
      <alignment horizontal="center" vertical="center" wrapText="1"/>
    </xf>
    <xf numFmtId="0" fontId="1" fillId="0" borderId="8" xfId="4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top" wrapText="1"/>
    </xf>
    <xf numFmtId="0" fontId="26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165" fontId="43" fillId="0" borderId="2" xfId="0" applyNumberFormat="1" applyFont="1" applyBorder="1" applyAlignment="1">
      <alignment horizontal="left"/>
    </xf>
    <xf numFmtId="165" fontId="43" fillId="0" borderId="3" xfId="0" applyNumberFormat="1" applyFont="1" applyBorder="1" applyAlignment="1">
      <alignment horizontal="left"/>
    </xf>
    <xf numFmtId="0" fontId="43" fillId="0" borderId="1" xfId="0" applyFont="1" applyBorder="1" applyAlignment="1">
      <alignment horizontal="center" vertical="center"/>
    </xf>
    <xf numFmtId="2" fontId="40" fillId="0" borderId="5" xfId="8" applyNumberFormat="1" applyFont="1" applyBorder="1" applyAlignment="1">
      <alignment horizontal="center" vertical="center" textRotation="90" wrapText="1"/>
    </xf>
    <xf numFmtId="2" fontId="40" fillId="0" borderId="7" xfId="8" applyNumberFormat="1" applyFont="1" applyBorder="1" applyAlignment="1">
      <alignment horizontal="center" vertical="center" textRotation="90" wrapText="1"/>
    </xf>
    <xf numFmtId="2" fontId="40" fillId="0" borderId="5" xfId="0" applyNumberFormat="1" applyFont="1" applyBorder="1" applyAlignment="1">
      <alignment horizontal="center" vertical="center" textRotation="90" wrapText="1"/>
    </xf>
    <xf numFmtId="2" fontId="40" fillId="0" borderId="7" xfId="0" applyNumberFormat="1" applyFont="1" applyBorder="1" applyAlignment="1">
      <alignment horizontal="center" vertical="center" textRotation="90" wrapText="1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left" wrapText="1"/>
    </xf>
    <xf numFmtId="0" fontId="39" fillId="0" borderId="10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4" fontId="40" fillId="0" borderId="5" xfId="0" applyNumberFormat="1" applyFont="1" applyBorder="1" applyAlignment="1">
      <alignment horizontal="center" vertical="center" wrapText="1"/>
    </xf>
    <xf numFmtId="4" fontId="40" fillId="0" borderId="6" xfId="0" applyNumberFormat="1" applyFont="1" applyBorder="1" applyAlignment="1">
      <alignment horizontal="center" vertical="center" wrapText="1"/>
    </xf>
    <xf numFmtId="4" fontId="40" fillId="0" borderId="7" xfId="0" applyNumberFormat="1" applyFont="1" applyBorder="1" applyAlignment="1">
      <alignment horizontal="center" vertical="center" wrapText="1"/>
    </xf>
    <xf numFmtId="2" fontId="40" fillId="0" borderId="1" xfId="8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textRotation="90" wrapText="1"/>
    </xf>
    <xf numFmtId="0" fontId="40" fillId="0" borderId="6" xfId="0" applyFont="1" applyBorder="1" applyAlignment="1">
      <alignment horizontal="center" vertical="center" textRotation="90" wrapText="1"/>
    </xf>
    <xf numFmtId="0" fontId="40" fillId="0" borderId="7" xfId="0" applyFont="1" applyBorder="1" applyAlignment="1">
      <alignment horizontal="center" vertical="center" textRotation="90" wrapText="1"/>
    </xf>
    <xf numFmtId="0" fontId="40" fillId="0" borderId="2" xfId="9" applyFont="1" applyBorder="1" applyAlignment="1">
      <alignment horizontal="center" vertical="center"/>
    </xf>
    <xf numFmtId="0" fontId="40" fillId="0" borderId="8" xfId="9" applyFont="1" applyBorder="1" applyAlignment="1">
      <alignment horizontal="center" vertical="center"/>
    </xf>
    <xf numFmtId="0" fontId="40" fillId="0" borderId="3" xfId="9" applyFont="1" applyBorder="1" applyAlignment="1">
      <alignment horizontal="center" vertical="center"/>
    </xf>
    <xf numFmtId="0" fontId="16" fillId="0" borderId="1" xfId="9" applyFont="1" applyBorder="1" applyAlignment="1">
      <alignment horizontal="center" vertical="center" wrapText="1"/>
    </xf>
    <xf numFmtId="0" fontId="16" fillId="0" borderId="1" xfId="9" applyFont="1" applyBorder="1" applyAlignment="1">
      <alignment vertical="center" wrapText="1"/>
    </xf>
    <xf numFmtId="0" fontId="16" fillId="0" borderId="5" xfId="9" applyFont="1" applyBorder="1" applyAlignment="1">
      <alignment horizontal="center" textRotation="90" wrapText="1"/>
    </xf>
    <xf numFmtId="0" fontId="16" fillId="0" borderId="6" xfId="9" applyFont="1" applyBorder="1" applyAlignment="1">
      <alignment horizontal="center" wrapText="1"/>
    </xf>
    <xf numFmtId="0" fontId="16" fillId="0" borderId="7" xfId="9" applyFont="1" applyBorder="1" applyAlignment="1">
      <alignment horizontal="center" wrapText="1"/>
    </xf>
    <xf numFmtId="0" fontId="16" fillId="0" borderId="6" xfId="9" applyFont="1" applyBorder="1" applyAlignment="1">
      <alignment horizontal="center" textRotation="90" wrapText="1"/>
    </xf>
    <xf numFmtId="0" fontId="16" fillId="0" borderId="7" xfId="9" applyFont="1" applyBorder="1" applyAlignment="1">
      <alignment horizontal="center" textRotation="90" wrapText="1"/>
    </xf>
    <xf numFmtId="0" fontId="16" fillId="0" borderId="5" xfId="9" applyFont="1" applyBorder="1" applyAlignment="1">
      <alignment horizontal="center" vertical="center" wrapText="1"/>
    </xf>
    <xf numFmtId="0" fontId="16" fillId="0" borderId="6" xfId="9" applyFont="1" applyBorder="1" applyAlignment="1">
      <alignment horizontal="center" vertical="center" wrapText="1"/>
    </xf>
    <xf numFmtId="0" fontId="16" fillId="0" borderId="7" xfId="9" applyFont="1" applyBorder="1" applyAlignment="1">
      <alignment horizontal="center" vertical="center" wrapText="1"/>
    </xf>
    <xf numFmtId="0" fontId="16" fillId="0" borderId="1" xfId="9" applyFont="1" applyBorder="1" applyAlignment="1">
      <alignment horizontal="center" textRotation="90" wrapText="1"/>
    </xf>
    <xf numFmtId="0" fontId="16" fillId="0" borderId="1" xfId="9" applyFont="1" applyBorder="1" applyAlignment="1">
      <alignment horizontal="center" wrapText="1"/>
    </xf>
    <xf numFmtId="0" fontId="16" fillId="0" borderId="1" xfId="9" applyFont="1" applyBorder="1" applyAlignment="1">
      <alignment horizontal="center" vertical="center" textRotation="90" wrapText="1"/>
    </xf>
    <xf numFmtId="0" fontId="16" fillId="0" borderId="1" xfId="9" applyFont="1" applyBorder="1" applyAlignment="1">
      <alignment vertical="center"/>
    </xf>
    <xf numFmtId="0" fontId="16" fillId="0" borderId="5" xfId="9" applyFont="1" applyBorder="1" applyAlignment="1">
      <alignment horizontal="center" vertical="center" textRotation="90" wrapText="1"/>
    </xf>
    <xf numFmtId="0" fontId="16" fillId="0" borderId="7" xfId="9" applyFont="1" applyBorder="1" applyAlignment="1">
      <alignment horizontal="center" vertical="center"/>
    </xf>
    <xf numFmtId="0" fontId="16" fillId="0" borderId="7" xfId="9" applyFont="1" applyBorder="1" applyAlignment="1">
      <alignment vertical="center" wrapText="1"/>
    </xf>
    <xf numFmtId="0" fontId="16" fillId="0" borderId="0" xfId="8" applyFont="1" applyAlignment="1">
      <alignment horizontal="right" wrapText="1"/>
    </xf>
    <xf numFmtId="0" fontId="16" fillId="0" borderId="0" xfId="8" applyFont="1" applyAlignment="1">
      <alignment horizontal="right" vertical="center" wrapText="1"/>
    </xf>
    <xf numFmtId="0" fontId="46" fillId="0" borderId="0" xfId="8" applyFont="1" applyAlignment="1">
      <alignment horizontal="center" vertical="center" wrapText="1"/>
    </xf>
    <xf numFmtId="0" fontId="16" fillId="0" borderId="6" xfId="9" applyFont="1" applyBorder="1" applyAlignment="1">
      <alignment vertical="center" wrapText="1"/>
    </xf>
    <xf numFmtId="0" fontId="16" fillId="0" borderId="7" xfId="9" applyFont="1" applyBorder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8" applyFont="1" applyAlignment="1">
      <alignment horizontal="right" wrapText="1"/>
    </xf>
    <xf numFmtId="0" fontId="25" fillId="0" borderId="0" xfId="0" applyFont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</cellXfs>
  <cellStyles count="10">
    <cellStyle name="Excel Built-in Normal" xfId="3" xr:uid="{FD7E4C00-EC7B-4161-9CCA-28B8615F2FB6}"/>
    <cellStyle name="Обычный" xfId="0" builtinId="0"/>
    <cellStyle name="Обычный 11" xfId="8" xr:uid="{750BC25E-702D-4EF1-A3FB-8E9472DEDFF3}"/>
    <cellStyle name="Обычный 2" xfId="1" xr:uid="{00F64855-E54F-4602-8668-907A6907D63D}"/>
    <cellStyle name="Обычный 2 8" xfId="9" xr:uid="{02AAEBA2-33C7-4A7E-B9C8-F583AE267C18}"/>
    <cellStyle name="Обычный 3 16" xfId="7" xr:uid="{5042A548-1377-4DE1-A979-BA70F670A0C3}"/>
    <cellStyle name="Обычный 4" xfId="2" xr:uid="{23E1028B-5887-4974-8FE5-5923729F5DAB}"/>
    <cellStyle name="Обычный 4 2 2 2" xfId="4" xr:uid="{68FF9376-E1DF-40B6-9CCF-579F832598D2}"/>
    <cellStyle name="Обычный 7" xfId="6" xr:uid="{EFC7F4F6-DBA6-47CD-B6F6-E1FF85548AE9}"/>
    <cellStyle name="Обычный_Лист1" xfId="5" xr:uid="{85781B5E-C225-454D-B6E6-152659DF7BC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CC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&#1086;&#1090;%2008.02.2022%20&#8470;2/&#1050;&#1055;%202020-2022%20&#1075;&#1086;&#1076;&#1099;_&#1086;&#1090;%2008.02.2022%20&#1053;&#1040;%20&#1055;&#1045;&#1063;&#1040;&#1058;&#10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new/&#1050;&#1055;%202020-2022%20&#1075;&#1086;&#1076;&#1099;_new_&#1089;%20&#1091;&#1076;&#1072;&#1083;&#1077;&#1085;&#1085;&#1099;&#1084;&#1080;%20&#1052;&#1050;&#1044;%20&#1086;&#1090;%2024.10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</sheetNames>
    <sheetDataSet>
      <sheetData sheetId="0" refreshError="1"/>
      <sheetData sheetId="1">
        <row r="14">
          <cell r="Q14">
            <v>0</v>
          </cell>
        </row>
        <row r="1021">
          <cell r="Q10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  <sheetName val="Лист1"/>
      <sheetName val="Лист2"/>
    </sheetNames>
    <sheetDataSet>
      <sheetData sheetId="0"/>
      <sheetData sheetId="1">
        <row r="35">
          <cell r="R35">
            <v>0</v>
          </cell>
          <cell r="S3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5D03-0EC6-4AEE-AEF5-294BC54648D2}">
  <sheetPr>
    <pageSetUpPr fitToPage="1"/>
  </sheetPr>
  <dimension ref="A1:HJ11427"/>
  <sheetViews>
    <sheetView tabSelected="1" topLeftCell="B786" zoomScale="50" zoomScaleNormal="50" workbookViewId="0">
      <selection activeCell="B806" sqref="B806"/>
    </sheetView>
  </sheetViews>
  <sheetFormatPr defaultRowHeight="18.75" x14ac:dyDescent="0.3"/>
  <cols>
    <col min="1" max="1" width="9.140625" style="5" hidden="1" customWidth="1"/>
    <col min="2" max="2" width="10.5703125" style="5" customWidth="1"/>
    <col min="3" max="3" width="83.85546875" style="5" customWidth="1"/>
    <col min="4" max="4" width="28.7109375" style="5" customWidth="1"/>
    <col min="5" max="5" width="16.42578125" style="5" customWidth="1"/>
    <col min="6" max="6" width="19.7109375" style="5" customWidth="1"/>
    <col min="7" max="7" width="23.7109375" style="5" customWidth="1"/>
    <col min="8" max="8" width="18.42578125" style="5" customWidth="1"/>
    <col min="9" max="9" width="20.28515625" style="5" customWidth="1"/>
    <col min="10" max="10" width="14.42578125" style="5" customWidth="1"/>
    <col min="11" max="11" width="19.42578125" style="215" customWidth="1"/>
    <col min="12" max="12" width="19.42578125" style="5" customWidth="1"/>
    <col min="13" max="13" width="17.5703125" style="5" customWidth="1"/>
    <col min="14" max="14" width="23.28515625" style="5" customWidth="1"/>
    <col min="15" max="15" width="16.85546875" style="5" customWidth="1"/>
    <col min="16" max="16" width="19.5703125" style="5" customWidth="1"/>
    <col min="17" max="17" width="16" style="5" customWidth="1"/>
    <col min="18" max="18" width="22" style="5" customWidth="1"/>
    <col min="19" max="19" width="9.28515625" style="5" customWidth="1"/>
    <col min="20" max="20" width="18.28515625" style="5" customWidth="1"/>
    <col min="21" max="21" width="18.85546875" style="5" customWidth="1"/>
    <col min="22" max="22" width="19" style="5" customWidth="1"/>
    <col min="23" max="23" width="27" style="5" customWidth="1"/>
    <col min="24" max="24" width="21.28515625" style="5" customWidth="1"/>
    <col min="25" max="25" width="9.28515625" style="5" customWidth="1"/>
    <col min="26" max="26" width="19" style="5" customWidth="1"/>
    <col min="27" max="27" width="36.140625" style="5" customWidth="1"/>
    <col min="28" max="29" width="21.5703125" style="5" customWidth="1"/>
    <col min="30" max="30" width="18.140625" style="5" customWidth="1"/>
    <col min="31" max="31" width="17" style="5" customWidth="1"/>
    <col min="32" max="33" width="24.5703125" style="5" customWidth="1"/>
    <col min="34" max="34" width="24" style="5" customWidth="1"/>
    <col min="35" max="38" width="0" style="5" hidden="1" customWidth="1"/>
    <col min="39" max="40" width="16.85546875" style="5" hidden="1" customWidth="1"/>
    <col min="41" max="41" width="13.5703125" style="5" hidden="1" customWidth="1"/>
    <col min="42" max="42" width="13.140625" style="5" hidden="1" customWidth="1"/>
    <col min="43" max="44" width="14" style="5" hidden="1" customWidth="1"/>
    <col min="45" max="45" width="35.5703125" style="5" hidden="1" customWidth="1"/>
    <col min="46" max="48" width="40.7109375" style="5" hidden="1" customWidth="1"/>
    <col min="49" max="49" width="0" style="5" hidden="1" customWidth="1"/>
    <col min="50" max="50" width="13" style="5" hidden="1" customWidth="1"/>
    <col min="51" max="51" width="21.42578125" style="5" hidden="1" customWidth="1"/>
    <col min="52" max="52" width="33.28515625" style="143" hidden="1" customWidth="1"/>
    <col min="53" max="53" width="21.42578125" style="143" hidden="1" customWidth="1"/>
    <col min="54" max="54" width="33.28515625" style="143" hidden="1" customWidth="1"/>
    <col min="55" max="55" width="15.85546875" style="5" hidden="1" customWidth="1"/>
    <col min="56" max="85" width="0" style="5" hidden="1" customWidth="1"/>
    <col min="86" max="86" width="16.7109375" style="5" bestFit="1" customWidth="1"/>
    <col min="87" max="16384" width="9.140625" style="5"/>
  </cols>
  <sheetData>
    <row r="1" spans="2:54" ht="35.25" x14ac:dyDescent="0.5">
      <c r="B1" s="138"/>
      <c r="C1" s="139"/>
      <c r="D1" s="140"/>
      <c r="E1" s="140"/>
      <c r="F1" s="140"/>
      <c r="G1" s="140"/>
      <c r="H1" s="141"/>
      <c r="I1" s="140"/>
      <c r="J1" s="140"/>
      <c r="K1" s="142"/>
      <c r="L1" s="140"/>
      <c r="M1" s="140"/>
      <c r="N1" s="140"/>
      <c r="O1" s="140"/>
      <c r="P1" s="140"/>
      <c r="AC1" s="136"/>
      <c r="AD1" s="230" t="s">
        <v>17209</v>
      </c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</row>
    <row r="2" spans="2:54" ht="75.75" customHeight="1" x14ac:dyDescent="0.45">
      <c r="B2" s="138"/>
      <c r="C2" s="139"/>
      <c r="D2" s="140"/>
      <c r="E2" s="140"/>
      <c r="F2" s="140"/>
      <c r="G2" s="140"/>
      <c r="H2" s="141"/>
      <c r="I2" s="140"/>
      <c r="J2" s="140"/>
      <c r="K2" s="142"/>
      <c r="L2" s="140"/>
      <c r="M2" s="140"/>
      <c r="N2" s="140"/>
      <c r="O2" s="140"/>
      <c r="P2" s="140"/>
      <c r="Z2" s="231" t="s">
        <v>17434</v>
      </c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</row>
    <row r="3" spans="2:54" ht="91.5" x14ac:dyDescent="1.25">
      <c r="B3" s="144"/>
      <c r="C3" s="145"/>
      <c r="D3" s="146"/>
      <c r="E3" s="146"/>
      <c r="F3" s="146"/>
      <c r="G3" s="146"/>
      <c r="H3" s="147"/>
      <c r="I3" s="146"/>
      <c r="J3" s="146"/>
      <c r="K3" s="148"/>
      <c r="L3" s="146"/>
      <c r="M3" s="146"/>
      <c r="N3" s="146"/>
      <c r="O3" s="146"/>
      <c r="P3" s="146"/>
      <c r="AC3" s="231" t="s">
        <v>17210</v>
      </c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</row>
    <row r="4" spans="2:54" ht="34.5" customHeight="1" x14ac:dyDescent="0.45">
      <c r="B4" s="241" t="s">
        <v>17211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</row>
    <row r="5" spans="2:54" ht="34.5" customHeight="1" x14ac:dyDescent="0.3">
      <c r="B5" s="242" t="s">
        <v>17212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</row>
    <row r="6" spans="2:54" ht="34.5" customHeight="1" x14ac:dyDescent="0.3">
      <c r="B6" s="242" t="s">
        <v>17216</v>
      </c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</row>
    <row r="7" spans="2:54" ht="18.75" customHeight="1" x14ac:dyDescent="0.3">
      <c r="B7" s="240" t="s">
        <v>17213</v>
      </c>
      <c r="C7" s="235" t="s">
        <v>17217</v>
      </c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</row>
    <row r="8" spans="2:54" ht="18.75" customHeight="1" x14ac:dyDescent="0.3">
      <c r="B8" s="240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</row>
    <row r="9" spans="2:54" ht="35.25" customHeight="1" x14ac:dyDescent="0.3">
      <c r="B9" s="149" t="s">
        <v>17214</v>
      </c>
      <c r="C9" s="235" t="s">
        <v>17215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</row>
    <row r="10" spans="2:54" ht="35.25" x14ac:dyDescent="0.5">
      <c r="B10" s="150"/>
      <c r="C10" s="151"/>
      <c r="D10" s="152"/>
      <c r="E10" s="152"/>
      <c r="F10" s="152"/>
      <c r="G10" s="152"/>
      <c r="H10" s="153"/>
      <c r="I10" s="152"/>
      <c r="J10" s="152"/>
      <c r="K10" s="154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0"/>
      <c r="AA10" s="150"/>
      <c r="AB10" s="150"/>
    </row>
    <row r="11" spans="2:54" ht="45.75" customHeight="1" x14ac:dyDescent="0.3">
      <c r="B11" s="222" t="s">
        <v>0</v>
      </c>
      <c r="C11" s="222" t="s">
        <v>1</v>
      </c>
      <c r="D11" s="238" t="s">
        <v>2</v>
      </c>
      <c r="E11" s="222" t="s">
        <v>3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5" t="s">
        <v>4</v>
      </c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6" t="s">
        <v>5</v>
      </c>
      <c r="AG11" s="226" t="s">
        <v>6</v>
      </c>
      <c r="AH11" s="226" t="s">
        <v>7</v>
      </c>
      <c r="AI11" s="227" t="s">
        <v>588</v>
      </c>
      <c r="AJ11" s="232" t="s">
        <v>600</v>
      </c>
      <c r="AK11" s="232" t="s">
        <v>601</v>
      </c>
      <c r="AL11" s="227" t="s">
        <v>589</v>
      </c>
      <c r="AM11" s="229" t="s">
        <v>590</v>
      </c>
      <c r="AN11" s="229"/>
      <c r="AO11" s="229"/>
      <c r="AP11" s="229"/>
      <c r="AQ11" s="229"/>
      <c r="AR11" s="229"/>
      <c r="AS11" s="219" t="s">
        <v>16990</v>
      </c>
      <c r="AT11" s="219" t="s">
        <v>16988</v>
      </c>
      <c r="AU11" s="219"/>
      <c r="AV11" s="219" t="s">
        <v>17034</v>
      </c>
      <c r="AW11" s="224" t="s">
        <v>597</v>
      </c>
      <c r="AX11" s="224" t="s">
        <v>598</v>
      </c>
      <c r="AY11" s="224" t="s">
        <v>599</v>
      </c>
      <c r="AZ11" s="224" t="s">
        <v>16952</v>
      </c>
      <c r="BA11" s="224" t="s">
        <v>17022</v>
      </c>
      <c r="BB11" s="157"/>
    </row>
    <row r="12" spans="2:54" ht="45.75" customHeight="1" x14ac:dyDescent="0.3">
      <c r="B12" s="222"/>
      <c r="C12" s="222"/>
      <c r="D12" s="238"/>
      <c r="E12" s="222" t="s">
        <v>8</v>
      </c>
      <c r="F12" s="222"/>
      <c r="G12" s="222"/>
      <c r="H12" s="222"/>
      <c r="I12" s="222"/>
      <c r="J12" s="222"/>
      <c r="K12" s="222" t="s">
        <v>9</v>
      </c>
      <c r="L12" s="222"/>
      <c r="M12" s="222" t="s">
        <v>10</v>
      </c>
      <c r="N12" s="222"/>
      <c r="O12" s="222" t="s">
        <v>11</v>
      </c>
      <c r="P12" s="222"/>
      <c r="Q12" s="222" t="s">
        <v>12</v>
      </c>
      <c r="R12" s="222"/>
      <c r="S12" s="222" t="s">
        <v>13</v>
      </c>
      <c r="T12" s="222"/>
      <c r="U12" s="228" t="s">
        <v>14</v>
      </c>
      <c r="V12" s="228" t="s">
        <v>15</v>
      </c>
      <c r="W12" s="228" t="s">
        <v>16</v>
      </c>
      <c r="X12" s="228" t="s">
        <v>17</v>
      </c>
      <c r="Y12" s="228" t="s">
        <v>18</v>
      </c>
      <c r="Z12" s="228" t="s">
        <v>19</v>
      </c>
      <c r="AA12" s="228" t="s">
        <v>20</v>
      </c>
      <c r="AB12" s="228" t="s">
        <v>21</v>
      </c>
      <c r="AC12" s="228" t="s">
        <v>22</v>
      </c>
      <c r="AD12" s="239" t="s">
        <v>23</v>
      </c>
      <c r="AE12" s="228" t="s">
        <v>24</v>
      </c>
      <c r="AF12" s="226"/>
      <c r="AG12" s="226"/>
      <c r="AH12" s="226"/>
      <c r="AI12" s="227"/>
      <c r="AJ12" s="233"/>
      <c r="AK12" s="233"/>
      <c r="AL12" s="227"/>
      <c r="AM12" s="224" t="s">
        <v>591</v>
      </c>
      <c r="AN12" s="224" t="s">
        <v>592</v>
      </c>
      <c r="AO12" s="224" t="s">
        <v>593</v>
      </c>
      <c r="AP12" s="224" t="s">
        <v>594</v>
      </c>
      <c r="AQ12" s="224" t="s">
        <v>595</v>
      </c>
      <c r="AR12" s="224" t="s">
        <v>596</v>
      </c>
      <c r="AS12" s="220"/>
      <c r="AT12" s="220"/>
      <c r="AU12" s="220"/>
      <c r="AV12" s="220"/>
      <c r="AW12" s="224"/>
      <c r="AX12" s="224"/>
      <c r="AY12" s="224"/>
      <c r="AZ12" s="224"/>
      <c r="BA12" s="224"/>
      <c r="BB12" s="157"/>
    </row>
    <row r="13" spans="2:54" ht="15" customHeight="1" x14ac:dyDescent="0.3">
      <c r="B13" s="222"/>
      <c r="C13" s="222"/>
      <c r="D13" s="238"/>
      <c r="E13" s="226" t="s">
        <v>25</v>
      </c>
      <c r="F13" s="226" t="s">
        <v>26</v>
      </c>
      <c r="G13" s="226" t="s">
        <v>27</v>
      </c>
      <c r="H13" s="226" t="s">
        <v>28</v>
      </c>
      <c r="I13" s="226" t="s">
        <v>29</v>
      </c>
      <c r="J13" s="226" t="s">
        <v>30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8"/>
      <c r="V13" s="228"/>
      <c r="W13" s="228"/>
      <c r="X13" s="228"/>
      <c r="Y13" s="228"/>
      <c r="Z13" s="228"/>
      <c r="AA13" s="228"/>
      <c r="AB13" s="228"/>
      <c r="AC13" s="228"/>
      <c r="AD13" s="239"/>
      <c r="AE13" s="228"/>
      <c r="AF13" s="226"/>
      <c r="AG13" s="226"/>
      <c r="AH13" s="226"/>
      <c r="AI13" s="227"/>
      <c r="AJ13" s="233"/>
      <c r="AK13" s="233"/>
      <c r="AL13" s="227"/>
      <c r="AM13" s="224"/>
      <c r="AN13" s="224"/>
      <c r="AO13" s="224"/>
      <c r="AP13" s="224"/>
      <c r="AQ13" s="224"/>
      <c r="AR13" s="224"/>
      <c r="AS13" s="220"/>
      <c r="AT13" s="220"/>
      <c r="AU13" s="220"/>
      <c r="AV13" s="220"/>
      <c r="AW13" s="224"/>
      <c r="AX13" s="224"/>
      <c r="AY13" s="224"/>
      <c r="AZ13" s="224"/>
      <c r="BA13" s="224"/>
      <c r="BB13" s="157"/>
    </row>
    <row r="14" spans="2:54" ht="15" customHeight="1" x14ac:dyDescent="0.3">
      <c r="B14" s="222"/>
      <c r="C14" s="222"/>
      <c r="D14" s="238"/>
      <c r="E14" s="226"/>
      <c r="F14" s="226"/>
      <c r="G14" s="226"/>
      <c r="H14" s="226"/>
      <c r="I14" s="226"/>
      <c r="J14" s="226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8"/>
      <c r="V14" s="228"/>
      <c r="W14" s="228"/>
      <c r="X14" s="228"/>
      <c r="Y14" s="228"/>
      <c r="Z14" s="228"/>
      <c r="AA14" s="228"/>
      <c r="AB14" s="228"/>
      <c r="AC14" s="228"/>
      <c r="AD14" s="239"/>
      <c r="AE14" s="228"/>
      <c r="AF14" s="226"/>
      <c r="AG14" s="226"/>
      <c r="AH14" s="226"/>
      <c r="AI14" s="227"/>
      <c r="AJ14" s="233"/>
      <c r="AK14" s="233"/>
      <c r="AL14" s="227"/>
      <c r="AM14" s="224"/>
      <c r="AN14" s="224"/>
      <c r="AO14" s="224"/>
      <c r="AP14" s="224"/>
      <c r="AQ14" s="224"/>
      <c r="AR14" s="224"/>
      <c r="AS14" s="220"/>
      <c r="AT14" s="220"/>
      <c r="AU14" s="220"/>
      <c r="AV14" s="220"/>
      <c r="AW14" s="224"/>
      <c r="AX14" s="224"/>
      <c r="AY14" s="224"/>
      <c r="AZ14" s="224"/>
      <c r="BA14" s="224"/>
      <c r="BB14" s="157"/>
    </row>
    <row r="15" spans="2:54" ht="15" customHeight="1" x14ac:dyDescent="0.3">
      <c r="B15" s="222"/>
      <c r="C15" s="222"/>
      <c r="D15" s="238"/>
      <c r="E15" s="226"/>
      <c r="F15" s="226"/>
      <c r="G15" s="226"/>
      <c r="H15" s="226"/>
      <c r="I15" s="226"/>
      <c r="J15" s="226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8"/>
      <c r="V15" s="228"/>
      <c r="W15" s="228"/>
      <c r="X15" s="228"/>
      <c r="Y15" s="228"/>
      <c r="Z15" s="228"/>
      <c r="AA15" s="228"/>
      <c r="AB15" s="228"/>
      <c r="AC15" s="228"/>
      <c r="AD15" s="239"/>
      <c r="AE15" s="228"/>
      <c r="AF15" s="226"/>
      <c r="AG15" s="226"/>
      <c r="AH15" s="226"/>
      <c r="AI15" s="227"/>
      <c r="AJ15" s="233"/>
      <c r="AK15" s="233"/>
      <c r="AL15" s="227"/>
      <c r="AM15" s="224"/>
      <c r="AN15" s="224"/>
      <c r="AO15" s="224"/>
      <c r="AP15" s="224"/>
      <c r="AQ15" s="224"/>
      <c r="AR15" s="224"/>
      <c r="AS15" s="220"/>
      <c r="AT15" s="220"/>
      <c r="AU15" s="220"/>
      <c r="AV15" s="220"/>
      <c r="AW15" s="224"/>
      <c r="AX15" s="224"/>
      <c r="AY15" s="224"/>
      <c r="AZ15" s="224"/>
      <c r="BA15" s="224"/>
      <c r="BB15" s="157"/>
    </row>
    <row r="16" spans="2:54" ht="191.25" customHeight="1" x14ac:dyDescent="0.3">
      <c r="B16" s="222"/>
      <c r="C16" s="222"/>
      <c r="D16" s="238"/>
      <c r="E16" s="226"/>
      <c r="F16" s="226"/>
      <c r="G16" s="226"/>
      <c r="H16" s="226"/>
      <c r="I16" s="226"/>
      <c r="J16" s="226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8"/>
      <c r="V16" s="228"/>
      <c r="W16" s="228"/>
      <c r="X16" s="228"/>
      <c r="Y16" s="228"/>
      <c r="Z16" s="228"/>
      <c r="AA16" s="228"/>
      <c r="AB16" s="228"/>
      <c r="AC16" s="228"/>
      <c r="AD16" s="239"/>
      <c r="AE16" s="228"/>
      <c r="AF16" s="226"/>
      <c r="AG16" s="226"/>
      <c r="AH16" s="226"/>
      <c r="AI16" s="227"/>
      <c r="AJ16" s="233"/>
      <c r="AK16" s="233"/>
      <c r="AL16" s="227"/>
      <c r="AM16" s="224"/>
      <c r="AN16" s="224"/>
      <c r="AO16" s="224"/>
      <c r="AP16" s="224"/>
      <c r="AQ16" s="224"/>
      <c r="AR16" s="224"/>
      <c r="AS16" s="220"/>
      <c r="AT16" s="220"/>
      <c r="AU16" s="220"/>
      <c r="AV16" s="220"/>
      <c r="AW16" s="224"/>
      <c r="AX16" s="224"/>
      <c r="AY16" s="224"/>
      <c r="AZ16" s="224"/>
      <c r="BA16" s="224"/>
      <c r="BB16" s="157"/>
    </row>
    <row r="17" spans="1:86" ht="20.25" customHeight="1" x14ac:dyDescent="0.3">
      <c r="B17" s="223"/>
      <c r="C17" s="223"/>
      <c r="D17" s="155" t="s">
        <v>31</v>
      </c>
      <c r="E17" s="155" t="s">
        <v>31</v>
      </c>
      <c r="F17" s="155" t="s">
        <v>31</v>
      </c>
      <c r="G17" s="155" t="s">
        <v>31</v>
      </c>
      <c r="H17" s="155" t="s">
        <v>31</v>
      </c>
      <c r="I17" s="155" t="s">
        <v>31</v>
      </c>
      <c r="J17" s="155" t="s">
        <v>31</v>
      </c>
      <c r="K17" s="159" t="s">
        <v>32</v>
      </c>
      <c r="L17" s="2" t="s">
        <v>31</v>
      </c>
      <c r="M17" s="2" t="s">
        <v>33</v>
      </c>
      <c r="N17" s="2" t="s">
        <v>31</v>
      </c>
      <c r="O17" s="2" t="s">
        <v>33</v>
      </c>
      <c r="P17" s="2" t="s">
        <v>31</v>
      </c>
      <c r="Q17" s="2" t="s">
        <v>33</v>
      </c>
      <c r="R17" s="2" t="s">
        <v>31</v>
      </c>
      <c r="S17" s="2" t="s">
        <v>34</v>
      </c>
      <c r="T17" s="2" t="s">
        <v>31</v>
      </c>
      <c r="U17" s="2" t="s">
        <v>31</v>
      </c>
      <c r="V17" s="156" t="s">
        <v>31</v>
      </c>
      <c r="W17" s="2" t="s">
        <v>31</v>
      </c>
      <c r="X17" s="2" t="s">
        <v>31</v>
      </c>
      <c r="Y17" s="155" t="s">
        <v>31</v>
      </c>
      <c r="Z17" s="2" t="s">
        <v>31</v>
      </c>
      <c r="AA17" s="2" t="s">
        <v>31</v>
      </c>
      <c r="AB17" s="2" t="s">
        <v>31</v>
      </c>
      <c r="AC17" s="2" t="s">
        <v>31</v>
      </c>
      <c r="AD17" s="155" t="s">
        <v>31</v>
      </c>
      <c r="AE17" s="2" t="s">
        <v>31</v>
      </c>
      <c r="AF17" s="226"/>
      <c r="AG17" s="226"/>
      <c r="AH17" s="226"/>
      <c r="AI17" s="227"/>
      <c r="AJ17" s="234"/>
      <c r="AK17" s="234"/>
      <c r="AL17" s="227"/>
      <c r="AM17" s="224"/>
      <c r="AN17" s="224"/>
      <c r="AO17" s="224"/>
      <c r="AP17" s="224"/>
      <c r="AQ17" s="224"/>
      <c r="AR17" s="224"/>
      <c r="AS17" s="221"/>
      <c r="AT17" s="221"/>
      <c r="AU17" s="221"/>
      <c r="AV17" s="221"/>
      <c r="AW17" s="224"/>
      <c r="AX17" s="224"/>
      <c r="AY17" s="224"/>
      <c r="AZ17" s="224"/>
      <c r="BA17" s="224"/>
      <c r="BB17" s="157"/>
    </row>
    <row r="18" spans="1:86" x14ac:dyDescent="0.3"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">
        <v>6</v>
      </c>
      <c r="H18" s="2">
        <v>7</v>
      </c>
      <c r="I18" s="2">
        <v>8</v>
      </c>
      <c r="J18" s="2">
        <v>9</v>
      </c>
      <c r="K18" s="159">
        <v>10</v>
      </c>
      <c r="L18" s="2">
        <v>11</v>
      </c>
      <c r="M18" s="2">
        <v>12</v>
      </c>
      <c r="N18" s="2">
        <v>13</v>
      </c>
      <c r="O18" s="2">
        <v>14</v>
      </c>
      <c r="P18" s="2">
        <v>15</v>
      </c>
      <c r="Q18" s="2">
        <v>16</v>
      </c>
      <c r="R18" s="2">
        <v>17</v>
      </c>
      <c r="S18" s="2">
        <v>18</v>
      </c>
      <c r="T18" s="2">
        <v>19</v>
      </c>
      <c r="U18" s="2">
        <v>20</v>
      </c>
      <c r="V18" s="2">
        <v>21</v>
      </c>
      <c r="W18" s="2">
        <v>22</v>
      </c>
      <c r="X18" s="2">
        <v>23</v>
      </c>
      <c r="Y18" s="2">
        <v>24</v>
      </c>
      <c r="Z18" s="2">
        <v>25</v>
      </c>
      <c r="AA18" s="2">
        <v>26</v>
      </c>
      <c r="AB18" s="2">
        <v>27</v>
      </c>
      <c r="AC18" s="2">
        <v>28</v>
      </c>
      <c r="AD18" s="2">
        <v>29</v>
      </c>
      <c r="AE18" s="2">
        <v>30</v>
      </c>
      <c r="AF18" s="2">
        <v>31</v>
      </c>
      <c r="AG18" s="2">
        <v>32</v>
      </c>
      <c r="AH18" s="2">
        <v>33</v>
      </c>
      <c r="AI18" s="2">
        <v>34</v>
      </c>
      <c r="AJ18" s="2">
        <v>35</v>
      </c>
      <c r="AK18" s="2">
        <v>36</v>
      </c>
      <c r="AL18" s="2">
        <v>37</v>
      </c>
      <c r="AM18" s="2">
        <v>38</v>
      </c>
      <c r="AN18" s="2">
        <v>39</v>
      </c>
      <c r="AO18" s="2">
        <v>40</v>
      </c>
      <c r="AP18" s="2">
        <v>41</v>
      </c>
      <c r="AQ18" s="2">
        <v>42</v>
      </c>
      <c r="AR18" s="2">
        <v>43</v>
      </c>
      <c r="AS18" s="2"/>
      <c r="AT18" s="2"/>
      <c r="AU18" s="2"/>
      <c r="AV18" s="2"/>
      <c r="AW18" s="160">
        <v>44</v>
      </c>
      <c r="AX18" s="160">
        <v>45</v>
      </c>
      <c r="AY18" s="160">
        <v>46</v>
      </c>
      <c r="AZ18" s="160">
        <v>47</v>
      </c>
      <c r="BA18" s="160"/>
      <c r="BB18" s="161"/>
    </row>
    <row r="19" spans="1:86" x14ac:dyDescent="0.3">
      <c r="B19" s="162" t="s">
        <v>17207</v>
      </c>
      <c r="C19" s="2"/>
      <c r="D19" s="163">
        <f>D20+D407+D620</f>
        <v>3781077666.7599993</v>
      </c>
      <c r="E19" s="1">
        <f t="shared" ref="E19:AE19" si="0">E20+E407+E620</f>
        <v>7689337.04</v>
      </c>
      <c r="F19" s="1">
        <f t="shared" si="0"/>
        <v>12814297.59</v>
      </c>
      <c r="G19" s="1">
        <f t="shared" si="0"/>
        <v>112131745.91999999</v>
      </c>
      <c r="H19" s="1">
        <f t="shared" si="0"/>
        <v>8441264.4399999995</v>
      </c>
      <c r="I19" s="1">
        <f t="shared" si="0"/>
        <v>26077890.119999997</v>
      </c>
      <c r="J19" s="1">
        <f t="shared" si="0"/>
        <v>0</v>
      </c>
      <c r="K19" s="1">
        <f t="shared" si="0"/>
        <v>19</v>
      </c>
      <c r="L19" s="1">
        <f t="shared" si="0"/>
        <v>43425533.579999998</v>
      </c>
      <c r="M19" s="1">
        <f t="shared" si="0"/>
        <v>367569.81400000001</v>
      </c>
      <c r="N19" s="1">
        <f t="shared" si="0"/>
        <v>2941543877.7299995</v>
      </c>
      <c r="O19" s="1">
        <f t="shared" si="0"/>
        <v>1156</v>
      </c>
      <c r="P19" s="1">
        <f t="shared" si="0"/>
        <v>5784950.8499999996</v>
      </c>
      <c r="Q19" s="1">
        <f t="shared" si="0"/>
        <v>84679.83</v>
      </c>
      <c r="R19" s="1">
        <f t="shared" si="0"/>
        <v>375391007.89000005</v>
      </c>
      <c r="S19" s="1">
        <f t="shared" si="0"/>
        <v>566.83000000000004</v>
      </c>
      <c r="T19" s="1">
        <f t="shared" si="0"/>
        <v>29459501.149999999</v>
      </c>
      <c r="U19" s="1">
        <f t="shared" si="0"/>
        <v>52785949.359999999</v>
      </c>
      <c r="V19" s="1">
        <f t="shared" si="0"/>
        <v>146242.79999999999</v>
      </c>
      <c r="W19" s="1">
        <f t="shared" si="0"/>
        <v>0</v>
      </c>
      <c r="X19" s="1">
        <f t="shared" si="0"/>
        <v>486171.6</v>
      </c>
      <c r="Y19" s="1">
        <f t="shared" si="0"/>
        <v>0</v>
      </c>
      <c r="Z19" s="1">
        <f t="shared" si="0"/>
        <v>0</v>
      </c>
      <c r="AA19" s="1">
        <f t="shared" si="0"/>
        <v>400000</v>
      </c>
      <c r="AB19" s="1">
        <f t="shared" si="0"/>
        <v>2500000</v>
      </c>
      <c r="AC19" s="1">
        <f t="shared" si="0"/>
        <v>74184912.629999965</v>
      </c>
      <c r="AD19" s="1">
        <f t="shared" si="0"/>
        <v>84980584.870000005</v>
      </c>
      <c r="AE19" s="1">
        <f t="shared" si="0"/>
        <v>2040000</v>
      </c>
      <c r="AF19" s="2" t="s">
        <v>17037</v>
      </c>
      <c r="AG19" s="2" t="s">
        <v>17037</v>
      </c>
      <c r="AH19" s="2" t="s">
        <v>17037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160"/>
      <c r="AX19" s="160"/>
      <c r="AY19" s="160"/>
      <c r="AZ19" s="160"/>
      <c r="BA19" s="160"/>
      <c r="BB19" s="161"/>
      <c r="CH19" s="165">
        <f>D19-E19-F19-G19-H19-I19-J19-L19-N19-P19-R19-T19-U19-V19-W19-X19-Y19-Z19-AA19-AB19-AC19-AD19-AE19</f>
        <v>794399.18999963999</v>
      </c>
    </row>
    <row r="20" spans="1:86" x14ac:dyDescent="0.3">
      <c r="B20" s="162" t="s">
        <v>17208</v>
      </c>
      <c r="C20" s="2"/>
      <c r="D20" s="163">
        <f>D21+D104+D118+D163+D183+D188+D204+D212+D219+D226+D228+D239+D241+D243+D245+D248+D252+D257+D259+D261+D268+D270+D276+D278+D280+D284+D289+D293+D296+D298+D305+D307+D309+D311+D314+D316+D319+D324+D327+D333+D336+D339+D342+D344+D348+D350+D352+D356+D363+D374+D379+D381+D387+D389+D391+D396+D398+D400+D402+D405+D263+D346+D266</f>
        <v>1973839858.5199995</v>
      </c>
      <c r="E20" s="1">
        <f t="shared" ref="E20:AE20" si="1">E21+E104+E118+E163+E183+E188+E204+E212+E219+E226+E228+E239+E241+E243+E245+E248+E252+E257+E259+E261+E268+E270+E276+E278+E280+E284+E289+E293+E296+E298+E305+E307+E309+E311+E314+E316+E319+E324+E327+E333+E336+E339+E342+E344+E348+E350+E352+E356+E363+E374+E379+E381+E387+E389+E391+E396+E398+E400+E402+E405+E263+E346</f>
        <v>6544378.9100000001</v>
      </c>
      <c r="F20" s="1">
        <f t="shared" si="1"/>
        <v>12814297.59</v>
      </c>
      <c r="G20" s="1">
        <f t="shared" si="1"/>
        <v>102273275.84999999</v>
      </c>
      <c r="H20" s="1">
        <f t="shared" si="1"/>
        <v>7879184.4499999993</v>
      </c>
      <c r="I20" s="1">
        <f t="shared" si="1"/>
        <v>25377374.379999999</v>
      </c>
      <c r="J20" s="1">
        <f t="shared" si="1"/>
        <v>0</v>
      </c>
      <c r="K20" s="164">
        <f t="shared" si="1"/>
        <v>0</v>
      </c>
      <c r="L20" s="1">
        <f t="shared" si="1"/>
        <v>0</v>
      </c>
      <c r="M20" s="1">
        <f t="shared" si="1"/>
        <v>180198.25400000002</v>
      </c>
      <c r="N20" s="1">
        <f t="shared" si="1"/>
        <v>1428265360.6099999</v>
      </c>
      <c r="O20" s="1">
        <f t="shared" si="1"/>
        <v>1156</v>
      </c>
      <c r="P20" s="1">
        <f t="shared" si="1"/>
        <v>5784950.8499999996</v>
      </c>
      <c r="Q20" s="1">
        <f t="shared" si="1"/>
        <v>63599.180000000008</v>
      </c>
      <c r="R20" s="1">
        <f t="shared" si="1"/>
        <v>264873711.69000006</v>
      </c>
      <c r="S20" s="1">
        <f t="shared" si="1"/>
        <v>280</v>
      </c>
      <c r="T20" s="1">
        <f t="shared" si="1"/>
        <v>12051069.789999999</v>
      </c>
      <c r="U20" s="1">
        <f t="shared" si="1"/>
        <v>30349468.460000001</v>
      </c>
      <c r="V20" s="1">
        <f t="shared" si="1"/>
        <v>146242.79999999999</v>
      </c>
      <c r="W20" s="1">
        <f t="shared" si="1"/>
        <v>0</v>
      </c>
      <c r="X20" s="1">
        <f t="shared" si="1"/>
        <v>486171.6</v>
      </c>
      <c r="Y20" s="1">
        <f t="shared" si="1"/>
        <v>0</v>
      </c>
      <c r="Z20" s="1">
        <f t="shared" si="1"/>
        <v>0</v>
      </c>
      <c r="AA20" s="1">
        <f t="shared" si="1"/>
        <v>400000</v>
      </c>
      <c r="AB20" s="1">
        <f t="shared" si="1"/>
        <v>2500000</v>
      </c>
      <c r="AC20" s="1">
        <f t="shared" si="1"/>
        <v>37549387.479999982</v>
      </c>
      <c r="AD20" s="1">
        <f t="shared" si="1"/>
        <v>34550584.870000005</v>
      </c>
      <c r="AE20" s="1">
        <f t="shared" si="1"/>
        <v>1200000</v>
      </c>
      <c r="AF20" s="2" t="s">
        <v>17037</v>
      </c>
      <c r="AG20" s="2" t="s">
        <v>17037</v>
      </c>
      <c r="AH20" s="2" t="s">
        <v>17037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160"/>
      <c r="AX20" s="160"/>
      <c r="AY20" s="160"/>
      <c r="AZ20" s="160"/>
      <c r="BA20" s="160"/>
      <c r="BB20" s="161"/>
      <c r="CH20" s="165">
        <f t="shared" ref="CH20:CH79" si="2">D20-E20-F20-G20-H20-I20-J20-L20-N20-P20-R20-T20-U20-V20-W20-X20-Y20-Z20-AA20-AB20-AC20-AD20-AE20</f>
        <v>794399.18999948353</v>
      </c>
    </row>
    <row r="21" spans="1:86" x14ac:dyDescent="0.3">
      <c r="B21" s="166" t="s">
        <v>71</v>
      </c>
      <c r="C21" s="166"/>
      <c r="D21" s="163">
        <f>SUM(D22:D103)</f>
        <v>576562070.40999985</v>
      </c>
      <c r="E21" s="1">
        <f t="shared" ref="E21:AD21" si="3">SUM(E22:E103)</f>
        <v>1808721.49</v>
      </c>
      <c r="F21" s="1">
        <f t="shared" si="3"/>
        <v>500000</v>
      </c>
      <c r="G21" s="1">
        <f t="shared" si="3"/>
        <v>32495290.670000002</v>
      </c>
      <c r="H21" s="1">
        <f t="shared" si="3"/>
        <v>1717287.7</v>
      </c>
      <c r="I21" s="1">
        <f t="shared" si="3"/>
        <v>7184100.9900000002</v>
      </c>
      <c r="J21" s="1">
        <f t="shared" si="3"/>
        <v>0</v>
      </c>
      <c r="K21" s="164">
        <f t="shared" si="3"/>
        <v>0</v>
      </c>
      <c r="L21" s="1">
        <f t="shared" si="3"/>
        <v>0</v>
      </c>
      <c r="M21" s="1">
        <f t="shared" si="3"/>
        <v>48951.220000000008</v>
      </c>
      <c r="N21" s="1">
        <f t="shared" si="3"/>
        <v>367229694.94999993</v>
      </c>
      <c r="O21" s="1">
        <f t="shared" si="3"/>
        <v>780</v>
      </c>
      <c r="P21" s="1">
        <f t="shared" si="3"/>
        <v>3331988.23</v>
      </c>
      <c r="Q21" s="1">
        <f t="shared" si="3"/>
        <v>33457.310000000005</v>
      </c>
      <c r="R21" s="1">
        <f t="shared" si="3"/>
        <v>139077525.98000002</v>
      </c>
      <c r="S21" s="1">
        <f t="shared" si="3"/>
        <v>0</v>
      </c>
      <c r="T21" s="1">
        <f t="shared" si="3"/>
        <v>0</v>
      </c>
      <c r="U21" s="1">
        <f t="shared" si="3"/>
        <v>0</v>
      </c>
      <c r="V21" s="1">
        <f t="shared" si="3"/>
        <v>0</v>
      </c>
      <c r="W21" s="1">
        <f t="shared" si="3"/>
        <v>0</v>
      </c>
      <c r="X21" s="1">
        <f t="shared" si="3"/>
        <v>0</v>
      </c>
      <c r="Y21" s="1">
        <f t="shared" si="3"/>
        <v>0</v>
      </c>
      <c r="Z21" s="1">
        <f t="shared" si="3"/>
        <v>0</v>
      </c>
      <c r="AA21" s="1">
        <f t="shared" si="3"/>
        <v>0</v>
      </c>
      <c r="AB21" s="1">
        <f t="shared" si="3"/>
        <v>2500000</v>
      </c>
      <c r="AC21" s="1">
        <f t="shared" si="3"/>
        <v>11771196.509999998</v>
      </c>
      <c r="AD21" s="1">
        <f t="shared" si="3"/>
        <v>8946263.8900000006</v>
      </c>
      <c r="AE21" s="1">
        <f>SUM(AE22:AE103)</f>
        <v>0</v>
      </c>
      <c r="AF21" s="2" t="s">
        <v>17037</v>
      </c>
      <c r="AG21" s="2" t="s">
        <v>17037</v>
      </c>
      <c r="AH21" s="2" t="s">
        <v>17037</v>
      </c>
      <c r="AI21" s="12"/>
      <c r="AJ21" s="12"/>
      <c r="AK21" s="12"/>
      <c r="AL21" s="12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4"/>
      <c r="AY21" s="14"/>
      <c r="AZ21" s="13"/>
      <c r="BA21" s="13"/>
      <c r="BB21" s="15"/>
      <c r="BC21" s="16">
        <f t="shared" ref="BC21:BC106" si="4">AY21-M21</f>
        <v>-48951.220000000008</v>
      </c>
      <c r="BJ21" s="5" t="e">
        <f t="shared" ref="BJ21:BJ51" si="5">VLOOKUP(C21,BM:BO,3,FALSE)</f>
        <v>#N/A</v>
      </c>
      <c r="BM21" s="5" t="s">
        <v>3054</v>
      </c>
      <c r="BN21" s="5" t="s">
        <v>1345</v>
      </c>
      <c r="BO21" s="5" t="s">
        <v>932</v>
      </c>
      <c r="BU21" s="5" t="s">
        <v>3054</v>
      </c>
      <c r="BV21" s="5" t="s">
        <v>1345</v>
      </c>
      <c r="BW21" s="5" t="s">
        <v>932</v>
      </c>
      <c r="CH21" s="165">
        <f t="shared" si="2"/>
        <v>-1.1175870895385742E-7</v>
      </c>
    </row>
    <row r="22" spans="1:86" x14ac:dyDescent="0.3">
      <c r="A22" s="5">
        <v>1</v>
      </c>
      <c r="B22" s="17">
        <f>SUBTOTAL(9,$A$22:A22)</f>
        <v>1</v>
      </c>
      <c r="C22" s="167" t="s">
        <v>70</v>
      </c>
      <c r="D22" s="1">
        <f>E22+F22+G22+H22+I22+J22+L22+N22+P22+R22+T22+U22+V22+W22+X22+Y22+Z22+AA22+AB22+AC22+AD22+AE22</f>
        <v>5443829.46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64">
        <v>0</v>
      </c>
      <c r="L22" s="1">
        <v>0</v>
      </c>
      <c r="M22" s="1">
        <v>671</v>
      </c>
      <c r="N22" s="1">
        <v>5187698.4400000004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f t="shared" ref="AC22:AC26" si="6">ROUND(N22*2.14%,2)</f>
        <v>111016.75</v>
      </c>
      <c r="AD22" s="1">
        <v>145114.26999999999</v>
      </c>
      <c r="AE22" s="1">
        <v>0</v>
      </c>
      <c r="AF22" s="2">
        <v>2023</v>
      </c>
      <c r="AG22" s="2">
        <v>2023</v>
      </c>
      <c r="AH22" s="2">
        <v>2023</v>
      </c>
      <c r="AI22" s="12"/>
      <c r="AJ22" s="12"/>
      <c r="AK22" s="12"/>
      <c r="AL22" s="12"/>
      <c r="AM22" s="13" t="s">
        <v>16960</v>
      </c>
      <c r="AN22" s="13" t="s">
        <v>16981</v>
      </c>
      <c r="AO22" s="13">
        <v>0</v>
      </c>
      <c r="AP22" s="13" t="s">
        <v>16962</v>
      </c>
      <c r="AQ22" s="13" t="s">
        <v>16979</v>
      </c>
      <c r="AR22" s="13">
        <v>0</v>
      </c>
      <c r="AS22" s="13"/>
      <c r="AT22" s="13"/>
      <c r="AU22" s="13"/>
      <c r="AV22" s="13"/>
      <c r="AW22" s="13" t="s">
        <v>614</v>
      </c>
      <c r="AX22" s="14">
        <v>1268.5999999999999</v>
      </c>
      <c r="AY22" s="14">
        <v>671</v>
      </c>
      <c r="AZ22" s="13" t="s">
        <v>17026</v>
      </c>
      <c r="BA22" s="13" t="s">
        <v>17023</v>
      </c>
      <c r="BB22" s="15"/>
      <c r="BC22" s="16">
        <f t="shared" si="4"/>
        <v>0</v>
      </c>
      <c r="BJ22" s="5" t="str">
        <f t="shared" si="5"/>
        <v>423.900</v>
      </c>
      <c r="BM22" s="5" t="s">
        <v>3056</v>
      </c>
      <c r="BN22" s="5" t="s">
        <v>2986</v>
      </c>
      <c r="BO22" s="5" t="s">
        <v>2986</v>
      </c>
      <c r="BU22" s="5" t="s">
        <v>3056</v>
      </c>
      <c r="BV22" s="5" t="s">
        <v>2986</v>
      </c>
      <c r="BW22" s="5" t="s">
        <v>2986</v>
      </c>
      <c r="CH22" s="165">
        <f t="shared" si="2"/>
        <v>-4.3655745685100555E-10</v>
      </c>
    </row>
    <row r="23" spans="1:86" x14ac:dyDescent="0.3">
      <c r="A23" s="5">
        <v>1</v>
      </c>
      <c r="B23" s="17">
        <f>SUBTOTAL(9,$A$22:A23)</f>
        <v>2</v>
      </c>
      <c r="C23" s="167" t="s">
        <v>73</v>
      </c>
      <c r="D23" s="1">
        <f t="shared" ref="D23:D82" si="7">E23+F23+G23+H23+I23+J23+L23+N23+P23+R23+T23+U23+V23+W23+X23+Y23+Z23+AA23+AB23+AC23+AD23+AE23</f>
        <v>18524885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64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2673</v>
      </c>
      <c r="R23" s="1">
        <v>17843043.859999999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f>ROUND(R23*2.14%,2)</f>
        <v>381841.14</v>
      </c>
      <c r="AD23" s="1">
        <v>300000</v>
      </c>
      <c r="AE23" s="1">
        <v>0</v>
      </c>
      <c r="AF23" s="2">
        <v>2023</v>
      </c>
      <c r="AG23" s="2">
        <v>2023</v>
      </c>
      <c r="AH23" s="2">
        <v>2023</v>
      </c>
      <c r="AI23" s="12"/>
      <c r="AJ23" s="12"/>
      <c r="AK23" s="12"/>
      <c r="AL23" s="12"/>
      <c r="AM23" s="13" t="s">
        <v>16981</v>
      </c>
      <c r="AN23" s="13" t="s">
        <v>16979</v>
      </c>
      <c r="AO23" s="13">
        <v>2020</v>
      </c>
      <c r="AP23" s="13" t="s">
        <v>16975</v>
      </c>
      <c r="AQ23" s="13" t="s">
        <v>16977</v>
      </c>
      <c r="AR23" s="13" t="s">
        <v>16975</v>
      </c>
      <c r="AS23" s="13"/>
      <c r="AT23" s="13" t="s">
        <v>16986</v>
      </c>
      <c r="AU23" s="168">
        <v>1698388.82</v>
      </c>
      <c r="AV23" s="168">
        <v>1375971.34</v>
      </c>
      <c r="AW23" s="13" t="s">
        <v>708</v>
      </c>
      <c r="AX23" s="14">
        <v>2297.9</v>
      </c>
      <c r="AY23" s="14">
        <v>390.18</v>
      </c>
      <c r="AZ23" s="13" t="s">
        <v>17027</v>
      </c>
      <c r="BA23" s="13" t="s">
        <v>17023</v>
      </c>
      <c r="BB23" s="15"/>
      <c r="BC23" s="16">
        <f t="shared" si="4"/>
        <v>390.18</v>
      </c>
      <c r="BJ23" s="5" t="str">
        <f t="shared" si="5"/>
        <v>382.700</v>
      </c>
      <c r="BM23" s="5" t="s">
        <v>606</v>
      </c>
      <c r="BN23" s="5" t="s">
        <v>2986</v>
      </c>
      <c r="BO23" s="5" t="s">
        <v>3058</v>
      </c>
      <c r="BU23" s="5" t="s">
        <v>606</v>
      </c>
      <c r="BV23" s="5" t="s">
        <v>2986</v>
      </c>
      <c r="BW23" s="5" t="s">
        <v>3058</v>
      </c>
      <c r="CH23" s="165">
        <f t="shared" si="2"/>
        <v>5.8207660913467407E-10</v>
      </c>
    </row>
    <row r="24" spans="1:86" x14ac:dyDescent="0.3">
      <c r="A24" s="5">
        <v>1</v>
      </c>
      <c r="B24" s="17">
        <f>SUBTOTAL(9,$A$22:A24)</f>
        <v>3</v>
      </c>
      <c r="C24" s="167" t="s">
        <v>74</v>
      </c>
      <c r="D24" s="1">
        <f t="shared" si="7"/>
        <v>6832561.8700000001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64">
        <v>0</v>
      </c>
      <c r="L24" s="1">
        <v>0</v>
      </c>
      <c r="M24" s="1">
        <v>871</v>
      </c>
      <c r="N24" s="1">
        <v>6477326.04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f t="shared" si="6"/>
        <v>138614.78</v>
      </c>
      <c r="AD24" s="1">
        <v>216621.05</v>
      </c>
      <c r="AE24" s="1">
        <v>0</v>
      </c>
      <c r="AF24" s="2">
        <v>2023</v>
      </c>
      <c r="AG24" s="2">
        <v>2023</v>
      </c>
      <c r="AH24" s="2">
        <v>2023</v>
      </c>
      <c r="AI24" s="12"/>
      <c r="AJ24" s="12"/>
      <c r="AK24" s="12"/>
      <c r="AL24" s="12"/>
      <c r="AM24" s="13" t="s">
        <v>16965</v>
      </c>
      <c r="AN24" s="13" t="s">
        <v>16962</v>
      </c>
      <c r="AO24" s="13" t="s">
        <v>16970</v>
      </c>
      <c r="AP24" s="13" t="s">
        <v>16968</v>
      </c>
      <c r="AQ24" s="13" t="s">
        <v>16977</v>
      </c>
      <c r="AR24" s="13" t="s">
        <v>16975</v>
      </c>
      <c r="AS24" s="13"/>
      <c r="AT24" s="13"/>
      <c r="AU24" s="13"/>
      <c r="AV24" s="13"/>
      <c r="AW24" s="13" t="s">
        <v>774</v>
      </c>
      <c r="AX24" s="14">
        <v>5378</v>
      </c>
      <c r="AY24" s="14">
        <v>871</v>
      </c>
      <c r="AZ24" s="13" t="s">
        <v>17027</v>
      </c>
      <c r="BA24" s="13" t="s">
        <v>17023</v>
      </c>
      <c r="BB24" s="15"/>
      <c r="BC24" s="16">
        <f t="shared" si="4"/>
        <v>0</v>
      </c>
      <c r="BJ24" s="5" t="str">
        <f t="shared" si="5"/>
        <v>1278.000</v>
      </c>
      <c r="BM24" s="5" t="s">
        <v>607</v>
      </c>
      <c r="BN24" s="5" t="s">
        <v>2986</v>
      </c>
      <c r="BO24" s="5" t="s">
        <v>2986</v>
      </c>
      <c r="BU24" s="5" t="s">
        <v>607</v>
      </c>
      <c r="BV24" s="5" t="s">
        <v>2986</v>
      </c>
      <c r="BW24" s="5" t="s">
        <v>2986</v>
      </c>
      <c r="CH24" s="165">
        <f t="shared" si="2"/>
        <v>8.7311491370201111E-11</v>
      </c>
    </row>
    <row r="25" spans="1:86" x14ac:dyDescent="0.3">
      <c r="A25" s="5">
        <v>1</v>
      </c>
      <c r="B25" s="17">
        <f>SUBTOTAL(9,$A$22:A25)</f>
        <v>4</v>
      </c>
      <c r="C25" s="167" t="s">
        <v>75</v>
      </c>
      <c r="D25" s="1">
        <f t="shared" si="7"/>
        <v>2879676.38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64">
        <v>0</v>
      </c>
      <c r="L25" s="1">
        <v>0</v>
      </c>
      <c r="M25" s="1">
        <v>361</v>
      </c>
      <c r="N25" s="1">
        <v>2720097.9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f t="shared" si="6"/>
        <v>58210.1</v>
      </c>
      <c r="AD25" s="1">
        <v>101368.38</v>
      </c>
      <c r="AE25" s="1">
        <v>0</v>
      </c>
      <c r="AF25" s="2">
        <v>2023</v>
      </c>
      <c r="AG25" s="2">
        <v>2023</v>
      </c>
      <c r="AH25" s="2">
        <v>2023</v>
      </c>
      <c r="AI25" s="12"/>
      <c r="AJ25" s="12"/>
      <c r="AK25" s="12"/>
      <c r="AL25" s="12"/>
      <c r="AM25" s="13" t="s">
        <v>16981</v>
      </c>
      <c r="AN25" s="13" t="s">
        <v>16976</v>
      </c>
      <c r="AO25" s="13">
        <v>0</v>
      </c>
      <c r="AP25" s="13" t="s">
        <v>16975</v>
      </c>
      <c r="AQ25" s="13" t="s">
        <v>16969</v>
      </c>
      <c r="AR25" s="13">
        <v>0</v>
      </c>
      <c r="AS25" s="13"/>
      <c r="AT25" s="13"/>
      <c r="AU25" s="13"/>
      <c r="AV25" s="13"/>
      <c r="AW25" s="13" t="s">
        <v>1785</v>
      </c>
      <c r="AX25" s="14">
        <v>515.5</v>
      </c>
      <c r="AY25" s="14">
        <v>361</v>
      </c>
      <c r="AZ25" s="13" t="s">
        <v>17026</v>
      </c>
      <c r="BA25" s="13">
        <v>2008</v>
      </c>
      <c r="BB25" s="15"/>
      <c r="BC25" s="16">
        <f t="shared" si="4"/>
        <v>0</v>
      </c>
      <c r="BJ25" s="5" t="str">
        <f t="shared" si="5"/>
        <v>1155.760</v>
      </c>
      <c r="BM25" s="5" t="s">
        <v>3059</v>
      </c>
      <c r="BN25" s="5" t="s">
        <v>3092</v>
      </c>
      <c r="BO25" s="5" t="s">
        <v>3060</v>
      </c>
      <c r="BU25" s="5" t="s">
        <v>3059</v>
      </c>
      <c r="BV25" s="5" t="s">
        <v>3092</v>
      </c>
      <c r="BW25" s="5" t="s">
        <v>3060</v>
      </c>
      <c r="CH25" s="165">
        <f t="shared" si="2"/>
        <v>-2.9103830456733704E-11</v>
      </c>
    </row>
    <row r="26" spans="1:86" x14ac:dyDescent="0.3">
      <c r="A26" s="5">
        <v>1</v>
      </c>
      <c r="B26" s="17">
        <f>SUBTOTAL(9,$A$22:A26)</f>
        <v>5</v>
      </c>
      <c r="C26" s="167" t="s">
        <v>107</v>
      </c>
      <c r="D26" s="1">
        <f t="shared" si="7"/>
        <v>4260510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64">
        <v>0</v>
      </c>
      <c r="L26" s="1">
        <v>0</v>
      </c>
      <c r="M26" s="1">
        <v>528</v>
      </c>
      <c r="N26" s="1">
        <v>4040368.86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f t="shared" si="6"/>
        <v>86463.89</v>
      </c>
      <c r="AD26" s="1">
        <v>133677.25</v>
      </c>
      <c r="AE26" s="1">
        <v>0</v>
      </c>
      <c r="AF26" s="2">
        <v>2023</v>
      </c>
      <c r="AG26" s="2">
        <v>2023</v>
      </c>
      <c r="AH26" s="2">
        <v>2023</v>
      </c>
      <c r="AI26" s="12"/>
      <c r="AJ26" s="12"/>
      <c r="AK26" s="12"/>
      <c r="AL26" s="12"/>
      <c r="AM26" s="13" t="s">
        <v>16981</v>
      </c>
      <c r="AN26" s="13" t="s">
        <v>16976</v>
      </c>
      <c r="AO26" s="13">
        <v>0</v>
      </c>
      <c r="AP26" s="13" t="s">
        <v>16975</v>
      </c>
      <c r="AQ26" s="13" t="s">
        <v>16969</v>
      </c>
      <c r="AR26" s="13" t="s">
        <v>16975</v>
      </c>
      <c r="AS26" s="13"/>
      <c r="AT26" s="13"/>
      <c r="AU26" s="13"/>
      <c r="AV26" s="13"/>
      <c r="AW26" s="13" t="s">
        <v>1736</v>
      </c>
      <c r="AX26" s="14">
        <v>737.4</v>
      </c>
      <c r="AY26" s="14">
        <v>528</v>
      </c>
      <c r="AZ26" s="13" t="s">
        <v>17026</v>
      </c>
      <c r="BA26" s="13">
        <v>2008</v>
      </c>
      <c r="BB26" s="15"/>
      <c r="BC26" s="16">
        <f t="shared" si="4"/>
        <v>0</v>
      </c>
      <c r="BJ26" s="5" t="str">
        <f t="shared" si="5"/>
        <v>1641.240</v>
      </c>
      <c r="BM26" s="5" t="s">
        <v>514</v>
      </c>
      <c r="BN26" s="5" t="s">
        <v>2986</v>
      </c>
      <c r="BO26" s="5" t="s">
        <v>3062</v>
      </c>
      <c r="BU26" s="5" t="s">
        <v>514</v>
      </c>
      <c r="BV26" s="5" t="s">
        <v>2986</v>
      </c>
      <c r="BW26" s="5" t="s">
        <v>3062</v>
      </c>
      <c r="CH26" s="165">
        <f t="shared" si="2"/>
        <v>1.1641532182693481E-10</v>
      </c>
    </row>
    <row r="27" spans="1:86" x14ac:dyDescent="0.3">
      <c r="A27" s="5">
        <v>1</v>
      </c>
      <c r="B27" s="17">
        <f>SUBTOTAL(9,$A$22:A27)</f>
        <v>6</v>
      </c>
      <c r="C27" s="167" t="s">
        <v>76</v>
      </c>
      <c r="D27" s="1">
        <f t="shared" si="7"/>
        <v>9565244.3599999994</v>
      </c>
      <c r="E27" s="1">
        <v>0</v>
      </c>
      <c r="F27" s="1">
        <v>0</v>
      </c>
      <c r="G27" s="1">
        <v>1500000</v>
      </c>
      <c r="H27" s="1">
        <v>0</v>
      </c>
      <c r="I27" s="1">
        <v>0</v>
      </c>
      <c r="J27" s="1">
        <v>0</v>
      </c>
      <c r="K27" s="164">
        <v>0</v>
      </c>
      <c r="L27" s="1">
        <v>0</v>
      </c>
      <c r="M27" s="1">
        <v>877</v>
      </c>
      <c r="N27" s="1">
        <v>6523294.8300000001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1000000</v>
      </c>
      <c r="AC27" s="1">
        <f>ROUND(G27*2.14%,2)+ROUND(N27*2.14%,2)+ROUND(AB27*2.14%,2)</f>
        <v>193098.51</v>
      </c>
      <c r="AD27" s="1">
        <v>348851.02</v>
      </c>
      <c r="AE27" s="1">
        <v>0</v>
      </c>
      <c r="AF27" s="2">
        <v>2023</v>
      </c>
      <c r="AG27" s="2">
        <v>2023</v>
      </c>
      <c r="AH27" s="2">
        <v>2023</v>
      </c>
      <c r="AI27" s="12"/>
      <c r="AJ27" s="12"/>
      <c r="AK27" s="12"/>
      <c r="AL27" s="12"/>
      <c r="AM27" s="13" t="s">
        <v>16981</v>
      </c>
      <c r="AN27" s="13" t="s">
        <v>16961</v>
      </c>
      <c r="AO27" s="13" t="s">
        <v>16977</v>
      </c>
      <c r="AP27" s="13" t="s">
        <v>16975</v>
      </c>
      <c r="AQ27" s="13" t="s">
        <v>16979</v>
      </c>
      <c r="AR27" s="13" t="s">
        <v>16975</v>
      </c>
      <c r="AS27" s="13"/>
      <c r="AT27" s="13"/>
      <c r="AU27" s="13"/>
      <c r="AV27" s="13"/>
      <c r="AW27" s="13" t="s">
        <v>786</v>
      </c>
      <c r="AX27" s="14">
        <v>6409.7</v>
      </c>
      <c r="AY27" s="14">
        <v>877</v>
      </c>
      <c r="AZ27" s="13" t="s">
        <v>17027</v>
      </c>
      <c r="BA27" s="13" t="s">
        <v>2982</v>
      </c>
      <c r="BB27" s="15"/>
      <c r="BC27" s="16">
        <f t="shared" si="4"/>
        <v>0</v>
      </c>
      <c r="BJ27" s="5" t="str">
        <f t="shared" si="5"/>
        <v>817.000</v>
      </c>
      <c r="BM27" s="5" t="s">
        <v>3063</v>
      </c>
      <c r="BN27" s="5" t="s">
        <v>739</v>
      </c>
      <c r="BO27" s="5" t="s">
        <v>3064</v>
      </c>
      <c r="BU27" s="5" t="s">
        <v>3063</v>
      </c>
      <c r="BV27" s="5" t="s">
        <v>739</v>
      </c>
      <c r="BW27" s="5" t="s">
        <v>3064</v>
      </c>
      <c r="CH27" s="165">
        <f t="shared" si="2"/>
        <v>-6.9849193096160889E-10</v>
      </c>
    </row>
    <row r="28" spans="1:86" x14ac:dyDescent="0.3">
      <c r="A28" s="5">
        <v>1</v>
      </c>
      <c r="B28" s="17">
        <f>SUBTOTAL(9,$A$22:A28)</f>
        <v>7</v>
      </c>
      <c r="C28" s="167" t="s">
        <v>455</v>
      </c>
      <c r="D28" s="1">
        <f t="shared" si="7"/>
        <v>4322184.46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64">
        <v>0</v>
      </c>
      <c r="L28" s="1">
        <v>0</v>
      </c>
      <c r="M28" s="1">
        <v>566</v>
      </c>
      <c r="N28" s="1">
        <v>4042674.49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f>ROUND(G28*2.14%,2)+ROUND(N28*2.14%,2)+ROUND(AB28*2.14%,2)</f>
        <v>86513.23</v>
      </c>
      <c r="AD28" s="1">
        <v>192996.74</v>
      </c>
      <c r="AE28" s="1">
        <v>0</v>
      </c>
      <c r="AF28" s="2">
        <v>2023</v>
      </c>
      <c r="AG28" s="2">
        <v>2023</v>
      </c>
      <c r="AH28" s="2">
        <v>2023</v>
      </c>
      <c r="AI28" s="12"/>
      <c r="AJ28" s="12"/>
      <c r="AK28" s="12"/>
      <c r="AL28" s="12"/>
      <c r="AM28" s="13" t="s">
        <v>16981</v>
      </c>
      <c r="AN28" s="13" t="s">
        <v>16961</v>
      </c>
      <c r="AO28" s="13" t="s">
        <v>16977</v>
      </c>
      <c r="AP28" s="13" t="s">
        <v>16975</v>
      </c>
      <c r="AQ28" s="13" t="s">
        <v>16979</v>
      </c>
      <c r="AR28" s="13" t="s">
        <v>16975</v>
      </c>
      <c r="AS28" s="13"/>
      <c r="AT28" s="13"/>
      <c r="AU28" s="13"/>
      <c r="AV28" s="13"/>
      <c r="AW28" s="13" t="s">
        <v>786</v>
      </c>
      <c r="AX28" s="14">
        <v>4263.6000000000004</v>
      </c>
      <c r="AY28" s="14">
        <v>566</v>
      </c>
      <c r="AZ28" s="13" t="s">
        <v>17027</v>
      </c>
      <c r="BA28" s="13" t="s">
        <v>2982</v>
      </c>
      <c r="BB28" s="15"/>
      <c r="BC28" s="16">
        <f t="shared" si="4"/>
        <v>0</v>
      </c>
      <c r="BJ28" s="5" t="str">
        <f t="shared" si="5"/>
        <v>604.500</v>
      </c>
      <c r="BM28" s="5" t="s">
        <v>3065</v>
      </c>
      <c r="BN28" s="5" t="s">
        <v>781</v>
      </c>
      <c r="BO28" s="5" t="s">
        <v>3067</v>
      </c>
      <c r="BU28" s="5" t="s">
        <v>3065</v>
      </c>
      <c r="BV28" s="5" t="s">
        <v>781</v>
      </c>
      <c r="BW28" s="5" t="s">
        <v>3067</v>
      </c>
      <c r="CH28" s="165">
        <f t="shared" si="2"/>
        <v>-2.3283064365386963E-10</v>
      </c>
    </row>
    <row r="29" spans="1:86" x14ac:dyDescent="0.3">
      <c r="A29" s="5">
        <v>1</v>
      </c>
      <c r="B29" s="17">
        <f>SUBTOTAL(9,$A$22:A29)</f>
        <v>8</v>
      </c>
      <c r="C29" s="167" t="s">
        <v>80</v>
      </c>
      <c r="D29" s="1">
        <f t="shared" si="7"/>
        <v>4856873.21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64">
        <v>0</v>
      </c>
      <c r="L29" s="1">
        <v>0</v>
      </c>
      <c r="M29" s="1">
        <v>879</v>
      </c>
      <c r="N29" s="1">
        <v>4620000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f t="shared" ref="AC29:AC34" si="8">ROUND(N29*2.14%,2)</f>
        <v>98868</v>
      </c>
      <c r="AD29" s="1">
        <v>138005.21</v>
      </c>
      <c r="AE29" s="1">
        <v>0</v>
      </c>
      <c r="AF29" s="2">
        <v>2023</v>
      </c>
      <c r="AG29" s="2">
        <v>2023</v>
      </c>
      <c r="AH29" s="2">
        <v>2023</v>
      </c>
      <c r="AI29" s="12"/>
      <c r="AJ29" s="12"/>
      <c r="AK29" s="12"/>
      <c r="AL29" s="12"/>
      <c r="AM29" s="13" t="s">
        <v>16981</v>
      </c>
      <c r="AN29" s="13" t="s">
        <v>16961</v>
      </c>
      <c r="AO29" s="13">
        <v>0</v>
      </c>
      <c r="AP29" s="13" t="s">
        <v>16975</v>
      </c>
      <c r="AQ29" s="13" t="s">
        <v>16979</v>
      </c>
      <c r="AR29" s="13" t="s">
        <v>16975</v>
      </c>
      <c r="AS29" s="13"/>
      <c r="AT29" s="13"/>
      <c r="AU29" s="13"/>
      <c r="AV29" s="13"/>
      <c r="AW29" s="13" t="s">
        <v>806</v>
      </c>
      <c r="AX29" s="14">
        <v>4069</v>
      </c>
      <c r="AY29" s="14">
        <v>879</v>
      </c>
      <c r="AZ29" s="13" t="s">
        <v>17027</v>
      </c>
      <c r="BA29" s="13" t="s">
        <v>2982</v>
      </c>
      <c r="BB29" s="15"/>
      <c r="BC29" s="16">
        <f t="shared" si="4"/>
        <v>0</v>
      </c>
      <c r="BJ29" s="5" t="str">
        <f t="shared" si="5"/>
        <v>806.000</v>
      </c>
      <c r="BM29" s="5" t="s">
        <v>3070</v>
      </c>
      <c r="BN29" s="5" t="s">
        <v>926</v>
      </c>
      <c r="BO29" s="5" t="s">
        <v>3071</v>
      </c>
      <c r="BU29" s="5" t="s">
        <v>3070</v>
      </c>
      <c r="BV29" s="5" t="s">
        <v>926</v>
      </c>
      <c r="BW29" s="5" t="s">
        <v>3071</v>
      </c>
      <c r="CH29" s="165">
        <f t="shared" si="2"/>
        <v>-2.9103830456733704E-11</v>
      </c>
    </row>
    <row r="30" spans="1:86" x14ac:dyDescent="0.3">
      <c r="A30" s="5">
        <v>1</v>
      </c>
      <c r="B30" s="17">
        <f>SUBTOTAL(9,$A$22:A30)</f>
        <v>9</v>
      </c>
      <c r="C30" s="167" t="s">
        <v>81</v>
      </c>
      <c r="D30" s="1">
        <f t="shared" si="7"/>
        <v>5936970.9000000004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64">
        <v>0</v>
      </c>
      <c r="L30" s="1">
        <v>0</v>
      </c>
      <c r="M30" s="1">
        <v>725</v>
      </c>
      <c r="N30" s="1">
        <v>5620912.75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f t="shared" si="8"/>
        <v>120287.53</v>
      </c>
      <c r="AD30" s="1">
        <v>195770.62</v>
      </c>
      <c r="AE30" s="1">
        <v>0</v>
      </c>
      <c r="AF30" s="2">
        <v>2023</v>
      </c>
      <c r="AG30" s="2">
        <v>2023</v>
      </c>
      <c r="AH30" s="2">
        <v>2023</v>
      </c>
      <c r="AI30" s="12"/>
      <c r="AJ30" s="12"/>
      <c r="AK30" s="12"/>
      <c r="AL30" s="12"/>
      <c r="AM30" s="13" t="s">
        <v>16981</v>
      </c>
      <c r="AN30" s="13" t="s">
        <v>16961</v>
      </c>
      <c r="AO30" s="13">
        <v>0</v>
      </c>
      <c r="AP30" s="13" t="s">
        <v>16975</v>
      </c>
      <c r="AQ30" s="13" t="s">
        <v>16969</v>
      </c>
      <c r="AR30" s="13" t="s">
        <v>16975</v>
      </c>
      <c r="AS30" s="13"/>
      <c r="AT30" s="13"/>
      <c r="AU30" s="13"/>
      <c r="AV30" s="13"/>
      <c r="AW30" s="13" t="s">
        <v>639</v>
      </c>
      <c r="AX30" s="14">
        <v>2221.1999999999998</v>
      </c>
      <c r="AY30" s="14">
        <v>725</v>
      </c>
      <c r="AZ30" s="13" t="s">
        <v>17026</v>
      </c>
      <c r="BA30" s="13">
        <v>2008</v>
      </c>
      <c r="BB30" s="15"/>
      <c r="BC30" s="16">
        <f t="shared" si="4"/>
        <v>0</v>
      </c>
      <c r="BJ30" s="5" t="str">
        <f t="shared" si="5"/>
        <v>703.900</v>
      </c>
      <c r="BM30" s="5" t="s">
        <v>608</v>
      </c>
      <c r="BN30" s="5" t="s">
        <v>623</v>
      </c>
      <c r="BO30" s="5" t="s">
        <v>1265</v>
      </c>
      <c r="BU30" s="5" t="s">
        <v>608</v>
      </c>
      <c r="BV30" s="5" t="s">
        <v>623</v>
      </c>
      <c r="BW30" s="5" t="s">
        <v>1265</v>
      </c>
      <c r="CH30" s="165">
        <f t="shared" si="2"/>
        <v>3.7834979593753815E-10</v>
      </c>
    </row>
    <row r="31" spans="1:86" x14ac:dyDescent="0.3">
      <c r="A31" s="5">
        <v>1</v>
      </c>
      <c r="B31" s="17">
        <f>SUBTOTAL(9,$A$22:A31)</f>
        <v>10</v>
      </c>
      <c r="C31" s="167" t="s">
        <v>82</v>
      </c>
      <c r="D31" s="1">
        <f t="shared" si="7"/>
        <v>3183273.73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64">
        <v>0</v>
      </c>
      <c r="L31" s="1">
        <v>0</v>
      </c>
      <c r="M31" s="1">
        <v>395</v>
      </c>
      <c r="N31" s="1">
        <v>2992882.13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f t="shared" si="8"/>
        <v>64047.68</v>
      </c>
      <c r="AD31" s="1">
        <v>126343.92</v>
      </c>
      <c r="AE31" s="1">
        <v>0</v>
      </c>
      <c r="AF31" s="2">
        <v>2023</v>
      </c>
      <c r="AG31" s="2">
        <v>2023</v>
      </c>
      <c r="AH31" s="2">
        <v>2023</v>
      </c>
      <c r="AI31" s="12"/>
      <c r="AJ31" s="12"/>
      <c r="AK31" s="12"/>
      <c r="AL31" s="12"/>
      <c r="AM31" s="13" t="s">
        <v>16966</v>
      </c>
      <c r="AN31" s="13" t="s">
        <v>16978</v>
      </c>
      <c r="AO31" s="13">
        <v>0</v>
      </c>
      <c r="AP31" s="13" t="s">
        <v>16975</v>
      </c>
      <c r="AQ31" s="13" t="s">
        <v>16968</v>
      </c>
      <c r="AR31" s="13" t="s">
        <v>16972</v>
      </c>
      <c r="AS31" s="13" t="s">
        <v>16993</v>
      </c>
      <c r="AT31" s="13"/>
      <c r="AU31" s="13"/>
      <c r="AV31" s="13"/>
      <c r="AW31" s="13" t="s">
        <v>774</v>
      </c>
      <c r="AX31" s="14">
        <v>769.6</v>
      </c>
      <c r="AY31" s="14">
        <v>395</v>
      </c>
      <c r="AZ31" s="13" t="s">
        <v>17026</v>
      </c>
      <c r="BA31" s="13">
        <v>2008</v>
      </c>
      <c r="BB31" s="15"/>
      <c r="BC31" s="16">
        <f t="shared" si="4"/>
        <v>0</v>
      </c>
      <c r="BJ31" s="5" t="str">
        <f t="shared" si="5"/>
        <v>293.000</v>
      </c>
      <c r="BM31" s="5" t="s">
        <v>510</v>
      </c>
      <c r="BN31" s="5" t="s">
        <v>2986</v>
      </c>
      <c r="BO31" s="5" t="s">
        <v>3072</v>
      </c>
      <c r="BU31" s="5" t="s">
        <v>510</v>
      </c>
      <c r="BV31" s="5" t="s">
        <v>2986</v>
      </c>
      <c r="BW31" s="5" t="s">
        <v>3072</v>
      </c>
      <c r="CH31" s="165">
        <f t="shared" si="2"/>
        <v>1.0186340659856796E-10</v>
      </c>
    </row>
    <row r="32" spans="1:86" x14ac:dyDescent="0.3">
      <c r="A32" s="5">
        <v>1</v>
      </c>
      <c r="B32" s="17">
        <f>SUBTOTAL(9,$A$22:A32)</f>
        <v>11</v>
      </c>
      <c r="C32" s="167" t="s">
        <v>83</v>
      </c>
      <c r="D32" s="1">
        <f t="shared" si="7"/>
        <v>3152092.03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64">
        <v>0</v>
      </c>
      <c r="L32" s="1">
        <v>0</v>
      </c>
      <c r="M32" s="1">
        <v>391</v>
      </c>
      <c r="N32" s="1">
        <v>2960789.87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f t="shared" si="8"/>
        <v>63360.9</v>
      </c>
      <c r="AD32" s="1">
        <v>127941.26</v>
      </c>
      <c r="AE32" s="1">
        <v>0</v>
      </c>
      <c r="AF32" s="2">
        <v>2023</v>
      </c>
      <c r="AG32" s="2">
        <v>2023</v>
      </c>
      <c r="AH32" s="2">
        <v>2023</v>
      </c>
      <c r="AI32" s="12"/>
      <c r="AJ32" s="12"/>
      <c r="AK32" s="12"/>
      <c r="AL32" s="12"/>
      <c r="AM32" s="13" t="s">
        <v>16973</v>
      </c>
      <c r="AN32" s="13" t="s">
        <v>16965</v>
      </c>
      <c r="AO32" s="13">
        <v>0</v>
      </c>
      <c r="AP32" s="13" t="s">
        <v>16968</v>
      </c>
      <c r="AQ32" s="13" t="s">
        <v>16975</v>
      </c>
      <c r="AR32" s="13" t="s">
        <v>16972</v>
      </c>
      <c r="AS32" s="13" t="s">
        <v>16992</v>
      </c>
      <c r="AT32" s="13"/>
      <c r="AU32" s="13"/>
      <c r="AV32" s="13"/>
      <c r="AW32" s="13" t="s">
        <v>774</v>
      </c>
      <c r="AX32" s="14">
        <v>799.3</v>
      </c>
      <c r="AY32" s="14">
        <v>391</v>
      </c>
      <c r="AZ32" s="13" t="s">
        <v>17026</v>
      </c>
      <c r="BA32" s="13" t="s">
        <v>852</v>
      </c>
      <c r="BB32" s="15"/>
      <c r="BC32" s="16">
        <f t="shared" si="4"/>
        <v>0</v>
      </c>
      <c r="BJ32" s="5" t="str">
        <f t="shared" si="5"/>
        <v>306.000</v>
      </c>
      <c r="BM32" s="5" t="s">
        <v>609</v>
      </c>
      <c r="BN32" s="5" t="s">
        <v>2986</v>
      </c>
      <c r="BO32" s="5" t="s">
        <v>3073</v>
      </c>
      <c r="BU32" s="5" t="s">
        <v>609</v>
      </c>
      <c r="BV32" s="5" t="s">
        <v>2986</v>
      </c>
      <c r="BW32" s="5" t="s">
        <v>3073</v>
      </c>
      <c r="CH32" s="165">
        <f t="shared" si="2"/>
        <v>-3.0559021979570389E-10</v>
      </c>
    </row>
    <row r="33" spans="1:86" x14ac:dyDescent="0.3">
      <c r="A33" s="5">
        <v>1</v>
      </c>
      <c r="B33" s="17">
        <f>SUBTOTAL(9,$A$22:A33)</f>
        <v>12</v>
      </c>
      <c r="C33" s="167" t="s">
        <v>84</v>
      </c>
      <c r="D33" s="1">
        <f t="shared" si="7"/>
        <v>3151622.28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64">
        <v>0</v>
      </c>
      <c r="L33" s="1">
        <v>0</v>
      </c>
      <c r="M33" s="1">
        <v>391</v>
      </c>
      <c r="N33" s="1">
        <v>2960789.87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f t="shared" si="8"/>
        <v>63360.9</v>
      </c>
      <c r="AD33" s="1">
        <v>127471.51</v>
      </c>
      <c r="AE33" s="1">
        <v>0</v>
      </c>
      <c r="AF33" s="2">
        <v>2023</v>
      </c>
      <c r="AG33" s="2">
        <v>2023</v>
      </c>
      <c r="AH33" s="2">
        <v>2023</v>
      </c>
      <c r="AI33" s="12"/>
      <c r="AJ33" s="12"/>
      <c r="AK33" s="12"/>
      <c r="AL33" s="12"/>
      <c r="AM33" s="13" t="s">
        <v>16973</v>
      </c>
      <c r="AN33" s="13" t="s">
        <v>16965</v>
      </c>
      <c r="AO33" s="13">
        <v>0</v>
      </c>
      <c r="AP33" s="13" t="s">
        <v>16968</v>
      </c>
      <c r="AQ33" s="13" t="s">
        <v>16975</v>
      </c>
      <c r="AR33" s="13" t="s">
        <v>16972</v>
      </c>
      <c r="AS33" s="13" t="s">
        <v>16992</v>
      </c>
      <c r="AT33" s="13"/>
      <c r="AU33" s="13"/>
      <c r="AV33" s="13"/>
      <c r="AW33" s="13" t="s">
        <v>774</v>
      </c>
      <c r="AX33" s="14">
        <v>851.2</v>
      </c>
      <c r="AY33" s="14">
        <v>391</v>
      </c>
      <c r="AZ33" s="13" t="s">
        <v>17026</v>
      </c>
      <c r="BA33" s="13" t="s">
        <v>852</v>
      </c>
      <c r="BB33" s="15"/>
      <c r="BC33" s="16">
        <f t="shared" si="4"/>
        <v>0</v>
      </c>
      <c r="BJ33" s="5" t="str">
        <f t="shared" si="5"/>
        <v>303.000</v>
      </c>
      <c r="BM33" s="5" t="s">
        <v>3074</v>
      </c>
      <c r="BN33" s="5" t="s">
        <v>17002</v>
      </c>
      <c r="BO33" s="5" t="s">
        <v>1695</v>
      </c>
      <c r="BU33" s="5" t="s">
        <v>3074</v>
      </c>
      <c r="BV33" s="5" t="s">
        <v>17002</v>
      </c>
      <c r="BW33" s="5" t="s">
        <v>1695</v>
      </c>
      <c r="CH33" s="165">
        <f t="shared" si="2"/>
        <v>-3.0559021979570389E-10</v>
      </c>
    </row>
    <row r="34" spans="1:86" x14ac:dyDescent="0.3">
      <c r="A34" s="5">
        <v>1</v>
      </c>
      <c r="B34" s="17">
        <f>SUBTOTAL(9,$A$22:A34)</f>
        <v>13</v>
      </c>
      <c r="C34" s="167" t="s">
        <v>85</v>
      </c>
      <c r="D34" s="1">
        <f t="shared" si="7"/>
        <v>6317156.4800000004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64">
        <v>0</v>
      </c>
      <c r="L34" s="1">
        <v>0</v>
      </c>
      <c r="M34" s="1">
        <v>782</v>
      </c>
      <c r="N34" s="1">
        <v>6078227.4699999997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f t="shared" si="8"/>
        <v>130074.07</v>
      </c>
      <c r="AD34" s="1">
        <v>108854.94</v>
      </c>
      <c r="AE34" s="1">
        <v>0</v>
      </c>
      <c r="AF34" s="2">
        <v>2023</v>
      </c>
      <c r="AG34" s="2">
        <v>2023</v>
      </c>
      <c r="AH34" s="2">
        <v>2023</v>
      </c>
      <c r="AI34" s="12"/>
      <c r="AJ34" s="12"/>
      <c r="AK34" s="12"/>
      <c r="AL34" s="12"/>
      <c r="AM34" s="13" t="s">
        <v>16981</v>
      </c>
      <c r="AN34" s="13" t="s">
        <v>16961</v>
      </c>
      <c r="AO34" s="13">
        <v>0</v>
      </c>
      <c r="AP34" s="13" t="s">
        <v>16969</v>
      </c>
      <c r="AQ34" s="13" t="s">
        <v>16983</v>
      </c>
      <c r="AR34" s="13">
        <v>0</v>
      </c>
      <c r="AS34" s="13"/>
      <c r="AT34" s="13"/>
      <c r="AU34" s="13"/>
      <c r="AV34" s="13"/>
      <c r="AW34" s="13" t="s">
        <v>778</v>
      </c>
      <c r="AX34" s="14">
        <v>895.7</v>
      </c>
      <c r="AY34" s="14">
        <v>782</v>
      </c>
      <c r="AZ34" s="13" t="s">
        <v>17026</v>
      </c>
      <c r="BA34" s="13" t="s">
        <v>3210</v>
      </c>
      <c r="BB34" s="15"/>
      <c r="BC34" s="16">
        <f t="shared" si="4"/>
        <v>0</v>
      </c>
      <c r="BJ34" s="5" t="str">
        <f t="shared" si="5"/>
        <v>793.600</v>
      </c>
      <c r="BM34" s="5" t="s">
        <v>610</v>
      </c>
      <c r="BN34" s="5" t="s">
        <v>3102</v>
      </c>
      <c r="BO34" s="5" t="s">
        <v>3076</v>
      </c>
      <c r="BU34" s="5" t="s">
        <v>610</v>
      </c>
      <c r="BV34" s="5" t="s">
        <v>3102</v>
      </c>
      <c r="BW34" s="5" t="s">
        <v>3076</v>
      </c>
      <c r="CH34" s="165">
        <f t="shared" si="2"/>
        <v>6.9849193096160889E-10</v>
      </c>
    </row>
    <row r="35" spans="1:86" x14ac:dyDescent="0.3">
      <c r="A35" s="5">
        <v>1</v>
      </c>
      <c r="B35" s="17">
        <f>SUBTOTAL(9,$A$22:A35)</f>
        <v>14</v>
      </c>
      <c r="C35" s="167" t="s">
        <v>86</v>
      </c>
      <c r="D35" s="1">
        <f t="shared" si="7"/>
        <v>21480944.300000001</v>
      </c>
      <c r="E35" s="1">
        <v>0</v>
      </c>
      <c r="F35" s="1">
        <v>500000</v>
      </c>
      <c r="G35" s="1">
        <v>1000000</v>
      </c>
      <c r="H35" s="1">
        <v>0</v>
      </c>
      <c r="I35" s="1">
        <v>0</v>
      </c>
      <c r="J35" s="1">
        <v>0</v>
      </c>
      <c r="K35" s="164">
        <v>0</v>
      </c>
      <c r="L35" s="1">
        <v>0</v>
      </c>
      <c r="M35" s="1">
        <v>610</v>
      </c>
      <c r="N35" s="1">
        <v>5325430.1900000004</v>
      </c>
      <c r="O35" s="1">
        <v>0</v>
      </c>
      <c r="P35" s="1">
        <v>0</v>
      </c>
      <c r="Q35" s="1">
        <v>2470</v>
      </c>
      <c r="R35" s="1">
        <v>13192994.130000001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500000</v>
      </c>
      <c r="AC35" s="1">
        <f>ROUND(F35*2.14%,2)+ROUND(N35*2.14%,2)+ROUND(R35*2.14%,2)+ROUND(AA35*2.14%,2)</f>
        <v>406994.28</v>
      </c>
      <c r="AD35" s="1">
        <v>555525.69999999995</v>
      </c>
      <c r="AE35" s="1">
        <v>0</v>
      </c>
      <c r="AF35" s="2">
        <v>2023</v>
      </c>
      <c r="AG35" s="2">
        <v>2023</v>
      </c>
      <c r="AH35" s="2">
        <v>2023</v>
      </c>
      <c r="AI35" s="12"/>
      <c r="AJ35" s="12"/>
      <c r="AK35" s="12"/>
      <c r="AL35" s="12"/>
      <c r="AM35" s="13" t="s">
        <v>16965</v>
      </c>
      <c r="AN35" s="13" t="s">
        <v>16976</v>
      </c>
      <c r="AO35" s="13">
        <v>2014</v>
      </c>
      <c r="AP35" s="13" t="s">
        <v>16975</v>
      </c>
      <c r="AQ35" s="13" t="s">
        <v>16969</v>
      </c>
      <c r="AR35" s="13" t="s">
        <v>16968</v>
      </c>
      <c r="AS35" s="13"/>
      <c r="AT35" s="13" t="s">
        <v>16986</v>
      </c>
      <c r="AU35" s="168">
        <v>3450400</v>
      </c>
      <c r="AV35" s="168">
        <v>2422377.7000000002</v>
      </c>
      <c r="AW35" s="13" t="s">
        <v>664</v>
      </c>
      <c r="AX35" s="14">
        <v>3943.7</v>
      </c>
      <c r="AY35" s="14">
        <v>630.4</v>
      </c>
      <c r="AZ35" s="13" t="s">
        <v>17028</v>
      </c>
      <c r="BA35" s="13">
        <v>1990</v>
      </c>
      <c r="BB35" s="15"/>
      <c r="BC35" s="16">
        <f t="shared" si="4"/>
        <v>20.399999999999977</v>
      </c>
      <c r="BJ35" s="5" t="str">
        <f t="shared" si="5"/>
        <v>589.000</v>
      </c>
      <c r="BM35" s="5" t="s">
        <v>3077</v>
      </c>
      <c r="BN35" s="5" t="s">
        <v>2986</v>
      </c>
      <c r="BO35" s="5" t="s">
        <v>3078</v>
      </c>
      <c r="BU35" s="5" t="s">
        <v>3077</v>
      </c>
      <c r="BV35" s="5" t="s">
        <v>2986</v>
      </c>
      <c r="BW35" s="5" t="s">
        <v>3078</v>
      </c>
      <c r="CH35" s="165">
        <f t="shared" si="2"/>
        <v>-1.3969838619232178E-9</v>
      </c>
    </row>
    <row r="36" spans="1:86" x14ac:dyDescent="0.3">
      <c r="A36" s="5">
        <v>1</v>
      </c>
      <c r="B36" s="17">
        <f>SUBTOTAL(9,$A$22:A36)</f>
        <v>15</v>
      </c>
      <c r="C36" s="167" t="s">
        <v>88</v>
      </c>
      <c r="D36" s="1">
        <f t="shared" si="7"/>
        <v>14002110.07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64">
        <v>0</v>
      </c>
      <c r="L36" s="1">
        <v>0</v>
      </c>
      <c r="M36" s="1">
        <v>2462</v>
      </c>
      <c r="N36" s="1">
        <v>13500000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f t="shared" ref="AC36:AC45" si="9">ROUND(N36*2.14%,2)</f>
        <v>288900</v>
      </c>
      <c r="AD36" s="1">
        <v>213210.07</v>
      </c>
      <c r="AE36" s="1">
        <v>0</v>
      </c>
      <c r="AF36" s="2">
        <v>2023</v>
      </c>
      <c r="AG36" s="2">
        <v>2023</v>
      </c>
      <c r="AH36" s="2">
        <v>2023</v>
      </c>
      <c r="AI36" s="12"/>
      <c r="AJ36" s="12"/>
      <c r="AK36" s="12"/>
      <c r="AL36" s="12"/>
      <c r="AM36" s="13" t="s">
        <v>16978</v>
      </c>
      <c r="AN36" s="13" t="s">
        <v>16983</v>
      </c>
      <c r="AO36" s="13">
        <v>0</v>
      </c>
      <c r="AP36" s="13" t="s">
        <v>16975</v>
      </c>
      <c r="AQ36" s="13" t="s">
        <v>16975</v>
      </c>
      <c r="AR36" s="13" t="s">
        <v>16972</v>
      </c>
      <c r="AS36" s="13"/>
      <c r="AT36" s="13"/>
      <c r="AU36" s="13"/>
      <c r="AV36" s="13"/>
      <c r="AW36" s="13" t="s">
        <v>703</v>
      </c>
      <c r="AX36" s="14">
        <v>8740</v>
      </c>
      <c r="AY36" s="14">
        <v>2462</v>
      </c>
      <c r="AZ36" s="13" t="s">
        <v>17027</v>
      </c>
      <c r="BA36" s="13" t="s">
        <v>17023</v>
      </c>
      <c r="BB36" s="15"/>
      <c r="BC36" s="16">
        <f t="shared" si="4"/>
        <v>0</v>
      </c>
      <c r="BJ36" s="5" t="str">
        <f t="shared" si="5"/>
        <v>2462.000</v>
      </c>
      <c r="BM36" s="5" t="s">
        <v>611</v>
      </c>
      <c r="BN36" s="5" t="s">
        <v>630</v>
      </c>
      <c r="BO36" s="5" t="s">
        <v>3079</v>
      </c>
      <c r="BU36" s="5" t="s">
        <v>611</v>
      </c>
      <c r="BV36" s="5" t="s">
        <v>630</v>
      </c>
      <c r="BW36" s="5" t="s">
        <v>3079</v>
      </c>
      <c r="CH36" s="165">
        <f t="shared" si="2"/>
        <v>2.9103830456733704E-10</v>
      </c>
    </row>
    <row r="37" spans="1:86" x14ac:dyDescent="0.3">
      <c r="A37" s="5">
        <v>1</v>
      </c>
      <c r="B37" s="17">
        <f>SUBTOTAL(9,$A$22:A37)</f>
        <v>16</v>
      </c>
      <c r="C37" s="167" t="s">
        <v>89</v>
      </c>
      <c r="D37" s="1">
        <f t="shared" si="7"/>
        <v>5731743.4400000004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64">
        <v>0</v>
      </c>
      <c r="L37" s="1">
        <v>0</v>
      </c>
      <c r="M37" s="1">
        <v>707.7</v>
      </c>
      <c r="N37" s="1">
        <v>5482113.71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f t="shared" si="9"/>
        <v>117317.23</v>
      </c>
      <c r="AD37" s="1">
        <v>132312.5</v>
      </c>
      <c r="AE37" s="1">
        <v>0</v>
      </c>
      <c r="AF37" s="2">
        <v>2023</v>
      </c>
      <c r="AG37" s="2">
        <v>2023</v>
      </c>
      <c r="AH37" s="2">
        <v>2023</v>
      </c>
      <c r="AI37" s="12"/>
      <c r="AJ37" s="12"/>
      <c r="AK37" s="12"/>
      <c r="AL37" s="12"/>
      <c r="AM37" s="13" t="s">
        <v>16981</v>
      </c>
      <c r="AN37" s="13" t="s">
        <v>16964</v>
      </c>
      <c r="AO37" s="13">
        <v>0</v>
      </c>
      <c r="AP37" s="13" t="s">
        <v>16976</v>
      </c>
      <c r="AQ37" s="13" t="s">
        <v>16963</v>
      </c>
      <c r="AR37" s="13" t="s">
        <v>16975</v>
      </c>
      <c r="AS37" s="13"/>
      <c r="AT37" s="13"/>
      <c r="AU37" s="13"/>
      <c r="AV37" s="13"/>
      <c r="AW37" s="13" t="s">
        <v>844</v>
      </c>
      <c r="AX37" s="14">
        <v>1662.4</v>
      </c>
      <c r="AY37" s="14">
        <v>707.7</v>
      </c>
      <c r="AZ37" s="13" t="s">
        <v>17136</v>
      </c>
      <c r="BA37" s="13" t="s">
        <v>17023</v>
      </c>
      <c r="BB37" s="15"/>
      <c r="BC37" s="16">
        <f t="shared" si="4"/>
        <v>0</v>
      </c>
      <c r="BJ37" s="5" t="str">
        <f t="shared" si="5"/>
        <v>878.800</v>
      </c>
      <c r="BM37" s="5" t="s">
        <v>612</v>
      </c>
      <c r="BN37" s="5" t="s">
        <v>630</v>
      </c>
      <c r="BO37" s="5" t="s">
        <v>3080</v>
      </c>
      <c r="BU37" s="5" t="s">
        <v>612</v>
      </c>
      <c r="BV37" s="5" t="s">
        <v>630</v>
      </c>
      <c r="BW37" s="5" t="s">
        <v>3080</v>
      </c>
      <c r="CH37" s="165">
        <f t="shared" si="2"/>
        <v>4.6566128730773926E-10</v>
      </c>
    </row>
    <row r="38" spans="1:86" x14ac:dyDescent="0.3">
      <c r="A38" s="5">
        <v>1</v>
      </c>
      <c r="B38" s="17">
        <f>SUBTOTAL(9,$A$22:A38)</f>
        <v>17</v>
      </c>
      <c r="C38" s="167" t="s">
        <v>90</v>
      </c>
      <c r="D38" s="1">
        <f t="shared" si="7"/>
        <v>2205012.4300000002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64">
        <v>0</v>
      </c>
      <c r="L38" s="1">
        <v>0</v>
      </c>
      <c r="M38" s="1">
        <v>290</v>
      </c>
      <c r="N38" s="1">
        <v>2045596.04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f t="shared" si="9"/>
        <v>43775.76</v>
      </c>
      <c r="AD38" s="1">
        <v>115640.63</v>
      </c>
      <c r="AE38" s="1">
        <v>0</v>
      </c>
      <c r="AF38" s="2">
        <v>2023</v>
      </c>
      <c r="AG38" s="2">
        <v>2023</v>
      </c>
      <c r="AH38" s="2">
        <v>2023</v>
      </c>
      <c r="AI38" s="12"/>
      <c r="AJ38" s="12"/>
      <c r="AK38" s="12"/>
      <c r="AL38" s="12"/>
      <c r="AM38" s="13" t="s">
        <v>16981</v>
      </c>
      <c r="AN38" s="13" t="s">
        <v>16962</v>
      </c>
      <c r="AO38" s="13">
        <v>0</v>
      </c>
      <c r="AP38" s="13" t="s">
        <v>16968</v>
      </c>
      <c r="AQ38" s="13" t="s">
        <v>16975</v>
      </c>
      <c r="AR38" s="13" t="s">
        <v>16972</v>
      </c>
      <c r="AS38" s="13"/>
      <c r="AT38" s="13"/>
      <c r="AU38" s="13"/>
      <c r="AV38" s="13"/>
      <c r="AW38" s="13" t="s">
        <v>774</v>
      </c>
      <c r="AX38" s="14">
        <v>807.5</v>
      </c>
      <c r="AY38" s="14">
        <v>290</v>
      </c>
      <c r="AZ38" s="13" t="s">
        <v>17027</v>
      </c>
      <c r="BA38" s="13" t="s">
        <v>17023</v>
      </c>
      <c r="BB38" s="15"/>
      <c r="BC38" s="16">
        <f t="shared" si="4"/>
        <v>0</v>
      </c>
      <c r="BJ38" s="5" t="str">
        <f t="shared" si="5"/>
        <v>232.100</v>
      </c>
      <c r="BM38" s="5" t="s">
        <v>511</v>
      </c>
      <c r="BN38" s="5" t="s">
        <v>628</v>
      </c>
      <c r="BO38" s="5" t="s">
        <v>3081</v>
      </c>
      <c r="BU38" s="5" t="s">
        <v>511</v>
      </c>
      <c r="BV38" s="5" t="s">
        <v>628</v>
      </c>
      <c r="BW38" s="5" t="s">
        <v>3081</v>
      </c>
      <c r="CH38" s="165">
        <f t="shared" si="2"/>
        <v>1.1641532182693481E-10</v>
      </c>
    </row>
    <row r="39" spans="1:86" x14ac:dyDescent="0.3">
      <c r="A39" s="5">
        <v>1</v>
      </c>
      <c r="B39" s="17">
        <f>SUBTOTAL(9,$A$22:A39)</f>
        <v>18</v>
      </c>
      <c r="C39" s="167" t="s">
        <v>91</v>
      </c>
      <c r="D39" s="1">
        <f t="shared" si="7"/>
        <v>9659148.2200000007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64">
        <v>0</v>
      </c>
      <c r="L39" s="1">
        <v>0</v>
      </c>
      <c r="M39" s="1">
        <v>1179.0999999999999</v>
      </c>
      <c r="N39" s="1">
        <v>9234815.2899999991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f t="shared" si="9"/>
        <v>197625.05</v>
      </c>
      <c r="AD39" s="1">
        <v>226707.88</v>
      </c>
      <c r="AE39" s="1">
        <v>0</v>
      </c>
      <c r="AF39" s="2">
        <v>2023</v>
      </c>
      <c r="AG39" s="2">
        <v>2023</v>
      </c>
      <c r="AH39" s="2">
        <v>2023</v>
      </c>
      <c r="AI39" s="12"/>
      <c r="AJ39" s="12"/>
      <c r="AK39" s="12"/>
      <c r="AL39" s="12"/>
      <c r="AM39" s="13" t="s">
        <v>16960</v>
      </c>
      <c r="AN39" s="13" t="s">
        <v>16981</v>
      </c>
      <c r="AO39" s="13">
        <v>0</v>
      </c>
      <c r="AP39" s="13" t="s">
        <v>16973</v>
      </c>
      <c r="AQ39" s="13" t="s">
        <v>16979</v>
      </c>
      <c r="AR39" s="13" t="s">
        <v>16975</v>
      </c>
      <c r="AS39" s="13"/>
      <c r="AT39" s="13"/>
      <c r="AU39" s="13"/>
      <c r="AV39" s="13"/>
      <c r="AW39" s="13" t="s">
        <v>665</v>
      </c>
      <c r="AX39" s="14">
        <v>3183.8</v>
      </c>
      <c r="AY39" s="14">
        <v>1179.0999999999999</v>
      </c>
      <c r="AZ39" s="13" t="s">
        <v>17026</v>
      </c>
      <c r="BA39" s="13" t="s">
        <v>17023</v>
      </c>
      <c r="BB39" s="15"/>
      <c r="BC39" s="16">
        <f t="shared" si="4"/>
        <v>0</v>
      </c>
      <c r="BJ39" s="5" t="str">
        <f t="shared" si="5"/>
        <v>1001.000</v>
      </c>
      <c r="BM39" s="5" t="s">
        <v>3082</v>
      </c>
      <c r="BN39" s="5" t="s">
        <v>17000</v>
      </c>
      <c r="BO39" s="5" t="s">
        <v>3084</v>
      </c>
      <c r="BU39" s="5" t="s">
        <v>3082</v>
      </c>
      <c r="BV39" s="5" t="s">
        <v>17000</v>
      </c>
      <c r="BW39" s="5" t="s">
        <v>3084</v>
      </c>
      <c r="CH39" s="165">
        <f t="shared" si="2"/>
        <v>1.57160684466362E-9</v>
      </c>
    </row>
    <row r="40" spans="1:86" x14ac:dyDescent="0.3">
      <c r="A40" s="5">
        <v>1</v>
      </c>
      <c r="B40" s="17">
        <f>SUBTOTAL(9,$A$22:A40)</f>
        <v>19</v>
      </c>
      <c r="C40" s="167" t="s">
        <v>92</v>
      </c>
      <c r="D40" s="1">
        <f t="shared" si="7"/>
        <v>5819313.9199999999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64">
        <v>0</v>
      </c>
      <c r="L40" s="1">
        <v>0</v>
      </c>
      <c r="M40" s="1">
        <v>745</v>
      </c>
      <c r="N40" s="1">
        <v>5511981.5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f t="shared" si="9"/>
        <v>117956.4</v>
      </c>
      <c r="AD40" s="1">
        <v>189376.02</v>
      </c>
      <c r="AE40" s="1">
        <v>0</v>
      </c>
      <c r="AF40" s="2">
        <v>2023</v>
      </c>
      <c r="AG40" s="2">
        <v>2023</v>
      </c>
      <c r="AH40" s="2">
        <v>2023</v>
      </c>
      <c r="AI40" s="12"/>
      <c r="AJ40" s="12"/>
      <c r="AK40" s="12"/>
      <c r="AL40" s="12"/>
      <c r="AM40" s="13" t="s">
        <v>16981</v>
      </c>
      <c r="AN40" s="13" t="s">
        <v>16976</v>
      </c>
      <c r="AO40" s="13">
        <v>2016</v>
      </c>
      <c r="AP40" s="13" t="s">
        <v>16974</v>
      </c>
      <c r="AQ40" s="13" t="s">
        <v>16972</v>
      </c>
      <c r="AR40" s="13" t="s">
        <v>16975</v>
      </c>
      <c r="AS40" s="13"/>
      <c r="AT40" s="13" t="s">
        <v>16986</v>
      </c>
      <c r="AU40" s="168">
        <v>1523818.4</v>
      </c>
      <c r="AV40" s="168">
        <v>1990456.59</v>
      </c>
      <c r="AW40" s="13" t="s">
        <v>813</v>
      </c>
      <c r="AX40" s="14">
        <v>2660.1</v>
      </c>
      <c r="AY40" s="14">
        <v>214.1</v>
      </c>
      <c r="AZ40" s="13" t="s">
        <v>17027</v>
      </c>
      <c r="BA40" s="13" t="s">
        <v>17023</v>
      </c>
      <c r="BB40" s="15"/>
      <c r="BC40" s="16">
        <f t="shared" si="4"/>
        <v>-530.9</v>
      </c>
      <c r="BD40" s="5" t="s">
        <v>16959</v>
      </c>
      <c r="BJ40" s="5" t="str">
        <f t="shared" si="5"/>
        <v>414.600</v>
      </c>
      <c r="BM40" s="5" t="s">
        <v>3085</v>
      </c>
      <c r="BN40" s="5" t="s">
        <v>17000</v>
      </c>
      <c r="BO40" s="5" t="s">
        <v>1967</v>
      </c>
      <c r="BU40" s="5" t="s">
        <v>3085</v>
      </c>
      <c r="BV40" s="5" t="s">
        <v>17000</v>
      </c>
      <c r="BW40" s="5" t="s">
        <v>1967</v>
      </c>
      <c r="CH40" s="165">
        <f t="shared" si="2"/>
        <v>-5.8207660913467407E-11</v>
      </c>
    </row>
    <row r="41" spans="1:86" x14ac:dyDescent="0.3">
      <c r="A41" s="5">
        <v>1</v>
      </c>
      <c r="B41" s="17">
        <f>SUBTOTAL(9,$A$22:A41)</f>
        <v>20</v>
      </c>
      <c r="C41" s="167" t="s">
        <v>93</v>
      </c>
      <c r="D41" s="1">
        <f t="shared" si="7"/>
        <v>8197968.0300000003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64">
        <v>0</v>
      </c>
      <c r="L41" s="1">
        <v>0</v>
      </c>
      <c r="M41" s="1">
        <v>1600</v>
      </c>
      <c r="N41" s="1">
        <v>7883713.0700000003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f t="shared" si="9"/>
        <v>168711.46</v>
      </c>
      <c r="AD41" s="1">
        <v>145543.5</v>
      </c>
      <c r="AE41" s="1">
        <v>0</v>
      </c>
      <c r="AF41" s="2">
        <v>2023</v>
      </c>
      <c r="AG41" s="2">
        <v>2023</v>
      </c>
      <c r="AH41" s="2">
        <v>2023</v>
      </c>
      <c r="AI41" s="12"/>
      <c r="AJ41" s="12"/>
      <c r="AK41" s="12"/>
      <c r="AL41" s="12"/>
      <c r="AM41" s="13" t="s">
        <v>16981</v>
      </c>
      <c r="AN41" s="13" t="s">
        <v>16964</v>
      </c>
      <c r="AO41" s="13">
        <v>0</v>
      </c>
      <c r="AP41" s="13" t="s">
        <v>16976</v>
      </c>
      <c r="AQ41" s="13" t="s">
        <v>16963</v>
      </c>
      <c r="AR41" s="13" t="s">
        <v>16975</v>
      </c>
      <c r="AS41" s="13"/>
      <c r="AT41" s="13"/>
      <c r="AU41" s="13"/>
      <c r="AV41" s="13"/>
      <c r="AW41" s="13" t="s">
        <v>844</v>
      </c>
      <c r="AX41" s="14">
        <v>5186.3999999999996</v>
      </c>
      <c r="AY41" s="14">
        <v>1058.4000000000001</v>
      </c>
      <c r="AZ41" s="13" t="s">
        <v>17027</v>
      </c>
      <c r="BA41" s="13" t="s">
        <v>17023</v>
      </c>
      <c r="BB41" s="15"/>
      <c r="BC41" s="16">
        <f t="shared" si="4"/>
        <v>-541.59999999999991</v>
      </c>
      <c r="BJ41" s="5" t="str">
        <f t="shared" si="5"/>
        <v>880.500</v>
      </c>
      <c r="BM41" s="5" t="s">
        <v>3087</v>
      </c>
      <c r="BN41" s="5" t="s">
        <v>2986</v>
      </c>
      <c r="BO41" s="5" t="s">
        <v>3089</v>
      </c>
      <c r="BU41" s="5" t="s">
        <v>3087</v>
      </c>
      <c r="BV41" s="5" t="s">
        <v>2986</v>
      </c>
      <c r="BW41" s="5" t="s">
        <v>3089</v>
      </c>
      <c r="CH41" s="165">
        <f t="shared" si="2"/>
        <v>-2.9103830456733704E-11</v>
      </c>
    </row>
    <row r="42" spans="1:86" x14ac:dyDescent="0.3">
      <c r="A42" s="5">
        <v>1</v>
      </c>
      <c r="B42" s="17">
        <f>SUBTOTAL(9,$A$22:A42)</f>
        <v>21</v>
      </c>
      <c r="C42" s="167" t="s">
        <v>94</v>
      </c>
      <c r="D42" s="1">
        <f t="shared" si="7"/>
        <v>5513770.1799999997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64">
        <v>0</v>
      </c>
      <c r="L42" s="1">
        <v>0</v>
      </c>
      <c r="M42" s="1">
        <v>707.2</v>
      </c>
      <c r="N42" s="1">
        <v>5222378.13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f t="shared" si="9"/>
        <v>111758.89</v>
      </c>
      <c r="AD42" s="1">
        <v>179633.16</v>
      </c>
      <c r="AE42" s="1">
        <v>0</v>
      </c>
      <c r="AF42" s="2">
        <v>2023</v>
      </c>
      <c r="AG42" s="2">
        <v>2023</v>
      </c>
      <c r="AH42" s="2">
        <v>2023</v>
      </c>
      <c r="AI42" s="12"/>
      <c r="AJ42" s="12"/>
      <c r="AK42" s="12"/>
      <c r="AL42" s="12"/>
      <c r="AM42" s="13" t="s">
        <v>16981</v>
      </c>
      <c r="AN42" s="13" t="s">
        <v>16964</v>
      </c>
      <c r="AO42" s="13">
        <v>0</v>
      </c>
      <c r="AP42" s="13" t="s">
        <v>16976</v>
      </c>
      <c r="AQ42" s="13" t="s">
        <v>16963</v>
      </c>
      <c r="AR42" s="13" t="s">
        <v>16975</v>
      </c>
      <c r="AS42" s="13"/>
      <c r="AT42" s="13"/>
      <c r="AU42" s="13"/>
      <c r="AV42" s="13"/>
      <c r="AW42" s="13" t="s">
        <v>669</v>
      </c>
      <c r="AX42" s="14">
        <v>2218</v>
      </c>
      <c r="AY42" s="14">
        <v>970.2</v>
      </c>
      <c r="AZ42" s="13" t="s">
        <v>17027</v>
      </c>
      <c r="BA42" s="13" t="s">
        <v>17023</v>
      </c>
      <c r="BB42" s="15"/>
      <c r="BC42" s="16">
        <f t="shared" si="4"/>
        <v>263</v>
      </c>
      <c r="BD42" s="5" t="s">
        <v>16956</v>
      </c>
      <c r="BJ42" s="5" t="str">
        <f t="shared" si="5"/>
        <v>970.200</v>
      </c>
      <c r="BM42" s="5" t="s">
        <v>3090</v>
      </c>
      <c r="BN42" s="5" t="s">
        <v>2986</v>
      </c>
      <c r="BO42" s="5" t="s">
        <v>2986</v>
      </c>
      <c r="BU42" s="5" t="s">
        <v>3090</v>
      </c>
      <c r="BV42" s="5" t="s">
        <v>2986</v>
      </c>
      <c r="BW42" s="5" t="s">
        <v>2986</v>
      </c>
      <c r="CH42" s="165">
        <f t="shared" si="2"/>
        <v>-2.0372681319713593E-10</v>
      </c>
    </row>
    <row r="43" spans="1:86" x14ac:dyDescent="0.3">
      <c r="A43" s="5">
        <v>1</v>
      </c>
      <c r="B43" s="17">
        <f>SUBTOTAL(9,$A$22:A43)</f>
        <v>22</v>
      </c>
      <c r="C43" s="167" t="s">
        <v>95</v>
      </c>
      <c r="D43" s="1">
        <f t="shared" si="7"/>
        <v>9612021.459999999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64">
        <v>0</v>
      </c>
      <c r="L43" s="1">
        <v>0</v>
      </c>
      <c r="M43" s="1">
        <v>1168</v>
      </c>
      <c r="N43" s="1">
        <v>9145759.2599999998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f t="shared" si="9"/>
        <v>195719.25</v>
      </c>
      <c r="AD43" s="1">
        <v>270542.95</v>
      </c>
      <c r="AE43" s="1">
        <v>0</v>
      </c>
      <c r="AF43" s="2">
        <v>2023</v>
      </c>
      <c r="AG43" s="2">
        <v>2023</v>
      </c>
      <c r="AH43" s="2">
        <v>2023</v>
      </c>
      <c r="AI43" s="12"/>
      <c r="AJ43" s="12"/>
      <c r="AK43" s="12"/>
      <c r="AL43" s="12"/>
      <c r="AM43" s="13" t="s">
        <v>16981</v>
      </c>
      <c r="AN43" s="13" t="s">
        <v>16961</v>
      </c>
      <c r="AO43" s="13">
        <v>0</v>
      </c>
      <c r="AP43" s="13" t="s">
        <v>16975</v>
      </c>
      <c r="AQ43" s="13" t="s">
        <v>16969</v>
      </c>
      <c r="AR43" s="13" t="s">
        <v>16975</v>
      </c>
      <c r="AS43" s="13"/>
      <c r="AT43" s="13"/>
      <c r="AU43" s="13"/>
      <c r="AV43" s="13"/>
      <c r="AW43" s="13" t="s">
        <v>666</v>
      </c>
      <c r="AX43" s="14">
        <v>4095.5</v>
      </c>
      <c r="AY43" s="14">
        <v>1168</v>
      </c>
      <c r="AZ43" s="13" t="s">
        <v>17026</v>
      </c>
      <c r="BA43" s="13" t="s">
        <v>3210</v>
      </c>
      <c r="BB43" s="15"/>
      <c r="BC43" s="16">
        <f t="shared" si="4"/>
        <v>0</v>
      </c>
      <c r="BJ43" s="5" t="str">
        <f t="shared" si="5"/>
        <v>881.300</v>
      </c>
      <c r="BM43" s="5" t="s">
        <v>3091</v>
      </c>
      <c r="BN43" s="5" t="s">
        <v>2986</v>
      </c>
      <c r="BO43" s="5" t="s">
        <v>2986</v>
      </c>
      <c r="BU43" s="5" t="s">
        <v>3091</v>
      </c>
      <c r="BV43" s="5" t="s">
        <v>2986</v>
      </c>
      <c r="BW43" s="5" t="s">
        <v>2986</v>
      </c>
      <c r="CH43" s="165">
        <f t="shared" si="2"/>
        <v>-7.5669959187507629E-10</v>
      </c>
    </row>
    <row r="44" spans="1:86" x14ac:dyDescent="0.3">
      <c r="A44" s="5">
        <v>1</v>
      </c>
      <c r="B44" s="17">
        <f>SUBTOTAL(9,$A$22:A44)</f>
        <v>23</v>
      </c>
      <c r="C44" s="167" t="s">
        <v>96</v>
      </c>
      <c r="D44" s="1">
        <f t="shared" si="7"/>
        <v>5640142.0099999998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64">
        <v>0</v>
      </c>
      <c r="L44" s="1">
        <v>0</v>
      </c>
      <c r="M44" s="1">
        <v>690</v>
      </c>
      <c r="N44" s="1">
        <v>5340105.45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f t="shared" si="9"/>
        <v>114278.26</v>
      </c>
      <c r="AD44" s="1">
        <v>185758.3</v>
      </c>
      <c r="AE44" s="1">
        <v>0</v>
      </c>
      <c r="AF44" s="2">
        <v>2023</v>
      </c>
      <c r="AG44" s="2">
        <v>2023</v>
      </c>
      <c r="AH44" s="2">
        <v>2023</v>
      </c>
      <c r="AI44" s="12"/>
      <c r="AJ44" s="12"/>
      <c r="AK44" s="12"/>
      <c r="AL44" s="12"/>
      <c r="AM44" s="13" t="s">
        <v>16981</v>
      </c>
      <c r="AN44" s="13" t="s">
        <v>16974</v>
      </c>
      <c r="AO44" s="13">
        <v>0</v>
      </c>
      <c r="AP44" s="13" t="s">
        <v>16961</v>
      </c>
      <c r="AQ44" s="13" t="s">
        <v>16972</v>
      </c>
      <c r="AR44" s="13">
        <v>0</v>
      </c>
      <c r="AS44" s="13"/>
      <c r="AT44" s="13"/>
      <c r="AU44" s="13"/>
      <c r="AV44" s="13"/>
      <c r="AW44" s="13" t="s">
        <v>619</v>
      </c>
      <c r="AX44" s="14">
        <v>1728.5</v>
      </c>
      <c r="AY44" s="14">
        <v>1234</v>
      </c>
      <c r="AZ44" s="13" t="s">
        <v>17026</v>
      </c>
      <c r="BA44" s="13" t="s">
        <v>17023</v>
      </c>
      <c r="BB44" s="15"/>
      <c r="BC44" s="16">
        <f t="shared" si="4"/>
        <v>544</v>
      </c>
      <c r="BD44" s="5" t="s">
        <v>16955</v>
      </c>
      <c r="BJ44" s="5" t="str">
        <f t="shared" si="5"/>
        <v>503.200</v>
      </c>
      <c r="BM44" s="5" t="s">
        <v>3093</v>
      </c>
      <c r="BN44" s="5" t="s">
        <v>666</v>
      </c>
      <c r="BO44" s="5" t="s">
        <v>3094</v>
      </c>
      <c r="BU44" s="5" t="s">
        <v>3093</v>
      </c>
      <c r="BV44" s="5" t="s">
        <v>666</v>
      </c>
      <c r="BW44" s="5" t="s">
        <v>3094</v>
      </c>
      <c r="CH44" s="165">
        <f t="shared" si="2"/>
        <v>-4.0745362639427185E-10</v>
      </c>
    </row>
    <row r="45" spans="1:86" x14ac:dyDescent="0.3">
      <c r="A45" s="5">
        <v>1</v>
      </c>
      <c r="B45" s="17">
        <f>SUBTOTAL(9,$A$22:A45)</f>
        <v>24</v>
      </c>
      <c r="C45" s="167" t="s">
        <v>87</v>
      </c>
      <c r="D45" s="1">
        <f t="shared" si="7"/>
        <v>7068871.79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64">
        <v>0</v>
      </c>
      <c r="L45" s="1">
        <v>0</v>
      </c>
      <c r="M45" s="1">
        <v>868</v>
      </c>
      <c r="N45" s="1">
        <v>6768211.0899999999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f t="shared" si="9"/>
        <v>144839.72</v>
      </c>
      <c r="AD45" s="1">
        <v>155820.98000000001</v>
      </c>
      <c r="AE45" s="1">
        <v>0</v>
      </c>
      <c r="AF45" s="2">
        <v>2023</v>
      </c>
      <c r="AG45" s="2">
        <v>2023</v>
      </c>
      <c r="AH45" s="2">
        <v>2023</v>
      </c>
      <c r="AI45" s="12"/>
      <c r="AJ45" s="12"/>
      <c r="AK45" s="12"/>
      <c r="AL45" s="12"/>
      <c r="AM45" s="13" t="s">
        <v>16978</v>
      </c>
      <c r="AN45" s="13" t="s">
        <v>16961</v>
      </c>
      <c r="AO45" s="13">
        <v>0</v>
      </c>
      <c r="AP45" s="13" t="s">
        <v>16975</v>
      </c>
      <c r="AQ45" s="13" t="s">
        <v>16969</v>
      </c>
      <c r="AR45" s="13" t="s">
        <v>16968</v>
      </c>
      <c r="AS45" s="13"/>
      <c r="AT45" s="13"/>
      <c r="AU45" s="13"/>
      <c r="AV45" s="13"/>
      <c r="AW45" s="13" t="s">
        <v>665</v>
      </c>
      <c r="AX45" s="14">
        <v>1830.4</v>
      </c>
      <c r="AY45" s="14">
        <v>868</v>
      </c>
      <c r="AZ45" s="13" t="s">
        <v>17026</v>
      </c>
      <c r="BA45" s="13">
        <v>2006</v>
      </c>
      <c r="BB45" s="15"/>
      <c r="BC45" s="16">
        <f t="shared" si="4"/>
        <v>0</v>
      </c>
      <c r="BJ45" s="5" t="str">
        <f t="shared" si="5"/>
        <v>658.000</v>
      </c>
      <c r="BM45" s="5" t="s">
        <v>3095</v>
      </c>
      <c r="BN45" s="5" t="s">
        <v>17000</v>
      </c>
      <c r="BO45" s="5" t="s">
        <v>3096</v>
      </c>
      <c r="BU45" s="5" t="s">
        <v>3095</v>
      </c>
      <c r="BV45" s="5" t="s">
        <v>17000</v>
      </c>
      <c r="BW45" s="5" t="s">
        <v>3096</v>
      </c>
      <c r="CH45" s="165">
        <f t="shared" si="2"/>
        <v>1.7462298274040222E-10</v>
      </c>
    </row>
    <row r="46" spans="1:86" x14ac:dyDescent="0.3">
      <c r="A46" s="5">
        <v>1</v>
      </c>
      <c r="B46" s="17">
        <f>SUBTOTAL(9,$A$22:A46)</f>
        <v>25</v>
      </c>
      <c r="C46" s="167" t="s">
        <v>99</v>
      </c>
      <c r="D46" s="1">
        <f t="shared" si="7"/>
        <v>5432327.6799999997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64">
        <v>0</v>
      </c>
      <c r="L46" s="1">
        <v>0</v>
      </c>
      <c r="M46" s="1">
        <v>678</v>
      </c>
      <c r="N46" s="1">
        <v>5243828.67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f t="shared" ref="AC46:AC50" si="10">ROUND(N46*2.14%,2)</f>
        <v>112217.93</v>
      </c>
      <c r="AD46" s="1">
        <v>76281.08</v>
      </c>
      <c r="AE46" s="1">
        <v>0</v>
      </c>
      <c r="AF46" s="2">
        <v>2023</v>
      </c>
      <c r="AG46" s="2">
        <v>2023</v>
      </c>
      <c r="AH46" s="2">
        <v>2023</v>
      </c>
      <c r="AI46" s="12"/>
      <c r="AJ46" s="12"/>
      <c r="AK46" s="12"/>
      <c r="AL46" s="12"/>
      <c r="AM46" s="13" t="s">
        <v>16960</v>
      </c>
      <c r="AN46" s="13" t="s">
        <v>16981</v>
      </c>
      <c r="AO46" s="13">
        <v>0</v>
      </c>
      <c r="AP46" s="13" t="s">
        <v>16962</v>
      </c>
      <c r="AQ46" s="13" t="s">
        <v>16979</v>
      </c>
      <c r="AR46" s="13">
        <v>0</v>
      </c>
      <c r="AS46" s="13"/>
      <c r="AT46" s="13"/>
      <c r="AU46" s="13"/>
      <c r="AV46" s="13"/>
      <c r="AW46" s="13" t="s">
        <v>699</v>
      </c>
      <c r="AX46" s="14">
        <v>450.8</v>
      </c>
      <c r="AY46" s="14">
        <v>678</v>
      </c>
      <c r="AZ46" s="13" t="s">
        <v>17026</v>
      </c>
      <c r="BA46" s="13">
        <v>2005</v>
      </c>
      <c r="BB46" s="15"/>
      <c r="BC46" s="16">
        <f t="shared" si="4"/>
        <v>0</v>
      </c>
      <c r="BJ46" s="5" t="str">
        <f t="shared" si="5"/>
        <v>234.000</v>
      </c>
      <c r="BM46" s="5" t="s">
        <v>3099</v>
      </c>
      <c r="BN46" s="5" t="s">
        <v>2986</v>
      </c>
      <c r="BO46" s="5" t="s">
        <v>2986</v>
      </c>
      <c r="BU46" s="5" t="s">
        <v>3099</v>
      </c>
      <c r="BV46" s="5" t="s">
        <v>2986</v>
      </c>
      <c r="BW46" s="5" t="s">
        <v>2986</v>
      </c>
      <c r="CH46" s="165">
        <f t="shared" si="2"/>
        <v>-2.1827872842550278E-10</v>
      </c>
    </row>
    <row r="47" spans="1:86" x14ac:dyDescent="0.3">
      <c r="A47" s="5">
        <v>1</v>
      </c>
      <c r="B47" s="17">
        <f>SUBTOTAL(9,$A$22:A47)</f>
        <v>26</v>
      </c>
      <c r="C47" s="167" t="s">
        <v>101</v>
      </c>
      <c r="D47" s="1">
        <f t="shared" si="7"/>
        <v>7397374.3799999999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64">
        <v>0</v>
      </c>
      <c r="L47" s="1">
        <v>0</v>
      </c>
      <c r="M47" s="1">
        <v>1147</v>
      </c>
      <c r="N47" s="1">
        <v>7084000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f t="shared" si="10"/>
        <v>151597.6</v>
      </c>
      <c r="AD47" s="1">
        <v>161776.78</v>
      </c>
      <c r="AE47" s="1">
        <v>0</v>
      </c>
      <c r="AF47" s="2">
        <v>2023</v>
      </c>
      <c r="AG47" s="2">
        <v>2023</v>
      </c>
      <c r="AH47" s="2">
        <v>2023</v>
      </c>
      <c r="AI47" s="12"/>
      <c r="AJ47" s="12"/>
      <c r="AK47" s="12"/>
      <c r="AL47" s="12"/>
      <c r="AM47" s="13" t="s">
        <v>16978</v>
      </c>
      <c r="AN47" s="13" t="s">
        <v>16967</v>
      </c>
      <c r="AO47" s="13">
        <v>0</v>
      </c>
      <c r="AP47" s="13" t="s">
        <v>16975</v>
      </c>
      <c r="AQ47" s="13" t="s">
        <v>16969</v>
      </c>
      <c r="AR47" s="13" t="s">
        <v>16968</v>
      </c>
      <c r="AS47" s="13"/>
      <c r="AT47" s="13"/>
      <c r="AU47" s="13"/>
      <c r="AV47" s="13"/>
      <c r="AW47" s="13" t="s">
        <v>778</v>
      </c>
      <c r="AX47" s="14">
        <v>5132</v>
      </c>
      <c r="AY47" s="14">
        <v>1156</v>
      </c>
      <c r="AZ47" s="13" t="s">
        <v>17027</v>
      </c>
      <c r="BA47" s="13">
        <v>2007</v>
      </c>
      <c r="BB47" s="15"/>
      <c r="BC47" s="16">
        <f t="shared" si="4"/>
        <v>9</v>
      </c>
      <c r="BJ47" s="5" t="str">
        <f t="shared" si="5"/>
        <v>1068.000</v>
      </c>
      <c r="BM47" s="5" t="s">
        <v>3101</v>
      </c>
      <c r="BN47" s="5" t="s">
        <v>2986</v>
      </c>
      <c r="BO47" s="5" t="s">
        <v>2449</v>
      </c>
      <c r="BU47" s="5" t="s">
        <v>3101</v>
      </c>
      <c r="BV47" s="5" t="s">
        <v>2986</v>
      </c>
      <c r="BW47" s="5" t="s">
        <v>2449</v>
      </c>
      <c r="CH47" s="165">
        <f t="shared" si="2"/>
        <v>-1.1641532182693481E-10</v>
      </c>
    </row>
    <row r="48" spans="1:86" x14ac:dyDescent="0.3">
      <c r="A48" s="5">
        <v>1</v>
      </c>
      <c r="B48" s="17">
        <f>SUBTOTAL(9,$A$22:A48)</f>
        <v>27</v>
      </c>
      <c r="C48" s="167" t="s">
        <v>102</v>
      </c>
      <c r="D48" s="1">
        <f t="shared" si="7"/>
        <v>9589269.6699999999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64">
        <v>0</v>
      </c>
      <c r="L48" s="1">
        <v>0</v>
      </c>
      <c r="M48" s="1">
        <v>1225.4000000000001</v>
      </c>
      <c r="N48" s="1">
        <v>9163177.6699999999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f t="shared" si="10"/>
        <v>196092</v>
      </c>
      <c r="AD48" s="1">
        <v>230000</v>
      </c>
      <c r="AE48" s="1">
        <v>0</v>
      </c>
      <c r="AF48" s="2">
        <v>2023</v>
      </c>
      <c r="AG48" s="2">
        <v>2023</v>
      </c>
      <c r="AH48" s="2">
        <v>2023</v>
      </c>
      <c r="AI48" s="12"/>
      <c r="AJ48" s="12"/>
      <c r="AK48" s="12"/>
      <c r="AL48" s="12"/>
      <c r="AM48" s="13" t="s">
        <v>16965</v>
      </c>
      <c r="AN48" s="13" t="s">
        <v>16967</v>
      </c>
      <c r="AO48" s="13">
        <v>2015</v>
      </c>
      <c r="AP48" s="13" t="s">
        <v>16975</v>
      </c>
      <c r="AQ48" s="13" t="s">
        <v>16969</v>
      </c>
      <c r="AR48" s="13" t="s">
        <v>16968</v>
      </c>
      <c r="AS48" s="13"/>
      <c r="AT48" s="13" t="s">
        <v>16986</v>
      </c>
      <c r="AU48" s="168">
        <v>1609049.45</v>
      </c>
      <c r="AV48" s="168">
        <v>3139409.1700000004</v>
      </c>
      <c r="AW48" s="13" t="s">
        <v>1270</v>
      </c>
      <c r="AX48" s="14">
        <v>5895.5</v>
      </c>
      <c r="AY48" s="14">
        <v>1225.4000000000001</v>
      </c>
      <c r="AZ48" s="13" t="s">
        <v>17027</v>
      </c>
      <c r="BA48" s="13" t="s">
        <v>17023</v>
      </c>
      <c r="BB48" s="15"/>
      <c r="BC48" s="16">
        <f t="shared" si="4"/>
        <v>0</v>
      </c>
      <c r="BJ48" s="5" t="str">
        <f t="shared" si="5"/>
        <v>1032.600</v>
      </c>
      <c r="BM48" s="5" t="s">
        <v>3103</v>
      </c>
      <c r="BN48" s="5" t="s">
        <v>2986</v>
      </c>
      <c r="BO48" s="5" t="s">
        <v>1061</v>
      </c>
      <c r="BU48" s="5" t="s">
        <v>3103</v>
      </c>
      <c r="BV48" s="5" t="s">
        <v>2986</v>
      </c>
      <c r="BW48" s="5" t="s">
        <v>1061</v>
      </c>
      <c r="CH48" s="165">
        <f t="shared" si="2"/>
        <v>0</v>
      </c>
    </row>
    <row r="49" spans="1:116" x14ac:dyDescent="0.3">
      <c r="A49" s="5">
        <v>1</v>
      </c>
      <c r="B49" s="17">
        <f>SUBTOTAL(9,$A$22:A49)</f>
        <v>28</v>
      </c>
      <c r="C49" s="167" t="s">
        <v>104</v>
      </c>
      <c r="D49" s="1">
        <f t="shared" si="7"/>
        <v>12924359.050000001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64">
        <v>0</v>
      </c>
      <c r="L49" s="1">
        <v>0</v>
      </c>
      <c r="M49" s="1">
        <v>1660</v>
      </c>
      <c r="N49" s="1">
        <v>12492850.210000001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f t="shared" si="10"/>
        <v>267346.99</v>
      </c>
      <c r="AD49" s="1">
        <v>164161.85</v>
      </c>
      <c r="AE49" s="1">
        <v>0</v>
      </c>
      <c r="AF49" s="2">
        <v>2023</v>
      </c>
      <c r="AG49" s="2">
        <v>2023</v>
      </c>
      <c r="AH49" s="2">
        <v>2023</v>
      </c>
      <c r="AI49" s="12"/>
      <c r="AJ49" s="12"/>
      <c r="AK49" s="12"/>
      <c r="AL49" s="12"/>
      <c r="AM49" s="13" t="s">
        <v>16981</v>
      </c>
      <c r="AN49" s="13" t="s">
        <v>16961</v>
      </c>
      <c r="AO49" s="13">
        <v>0</v>
      </c>
      <c r="AP49" s="13" t="s">
        <v>16975</v>
      </c>
      <c r="AQ49" s="13" t="s">
        <v>16979</v>
      </c>
      <c r="AR49" s="13" t="s">
        <v>16975</v>
      </c>
      <c r="AS49" s="13"/>
      <c r="AT49" s="13"/>
      <c r="AU49" s="13"/>
      <c r="AV49" s="13"/>
      <c r="AW49" s="13" t="s">
        <v>670</v>
      </c>
      <c r="AX49" s="14">
        <v>6171.3</v>
      </c>
      <c r="AY49" s="14">
        <v>1660</v>
      </c>
      <c r="AZ49" s="13" t="s">
        <v>17027</v>
      </c>
      <c r="BA49" s="13" t="s">
        <v>2982</v>
      </c>
      <c r="BB49" s="15"/>
      <c r="BC49" s="16">
        <f t="shared" si="4"/>
        <v>0</v>
      </c>
      <c r="BJ49" s="5" t="str">
        <f t="shared" si="5"/>
        <v>1527.900</v>
      </c>
      <c r="BM49" s="5" t="s">
        <v>3104</v>
      </c>
      <c r="BN49" s="5" t="s">
        <v>2986</v>
      </c>
      <c r="BO49" s="5" t="s">
        <v>2986</v>
      </c>
      <c r="BU49" s="5" t="s">
        <v>3104</v>
      </c>
      <c r="BV49" s="5" t="s">
        <v>2986</v>
      </c>
      <c r="BW49" s="5" t="s">
        <v>2986</v>
      </c>
      <c r="CH49" s="165">
        <f t="shared" si="2"/>
        <v>-1.4551915228366852E-10</v>
      </c>
    </row>
    <row r="50" spans="1:116" x14ac:dyDescent="0.3">
      <c r="A50" s="5">
        <v>1</v>
      </c>
      <c r="B50" s="17">
        <f>SUBTOTAL(9,$A$22:A50)</f>
        <v>29</v>
      </c>
      <c r="C50" s="167" t="s">
        <v>105</v>
      </c>
      <c r="D50" s="1">
        <f t="shared" si="7"/>
        <v>3405722.91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64">
        <v>0</v>
      </c>
      <c r="L50" s="1">
        <v>0</v>
      </c>
      <c r="M50" s="1">
        <v>426</v>
      </c>
      <c r="N50" s="1">
        <v>3241597.15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f t="shared" si="10"/>
        <v>69370.179999999993</v>
      </c>
      <c r="AD50" s="1">
        <v>94755.58</v>
      </c>
      <c r="AE50" s="1">
        <v>0</v>
      </c>
      <c r="AF50" s="2">
        <v>2023</v>
      </c>
      <c r="AG50" s="2">
        <v>2023</v>
      </c>
      <c r="AH50" s="2">
        <v>2023</v>
      </c>
      <c r="AI50" s="12"/>
      <c r="AJ50" s="12"/>
      <c r="AK50" s="12"/>
      <c r="AL50" s="12"/>
      <c r="AM50" s="13" t="s">
        <v>16960</v>
      </c>
      <c r="AN50" s="13" t="s">
        <v>16981</v>
      </c>
      <c r="AO50" s="13">
        <v>0</v>
      </c>
      <c r="AP50" s="13" t="s">
        <v>16973</v>
      </c>
      <c r="AQ50" s="13" t="s">
        <v>16979</v>
      </c>
      <c r="AR50" s="13">
        <v>0</v>
      </c>
      <c r="AS50" s="13"/>
      <c r="AT50" s="13"/>
      <c r="AU50" s="13"/>
      <c r="AV50" s="13"/>
      <c r="AW50" s="13" t="s">
        <v>665</v>
      </c>
      <c r="AX50" s="14">
        <v>718.8</v>
      </c>
      <c r="AY50" s="14">
        <v>426.6</v>
      </c>
      <c r="AZ50" s="13" t="s">
        <v>17026</v>
      </c>
      <c r="BA50" s="13">
        <v>2007</v>
      </c>
      <c r="BB50" s="15"/>
      <c r="BC50" s="16">
        <f t="shared" si="4"/>
        <v>0.60000000000002274</v>
      </c>
      <c r="BJ50" s="5" t="str">
        <f t="shared" si="5"/>
        <v>466.800</v>
      </c>
      <c r="BM50" s="5" t="s">
        <v>3105</v>
      </c>
      <c r="BN50" s="5" t="s">
        <v>2986</v>
      </c>
      <c r="BO50" s="5" t="s">
        <v>2986</v>
      </c>
      <c r="BU50" s="5" t="s">
        <v>3105</v>
      </c>
      <c r="BV50" s="5" t="s">
        <v>2986</v>
      </c>
      <c r="BW50" s="5" t="s">
        <v>2986</v>
      </c>
      <c r="CH50" s="165">
        <f t="shared" si="2"/>
        <v>2.4738255888223648E-10</v>
      </c>
    </row>
    <row r="51" spans="1:116" x14ac:dyDescent="0.3">
      <c r="A51" s="5">
        <v>1</v>
      </c>
      <c r="B51" s="17">
        <f>SUBTOTAL(9,$A$22:A51)</f>
        <v>30</v>
      </c>
      <c r="C51" s="167" t="s">
        <v>106</v>
      </c>
      <c r="D51" s="1">
        <f t="shared" si="7"/>
        <v>4889917.59</v>
      </c>
      <c r="E51" s="1">
        <v>0</v>
      </c>
      <c r="F51" s="1">
        <v>0</v>
      </c>
      <c r="G51" s="1">
        <v>0</v>
      </c>
      <c r="H51" s="1">
        <v>0</v>
      </c>
      <c r="I51" s="1">
        <v>4606574.2699999996</v>
      </c>
      <c r="J51" s="1">
        <v>0</v>
      </c>
      <c r="K51" s="164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f>ROUND(I51*2.14%,2)</f>
        <v>98580.69</v>
      </c>
      <c r="AD51" s="1">
        <v>184762.63</v>
      </c>
      <c r="AE51" s="1">
        <v>0</v>
      </c>
      <c r="AF51" s="2">
        <v>2023</v>
      </c>
      <c r="AG51" s="2">
        <v>2023</v>
      </c>
      <c r="AH51" s="2">
        <v>2023</v>
      </c>
      <c r="AI51" s="12"/>
      <c r="AJ51" s="12"/>
      <c r="AK51" s="12"/>
      <c r="AL51" s="12"/>
      <c r="AM51" s="13" t="s">
        <v>16981</v>
      </c>
      <c r="AN51" s="13" t="s">
        <v>16961</v>
      </c>
      <c r="AO51" s="13">
        <v>0</v>
      </c>
      <c r="AP51" s="13" t="s">
        <v>16975</v>
      </c>
      <c r="AQ51" s="13" t="s">
        <v>16977</v>
      </c>
      <c r="AR51" s="13" t="s">
        <v>16975</v>
      </c>
      <c r="AS51" s="13"/>
      <c r="AT51" s="13"/>
      <c r="AU51" s="13"/>
      <c r="AV51" s="13"/>
      <c r="AW51" s="13" t="s">
        <v>616</v>
      </c>
      <c r="AX51" s="14">
        <v>4616</v>
      </c>
      <c r="AY51" s="14">
        <v>1161</v>
      </c>
      <c r="AZ51" s="13" t="s">
        <v>17027</v>
      </c>
      <c r="BA51" s="13" t="s">
        <v>1142</v>
      </c>
      <c r="BB51" s="15"/>
      <c r="BC51" s="16">
        <f t="shared" si="4"/>
        <v>1161</v>
      </c>
      <c r="BJ51" s="5" t="str">
        <f t="shared" si="5"/>
        <v>1196.000</v>
      </c>
      <c r="BM51" s="5" t="s">
        <v>3106</v>
      </c>
      <c r="BN51" s="5" t="s">
        <v>2986</v>
      </c>
      <c r="BO51" s="5" t="s">
        <v>2986</v>
      </c>
      <c r="BU51" s="5" t="s">
        <v>3106</v>
      </c>
      <c r="BV51" s="5" t="s">
        <v>2986</v>
      </c>
      <c r="BW51" s="5" t="s">
        <v>2986</v>
      </c>
      <c r="CH51" s="165">
        <f t="shared" si="2"/>
        <v>2.9103830456733704E-10</v>
      </c>
    </row>
    <row r="52" spans="1:116" x14ac:dyDescent="0.3">
      <c r="A52" s="5">
        <v>1</v>
      </c>
      <c r="B52" s="17">
        <f>SUBTOTAL(9,$A$22:A52)</f>
        <v>31</v>
      </c>
      <c r="C52" s="167" t="s">
        <v>7353</v>
      </c>
      <c r="D52" s="1">
        <f t="shared" si="7"/>
        <v>7387872.6799999997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64">
        <v>0</v>
      </c>
      <c r="L52" s="1">
        <v>0</v>
      </c>
      <c r="M52" s="1">
        <v>729</v>
      </c>
      <c r="N52" s="1">
        <v>7136895.7599999998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f>ROUND(N52*2.14%,2)</f>
        <v>152729.57</v>
      </c>
      <c r="AD52" s="1">
        <v>98247.35</v>
      </c>
      <c r="AE52" s="1">
        <v>0</v>
      </c>
      <c r="AF52" s="2">
        <v>2023</v>
      </c>
      <c r="AG52" s="2">
        <v>2023</v>
      </c>
      <c r="AH52" s="2">
        <v>2023</v>
      </c>
      <c r="AI52" s="12"/>
      <c r="AJ52" s="12"/>
      <c r="AK52" s="12"/>
      <c r="AL52" s="12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4"/>
      <c r="AY52" s="14"/>
      <c r="AZ52" s="13"/>
      <c r="BA52" s="13"/>
      <c r="BB52" s="15"/>
      <c r="BC52" s="16"/>
      <c r="CH52" s="165">
        <f t="shared" si="2"/>
        <v>-8.7311491370201111E-11</v>
      </c>
    </row>
    <row r="53" spans="1:116" x14ac:dyDescent="0.3">
      <c r="A53" s="5">
        <v>1</v>
      </c>
      <c r="B53" s="17">
        <f>SUBTOTAL(9,$A$22:A53)</f>
        <v>32</v>
      </c>
      <c r="C53" s="167" t="s">
        <v>6022</v>
      </c>
      <c r="D53" s="1">
        <f t="shared" si="7"/>
        <v>3246985.8699999996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64">
        <v>0</v>
      </c>
      <c r="L53" s="1">
        <v>0</v>
      </c>
      <c r="M53" s="1">
        <v>1093</v>
      </c>
      <c r="N53" s="1">
        <v>3199000.86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47985.01</v>
      </c>
      <c r="AD53" s="1">
        <v>0</v>
      </c>
      <c r="AE53" s="1">
        <v>0</v>
      </c>
      <c r="AF53" s="2" t="s">
        <v>17063</v>
      </c>
      <c r="AG53" s="2">
        <v>2023</v>
      </c>
      <c r="AH53" s="2">
        <v>2023</v>
      </c>
      <c r="AI53" s="12"/>
      <c r="AJ53" s="12"/>
      <c r="AK53" s="12"/>
      <c r="AL53" s="12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4"/>
      <c r="AY53" s="14"/>
      <c r="AZ53" s="13"/>
      <c r="BA53" s="13"/>
      <c r="BB53" s="15"/>
      <c r="BC53" s="16"/>
      <c r="CH53" s="165">
        <f t="shared" si="2"/>
        <v>-2.255546860396862E-10</v>
      </c>
    </row>
    <row r="54" spans="1:116" x14ac:dyDescent="0.3">
      <c r="A54" s="5">
        <v>1</v>
      </c>
      <c r="B54" s="17">
        <f>SUBTOTAL(9,$A$22:A54)</f>
        <v>33</v>
      </c>
      <c r="C54" s="167" t="s">
        <v>7586</v>
      </c>
      <c r="D54" s="1">
        <f t="shared" si="7"/>
        <v>3331988.23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64">
        <v>0</v>
      </c>
      <c r="L54" s="1">
        <v>0</v>
      </c>
      <c r="M54" s="1">
        <v>0</v>
      </c>
      <c r="N54" s="1">
        <v>0</v>
      </c>
      <c r="O54" s="1">
        <v>780</v>
      </c>
      <c r="P54" s="1">
        <v>3331988.23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2" t="s">
        <v>17063</v>
      </c>
      <c r="AG54" s="2">
        <v>2023</v>
      </c>
      <c r="AH54" s="2" t="s">
        <v>17063</v>
      </c>
      <c r="AI54" s="12"/>
      <c r="AJ54" s="12"/>
      <c r="AK54" s="12"/>
      <c r="AL54" s="12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4"/>
      <c r="AY54" s="14"/>
      <c r="AZ54" s="13"/>
      <c r="BA54" s="13"/>
      <c r="BB54" s="15"/>
      <c r="BC54" s="16"/>
      <c r="CH54" s="165">
        <f t="shared" si="2"/>
        <v>0</v>
      </c>
    </row>
    <row r="55" spans="1:116" x14ac:dyDescent="0.3">
      <c r="A55" s="5">
        <v>1</v>
      </c>
      <c r="B55" s="17">
        <f>SUBTOTAL(9,$A$22:A55)</f>
        <v>34</v>
      </c>
      <c r="C55" s="167" t="s">
        <v>5706</v>
      </c>
      <c r="D55" s="1">
        <f t="shared" si="7"/>
        <v>5745375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64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2215.02</v>
      </c>
      <c r="R55" s="1">
        <v>5625000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f>ROUND(N55*2.14%,2)+ROUND(E55*2.14%,2)+ROUND(F55*2.14%,2)+ROUND(G55*2.14%,2)+ROUND(H55*2.14%,2)+ROUND(I55*2.14%,2)+ROUND(J55*2.14%,2)+ROUND(L55*2.14%,2)+ROUND(P55*2.14%,2)+ROUND(R55*2.14%,2)+ROUND(T55*2.14%,2)+ROUND(U55*2.14%,2)+ROUND(V55*2.14%,2)+ROUND(W55*2.14%,2)+ROUND(X55*2.14%,2)+ROUND(Y55*2.14%,2)+ROUND(Z55*2.14%,2)+ROUND(AA55*2.14%,2)+ROUND(AB55*2.14%,2)</f>
        <v>120375</v>
      </c>
      <c r="AD55" s="1">
        <v>0</v>
      </c>
      <c r="AE55" s="1">
        <v>0</v>
      </c>
      <c r="AF55" s="2" t="s">
        <v>17063</v>
      </c>
      <c r="AG55" s="2">
        <v>2023</v>
      </c>
      <c r="AH55" s="2">
        <v>2023</v>
      </c>
      <c r="AI55" s="12"/>
      <c r="AJ55" s="12"/>
      <c r="AK55" s="12"/>
      <c r="AL55" s="12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4"/>
      <c r="AY55" s="14"/>
      <c r="AZ55" s="13"/>
      <c r="BA55" s="13"/>
      <c r="BB55" s="15"/>
      <c r="BC55" s="16"/>
      <c r="CH55" s="165">
        <f t="shared" si="2"/>
        <v>0</v>
      </c>
    </row>
    <row r="56" spans="1:116" x14ac:dyDescent="0.3">
      <c r="A56" s="5">
        <v>1</v>
      </c>
      <c r="B56" s="17">
        <f>SUBTOTAL(9,$A$22:A56)</f>
        <v>35</v>
      </c>
      <c r="C56" s="4" t="s">
        <v>132</v>
      </c>
      <c r="D56" s="1">
        <f t="shared" si="7"/>
        <v>5187936.63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169">
        <v>0</v>
      </c>
      <c r="L56" s="3">
        <v>0</v>
      </c>
      <c r="M56" s="1">
        <v>660</v>
      </c>
      <c r="N56" s="1">
        <v>4860757</v>
      </c>
      <c r="O56" s="3">
        <v>0</v>
      </c>
      <c r="P56" s="3">
        <v>0</v>
      </c>
      <c r="Q56" s="1">
        <v>0</v>
      </c>
      <c r="R56" s="1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1">
        <f>ROUND(N56*2.14%,2)</f>
        <v>104020.2</v>
      </c>
      <c r="AD56" s="1">
        <v>223159.43</v>
      </c>
      <c r="AE56" s="3">
        <v>0</v>
      </c>
      <c r="AF56" s="2">
        <v>2023</v>
      </c>
      <c r="AG56" s="2">
        <v>2023</v>
      </c>
      <c r="AH56" s="2">
        <v>2023</v>
      </c>
      <c r="AI56" s="12"/>
      <c r="AJ56" s="12"/>
      <c r="AK56" s="12"/>
      <c r="AL56" s="12"/>
      <c r="AM56" s="13" t="s">
        <v>16981</v>
      </c>
      <c r="AN56" s="13" t="s">
        <v>16976</v>
      </c>
      <c r="AO56" s="13">
        <v>2016</v>
      </c>
      <c r="AP56" s="13" t="s">
        <v>16977</v>
      </c>
      <c r="AQ56" s="13" t="s">
        <v>16963</v>
      </c>
      <c r="AR56" s="13" t="s">
        <v>16975</v>
      </c>
      <c r="AS56" s="13"/>
      <c r="AT56" s="13" t="s">
        <v>16986</v>
      </c>
      <c r="AU56" s="168">
        <v>2935944.12</v>
      </c>
      <c r="AV56" s="168">
        <v>2244637.5100000002</v>
      </c>
      <c r="AW56" s="13" t="s">
        <v>616</v>
      </c>
      <c r="AX56" s="14">
        <v>6914.1</v>
      </c>
      <c r="AY56" s="14">
        <v>1125</v>
      </c>
      <c r="AZ56" s="13" t="s">
        <v>17027</v>
      </c>
      <c r="BA56" s="13" t="s">
        <v>17023</v>
      </c>
      <c r="BB56" s="15"/>
      <c r="BC56" s="16">
        <f>AY56-M56</f>
        <v>465</v>
      </c>
      <c r="BD56" s="5" t="s">
        <v>16954</v>
      </c>
      <c r="BJ56" s="5" t="str">
        <f>VLOOKUP(C56,BM:BO,3,FALSE)</f>
        <v>1304.100</v>
      </c>
      <c r="BM56" s="5" t="s">
        <v>3160</v>
      </c>
      <c r="BN56" s="5" t="s">
        <v>706</v>
      </c>
      <c r="BO56" s="5" t="s">
        <v>3161</v>
      </c>
      <c r="BU56" s="5" t="s">
        <v>3160</v>
      </c>
      <c r="BV56" s="5" t="s">
        <v>706</v>
      </c>
      <c r="BW56" s="5" t="s">
        <v>3161</v>
      </c>
      <c r="CH56" s="165">
        <f t="shared" si="2"/>
        <v>-1.1641532182693481E-10</v>
      </c>
    </row>
    <row r="57" spans="1:116" x14ac:dyDescent="0.3">
      <c r="A57" s="5">
        <v>1</v>
      </c>
      <c r="B57" s="17">
        <f>SUBTOTAL(9,$A$22:A57)</f>
        <v>36</v>
      </c>
      <c r="C57" s="162" t="s">
        <v>5298</v>
      </c>
      <c r="D57" s="1">
        <f t="shared" si="7"/>
        <v>13841781.459999999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0">
        <v>0</v>
      </c>
      <c r="K57" s="171">
        <v>0</v>
      </c>
      <c r="L57" s="170">
        <v>0</v>
      </c>
      <c r="M57" s="170">
        <v>1563.5</v>
      </c>
      <c r="N57" s="170">
        <v>13551773.51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0">
        <v>0</v>
      </c>
      <c r="W57" s="170">
        <v>0</v>
      </c>
      <c r="X57" s="170">
        <v>0</v>
      </c>
      <c r="Y57" s="170">
        <v>0</v>
      </c>
      <c r="Z57" s="170">
        <v>0</v>
      </c>
      <c r="AA57" s="170">
        <v>0</v>
      </c>
      <c r="AB57" s="170">
        <v>0</v>
      </c>
      <c r="AC57" s="170">
        <f t="shared" ref="AC57:AC78" si="11">ROUND(N57*2.14%,2)+ROUND(E57*2.14%,2)+ROUND(F57*2.14%,2)+ROUND(G57*2.14%,2)+ROUND(H57*2.14%,2)+ROUND(I57*2.14%,2)+ROUND(J57*2.14%,2)+ROUND(L57*2.14%,2)+ROUND(P57*2.14%,2)+ROUND(R57*2.14%,2)+ROUND(T57*2.14%,2)+ROUND(U57*2.14%,2)+ROUND(V57*2.14%,2)+ROUND(W57*2.14%,2)+ROUND(X57*2.14%,2)+ROUND(Y57*2.14%,2)+ROUND(Z57*2.14%,2)+ROUND(AA57*2.14%,2)+ROUND(AB57*2.14%,2)</f>
        <v>290007.95</v>
      </c>
      <c r="AD57" s="170">
        <v>0</v>
      </c>
      <c r="AE57" s="170">
        <v>0</v>
      </c>
      <c r="AF57" s="172" t="s">
        <v>17063</v>
      </c>
      <c r="AG57" s="172">
        <v>2023</v>
      </c>
      <c r="AH57" s="173">
        <v>2023</v>
      </c>
      <c r="AZ57" s="5"/>
      <c r="BA57" s="5"/>
      <c r="BB57" s="5"/>
      <c r="CH57" s="165">
        <f t="shared" si="2"/>
        <v>-7.5669959187507629E-10</v>
      </c>
    </row>
    <row r="58" spans="1:116" s="174" customFormat="1" x14ac:dyDescent="0.3">
      <c r="A58" s="5">
        <v>1</v>
      </c>
      <c r="B58" s="17">
        <f>SUBTOTAL(9,$A$22:A58)</f>
        <v>37</v>
      </c>
      <c r="C58" s="162" t="s">
        <v>6674</v>
      </c>
      <c r="D58" s="1">
        <f t="shared" si="7"/>
        <v>2837048.69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171">
        <v>0</v>
      </c>
      <c r="L58" s="170">
        <v>0</v>
      </c>
      <c r="M58" s="170">
        <v>0</v>
      </c>
      <c r="N58" s="170">
        <v>0</v>
      </c>
      <c r="O58" s="170">
        <v>0</v>
      </c>
      <c r="P58" s="170">
        <v>0</v>
      </c>
      <c r="Q58" s="170">
        <v>2455.75</v>
      </c>
      <c r="R58" s="170">
        <v>2777607.88</v>
      </c>
      <c r="S58" s="170">
        <v>0</v>
      </c>
      <c r="T58" s="170">
        <v>0</v>
      </c>
      <c r="U58" s="170">
        <v>0</v>
      </c>
      <c r="V58" s="170">
        <v>0</v>
      </c>
      <c r="W58" s="170">
        <v>0</v>
      </c>
      <c r="X58" s="170">
        <v>0</v>
      </c>
      <c r="Y58" s="170">
        <v>0</v>
      </c>
      <c r="Z58" s="170">
        <v>0</v>
      </c>
      <c r="AA58" s="170">
        <v>0</v>
      </c>
      <c r="AB58" s="170">
        <v>0</v>
      </c>
      <c r="AC58" s="170">
        <f t="shared" si="11"/>
        <v>59440.81</v>
      </c>
      <c r="AD58" s="170">
        <v>0</v>
      </c>
      <c r="AE58" s="170">
        <v>0</v>
      </c>
      <c r="AF58" s="172" t="s">
        <v>17063</v>
      </c>
      <c r="AG58" s="172">
        <v>2023</v>
      </c>
      <c r="AH58" s="173">
        <v>2023</v>
      </c>
      <c r="AT58" s="174" t="e">
        <f>VLOOKUP(C58,AW:AX,2,FALSE)</f>
        <v>#N/A</v>
      </c>
      <c r="BV58" s="174" t="b">
        <f t="shared" ref="BV58:BV78" si="12">D58=(E58+F58+G58+H58+I58+L58+N58+P58+R58+T58+U58+V58+AA58+AB58+AC58+AD58+AE58)</f>
        <v>1</v>
      </c>
      <c r="BW58" s="175"/>
      <c r="CE58" s="174" t="e">
        <f t="shared" ref="CE58:CE78" si="13">VLOOKUP(C58,CF:CG,2,FALSE)</f>
        <v>#N/A</v>
      </c>
      <c r="CF58" s="174" t="s">
        <v>14356</v>
      </c>
      <c r="CG58" s="174">
        <v>1</v>
      </c>
      <c r="CH58" s="165">
        <f t="shared" si="2"/>
        <v>5.8207660913467407E-11</v>
      </c>
      <c r="CL58" s="174" t="e">
        <f t="shared" ref="CL58:CL78" si="14">VLOOKUP(C58,CM:CN,2,FALSE)</f>
        <v>#N/A</v>
      </c>
      <c r="CM58" s="174" t="s">
        <v>3937</v>
      </c>
      <c r="CN58" s="174">
        <v>110249.16</v>
      </c>
      <c r="DK58" s="174" t="e">
        <f t="shared" ref="DK58:DK81" si="15">VLOOKUP(C58,DL:DM,2,FALSE)</f>
        <v>#N/A</v>
      </c>
      <c r="DL58" s="174" t="s">
        <v>1537</v>
      </c>
    </row>
    <row r="59" spans="1:116" s="174" customFormat="1" x14ac:dyDescent="0.3">
      <c r="A59" s="5">
        <v>1</v>
      </c>
      <c r="B59" s="17">
        <f>SUBTOTAL(9,$A$22:A59)</f>
        <v>38</v>
      </c>
      <c r="C59" s="162" t="s">
        <v>1119</v>
      </c>
      <c r="D59" s="1">
        <f t="shared" si="7"/>
        <v>4398540.45</v>
      </c>
      <c r="E59" s="170">
        <v>0</v>
      </c>
      <c r="F59" s="170">
        <v>0</v>
      </c>
      <c r="G59" s="170">
        <v>0</v>
      </c>
      <c r="H59" s="170">
        <v>0</v>
      </c>
      <c r="I59" s="170">
        <v>0</v>
      </c>
      <c r="J59" s="170">
        <v>0</v>
      </c>
      <c r="K59" s="171">
        <v>0</v>
      </c>
      <c r="L59" s="170">
        <v>0</v>
      </c>
      <c r="M59" s="170">
        <v>0</v>
      </c>
      <c r="N59" s="170">
        <v>0</v>
      </c>
      <c r="O59" s="170">
        <v>0</v>
      </c>
      <c r="P59" s="170">
        <v>0</v>
      </c>
      <c r="Q59" s="170">
        <v>1067.9000000000001</v>
      </c>
      <c r="R59" s="170">
        <v>4306383.84</v>
      </c>
      <c r="S59" s="170">
        <v>0</v>
      </c>
      <c r="T59" s="170">
        <v>0</v>
      </c>
      <c r="U59" s="170">
        <v>0</v>
      </c>
      <c r="V59" s="170">
        <v>0</v>
      </c>
      <c r="W59" s="170">
        <v>0</v>
      </c>
      <c r="X59" s="170">
        <v>0</v>
      </c>
      <c r="Y59" s="170">
        <v>0</v>
      </c>
      <c r="Z59" s="170">
        <v>0</v>
      </c>
      <c r="AA59" s="170">
        <v>0</v>
      </c>
      <c r="AB59" s="170">
        <v>0</v>
      </c>
      <c r="AC59" s="170">
        <f t="shared" si="11"/>
        <v>92156.61</v>
      </c>
      <c r="AD59" s="170">
        <v>0</v>
      </c>
      <c r="AE59" s="170">
        <v>0</v>
      </c>
      <c r="AF59" s="172" t="s">
        <v>17063</v>
      </c>
      <c r="AG59" s="172">
        <v>2023</v>
      </c>
      <c r="AH59" s="173">
        <v>2023</v>
      </c>
      <c r="AT59" s="174" t="e">
        <f>VLOOKUP(C59,AW:AX,2,FALSE)</f>
        <v>#N/A</v>
      </c>
      <c r="BV59" s="174" t="b">
        <f t="shared" si="12"/>
        <v>1</v>
      </c>
      <c r="BW59" s="175"/>
      <c r="CA59" s="174" t="e">
        <f>VLOOKUP(C59,CB:CC,2,FALSE)</f>
        <v>#N/A</v>
      </c>
      <c r="CE59" s="174" t="e">
        <f t="shared" si="13"/>
        <v>#N/A</v>
      </c>
      <c r="CF59" s="174" t="s">
        <v>13902</v>
      </c>
      <c r="CG59" s="174">
        <v>1</v>
      </c>
      <c r="CH59" s="165">
        <f t="shared" si="2"/>
        <v>3.3469405025243759E-10</v>
      </c>
      <c r="CL59" s="174" t="e">
        <f t="shared" si="14"/>
        <v>#N/A</v>
      </c>
      <c r="CM59" s="174" t="s">
        <v>10167</v>
      </c>
      <c r="CN59" s="174">
        <v>78870.41</v>
      </c>
      <c r="DK59" s="174" t="e">
        <f t="shared" si="15"/>
        <v>#N/A</v>
      </c>
      <c r="DL59" s="174" t="s">
        <v>8760</v>
      </c>
    </row>
    <row r="60" spans="1:116" s="174" customFormat="1" x14ac:dyDescent="0.3">
      <c r="A60" s="5">
        <v>1</v>
      </c>
      <c r="B60" s="17">
        <f>SUBTOTAL(9,$A$22:A60)</f>
        <v>39</v>
      </c>
      <c r="C60" s="162" t="s">
        <v>4748</v>
      </c>
      <c r="D60" s="1">
        <f t="shared" si="7"/>
        <v>2723228.51</v>
      </c>
      <c r="E60" s="170">
        <v>0</v>
      </c>
      <c r="F60" s="170">
        <v>0</v>
      </c>
      <c r="G60" s="170">
        <v>0</v>
      </c>
      <c r="H60" s="170">
        <v>0</v>
      </c>
      <c r="I60" s="170">
        <v>0</v>
      </c>
      <c r="J60" s="170">
        <v>0</v>
      </c>
      <c r="K60" s="171">
        <v>0</v>
      </c>
      <c r="L60" s="170">
        <v>0</v>
      </c>
      <c r="M60" s="170">
        <v>0</v>
      </c>
      <c r="N60" s="170">
        <v>0</v>
      </c>
      <c r="O60" s="170">
        <v>0</v>
      </c>
      <c r="P60" s="170">
        <v>0</v>
      </c>
      <c r="Q60" s="170">
        <v>760.44</v>
      </c>
      <c r="R60" s="170">
        <v>2666172.42</v>
      </c>
      <c r="S60" s="170">
        <v>0</v>
      </c>
      <c r="T60" s="170">
        <v>0</v>
      </c>
      <c r="U60" s="170">
        <v>0</v>
      </c>
      <c r="V60" s="170">
        <v>0</v>
      </c>
      <c r="W60" s="170">
        <v>0</v>
      </c>
      <c r="X60" s="170">
        <v>0</v>
      </c>
      <c r="Y60" s="170">
        <v>0</v>
      </c>
      <c r="Z60" s="170">
        <v>0</v>
      </c>
      <c r="AA60" s="170">
        <v>0</v>
      </c>
      <c r="AB60" s="170">
        <v>0</v>
      </c>
      <c r="AC60" s="170">
        <f t="shared" si="11"/>
        <v>57056.09</v>
      </c>
      <c r="AD60" s="170">
        <v>0</v>
      </c>
      <c r="AE60" s="170">
        <v>0</v>
      </c>
      <c r="AF60" s="172" t="s">
        <v>17063</v>
      </c>
      <c r="AG60" s="172">
        <v>2023</v>
      </c>
      <c r="AH60" s="173">
        <v>2023</v>
      </c>
      <c r="BV60" s="174" t="b">
        <f t="shared" si="12"/>
        <v>1</v>
      </c>
      <c r="BW60" s="175"/>
      <c r="CA60" s="174" t="e">
        <f>VLOOKUP(C60,CB:CC,2,FALSE)</f>
        <v>#N/A</v>
      </c>
      <c r="CE60" s="174" t="e">
        <f t="shared" si="13"/>
        <v>#N/A</v>
      </c>
      <c r="CF60" s="174" t="s">
        <v>320</v>
      </c>
      <c r="CG60" s="174">
        <v>1</v>
      </c>
      <c r="CH60" s="165">
        <f t="shared" si="2"/>
        <v>-1.4551915228366852E-10</v>
      </c>
      <c r="CL60" s="174" t="e">
        <f t="shared" si="14"/>
        <v>#N/A</v>
      </c>
      <c r="CM60" s="174" t="s">
        <v>1825</v>
      </c>
      <c r="CN60" s="174">
        <v>82315.72</v>
      </c>
      <c r="DK60" s="174" t="e">
        <f t="shared" si="15"/>
        <v>#N/A</v>
      </c>
      <c r="DL60" s="174" t="s">
        <v>13116</v>
      </c>
    </row>
    <row r="61" spans="1:116" s="174" customFormat="1" x14ac:dyDescent="0.3">
      <c r="A61" s="5">
        <v>1</v>
      </c>
      <c r="B61" s="17">
        <f>SUBTOTAL(9,$A$22:A61)</f>
        <v>40</v>
      </c>
      <c r="C61" s="162" t="s">
        <v>6335</v>
      </c>
      <c r="D61" s="1">
        <f t="shared" si="7"/>
        <v>2825700.5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171">
        <v>0</v>
      </c>
      <c r="L61" s="170">
        <v>0</v>
      </c>
      <c r="M61" s="170">
        <v>0</v>
      </c>
      <c r="N61" s="170">
        <v>0</v>
      </c>
      <c r="O61" s="170">
        <v>0</v>
      </c>
      <c r="P61" s="170">
        <v>0</v>
      </c>
      <c r="Q61" s="170">
        <v>398.4</v>
      </c>
      <c r="R61" s="170">
        <v>2766497.45</v>
      </c>
      <c r="S61" s="170">
        <v>0</v>
      </c>
      <c r="T61" s="170">
        <v>0</v>
      </c>
      <c r="U61" s="170">
        <v>0</v>
      </c>
      <c r="V61" s="170">
        <v>0</v>
      </c>
      <c r="W61" s="170">
        <v>0</v>
      </c>
      <c r="X61" s="170">
        <v>0</v>
      </c>
      <c r="Y61" s="170">
        <v>0</v>
      </c>
      <c r="Z61" s="170">
        <v>0</v>
      </c>
      <c r="AA61" s="170">
        <v>0</v>
      </c>
      <c r="AB61" s="170">
        <v>0</v>
      </c>
      <c r="AC61" s="170">
        <f t="shared" si="11"/>
        <v>59203.05</v>
      </c>
      <c r="AD61" s="170">
        <v>0</v>
      </c>
      <c r="AE61" s="170">
        <v>0</v>
      </c>
      <c r="AF61" s="172" t="s">
        <v>17063</v>
      </c>
      <c r="AG61" s="172">
        <v>2023</v>
      </c>
      <c r="AH61" s="173">
        <v>2023</v>
      </c>
      <c r="AT61" s="174" t="e">
        <f>VLOOKUP(C61,AW:AX,2,FALSE)</f>
        <v>#N/A</v>
      </c>
      <c r="BV61" s="174" t="b">
        <f t="shared" si="12"/>
        <v>1</v>
      </c>
      <c r="BW61" s="175"/>
      <c r="CA61" s="174" t="e">
        <f>VLOOKUP(C61,CB:CC,2,FALSE)</f>
        <v>#N/A</v>
      </c>
      <c r="CE61" s="174" t="e">
        <f t="shared" si="13"/>
        <v>#N/A</v>
      </c>
      <c r="CF61" s="174" t="s">
        <v>11580</v>
      </c>
      <c r="CG61" s="174">
        <v>1</v>
      </c>
      <c r="CH61" s="165">
        <f t="shared" si="2"/>
        <v>-1.8917489796876907E-10</v>
      </c>
      <c r="CL61" s="174" t="e">
        <f t="shared" si="14"/>
        <v>#N/A</v>
      </c>
      <c r="CM61" s="174" t="s">
        <v>2160</v>
      </c>
      <c r="CN61" s="174">
        <v>74041.06</v>
      </c>
      <c r="DK61" s="174" t="e">
        <f t="shared" si="15"/>
        <v>#N/A</v>
      </c>
      <c r="DL61" s="174" t="s">
        <v>5418</v>
      </c>
    </row>
    <row r="62" spans="1:116" s="174" customFormat="1" x14ac:dyDescent="0.3">
      <c r="A62" s="5">
        <v>1</v>
      </c>
      <c r="B62" s="17">
        <f>SUBTOTAL(9,$A$22:A62)</f>
        <v>41</v>
      </c>
      <c r="C62" s="162" t="s">
        <v>6670</v>
      </c>
      <c r="D62" s="1">
        <f t="shared" si="7"/>
        <v>1188282.05</v>
      </c>
      <c r="E62" s="170">
        <v>0</v>
      </c>
      <c r="F62" s="170">
        <v>0</v>
      </c>
      <c r="G62" s="170">
        <v>0</v>
      </c>
      <c r="H62" s="170">
        <v>0</v>
      </c>
      <c r="I62" s="170">
        <v>0</v>
      </c>
      <c r="J62" s="170">
        <v>0</v>
      </c>
      <c r="K62" s="171">
        <v>0</v>
      </c>
      <c r="L62" s="170">
        <v>0</v>
      </c>
      <c r="M62" s="170">
        <v>0</v>
      </c>
      <c r="N62" s="170">
        <v>0</v>
      </c>
      <c r="O62" s="170">
        <v>0</v>
      </c>
      <c r="P62" s="170">
        <v>0</v>
      </c>
      <c r="Q62" s="170">
        <v>1830.54</v>
      </c>
      <c r="R62" s="170">
        <v>1163385.6000000001</v>
      </c>
      <c r="S62" s="170">
        <v>0</v>
      </c>
      <c r="T62" s="170">
        <v>0</v>
      </c>
      <c r="U62" s="170">
        <v>0</v>
      </c>
      <c r="V62" s="170">
        <v>0</v>
      </c>
      <c r="W62" s="170">
        <v>0</v>
      </c>
      <c r="X62" s="170">
        <v>0</v>
      </c>
      <c r="Y62" s="170">
        <v>0</v>
      </c>
      <c r="Z62" s="170">
        <v>0</v>
      </c>
      <c r="AA62" s="170">
        <v>0</v>
      </c>
      <c r="AB62" s="170">
        <v>0</v>
      </c>
      <c r="AC62" s="170">
        <f t="shared" si="11"/>
        <v>24896.45</v>
      </c>
      <c r="AD62" s="170">
        <v>0</v>
      </c>
      <c r="AE62" s="170">
        <v>0</v>
      </c>
      <c r="AF62" s="172" t="s">
        <v>17063</v>
      </c>
      <c r="AG62" s="172">
        <v>2023</v>
      </c>
      <c r="AH62" s="173">
        <v>2023</v>
      </c>
      <c r="BV62" s="174" t="b">
        <f t="shared" si="12"/>
        <v>1</v>
      </c>
      <c r="CE62" s="174" t="e">
        <f t="shared" si="13"/>
        <v>#N/A</v>
      </c>
      <c r="CF62" s="174" t="s">
        <v>8781</v>
      </c>
      <c r="CG62" s="174">
        <v>1</v>
      </c>
      <c r="CH62" s="165">
        <f t="shared" si="2"/>
        <v>-4.7293724492192268E-11</v>
      </c>
      <c r="CL62" s="174" t="e">
        <f t="shared" si="14"/>
        <v>#N/A</v>
      </c>
      <c r="CM62" s="174" t="s">
        <v>14919</v>
      </c>
      <c r="CN62" s="174">
        <v>80218.58</v>
      </c>
      <c r="DK62" s="174" t="e">
        <f t="shared" si="15"/>
        <v>#N/A</v>
      </c>
      <c r="DL62" s="174" t="s">
        <v>2090</v>
      </c>
    </row>
    <row r="63" spans="1:116" s="174" customFormat="1" x14ac:dyDescent="0.3">
      <c r="A63" s="5">
        <v>1</v>
      </c>
      <c r="B63" s="17">
        <f>SUBTOTAL(9,$A$22:A63)</f>
        <v>42</v>
      </c>
      <c r="C63" s="162" t="s">
        <v>5010</v>
      </c>
      <c r="D63" s="1">
        <f t="shared" si="7"/>
        <v>3077342.77</v>
      </c>
      <c r="E63" s="170">
        <v>0</v>
      </c>
      <c r="F63" s="170">
        <v>0</v>
      </c>
      <c r="G63" s="170">
        <v>0</v>
      </c>
      <c r="H63" s="170">
        <v>0</v>
      </c>
      <c r="I63" s="170">
        <v>0</v>
      </c>
      <c r="J63" s="170">
        <v>0</v>
      </c>
      <c r="K63" s="171">
        <v>0</v>
      </c>
      <c r="L63" s="170">
        <v>0</v>
      </c>
      <c r="M63" s="170">
        <v>364.4</v>
      </c>
      <c r="N63" s="170">
        <v>2938224.68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0">
        <v>0</v>
      </c>
      <c r="W63" s="170">
        <v>0</v>
      </c>
      <c r="X63" s="170">
        <v>0</v>
      </c>
      <c r="Y63" s="170">
        <v>0</v>
      </c>
      <c r="Z63" s="170">
        <v>0</v>
      </c>
      <c r="AA63" s="170">
        <v>0</v>
      </c>
      <c r="AB63" s="170">
        <v>0</v>
      </c>
      <c r="AC63" s="170">
        <f t="shared" si="11"/>
        <v>62878.01</v>
      </c>
      <c r="AD63" s="170">
        <v>76240.08</v>
      </c>
      <c r="AE63" s="170">
        <v>0</v>
      </c>
      <c r="AF63" s="172">
        <v>2023</v>
      </c>
      <c r="AG63" s="172">
        <v>2023</v>
      </c>
      <c r="AH63" s="173">
        <v>2023</v>
      </c>
      <c r="BV63" s="174" t="b">
        <f t="shared" si="12"/>
        <v>1</v>
      </c>
      <c r="BW63" s="175"/>
      <c r="CA63" s="174" t="e">
        <f>VLOOKUP(C63,CB:CC,2,FALSE)</f>
        <v>#N/A</v>
      </c>
      <c r="CE63" s="174" t="e">
        <f t="shared" si="13"/>
        <v>#N/A</v>
      </c>
      <c r="CF63" s="174" t="s">
        <v>9151</v>
      </c>
      <c r="CG63" s="174">
        <v>1</v>
      </c>
      <c r="CH63" s="165">
        <f t="shared" si="2"/>
        <v>-1.6007106751203537E-10</v>
      </c>
      <c r="CL63" s="174" t="e">
        <f t="shared" si="14"/>
        <v>#N/A</v>
      </c>
      <c r="DK63" s="174" t="e">
        <f t="shared" si="15"/>
        <v>#N/A</v>
      </c>
      <c r="DL63" s="174" t="s">
        <v>10914</v>
      </c>
    </row>
    <row r="64" spans="1:116" s="174" customFormat="1" x14ac:dyDescent="0.3">
      <c r="A64" s="5">
        <v>1</v>
      </c>
      <c r="B64" s="17">
        <f>SUBTOTAL(9,$A$22:A64)</f>
        <v>43</v>
      </c>
      <c r="C64" s="162" t="s">
        <v>6121</v>
      </c>
      <c r="D64" s="1">
        <f t="shared" si="7"/>
        <v>3802817.04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0">
        <v>0</v>
      </c>
      <c r="K64" s="171">
        <v>0</v>
      </c>
      <c r="L64" s="170">
        <v>0</v>
      </c>
      <c r="M64" s="170">
        <v>356</v>
      </c>
      <c r="N64" s="170">
        <v>3634621.73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0">
        <v>0</v>
      </c>
      <c r="W64" s="170">
        <v>0</v>
      </c>
      <c r="X64" s="170">
        <v>0</v>
      </c>
      <c r="Y64" s="170">
        <v>0</v>
      </c>
      <c r="Z64" s="170">
        <v>0</v>
      </c>
      <c r="AA64" s="170">
        <v>0</v>
      </c>
      <c r="AB64" s="170">
        <v>0</v>
      </c>
      <c r="AC64" s="170">
        <f t="shared" si="11"/>
        <v>77780.91</v>
      </c>
      <c r="AD64" s="170">
        <v>90414.399999999994</v>
      </c>
      <c r="AE64" s="170">
        <v>0</v>
      </c>
      <c r="AF64" s="172">
        <v>2023</v>
      </c>
      <c r="AG64" s="172">
        <v>2023</v>
      </c>
      <c r="AH64" s="173">
        <v>2023</v>
      </c>
      <c r="AT64" s="174" t="e">
        <f>VLOOKUP(C64,AW:AX,2,FALSE)</f>
        <v>#N/A</v>
      </c>
      <c r="AW64" s="174" t="s">
        <v>2607</v>
      </c>
      <c r="AX64" s="174">
        <v>1</v>
      </c>
      <c r="BV64" s="174" t="b">
        <f t="shared" si="12"/>
        <v>1</v>
      </c>
      <c r="BW64" s="175"/>
      <c r="CA64" s="174" t="e">
        <f>VLOOKUP(C64,CB:CC,2,FALSE)</f>
        <v>#N/A</v>
      </c>
      <c r="CB64" s="174" t="s">
        <v>7138</v>
      </c>
      <c r="CC64" s="174">
        <v>1603.24</v>
      </c>
      <c r="CE64" s="174" t="e">
        <f t="shared" si="13"/>
        <v>#N/A</v>
      </c>
      <c r="CF64" s="174" t="s">
        <v>10440</v>
      </c>
      <c r="CG64" s="174">
        <v>1</v>
      </c>
      <c r="CH64" s="165">
        <f t="shared" si="2"/>
        <v>5.8207660913467407E-11</v>
      </c>
      <c r="CL64" s="174" t="e">
        <f t="shared" si="14"/>
        <v>#N/A</v>
      </c>
      <c r="DK64" s="174" t="e">
        <f t="shared" si="15"/>
        <v>#N/A</v>
      </c>
      <c r="DL64" s="174" t="s">
        <v>1291</v>
      </c>
    </row>
    <row r="65" spans="1:116" s="174" customFormat="1" x14ac:dyDescent="0.3">
      <c r="A65" s="5">
        <v>1</v>
      </c>
      <c r="B65" s="17">
        <f>SUBTOTAL(9,$A$22:A65)</f>
        <v>44</v>
      </c>
      <c r="C65" s="162" t="s">
        <v>6366</v>
      </c>
      <c r="D65" s="1">
        <f t="shared" si="7"/>
        <v>7903595.2400000002</v>
      </c>
      <c r="E65" s="170">
        <v>0</v>
      </c>
      <c r="F65" s="170">
        <v>0</v>
      </c>
      <c r="G65" s="170">
        <v>0</v>
      </c>
      <c r="H65" s="170">
        <v>0</v>
      </c>
      <c r="I65" s="170">
        <v>0</v>
      </c>
      <c r="J65" s="170">
        <v>0</v>
      </c>
      <c r="K65" s="171">
        <v>0</v>
      </c>
      <c r="L65" s="170">
        <v>0</v>
      </c>
      <c r="M65" s="170">
        <v>0</v>
      </c>
      <c r="N65" s="170">
        <v>0</v>
      </c>
      <c r="O65" s="170">
        <v>0</v>
      </c>
      <c r="P65" s="170">
        <v>0</v>
      </c>
      <c r="Q65" s="170">
        <v>2032.46</v>
      </c>
      <c r="R65" s="170">
        <v>7738002</v>
      </c>
      <c r="S65" s="170">
        <v>0</v>
      </c>
      <c r="T65" s="170">
        <v>0</v>
      </c>
      <c r="U65" s="170">
        <v>0</v>
      </c>
      <c r="V65" s="170">
        <v>0</v>
      </c>
      <c r="W65" s="170">
        <v>0</v>
      </c>
      <c r="X65" s="170">
        <v>0</v>
      </c>
      <c r="Y65" s="170">
        <v>0</v>
      </c>
      <c r="Z65" s="170">
        <v>0</v>
      </c>
      <c r="AA65" s="170">
        <v>0</v>
      </c>
      <c r="AB65" s="170">
        <v>0</v>
      </c>
      <c r="AC65" s="170">
        <f t="shared" si="11"/>
        <v>165593.24</v>
      </c>
      <c r="AD65" s="170">
        <v>0</v>
      </c>
      <c r="AE65" s="170">
        <v>0</v>
      </c>
      <c r="AF65" s="172" t="s">
        <v>17063</v>
      </c>
      <c r="AG65" s="172">
        <v>2023</v>
      </c>
      <c r="AH65" s="173">
        <v>2023</v>
      </c>
      <c r="AT65" s="174" t="e">
        <f>VLOOKUP(C65,AW:AX,2,FALSE)</f>
        <v>#N/A</v>
      </c>
      <c r="BV65" s="174" t="b">
        <f t="shared" si="12"/>
        <v>1</v>
      </c>
      <c r="BW65" s="175"/>
      <c r="CE65" s="174" t="e">
        <f t="shared" si="13"/>
        <v>#N/A</v>
      </c>
      <c r="CF65" s="174" t="s">
        <v>13669</v>
      </c>
      <c r="CG65" s="174">
        <v>1</v>
      </c>
      <c r="CH65" s="165">
        <f t="shared" si="2"/>
        <v>2.3283064365386963E-10</v>
      </c>
      <c r="CL65" s="174" t="e">
        <f t="shared" si="14"/>
        <v>#N/A</v>
      </c>
      <c r="CM65" s="174" t="s">
        <v>2134</v>
      </c>
      <c r="CN65" s="174">
        <v>353378.65</v>
      </c>
      <c r="DK65" s="174" t="e">
        <f t="shared" si="15"/>
        <v>#N/A</v>
      </c>
      <c r="DL65" s="174" t="s">
        <v>8781</v>
      </c>
    </row>
    <row r="66" spans="1:116" s="174" customFormat="1" x14ac:dyDescent="0.3">
      <c r="A66" s="5">
        <v>1</v>
      </c>
      <c r="B66" s="17">
        <f>SUBTOTAL(9,$A$22:A66)</f>
        <v>45</v>
      </c>
      <c r="C66" s="162" t="s">
        <v>6541</v>
      </c>
      <c r="D66" s="1">
        <f t="shared" si="7"/>
        <v>7668792.9500000002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0">
        <v>0</v>
      </c>
      <c r="K66" s="171">
        <v>0</v>
      </c>
      <c r="L66" s="170">
        <v>0</v>
      </c>
      <c r="M66" s="170">
        <v>0</v>
      </c>
      <c r="N66" s="170">
        <v>0</v>
      </c>
      <c r="O66" s="170">
        <v>0</v>
      </c>
      <c r="P66" s="170">
        <v>0</v>
      </c>
      <c r="Q66" s="170">
        <v>1407.43</v>
      </c>
      <c r="R66" s="170">
        <v>7508119.2000000002</v>
      </c>
      <c r="S66" s="170">
        <v>0</v>
      </c>
      <c r="T66" s="170">
        <v>0</v>
      </c>
      <c r="U66" s="170">
        <v>0</v>
      </c>
      <c r="V66" s="170">
        <v>0</v>
      </c>
      <c r="W66" s="170">
        <v>0</v>
      </c>
      <c r="X66" s="170">
        <v>0</v>
      </c>
      <c r="Y66" s="170">
        <v>0</v>
      </c>
      <c r="Z66" s="170">
        <v>0</v>
      </c>
      <c r="AA66" s="170">
        <v>0</v>
      </c>
      <c r="AB66" s="170">
        <v>0</v>
      </c>
      <c r="AC66" s="170">
        <f t="shared" si="11"/>
        <v>160673.75</v>
      </c>
      <c r="AD66" s="170">
        <v>0</v>
      </c>
      <c r="AE66" s="170">
        <v>0</v>
      </c>
      <c r="AF66" s="172" t="s">
        <v>17063</v>
      </c>
      <c r="AG66" s="172">
        <v>2023</v>
      </c>
      <c r="AH66" s="173">
        <v>2023</v>
      </c>
      <c r="AT66" s="174" t="e">
        <f>VLOOKUP(C66,AW:AX,2,FALSE)</f>
        <v>#N/A</v>
      </c>
      <c r="BV66" s="174" t="b">
        <f t="shared" si="12"/>
        <v>1</v>
      </c>
      <c r="BW66" s="175"/>
      <c r="CE66" s="174" t="e">
        <f t="shared" si="13"/>
        <v>#N/A</v>
      </c>
      <c r="CF66" s="174" t="s">
        <v>14352</v>
      </c>
      <c r="CG66" s="174">
        <v>1</v>
      </c>
      <c r="CH66" s="165">
        <f t="shared" si="2"/>
        <v>0</v>
      </c>
      <c r="CL66" s="174" t="e">
        <f t="shared" si="14"/>
        <v>#N/A</v>
      </c>
      <c r="CM66" s="174" t="s">
        <v>3902</v>
      </c>
      <c r="CN66" s="174">
        <v>147800.44</v>
      </c>
      <c r="DK66" s="174" t="e">
        <f t="shared" si="15"/>
        <v>#N/A</v>
      </c>
      <c r="DL66" s="174" t="s">
        <v>5379</v>
      </c>
    </row>
    <row r="67" spans="1:116" s="174" customFormat="1" x14ac:dyDescent="0.3">
      <c r="A67" s="5">
        <v>1</v>
      </c>
      <c r="B67" s="17">
        <f>SUBTOTAL(9,$A$22:A67)</f>
        <v>46</v>
      </c>
      <c r="C67" s="162" t="s">
        <v>7090</v>
      </c>
      <c r="D67" s="1">
        <f t="shared" si="7"/>
        <v>5803876.71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0">
        <v>0</v>
      </c>
      <c r="K67" s="171">
        <v>0</v>
      </c>
      <c r="L67" s="170">
        <v>0</v>
      </c>
      <c r="M67" s="170">
        <v>0</v>
      </c>
      <c r="N67" s="170">
        <v>0</v>
      </c>
      <c r="O67" s="170">
        <v>0</v>
      </c>
      <c r="P67" s="170">
        <v>0</v>
      </c>
      <c r="Q67" s="170">
        <v>1826.15</v>
      </c>
      <c r="R67" s="170">
        <v>5682276</v>
      </c>
      <c r="S67" s="170">
        <v>0</v>
      </c>
      <c r="T67" s="170">
        <v>0</v>
      </c>
      <c r="U67" s="170">
        <v>0</v>
      </c>
      <c r="V67" s="170">
        <v>0</v>
      </c>
      <c r="W67" s="170">
        <v>0</v>
      </c>
      <c r="X67" s="170">
        <v>0</v>
      </c>
      <c r="Y67" s="170">
        <v>0</v>
      </c>
      <c r="Z67" s="170">
        <v>0</v>
      </c>
      <c r="AA67" s="170">
        <v>0</v>
      </c>
      <c r="AB67" s="170">
        <v>0</v>
      </c>
      <c r="AC67" s="170">
        <f t="shared" si="11"/>
        <v>121600.71</v>
      </c>
      <c r="AD67" s="170">
        <v>0</v>
      </c>
      <c r="AE67" s="170">
        <v>0</v>
      </c>
      <c r="AF67" s="172" t="s">
        <v>17063</v>
      </c>
      <c r="AG67" s="172">
        <v>2023</v>
      </c>
      <c r="AH67" s="173">
        <v>2023</v>
      </c>
      <c r="AT67" s="174" t="e">
        <f>VLOOKUP(C67,AW:AX,2,FALSE)</f>
        <v>#N/A</v>
      </c>
      <c r="BV67" s="174" t="b">
        <f t="shared" si="12"/>
        <v>1</v>
      </c>
      <c r="BW67" s="175"/>
      <c r="CE67" s="174" t="e">
        <f t="shared" si="13"/>
        <v>#N/A</v>
      </c>
      <c r="CF67" s="174" t="s">
        <v>2441</v>
      </c>
      <c r="CG67" s="174">
        <v>1</v>
      </c>
      <c r="CH67" s="165">
        <f t="shared" si="2"/>
        <v>-4.3655745685100555E-11</v>
      </c>
      <c r="CL67" s="174" t="e">
        <f t="shared" si="14"/>
        <v>#N/A</v>
      </c>
      <c r="CM67" s="174" t="s">
        <v>824</v>
      </c>
      <c r="CN67" s="174">
        <v>149881</v>
      </c>
      <c r="DK67" s="174" t="e">
        <f t="shared" si="15"/>
        <v>#N/A</v>
      </c>
      <c r="DL67" s="174" t="s">
        <v>13408</v>
      </c>
    </row>
    <row r="68" spans="1:116" s="174" customFormat="1" x14ac:dyDescent="0.3">
      <c r="A68" s="5">
        <v>1</v>
      </c>
      <c r="B68" s="17">
        <f>SUBTOTAL(9,$A$22:A68)</f>
        <v>47</v>
      </c>
      <c r="C68" s="162" t="s">
        <v>6103</v>
      </c>
      <c r="D68" s="1">
        <f t="shared" si="7"/>
        <v>5617700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171">
        <v>0</v>
      </c>
      <c r="L68" s="170">
        <v>0</v>
      </c>
      <c r="M68" s="170">
        <v>1234</v>
      </c>
      <c r="N68" s="170">
        <v>5500000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0">
        <v>0</v>
      </c>
      <c r="W68" s="170">
        <v>0</v>
      </c>
      <c r="X68" s="170">
        <v>0</v>
      </c>
      <c r="Y68" s="170">
        <v>0</v>
      </c>
      <c r="Z68" s="170">
        <v>0</v>
      </c>
      <c r="AA68" s="170">
        <v>0</v>
      </c>
      <c r="AB68" s="170">
        <v>0</v>
      </c>
      <c r="AC68" s="170">
        <f t="shared" si="11"/>
        <v>117700</v>
      </c>
      <c r="AD68" s="170">
        <v>0</v>
      </c>
      <c r="AE68" s="170">
        <v>0</v>
      </c>
      <c r="AF68" s="172" t="s">
        <v>17063</v>
      </c>
      <c r="AG68" s="172">
        <v>2023</v>
      </c>
      <c r="AH68" s="173">
        <v>2023</v>
      </c>
      <c r="AT68" s="174" t="e">
        <f>VLOOKUP(C68,AW:AX,2,FALSE)</f>
        <v>#N/A</v>
      </c>
      <c r="BV68" s="174" t="b">
        <f t="shared" si="12"/>
        <v>1</v>
      </c>
      <c r="BW68" s="175"/>
      <c r="CE68" s="174" t="e">
        <f t="shared" si="13"/>
        <v>#N/A</v>
      </c>
      <c r="CF68" s="174" t="s">
        <v>14282</v>
      </c>
      <c r="CG68" s="174">
        <v>1</v>
      </c>
      <c r="CH68" s="165">
        <f t="shared" si="2"/>
        <v>0</v>
      </c>
      <c r="CL68" s="174" t="e">
        <f t="shared" si="14"/>
        <v>#N/A</v>
      </c>
      <c r="CM68" s="174" t="s">
        <v>1455</v>
      </c>
      <c r="CN68" s="174">
        <v>199981.27</v>
      </c>
      <c r="DK68" s="174" t="e">
        <f t="shared" si="15"/>
        <v>#N/A</v>
      </c>
      <c r="DL68" s="174" t="s">
        <v>14003</v>
      </c>
    </row>
    <row r="69" spans="1:116" s="174" customFormat="1" x14ac:dyDescent="0.3">
      <c r="A69" s="5">
        <v>1</v>
      </c>
      <c r="B69" s="17">
        <f>SUBTOTAL(9,$A$22:A69)</f>
        <v>48</v>
      </c>
      <c r="C69" s="162" t="s">
        <v>5482</v>
      </c>
      <c r="D69" s="1">
        <f t="shared" si="7"/>
        <v>16487929.07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0">
        <v>0</v>
      </c>
      <c r="K69" s="171">
        <v>0</v>
      </c>
      <c r="L69" s="170">
        <v>0</v>
      </c>
      <c r="M69" s="170">
        <v>0</v>
      </c>
      <c r="N69" s="170">
        <v>0</v>
      </c>
      <c r="O69" s="170">
        <v>0</v>
      </c>
      <c r="P69" s="170">
        <v>0</v>
      </c>
      <c r="Q69" s="170">
        <v>4647.45</v>
      </c>
      <c r="R69" s="170">
        <v>16142480</v>
      </c>
      <c r="S69" s="170">
        <v>0</v>
      </c>
      <c r="T69" s="170">
        <v>0</v>
      </c>
      <c r="U69" s="170">
        <v>0</v>
      </c>
      <c r="V69" s="170">
        <v>0</v>
      </c>
      <c r="W69" s="170">
        <v>0</v>
      </c>
      <c r="X69" s="170">
        <v>0</v>
      </c>
      <c r="Y69" s="170">
        <v>0</v>
      </c>
      <c r="Z69" s="170">
        <v>0</v>
      </c>
      <c r="AA69" s="170">
        <v>0</v>
      </c>
      <c r="AB69" s="170">
        <v>0</v>
      </c>
      <c r="AC69" s="170">
        <f t="shared" si="11"/>
        <v>345449.07</v>
      </c>
      <c r="AD69" s="170">
        <v>0</v>
      </c>
      <c r="AE69" s="170">
        <v>0</v>
      </c>
      <c r="AF69" s="172" t="s">
        <v>17063</v>
      </c>
      <c r="AG69" s="172">
        <v>2023</v>
      </c>
      <c r="AH69" s="173">
        <v>2023</v>
      </c>
      <c r="BV69" s="174" t="b">
        <f t="shared" si="12"/>
        <v>1</v>
      </c>
      <c r="BW69" s="175"/>
      <c r="CA69" s="174" t="e">
        <f>VLOOKUP(C69,CB:CC,2,FALSE)</f>
        <v>#N/A</v>
      </c>
      <c r="CE69" s="174" t="e">
        <f t="shared" si="13"/>
        <v>#N/A</v>
      </c>
      <c r="CF69" s="174" t="s">
        <v>14385</v>
      </c>
      <c r="CG69" s="174">
        <v>1</v>
      </c>
      <c r="CH69" s="165">
        <f t="shared" si="2"/>
        <v>2.9103830456733704E-10</v>
      </c>
      <c r="CL69" s="174" t="e">
        <f t="shared" si="14"/>
        <v>#N/A</v>
      </c>
      <c r="CM69" s="174" t="s">
        <v>9256</v>
      </c>
      <c r="CN69" s="174">
        <v>23915.98</v>
      </c>
      <c r="DK69" s="174" t="e">
        <f t="shared" si="15"/>
        <v>#N/A</v>
      </c>
      <c r="DL69" s="174" t="s">
        <v>2508</v>
      </c>
    </row>
    <row r="70" spans="1:116" s="174" customFormat="1" x14ac:dyDescent="0.3">
      <c r="A70" s="5">
        <v>1</v>
      </c>
      <c r="B70" s="17">
        <f>SUBTOTAL(9,$A$22:A70)</f>
        <v>49</v>
      </c>
      <c r="C70" s="162" t="s">
        <v>1151</v>
      </c>
      <c r="D70" s="1">
        <f t="shared" si="7"/>
        <v>7620449.6799999997</v>
      </c>
      <c r="E70" s="170">
        <v>0</v>
      </c>
      <c r="F70" s="170">
        <v>0</v>
      </c>
      <c r="G70" s="170">
        <v>0</v>
      </c>
      <c r="H70" s="170">
        <v>0</v>
      </c>
      <c r="I70" s="170">
        <v>0</v>
      </c>
      <c r="J70" s="170">
        <v>0</v>
      </c>
      <c r="K70" s="171">
        <v>0</v>
      </c>
      <c r="L70" s="170">
        <v>0</v>
      </c>
      <c r="M70" s="170">
        <v>0</v>
      </c>
      <c r="N70" s="170">
        <v>0</v>
      </c>
      <c r="O70" s="170">
        <v>0</v>
      </c>
      <c r="P70" s="170">
        <v>0</v>
      </c>
      <c r="Q70" s="170">
        <v>1414</v>
      </c>
      <c r="R70" s="170">
        <v>7460788.7999999998</v>
      </c>
      <c r="S70" s="170">
        <v>0</v>
      </c>
      <c r="T70" s="170">
        <v>0</v>
      </c>
      <c r="U70" s="170">
        <v>0</v>
      </c>
      <c r="V70" s="170">
        <v>0</v>
      </c>
      <c r="W70" s="170">
        <v>0</v>
      </c>
      <c r="X70" s="170">
        <v>0</v>
      </c>
      <c r="Y70" s="170">
        <v>0</v>
      </c>
      <c r="Z70" s="170">
        <v>0</v>
      </c>
      <c r="AA70" s="170">
        <v>0</v>
      </c>
      <c r="AB70" s="170">
        <v>0</v>
      </c>
      <c r="AC70" s="170">
        <f t="shared" si="11"/>
        <v>159660.88</v>
      </c>
      <c r="AD70" s="170">
        <v>0</v>
      </c>
      <c r="AE70" s="170">
        <v>0</v>
      </c>
      <c r="AF70" s="172" t="s">
        <v>17063</v>
      </c>
      <c r="AG70" s="172">
        <v>2023</v>
      </c>
      <c r="AH70" s="173">
        <v>2023</v>
      </c>
      <c r="AT70" s="174" t="e">
        <f>VLOOKUP(C70,AW:AX,2,FALSE)</f>
        <v>#N/A</v>
      </c>
      <c r="BV70" s="174" t="b">
        <f t="shared" si="12"/>
        <v>1</v>
      </c>
      <c r="BW70" s="175"/>
      <c r="CA70" s="174" t="e">
        <f>VLOOKUP(C70,CB:CC,2,FALSE)</f>
        <v>#N/A</v>
      </c>
      <c r="CE70" s="174" t="e">
        <f t="shared" si="13"/>
        <v>#N/A</v>
      </c>
      <c r="CF70" s="174" t="s">
        <v>14328</v>
      </c>
      <c r="CG70" s="174">
        <v>1</v>
      </c>
      <c r="CH70" s="165">
        <f t="shared" si="2"/>
        <v>-1.1641532182693481E-10</v>
      </c>
      <c r="CL70" s="174" t="e">
        <f t="shared" si="14"/>
        <v>#N/A</v>
      </c>
      <c r="CM70" s="174" t="s">
        <v>10022</v>
      </c>
      <c r="CN70" s="174">
        <v>51856.9</v>
      </c>
      <c r="DK70" s="174" t="e">
        <f t="shared" si="15"/>
        <v>#N/A</v>
      </c>
      <c r="DL70" s="174" t="s">
        <v>9143</v>
      </c>
    </row>
    <row r="71" spans="1:116" s="174" customFormat="1" x14ac:dyDescent="0.3">
      <c r="A71" s="5">
        <v>1</v>
      </c>
      <c r="B71" s="17">
        <f>SUBTOTAL(9,$A$22:A71)</f>
        <v>50</v>
      </c>
      <c r="C71" s="162" t="s">
        <v>5426</v>
      </c>
      <c r="D71" s="1">
        <f t="shared" si="7"/>
        <v>6647449.7400000002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171">
        <v>0</v>
      </c>
      <c r="L71" s="170">
        <v>0</v>
      </c>
      <c r="M71" s="170">
        <v>0</v>
      </c>
      <c r="N71" s="170">
        <v>0</v>
      </c>
      <c r="O71" s="170">
        <v>0</v>
      </c>
      <c r="P71" s="170">
        <v>0</v>
      </c>
      <c r="Q71" s="170">
        <v>1444.97</v>
      </c>
      <c r="R71" s="170">
        <v>6508174.7999999998</v>
      </c>
      <c r="S71" s="170">
        <v>0</v>
      </c>
      <c r="T71" s="170">
        <v>0</v>
      </c>
      <c r="U71" s="170">
        <v>0</v>
      </c>
      <c r="V71" s="170">
        <v>0</v>
      </c>
      <c r="W71" s="170">
        <v>0</v>
      </c>
      <c r="X71" s="170">
        <v>0</v>
      </c>
      <c r="Y71" s="170">
        <v>0</v>
      </c>
      <c r="Z71" s="170">
        <v>0</v>
      </c>
      <c r="AA71" s="170">
        <v>0</v>
      </c>
      <c r="AB71" s="170">
        <v>0</v>
      </c>
      <c r="AC71" s="170">
        <f t="shared" si="11"/>
        <v>139274.94</v>
      </c>
      <c r="AD71" s="170">
        <v>0</v>
      </c>
      <c r="AE71" s="170">
        <v>0</v>
      </c>
      <c r="AF71" s="172" t="s">
        <v>17063</v>
      </c>
      <c r="AG71" s="172">
        <v>2023</v>
      </c>
      <c r="AH71" s="173">
        <v>2023</v>
      </c>
      <c r="BV71" s="174" t="b">
        <f t="shared" si="12"/>
        <v>1</v>
      </c>
      <c r="BW71" s="175"/>
      <c r="CA71" s="174" t="e">
        <f>VLOOKUP(C71,CB:CC,2,FALSE)</f>
        <v>#N/A</v>
      </c>
      <c r="CE71" s="174" t="e">
        <f t="shared" si="13"/>
        <v>#N/A</v>
      </c>
      <c r="CF71" s="174" t="s">
        <v>2308</v>
      </c>
      <c r="CG71" s="174">
        <v>1</v>
      </c>
      <c r="CH71" s="165">
        <f t="shared" si="2"/>
        <v>4.0745362639427185E-10</v>
      </c>
      <c r="CL71" s="174" t="e">
        <f t="shared" si="14"/>
        <v>#N/A</v>
      </c>
      <c r="CM71" s="174" t="s">
        <v>1897</v>
      </c>
      <c r="CN71" s="174">
        <v>118300.96</v>
      </c>
      <c r="DK71" s="174" t="e">
        <f t="shared" si="15"/>
        <v>#N/A</v>
      </c>
      <c r="DL71" s="174" t="s">
        <v>15255</v>
      </c>
    </row>
    <row r="72" spans="1:116" s="174" customFormat="1" x14ac:dyDescent="0.3">
      <c r="A72" s="5">
        <v>1</v>
      </c>
      <c r="B72" s="17">
        <f>SUBTOTAL(9,$A$22:A72)</f>
        <v>51</v>
      </c>
      <c r="C72" s="162" t="s">
        <v>6368</v>
      </c>
      <c r="D72" s="1">
        <f t="shared" si="7"/>
        <v>7898478.0200000005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0">
        <v>0</v>
      </c>
      <c r="K72" s="171">
        <v>0</v>
      </c>
      <c r="L72" s="170">
        <v>0</v>
      </c>
      <c r="M72" s="170">
        <v>853.8</v>
      </c>
      <c r="N72" s="170">
        <v>7732991.9900000002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0">
        <v>0</v>
      </c>
      <c r="W72" s="170">
        <v>0</v>
      </c>
      <c r="X72" s="170">
        <v>0</v>
      </c>
      <c r="Y72" s="170">
        <v>0</v>
      </c>
      <c r="Z72" s="170">
        <v>0</v>
      </c>
      <c r="AA72" s="170">
        <v>0</v>
      </c>
      <c r="AB72" s="170">
        <v>0</v>
      </c>
      <c r="AC72" s="170">
        <f t="shared" si="11"/>
        <v>165486.03</v>
      </c>
      <c r="AD72" s="170">
        <v>0</v>
      </c>
      <c r="AE72" s="170">
        <v>0</v>
      </c>
      <c r="AF72" s="172" t="s">
        <v>17063</v>
      </c>
      <c r="AG72" s="172">
        <v>2023</v>
      </c>
      <c r="AH72" s="173">
        <v>2023</v>
      </c>
      <c r="AT72" s="174" t="e">
        <f>VLOOKUP(C72,AW:AX,2,FALSE)</f>
        <v>#N/A</v>
      </c>
      <c r="BV72" s="174" t="b">
        <f t="shared" si="12"/>
        <v>1</v>
      </c>
      <c r="BW72" s="175"/>
      <c r="CA72" s="174" t="e">
        <f>VLOOKUP(C72,CB:CC,2,FALSE)</f>
        <v>#N/A</v>
      </c>
      <c r="CE72" s="174" t="e">
        <f t="shared" si="13"/>
        <v>#N/A</v>
      </c>
      <c r="CF72" s="174" t="s">
        <v>2748</v>
      </c>
      <c r="CG72" s="174">
        <v>1</v>
      </c>
      <c r="CH72" s="165">
        <f t="shared" si="2"/>
        <v>2.6193447411060333E-10</v>
      </c>
      <c r="CL72" s="174" t="e">
        <f t="shared" si="14"/>
        <v>#N/A</v>
      </c>
      <c r="CM72" s="174" t="s">
        <v>10550</v>
      </c>
      <c r="CN72" s="174">
        <v>81076.850000000006</v>
      </c>
      <c r="DK72" s="174" t="e">
        <f t="shared" si="15"/>
        <v>#N/A</v>
      </c>
      <c r="DL72" s="174" t="s">
        <v>6891</v>
      </c>
    </row>
    <row r="73" spans="1:116" s="174" customFormat="1" x14ac:dyDescent="0.3">
      <c r="A73" s="5">
        <v>1</v>
      </c>
      <c r="B73" s="17">
        <f>SUBTOTAL(9,$A$22:A73)</f>
        <v>52</v>
      </c>
      <c r="C73" s="162" t="s">
        <v>6952</v>
      </c>
      <c r="D73" s="1">
        <f t="shared" si="7"/>
        <v>3314631.04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171">
        <v>0</v>
      </c>
      <c r="L73" s="170">
        <v>0</v>
      </c>
      <c r="M73" s="170">
        <v>393.4</v>
      </c>
      <c r="N73" s="170">
        <v>3175656.66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0">
        <v>0</v>
      </c>
      <c r="W73" s="170">
        <v>0</v>
      </c>
      <c r="X73" s="170">
        <v>0</v>
      </c>
      <c r="Y73" s="170">
        <v>0</v>
      </c>
      <c r="Z73" s="170">
        <v>0</v>
      </c>
      <c r="AA73" s="170">
        <v>0</v>
      </c>
      <c r="AB73" s="170">
        <v>0</v>
      </c>
      <c r="AC73" s="170">
        <f t="shared" si="11"/>
        <v>67959.05</v>
      </c>
      <c r="AD73" s="170">
        <v>71015.33</v>
      </c>
      <c r="AE73" s="170">
        <v>0</v>
      </c>
      <c r="AF73" s="172">
        <v>2023</v>
      </c>
      <c r="AG73" s="172">
        <v>2023</v>
      </c>
      <c r="AH73" s="173">
        <v>2023</v>
      </c>
      <c r="AT73" s="174" t="e">
        <f>VLOOKUP(C73,AW:AX,2,FALSE)</f>
        <v>#N/A</v>
      </c>
      <c r="BV73" s="174" t="b">
        <f t="shared" si="12"/>
        <v>1</v>
      </c>
      <c r="BW73" s="175"/>
      <c r="CA73" s="174" t="e">
        <f>VLOOKUP(C73,CB:CC,2,FALSE)</f>
        <v>#N/A</v>
      </c>
      <c r="CE73" s="174" t="e">
        <f t="shared" si="13"/>
        <v>#N/A</v>
      </c>
      <c r="CF73" s="174" t="s">
        <v>15892</v>
      </c>
      <c r="CG73" s="174">
        <v>1</v>
      </c>
      <c r="CH73" s="165">
        <f t="shared" si="2"/>
        <v>-1.1641532182693481E-10</v>
      </c>
      <c r="CL73" s="174" t="e">
        <f t="shared" si="14"/>
        <v>#N/A</v>
      </c>
      <c r="CM73" s="174" t="s">
        <v>10481</v>
      </c>
      <c r="CN73" s="174">
        <v>78660.91</v>
      </c>
      <c r="DK73" s="174" t="e">
        <f t="shared" si="15"/>
        <v>#N/A</v>
      </c>
      <c r="DL73" s="174" t="s">
        <v>1984</v>
      </c>
    </row>
    <row r="74" spans="1:116" s="174" customFormat="1" x14ac:dyDescent="0.3">
      <c r="A74" s="5">
        <v>1</v>
      </c>
      <c r="B74" s="17">
        <f>SUBTOTAL(9,$A$22:A74)</f>
        <v>53</v>
      </c>
      <c r="C74" s="162" t="s">
        <v>5887</v>
      </c>
      <c r="D74" s="1">
        <f t="shared" si="7"/>
        <v>6626238.5300000003</v>
      </c>
      <c r="E74" s="170">
        <v>0</v>
      </c>
      <c r="F74" s="170">
        <v>0</v>
      </c>
      <c r="G74" s="170">
        <v>0</v>
      </c>
      <c r="H74" s="170">
        <v>0</v>
      </c>
      <c r="I74" s="170">
        <v>0</v>
      </c>
      <c r="J74" s="170">
        <v>0</v>
      </c>
      <c r="K74" s="171">
        <v>0</v>
      </c>
      <c r="L74" s="170">
        <v>0</v>
      </c>
      <c r="M74" s="170">
        <v>927</v>
      </c>
      <c r="N74" s="170">
        <v>6487408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0">
        <v>0</v>
      </c>
      <c r="W74" s="170">
        <v>0</v>
      </c>
      <c r="X74" s="170">
        <v>0</v>
      </c>
      <c r="Y74" s="170">
        <v>0</v>
      </c>
      <c r="Z74" s="170">
        <v>0</v>
      </c>
      <c r="AA74" s="170">
        <v>0</v>
      </c>
      <c r="AB74" s="170">
        <v>0</v>
      </c>
      <c r="AC74" s="170">
        <f t="shared" si="11"/>
        <v>138830.53</v>
      </c>
      <c r="AD74" s="170">
        <v>0</v>
      </c>
      <c r="AE74" s="170">
        <v>0</v>
      </c>
      <c r="AF74" s="172" t="s">
        <v>17063</v>
      </c>
      <c r="AG74" s="172">
        <v>2023</v>
      </c>
      <c r="AH74" s="173">
        <v>2023</v>
      </c>
      <c r="BV74" s="174" t="b">
        <f t="shared" si="12"/>
        <v>1</v>
      </c>
      <c r="CE74" s="174" t="e">
        <f t="shared" si="13"/>
        <v>#N/A</v>
      </c>
      <c r="CF74" s="174" t="s">
        <v>12351</v>
      </c>
      <c r="CG74" s="174">
        <v>1</v>
      </c>
      <c r="CH74" s="165">
        <f t="shared" si="2"/>
        <v>2.6193447411060333E-10</v>
      </c>
      <c r="CL74" s="174" t="e">
        <f t="shared" si="14"/>
        <v>#N/A</v>
      </c>
      <c r="CM74" s="174" t="s">
        <v>14328</v>
      </c>
      <c r="CN74" s="174">
        <v>82431.28</v>
      </c>
      <c r="DK74" s="174" t="e">
        <f t="shared" si="15"/>
        <v>#N/A</v>
      </c>
      <c r="DL74" s="174" t="s">
        <v>10372</v>
      </c>
    </row>
    <row r="75" spans="1:116" s="174" customFormat="1" x14ac:dyDescent="0.3">
      <c r="A75" s="5">
        <v>1</v>
      </c>
      <c r="B75" s="17">
        <f>SUBTOTAL(9,$A$22:A75)</f>
        <v>54</v>
      </c>
      <c r="C75" s="162" t="s">
        <v>7169</v>
      </c>
      <c r="D75" s="1">
        <f t="shared" si="7"/>
        <v>5443036.5099999998</v>
      </c>
      <c r="E75" s="170">
        <v>0</v>
      </c>
      <c r="F75" s="170">
        <v>0</v>
      </c>
      <c r="G75" s="170">
        <v>0</v>
      </c>
      <c r="H75" s="170">
        <v>0</v>
      </c>
      <c r="I75" s="170">
        <v>0</v>
      </c>
      <c r="J75" s="170">
        <v>0</v>
      </c>
      <c r="K75" s="171">
        <v>0</v>
      </c>
      <c r="L75" s="170">
        <v>0</v>
      </c>
      <c r="M75" s="170">
        <v>796.82</v>
      </c>
      <c r="N75" s="170">
        <v>5328996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0">
        <v>0</v>
      </c>
      <c r="W75" s="170">
        <v>0</v>
      </c>
      <c r="X75" s="170">
        <v>0</v>
      </c>
      <c r="Y75" s="170">
        <v>0</v>
      </c>
      <c r="Z75" s="170">
        <v>0</v>
      </c>
      <c r="AA75" s="170">
        <v>0</v>
      </c>
      <c r="AB75" s="170">
        <v>0</v>
      </c>
      <c r="AC75" s="170">
        <f t="shared" si="11"/>
        <v>114040.51</v>
      </c>
      <c r="AD75" s="170">
        <v>0</v>
      </c>
      <c r="AE75" s="170">
        <v>0</v>
      </c>
      <c r="AF75" s="172" t="s">
        <v>17063</v>
      </c>
      <c r="AG75" s="172">
        <v>2023</v>
      </c>
      <c r="AH75" s="173">
        <v>2023</v>
      </c>
      <c r="BV75" s="174" t="b">
        <f t="shared" si="12"/>
        <v>1</v>
      </c>
      <c r="CE75" s="174" t="e">
        <f t="shared" si="13"/>
        <v>#N/A</v>
      </c>
      <c r="CF75" s="174" t="s">
        <v>8488</v>
      </c>
      <c r="CG75" s="174">
        <v>1</v>
      </c>
      <c r="CH75" s="165">
        <f t="shared" si="2"/>
        <v>-2.1827872842550278E-10</v>
      </c>
      <c r="CL75" s="174" t="e">
        <f t="shared" si="14"/>
        <v>#N/A</v>
      </c>
      <c r="CM75" s="174" t="s">
        <v>15508</v>
      </c>
      <c r="CN75" s="174">
        <v>82879.66</v>
      </c>
      <c r="DK75" s="174" t="e">
        <f t="shared" si="15"/>
        <v>#N/A</v>
      </c>
      <c r="DL75" s="174" t="s">
        <v>15739</v>
      </c>
    </row>
    <row r="76" spans="1:116" s="174" customFormat="1" x14ac:dyDescent="0.3">
      <c r="A76" s="5">
        <v>1</v>
      </c>
      <c r="B76" s="17">
        <f>SUBTOTAL(9,$A$22:A76)</f>
        <v>55</v>
      </c>
      <c r="C76" s="162" t="s">
        <v>4357</v>
      </c>
      <c r="D76" s="1">
        <f t="shared" si="7"/>
        <v>7714850.75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171">
        <v>0</v>
      </c>
      <c r="L76" s="170">
        <v>0</v>
      </c>
      <c r="M76" s="170">
        <v>910</v>
      </c>
      <c r="N76" s="170">
        <v>7430430.1399999997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0">
        <v>0</v>
      </c>
      <c r="W76" s="170">
        <v>0</v>
      </c>
      <c r="X76" s="170">
        <v>0</v>
      </c>
      <c r="Y76" s="170">
        <v>0</v>
      </c>
      <c r="Z76" s="170">
        <v>0</v>
      </c>
      <c r="AA76" s="170">
        <v>0</v>
      </c>
      <c r="AB76" s="170">
        <v>0</v>
      </c>
      <c r="AC76" s="170">
        <f t="shared" si="11"/>
        <v>159011.20000000001</v>
      </c>
      <c r="AD76" s="170">
        <v>125409.41</v>
      </c>
      <c r="AE76" s="170">
        <v>0</v>
      </c>
      <c r="AF76" s="172">
        <v>2023</v>
      </c>
      <c r="AG76" s="172">
        <v>2023</v>
      </c>
      <c r="AH76" s="173">
        <v>2023</v>
      </c>
      <c r="AT76" s="174" t="e">
        <f>VLOOKUP(C76,AW:AX,2,FALSE)</f>
        <v>#N/A</v>
      </c>
      <c r="BV76" s="174" t="b">
        <f t="shared" si="12"/>
        <v>1</v>
      </c>
      <c r="BW76" s="175"/>
      <c r="CA76" s="174" t="e">
        <f>VLOOKUP(C76,CB:CC,2,FALSE)</f>
        <v>#N/A</v>
      </c>
      <c r="CE76" s="174" t="e">
        <f t="shared" si="13"/>
        <v>#N/A</v>
      </c>
      <c r="CF76" s="174" t="s">
        <v>9284</v>
      </c>
      <c r="CG76" s="174">
        <v>1</v>
      </c>
      <c r="CH76" s="165">
        <f t="shared" si="2"/>
        <v>3.2014213502407074E-10</v>
      </c>
      <c r="CL76" s="174" t="e">
        <f t="shared" si="14"/>
        <v>#N/A</v>
      </c>
      <c r="DK76" s="174" t="e">
        <f t="shared" si="15"/>
        <v>#N/A</v>
      </c>
      <c r="DL76" s="174" t="s">
        <v>5868</v>
      </c>
    </row>
    <row r="77" spans="1:116" s="174" customFormat="1" x14ac:dyDescent="0.3">
      <c r="A77" s="5">
        <v>1</v>
      </c>
      <c r="B77" s="17">
        <f>SUBTOTAL(9,$A$22:A77)</f>
        <v>56</v>
      </c>
      <c r="C77" s="162" t="s">
        <v>5207</v>
      </c>
      <c r="D77" s="1">
        <f t="shared" si="7"/>
        <v>4755105.04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171">
        <v>0</v>
      </c>
      <c r="L77" s="170">
        <v>0</v>
      </c>
      <c r="M77" s="170">
        <v>574</v>
      </c>
      <c r="N77" s="170">
        <v>4655477.8099999996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0">
        <v>0</v>
      </c>
      <c r="W77" s="170">
        <v>0</v>
      </c>
      <c r="X77" s="170">
        <v>0</v>
      </c>
      <c r="Y77" s="170">
        <v>0</v>
      </c>
      <c r="Z77" s="170">
        <v>0</v>
      </c>
      <c r="AA77" s="170">
        <v>0</v>
      </c>
      <c r="AB77" s="170">
        <v>0</v>
      </c>
      <c r="AC77" s="170">
        <f t="shared" si="11"/>
        <v>99627.23</v>
      </c>
      <c r="AD77" s="170">
        <v>0</v>
      </c>
      <c r="AE77" s="170">
        <v>0</v>
      </c>
      <c r="AF77" s="172" t="s">
        <v>17063</v>
      </c>
      <c r="AG77" s="172">
        <v>2023</v>
      </c>
      <c r="AH77" s="173">
        <v>2023</v>
      </c>
      <c r="BV77" s="174" t="b">
        <f t="shared" si="12"/>
        <v>1</v>
      </c>
      <c r="BW77" s="175"/>
      <c r="CA77" s="174" t="e">
        <f>VLOOKUP(C77,CB:CC,2,FALSE)</f>
        <v>#N/A</v>
      </c>
      <c r="CB77" s="174" t="s">
        <v>10281</v>
      </c>
      <c r="CC77" s="174">
        <v>722.14</v>
      </c>
      <c r="CE77" s="174" t="e">
        <f t="shared" si="13"/>
        <v>#N/A</v>
      </c>
      <c r="CF77" s="174" t="s">
        <v>10372</v>
      </c>
      <c r="CG77" s="174">
        <v>1</v>
      </c>
      <c r="CH77" s="165">
        <f t="shared" si="2"/>
        <v>4.5110937207937241E-10</v>
      </c>
      <c r="CL77" s="174" t="e">
        <f t="shared" si="14"/>
        <v>#N/A</v>
      </c>
      <c r="DK77" s="174" t="e">
        <f t="shared" si="15"/>
        <v>#N/A</v>
      </c>
      <c r="DL77" s="174" t="s">
        <v>9045</v>
      </c>
    </row>
    <row r="78" spans="1:116" s="174" customFormat="1" x14ac:dyDescent="0.3">
      <c r="A78" s="5">
        <v>1</v>
      </c>
      <c r="B78" s="17">
        <f>SUBTOTAL(9,$A$22:A78)</f>
        <v>57</v>
      </c>
      <c r="C78" s="162" t="s">
        <v>7237</v>
      </c>
      <c r="D78" s="1">
        <f t="shared" si="7"/>
        <v>4718450.91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171">
        <v>0</v>
      </c>
      <c r="L78" s="170">
        <v>0</v>
      </c>
      <c r="M78" s="170">
        <v>569</v>
      </c>
      <c r="N78" s="170">
        <v>4619591.6500000004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0">
        <v>0</v>
      </c>
      <c r="W78" s="170">
        <v>0</v>
      </c>
      <c r="X78" s="170">
        <v>0</v>
      </c>
      <c r="Y78" s="170">
        <v>0</v>
      </c>
      <c r="Z78" s="170">
        <v>0</v>
      </c>
      <c r="AA78" s="170">
        <v>0</v>
      </c>
      <c r="AB78" s="170">
        <v>0</v>
      </c>
      <c r="AC78" s="170">
        <f t="shared" si="11"/>
        <v>98859.26</v>
      </c>
      <c r="AD78" s="170">
        <v>0</v>
      </c>
      <c r="AE78" s="170">
        <v>0</v>
      </c>
      <c r="AF78" s="172" t="s">
        <v>17063</v>
      </c>
      <c r="AG78" s="172">
        <v>2023</v>
      </c>
      <c r="AH78" s="173">
        <v>2023</v>
      </c>
      <c r="AT78" s="174" t="e">
        <f>VLOOKUP(C78,AW:AX,2,FALSE)</f>
        <v>#N/A</v>
      </c>
      <c r="BV78" s="174" t="b">
        <f t="shared" si="12"/>
        <v>1</v>
      </c>
      <c r="BW78" s="175"/>
      <c r="CA78" s="174" t="e">
        <f>VLOOKUP(C78,CB:CC,2,FALSE)</f>
        <v>#N/A</v>
      </c>
      <c r="CB78" s="174" t="s">
        <v>9370</v>
      </c>
      <c r="CC78" s="174">
        <v>1674.7</v>
      </c>
      <c r="CE78" s="174" t="e">
        <f t="shared" si="13"/>
        <v>#N/A</v>
      </c>
      <c r="CF78" s="174" t="s">
        <v>10437</v>
      </c>
      <c r="CG78" s="174">
        <v>1</v>
      </c>
      <c r="CH78" s="165">
        <f t="shared" si="2"/>
        <v>-2.1827872842550278E-10</v>
      </c>
      <c r="CL78" s="174" t="e">
        <f t="shared" si="14"/>
        <v>#N/A</v>
      </c>
      <c r="DK78" s="174" t="e">
        <f t="shared" si="15"/>
        <v>#N/A</v>
      </c>
      <c r="DL78" s="174" t="s">
        <v>9276</v>
      </c>
    </row>
    <row r="79" spans="1:116" s="174" customFormat="1" x14ac:dyDescent="0.3">
      <c r="A79" s="5">
        <v>1</v>
      </c>
      <c r="B79" s="17">
        <f>SUBTOTAL(9,$A$22:A79)</f>
        <v>58</v>
      </c>
      <c r="C79" s="162" t="s">
        <v>4629</v>
      </c>
      <c r="D79" s="1">
        <f t="shared" si="7"/>
        <v>18216669</v>
      </c>
      <c r="E79" s="170">
        <v>0</v>
      </c>
      <c r="F79" s="170">
        <v>0</v>
      </c>
      <c r="G79" s="170">
        <v>3500000</v>
      </c>
      <c r="H79" s="170">
        <v>0</v>
      </c>
      <c r="I79" s="170">
        <v>0</v>
      </c>
      <c r="J79" s="170">
        <v>0</v>
      </c>
      <c r="K79" s="171">
        <v>0</v>
      </c>
      <c r="L79" s="170">
        <v>0</v>
      </c>
      <c r="M79" s="170">
        <v>0</v>
      </c>
      <c r="N79" s="170">
        <v>0</v>
      </c>
      <c r="O79" s="170">
        <v>0</v>
      </c>
      <c r="P79" s="170">
        <v>0</v>
      </c>
      <c r="Q79" s="170">
        <v>1905</v>
      </c>
      <c r="R79" s="170">
        <v>13335000</v>
      </c>
      <c r="S79" s="170">
        <v>0</v>
      </c>
      <c r="T79" s="170">
        <v>0</v>
      </c>
      <c r="U79" s="170">
        <v>0</v>
      </c>
      <c r="V79" s="170">
        <v>0</v>
      </c>
      <c r="W79" s="170">
        <v>0</v>
      </c>
      <c r="X79" s="170">
        <v>0</v>
      </c>
      <c r="Y79" s="170">
        <v>0</v>
      </c>
      <c r="Z79" s="170">
        <v>0</v>
      </c>
      <c r="AA79" s="170">
        <v>0</v>
      </c>
      <c r="AB79" s="170">
        <v>1000000</v>
      </c>
      <c r="AC79" s="170">
        <f t="shared" ref="AC79:AC84" si="16">ROUND(N79*2.14%,2)+ROUND(E79*2.14%,2)+ROUND(F79*2.14%,2)+ROUND(G79*2.14%,2)+ROUND(H79*2.14%,2)+ROUND(I79*2.14%,2)+ROUND(J79*2.14%,2)+ROUND(L79*2.14%,2)+ROUND(P79*2.14%,2)+ROUND(R79*2.14%,2)+ROUND(T79*2.14%,2)+ROUND(U79*2.14%,2)+ROUND(V79*2.14%,2)+ROUND(W79*2.14%,2)+ROUND(X79*2.14%,2)+ROUND(Y79*2.14%,2)+ROUND(Z79*2.14%,2)+ROUND(AA79*2.14%,2)+ROUND(AB79*2.14%,2)</f>
        <v>381669</v>
      </c>
      <c r="AD79" s="170">
        <v>0</v>
      </c>
      <c r="AE79" s="170">
        <v>0</v>
      </c>
      <c r="AF79" s="172" t="s">
        <v>17063</v>
      </c>
      <c r="AG79" s="172">
        <v>2023</v>
      </c>
      <c r="AH79" s="173">
        <v>2023</v>
      </c>
      <c r="BW79" s="175"/>
      <c r="CH79" s="165">
        <f t="shared" si="2"/>
        <v>0</v>
      </c>
      <c r="DK79" s="174" t="e">
        <f t="shared" si="15"/>
        <v>#N/A</v>
      </c>
      <c r="DL79" s="174" t="s">
        <v>876</v>
      </c>
    </row>
    <row r="80" spans="1:116" s="174" customFormat="1" x14ac:dyDescent="0.3">
      <c r="A80" s="5">
        <v>1</v>
      </c>
      <c r="B80" s="17">
        <f>SUBTOTAL(9,$A$22:A80)</f>
        <v>59</v>
      </c>
      <c r="C80" s="162" t="s">
        <v>6406</v>
      </c>
      <c r="D80" s="1">
        <f t="shared" si="7"/>
        <v>11517047.220000001</v>
      </c>
      <c r="E80" s="170">
        <v>0</v>
      </c>
      <c r="F80" s="170">
        <v>0</v>
      </c>
      <c r="G80" s="170">
        <v>3500000</v>
      </c>
      <c r="H80" s="170">
        <v>0</v>
      </c>
      <c r="I80" s="170">
        <v>0</v>
      </c>
      <c r="J80" s="170">
        <v>0</v>
      </c>
      <c r="K80" s="171">
        <v>0</v>
      </c>
      <c r="L80" s="170">
        <v>0</v>
      </c>
      <c r="M80" s="170">
        <v>881.5</v>
      </c>
      <c r="N80" s="170">
        <v>7775746.25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0">
        <v>0</v>
      </c>
      <c r="W80" s="170">
        <v>0</v>
      </c>
      <c r="X80" s="170">
        <v>0</v>
      </c>
      <c r="Y80" s="170">
        <v>0</v>
      </c>
      <c r="Z80" s="170">
        <v>0</v>
      </c>
      <c r="AA80" s="170">
        <v>0</v>
      </c>
      <c r="AB80" s="170">
        <v>0</v>
      </c>
      <c r="AC80" s="170">
        <f t="shared" si="16"/>
        <v>241300.97</v>
      </c>
      <c r="AD80" s="170">
        <v>0</v>
      </c>
      <c r="AE80" s="170">
        <v>0</v>
      </c>
      <c r="AF80" s="172" t="s">
        <v>17063</v>
      </c>
      <c r="AG80" s="172">
        <v>2023</v>
      </c>
      <c r="AH80" s="173">
        <v>2023</v>
      </c>
      <c r="BW80" s="175"/>
      <c r="CH80" s="165">
        <f t="shared" ref="CH80:CH174" si="17">D80-E80-F80-G80-H80-I80-J80-L80-N80-P80-R80-T80-U80-V80-W80-X80-Y80-Z80-AA80-AB80-AC80-AD80-AE80</f>
        <v>6.6938810050487518E-10</v>
      </c>
      <c r="DK80" s="174" t="e">
        <f t="shared" si="15"/>
        <v>#N/A</v>
      </c>
      <c r="DL80" s="174" t="s">
        <v>1183</v>
      </c>
    </row>
    <row r="81" spans="1:116" s="174" customFormat="1" x14ac:dyDescent="0.3">
      <c r="A81" s="5">
        <v>1</v>
      </c>
      <c r="B81" s="17">
        <f>SUBTOTAL(9,$A$22:A81)</f>
        <v>60</v>
      </c>
      <c r="C81" s="162" t="s">
        <v>7217</v>
      </c>
      <c r="D81" s="1">
        <f t="shared" si="7"/>
        <v>28457838.239999998</v>
      </c>
      <c r="E81" s="170">
        <v>0</v>
      </c>
      <c r="F81" s="170">
        <v>0</v>
      </c>
      <c r="G81" s="170">
        <v>3500000</v>
      </c>
      <c r="H81" s="170">
        <v>0</v>
      </c>
      <c r="I81" s="170">
        <v>0</v>
      </c>
      <c r="J81" s="170">
        <v>0</v>
      </c>
      <c r="K81" s="171">
        <v>0</v>
      </c>
      <c r="L81" s="170">
        <v>0</v>
      </c>
      <c r="M81" s="170">
        <v>0</v>
      </c>
      <c r="N81" s="170">
        <v>0</v>
      </c>
      <c r="O81" s="170">
        <v>0</v>
      </c>
      <c r="P81" s="170">
        <v>0</v>
      </c>
      <c r="Q81" s="170">
        <v>4908.8</v>
      </c>
      <c r="R81" s="170">
        <v>24361600</v>
      </c>
      <c r="S81" s="170">
        <v>0</v>
      </c>
      <c r="T81" s="170">
        <v>0</v>
      </c>
      <c r="U81" s="170">
        <v>0</v>
      </c>
      <c r="V81" s="170">
        <v>0</v>
      </c>
      <c r="W81" s="170">
        <v>0</v>
      </c>
      <c r="X81" s="170">
        <v>0</v>
      </c>
      <c r="Y81" s="170">
        <v>0</v>
      </c>
      <c r="Z81" s="170">
        <v>0</v>
      </c>
      <c r="AA81" s="170">
        <v>0</v>
      </c>
      <c r="AB81" s="170">
        <v>0</v>
      </c>
      <c r="AC81" s="170">
        <f t="shared" si="16"/>
        <v>596238.24</v>
      </c>
      <c r="AD81" s="170">
        <v>0</v>
      </c>
      <c r="AE81" s="170">
        <v>0</v>
      </c>
      <c r="AF81" s="172" t="s">
        <v>17063</v>
      </c>
      <c r="AG81" s="172">
        <v>2023</v>
      </c>
      <c r="AH81" s="173">
        <v>2023</v>
      </c>
      <c r="BW81" s="175"/>
      <c r="CH81" s="165">
        <f t="shared" si="17"/>
        <v>-1.6298145055770874E-9</v>
      </c>
      <c r="DK81" s="174" t="e">
        <f t="shared" si="15"/>
        <v>#N/A</v>
      </c>
      <c r="DL81" s="174" t="s">
        <v>319</v>
      </c>
    </row>
    <row r="82" spans="1:116" s="174" customFormat="1" x14ac:dyDescent="0.3">
      <c r="A82" s="5">
        <v>1</v>
      </c>
      <c r="B82" s="17">
        <f>SUBTOTAL(9,$A$22:A82)</f>
        <v>61</v>
      </c>
      <c r="C82" s="162" t="s">
        <v>876</v>
      </c>
      <c r="D82" s="1">
        <f t="shared" si="7"/>
        <v>3371551.03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171">
        <v>0</v>
      </c>
      <c r="L82" s="170">
        <v>0</v>
      </c>
      <c r="M82" s="170">
        <v>412</v>
      </c>
      <c r="N82" s="170">
        <v>3300911.52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0">
        <v>0</v>
      </c>
      <c r="W82" s="170">
        <v>0</v>
      </c>
      <c r="X82" s="170">
        <v>0</v>
      </c>
      <c r="Y82" s="170">
        <v>0</v>
      </c>
      <c r="Z82" s="170">
        <v>0</v>
      </c>
      <c r="AA82" s="170">
        <v>0</v>
      </c>
      <c r="AB82" s="170">
        <v>0</v>
      </c>
      <c r="AC82" s="170">
        <f t="shared" si="16"/>
        <v>70639.509999999995</v>
      </c>
      <c r="AD82" s="170">
        <v>0</v>
      </c>
      <c r="AE82" s="170">
        <v>0</v>
      </c>
      <c r="AF82" s="172" t="s">
        <v>17063</v>
      </c>
      <c r="AG82" s="172">
        <v>2023</v>
      </c>
      <c r="AH82" s="173">
        <v>2023</v>
      </c>
      <c r="BW82" s="175"/>
      <c r="CH82" s="165">
        <f t="shared" si="17"/>
        <v>-2.1827872842550278E-10</v>
      </c>
    </row>
    <row r="83" spans="1:116" s="174" customFormat="1" x14ac:dyDescent="0.3">
      <c r="A83" s="5">
        <v>1</v>
      </c>
      <c r="B83" s="17">
        <f>SUBTOTAL(9,$A$22:A83)</f>
        <v>62</v>
      </c>
      <c r="C83" s="162" t="s">
        <v>5418</v>
      </c>
      <c r="D83" s="1">
        <f t="shared" ref="D83:D103" si="18">E83+F83+G83+H83+I83+J83+L83+N83+P83+R83+T83+U83+V83+W83+X83+Y83+Z83+AA83+AB83+AC83+AD83+AE83</f>
        <v>6553561.29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171">
        <v>0</v>
      </c>
      <c r="L83" s="170">
        <v>0</v>
      </c>
      <c r="M83" s="170">
        <v>775</v>
      </c>
      <c r="N83" s="170">
        <v>6267205.6299999999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0">
        <v>0</v>
      </c>
      <c r="W83" s="170">
        <v>0</v>
      </c>
      <c r="X83" s="170">
        <v>0</v>
      </c>
      <c r="Y83" s="170">
        <v>0</v>
      </c>
      <c r="Z83" s="170">
        <v>0</v>
      </c>
      <c r="AA83" s="170">
        <v>0</v>
      </c>
      <c r="AB83" s="170">
        <v>0</v>
      </c>
      <c r="AC83" s="170">
        <f t="shared" si="16"/>
        <v>134118.20000000001</v>
      </c>
      <c r="AD83" s="170">
        <v>152237.46</v>
      </c>
      <c r="AE83" s="170">
        <v>0</v>
      </c>
      <c r="AF83" s="172">
        <v>2023</v>
      </c>
      <c r="AG83" s="172">
        <v>2023</v>
      </c>
      <c r="AH83" s="173">
        <v>2023</v>
      </c>
      <c r="BW83" s="175"/>
      <c r="CH83" s="165">
        <f t="shared" si="17"/>
        <v>1.4551915228366852E-10</v>
      </c>
    </row>
    <row r="84" spans="1:116" s="174" customFormat="1" x14ac:dyDescent="0.3">
      <c r="A84" s="5">
        <v>1</v>
      </c>
      <c r="B84" s="17">
        <f>SUBTOTAL(9,$A$22:A84)</f>
        <v>63</v>
      </c>
      <c r="C84" s="162" t="s">
        <v>5882</v>
      </c>
      <c r="D84" s="1">
        <f t="shared" si="18"/>
        <v>12027881.439999999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0">
        <v>0</v>
      </c>
      <c r="K84" s="171">
        <v>0</v>
      </c>
      <c r="L84" s="170">
        <v>0</v>
      </c>
      <c r="M84" s="170">
        <v>1134.7</v>
      </c>
      <c r="N84" s="170">
        <f>11107858.06+584221.11-234286.28</f>
        <v>11457792.890000001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0">
        <v>0</v>
      </c>
      <c r="W84" s="170">
        <v>0</v>
      </c>
      <c r="X84" s="170">
        <v>0</v>
      </c>
      <c r="Y84" s="170">
        <v>0</v>
      </c>
      <c r="Z84" s="170">
        <v>0</v>
      </c>
      <c r="AA84" s="170">
        <v>0</v>
      </c>
      <c r="AB84" s="170">
        <v>0</v>
      </c>
      <c r="AC84" s="170">
        <f t="shared" si="16"/>
        <v>245196.77</v>
      </c>
      <c r="AD84" s="170">
        <v>324891.78000000003</v>
      </c>
      <c r="AE84" s="170">
        <v>0</v>
      </c>
      <c r="AF84" s="172">
        <v>2023</v>
      </c>
      <c r="AG84" s="172">
        <v>2023</v>
      </c>
      <c r="AH84" s="173">
        <v>2023</v>
      </c>
      <c r="BW84" s="175"/>
      <c r="CH84" s="165">
        <f t="shared" si="17"/>
        <v>-1.1641532182693481E-9</v>
      </c>
    </row>
    <row r="85" spans="1:116" s="174" customFormat="1" x14ac:dyDescent="0.3">
      <c r="A85" s="5">
        <v>1</v>
      </c>
      <c r="B85" s="17">
        <f>SUBTOTAL(9,$A$22:A85)</f>
        <v>64</v>
      </c>
      <c r="C85" s="162" t="s">
        <v>6356</v>
      </c>
      <c r="D85" s="1">
        <f t="shared" si="18"/>
        <v>12267456.869999999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171">
        <v>0</v>
      </c>
      <c r="L85" s="170">
        <v>0</v>
      </c>
      <c r="M85" s="170">
        <v>1447</v>
      </c>
      <c r="N85" s="170">
        <v>11814634.82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0">
        <v>0</v>
      </c>
      <c r="W85" s="170">
        <v>0</v>
      </c>
      <c r="X85" s="170">
        <v>0</v>
      </c>
      <c r="Y85" s="170">
        <v>0</v>
      </c>
      <c r="Z85" s="170">
        <v>0</v>
      </c>
      <c r="AA85" s="170">
        <v>0</v>
      </c>
      <c r="AB85" s="170">
        <v>0</v>
      </c>
      <c r="AC85" s="170">
        <f>ROUND(N85*2.14%,2)</f>
        <v>252833.19</v>
      </c>
      <c r="AD85" s="170">
        <v>199988.86</v>
      </c>
      <c r="AE85" s="170">
        <v>0</v>
      </c>
      <c r="AF85" s="172">
        <v>2023</v>
      </c>
      <c r="AG85" s="172">
        <v>2023</v>
      </c>
      <c r="AH85" s="173">
        <v>2023</v>
      </c>
      <c r="BW85" s="175"/>
      <c r="CH85" s="165">
        <f t="shared" si="17"/>
        <v>-1.1059455573558807E-9</v>
      </c>
    </row>
    <row r="86" spans="1:116" s="174" customFormat="1" x14ac:dyDescent="0.3">
      <c r="A86" s="5">
        <v>1</v>
      </c>
      <c r="B86" s="17">
        <f>SUBTOTAL(9,$A$22:A86)</f>
        <v>65</v>
      </c>
      <c r="C86" s="162" t="s">
        <v>7527</v>
      </c>
      <c r="D86" s="1">
        <f t="shared" si="18"/>
        <v>13772575.570000002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0">
        <v>0</v>
      </c>
      <c r="K86" s="171">
        <v>0</v>
      </c>
      <c r="L86" s="170">
        <v>0</v>
      </c>
      <c r="M86" s="170">
        <v>1626.8</v>
      </c>
      <c r="N86" s="170">
        <v>13307171.300000001</v>
      </c>
      <c r="O86" s="170">
        <v>0</v>
      </c>
      <c r="P86" s="170">
        <v>0</v>
      </c>
      <c r="Q86" s="170">
        <v>0</v>
      </c>
      <c r="R86" s="170">
        <v>0</v>
      </c>
      <c r="S86" s="170">
        <v>0</v>
      </c>
      <c r="T86" s="170">
        <v>0</v>
      </c>
      <c r="U86" s="170">
        <v>0</v>
      </c>
      <c r="V86" s="170">
        <v>0</v>
      </c>
      <c r="W86" s="170">
        <v>0</v>
      </c>
      <c r="X86" s="170">
        <v>0</v>
      </c>
      <c r="Y86" s="170">
        <v>0</v>
      </c>
      <c r="Z86" s="170">
        <v>0</v>
      </c>
      <c r="AA86" s="170">
        <v>0</v>
      </c>
      <c r="AB86" s="170">
        <v>0</v>
      </c>
      <c r="AC86" s="170">
        <f>ROUND(N86*2.14%,2)</f>
        <v>284773.46999999997</v>
      </c>
      <c r="AD86" s="170">
        <v>180630.8</v>
      </c>
      <c r="AE86" s="170">
        <v>0</v>
      </c>
      <c r="AF86" s="172">
        <v>2023</v>
      </c>
      <c r="AG86" s="172">
        <v>2023</v>
      </c>
      <c r="AH86" s="173">
        <v>2023</v>
      </c>
      <c r="BW86" s="175"/>
      <c r="CH86" s="165">
        <f t="shared" si="17"/>
        <v>1.4551915228366852E-9</v>
      </c>
    </row>
    <row r="87" spans="1:116" s="174" customFormat="1" x14ac:dyDescent="0.3">
      <c r="A87" s="5">
        <v>1</v>
      </c>
      <c r="B87" s="17">
        <f>SUBTOTAL(9,$A$22:A87)</f>
        <v>66</v>
      </c>
      <c r="C87" s="162" t="s">
        <v>990</v>
      </c>
      <c r="D87" s="1">
        <f t="shared" si="18"/>
        <v>22871734</v>
      </c>
      <c r="E87" s="170">
        <v>1808721.49</v>
      </c>
      <c r="F87" s="170">
        <v>0</v>
      </c>
      <c r="G87" s="170">
        <v>15995290.67</v>
      </c>
      <c r="H87" s="170">
        <v>1717287.7</v>
      </c>
      <c r="I87" s="170">
        <v>2577526.7200000002</v>
      </c>
      <c r="J87" s="170">
        <v>0</v>
      </c>
      <c r="K87" s="171">
        <v>0</v>
      </c>
      <c r="L87" s="170">
        <v>0</v>
      </c>
      <c r="M87" s="170">
        <v>0</v>
      </c>
      <c r="N87" s="170">
        <v>0</v>
      </c>
      <c r="O87" s="170">
        <v>0</v>
      </c>
      <c r="P87" s="170">
        <v>0</v>
      </c>
      <c r="Q87" s="170">
        <v>0</v>
      </c>
      <c r="R87" s="170">
        <v>0</v>
      </c>
      <c r="S87" s="170">
        <v>0</v>
      </c>
      <c r="T87" s="170">
        <v>0</v>
      </c>
      <c r="U87" s="170">
        <v>0</v>
      </c>
      <c r="V87" s="170">
        <v>0</v>
      </c>
      <c r="W87" s="170">
        <v>0</v>
      </c>
      <c r="X87" s="170">
        <v>0</v>
      </c>
      <c r="Y87" s="170">
        <v>0</v>
      </c>
      <c r="Z87" s="170">
        <v>0</v>
      </c>
      <c r="AA87" s="170">
        <v>0</v>
      </c>
      <c r="AB87" s="170">
        <v>0</v>
      </c>
      <c r="AC87" s="170">
        <f>ROUND(E87*2.14%,2)+ROUND(G87*2.14%,2)+ROUND(H87*2.14%,2)+ROUND(I87*2.14%,2)</f>
        <v>472914.89</v>
      </c>
      <c r="AD87" s="170">
        <v>299992.53000000003</v>
      </c>
      <c r="AE87" s="170">
        <v>0</v>
      </c>
      <c r="AF87" s="172">
        <v>2023</v>
      </c>
      <c r="AG87" s="172">
        <v>2023</v>
      </c>
      <c r="AH87" s="173">
        <v>2023</v>
      </c>
      <c r="BW87" s="175"/>
      <c r="CH87" s="165">
        <f t="shared" si="17"/>
        <v>1.280568540096283E-9</v>
      </c>
    </row>
    <row r="88" spans="1:116" s="174" customFormat="1" x14ac:dyDescent="0.3">
      <c r="A88" s="5">
        <v>1</v>
      </c>
      <c r="B88" s="17">
        <f>SUBTOTAL(9,$A$22:A88)</f>
        <v>67</v>
      </c>
      <c r="C88" s="162" t="s">
        <v>1150</v>
      </c>
      <c r="D88" s="1">
        <f t="shared" si="18"/>
        <v>7587281.46</v>
      </c>
      <c r="E88" s="170">
        <v>0</v>
      </c>
      <c r="F88" s="170">
        <v>0</v>
      </c>
      <c r="G88" s="170">
        <v>0</v>
      </c>
      <c r="H88" s="170">
        <v>0</v>
      </c>
      <c r="I88" s="170">
        <v>0</v>
      </c>
      <c r="J88" s="170">
        <v>0</v>
      </c>
      <c r="K88" s="171">
        <v>0</v>
      </c>
      <c r="L88" s="170">
        <v>0</v>
      </c>
      <c r="M88" s="170">
        <v>897.3</v>
      </c>
      <c r="N88" s="170">
        <v>7251530.7000000002</v>
      </c>
      <c r="O88" s="170">
        <v>0</v>
      </c>
      <c r="P88" s="170">
        <v>0</v>
      </c>
      <c r="Q88" s="170">
        <v>0</v>
      </c>
      <c r="R88" s="170">
        <v>0</v>
      </c>
      <c r="S88" s="170">
        <v>0</v>
      </c>
      <c r="T88" s="170">
        <v>0</v>
      </c>
      <c r="U88" s="170">
        <v>0</v>
      </c>
      <c r="V88" s="170">
        <v>0</v>
      </c>
      <c r="W88" s="170">
        <v>0</v>
      </c>
      <c r="X88" s="170">
        <v>0</v>
      </c>
      <c r="Y88" s="170">
        <v>0</v>
      </c>
      <c r="Z88" s="170">
        <v>0</v>
      </c>
      <c r="AA88" s="170">
        <v>0</v>
      </c>
      <c r="AB88" s="170">
        <v>0</v>
      </c>
      <c r="AC88" s="170">
        <f>ROUND(N88*2.14%,2)</f>
        <v>155182.76</v>
      </c>
      <c r="AD88" s="170">
        <v>180568</v>
      </c>
      <c r="AE88" s="170">
        <v>0</v>
      </c>
      <c r="AF88" s="172">
        <v>2023</v>
      </c>
      <c r="AG88" s="172">
        <v>2023</v>
      </c>
      <c r="AH88" s="173">
        <v>2023</v>
      </c>
      <c r="BW88" s="175"/>
      <c r="CH88" s="165">
        <f t="shared" si="17"/>
        <v>-2.3283064365386963E-10</v>
      </c>
    </row>
    <row r="89" spans="1:116" s="174" customFormat="1" x14ac:dyDescent="0.3">
      <c r="A89" s="5">
        <v>1</v>
      </c>
      <c r="B89" s="17">
        <f>SUBTOTAL(9,$A$22:A89)</f>
        <v>68</v>
      </c>
      <c r="C89" s="162" t="s">
        <v>1186</v>
      </c>
      <c r="D89" s="1">
        <f t="shared" si="18"/>
        <v>7306290.3900000006</v>
      </c>
      <c r="E89" s="170">
        <v>0</v>
      </c>
      <c r="F89" s="170">
        <v>0</v>
      </c>
      <c r="G89" s="170">
        <v>0</v>
      </c>
      <c r="H89" s="170">
        <v>0</v>
      </c>
      <c r="I89" s="170">
        <v>0</v>
      </c>
      <c r="J89" s="170">
        <v>0</v>
      </c>
      <c r="K89" s="171">
        <v>0</v>
      </c>
      <c r="L89" s="170">
        <v>0</v>
      </c>
      <c r="M89" s="170">
        <v>860</v>
      </c>
      <c r="N89" s="170">
        <v>6971275.1900000004</v>
      </c>
      <c r="O89" s="170">
        <v>0</v>
      </c>
      <c r="P89" s="170">
        <v>0</v>
      </c>
      <c r="Q89" s="170">
        <v>0</v>
      </c>
      <c r="R89" s="170">
        <v>0</v>
      </c>
      <c r="S89" s="170">
        <v>0</v>
      </c>
      <c r="T89" s="170">
        <v>0</v>
      </c>
      <c r="U89" s="170">
        <v>0</v>
      </c>
      <c r="V89" s="170">
        <v>0</v>
      </c>
      <c r="W89" s="170">
        <v>0</v>
      </c>
      <c r="X89" s="170">
        <v>0</v>
      </c>
      <c r="Y89" s="170">
        <v>0</v>
      </c>
      <c r="Z89" s="170">
        <v>0</v>
      </c>
      <c r="AA89" s="170">
        <v>0</v>
      </c>
      <c r="AB89" s="170">
        <v>0</v>
      </c>
      <c r="AC89" s="170">
        <f>ROUND(N89*2.14%,2)</f>
        <v>149185.29</v>
      </c>
      <c r="AD89" s="170">
        <v>185829.91</v>
      </c>
      <c r="AE89" s="170">
        <v>0</v>
      </c>
      <c r="AF89" s="172">
        <v>2023</v>
      </c>
      <c r="AG89" s="172">
        <v>2023</v>
      </c>
      <c r="AH89" s="173">
        <v>2023</v>
      </c>
      <c r="BW89" s="175"/>
      <c r="CH89" s="165">
        <f t="shared" si="17"/>
        <v>1.7462298274040222E-10</v>
      </c>
    </row>
    <row r="90" spans="1:116" s="174" customFormat="1" x14ac:dyDescent="0.3">
      <c r="A90" s="5">
        <v>1</v>
      </c>
      <c r="B90" s="17">
        <f>SUBTOTAL(9,$A$22:A90)</f>
        <v>69</v>
      </c>
      <c r="C90" s="162" t="s">
        <v>5894</v>
      </c>
      <c r="D90" s="1">
        <f t="shared" si="18"/>
        <v>100275.9</v>
      </c>
      <c r="E90" s="170">
        <v>0</v>
      </c>
      <c r="F90" s="170">
        <v>0</v>
      </c>
      <c r="G90" s="170">
        <v>0</v>
      </c>
      <c r="H90" s="170">
        <v>0</v>
      </c>
      <c r="I90" s="170">
        <v>0</v>
      </c>
      <c r="J90" s="170">
        <v>0</v>
      </c>
      <c r="K90" s="171">
        <v>0</v>
      </c>
      <c r="L90" s="170">
        <v>0</v>
      </c>
      <c r="M90" s="170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0">
        <v>0</v>
      </c>
      <c r="W90" s="170">
        <v>0</v>
      </c>
      <c r="X90" s="170">
        <v>0</v>
      </c>
      <c r="Y90" s="170">
        <v>0</v>
      </c>
      <c r="Z90" s="170">
        <v>0</v>
      </c>
      <c r="AA90" s="170">
        <v>0</v>
      </c>
      <c r="AB90" s="170">
        <v>0</v>
      </c>
      <c r="AC90" s="170">
        <f t="shared" ref="AC90" si="19">ROUND(N90*2.14%,2)+ROUND(E90*2.14%,2)+ROUND(F90*2.14%,2)+ROUND(G90*2.14%,2)+ROUND(H90*2.14%,2)+ROUND(I90*2.14%,2)+ROUND(J90*2.14%,2)+ROUND(L90*2.14%,2)+ROUND(P90*2.14%,2)+ROUND(R90*2.14%,2)+ROUND(T90*2.14%,2)+ROUND(U90*2.14%,2)+ROUND(V90*2.14%,2)+ROUND(W90*2.14%,2)+ROUND(X90*2.14%,2)+ROUND(Y90*2.14%,2)+ROUND(Z90*2.14%,2)+ROUND(AA90*2.14%,2)+ROUND(AB90*2.14%,2)</f>
        <v>0</v>
      </c>
      <c r="AD90" s="170">
        <v>100275.9</v>
      </c>
      <c r="AE90" s="170">
        <v>0</v>
      </c>
      <c r="AF90" s="172">
        <v>2023</v>
      </c>
      <c r="AG90" s="172" t="s">
        <v>17063</v>
      </c>
      <c r="AH90" s="173" t="s">
        <v>17063</v>
      </c>
      <c r="BW90" s="175"/>
      <c r="CH90" s="165">
        <f t="shared" si="17"/>
        <v>0</v>
      </c>
    </row>
    <row r="91" spans="1:116" s="174" customFormat="1" x14ac:dyDescent="0.3">
      <c r="A91" s="5">
        <v>1</v>
      </c>
      <c r="B91" s="17">
        <f>SUBTOTAL(9,$A$22:A91)</f>
        <v>70</v>
      </c>
      <c r="C91" s="162" t="s">
        <v>127</v>
      </c>
      <c r="D91" s="1">
        <f t="shared" si="18"/>
        <v>7314877.6599999992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171">
        <v>0</v>
      </c>
      <c r="L91" s="170">
        <v>0</v>
      </c>
      <c r="M91" s="170">
        <v>889.53</v>
      </c>
      <c r="N91" s="170">
        <v>7036228.3499999996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0">
        <v>0</v>
      </c>
      <c r="W91" s="170">
        <v>0</v>
      </c>
      <c r="X91" s="170">
        <v>0</v>
      </c>
      <c r="Y91" s="170">
        <v>0</v>
      </c>
      <c r="Z91" s="170">
        <v>0</v>
      </c>
      <c r="AA91" s="170">
        <v>0</v>
      </c>
      <c r="AB91" s="170">
        <v>0</v>
      </c>
      <c r="AC91" s="1">
        <f t="shared" ref="AC91" si="20">ROUND(N91*2.14%,2)</f>
        <v>150575.29</v>
      </c>
      <c r="AD91" s="170">
        <v>128074.02</v>
      </c>
      <c r="AE91" s="170">
        <v>0</v>
      </c>
      <c r="AF91" s="172">
        <v>2023</v>
      </c>
      <c r="AG91" s="172">
        <v>2023</v>
      </c>
      <c r="AH91" s="173">
        <v>2023</v>
      </c>
      <c r="BW91" s="175"/>
      <c r="CH91" s="165">
        <f t="shared" si="17"/>
        <v>-4.220055416226387E-10</v>
      </c>
    </row>
    <row r="92" spans="1:116" s="174" customFormat="1" x14ac:dyDescent="0.3">
      <c r="A92" s="5">
        <v>1</v>
      </c>
      <c r="B92" s="17">
        <f>SUBTOTAL(9,$A$22:A92)</f>
        <v>71</v>
      </c>
      <c r="C92" s="162" t="s">
        <v>7031</v>
      </c>
      <c r="D92" s="1">
        <f t="shared" si="18"/>
        <v>9079948.2599999998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171">
        <v>0</v>
      </c>
      <c r="L92" s="170">
        <v>0</v>
      </c>
      <c r="M92" s="170">
        <v>1216.27</v>
      </c>
      <c r="N92" s="170">
        <v>8777651.0299999993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0">
        <v>0</v>
      </c>
      <c r="W92" s="170">
        <v>0</v>
      </c>
      <c r="X92" s="170">
        <v>0</v>
      </c>
      <c r="Y92" s="170">
        <v>0</v>
      </c>
      <c r="Z92" s="170">
        <v>0</v>
      </c>
      <c r="AA92" s="170">
        <v>0</v>
      </c>
      <c r="AB92" s="170">
        <v>0</v>
      </c>
      <c r="AC92" s="170">
        <f>ROUND(N92*2.14%,2)</f>
        <v>187841.73</v>
      </c>
      <c r="AD92" s="170">
        <v>114455.5</v>
      </c>
      <c r="AE92" s="170">
        <v>0</v>
      </c>
      <c r="AF92" s="172">
        <v>2023</v>
      </c>
      <c r="AG92" s="172">
        <v>2023</v>
      </c>
      <c r="AH92" s="173">
        <v>2023</v>
      </c>
      <c r="BW92" s="175"/>
      <c r="CH92" s="165">
        <f t="shared" si="17"/>
        <v>4.3655745685100555E-10</v>
      </c>
    </row>
    <row r="93" spans="1:116" s="174" customFormat="1" x14ac:dyDescent="0.3">
      <c r="A93" s="5">
        <v>1</v>
      </c>
      <c r="B93" s="17">
        <f>SUBTOTAL(9,$A$22:A93)</f>
        <v>72</v>
      </c>
      <c r="C93" s="162" t="s">
        <v>4688</v>
      </c>
      <c r="D93" s="1">
        <f t="shared" si="18"/>
        <v>5945657.7400000002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171">
        <v>0</v>
      </c>
      <c r="L93" s="170">
        <v>0</v>
      </c>
      <c r="M93" s="170">
        <v>600</v>
      </c>
      <c r="N93" s="3">
        <v>5821086.4900000002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0">
        <v>0</v>
      </c>
      <c r="W93" s="170">
        <v>0</v>
      </c>
      <c r="X93" s="170">
        <v>0</v>
      </c>
      <c r="Y93" s="170">
        <v>0</v>
      </c>
      <c r="Z93" s="170">
        <v>0</v>
      </c>
      <c r="AA93" s="170">
        <v>0</v>
      </c>
      <c r="AB93" s="170">
        <v>0</v>
      </c>
      <c r="AC93" s="170">
        <f t="shared" ref="AC93:AC96" si="21">ROUND(N93*2.14%,2)+ROUND(E93*2.14%,2)+ROUND(F93*2.14%,2)+ROUND(G93*2.14%,2)+ROUND(H93*2.14%,2)+ROUND(I93*2.14%,2)+ROUND(J93*2.14%,2)+ROUND(L93*2.14%,2)+ROUND(P93*2.14%,2)+ROUND(R93*2.14%,2)+ROUND(T93*2.14%,2)+ROUND(U93*2.14%,2)+ROUND(V93*2.14%,2)+ROUND(W93*2.14%,2)+ROUND(X93*2.14%,2)+ROUND(Y93*2.14%,2)+ROUND(Z93*2.14%,2)+ROUND(AA93*2.14%,2)+ROUND(AB93*2.14%,2)</f>
        <v>124571.25</v>
      </c>
      <c r="AD93" s="176">
        <v>0</v>
      </c>
      <c r="AE93" s="170">
        <v>0</v>
      </c>
      <c r="AF93" s="172" t="s">
        <v>17063</v>
      </c>
      <c r="AG93" s="172">
        <v>2023</v>
      </c>
      <c r="AH93" s="172">
        <v>2023</v>
      </c>
      <c r="BW93" s="175"/>
      <c r="CH93" s="165">
        <f t="shared" si="17"/>
        <v>0</v>
      </c>
    </row>
    <row r="94" spans="1:116" s="174" customFormat="1" x14ac:dyDescent="0.3">
      <c r="A94" s="5">
        <v>1</v>
      </c>
      <c r="B94" s="17">
        <f>SUBTOTAL(9,$A$22:A94)</f>
        <v>73</v>
      </c>
      <c r="C94" s="162" t="s">
        <v>5015</v>
      </c>
      <c r="D94" s="1">
        <f t="shared" si="18"/>
        <v>4726846.16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71">
        <v>0</v>
      </c>
      <c r="L94" s="1">
        <v>0</v>
      </c>
      <c r="M94" s="1">
        <v>632</v>
      </c>
      <c r="N94" s="1">
        <v>4627811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f t="shared" si="21"/>
        <v>99035.16</v>
      </c>
      <c r="AD94" s="1">
        <v>0</v>
      </c>
      <c r="AE94" s="1">
        <v>0</v>
      </c>
      <c r="AF94" s="2" t="s">
        <v>17063</v>
      </c>
      <c r="AG94" s="172">
        <v>2023</v>
      </c>
      <c r="AH94" s="2">
        <v>2023</v>
      </c>
      <c r="BW94" s="175"/>
      <c r="CH94" s="165">
        <f t="shared" si="17"/>
        <v>1.4551915228366852E-10</v>
      </c>
    </row>
    <row r="95" spans="1:116" s="174" customFormat="1" x14ac:dyDescent="0.3">
      <c r="A95" s="5">
        <v>1</v>
      </c>
      <c r="B95" s="17">
        <f>SUBTOTAL(9,$A$22:A95)</f>
        <v>74</v>
      </c>
      <c r="C95" s="162" t="s">
        <v>5423</v>
      </c>
      <c r="D95" s="1">
        <f t="shared" si="18"/>
        <v>5663918.7600000007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71">
        <v>0</v>
      </c>
      <c r="L95" s="1">
        <v>0</v>
      </c>
      <c r="M95" s="1">
        <v>667</v>
      </c>
      <c r="N95" s="1">
        <v>5545250.4000000004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f t="shared" si="21"/>
        <v>118668.36</v>
      </c>
      <c r="AD95" s="1">
        <v>0</v>
      </c>
      <c r="AE95" s="1">
        <v>0</v>
      </c>
      <c r="AF95" s="2" t="s">
        <v>17063</v>
      </c>
      <c r="AG95" s="172">
        <v>2023</v>
      </c>
      <c r="AH95" s="2">
        <v>2023</v>
      </c>
      <c r="BW95" s="175"/>
      <c r="CH95" s="165">
        <f t="shared" si="17"/>
        <v>3.3469405025243759E-10</v>
      </c>
    </row>
    <row r="96" spans="1:116" s="174" customFormat="1" x14ac:dyDescent="0.3">
      <c r="A96" s="5">
        <v>1</v>
      </c>
      <c r="B96" s="17">
        <f>SUBTOTAL(9,$A$22:A96)</f>
        <v>75</v>
      </c>
      <c r="C96" s="162" t="s">
        <v>1313</v>
      </c>
      <c r="D96" s="1">
        <f t="shared" si="18"/>
        <v>15284735.229999999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171">
        <v>0</v>
      </c>
      <c r="L96" s="170">
        <v>0</v>
      </c>
      <c r="M96" s="170">
        <v>1688</v>
      </c>
      <c r="N96" s="170">
        <v>14964495.039999999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0">
        <v>0</v>
      </c>
      <c r="W96" s="170">
        <v>0</v>
      </c>
      <c r="X96" s="170">
        <v>0</v>
      </c>
      <c r="Y96" s="170">
        <v>0</v>
      </c>
      <c r="Z96" s="170">
        <v>0</v>
      </c>
      <c r="AA96" s="170">
        <v>0</v>
      </c>
      <c r="AB96" s="170">
        <v>0</v>
      </c>
      <c r="AC96" s="170">
        <f t="shared" si="21"/>
        <v>320240.19</v>
      </c>
      <c r="AD96" s="170">
        <v>0</v>
      </c>
      <c r="AE96" s="170">
        <v>0</v>
      </c>
      <c r="AF96" s="172" t="s">
        <v>17063</v>
      </c>
      <c r="AG96" s="172">
        <v>2023</v>
      </c>
      <c r="AH96" s="173">
        <v>2023</v>
      </c>
      <c r="BW96" s="175"/>
      <c r="CH96" s="165">
        <f t="shared" si="17"/>
        <v>-5.2386894822120667E-10</v>
      </c>
    </row>
    <row r="97" spans="1:86" s="174" customFormat="1" x14ac:dyDescent="0.3">
      <c r="A97" s="5">
        <v>1</v>
      </c>
      <c r="B97" s="17">
        <f>SUBTOTAL(9,$A$22:A97)</f>
        <v>76</v>
      </c>
      <c r="C97" s="162" t="s">
        <v>1374</v>
      </c>
      <c r="D97" s="1">
        <f t="shared" si="18"/>
        <v>100007.35</v>
      </c>
      <c r="E97" s="170">
        <v>0</v>
      </c>
      <c r="F97" s="170">
        <v>0</v>
      </c>
      <c r="G97" s="170">
        <v>0</v>
      </c>
      <c r="H97" s="170">
        <v>0</v>
      </c>
      <c r="I97" s="170">
        <v>0</v>
      </c>
      <c r="J97" s="170">
        <v>0</v>
      </c>
      <c r="K97" s="171">
        <v>0</v>
      </c>
      <c r="L97" s="170">
        <v>0</v>
      </c>
      <c r="M97" s="170">
        <v>0</v>
      </c>
      <c r="N97" s="170">
        <v>0</v>
      </c>
      <c r="O97" s="170">
        <v>0</v>
      </c>
      <c r="P97" s="170">
        <v>0</v>
      </c>
      <c r="Q97" s="170">
        <v>0</v>
      </c>
      <c r="R97" s="170">
        <v>0</v>
      </c>
      <c r="S97" s="170">
        <v>0</v>
      </c>
      <c r="T97" s="170">
        <v>0</v>
      </c>
      <c r="U97" s="170">
        <v>0</v>
      </c>
      <c r="V97" s="170">
        <v>0</v>
      </c>
      <c r="W97" s="170">
        <v>0</v>
      </c>
      <c r="X97" s="170">
        <v>0</v>
      </c>
      <c r="Y97" s="170">
        <v>0</v>
      </c>
      <c r="Z97" s="170">
        <v>0</v>
      </c>
      <c r="AA97" s="170">
        <v>0</v>
      </c>
      <c r="AB97" s="170">
        <v>0</v>
      </c>
      <c r="AC97" s="170">
        <v>0</v>
      </c>
      <c r="AD97" s="170">
        <v>100007.35</v>
      </c>
      <c r="AE97" s="170">
        <v>0</v>
      </c>
      <c r="AF97" s="172">
        <v>2023</v>
      </c>
      <c r="AG97" s="172" t="s">
        <v>17063</v>
      </c>
      <c r="AH97" s="173" t="s">
        <v>17063</v>
      </c>
      <c r="BW97" s="175"/>
      <c r="CH97" s="165"/>
    </row>
    <row r="98" spans="1:86" s="174" customFormat="1" x14ac:dyDescent="0.3">
      <c r="A98" s="5">
        <v>1</v>
      </c>
      <c r="B98" s="17">
        <f>SUBTOTAL(9,$A$22:A98)</f>
        <v>77</v>
      </c>
      <c r="C98" s="162" t="s">
        <v>6862</v>
      </c>
      <c r="D98" s="1">
        <f t="shared" si="18"/>
        <v>3574900</v>
      </c>
      <c r="E98" s="170">
        <v>0</v>
      </c>
      <c r="F98" s="170">
        <v>0</v>
      </c>
      <c r="G98" s="170">
        <v>3500000</v>
      </c>
      <c r="H98" s="170">
        <v>0</v>
      </c>
      <c r="I98" s="170">
        <v>0</v>
      </c>
      <c r="J98" s="170">
        <v>0</v>
      </c>
      <c r="K98" s="171">
        <v>0</v>
      </c>
      <c r="L98" s="170">
        <v>0</v>
      </c>
      <c r="M98" s="170">
        <v>0</v>
      </c>
      <c r="N98" s="170">
        <v>0</v>
      </c>
      <c r="O98" s="170">
        <v>0</v>
      </c>
      <c r="P98" s="170">
        <v>0</v>
      </c>
      <c r="Q98" s="170">
        <v>0</v>
      </c>
      <c r="R98" s="170">
        <v>0</v>
      </c>
      <c r="S98" s="170">
        <v>0</v>
      </c>
      <c r="T98" s="170">
        <v>0</v>
      </c>
      <c r="U98" s="170">
        <v>0</v>
      </c>
      <c r="V98" s="170">
        <v>0</v>
      </c>
      <c r="W98" s="170">
        <v>0</v>
      </c>
      <c r="X98" s="170">
        <v>0</v>
      </c>
      <c r="Y98" s="170">
        <v>0</v>
      </c>
      <c r="Z98" s="170">
        <v>0</v>
      </c>
      <c r="AA98" s="170">
        <v>0</v>
      </c>
      <c r="AB98" s="170">
        <v>0</v>
      </c>
      <c r="AC98" s="170">
        <f>ROUND(N98*2.14%,2)+ROUND(E98*2.14%,2)+ROUND(F98*2.14%,2)+ROUND(G98*2.14%,2)+ROUND(H98*2.14%,2)+ROUND(I98*2.14%,2)+ROUND(J98*2.14%,2)+ROUND(L98*2.14%,2)+ROUND(P98*2.14%,2)+ROUND(R98*2.14%,2)+ROUND(T98*2.14%,2)+ROUND(U98*2.14%,2)+ROUND(V98*2.14%,2)+ROUND(W98*2.14%,2)+ROUND(X98*2.14%,2)+ROUND(Y98*2.14%,2)+ROUND(Z98*2.14%,2)+ROUND(AA98*2.14%,2)+ROUND(AB98*2.14%,2)</f>
        <v>74900</v>
      </c>
      <c r="AD98" s="170">
        <v>0</v>
      </c>
      <c r="AE98" s="170">
        <v>0</v>
      </c>
      <c r="AF98" s="172" t="s">
        <v>17063</v>
      </c>
      <c r="AG98" s="172">
        <v>2023</v>
      </c>
      <c r="AH98" s="173">
        <v>2023</v>
      </c>
      <c r="BW98" s="175"/>
      <c r="CH98" s="165"/>
    </row>
    <row r="99" spans="1:86" s="174" customFormat="1" x14ac:dyDescent="0.3">
      <c r="A99" s="5">
        <v>1</v>
      </c>
      <c r="B99" s="17">
        <f>SUBTOTAL(9,$A$22:A99)</f>
        <v>78</v>
      </c>
      <c r="C99" s="162" t="s">
        <v>7030</v>
      </c>
      <c r="D99" s="170">
        <f t="shared" si="18"/>
        <v>3220415.93</v>
      </c>
      <c r="E99" s="170">
        <v>0</v>
      </c>
      <c r="F99" s="170">
        <v>0</v>
      </c>
      <c r="G99" s="170">
        <v>0</v>
      </c>
      <c r="H99" s="170">
        <v>0</v>
      </c>
      <c r="I99" s="170">
        <v>0</v>
      </c>
      <c r="J99" s="170">
        <v>0</v>
      </c>
      <c r="K99" s="171">
        <v>0</v>
      </c>
      <c r="L99" s="170">
        <v>0</v>
      </c>
      <c r="M99" s="170">
        <v>364.8</v>
      </c>
      <c r="N99" s="170">
        <v>3152942.95</v>
      </c>
      <c r="O99" s="170">
        <v>0</v>
      </c>
      <c r="P99" s="170">
        <v>0</v>
      </c>
      <c r="Q99" s="170">
        <v>0</v>
      </c>
      <c r="R99" s="170">
        <v>0</v>
      </c>
      <c r="S99" s="170">
        <v>0</v>
      </c>
      <c r="T99" s="170">
        <v>0</v>
      </c>
      <c r="U99" s="170">
        <v>0</v>
      </c>
      <c r="V99" s="170">
        <v>0</v>
      </c>
      <c r="W99" s="170">
        <v>0</v>
      </c>
      <c r="X99" s="170">
        <v>0</v>
      </c>
      <c r="Y99" s="170">
        <v>0</v>
      </c>
      <c r="Z99" s="170">
        <v>0</v>
      </c>
      <c r="AA99" s="170">
        <v>0</v>
      </c>
      <c r="AB99" s="170">
        <v>0</v>
      </c>
      <c r="AC99" s="170">
        <f t="shared" ref="AC99:AC100" si="22">ROUND(N99*2.14%,2)+ROUND(E99*2.14%,2)+ROUND(F99*2.14%,2)+ROUND(G99*2.14%,2)+ROUND(H99*2.14%,2)+ROUND(I99*2.14%,2)+ROUND(J99*2.14%,2)+ROUND(L99*2.14%,2)+ROUND(P99*2.14%,2)+ROUND(R99*2.14%,2)+ROUND(T99*2.14%,2)+ROUND(U99*2.14%,2)+ROUND(V99*2.14%,2)+ROUND(W99*2.14%,2)+ROUND(X99*2.14%,2)+ROUND(Y99*2.14%,2)+ROUND(Z99*2.14%,2)+ROUND(AA99*2.14%,2)+ROUND(AB99*2.14%,2)</f>
        <v>67472.98</v>
      </c>
      <c r="AD99" s="170">
        <v>0</v>
      </c>
      <c r="AE99" s="170">
        <v>0</v>
      </c>
      <c r="AF99" s="172" t="s">
        <v>17063</v>
      </c>
      <c r="AG99" s="172">
        <v>2023</v>
      </c>
      <c r="AH99" s="173">
        <v>2023</v>
      </c>
      <c r="BW99" s="175"/>
      <c r="CH99" s="165"/>
    </row>
    <row r="100" spans="1:86" s="174" customFormat="1" x14ac:dyDescent="0.3">
      <c r="A100" s="5">
        <v>1</v>
      </c>
      <c r="B100" s="17">
        <f>SUBTOTAL(9,$A$22:A100)</f>
        <v>79</v>
      </c>
      <c r="C100" s="162" t="s">
        <v>7082</v>
      </c>
      <c r="D100" s="170">
        <f t="shared" si="18"/>
        <v>2038219.55</v>
      </c>
      <c r="E100" s="170">
        <v>0</v>
      </c>
      <c r="F100" s="170">
        <v>0</v>
      </c>
      <c r="G100" s="170">
        <v>0</v>
      </c>
      <c r="H100" s="170">
        <v>0</v>
      </c>
      <c r="I100" s="170">
        <v>0</v>
      </c>
      <c r="J100" s="170">
        <v>0</v>
      </c>
      <c r="K100" s="171">
        <v>0</v>
      </c>
      <c r="L100" s="170">
        <v>0</v>
      </c>
      <c r="M100" s="170">
        <v>235</v>
      </c>
      <c r="N100" s="170">
        <v>1995515.52</v>
      </c>
      <c r="O100" s="170">
        <v>0</v>
      </c>
      <c r="P100" s="170">
        <v>0</v>
      </c>
      <c r="Q100" s="170">
        <v>0</v>
      </c>
      <c r="R100" s="170">
        <v>0</v>
      </c>
      <c r="S100" s="170">
        <v>0</v>
      </c>
      <c r="T100" s="170">
        <v>0</v>
      </c>
      <c r="U100" s="170">
        <v>0</v>
      </c>
      <c r="V100" s="170">
        <v>0</v>
      </c>
      <c r="W100" s="170">
        <v>0</v>
      </c>
      <c r="X100" s="170">
        <v>0</v>
      </c>
      <c r="Y100" s="170">
        <v>0</v>
      </c>
      <c r="Z100" s="170">
        <v>0</v>
      </c>
      <c r="AA100" s="170">
        <v>0</v>
      </c>
      <c r="AB100" s="170">
        <v>0</v>
      </c>
      <c r="AC100" s="170">
        <f t="shared" si="22"/>
        <v>42704.03</v>
      </c>
      <c r="AD100" s="170">
        <v>0</v>
      </c>
      <c r="AE100" s="170">
        <v>0</v>
      </c>
      <c r="AF100" s="172" t="s">
        <v>17063</v>
      </c>
      <c r="AG100" s="172">
        <v>2023</v>
      </c>
      <c r="AH100" s="173">
        <v>2023</v>
      </c>
      <c r="BW100" s="175"/>
      <c r="CH100" s="165"/>
    </row>
    <row r="101" spans="1:86" s="174" customFormat="1" x14ac:dyDescent="0.3">
      <c r="A101" s="5">
        <v>1</v>
      </c>
      <c r="B101" s="17">
        <f>SUBTOTAL(9,$A$22:A101)</f>
        <v>80</v>
      </c>
      <c r="C101" s="162" t="s">
        <v>7162</v>
      </c>
      <c r="D101" s="170">
        <f t="shared" si="18"/>
        <v>250000</v>
      </c>
      <c r="E101" s="170">
        <v>0</v>
      </c>
      <c r="F101" s="170">
        <v>0</v>
      </c>
      <c r="G101" s="170">
        <v>0</v>
      </c>
      <c r="H101" s="170">
        <v>0</v>
      </c>
      <c r="I101" s="170">
        <v>0</v>
      </c>
      <c r="J101" s="170">
        <v>0</v>
      </c>
      <c r="K101" s="171">
        <v>0</v>
      </c>
      <c r="L101" s="170">
        <v>0</v>
      </c>
      <c r="M101" s="170">
        <v>0</v>
      </c>
      <c r="N101" s="170">
        <v>0</v>
      </c>
      <c r="O101" s="170">
        <v>0</v>
      </c>
      <c r="P101" s="170">
        <v>0</v>
      </c>
      <c r="Q101" s="170">
        <v>0</v>
      </c>
      <c r="R101" s="170">
        <v>0</v>
      </c>
      <c r="S101" s="170">
        <v>0</v>
      </c>
      <c r="T101" s="170">
        <v>0</v>
      </c>
      <c r="U101" s="170">
        <v>0</v>
      </c>
      <c r="V101" s="170">
        <v>0</v>
      </c>
      <c r="W101" s="170">
        <v>0</v>
      </c>
      <c r="X101" s="170">
        <v>0</v>
      </c>
      <c r="Y101" s="170">
        <v>0</v>
      </c>
      <c r="Z101" s="170">
        <v>0</v>
      </c>
      <c r="AA101" s="170">
        <v>0</v>
      </c>
      <c r="AB101" s="170">
        <v>0</v>
      </c>
      <c r="AC101" s="170">
        <v>0</v>
      </c>
      <c r="AD101" s="170">
        <v>250000</v>
      </c>
      <c r="AE101" s="170">
        <v>0</v>
      </c>
      <c r="AF101" s="172">
        <v>2023</v>
      </c>
      <c r="AG101" s="172" t="s">
        <v>17063</v>
      </c>
      <c r="AH101" s="173" t="s">
        <v>17063</v>
      </c>
      <c r="BW101" s="175"/>
      <c r="CH101" s="165"/>
    </row>
    <row r="102" spans="1:86" s="174" customFormat="1" x14ac:dyDescent="0.3">
      <c r="A102" s="5">
        <v>1</v>
      </c>
      <c r="B102" s="17">
        <f>SUBTOTAL(9,$A$22:A102)</f>
        <v>81</v>
      </c>
      <c r="C102" s="162" t="s">
        <v>6916</v>
      </c>
      <c r="D102" s="170">
        <f t="shared" si="18"/>
        <v>250000</v>
      </c>
      <c r="E102" s="170">
        <v>0</v>
      </c>
      <c r="F102" s="170">
        <v>0</v>
      </c>
      <c r="G102" s="170">
        <v>0</v>
      </c>
      <c r="H102" s="170">
        <v>0</v>
      </c>
      <c r="I102" s="170">
        <v>0</v>
      </c>
      <c r="J102" s="170">
        <v>0</v>
      </c>
      <c r="K102" s="171">
        <v>0</v>
      </c>
      <c r="L102" s="170">
        <v>0</v>
      </c>
      <c r="M102" s="170">
        <v>0</v>
      </c>
      <c r="N102" s="170">
        <v>0</v>
      </c>
      <c r="O102" s="170">
        <v>0</v>
      </c>
      <c r="P102" s="170">
        <v>0</v>
      </c>
      <c r="Q102" s="170">
        <v>0</v>
      </c>
      <c r="R102" s="170">
        <v>0</v>
      </c>
      <c r="S102" s="170">
        <v>0</v>
      </c>
      <c r="T102" s="170">
        <v>0</v>
      </c>
      <c r="U102" s="170">
        <v>0</v>
      </c>
      <c r="V102" s="170">
        <v>0</v>
      </c>
      <c r="W102" s="170">
        <v>0</v>
      </c>
      <c r="X102" s="170">
        <v>0</v>
      </c>
      <c r="Y102" s="170">
        <v>0</v>
      </c>
      <c r="Z102" s="170">
        <v>0</v>
      </c>
      <c r="AA102" s="170">
        <v>0</v>
      </c>
      <c r="AB102" s="170">
        <v>0</v>
      </c>
      <c r="AC102" s="170">
        <v>0</v>
      </c>
      <c r="AD102" s="170">
        <v>250000</v>
      </c>
      <c r="AE102" s="170">
        <v>0</v>
      </c>
      <c r="AF102" s="172">
        <v>2023</v>
      </c>
      <c r="AG102" s="172" t="s">
        <v>17063</v>
      </c>
      <c r="AH102" s="173" t="s">
        <v>17063</v>
      </c>
      <c r="BW102" s="175"/>
      <c r="CH102" s="165"/>
    </row>
    <row r="103" spans="1:86" s="174" customFormat="1" x14ac:dyDescent="0.3">
      <c r="A103" s="5">
        <v>1</v>
      </c>
      <c r="B103" s="17">
        <f>SUBTOTAL(9,$A$22:A103)</f>
        <v>82</v>
      </c>
      <c r="C103" s="162" t="s">
        <v>133</v>
      </c>
      <c r="D103" s="170">
        <f t="shared" si="18"/>
        <v>250000</v>
      </c>
      <c r="E103" s="170">
        <v>0</v>
      </c>
      <c r="F103" s="170">
        <v>0</v>
      </c>
      <c r="G103" s="170">
        <v>0</v>
      </c>
      <c r="H103" s="170">
        <v>0</v>
      </c>
      <c r="I103" s="170">
        <v>0</v>
      </c>
      <c r="J103" s="170">
        <v>0</v>
      </c>
      <c r="K103" s="171">
        <v>0</v>
      </c>
      <c r="L103" s="170">
        <v>0</v>
      </c>
      <c r="M103" s="170">
        <v>0</v>
      </c>
      <c r="N103" s="170">
        <v>0</v>
      </c>
      <c r="O103" s="170">
        <v>0</v>
      </c>
      <c r="P103" s="170">
        <v>0</v>
      </c>
      <c r="Q103" s="170">
        <v>0</v>
      </c>
      <c r="R103" s="170">
        <v>0</v>
      </c>
      <c r="S103" s="170">
        <v>0</v>
      </c>
      <c r="T103" s="170">
        <v>0</v>
      </c>
      <c r="U103" s="170">
        <v>0</v>
      </c>
      <c r="V103" s="170">
        <v>0</v>
      </c>
      <c r="W103" s="170">
        <v>0</v>
      </c>
      <c r="X103" s="170">
        <v>0</v>
      </c>
      <c r="Y103" s="170">
        <v>0</v>
      </c>
      <c r="Z103" s="170">
        <v>0</v>
      </c>
      <c r="AA103" s="170">
        <v>0</v>
      </c>
      <c r="AB103" s="170">
        <v>0</v>
      </c>
      <c r="AC103" s="170">
        <v>0</v>
      </c>
      <c r="AD103" s="170">
        <v>250000</v>
      </c>
      <c r="AE103" s="170">
        <v>0</v>
      </c>
      <c r="AF103" s="172">
        <v>2023</v>
      </c>
      <c r="AG103" s="172" t="s">
        <v>17063</v>
      </c>
      <c r="AH103" s="173" t="s">
        <v>17063</v>
      </c>
      <c r="BW103" s="175"/>
      <c r="CH103" s="165"/>
    </row>
    <row r="104" spans="1:86" x14ac:dyDescent="0.3">
      <c r="B104" s="166" t="s">
        <v>568</v>
      </c>
      <c r="C104" s="166"/>
      <c r="D104" s="163">
        <f>SUM(D105:D117)</f>
        <v>100830004.40000001</v>
      </c>
      <c r="E104" s="1">
        <f t="shared" ref="E104:AE104" si="23">SUM(E105:E117)</f>
        <v>0</v>
      </c>
      <c r="F104" s="1">
        <f t="shared" si="23"/>
        <v>0</v>
      </c>
      <c r="G104" s="1">
        <f t="shared" si="23"/>
        <v>0</v>
      </c>
      <c r="H104" s="1">
        <f t="shared" si="23"/>
        <v>0</v>
      </c>
      <c r="I104" s="1">
        <f t="shared" si="23"/>
        <v>0</v>
      </c>
      <c r="J104" s="1">
        <f t="shared" si="23"/>
        <v>0</v>
      </c>
      <c r="K104" s="164">
        <f t="shared" si="23"/>
        <v>0</v>
      </c>
      <c r="L104" s="1">
        <f t="shared" si="23"/>
        <v>0</v>
      </c>
      <c r="M104" s="1">
        <f t="shared" si="23"/>
        <v>11442.62</v>
      </c>
      <c r="N104" s="1">
        <f t="shared" si="23"/>
        <v>95750058.160000011</v>
      </c>
      <c r="O104" s="1">
        <f t="shared" si="23"/>
        <v>0</v>
      </c>
      <c r="P104" s="1">
        <f t="shared" si="23"/>
        <v>0</v>
      </c>
      <c r="Q104" s="1">
        <f t="shared" si="23"/>
        <v>450.1</v>
      </c>
      <c r="R104" s="1">
        <f t="shared" si="23"/>
        <v>1437542.17</v>
      </c>
      <c r="S104" s="1">
        <f t="shared" si="23"/>
        <v>0</v>
      </c>
      <c r="T104" s="1">
        <f t="shared" si="23"/>
        <v>0</v>
      </c>
      <c r="U104" s="1">
        <f t="shared" si="23"/>
        <v>0</v>
      </c>
      <c r="V104" s="1">
        <f t="shared" si="23"/>
        <v>0</v>
      </c>
      <c r="W104" s="1">
        <f t="shared" si="23"/>
        <v>0</v>
      </c>
      <c r="X104" s="1">
        <f t="shared" si="23"/>
        <v>0</v>
      </c>
      <c r="Y104" s="1">
        <f t="shared" si="23"/>
        <v>0</v>
      </c>
      <c r="Z104" s="1">
        <f t="shared" si="23"/>
        <v>0</v>
      </c>
      <c r="AA104" s="1">
        <f t="shared" si="23"/>
        <v>0</v>
      </c>
      <c r="AB104" s="1">
        <f t="shared" si="23"/>
        <v>0</v>
      </c>
      <c r="AC104" s="1">
        <f t="shared" si="23"/>
        <v>1855311.6999999997</v>
      </c>
      <c r="AD104" s="1">
        <f t="shared" si="23"/>
        <v>1667092.37</v>
      </c>
      <c r="AE104" s="1">
        <f t="shared" si="23"/>
        <v>120000</v>
      </c>
      <c r="AF104" s="2" t="s">
        <v>17037</v>
      </c>
      <c r="AG104" s="2" t="s">
        <v>17037</v>
      </c>
      <c r="AH104" s="2" t="s">
        <v>17037</v>
      </c>
      <c r="AI104" s="12"/>
      <c r="AJ104" s="12"/>
      <c r="AK104" s="12"/>
      <c r="AL104" s="12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4"/>
      <c r="AY104" s="14"/>
      <c r="AZ104" s="13"/>
      <c r="BA104" s="13"/>
      <c r="BB104" s="15"/>
      <c r="BC104" s="16">
        <f t="shared" si="4"/>
        <v>-11442.62</v>
      </c>
      <c r="BJ104" s="5" t="e">
        <f>VLOOKUP(C104,BM:BO,3,FALSE)</f>
        <v>#N/A</v>
      </c>
      <c r="BM104" s="5" t="s">
        <v>3890</v>
      </c>
      <c r="BN104" s="5" t="s">
        <v>661</v>
      </c>
      <c r="BO104" s="5" t="s">
        <v>773</v>
      </c>
      <c r="BU104" s="5" t="s">
        <v>3890</v>
      </c>
      <c r="BV104" s="5" t="s">
        <v>661</v>
      </c>
      <c r="BW104" s="5" t="s">
        <v>773</v>
      </c>
      <c r="CH104" s="165">
        <f t="shared" si="17"/>
        <v>-5.1222741603851318E-9</v>
      </c>
    </row>
    <row r="105" spans="1:86" x14ac:dyDescent="0.3">
      <c r="A105" s="5">
        <v>1</v>
      </c>
      <c r="B105" s="17">
        <f>SUBTOTAL(9,$A$22:A105)</f>
        <v>83</v>
      </c>
      <c r="C105" s="4" t="s">
        <v>569</v>
      </c>
      <c r="D105" s="1">
        <f t="shared" ref="D105:D117" si="24">E105+F105+G105+H105+I105+J105+L105+N105+P105+R105+T105+U105+V105+W105+X105+Y105+Z105+AA105+AB105+AC105+AD105+AE105</f>
        <v>14604033.84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169">
        <v>0</v>
      </c>
      <c r="L105" s="3">
        <v>0</v>
      </c>
      <c r="M105" s="6">
        <v>1622</v>
      </c>
      <c r="N105" s="1">
        <v>14102245.779999999</v>
      </c>
      <c r="O105" s="3">
        <v>0</v>
      </c>
      <c r="P105" s="3">
        <v>0</v>
      </c>
      <c r="Q105" s="1">
        <v>0</v>
      </c>
      <c r="R105" s="1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1">
        <f>ROUND(N105*2.14%,2)</f>
        <v>301788.06</v>
      </c>
      <c r="AD105" s="3">
        <v>200000</v>
      </c>
      <c r="AE105" s="3">
        <v>0</v>
      </c>
      <c r="AF105" s="2">
        <v>2023</v>
      </c>
      <c r="AG105" s="2">
        <v>2023</v>
      </c>
      <c r="AH105" s="2">
        <v>2023</v>
      </c>
      <c r="AI105" s="12"/>
      <c r="AJ105" s="12"/>
      <c r="AK105" s="12"/>
      <c r="AL105" s="12"/>
      <c r="AM105" s="13" t="s">
        <v>16965</v>
      </c>
      <c r="AN105" s="13" t="s">
        <v>16961</v>
      </c>
      <c r="AO105" s="13">
        <v>0</v>
      </c>
      <c r="AP105" s="13" t="s">
        <v>16975</v>
      </c>
      <c r="AQ105" s="13" t="s">
        <v>16975</v>
      </c>
      <c r="AR105" s="13" t="s">
        <v>16975</v>
      </c>
      <c r="AS105" s="13"/>
      <c r="AT105" s="13"/>
      <c r="AU105" s="13"/>
      <c r="AV105" s="13"/>
      <c r="AW105" s="13" t="s">
        <v>640</v>
      </c>
      <c r="AX105" s="14">
        <v>6379.1</v>
      </c>
      <c r="AY105" s="14">
        <v>1622</v>
      </c>
      <c r="AZ105" s="13" t="s">
        <v>2994</v>
      </c>
      <c r="BA105" s="13">
        <v>2007</v>
      </c>
      <c r="BB105" s="15"/>
      <c r="BC105" s="16">
        <f t="shared" si="4"/>
        <v>0</v>
      </c>
      <c r="BJ105" s="5" t="str">
        <f>VLOOKUP(C105,BM:BO,3,FALSE)</f>
        <v>1800.000</v>
      </c>
      <c r="BM105" s="5" t="s">
        <v>3891</v>
      </c>
      <c r="BN105" s="5" t="s">
        <v>3050</v>
      </c>
      <c r="BO105" s="5" t="s">
        <v>2986</v>
      </c>
      <c r="BU105" s="5" t="s">
        <v>3891</v>
      </c>
      <c r="BV105" s="5" t="s">
        <v>3050</v>
      </c>
      <c r="BW105" s="5" t="s">
        <v>2986</v>
      </c>
      <c r="CH105" s="165">
        <f t="shared" si="17"/>
        <v>5.2386894822120667E-10</v>
      </c>
    </row>
    <row r="106" spans="1:86" x14ac:dyDescent="0.3">
      <c r="A106" s="5">
        <v>1</v>
      </c>
      <c r="B106" s="17">
        <f>SUBTOTAL(9,$A$22:A106)</f>
        <v>84</v>
      </c>
      <c r="C106" s="4" t="s">
        <v>570</v>
      </c>
      <c r="D106" s="1">
        <f t="shared" si="24"/>
        <v>11048027.58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169">
        <v>0</v>
      </c>
      <c r="L106" s="3">
        <v>0</v>
      </c>
      <c r="M106" s="6">
        <v>1279</v>
      </c>
      <c r="N106" s="1">
        <v>10620743.67</v>
      </c>
      <c r="O106" s="3">
        <v>0</v>
      </c>
      <c r="P106" s="3">
        <v>0</v>
      </c>
      <c r="Q106" s="1">
        <v>0</v>
      </c>
      <c r="R106" s="1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1">
        <f>ROUND(N106*2.14%,2)</f>
        <v>227283.91</v>
      </c>
      <c r="AD106" s="3">
        <v>200000</v>
      </c>
      <c r="AE106" s="3">
        <v>0</v>
      </c>
      <c r="AF106" s="2">
        <v>2023</v>
      </c>
      <c r="AG106" s="2">
        <v>2023</v>
      </c>
      <c r="AH106" s="2">
        <v>2023</v>
      </c>
      <c r="AI106" s="12"/>
      <c r="AJ106" s="12"/>
      <c r="AK106" s="12"/>
      <c r="AL106" s="12"/>
      <c r="AM106" s="13" t="s">
        <v>16971</v>
      </c>
      <c r="AN106" s="13" t="s">
        <v>16962</v>
      </c>
      <c r="AO106" s="13">
        <v>0</v>
      </c>
      <c r="AP106" s="13" t="s">
        <v>16961</v>
      </c>
      <c r="AQ106" s="13" t="s">
        <v>16983</v>
      </c>
      <c r="AR106" s="13" t="s">
        <v>16975</v>
      </c>
      <c r="AS106" s="13"/>
      <c r="AT106" s="13"/>
      <c r="AU106" s="13"/>
      <c r="AV106" s="13"/>
      <c r="AW106" s="13" t="s">
        <v>669</v>
      </c>
      <c r="AX106" s="14">
        <v>4014.8</v>
      </c>
      <c r="AY106" s="14">
        <v>1279</v>
      </c>
      <c r="AZ106" s="13" t="s">
        <v>2969</v>
      </c>
      <c r="BA106" s="13" t="s">
        <v>17023</v>
      </c>
      <c r="BB106" s="15"/>
      <c r="BC106" s="16">
        <f t="shared" si="4"/>
        <v>0</v>
      </c>
      <c r="BJ106" s="5" t="str">
        <f>VLOOKUP(C106,BM:BO,3,FALSE)</f>
        <v>1010.600</v>
      </c>
      <c r="BM106" s="5" t="s">
        <v>3893</v>
      </c>
      <c r="BN106" s="5" t="s">
        <v>3050</v>
      </c>
      <c r="BO106" s="5" t="s">
        <v>2986</v>
      </c>
      <c r="BU106" s="5" t="s">
        <v>3893</v>
      </c>
      <c r="BV106" s="5" t="s">
        <v>3050</v>
      </c>
      <c r="BW106" s="5" t="s">
        <v>2986</v>
      </c>
      <c r="CH106" s="165">
        <f t="shared" si="17"/>
        <v>1.4551915228366852E-10</v>
      </c>
    </row>
    <row r="107" spans="1:86" x14ac:dyDescent="0.3">
      <c r="A107" s="5">
        <v>1</v>
      </c>
      <c r="B107" s="17">
        <f>SUBTOTAL(9,$A$22:A107)</f>
        <v>85</v>
      </c>
      <c r="C107" s="4" t="s">
        <v>580</v>
      </c>
      <c r="D107" s="1">
        <f t="shared" si="24"/>
        <v>11563886.99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169">
        <v>0</v>
      </c>
      <c r="L107" s="3">
        <v>0</v>
      </c>
      <c r="M107" s="6">
        <v>1299</v>
      </c>
      <c r="N107" s="1">
        <v>11059400.880000001</v>
      </c>
      <c r="O107" s="3">
        <v>0</v>
      </c>
      <c r="P107" s="3">
        <v>0</v>
      </c>
      <c r="Q107" s="1">
        <v>0</v>
      </c>
      <c r="R107" s="1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1">
        <f>ROUND(N107*2.14%,2)</f>
        <v>236671.18</v>
      </c>
      <c r="AD107" s="3">
        <v>267814.93</v>
      </c>
      <c r="AE107" s="3">
        <v>0</v>
      </c>
      <c r="AF107" s="2">
        <v>2023</v>
      </c>
      <c r="AG107" s="2">
        <v>2023</v>
      </c>
      <c r="AH107" s="2">
        <v>2023</v>
      </c>
      <c r="AI107" s="12"/>
      <c r="AJ107" s="12"/>
      <c r="AK107" s="12"/>
      <c r="AL107" s="12"/>
      <c r="AM107" s="13" t="s">
        <v>16971</v>
      </c>
      <c r="AN107" s="13" t="s">
        <v>16962</v>
      </c>
      <c r="AO107" s="13"/>
      <c r="AP107" s="13" t="s">
        <v>16976</v>
      </c>
      <c r="AQ107" s="13" t="s">
        <v>16983</v>
      </c>
      <c r="AR107" s="13" t="s">
        <v>16975</v>
      </c>
      <c r="AS107" s="13"/>
      <c r="AT107" s="13"/>
      <c r="AU107" s="13"/>
      <c r="AV107" s="13"/>
      <c r="AW107" s="13"/>
      <c r="AX107" s="14"/>
      <c r="AY107" s="14"/>
      <c r="AZ107" s="13" t="s">
        <v>2969</v>
      </c>
      <c r="BA107" s="13"/>
      <c r="BB107" s="15"/>
      <c r="BC107" s="16"/>
      <c r="CH107" s="165">
        <f t="shared" si="17"/>
        <v>-5.8207660913467407E-10</v>
      </c>
    </row>
    <row r="108" spans="1:86" x14ac:dyDescent="0.3">
      <c r="A108" s="5">
        <v>1</v>
      </c>
      <c r="B108" s="17">
        <f>SUBTOTAL(9,$A$22:A108)</f>
        <v>86</v>
      </c>
      <c r="C108" s="4" t="s">
        <v>571</v>
      </c>
      <c r="D108" s="1">
        <f t="shared" si="24"/>
        <v>10312788.01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169">
        <v>0</v>
      </c>
      <c r="L108" s="3">
        <v>0</v>
      </c>
      <c r="M108" s="6">
        <v>1153</v>
      </c>
      <c r="N108" s="1">
        <v>9820288.0099999998</v>
      </c>
      <c r="O108" s="3">
        <v>0</v>
      </c>
      <c r="P108" s="3">
        <v>0</v>
      </c>
      <c r="Q108" s="1">
        <v>0</v>
      </c>
      <c r="R108" s="1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1">
        <f>ROUND(N108*2.14%,2)</f>
        <v>210154.16</v>
      </c>
      <c r="AD108" s="3">
        <v>282345.84000000003</v>
      </c>
      <c r="AE108" s="3">
        <v>0</v>
      </c>
      <c r="AF108" s="2">
        <v>2023</v>
      </c>
      <c r="AG108" s="2">
        <v>2023</v>
      </c>
      <c r="AH108" s="2">
        <v>2023</v>
      </c>
      <c r="AI108" s="12"/>
      <c r="AJ108" s="12"/>
      <c r="AK108" s="12"/>
      <c r="AL108" s="12"/>
      <c r="AM108" s="13" t="s">
        <v>16971</v>
      </c>
      <c r="AN108" s="13" t="s">
        <v>16962</v>
      </c>
      <c r="AO108" s="13">
        <v>0</v>
      </c>
      <c r="AP108" s="13" t="s">
        <v>16982</v>
      </c>
      <c r="AQ108" s="13" t="s">
        <v>16983</v>
      </c>
      <c r="AR108" s="13" t="s">
        <v>16975</v>
      </c>
      <c r="AS108" s="13"/>
      <c r="AT108" s="13"/>
      <c r="AU108" s="13"/>
      <c r="AV108" s="13"/>
      <c r="AW108" s="13" t="s">
        <v>781</v>
      </c>
      <c r="AX108" s="14">
        <v>4446.8999999999996</v>
      </c>
      <c r="AY108" s="14">
        <v>1153</v>
      </c>
      <c r="AZ108" s="13" t="s">
        <v>2969</v>
      </c>
      <c r="BA108" s="13" t="s">
        <v>17023</v>
      </c>
      <c r="BB108" s="15"/>
      <c r="BC108" s="16">
        <f>AY108-M108</f>
        <v>0</v>
      </c>
      <c r="BJ108" s="5" t="str">
        <f>VLOOKUP(C108,BM:BO,3,FALSE)</f>
        <v>1594.000</v>
      </c>
      <c r="BM108" s="5" t="s">
        <v>755</v>
      </c>
      <c r="BN108" s="5" t="s">
        <v>1345</v>
      </c>
      <c r="BO108" s="5" t="s">
        <v>3894</v>
      </c>
      <c r="BU108" s="5" t="s">
        <v>755</v>
      </c>
      <c r="BV108" s="5" t="s">
        <v>1345</v>
      </c>
      <c r="BW108" s="5" t="s">
        <v>3894</v>
      </c>
      <c r="CH108" s="165">
        <f t="shared" si="17"/>
        <v>-5.8207660913467407E-11</v>
      </c>
    </row>
    <row r="109" spans="1:86" x14ac:dyDescent="0.3">
      <c r="A109" s="5">
        <v>1</v>
      </c>
      <c r="B109" s="17">
        <f>SUBTOTAL(9,$A$22:A109)</f>
        <v>87</v>
      </c>
      <c r="C109" s="4" t="s">
        <v>582</v>
      </c>
      <c r="D109" s="1">
        <f t="shared" si="24"/>
        <v>7928806.7800000003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169">
        <v>0</v>
      </c>
      <c r="L109" s="3">
        <v>0</v>
      </c>
      <c r="M109" s="6">
        <v>868</v>
      </c>
      <c r="N109" s="1">
        <v>7586456.6100000003</v>
      </c>
      <c r="O109" s="3">
        <v>0</v>
      </c>
      <c r="P109" s="3">
        <v>0</v>
      </c>
      <c r="Q109" s="1">
        <v>0</v>
      </c>
      <c r="R109" s="1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1">
        <f>ROUND(N109*2.14%,2)</f>
        <v>162350.17000000001</v>
      </c>
      <c r="AD109" s="1">
        <v>180000</v>
      </c>
      <c r="AE109" s="3">
        <v>0</v>
      </c>
      <c r="AF109" s="2">
        <v>2023</v>
      </c>
      <c r="AG109" s="2">
        <v>2023</v>
      </c>
      <c r="AH109" s="2">
        <v>2023</v>
      </c>
      <c r="AI109" s="12"/>
      <c r="AJ109" s="12"/>
      <c r="AK109" s="12"/>
      <c r="AL109" s="12"/>
      <c r="AM109" s="13" t="s">
        <v>16971</v>
      </c>
      <c r="AN109" s="13" t="s">
        <v>16962</v>
      </c>
      <c r="AO109" s="13"/>
      <c r="AP109" s="13" t="s">
        <v>16961</v>
      </c>
      <c r="AQ109" s="13" t="s">
        <v>16983</v>
      </c>
      <c r="AR109" s="13"/>
      <c r="AS109" s="13"/>
      <c r="AT109" s="13"/>
      <c r="AU109" s="13"/>
      <c r="AV109" s="13"/>
      <c r="AW109" s="13"/>
      <c r="AX109" s="14"/>
      <c r="AY109" s="14"/>
      <c r="AZ109" s="13" t="s">
        <v>2969</v>
      </c>
      <c r="BA109" s="13"/>
      <c r="BB109" s="15"/>
      <c r="BC109" s="16"/>
      <c r="CH109" s="165">
        <f t="shared" si="17"/>
        <v>-8.7311491370201111E-11</v>
      </c>
    </row>
    <row r="110" spans="1:86" x14ac:dyDescent="0.3">
      <c r="A110" s="5">
        <v>1</v>
      </c>
      <c r="B110" s="17">
        <f>SUBTOTAL(9,$A$22:A110)</f>
        <v>88</v>
      </c>
      <c r="C110" s="4" t="s">
        <v>574</v>
      </c>
      <c r="D110" s="1">
        <f t="shared" si="24"/>
        <v>6779801.1600000001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169">
        <v>0</v>
      </c>
      <c r="L110" s="3">
        <v>0</v>
      </c>
      <c r="M110" s="6">
        <v>753</v>
      </c>
      <c r="N110" s="1">
        <v>6461524.5300000003</v>
      </c>
      <c r="O110" s="3">
        <v>0</v>
      </c>
      <c r="P110" s="3">
        <v>0</v>
      </c>
      <c r="Q110" s="1">
        <v>0</v>
      </c>
      <c r="R110" s="1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1">
        <f>ROUND(N110*2.14%,2)+0.01</f>
        <v>138276.63</v>
      </c>
      <c r="AD110" s="1">
        <v>180000</v>
      </c>
      <c r="AE110" s="3">
        <v>0</v>
      </c>
      <c r="AF110" s="2">
        <v>2023</v>
      </c>
      <c r="AG110" s="2">
        <v>2023</v>
      </c>
      <c r="AH110" s="2">
        <v>2023</v>
      </c>
      <c r="AI110" s="12"/>
      <c r="AJ110" s="12"/>
      <c r="AK110" s="12"/>
      <c r="AL110" s="12"/>
      <c r="AM110" s="13" t="s">
        <v>16978</v>
      </c>
      <c r="AN110" s="13" t="s">
        <v>16967</v>
      </c>
      <c r="AO110" s="13">
        <v>0</v>
      </c>
      <c r="AP110" s="13" t="s">
        <v>16975</v>
      </c>
      <c r="AQ110" s="13" t="s">
        <v>16963</v>
      </c>
      <c r="AR110" s="13" t="s">
        <v>16975</v>
      </c>
      <c r="AS110" s="13"/>
      <c r="AT110" s="13"/>
      <c r="AU110" s="13"/>
      <c r="AV110" s="13"/>
      <c r="AW110" s="13" t="s">
        <v>786</v>
      </c>
      <c r="AX110" s="14">
        <v>2422.1</v>
      </c>
      <c r="AY110" s="14">
        <v>753</v>
      </c>
      <c r="AZ110" s="13" t="s">
        <v>2994</v>
      </c>
      <c r="BA110" s="13">
        <v>2008</v>
      </c>
      <c r="BB110" s="15"/>
      <c r="BC110" s="16">
        <f t="shared" ref="BC110:BC128" si="25">AY110-M110</f>
        <v>0</v>
      </c>
      <c r="BJ110" s="5" t="str">
        <f>VLOOKUP(C110,BM:BO,3,FALSE)</f>
        <v>654.200</v>
      </c>
      <c r="BM110" s="5" t="s">
        <v>3895</v>
      </c>
      <c r="BN110" s="5" t="s">
        <v>1345</v>
      </c>
      <c r="BO110" s="5" t="s">
        <v>2986</v>
      </c>
      <c r="BU110" s="5" t="s">
        <v>3895</v>
      </c>
      <c r="BV110" s="5" t="s">
        <v>1345</v>
      </c>
      <c r="BW110" s="5" t="s">
        <v>2986</v>
      </c>
      <c r="CH110" s="165">
        <f t="shared" si="17"/>
        <v>-1.1641532182693481E-10</v>
      </c>
    </row>
    <row r="111" spans="1:86" x14ac:dyDescent="0.3">
      <c r="A111" s="5">
        <v>1</v>
      </c>
      <c r="B111" s="17">
        <f>SUBTOTAL(9,$A$22:A111)</f>
        <v>89</v>
      </c>
      <c r="C111" s="4" t="s">
        <v>575</v>
      </c>
      <c r="D111" s="1">
        <f t="shared" si="24"/>
        <v>10724208.91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169">
        <v>0</v>
      </c>
      <c r="L111" s="3">
        <v>0</v>
      </c>
      <c r="M111" s="6">
        <v>1211</v>
      </c>
      <c r="N111" s="1">
        <v>10296923.15</v>
      </c>
      <c r="O111" s="3">
        <v>0</v>
      </c>
      <c r="P111" s="3">
        <v>0</v>
      </c>
      <c r="Q111" s="1">
        <v>0</v>
      </c>
      <c r="R111" s="1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1">
        <f>ROUND(N111*2.14%,2)</f>
        <v>220354.16</v>
      </c>
      <c r="AD111" s="3">
        <v>206931.6</v>
      </c>
      <c r="AE111" s="3">
        <v>0</v>
      </c>
      <c r="AF111" s="2">
        <v>2023</v>
      </c>
      <c r="AG111" s="2">
        <v>2023</v>
      </c>
      <c r="AH111" s="2">
        <v>2023</v>
      </c>
      <c r="AI111" s="12"/>
      <c r="AJ111" s="12"/>
      <c r="AK111" s="12"/>
      <c r="AL111" s="12"/>
      <c r="AM111" s="13" t="s">
        <v>16971</v>
      </c>
      <c r="AN111" s="13" t="s">
        <v>16962</v>
      </c>
      <c r="AO111" s="13">
        <v>0</v>
      </c>
      <c r="AP111" s="13" t="s">
        <v>16982</v>
      </c>
      <c r="AQ111" s="13" t="s">
        <v>16983</v>
      </c>
      <c r="AR111" s="13" t="s">
        <v>16975</v>
      </c>
      <c r="AS111" s="13"/>
      <c r="AT111" s="13"/>
      <c r="AU111" s="13"/>
      <c r="AV111" s="13"/>
      <c r="AW111" s="13" t="s">
        <v>781</v>
      </c>
      <c r="AX111" s="14">
        <v>4053.8</v>
      </c>
      <c r="AY111" s="14">
        <v>1211</v>
      </c>
      <c r="AZ111" s="13" t="s">
        <v>2969</v>
      </c>
      <c r="BA111" s="13" t="s">
        <v>17023</v>
      </c>
      <c r="BB111" s="15"/>
      <c r="BC111" s="16">
        <f t="shared" si="25"/>
        <v>0</v>
      </c>
      <c r="BJ111" s="5" t="str">
        <f>VLOOKUP(C111,BM:BO,3,FALSE)</f>
        <v>994.300</v>
      </c>
      <c r="BM111" s="5" t="s">
        <v>3897</v>
      </c>
      <c r="BN111" s="5" t="s">
        <v>3050</v>
      </c>
      <c r="BO111" s="5" t="s">
        <v>2986</v>
      </c>
      <c r="BU111" s="5" t="s">
        <v>3897</v>
      </c>
      <c r="BV111" s="5" t="s">
        <v>3050</v>
      </c>
      <c r="BW111" s="5" t="s">
        <v>2986</v>
      </c>
      <c r="CH111" s="165">
        <f t="shared" si="17"/>
        <v>-2.3283064365386963E-10</v>
      </c>
    </row>
    <row r="112" spans="1:86" x14ac:dyDescent="0.3">
      <c r="A112" s="5">
        <v>1</v>
      </c>
      <c r="B112" s="17">
        <f>SUBTOTAL(9,$A$22:A112)</f>
        <v>90</v>
      </c>
      <c r="C112" s="4" t="s">
        <v>9430</v>
      </c>
      <c r="D112" s="1">
        <f t="shared" si="24"/>
        <v>5286242.1500000004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169">
        <v>0</v>
      </c>
      <c r="L112" s="3">
        <v>0</v>
      </c>
      <c r="M112" s="6">
        <v>615.44000000000005</v>
      </c>
      <c r="N112" s="1">
        <v>5028629.4800000004</v>
      </c>
      <c r="O112" s="3">
        <v>0</v>
      </c>
      <c r="P112" s="3">
        <v>0</v>
      </c>
      <c r="Q112" s="1">
        <v>0</v>
      </c>
      <c r="R112" s="1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1">
        <f t="shared" ref="AC112" si="26">ROUND(N112*2.14%,2)+ROUND(E112*2.14%,2)+ROUND(F112*2.14%,2)+ROUND(G112*2.14%,2)+ROUND(H112*2.14%,2)+ROUND(I112*2.14%,2)+ROUND(J112*2.14%,2)+ROUND(L112*2.14%,2)+ROUND(P112*2.14%,2)+ROUND(R112*2.14%,2)+ROUND(T112*2.14%,2)+ROUND(U112*2.14%,2)+ROUND(V112*2.14%,2)+ROUND(W112*2.14%,2)+ROUND(X112*2.14%,2)+ROUND(Y112*2.14%,2)+ROUND(Z112*2.14%,2)+ROUND(AA112*2.14%,2)+ROUND(AB112*2.14%,2)</f>
        <v>107612.67</v>
      </c>
      <c r="AD112" s="3">
        <v>150000</v>
      </c>
      <c r="AE112" s="3">
        <v>0</v>
      </c>
      <c r="AF112" s="2">
        <v>2023</v>
      </c>
      <c r="AG112" s="2">
        <v>2023</v>
      </c>
      <c r="AH112" s="2">
        <v>2023</v>
      </c>
      <c r="AI112" s="12"/>
      <c r="AJ112" s="12"/>
      <c r="AK112" s="12"/>
      <c r="AL112" s="12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4"/>
      <c r="AY112" s="14"/>
      <c r="AZ112" s="13"/>
      <c r="BA112" s="13"/>
      <c r="BB112" s="15"/>
      <c r="BC112" s="16"/>
      <c r="CH112" s="165">
        <f t="shared" si="17"/>
        <v>-5.8207660913467407E-11</v>
      </c>
    </row>
    <row r="113" spans="1:86" x14ac:dyDescent="0.3">
      <c r="A113" s="5">
        <v>1</v>
      </c>
      <c r="B113" s="17">
        <f>SUBTOTAL(9,$A$22:A113)</f>
        <v>91</v>
      </c>
      <c r="C113" s="4" t="s">
        <v>9876</v>
      </c>
      <c r="D113" s="1">
        <f t="shared" si="24"/>
        <v>1588305.5699999998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169">
        <v>0</v>
      </c>
      <c r="L113" s="3">
        <v>0</v>
      </c>
      <c r="M113" s="6">
        <v>0</v>
      </c>
      <c r="N113" s="1">
        <v>0</v>
      </c>
      <c r="O113" s="3">
        <v>0</v>
      </c>
      <c r="P113" s="3">
        <v>0</v>
      </c>
      <c r="Q113" s="1">
        <v>450.1</v>
      </c>
      <c r="R113" s="1">
        <v>1437542.17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1">
        <f>ROUND(R113*2.14%,2)</f>
        <v>30763.4</v>
      </c>
      <c r="AD113" s="3">
        <v>0</v>
      </c>
      <c r="AE113" s="3">
        <v>120000</v>
      </c>
      <c r="AF113" s="2" t="s">
        <v>17063</v>
      </c>
      <c r="AG113" s="2">
        <v>2023</v>
      </c>
      <c r="AH113" s="2">
        <v>2023</v>
      </c>
      <c r="AI113" s="12"/>
      <c r="AJ113" s="12"/>
      <c r="AK113" s="12"/>
      <c r="AL113" s="12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4"/>
      <c r="AY113" s="14"/>
      <c r="AZ113" s="13"/>
      <c r="BA113" s="13"/>
      <c r="BB113" s="15"/>
      <c r="BC113" s="16"/>
      <c r="CH113" s="165">
        <f t="shared" si="17"/>
        <v>0</v>
      </c>
    </row>
    <row r="114" spans="1:86" x14ac:dyDescent="0.3">
      <c r="A114" s="5">
        <v>1</v>
      </c>
      <c r="B114" s="17">
        <f>SUBTOTAL(9,$A$22:A114)</f>
        <v>92</v>
      </c>
      <c r="C114" s="4" t="s">
        <v>1720</v>
      </c>
      <c r="D114" s="1">
        <f t="shared" si="24"/>
        <v>7004824.3799999999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169">
        <v>0</v>
      </c>
      <c r="L114" s="3">
        <v>0</v>
      </c>
      <c r="M114" s="170">
        <v>864</v>
      </c>
      <c r="N114" s="170">
        <v>6931400.0599999996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170">
        <f t="shared" ref="AC114" si="27">ROUND(N114*1.0593%,2)+ROUND(E114*1.0593%,2)+ROUND(F114*1.0593%,2)+ROUND(G114*1.0593%,2)+ROUND(H114*1.0593%,2)+ROUND(I114*1.0593%,2)+ROUND(J114*1.0593%,2)+ROUND(L114*1.0593%,2)+ROUND(P114*1.0593%,2)+ROUND(R114*1.0593%,2)+ROUND(T114*1.0593%,2)+ROUND(U114*1.0593%,2)+ROUND(V114*1.0593%,2)+ROUND(W114*1.0593%,2)+ROUND(X114*1.0593%,2)+ROUND(Y114*1.0593%,2)+ROUND(Z114*1.0593%,2)+ROUND(AA114*1.0593%,2)+ROUND(AB114*1.0593%,2)</f>
        <v>73424.320000000007</v>
      </c>
      <c r="AD114" s="3">
        <v>0</v>
      </c>
      <c r="AE114" s="3">
        <v>0</v>
      </c>
      <c r="AF114" s="2" t="s">
        <v>17063</v>
      </c>
      <c r="AG114" s="2">
        <v>2023</v>
      </c>
      <c r="AH114" s="2">
        <v>2023</v>
      </c>
      <c r="AI114" s="12"/>
      <c r="AJ114" s="12"/>
      <c r="AK114" s="12"/>
      <c r="AL114" s="12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4"/>
      <c r="AY114" s="14"/>
      <c r="AZ114" s="13"/>
      <c r="BA114" s="13"/>
      <c r="BB114" s="15"/>
      <c r="BC114" s="16"/>
      <c r="CH114" s="165">
        <f t="shared" si="17"/>
        <v>2.9103830456733704E-10</v>
      </c>
    </row>
    <row r="115" spans="1:86" x14ac:dyDescent="0.3">
      <c r="A115" s="5">
        <v>1</v>
      </c>
      <c r="B115" s="17">
        <f>SUBTOTAL(9,$A$22:A115)</f>
        <v>93</v>
      </c>
      <c r="C115" s="4" t="s">
        <v>1685</v>
      </c>
      <c r="D115" s="1">
        <f t="shared" si="24"/>
        <v>4480463.1499999994</v>
      </c>
      <c r="E115" s="177">
        <v>0</v>
      </c>
      <c r="F115" s="177">
        <v>0</v>
      </c>
      <c r="G115" s="177">
        <v>0</v>
      </c>
      <c r="H115" s="177">
        <v>0</v>
      </c>
      <c r="I115" s="177">
        <v>0</v>
      </c>
      <c r="J115" s="177">
        <v>0</v>
      </c>
      <c r="K115" s="171">
        <v>0</v>
      </c>
      <c r="L115" s="177">
        <v>0</v>
      </c>
      <c r="M115" s="170">
        <v>547</v>
      </c>
      <c r="N115" s="170">
        <v>4433499.09</v>
      </c>
      <c r="O115" s="177">
        <v>0</v>
      </c>
      <c r="P115" s="177"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0">
        <v>0</v>
      </c>
      <c r="AB115" s="170">
        <v>0</v>
      </c>
      <c r="AC115" s="170">
        <f>ROUND(N115*1.0593%,2)</f>
        <v>46964.06</v>
      </c>
      <c r="AD115" s="170">
        <v>0</v>
      </c>
      <c r="AE115" s="170">
        <v>0</v>
      </c>
      <c r="AF115" s="172" t="s">
        <v>17063</v>
      </c>
      <c r="AG115" s="2">
        <v>2023</v>
      </c>
      <c r="AH115" s="2">
        <v>2023</v>
      </c>
      <c r="AI115" s="12"/>
      <c r="AJ115" s="12"/>
      <c r="AK115" s="12"/>
      <c r="AL115" s="12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4"/>
      <c r="AY115" s="14"/>
      <c r="AZ115" s="13"/>
      <c r="BA115" s="13"/>
      <c r="BB115" s="15"/>
      <c r="BC115" s="16"/>
      <c r="CH115" s="165">
        <f t="shared" si="17"/>
        <v>-4.0745362639427185E-10</v>
      </c>
    </row>
    <row r="116" spans="1:86" x14ac:dyDescent="0.3">
      <c r="A116" s="5">
        <v>1</v>
      </c>
      <c r="B116" s="17">
        <f>SUBTOTAL(9,$A$22:A116)</f>
        <v>94</v>
      </c>
      <c r="C116" s="4" t="s">
        <v>9355</v>
      </c>
      <c r="D116" s="1">
        <f t="shared" si="24"/>
        <v>6196769.3200000003</v>
      </c>
      <c r="E116" s="177">
        <v>0</v>
      </c>
      <c r="F116" s="177">
        <v>0</v>
      </c>
      <c r="G116" s="177">
        <v>0</v>
      </c>
      <c r="H116" s="177">
        <v>0</v>
      </c>
      <c r="I116" s="177">
        <v>0</v>
      </c>
      <c r="J116" s="177">
        <v>0</v>
      </c>
      <c r="K116" s="171">
        <v>0</v>
      </c>
      <c r="L116" s="177">
        <v>0</v>
      </c>
      <c r="M116" s="170">
        <v>826.98</v>
      </c>
      <c r="N116" s="170">
        <v>6131815</v>
      </c>
      <c r="O116" s="177">
        <v>0</v>
      </c>
      <c r="P116" s="177">
        <v>0</v>
      </c>
      <c r="Q116" s="177">
        <v>0</v>
      </c>
      <c r="R116" s="177">
        <v>0</v>
      </c>
      <c r="S116" s="177">
        <v>0</v>
      </c>
      <c r="T116" s="170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0">
        <v>0</v>
      </c>
      <c r="AB116" s="170">
        <v>0</v>
      </c>
      <c r="AC116" s="170">
        <f>ROUND(N116*1.0593%,2)</f>
        <v>64954.32</v>
      </c>
      <c r="AD116" s="170">
        <v>0</v>
      </c>
      <c r="AE116" s="170">
        <v>0</v>
      </c>
      <c r="AF116" s="172" t="s">
        <v>17063</v>
      </c>
      <c r="AG116" s="2">
        <v>2023</v>
      </c>
      <c r="AH116" s="2">
        <v>2023</v>
      </c>
      <c r="AI116" s="12"/>
      <c r="AJ116" s="12"/>
      <c r="AK116" s="12"/>
      <c r="AL116" s="12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4"/>
      <c r="AY116" s="14"/>
      <c r="AZ116" s="13"/>
      <c r="BA116" s="13"/>
      <c r="BB116" s="15"/>
      <c r="BC116" s="16"/>
      <c r="CH116" s="165">
        <f t="shared" si="17"/>
        <v>2.9831426218152046E-10</v>
      </c>
    </row>
    <row r="117" spans="1:86" x14ac:dyDescent="0.3">
      <c r="A117" s="5">
        <v>1</v>
      </c>
      <c r="B117" s="17">
        <f>SUBTOTAL(9,$A$22:A117)</f>
        <v>95</v>
      </c>
      <c r="C117" s="4" t="s">
        <v>9787</v>
      </c>
      <c r="D117" s="1">
        <f t="shared" si="24"/>
        <v>3311846.56</v>
      </c>
      <c r="E117" s="177">
        <v>0</v>
      </c>
      <c r="F117" s="177">
        <v>0</v>
      </c>
      <c r="G117" s="177">
        <v>0</v>
      </c>
      <c r="H117" s="177">
        <v>0</v>
      </c>
      <c r="I117" s="177">
        <v>0</v>
      </c>
      <c r="J117" s="177">
        <v>0</v>
      </c>
      <c r="K117" s="171">
        <v>0</v>
      </c>
      <c r="L117" s="177">
        <v>0</v>
      </c>
      <c r="M117" s="170">
        <v>404.2</v>
      </c>
      <c r="N117" s="170">
        <v>3277131.9</v>
      </c>
      <c r="O117" s="177">
        <v>0</v>
      </c>
      <c r="P117" s="177">
        <v>0</v>
      </c>
      <c r="Q117" s="177">
        <v>0</v>
      </c>
      <c r="R117" s="177">
        <v>0</v>
      </c>
      <c r="S117" s="177">
        <v>0</v>
      </c>
      <c r="T117" s="177">
        <v>0</v>
      </c>
      <c r="U117" s="177">
        <v>0</v>
      </c>
      <c r="V117" s="177">
        <v>0</v>
      </c>
      <c r="W117" s="177">
        <v>0</v>
      </c>
      <c r="X117" s="177">
        <v>0</v>
      </c>
      <c r="Y117" s="177">
        <v>0</v>
      </c>
      <c r="Z117" s="177">
        <v>0</v>
      </c>
      <c r="AA117" s="170">
        <v>0</v>
      </c>
      <c r="AB117" s="170">
        <v>0</v>
      </c>
      <c r="AC117" s="170">
        <f t="shared" ref="AC117" si="28">ROUND(N117*1.0593%,2)+ROUND(E117*1.0593%,2)+ROUND(F117*1.0593%,2)+ROUND(G117*1.0593%,2)+ROUND(H117*1.0593%,2)+ROUND(I117*1.0593%,2)+ROUND(J117*1.0593%,2)+ROUND(L117*1.0593%,2)+ROUND(P117*1.0593%,2)+ROUND(R117*1.0593%,2)+ROUND(T117*1.0593%,2)+ROUND(U117*1.0593%,2)+ROUND(V117*1.0593%,2)+ROUND(W117*1.0593%,2)+ROUND(X117*1.0593%,2)+ROUND(Y117*1.0593%,2)+ROUND(Z117*1.0593%,2)+ROUND(AA117*1.0593%,2)+ROUND(AB117*1.0593%,2)</f>
        <v>34714.660000000003</v>
      </c>
      <c r="AD117" s="170">
        <v>0</v>
      </c>
      <c r="AE117" s="170">
        <v>0</v>
      </c>
      <c r="AF117" s="172" t="s">
        <v>17063</v>
      </c>
      <c r="AG117" s="172">
        <v>2023</v>
      </c>
      <c r="AH117" s="173">
        <v>2023</v>
      </c>
      <c r="AI117" s="12"/>
      <c r="AJ117" s="12"/>
      <c r="AK117" s="12"/>
      <c r="AL117" s="12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4"/>
      <c r="AY117" s="14"/>
      <c r="AZ117" s="13"/>
      <c r="BA117" s="13"/>
      <c r="BB117" s="15"/>
      <c r="BC117" s="16"/>
      <c r="CH117" s="165">
        <f t="shared" si="17"/>
        <v>1.4551915228366852E-10</v>
      </c>
    </row>
    <row r="118" spans="1:86" x14ac:dyDescent="0.3">
      <c r="B118" s="166" t="s">
        <v>380</v>
      </c>
      <c r="C118" s="166"/>
      <c r="D118" s="163">
        <f>SUM(D119:D162)</f>
        <v>190797026.01999995</v>
      </c>
      <c r="E118" s="1">
        <f t="shared" ref="E118:AE118" si="29">SUM(E119:E162)</f>
        <v>172823.19</v>
      </c>
      <c r="F118" s="1">
        <f t="shared" si="29"/>
        <v>0</v>
      </c>
      <c r="G118" s="1">
        <f t="shared" si="29"/>
        <v>5401466.4000000004</v>
      </c>
      <c r="H118" s="1">
        <f t="shared" si="29"/>
        <v>248868</v>
      </c>
      <c r="I118" s="1">
        <f t="shared" si="29"/>
        <v>1694890.44</v>
      </c>
      <c r="J118" s="1">
        <f t="shared" si="29"/>
        <v>0</v>
      </c>
      <c r="K118" s="164">
        <f t="shared" si="29"/>
        <v>0</v>
      </c>
      <c r="L118" s="1">
        <f t="shared" si="29"/>
        <v>0</v>
      </c>
      <c r="M118" s="1">
        <f t="shared" si="29"/>
        <v>18233.5</v>
      </c>
      <c r="N118" s="1">
        <f t="shared" si="29"/>
        <v>147256607.12000003</v>
      </c>
      <c r="O118" s="1">
        <f t="shared" si="29"/>
        <v>0</v>
      </c>
      <c r="P118" s="1">
        <f t="shared" si="29"/>
        <v>0</v>
      </c>
      <c r="Q118" s="1">
        <f t="shared" si="29"/>
        <v>5685.1</v>
      </c>
      <c r="R118" s="1">
        <f t="shared" si="29"/>
        <v>25963282.709999997</v>
      </c>
      <c r="S118" s="1">
        <f t="shared" si="29"/>
        <v>0</v>
      </c>
      <c r="T118" s="1">
        <f t="shared" si="29"/>
        <v>0</v>
      </c>
      <c r="U118" s="1">
        <f t="shared" si="29"/>
        <v>0</v>
      </c>
      <c r="V118" s="1">
        <f t="shared" si="29"/>
        <v>146242.79999999999</v>
      </c>
      <c r="W118" s="1">
        <f t="shared" si="29"/>
        <v>0</v>
      </c>
      <c r="X118" s="1">
        <f t="shared" si="29"/>
        <v>0</v>
      </c>
      <c r="Y118" s="1">
        <f t="shared" si="29"/>
        <v>0</v>
      </c>
      <c r="Z118" s="1">
        <f t="shared" si="29"/>
        <v>0</v>
      </c>
      <c r="AA118" s="1">
        <f t="shared" si="29"/>
        <v>0</v>
      </c>
      <c r="AB118" s="1">
        <f t="shared" si="29"/>
        <v>0</v>
      </c>
      <c r="AC118" s="1">
        <f t="shared" si="29"/>
        <v>3632845.3599999989</v>
      </c>
      <c r="AD118" s="1">
        <f t="shared" si="29"/>
        <v>6040000</v>
      </c>
      <c r="AE118" s="1">
        <f t="shared" si="29"/>
        <v>240000</v>
      </c>
      <c r="AF118" s="2" t="s">
        <v>17037</v>
      </c>
      <c r="AG118" s="2" t="s">
        <v>17037</v>
      </c>
      <c r="AH118" s="2" t="s">
        <v>17037</v>
      </c>
      <c r="AI118" s="12"/>
      <c r="AJ118" s="12"/>
      <c r="AK118" s="12"/>
      <c r="AL118" s="12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4"/>
      <c r="AY118" s="14"/>
      <c r="AZ118" s="13"/>
      <c r="BA118" s="13"/>
      <c r="BB118" s="15"/>
      <c r="BC118" s="16">
        <f t="shared" si="25"/>
        <v>-18233.5</v>
      </c>
      <c r="BJ118" s="5" t="e">
        <f t="shared" ref="BJ118:BJ129" si="30">VLOOKUP(C118,BM:BO,3,FALSE)</f>
        <v>#N/A</v>
      </c>
      <c r="BM118" s="5" t="s">
        <v>3573</v>
      </c>
      <c r="BN118" s="5" t="s">
        <v>2986</v>
      </c>
      <c r="BO118" s="5" t="s">
        <v>2986</v>
      </c>
      <c r="BU118" s="5" t="s">
        <v>3573</v>
      </c>
      <c r="BV118" s="5" t="s">
        <v>2986</v>
      </c>
      <c r="BW118" s="5" t="s">
        <v>2986</v>
      </c>
      <c r="CH118" s="165">
        <f t="shared" si="17"/>
        <v>-8.1956386566162109E-8</v>
      </c>
    </row>
    <row r="119" spans="1:86" x14ac:dyDescent="0.3">
      <c r="A119" s="5">
        <v>1</v>
      </c>
      <c r="B119" s="17">
        <f>SUBTOTAL(9,$A$22:A119)</f>
        <v>96</v>
      </c>
      <c r="C119" s="4" t="s">
        <v>383</v>
      </c>
      <c r="D119" s="1">
        <f t="shared" ref="D119:D135" si="31">E119+F119+G119+H119+I119+J119+L119+N119+P119+R119+T119+U119+V119+W119+X119+Y119+Z119+AA119+AB119+AC119+AD119+AE119</f>
        <v>6521564.9199999999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169">
        <v>0</v>
      </c>
      <c r="L119" s="3">
        <v>0</v>
      </c>
      <c r="M119" s="6">
        <v>732</v>
      </c>
      <c r="N119" s="1">
        <v>6214287.5300000003</v>
      </c>
      <c r="O119" s="3">
        <v>0</v>
      </c>
      <c r="P119" s="3">
        <v>0</v>
      </c>
      <c r="Q119" s="1">
        <v>0</v>
      </c>
      <c r="R119" s="1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1">
        <f t="shared" ref="AC119:AC120" si="32">ROUND(N119*2.14%,2)</f>
        <v>132985.75</v>
      </c>
      <c r="AD119" s="1">
        <f>180000-5708.36</f>
        <v>174291.64</v>
      </c>
      <c r="AE119" s="3">
        <v>0</v>
      </c>
      <c r="AF119" s="2">
        <v>2023</v>
      </c>
      <c r="AG119" s="2">
        <v>2023</v>
      </c>
      <c r="AH119" s="2">
        <v>2023</v>
      </c>
      <c r="AI119" s="12"/>
      <c r="AJ119" s="12"/>
      <c r="AK119" s="12"/>
      <c r="AL119" s="12"/>
      <c r="AM119" s="13" t="s">
        <v>16965</v>
      </c>
      <c r="AN119" s="13" t="s">
        <v>16962</v>
      </c>
      <c r="AO119" s="13">
        <v>0</v>
      </c>
      <c r="AP119" s="13" t="s">
        <v>16975</v>
      </c>
      <c r="AQ119" s="13" t="s">
        <v>16963</v>
      </c>
      <c r="AR119" s="13" t="s">
        <v>16975</v>
      </c>
      <c r="AS119" s="13"/>
      <c r="AT119" s="13"/>
      <c r="AU119" s="13"/>
      <c r="AV119" s="13"/>
      <c r="AW119" s="13" t="s">
        <v>670</v>
      </c>
      <c r="AX119" s="14">
        <v>2642.8</v>
      </c>
      <c r="AY119" s="14">
        <v>732</v>
      </c>
      <c r="AZ119" s="13" t="s">
        <v>2994</v>
      </c>
      <c r="BA119" s="13" t="s">
        <v>17023</v>
      </c>
      <c r="BB119" s="15"/>
      <c r="BC119" s="16">
        <f t="shared" si="25"/>
        <v>0</v>
      </c>
      <c r="BJ119" s="5" t="str">
        <f t="shared" si="30"/>
        <v>582.000</v>
      </c>
      <c r="BM119" s="5" t="s">
        <v>3576</v>
      </c>
      <c r="BN119" s="5" t="s">
        <v>2986</v>
      </c>
      <c r="BO119" s="5" t="s">
        <v>2986</v>
      </c>
      <c r="BU119" s="5" t="s">
        <v>3576</v>
      </c>
      <c r="BV119" s="5" t="s">
        <v>2986</v>
      </c>
      <c r="BW119" s="5" t="s">
        <v>2986</v>
      </c>
      <c r="CH119" s="165">
        <f t="shared" si="17"/>
        <v>-3.4924596548080444E-10</v>
      </c>
    </row>
    <row r="120" spans="1:86" x14ac:dyDescent="0.3">
      <c r="A120" s="5">
        <v>1</v>
      </c>
      <c r="B120" s="17">
        <f>SUBTOTAL(9,$A$22:A120)</f>
        <v>97</v>
      </c>
      <c r="C120" s="4" t="s">
        <v>385</v>
      </c>
      <c r="D120" s="1">
        <f t="shared" si="31"/>
        <v>4297056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169">
        <v>0</v>
      </c>
      <c r="L120" s="3">
        <v>0</v>
      </c>
      <c r="M120" s="6">
        <v>510</v>
      </c>
      <c r="N120" s="1">
        <v>4030796.95</v>
      </c>
      <c r="O120" s="3">
        <v>0</v>
      </c>
      <c r="P120" s="3">
        <v>0</v>
      </c>
      <c r="Q120" s="1">
        <v>0</v>
      </c>
      <c r="R120" s="1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1">
        <f t="shared" si="32"/>
        <v>86259.05</v>
      </c>
      <c r="AD120" s="1">
        <v>180000</v>
      </c>
      <c r="AE120" s="3">
        <v>0</v>
      </c>
      <c r="AF120" s="2">
        <v>2023</v>
      </c>
      <c r="AG120" s="2">
        <v>2023</v>
      </c>
      <c r="AH120" s="2">
        <v>2023</v>
      </c>
      <c r="AI120" s="12"/>
      <c r="AJ120" s="12"/>
      <c r="AK120" s="12"/>
      <c r="AL120" s="12"/>
      <c r="AM120" s="13" t="s">
        <v>16971</v>
      </c>
      <c r="AN120" s="13" t="s">
        <v>16973</v>
      </c>
      <c r="AO120" s="13">
        <v>0</v>
      </c>
      <c r="AP120" s="13" t="s">
        <v>16982</v>
      </c>
      <c r="AQ120" s="13" t="s">
        <v>16983</v>
      </c>
      <c r="AR120" s="13" t="s">
        <v>16975</v>
      </c>
      <c r="AS120" s="13"/>
      <c r="AT120" s="13"/>
      <c r="AU120" s="13"/>
      <c r="AV120" s="13"/>
      <c r="AW120" s="13" t="s">
        <v>844</v>
      </c>
      <c r="AX120" s="14">
        <v>1595</v>
      </c>
      <c r="AY120" s="14">
        <v>510</v>
      </c>
      <c r="AZ120" s="13" t="s">
        <v>2969</v>
      </c>
      <c r="BA120" s="13" t="s">
        <v>17023</v>
      </c>
      <c r="BB120" s="15"/>
      <c r="BC120" s="16">
        <f t="shared" si="25"/>
        <v>0</v>
      </c>
      <c r="BJ120" s="5" t="str">
        <f t="shared" si="30"/>
        <v>449.000</v>
      </c>
      <c r="BM120" s="5" t="s">
        <v>3577</v>
      </c>
      <c r="BN120" s="5" t="s">
        <v>2986</v>
      </c>
      <c r="BO120" s="5" t="s">
        <v>2986</v>
      </c>
      <c r="BU120" s="5" t="s">
        <v>3577</v>
      </c>
      <c r="BV120" s="5" t="s">
        <v>2986</v>
      </c>
      <c r="BW120" s="5" t="s">
        <v>2986</v>
      </c>
      <c r="CH120" s="165">
        <f t="shared" si="17"/>
        <v>-1.7462298274040222E-10</v>
      </c>
    </row>
    <row r="121" spans="1:86" x14ac:dyDescent="0.3">
      <c r="A121" s="5">
        <v>1</v>
      </c>
      <c r="B121" s="17">
        <f>SUBTOTAL(9,$A$22:A121)</f>
        <v>98</v>
      </c>
      <c r="C121" s="4" t="s">
        <v>390</v>
      </c>
      <c r="D121" s="1">
        <f t="shared" si="31"/>
        <v>5308128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169">
        <v>0</v>
      </c>
      <c r="L121" s="3">
        <v>0</v>
      </c>
      <c r="M121" s="6">
        <v>630</v>
      </c>
      <c r="N121" s="1">
        <v>5020685.33</v>
      </c>
      <c r="O121" s="3">
        <v>0</v>
      </c>
      <c r="P121" s="3">
        <v>0</v>
      </c>
      <c r="Q121" s="1">
        <v>0</v>
      </c>
      <c r="R121" s="1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1">
        <f>ROUND(N121*2.14%,2)</f>
        <v>107442.67</v>
      </c>
      <c r="AD121" s="1">
        <v>180000</v>
      </c>
      <c r="AE121" s="3">
        <v>0</v>
      </c>
      <c r="AF121" s="2">
        <v>2023</v>
      </c>
      <c r="AG121" s="2">
        <v>2023</v>
      </c>
      <c r="AH121" s="2">
        <v>2023</v>
      </c>
      <c r="AI121" s="12"/>
      <c r="AJ121" s="12"/>
      <c r="AK121" s="12"/>
      <c r="AL121" s="12"/>
      <c r="AM121" s="13" t="s">
        <v>16962</v>
      </c>
      <c r="AN121" s="13" t="s">
        <v>16981</v>
      </c>
      <c r="AO121" s="13">
        <v>0</v>
      </c>
      <c r="AP121" s="13" t="s">
        <v>16969</v>
      </c>
      <c r="AQ121" s="13" t="s">
        <v>16968</v>
      </c>
      <c r="AR121" s="13" t="s">
        <v>16975</v>
      </c>
      <c r="AS121" s="13" t="s">
        <v>16991</v>
      </c>
      <c r="AT121" s="13"/>
      <c r="AU121" s="13"/>
      <c r="AV121" s="13"/>
      <c r="AW121" s="13" t="s">
        <v>778</v>
      </c>
      <c r="AX121" s="14">
        <v>1918.8</v>
      </c>
      <c r="AY121" s="14">
        <v>582</v>
      </c>
      <c r="AZ121" s="13" t="s">
        <v>2969</v>
      </c>
      <c r="BA121" s="13">
        <v>2012</v>
      </c>
      <c r="BB121" s="15"/>
      <c r="BC121" s="16">
        <f t="shared" si="25"/>
        <v>-48</v>
      </c>
      <c r="BJ121" s="5" t="str">
        <f t="shared" si="30"/>
        <v>501.800</v>
      </c>
      <c r="BM121" s="5" t="s">
        <v>3583</v>
      </c>
      <c r="BN121" s="5" t="s">
        <v>2986</v>
      </c>
      <c r="BO121" s="5" t="s">
        <v>3585</v>
      </c>
      <c r="BU121" s="5" t="s">
        <v>3583</v>
      </c>
      <c r="BV121" s="5" t="s">
        <v>2986</v>
      </c>
      <c r="BW121" s="5" t="s">
        <v>3585</v>
      </c>
      <c r="CH121" s="165">
        <f t="shared" si="17"/>
        <v>-5.8207660913467407E-11</v>
      </c>
    </row>
    <row r="122" spans="1:86" x14ac:dyDescent="0.3">
      <c r="A122" s="5">
        <v>1</v>
      </c>
      <c r="B122" s="17">
        <f>SUBTOTAL(9,$A$22:A122)</f>
        <v>99</v>
      </c>
      <c r="C122" s="4" t="s">
        <v>399</v>
      </c>
      <c r="D122" s="1">
        <f t="shared" si="31"/>
        <v>13197219.200000001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169">
        <v>0</v>
      </c>
      <c r="L122" s="3">
        <v>0</v>
      </c>
      <c r="M122" s="6">
        <v>1480</v>
      </c>
      <c r="N122" s="1">
        <v>12724906.210000001</v>
      </c>
      <c r="O122" s="3">
        <v>0</v>
      </c>
      <c r="P122" s="3">
        <v>0</v>
      </c>
      <c r="Q122" s="1">
        <v>0</v>
      </c>
      <c r="R122" s="1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1">
        <f>ROUND(N122*2.14%,2)</f>
        <v>272312.99</v>
      </c>
      <c r="AD122" s="3">
        <v>200000</v>
      </c>
      <c r="AE122" s="3">
        <v>0</v>
      </c>
      <c r="AF122" s="2">
        <v>2023</v>
      </c>
      <c r="AG122" s="2">
        <v>2023</v>
      </c>
      <c r="AH122" s="2">
        <v>2023</v>
      </c>
      <c r="AI122" s="12"/>
      <c r="AJ122" s="12"/>
      <c r="AK122" s="12"/>
      <c r="AL122" s="12"/>
      <c r="AM122" s="13" t="s">
        <v>16966</v>
      </c>
      <c r="AN122" s="13" t="s">
        <v>16976</v>
      </c>
      <c r="AO122" s="13">
        <v>0</v>
      </c>
      <c r="AP122" s="13" t="s">
        <v>16975</v>
      </c>
      <c r="AQ122" s="13" t="s">
        <v>16963</v>
      </c>
      <c r="AR122" s="13" t="s">
        <v>16979</v>
      </c>
      <c r="AS122" s="13" t="s">
        <v>16994</v>
      </c>
      <c r="AT122" s="13"/>
      <c r="AU122" s="13"/>
      <c r="AV122" s="13"/>
      <c r="AW122" s="13" t="s">
        <v>619</v>
      </c>
      <c r="AX122" s="14">
        <v>4539.8999999999996</v>
      </c>
      <c r="AY122" s="14">
        <v>1510</v>
      </c>
      <c r="AZ122" s="13" t="s">
        <v>3044</v>
      </c>
      <c r="BA122" s="13" t="s">
        <v>17023</v>
      </c>
      <c r="BB122" s="15"/>
      <c r="BC122" s="16">
        <f t="shared" si="25"/>
        <v>30</v>
      </c>
      <c r="BJ122" s="5" t="str">
        <f t="shared" si="30"/>
        <v>1258.400</v>
      </c>
      <c r="BM122" s="5" t="s">
        <v>3591</v>
      </c>
      <c r="BN122" s="5" t="s">
        <v>630</v>
      </c>
      <c r="BO122" s="5" t="s">
        <v>3592</v>
      </c>
      <c r="BU122" s="5" t="s">
        <v>3591</v>
      </c>
      <c r="BV122" s="5" t="s">
        <v>630</v>
      </c>
      <c r="BW122" s="5" t="s">
        <v>3592</v>
      </c>
      <c r="CH122" s="165">
        <f t="shared" si="17"/>
        <v>2.3283064365386963E-10</v>
      </c>
    </row>
    <row r="123" spans="1:86" x14ac:dyDescent="0.3">
      <c r="A123" s="5">
        <v>1</v>
      </c>
      <c r="B123" s="17">
        <f>SUBTOTAL(9,$A$22:A123)</f>
        <v>100</v>
      </c>
      <c r="C123" s="4" t="s">
        <v>433</v>
      </c>
      <c r="D123" s="1">
        <f t="shared" si="31"/>
        <v>9773696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169">
        <v>0</v>
      </c>
      <c r="L123" s="3">
        <v>0</v>
      </c>
      <c r="M123" s="6">
        <v>1160</v>
      </c>
      <c r="N123" s="1">
        <v>9373111.4199999999</v>
      </c>
      <c r="O123" s="3">
        <v>0</v>
      </c>
      <c r="P123" s="3">
        <v>0</v>
      </c>
      <c r="Q123" s="1">
        <v>0</v>
      </c>
      <c r="R123" s="1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1">
        <f>ROUND(N123*2.14%,2)</f>
        <v>200584.58</v>
      </c>
      <c r="AD123" s="3">
        <v>200000</v>
      </c>
      <c r="AE123" s="3">
        <v>0</v>
      </c>
      <c r="AF123" s="2">
        <v>2023</v>
      </c>
      <c r="AG123" s="2">
        <v>2023</v>
      </c>
      <c r="AH123" s="2">
        <v>2023</v>
      </c>
      <c r="AI123" s="12"/>
      <c r="AJ123" s="12"/>
      <c r="AK123" s="12"/>
      <c r="AL123" s="12"/>
      <c r="AM123" s="13" t="s">
        <v>16964</v>
      </c>
      <c r="AN123" s="13" t="s">
        <v>16976</v>
      </c>
      <c r="AO123" s="13">
        <v>0</v>
      </c>
      <c r="AP123" s="13" t="s">
        <v>16985</v>
      </c>
      <c r="AQ123" s="13" t="s">
        <v>16977</v>
      </c>
      <c r="AR123" s="13" t="s">
        <v>16975</v>
      </c>
      <c r="AS123" s="13"/>
      <c r="AT123" s="13"/>
      <c r="AU123" s="13"/>
      <c r="AV123" s="13"/>
      <c r="AW123" s="13" t="s">
        <v>639</v>
      </c>
      <c r="AX123" s="14">
        <v>1601.3</v>
      </c>
      <c r="AY123" s="14">
        <v>700</v>
      </c>
      <c r="AZ123" s="13" t="s">
        <v>2969</v>
      </c>
      <c r="BA123" s="13" t="s">
        <v>17023</v>
      </c>
      <c r="BB123" s="15"/>
      <c r="BC123" s="16">
        <f t="shared" si="25"/>
        <v>-460</v>
      </c>
      <c r="BD123" s="5" t="s">
        <v>16957</v>
      </c>
      <c r="BJ123" s="5" t="str">
        <f t="shared" si="30"/>
        <v>нет данных</v>
      </c>
      <c r="BM123" s="5" t="s">
        <v>3641</v>
      </c>
      <c r="BN123" s="5" t="s">
        <v>2986</v>
      </c>
      <c r="BO123" s="5" t="s">
        <v>2986</v>
      </c>
      <c r="BU123" s="5" t="s">
        <v>3641</v>
      </c>
      <c r="BV123" s="5" t="s">
        <v>2986</v>
      </c>
      <c r="BW123" s="5" t="s">
        <v>2986</v>
      </c>
      <c r="CH123" s="165">
        <f t="shared" si="17"/>
        <v>8.7311491370201111E-11</v>
      </c>
    </row>
    <row r="124" spans="1:86" x14ac:dyDescent="0.3">
      <c r="A124" s="5">
        <v>1</v>
      </c>
      <c r="B124" s="17">
        <f>SUBTOTAL(9,$A$22:A124)</f>
        <v>101</v>
      </c>
      <c r="C124" s="4" t="s">
        <v>401</v>
      </c>
      <c r="D124" s="1">
        <f t="shared" si="31"/>
        <v>2546532.12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169">
        <v>0</v>
      </c>
      <c r="L124" s="3">
        <v>0</v>
      </c>
      <c r="M124" s="6">
        <v>0</v>
      </c>
      <c r="N124" s="1">
        <v>0</v>
      </c>
      <c r="O124" s="3">
        <v>0</v>
      </c>
      <c r="P124" s="3">
        <v>0</v>
      </c>
      <c r="Q124" s="1">
        <v>363</v>
      </c>
      <c r="R124" s="1">
        <v>2346320.85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1">
        <f>ROUND(R124*2.14%,2)</f>
        <v>50211.27</v>
      </c>
      <c r="AD124" s="3">
        <v>150000</v>
      </c>
      <c r="AE124" s="3">
        <v>0</v>
      </c>
      <c r="AF124" s="2">
        <v>2023</v>
      </c>
      <c r="AG124" s="2">
        <v>2023</v>
      </c>
      <c r="AH124" s="2">
        <v>2023</v>
      </c>
      <c r="AI124" s="12"/>
      <c r="AJ124" s="12"/>
      <c r="AK124" s="12"/>
      <c r="AL124" s="12"/>
      <c r="AM124" s="13" t="s">
        <v>16967</v>
      </c>
      <c r="AN124" s="13" t="s">
        <v>16970</v>
      </c>
      <c r="AO124" s="13">
        <v>0</v>
      </c>
      <c r="AP124" s="13" t="s">
        <v>16965</v>
      </c>
      <c r="AQ124" s="13" t="s">
        <v>16968</v>
      </c>
      <c r="AR124" s="13">
        <v>0</v>
      </c>
      <c r="AS124" s="13"/>
      <c r="AT124" s="13"/>
      <c r="AU124" s="13"/>
      <c r="AV124" s="13"/>
      <c r="AW124" s="13" t="s">
        <v>665</v>
      </c>
      <c r="AX124" s="14">
        <v>307.2</v>
      </c>
      <c r="AY124" s="14">
        <v>236.2</v>
      </c>
      <c r="AZ124" s="13" t="s">
        <v>2969</v>
      </c>
      <c r="BA124" s="13" t="s">
        <v>739</v>
      </c>
      <c r="BB124" s="15"/>
      <c r="BC124" s="16">
        <f t="shared" si="25"/>
        <v>236.2</v>
      </c>
      <c r="BJ124" s="5" t="str">
        <f t="shared" si="30"/>
        <v>307.100</v>
      </c>
      <c r="BM124" s="5" t="s">
        <v>724</v>
      </c>
      <c r="BN124" s="5" t="s">
        <v>623</v>
      </c>
      <c r="BO124" s="5" t="s">
        <v>3595</v>
      </c>
      <c r="BU124" s="5" t="s">
        <v>724</v>
      </c>
      <c r="BV124" s="5" t="s">
        <v>623</v>
      </c>
      <c r="BW124" s="5" t="s">
        <v>3595</v>
      </c>
      <c r="CH124" s="165">
        <f t="shared" si="17"/>
        <v>2.9103830456733704E-11</v>
      </c>
    </row>
    <row r="125" spans="1:86" x14ac:dyDescent="0.3">
      <c r="A125" s="5">
        <v>1</v>
      </c>
      <c r="B125" s="17">
        <f>SUBTOTAL(9,$A$22:A125)</f>
        <v>102</v>
      </c>
      <c r="C125" s="4" t="s">
        <v>403</v>
      </c>
      <c r="D125" s="1">
        <f t="shared" si="31"/>
        <v>8423996.3599999994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169">
        <v>0</v>
      </c>
      <c r="L125" s="3">
        <v>0</v>
      </c>
      <c r="M125" s="6">
        <v>0</v>
      </c>
      <c r="N125" s="1">
        <v>0</v>
      </c>
      <c r="O125" s="3">
        <v>0</v>
      </c>
      <c r="P125" s="3">
        <v>0</v>
      </c>
      <c r="Q125" s="1">
        <v>1200</v>
      </c>
      <c r="R125" s="1">
        <v>7997149.0099999998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1">
        <f>ROUND(R125*2.14%,2)</f>
        <v>171138.99</v>
      </c>
      <c r="AD125" s="3">
        <v>255708.36</v>
      </c>
      <c r="AE125" s="3">
        <v>0</v>
      </c>
      <c r="AF125" s="2">
        <v>2023</v>
      </c>
      <c r="AG125" s="2">
        <v>2023</v>
      </c>
      <c r="AH125" s="2">
        <v>2023</v>
      </c>
      <c r="AI125" s="12"/>
      <c r="AJ125" s="12"/>
      <c r="AK125" s="12"/>
      <c r="AL125" s="12"/>
      <c r="AM125" s="13" t="s">
        <v>16964</v>
      </c>
      <c r="AN125" s="13" t="s">
        <v>16976</v>
      </c>
      <c r="AO125" s="13">
        <v>0</v>
      </c>
      <c r="AP125" s="13" t="s">
        <v>16966</v>
      </c>
      <c r="AQ125" s="13" t="s">
        <v>16977</v>
      </c>
      <c r="AR125" s="13" t="s">
        <v>16975</v>
      </c>
      <c r="AS125" s="13" t="s">
        <v>16997</v>
      </c>
      <c r="AT125" s="13"/>
      <c r="AU125" s="13"/>
      <c r="AV125" s="13"/>
      <c r="AW125" s="13" t="s">
        <v>665</v>
      </c>
      <c r="AX125" s="14">
        <v>3827.7</v>
      </c>
      <c r="AY125" s="14">
        <v>560</v>
      </c>
      <c r="AZ125" s="13" t="s">
        <v>2969</v>
      </c>
      <c r="BA125" s="13" t="s">
        <v>665</v>
      </c>
      <c r="BB125" s="15"/>
      <c r="BC125" s="16">
        <f t="shared" si="25"/>
        <v>560</v>
      </c>
      <c r="BJ125" s="5" t="str">
        <f t="shared" si="30"/>
        <v>1200.000</v>
      </c>
      <c r="BM125" s="5" t="s">
        <v>3597</v>
      </c>
      <c r="BN125" s="5" t="s">
        <v>2986</v>
      </c>
      <c r="BO125" s="5" t="s">
        <v>2986</v>
      </c>
      <c r="BU125" s="5" t="s">
        <v>3597</v>
      </c>
      <c r="BV125" s="5" t="s">
        <v>2986</v>
      </c>
      <c r="BW125" s="5" t="s">
        <v>2986</v>
      </c>
      <c r="CH125" s="165">
        <f t="shared" si="17"/>
        <v>-3.4924596548080444E-10</v>
      </c>
    </row>
    <row r="126" spans="1:86" x14ac:dyDescent="0.3">
      <c r="A126" s="5">
        <v>1</v>
      </c>
      <c r="B126" s="17">
        <f>SUBTOTAL(9,$A$22:A126)</f>
        <v>103</v>
      </c>
      <c r="C126" s="4" t="s">
        <v>405</v>
      </c>
      <c r="D126" s="1">
        <f t="shared" si="31"/>
        <v>3560537.12</v>
      </c>
      <c r="E126" s="3">
        <v>105405.99</v>
      </c>
      <c r="F126" s="3">
        <v>0</v>
      </c>
      <c r="G126" s="3">
        <v>3233674.8</v>
      </c>
      <c r="H126" s="3">
        <v>0</v>
      </c>
      <c r="I126" s="3">
        <v>0</v>
      </c>
      <c r="J126" s="3">
        <v>0</v>
      </c>
      <c r="K126" s="169">
        <v>0</v>
      </c>
      <c r="L126" s="3">
        <v>0</v>
      </c>
      <c r="M126" s="6">
        <v>0</v>
      </c>
      <c r="N126" s="1">
        <v>0</v>
      </c>
      <c r="O126" s="3">
        <v>0</v>
      </c>
      <c r="P126" s="3">
        <v>0</v>
      </c>
      <c r="Q126" s="1">
        <v>0</v>
      </c>
      <c r="R126" s="1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f>ROUND(E126*2.14%,2)+ROUND(G126*2.14%,2)</f>
        <v>71456.33</v>
      </c>
      <c r="AD126" s="3">
        <v>150000</v>
      </c>
      <c r="AE126" s="3">
        <v>0</v>
      </c>
      <c r="AF126" s="2">
        <v>2023</v>
      </c>
      <c r="AG126" s="2">
        <v>2023</v>
      </c>
      <c r="AH126" s="2">
        <v>2023</v>
      </c>
      <c r="AI126" s="12"/>
      <c r="AJ126" s="12"/>
      <c r="AK126" s="12"/>
      <c r="AL126" s="12"/>
      <c r="AM126" s="13" t="s">
        <v>16985</v>
      </c>
      <c r="AN126" s="13" t="s">
        <v>16978</v>
      </c>
      <c r="AO126" s="13">
        <v>0</v>
      </c>
      <c r="AP126" s="13" t="s">
        <v>16982</v>
      </c>
      <c r="AQ126" s="13" t="s">
        <v>16972</v>
      </c>
      <c r="AR126" s="13">
        <v>0</v>
      </c>
      <c r="AS126" s="13"/>
      <c r="AT126" s="13"/>
      <c r="AU126" s="13"/>
      <c r="AV126" s="13"/>
      <c r="AW126" s="13" t="s">
        <v>639</v>
      </c>
      <c r="AX126" s="14">
        <v>1025.5</v>
      </c>
      <c r="AY126" s="14">
        <v>587</v>
      </c>
      <c r="AZ126" s="13" t="s">
        <v>2969</v>
      </c>
      <c r="BA126" s="13" t="s">
        <v>639</v>
      </c>
      <c r="BB126" s="15"/>
      <c r="BC126" s="16">
        <f t="shared" si="25"/>
        <v>587</v>
      </c>
      <c r="BJ126" s="5" t="str">
        <f t="shared" si="30"/>
        <v>451.000</v>
      </c>
      <c r="BM126" s="5" t="s">
        <v>3600</v>
      </c>
      <c r="BN126" s="5" t="s">
        <v>2982</v>
      </c>
      <c r="BO126" s="5" t="s">
        <v>3601</v>
      </c>
      <c r="BU126" s="5" t="s">
        <v>3600</v>
      </c>
      <c r="BV126" s="5" t="s">
        <v>2982</v>
      </c>
      <c r="BW126" s="5" t="s">
        <v>3601</v>
      </c>
      <c r="CH126" s="165">
        <f t="shared" si="17"/>
        <v>5.8207660913467407E-11</v>
      </c>
    </row>
    <row r="127" spans="1:86" x14ac:dyDescent="0.3">
      <c r="A127" s="5">
        <v>1</v>
      </c>
      <c r="B127" s="17">
        <f>SUBTOTAL(9,$A$22:A127)</f>
        <v>104</v>
      </c>
      <c r="C127" s="4" t="s">
        <v>413</v>
      </c>
      <c r="D127" s="1">
        <f t="shared" si="31"/>
        <v>4547690.3999999994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169">
        <v>0</v>
      </c>
      <c r="L127" s="3">
        <v>0</v>
      </c>
      <c r="M127" s="6">
        <v>510</v>
      </c>
      <c r="N127" s="1">
        <v>4276180.1399999997</v>
      </c>
      <c r="O127" s="3">
        <v>0</v>
      </c>
      <c r="P127" s="3">
        <v>0</v>
      </c>
      <c r="Q127" s="1">
        <v>0</v>
      </c>
      <c r="R127" s="1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1">
        <f>ROUND(N127*2.14%,2)+0.01</f>
        <v>91510.26</v>
      </c>
      <c r="AD127" s="1">
        <v>180000</v>
      </c>
      <c r="AE127" s="3">
        <v>0</v>
      </c>
      <c r="AF127" s="2">
        <v>2023</v>
      </c>
      <c r="AG127" s="2">
        <v>2023</v>
      </c>
      <c r="AH127" s="2">
        <v>2023</v>
      </c>
      <c r="AI127" s="12"/>
      <c r="AJ127" s="12"/>
      <c r="AK127" s="12"/>
      <c r="AL127" s="12"/>
      <c r="AM127" s="13" t="s">
        <v>16965</v>
      </c>
      <c r="AN127" s="13" t="s">
        <v>16974</v>
      </c>
      <c r="AO127" s="13">
        <v>0</v>
      </c>
      <c r="AP127" s="13" t="s">
        <v>16975</v>
      </c>
      <c r="AQ127" s="13" t="s">
        <v>16963</v>
      </c>
      <c r="AR127" s="13" t="s">
        <v>16975</v>
      </c>
      <c r="AS127" s="13"/>
      <c r="AT127" s="13"/>
      <c r="AU127" s="13"/>
      <c r="AV127" s="13"/>
      <c r="AW127" s="13" t="s">
        <v>734</v>
      </c>
      <c r="AX127" s="14">
        <v>1035.8</v>
      </c>
      <c r="AY127" s="14">
        <v>510.3</v>
      </c>
      <c r="AZ127" s="13" t="s">
        <v>2994</v>
      </c>
      <c r="BA127" s="13" t="s">
        <v>17023</v>
      </c>
      <c r="BB127" s="15"/>
      <c r="BC127" s="16">
        <f t="shared" si="25"/>
        <v>0.30000000000001137</v>
      </c>
      <c r="BJ127" s="5" t="str">
        <f t="shared" si="30"/>
        <v>546.500</v>
      </c>
      <c r="BM127" s="5" t="s">
        <v>3608</v>
      </c>
      <c r="BN127" s="5" t="s">
        <v>17000</v>
      </c>
      <c r="BO127" s="5" t="s">
        <v>3609</v>
      </c>
      <c r="BU127" s="5" t="s">
        <v>3608</v>
      </c>
      <c r="BV127" s="5" t="s">
        <v>17000</v>
      </c>
      <c r="BW127" s="5" t="s">
        <v>3609</v>
      </c>
      <c r="CH127" s="165">
        <f t="shared" si="17"/>
        <v>-2.3283064365386963E-10</v>
      </c>
    </row>
    <row r="128" spans="1:86" x14ac:dyDescent="0.3">
      <c r="A128" s="5">
        <v>1</v>
      </c>
      <c r="B128" s="17">
        <f>SUBTOTAL(9,$A$22:A128)</f>
        <v>105</v>
      </c>
      <c r="C128" s="4" t="s">
        <v>415</v>
      </c>
      <c r="D128" s="1">
        <f t="shared" si="31"/>
        <v>2957385.5999999996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169">
        <v>0</v>
      </c>
      <c r="L128" s="3">
        <v>0</v>
      </c>
      <c r="M128" s="6">
        <v>351</v>
      </c>
      <c r="N128" s="1">
        <v>2748566.28</v>
      </c>
      <c r="O128" s="3">
        <v>0</v>
      </c>
      <c r="P128" s="3">
        <v>0</v>
      </c>
      <c r="Q128" s="1">
        <v>0</v>
      </c>
      <c r="R128" s="1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1">
        <f>ROUND(N128*2.14%,2)</f>
        <v>58819.32</v>
      </c>
      <c r="AD128" s="1">
        <v>150000</v>
      </c>
      <c r="AE128" s="3">
        <v>0</v>
      </c>
      <c r="AF128" s="2">
        <v>2023</v>
      </c>
      <c r="AG128" s="2">
        <v>2023</v>
      </c>
      <c r="AH128" s="2">
        <v>2023</v>
      </c>
      <c r="AI128" s="12"/>
      <c r="AJ128" s="12"/>
      <c r="AK128" s="12"/>
      <c r="AL128" s="12"/>
      <c r="AM128" s="13" t="s">
        <v>16965</v>
      </c>
      <c r="AN128" s="13" t="s">
        <v>16967</v>
      </c>
      <c r="AO128" s="13">
        <v>0</v>
      </c>
      <c r="AP128" s="13" t="s">
        <v>16968</v>
      </c>
      <c r="AQ128" s="13" t="s">
        <v>16963</v>
      </c>
      <c r="AR128" s="13">
        <v>0</v>
      </c>
      <c r="AS128" s="13"/>
      <c r="AT128" s="13"/>
      <c r="AU128" s="13"/>
      <c r="AV128" s="13"/>
      <c r="AW128" s="13" t="s">
        <v>774</v>
      </c>
      <c r="AX128" s="14">
        <v>408</v>
      </c>
      <c r="AY128" s="14">
        <v>350.58</v>
      </c>
      <c r="AZ128" s="13" t="s">
        <v>2969</v>
      </c>
      <c r="BA128" s="13" t="s">
        <v>17023</v>
      </c>
      <c r="BB128" s="15"/>
      <c r="BC128" s="16">
        <f t="shared" si="25"/>
        <v>-0.42000000000001592</v>
      </c>
      <c r="BJ128" s="5" t="str">
        <f t="shared" si="30"/>
        <v>275.900</v>
      </c>
      <c r="BM128" s="5" t="s">
        <v>3616</v>
      </c>
      <c r="BN128" s="5" t="s">
        <v>3007</v>
      </c>
      <c r="BO128" s="5" t="s">
        <v>2986</v>
      </c>
      <c r="BU128" s="5" t="s">
        <v>3616</v>
      </c>
      <c r="BV128" s="5" t="s">
        <v>3007</v>
      </c>
      <c r="BW128" s="5" t="s">
        <v>2986</v>
      </c>
      <c r="CH128" s="165">
        <f t="shared" si="17"/>
        <v>-1.7462298274040222E-10</v>
      </c>
    </row>
    <row r="129" spans="1:115" x14ac:dyDescent="0.3">
      <c r="A129" s="5">
        <v>1</v>
      </c>
      <c r="B129" s="17">
        <f>SUBTOTAL(9,$A$22:A129)</f>
        <v>106</v>
      </c>
      <c r="C129" s="4" t="s">
        <v>422</v>
      </c>
      <c r="D129" s="1">
        <f t="shared" si="31"/>
        <v>9541232.7999999989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169">
        <v>0</v>
      </c>
      <c r="L129" s="3">
        <v>0</v>
      </c>
      <c r="M129" s="6">
        <v>1070</v>
      </c>
      <c r="N129" s="1">
        <v>9145518.6999999993</v>
      </c>
      <c r="O129" s="3">
        <v>0</v>
      </c>
      <c r="P129" s="3">
        <v>0</v>
      </c>
      <c r="Q129" s="1">
        <v>0</v>
      </c>
      <c r="R129" s="1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1">
        <f>ROUND(N129*2.14%,2)</f>
        <v>195714.1</v>
      </c>
      <c r="AD129" s="3">
        <v>200000</v>
      </c>
      <c r="AE129" s="3">
        <v>0</v>
      </c>
      <c r="AF129" s="2">
        <v>2023</v>
      </c>
      <c r="AG129" s="2">
        <v>2023</v>
      </c>
      <c r="AH129" s="2">
        <v>2023</v>
      </c>
      <c r="AI129" s="12"/>
      <c r="AJ129" s="12"/>
      <c r="AK129" s="12"/>
      <c r="AL129" s="12"/>
      <c r="AM129" s="13" t="s">
        <v>16965</v>
      </c>
      <c r="AN129" s="13" t="s">
        <v>16967</v>
      </c>
      <c r="AO129" s="13">
        <v>0</v>
      </c>
      <c r="AP129" s="13" t="s">
        <v>16975</v>
      </c>
      <c r="AQ129" s="13" t="s">
        <v>16963</v>
      </c>
      <c r="AR129" s="13" t="s">
        <v>16975</v>
      </c>
      <c r="AS129" s="13"/>
      <c r="AT129" s="13"/>
      <c r="AU129" s="13"/>
      <c r="AV129" s="13"/>
      <c r="AW129" s="13" t="s">
        <v>706</v>
      </c>
      <c r="AX129" s="14">
        <v>4864.1000000000004</v>
      </c>
      <c r="AY129" s="14">
        <v>1070</v>
      </c>
      <c r="AZ129" s="13" t="s">
        <v>2994</v>
      </c>
      <c r="BA129" s="13" t="s">
        <v>17023</v>
      </c>
      <c r="BB129" s="15"/>
      <c r="BC129" s="16">
        <f t="shared" ref="BC129:BC183" si="33">AY129-M129</f>
        <v>0</v>
      </c>
      <c r="BJ129" s="5" t="str">
        <f t="shared" si="30"/>
        <v>3977.170</v>
      </c>
      <c r="BM129" s="5" t="s">
        <v>3624</v>
      </c>
      <c r="BN129" s="5" t="s">
        <v>623</v>
      </c>
      <c r="BO129" s="5" t="s">
        <v>3626</v>
      </c>
      <c r="BU129" s="5" t="s">
        <v>3624</v>
      </c>
      <c r="BV129" s="5" t="s">
        <v>623</v>
      </c>
      <c r="BW129" s="5" t="s">
        <v>3626</v>
      </c>
      <c r="CH129" s="165">
        <f t="shared" si="17"/>
        <v>-3.7834979593753815E-10</v>
      </c>
    </row>
    <row r="130" spans="1:115" x14ac:dyDescent="0.3">
      <c r="A130" s="5">
        <v>1</v>
      </c>
      <c r="B130" s="17">
        <f>SUBTOTAL(9,$A$22:A130)</f>
        <v>107</v>
      </c>
      <c r="C130" s="4" t="s">
        <v>11168</v>
      </c>
      <c r="D130" s="1">
        <f t="shared" si="31"/>
        <v>10185538.860000001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169">
        <v>0</v>
      </c>
      <c r="L130" s="3">
        <v>0</v>
      </c>
      <c r="M130" s="6">
        <v>750</v>
      </c>
      <c r="N130" s="1">
        <v>6000000</v>
      </c>
      <c r="O130" s="3">
        <v>0</v>
      </c>
      <c r="P130" s="3">
        <v>0</v>
      </c>
      <c r="Q130" s="1">
        <v>2058.1</v>
      </c>
      <c r="R130" s="1">
        <v>3737163.56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1">
        <f t="shared" ref="AC130:AC131" si="34">ROUND(N130*2.14%,2)+ROUND(E130*2.14%,2)+ROUND(F130*2.14%,2)+ROUND(G130*2.14%,2)+ROUND(H130*2.14%,2)+ROUND(I130*2.14%,2)+ROUND(J130*2.14%,2)+ROUND(L130*2.14%,2)+ROUND(P130*2.14%,2)+ROUND(R130*2.14%,2)+ROUND(T130*2.14%,2)+ROUND(U130*2.14%,2)+ROUND(V130*2.14%,2)+ROUND(W130*2.14%,2)+ROUND(X130*2.14%,2)+ROUND(Y130*2.14%,2)+ROUND(Z130*2.14%,2)+ROUND(AA130*2.14%,2)+ROUND(AB130*2.14%,2)</f>
        <v>208375.3</v>
      </c>
      <c r="AD130" s="1">
        <v>0</v>
      </c>
      <c r="AE130" s="3">
        <v>240000</v>
      </c>
      <c r="AF130" s="2" t="s">
        <v>17063</v>
      </c>
      <c r="AG130" s="2">
        <v>2023</v>
      </c>
      <c r="AH130" s="2">
        <v>2023</v>
      </c>
      <c r="AI130" s="12"/>
      <c r="AJ130" s="12"/>
      <c r="AK130" s="12"/>
      <c r="AL130" s="12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4"/>
      <c r="AY130" s="14"/>
      <c r="AZ130" s="13"/>
      <c r="BA130" s="13"/>
      <c r="BB130" s="15"/>
      <c r="BC130" s="16"/>
      <c r="CH130" s="165">
        <f t="shared" si="17"/>
        <v>1.2223608791828156E-9</v>
      </c>
    </row>
    <row r="131" spans="1:115" s="174" customFormat="1" x14ac:dyDescent="0.3">
      <c r="A131" s="5">
        <v>1</v>
      </c>
      <c r="B131" s="17">
        <f>SUBTOTAL(9,$A$22:A131)</f>
        <v>108</v>
      </c>
      <c r="C131" s="162" t="s">
        <v>17394</v>
      </c>
      <c r="D131" s="1">
        <f t="shared" si="31"/>
        <v>149372.4</v>
      </c>
      <c r="E131" s="170">
        <v>0</v>
      </c>
      <c r="F131" s="170">
        <v>0</v>
      </c>
      <c r="G131" s="170">
        <v>0</v>
      </c>
      <c r="H131" s="170">
        <v>0</v>
      </c>
      <c r="I131" s="170">
        <v>0</v>
      </c>
      <c r="J131" s="170">
        <v>0</v>
      </c>
      <c r="K131" s="171">
        <v>0</v>
      </c>
      <c r="L131" s="170">
        <v>0</v>
      </c>
      <c r="M131" s="170">
        <v>0</v>
      </c>
      <c r="N131" s="170">
        <v>0</v>
      </c>
      <c r="O131" s="170">
        <v>0</v>
      </c>
      <c r="P131" s="170">
        <v>0</v>
      </c>
      <c r="Q131" s="170">
        <v>0</v>
      </c>
      <c r="R131" s="170">
        <v>0</v>
      </c>
      <c r="S131" s="170">
        <v>0</v>
      </c>
      <c r="T131" s="170">
        <v>0</v>
      </c>
      <c r="U131" s="170">
        <v>0</v>
      </c>
      <c r="V131" s="3">
        <v>146242.79999999999</v>
      </c>
      <c r="W131" s="170">
        <v>0</v>
      </c>
      <c r="X131" s="170">
        <v>0</v>
      </c>
      <c r="Y131" s="170">
        <v>0</v>
      </c>
      <c r="Z131" s="170">
        <v>0</v>
      </c>
      <c r="AA131" s="170">
        <v>0</v>
      </c>
      <c r="AB131" s="170">
        <v>0</v>
      </c>
      <c r="AC131" s="170">
        <f t="shared" si="34"/>
        <v>3129.6</v>
      </c>
      <c r="AD131" s="170">
        <v>0</v>
      </c>
      <c r="AE131" s="170">
        <v>0</v>
      </c>
      <c r="AF131" s="172" t="s">
        <v>17063</v>
      </c>
      <c r="AG131" s="172">
        <v>2023</v>
      </c>
      <c r="AH131" s="173">
        <v>2023</v>
      </c>
      <c r="BW131" s="175"/>
      <c r="CA131" s="174" t="e">
        <f>VLOOKUP(C131,CB:CC,2,FALSE)</f>
        <v>#N/A</v>
      </c>
      <c r="CE131" s="174" t="e">
        <f>VLOOKUP(C131,CF:CG,2,FALSE)</f>
        <v>#N/A</v>
      </c>
      <c r="CH131" s="165">
        <f t="shared" si="17"/>
        <v>5.9117155615240335E-12</v>
      </c>
      <c r="CL131" s="174" t="e">
        <f>VLOOKUP(C131,CM:CN,2,FALSE)</f>
        <v>#N/A</v>
      </c>
      <c r="DK131" s="174" t="e">
        <f>VLOOKUP(C131,DL:DM,2,FALSE)</f>
        <v>#N/A</v>
      </c>
    </row>
    <row r="132" spans="1:115" s="174" customFormat="1" x14ac:dyDescent="0.3">
      <c r="A132" s="5">
        <v>1</v>
      </c>
      <c r="B132" s="17">
        <f>SUBTOTAL(9,$A$22:A132)</f>
        <v>109</v>
      </c>
      <c r="C132" s="162" t="s">
        <v>11582</v>
      </c>
      <c r="D132" s="1">
        <f t="shared" si="31"/>
        <v>5186133.25</v>
      </c>
      <c r="E132" s="170">
        <v>0</v>
      </c>
      <c r="F132" s="170">
        <v>0</v>
      </c>
      <c r="G132" s="170">
        <v>0</v>
      </c>
      <c r="H132" s="170">
        <v>0</v>
      </c>
      <c r="I132" s="170">
        <v>0</v>
      </c>
      <c r="J132" s="170">
        <v>0</v>
      </c>
      <c r="K132" s="171">
        <v>0</v>
      </c>
      <c r="L132" s="170">
        <v>0</v>
      </c>
      <c r="M132" s="170">
        <v>627</v>
      </c>
      <c r="N132" s="170">
        <v>5131772.3899999997</v>
      </c>
      <c r="O132" s="170">
        <v>0</v>
      </c>
      <c r="P132" s="170">
        <v>0</v>
      </c>
      <c r="Q132" s="170">
        <v>0</v>
      </c>
      <c r="R132" s="170">
        <v>0</v>
      </c>
      <c r="S132" s="170">
        <v>0</v>
      </c>
      <c r="T132" s="170">
        <v>0</v>
      </c>
      <c r="U132" s="170">
        <v>0</v>
      </c>
      <c r="V132" s="170">
        <v>0</v>
      </c>
      <c r="W132" s="170">
        <v>0</v>
      </c>
      <c r="X132" s="170">
        <v>0</v>
      </c>
      <c r="Y132" s="170">
        <v>0</v>
      </c>
      <c r="Z132" s="170">
        <v>0</v>
      </c>
      <c r="AA132" s="170">
        <v>0</v>
      </c>
      <c r="AB132" s="170">
        <v>0</v>
      </c>
      <c r="AC132" s="170">
        <f t="shared" ref="AC132" si="35">ROUND(N132*1.0593%,2)+ROUND(E132*1.0593%,2)+ROUND(F132*1.0593%,2)+ROUND(G132*1.0593%,2)+ROUND(H132*1.0593%,2)+ROUND(I132*1.0593%,2)+ROUND(J132*1.0593%,2)+ROUND(L132*1.0593%,2)+ROUND(P132*1.0593%,2)+ROUND(R132*1.0593%,2)+ROUND(T132*1.0593%,2)+ROUND(U132*1.0593%,2)+ROUND(V132*1.0593%,2)+ROUND(W132*1.0593%,2)+ROUND(X132*1.0593%,2)+ROUND(Y132*1.0593%,2)+ROUND(Z132*1.0593%,2)+ROUND(AA132*1.0593%,2)+ROUND(AB132*1.0593%,2)</f>
        <v>54360.86</v>
      </c>
      <c r="AD132" s="170">
        <v>0</v>
      </c>
      <c r="AE132" s="170">
        <v>0</v>
      </c>
      <c r="AF132" s="172" t="s">
        <v>17063</v>
      </c>
      <c r="AG132" s="172">
        <v>2023</v>
      </c>
      <c r="AH132" s="173">
        <v>2023</v>
      </c>
      <c r="AT132" s="174" t="e">
        <f>VLOOKUP(C132,AW:AX,2,FALSE)</f>
        <v>#N/A</v>
      </c>
      <c r="BW132" s="175"/>
      <c r="CE132" s="174" t="e">
        <f>VLOOKUP(C132,CF:CG,2,FALSE)</f>
        <v>#N/A</v>
      </c>
      <c r="CH132" s="165">
        <f t="shared" si="17"/>
        <v>3.3469405025243759E-10</v>
      </c>
      <c r="CL132" s="174" t="e">
        <f>VLOOKUP(C132,CM:CN,2,FALSE)</f>
        <v>#N/A</v>
      </c>
      <c r="DK132" s="174" t="e">
        <f>VLOOKUP(C132,DL:DM,2,FALSE)</f>
        <v>#N/A</v>
      </c>
    </row>
    <row r="133" spans="1:115" s="174" customFormat="1" x14ac:dyDescent="0.3">
      <c r="A133" s="5">
        <v>1</v>
      </c>
      <c r="B133" s="17">
        <f>SUBTOTAL(9,$A$22:A133)</f>
        <v>110</v>
      </c>
      <c r="C133" s="162" t="s">
        <v>11576</v>
      </c>
      <c r="D133" s="1">
        <f t="shared" si="31"/>
        <v>2537236.0500000003</v>
      </c>
      <c r="E133" s="170">
        <v>67417.2</v>
      </c>
      <c r="F133" s="170">
        <v>0</v>
      </c>
      <c r="G133" s="170">
        <v>2167791.6</v>
      </c>
      <c r="H133" s="170">
        <v>248868</v>
      </c>
      <c r="I133" s="176">
        <v>0</v>
      </c>
      <c r="J133" s="170">
        <v>0</v>
      </c>
      <c r="K133" s="171">
        <v>0</v>
      </c>
      <c r="L133" s="170">
        <v>0</v>
      </c>
      <c r="M133" s="170">
        <v>0</v>
      </c>
      <c r="N133" s="170">
        <v>0</v>
      </c>
      <c r="O133" s="170">
        <v>0</v>
      </c>
      <c r="P133" s="170">
        <v>0</v>
      </c>
      <c r="Q133" s="170">
        <v>0</v>
      </c>
      <c r="R133" s="170">
        <v>0</v>
      </c>
      <c r="S133" s="170">
        <v>0</v>
      </c>
      <c r="T133" s="170">
        <v>0</v>
      </c>
      <c r="U133" s="170">
        <v>0</v>
      </c>
      <c r="V133" s="170">
        <v>0</v>
      </c>
      <c r="W133" s="170">
        <v>0</v>
      </c>
      <c r="X133" s="170">
        <v>0</v>
      </c>
      <c r="Y133" s="170">
        <v>0</v>
      </c>
      <c r="Z133" s="170">
        <v>0</v>
      </c>
      <c r="AA133" s="170">
        <v>0</v>
      </c>
      <c r="AB133" s="170">
        <v>0</v>
      </c>
      <c r="AC133" s="170">
        <f t="shared" ref="AC133:AC134" si="36">ROUND(N133*2.14%,2)+ROUND(E133*2.14%,2)+ROUND(F133*2.14%,2)+ROUND(G133*2.14%,2)+ROUND(H133*2.14%,2)+ROUND(I133*2.14%,2)+ROUND(J133*2.14%,2)+ROUND(L133*2.14%,2)+ROUND(P133*2.14%,2)+ROUND(R133*2.14%,2)+ROUND(T133*2.14%,2)+ROUND(U133*2.14%,2)+ROUND(V133*2.14%,2)+ROUND(W133*2.14%,2)+ROUND(X133*2.14%,2)+ROUND(Y133*2.14%,2)+ROUND(Z133*2.14%,2)+ROUND(AA133*2.14%,2)+ROUND(AB133*2.14%,2)</f>
        <v>53159.25</v>
      </c>
      <c r="AD133" s="170">
        <v>0</v>
      </c>
      <c r="AE133" s="170">
        <v>0</v>
      </c>
      <c r="AF133" s="172" t="s">
        <v>17063</v>
      </c>
      <c r="AG133" s="172">
        <v>2023</v>
      </c>
      <c r="AH133" s="173">
        <v>2023</v>
      </c>
      <c r="BW133" s="175"/>
      <c r="CA133" s="174" t="e">
        <f>VLOOKUP(C133,CB:CC,2,FALSE)</f>
        <v>#N/A</v>
      </c>
      <c r="CE133" s="174" t="e">
        <f>VLOOKUP(C133,CF:CG,2,FALSE)</f>
        <v>#N/A</v>
      </c>
      <c r="CH133" s="165">
        <f t="shared" si="17"/>
        <v>0</v>
      </c>
      <c r="CL133" s="174" t="e">
        <f>VLOOKUP(C133,CM:CN,2,FALSE)</f>
        <v>#N/A</v>
      </c>
      <c r="DK133" s="174" t="e">
        <f>VLOOKUP(C133,DL:DM,2,FALSE)</f>
        <v>#N/A</v>
      </c>
    </row>
    <row r="134" spans="1:115" s="174" customFormat="1" x14ac:dyDescent="0.3">
      <c r="A134" s="5">
        <v>1</v>
      </c>
      <c r="B134" s="17">
        <f>SUBTOTAL(9,$A$22:A134)</f>
        <v>111</v>
      </c>
      <c r="C134" s="162" t="s">
        <v>2040</v>
      </c>
      <c r="D134" s="1">
        <f t="shared" si="31"/>
        <v>1731161.0999999999</v>
      </c>
      <c r="E134" s="170">
        <v>0</v>
      </c>
      <c r="F134" s="170">
        <v>0</v>
      </c>
      <c r="G134" s="170">
        <v>0</v>
      </c>
      <c r="H134" s="170">
        <v>0</v>
      </c>
      <c r="I134" s="170">
        <v>1694890.44</v>
      </c>
      <c r="J134" s="170">
        <v>0</v>
      </c>
      <c r="K134" s="171">
        <v>0</v>
      </c>
      <c r="L134" s="170">
        <v>0</v>
      </c>
      <c r="M134" s="170">
        <v>0</v>
      </c>
      <c r="N134" s="170">
        <v>0</v>
      </c>
      <c r="O134" s="170">
        <v>0</v>
      </c>
      <c r="P134" s="170">
        <v>0</v>
      </c>
      <c r="Q134" s="170">
        <v>0</v>
      </c>
      <c r="R134" s="170">
        <v>0</v>
      </c>
      <c r="S134" s="170">
        <v>0</v>
      </c>
      <c r="T134" s="170">
        <v>0</v>
      </c>
      <c r="U134" s="170">
        <v>0</v>
      </c>
      <c r="V134" s="170">
        <v>0</v>
      </c>
      <c r="W134" s="170">
        <v>0</v>
      </c>
      <c r="X134" s="170">
        <v>0</v>
      </c>
      <c r="Y134" s="170">
        <v>0</v>
      </c>
      <c r="Z134" s="170">
        <v>0</v>
      </c>
      <c r="AA134" s="170">
        <v>0</v>
      </c>
      <c r="AB134" s="170">
        <v>0</v>
      </c>
      <c r="AC134" s="170">
        <f t="shared" si="36"/>
        <v>36270.660000000003</v>
      </c>
      <c r="AD134" s="170">
        <v>0</v>
      </c>
      <c r="AE134" s="170">
        <v>0</v>
      </c>
      <c r="AF134" s="172" t="s">
        <v>17063</v>
      </c>
      <c r="AG134" s="172">
        <v>2023</v>
      </c>
      <c r="AH134" s="173">
        <v>2023</v>
      </c>
      <c r="BW134" s="175"/>
      <c r="CH134" s="165">
        <f t="shared" si="17"/>
        <v>-8.7311491370201111E-11</v>
      </c>
    </row>
    <row r="135" spans="1:115" s="174" customFormat="1" x14ac:dyDescent="0.3">
      <c r="A135" s="5">
        <v>1</v>
      </c>
      <c r="B135" s="17">
        <f>SUBTOTAL(9,$A$22:A135)</f>
        <v>112</v>
      </c>
      <c r="C135" s="162" t="s">
        <v>432</v>
      </c>
      <c r="D135" s="1">
        <f t="shared" si="31"/>
        <v>2714704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171">
        <v>0</v>
      </c>
      <c r="L135" s="3">
        <v>0</v>
      </c>
      <c r="M135" s="6">
        <v>340</v>
      </c>
      <c r="N135" s="1">
        <v>2657826.5099999998</v>
      </c>
      <c r="O135" s="3">
        <v>0</v>
      </c>
      <c r="P135" s="3">
        <v>0</v>
      </c>
      <c r="Q135" s="1">
        <v>0</v>
      </c>
      <c r="R135" s="1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1">
        <f>ROUND(N135*2.14%,2)</f>
        <v>56877.49</v>
      </c>
      <c r="AD135" s="1">
        <v>0</v>
      </c>
      <c r="AE135" s="3">
        <v>0</v>
      </c>
      <c r="AF135" s="2" t="s">
        <v>17063</v>
      </c>
      <c r="AG135" s="2">
        <v>2023</v>
      </c>
      <c r="AH135" s="2">
        <v>2023</v>
      </c>
      <c r="BW135" s="175"/>
      <c r="CH135" s="165">
        <f t="shared" si="17"/>
        <v>2.255546860396862E-10</v>
      </c>
    </row>
    <row r="136" spans="1:115" x14ac:dyDescent="0.3">
      <c r="A136" s="5">
        <v>1</v>
      </c>
      <c r="B136" s="17">
        <f>SUBTOTAL(9,$A$22:A136)</f>
        <v>113</v>
      </c>
      <c r="C136" s="4" t="s">
        <v>388</v>
      </c>
      <c r="D136" s="1">
        <f t="shared" ref="D136:D161" si="37">E136+F136+G136+H136+I136+J136+L136+N136+P136+R136+T136+U136+V136+W136+X136+Y136+Z136+AA136+AB136+AC136+AD136+AE136</f>
        <v>3647924.8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169">
        <v>0</v>
      </c>
      <c r="L136" s="3">
        <v>0</v>
      </c>
      <c r="M136" s="6">
        <v>0</v>
      </c>
      <c r="N136" s="1">
        <v>0</v>
      </c>
      <c r="O136" s="3">
        <v>0</v>
      </c>
      <c r="P136" s="3">
        <v>0</v>
      </c>
      <c r="Q136" s="1">
        <v>520</v>
      </c>
      <c r="R136" s="1">
        <v>3395266.11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1">
        <f>ROUND(R136*2.14%,2)</f>
        <v>72658.69</v>
      </c>
      <c r="AD136" s="3">
        <v>180000</v>
      </c>
      <c r="AE136" s="3">
        <v>0</v>
      </c>
      <c r="AF136" s="2">
        <v>2023</v>
      </c>
      <c r="AG136" s="2">
        <v>2023</v>
      </c>
      <c r="AH136" s="2">
        <v>2023</v>
      </c>
      <c r="AI136" s="12"/>
      <c r="AJ136" s="12"/>
      <c r="AK136" s="12"/>
      <c r="AL136" s="12"/>
      <c r="AM136" s="13" t="s">
        <v>16971</v>
      </c>
      <c r="AN136" s="13" t="s">
        <v>16962</v>
      </c>
      <c r="AO136" s="13">
        <v>0</v>
      </c>
      <c r="AP136" s="13" t="s">
        <v>16974</v>
      </c>
      <c r="AQ136" s="13" t="s">
        <v>16983</v>
      </c>
      <c r="AR136" s="13">
        <v>0</v>
      </c>
      <c r="AS136" s="13" t="s">
        <v>16991</v>
      </c>
      <c r="AT136" s="13"/>
      <c r="AU136" s="13"/>
      <c r="AV136" s="13"/>
      <c r="AW136" s="13" t="s">
        <v>633</v>
      </c>
      <c r="AX136" s="14">
        <v>419</v>
      </c>
      <c r="AY136" s="14" t="s">
        <v>2986</v>
      </c>
      <c r="AZ136" s="13" t="s">
        <v>2969</v>
      </c>
      <c r="BA136" s="13" t="s">
        <v>633</v>
      </c>
      <c r="BB136" s="15"/>
      <c r="BC136" s="16" t="e">
        <f>AY136-M136</f>
        <v>#VALUE!</v>
      </c>
      <c r="BJ136" s="5" t="str">
        <f t="shared" ref="BJ136:BJ161" si="38">VLOOKUP(C136,BM:BO,3,FALSE)</f>
        <v>1234.000</v>
      </c>
      <c r="BM136" s="5" t="s">
        <v>3580</v>
      </c>
      <c r="BN136" s="5" t="s">
        <v>2986</v>
      </c>
      <c r="BO136" s="5" t="s">
        <v>2986</v>
      </c>
      <c r="BU136" s="5" t="s">
        <v>3580</v>
      </c>
      <c r="BV136" s="5" t="s">
        <v>2986</v>
      </c>
      <c r="BW136" s="5" t="s">
        <v>2986</v>
      </c>
      <c r="CH136" s="165">
        <f t="shared" ref="CH136:CH161" si="39">D136-E136-F136-G136-H136-I136-J136-L136-N136-P136-R136-T136-U136-V136-W136-X136-Y136-Z136-AA136-AB136-AC136-AD136-AE136</f>
        <v>-5.8207660913467407E-11</v>
      </c>
    </row>
    <row r="137" spans="1:115" x14ac:dyDescent="0.3">
      <c r="A137" s="5">
        <v>1</v>
      </c>
      <c r="B137" s="17">
        <f>SUBTOTAL(9,$A$22:A137)</f>
        <v>114</v>
      </c>
      <c r="C137" s="4" t="s">
        <v>445</v>
      </c>
      <c r="D137" s="1">
        <f t="shared" si="37"/>
        <v>3075344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169">
        <v>0</v>
      </c>
      <c r="L137" s="3">
        <v>0</v>
      </c>
      <c r="M137" s="6">
        <v>365</v>
      </c>
      <c r="N137" s="1">
        <v>2864053.26</v>
      </c>
      <c r="O137" s="3">
        <v>0</v>
      </c>
      <c r="P137" s="3">
        <v>0</v>
      </c>
      <c r="Q137" s="1">
        <v>0</v>
      </c>
      <c r="R137" s="1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1">
        <f>ROUND(N137*2.14%,2)</f>
        <v>61290.74</v>
      </c>
      <c r="AD137" s="1">
        <v>150000</v>
      </c>
      <c r="AE137" s="3">
        <v>0</v>
      </c>
      <c r="AF137" s="2">
        <v>2023</v>
      </c>
      <c r="AG137" s="2">
        <v>2023</v>
      </c>
      <c r="AH137" s="2">
        <v>2023</v>
      </c>
      <c r="AI137" s="12"/>
      <c r="AJ137" s="12"/>
      <c r="AK137" s="12"/>
      <c r="AL137" s="12"/>
      <c r="AM137" s="13" t="s">
        <v>16966</v>
      </c>
      <c r="AN137" s="13" t="s">
        <v>16965</v>
      </c>
      <c r="AO137" s="13">
        <v>0</v>
      </c>
      <c r="AP137" s="13" t="s">
        <v>16982</v>
      </c>
      <c r="AQ137" s="13" t="s">
        <v>16972</v>
      </c>
      <c r="AR137" s="13">
        <v>0</v>
      </c>
      <c r="AS137" s="13" t="s">
        <v>16995</v>
      </c>
      <c r="AT137" s="13"/>
      <c r="AU137" s="13"/>
      <c r="AV137" s="13"/>
      <c r="AW137" s="13" t="s">
        <v>699</v>
      </c>
      <c r="AX137" s="14">
        <v>443</v>
      </c>
      <c r="AY137" s="14" t="s">
        <v>2986</v>
      </c>
      <c r="AZ137" s="13" t="s">
        <v>2969</v>
      </c>
      <c r="BA137" s="13">
        <v>2009</v>
      </c>
      <c r="BB137" s="15"/>
      <c r="BC137" s="16" t="e">
        <f>AY137-M137</f>
        <v>#VALUE!</v>
      </c>
      <c r="BJ137" s="5" t="str">
        <f t="shared" si="38"/>
        <v>292.000</v>
      </c>
      <c r="BM137" s="5" t="s">
        <v>545</v>
      </c>
      <c r="BN137" s="5" t="s">
        <v>2986</v>
      </c>
      <c r="BO137" s="5" t="s">
        <v>2986</v>
      </c>
      <c r="BU137" s="5" t="s">
        <v>545</v>
      </c>
      <c r="BV137" s="5" t="s">
        <v>2986</v>
      </c>
      <c r="BW137" s="5" t="s">
        <v>2986</v>
      </c>
      <c r="CH137" s="165">
        <f t="shared" si="39"/>
        <v>2.3283064365386963E-10</v>
      </c>
    </row>
    <row r="138" spans="1:115" x14ac:dyDescent="0.3">
      <c r="A138" s="5">
        <v>1</v>
      </c>
      <c r="B138" s="17">
        <f>SUBTOTAL(9,$A$22:A138)</f>
        <v>115</v>
      </c>
      <c r="C138" s="4" t="s">
        <v>382</v>
      </c>
      <c r="D138" s="1">
        <f t="shared" si="37"/>
        <v>3597731.1999999997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169">
        <v>0</v>
      </c>
      <c r="L138" s="3">
        <v>0</v>
      </c>
      <c r="M138" s="6">
        <v>427</v>
      </c>
      <c r="N138" s="1">
        <v>3375495.59</v>
      </c>
      <c r="O138" s="3">
        <v>0</v>
      </c>
      <c r="P138" s="3">
        <v>0</v>
      </c>
      <c r="Q138" s="1">
        <v>0</v>
      </c>
      <c r="R138" s="1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1">
        <f>ROUND(N138*2.14%,2)</f>
        <v>72235.61</v>
      </c>
      <c r="AD138" s="1">
        <v>150000</v>
      </c>
      <c r="AE138" s="3">
        <v>0</v>
      </c>
      <c r="AF138" s="2">
        <v>2023</v>
      </c>
      <c r="AG138" s="2">
        <v>2023</v>
      </c>
      <c r="AH138" s="2">
        <v>2023</v>
      </c>
      <c r="AI138" s="12"/>
      <c r="AJ138" s="12"/>
      <c r="AK138" s="12"/>
      <c r="AL138" s="12"/>
      <c r="AM138" s="13" t="s">
        <v>16981</v>
      </c>
      <c r="AN138" s="13" t="s">
        <v>16961</v>
      </c>
      <c r="AO138" s="13">
        <v>0</v>
      </c>
      <c r="AP138" s="13" t="s">
        <v>16969</v>
      </c>
      <c r="AQ138" s="13" t="s">
        <v>16975</v>
      </c>
      <c r="AR138" s="13">
        <v>0</v>
      </c>
      <c r="AS138" s="13"/>
      <c r="AT138" s="13"/>
      <c r="AU138" s="13"/>
      <c r="AV138" s="13"/>
      <c r="AW138" s="13" t="s">
        <v>1499</v>
      </c>
      <c r="AX138" s="14">
        <v>628.9</v>
      </c>
      <c r="AY138" s="14">
        <v>427</v>
      </c>
      <c r="AZ138" s="13" t="s">
        <v>2969</v>
      </c>
      <c r="BA138" s="13" t="s">
        <v>628</v>
      </c>
      <c r="BB138" s="15"/>
      <c r="BC138" s="16">
        <f t="shared" ref="BC138:BC160" si="40">AY138-M138</f>
        <v>0</v>
      </c>
      <c r="BJ138" s="5" t="str">
        <f t="shared" si="38"/>
        <v>378.000</v>
      </c>
      <c r="BM138" s="5" t="s">
        <v>3574</v>
      </c>
      <c r="BN138" s="5" t="s">
        <v>2986</v>
      </c>
      <c r="BO138" s="5" t="s">
        <v>2986</v>
      </c>
      <c r="BU138" s="5" t="s">
        <v>3574</v>
      </c>
      <c r="BV138" s="5" t="s">
        <v>2986</v>
      </c>
      <c r="BW138" s="5" t="s">
        <v>2986</v>
      </c>
      <c r="CH138" s="165">
        <f t="shared" si="39"/>
        <v>-1.1641532182693481E-10</v>
      </c>
    </row>
    <row r="139" spans="1:115" x14ac:dyDescent="0.3">
      <c r="A139" s="5">
        <v>1</v>
      </c>
      <c r="B139" s="17">
        <f>SUBTOTAL(9,$A$22:A139)</f>
        <v>116</v>
      </c>
      <c r="C139" s="4" t="s">
        <v>386</v>
      </c>
      <c r="D139" s="1">
        <f t="shared" si="37"/>
        <v>2274912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169">
        <v>0</v>
      </c>
      <c r="L139" s="3">
        <v>0</v>
      </c>
      <c r="M139" s="6">
        <v>270</v>
      </c>
      <c r="N139" s="1">
        <v>2080391.62</v>
      </c>
      <c r="O139" s="3">
        <v>0</v>
      </c>
      <c r="P139" s="3">
        <v>0</v>
      </c>
      <c r="Q139" s="1">
        <v>0</v>
      </c>
      <c r="R139" s="1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1">
        <f>ROUND(N139*2.14%,2)</f>
        <v>44520.38</v>
      </c>
      <c r="AD139" s="1">
        <v>150000</v>
      </c>
      <c r="AE139" s="3">
        <v>0</v>
      </c>
      <c r="AF139" s="2">
        <v>2023</v>
      </c>
      <c r="AG139" s="2">
        <v>2023</v>
      </c>
      <c r="AH139" s="2">
        <v>2023</v>
      </c>
      <c r="AI139" s="12"/>
      <c r="AJ139" s="12"/>
      <c r="AK139" s="12"/>
      <c r="AL139" s="12"/>
      <c r="AM139" s="13" t="s">
        <v>16964</v>
      </c>
      <c r="AN139" s="13" t="s">
        <v>16971</v>
      </c>
      <c r="AO139" s="13">
        <v>0</v>
      </c>
      <c r="AP139" s="13" t="s">
        <v>16970</v>
      </c>
      <c r="AQ139" s="13" t="s">
        <v>16977</v>
      </c>
      <c r="AR139" s="13">
        <v>0</v>
      </c>
      <c r="AS139" s="13"/>
      <c r="AT139" s="13"/>
      <c r="AU139" s="13"/>
      <c r="AV139" s="13"/>
      <c r="AW139" s="13" t="s">
        <v>665</v>
      </c>
      <c r="AX139" s="14">
        <v>302.39999999999998</v>
      </c>
      <c r="AY139" s="14">
        <v>270.5</v>
      </c>
      <c r="AZ139" s="13" t="s">
        <v>2969</v>
      </c>
      <c r="BA139" s="13" t="s">
        <v>17023</v>
      </c>
      <c r="BB139" s="15"/>
      <c r="BC139" s="16">
        <f t="shared" si="40"/>
        <v>0.5</v>
      </c>
      <c r="BJ139" s="5" t="str">
        <f t="shared" si="38"/>
        <v>771.300</v>
      </c>
      <c r="BM139" s="5" t="s">
        <v>3578</v>
      </c>
      <c r="BN139" s="5" t="s">
        <v>670</v>
      </c>
      <c r="BO139" s="5" t="s">
        <v>2986</v>
      </c>
      <c r="BU139" s="5" t="s">
        <v>3578</v>
      </c>
      <c r="BV139" s="5" t="s">
        <v>670</v>
      </c>
      <c r="BW139" s="5" t="s">
        <v>2986</v>
      </c>
      <c r="CH139" s="165">
        <f t="shared" si="39"/>
        <v>-1.1641532182693481E-10</v>
      </c>
    </row>
    <row r="140" spans="1:115" x14ac:dyDescent="0.3">
      <c r="A140" s="5">
        <v>1</v>
      </c>
      <c r="B140" s="17">
        <f>SUBTOTAL(9,$A$22:A140)</f>
        <v>117</v>
      </c>
      <c r="C140" s="4" t="s">
        <v>387</v>
      </c>
      <c r="D140" s="1">
        <f t="shared" si="37"/>
        <v>2696192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169">
        <v>0</v>
      </c>
      <c r="L140" s="3">
        <v>0</v>
      </c>
      <c r="M140" s="6">
        <v>320</v>
      </c>
      <c r="N140" s="1">
        <v>2492845.11</v>
      </c>
      <c r="O140" s="3">
        <v>0</v>
      </c>
      <c r="P140" s="3">
        <v>0</v>
      </c>
      <c r="Q140" s="1">
        <v>0</v>
      </c>
      <c r="R140" s="1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1">
        <f>ROUND(N140*2.14%,2)</f>
        <v>53346.89</v>
      </c>
      <c r="AD140" s="1">
        <v>150000</v>
      </c>
      <c r="AE140" s="3">
        <v>0</v>
      </c>
      <c r="AF140" s="2">
        <v>2023</v>
      </c>
      <c r="AG140" s="2">
        <v>2023</v>
      </c>
      <c r="AH140" s="2">
        <v>2023</v>
      </c>
      <c r="AI140" s="12"/>
      <c r="AJ140" s="12"/>
      <c r="AK140" s="12"/>
      <c r="AL140" s="12"/>
      <c r="AM140" s="13" t="s">
        <v>16980</v>
      </c>
      <c r="AN140" s="13" t="s">
        <v>16961</v>
      </c>
      <c r="AO140" s="13">
        <v>0</v>
      </c>
      <c r="AP140" s="13" t="s">
        <v>16969</v>
      </c>
      <c r="AQ140" s="13" t="s">
        <v>16968</v>
      </c>
      <c r="AR140" s="13">
        <v>0</v>
      </c>
      <c r="AS140" s="13"/>
      <c r="AT140" s="13"/>
      <c r="AU140" s="13"/>
      <c r="AV140" s="13"/>
      <c r="AW140" s="13" t="s">
        <v>943</v>
      </c>
      <c r="AX140" s="14">
        <v>415.9</v>
      </c>
      <c r="AY140" s="14">
        <v>320</v>
      </c>
      <c r="AZ140" s="13" t="s">
        <v>2969</v>
      </c>
      <c r="BA140" s="13" t="s">
        <v>17023</v>
      </c>
      <c r="BB140" s="15"/>
      <c r="BC140" s="16">
        <f t="shared" si="40"/>
        <v>0</v>
      </c>
      <c r="BJ140" s="5" t="str">
        <f t="shared" si="38"/>
        <v>240.000</v>
      </c>
      <c r="BM140" s="5" t="s">
        <v>3579</v>
      </c>
      <c r="BN140" s="5" t="s">
        <v>670</v>
      </c>
      <c r="BO140" s="5" t="s">
        <v>2986</v>
      </c>
      <c r="BU140" s="5" t="s">
        <v>3579</v>
      </c>
      <c r="BV140" s="5" t="s">
        <v>670</v>
      </c>
      <c r="BW140" s="5" t="s">
        <v>2986</v>
      </c>
      <c r="CH140" s="165">
        <f t="shared" si="39"/>
        <v>1.1641532182693481E-10</v>
      </c>
    </row>
    <row r="141" spans="1:115" x14ac:dyDescent="0.3">
      <c r="A141" s="5">
        <v>1</v>
      </c>
      <c r="B141" s="17">
        <f>SUBTOTAL(9,$A$22:A141)</f>
        <v>118</v>
      </c>
      <c r="C141" s="4" t="s">
        <v>391</v>
      </c>
      <c r="D141" s="1">
        <f t="shared" si="37"/>
        <v>2822576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169">
        <v>0</v>
      </c>
      <c r="L141" s="3">
        <v>0</v>
      </c>
      <c r="M141" s="6">
        <v>335</v>
      </c>
      <c r="N141" s="1">
        <v>2616581.16</v>
      </c>
      <c r="O141" s="3">
        <v>0</v>
      </c>
      <c r="P141" s="3">
        <v>0</v>
      </c>
      <c r="Q141" s="1">
        <v>0</v>
      </c>
      <c r="R141" s="1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1">
        <f>ROUND(N141*2.14%,2)</f>
        <v>55994.84</v>
      </c>
      <c r="AD141" s="1">
        <v>150000</v>
      </c>
      <c r="AE141" s="3">
        <v>0</v>
      </c>
      <c r="AF141" s="2">
        <v>2023</v>
      </c>
      <c r="AG141" s="2">
        <v>2023</v>
      </c>
      <c r="AH141" s="2">
        <v>2023</v>
      </c>
      <c r="AI141" s="12"/>
      <c r="AJ141" s="12"/>
      <c r="AK141" s="12"/>
      <c r="AL141" s="12"/>
      <c r="AM141" s="13" t="s">
        <v>16981</v>
      </c>
      <c r="AN141" s="13" t="s">
        <v>16961</v>
      </c>
      <c r="AO141" s="13">
        <v>0</v>
      </c>
      <c r="AP141" s="13" t="s">
        <v>16969</v>
      </c>
      <c r="AQ141" s="13" t="s">
        <v>16975</v>
      </c>
      <c r="AR141" s="13">
        <v>0</v>
      </c>
      <c r="AS141" s="13"/>
      <c r="AT141" s="13"/>
      <c r="AU141" s="13"/>
      <c r="AV141" s="13"/>
      <c r="AW141" s="13" t="s">
        <v>1694</v>
      </c>
      <c r="AX141" s="14">
        <v>414.8</v>
      </c>
      <c r="AY141" s="14">
        <v>334.79</v>
      </c>
      <c r="AZ141" s="13" t="s">
        <v>2969</v>
      </c>
      <c r="BA141" s="13" t="s">
        <v>17023</v>
      </c>
      <c r="BB141" s="15"/>
      <c r="BC141" s="16">
        <f t="shared" si="40"/>
        <v>-0.20999999999997954</v>
      </c>
      <c r="BJ141" s="5" t="str">
        <f t="shared" si="38"/>
        <v>277.900</v>
      </c>
      <c r="BM141" s="5" t="s">
        <v>3586</v>
      </c>
      <c r="BN141" s="5" t="s">
        <v>2986</v>
      </c>
      <c r="BO141" s="5" t="s">
        <v>2986</v>
      </c>
      <c r="BU141" s="5" t="s">
        <v>3586</v>
      </c>
      <c r="BV141" s="5" t="s">
        <v>2986</v>
      </c>
      <c r="BW141" s="5" t="s">
        <v>2986</v>
      </c>
      <c r="CH141" s="165">
        <f t="shared" si="39"/>
        <v>-1.4551915228366852E-10</v>
      </c>
    </row>
    <row r="142" spans="1:115" x14ac:dyDescent="0.3">
      <c r="A142" s="5">
        <v>1</v>
      </c>
      <c r="B142" s="17">
        <f>SUBTOTAL(9,$A$22:A142)</f>
        <v>119</v>
      </c>
      <c r="C142" s="4" t="s">
        <v>396</v>
      </c>
      <c r="D142" s="1">
        <f t="shared" si="37"/>
        <v>2525486.4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169">
        <v>0</v>
      </c>
      <c r="L142" s="3">
        <v>0</v>
      </c>
      <c r="M142" s="6">
        <v>0</v>
      </c>
      <c r="N142" s="1">
        <v>0</v>
      </c>
      <c r="O142" s="3">
        <v>0</v>
      </c>
      <c r="P142" s="3">
        <v>0</v>
      </c>
      <c r="Q142" s="1">
        <v>360</v>
      </c>
      <c r="R142" s="1">
        <v>2325716.08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1">
        <f>ROUND(R142*2.14%,2)</f>
        <v>49770.32</v>
      </c>
      <c r="AD142" s="3">
        <v>150000</v>
      </c>
      <c r="AE142" s="3">
        <v>0</v>
      </c>
      <c r="AF142" s="2">
        <v>2023</v>
      </c>
      <c r="AG142" s="2">
        <v>2023</v>
      </c>
      <c r="AH142" s="2">
        <v>2023</v>
      </c>
      <c r="AI142" s="12"/>
      <c r="AJ142" s="12"/>
      <c r="AK142" s="12"/>
      <c r="AL142" s="12"/>
      <c r="AM142" s="13" t="s">
        <v>16962</v>
      </c>
      <c r="AN142" s="13" t="s">
        <v>16970</v>
      </c>
      <c r="AO142" s="13">
        <v>0</v>
      </c>
      <c r="AP142" s="13" t="s">
        <v>16965</v>
      </c>
      <c r="AQ142" s="13" t="s">
        <v>16972</v>
      </c>
      <c r="AR142" s="13">
        <v>0</v>
      </c>
      <c r="AS142" s="13"/>
      <c r="AT142" s="13"/>
      <c r="AU142" s="13"/>
      <c r="AV142" s="13"/>
      <c r="AW142" s="13" t="s">
        <v>665</v>
      </c>
      <c r="AX142" s="14">
        <v>312</v>
      </c>
      <c r="AY142" s="14">
        <v>570</v>
      </c>
      <c r="AZ142" s="13" t="s">
        <v>2969</v>
      </c>
      <c r="BA142" s="13" t="s">
        <v>665</v>
      </c>
      <c r="BB142" s="15"/>
      <c r="BC142" s="16">
        <f t="shared" si="40"/>
        <v>570</v>
      </c>
      <c r="BJ142" s="5" t="str">
        <f t="shared" si="38"/>
        <v>нет данных</v>
      </c>
      <c r="BM142" s="5" t="s">
        <v>3588</v>
      </c>
      <c r="BN142" s="5" t="s">
        <v>640</v>
      </c>
      <c r="BO142" s="5" t="s">
        <v>2986</v>
      </c>
      <c r="BU142" s="5" t="s">
        <v>3588</v>
      </c>
      <c r="BV142" s="5" t="s">
        <v>640</v>
      </c>
      <c r="BW142" s="5" t="s">
        <v>2986</v>
      </c>
      <c r="CH142" s="165">
        <f t="shared" si="39"/>
        <v>-1.7462298274040222E-10</v>
      </c>
    </row>
    <row r="143" spans="1:115" x14ac:dyDescent="0.3">
      <c r="A143" s="5">
        <v>1</v>
      </c>
      <c r="B143" s="17">
        <f>SUBTOTAL(9,$A$22:A143)</f>
        <v>120</v>
      </c>
      <c r="C143" s="4" t="s">
        <v>397</v>
      </c>
      <c r="D143" s="1">
        <f t="shared" si="37"/>
        <v>2123251.2000000002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169">
        <v>0</v>
      </c>
      <c r="L143" s="3">
        <v>0</v>
      </c>
      <c r="M143" s="6">
        <v>0</v>
      </c>
      <c r="N143" s="1">
        <v>0</v>
      </c>
      <c r="O143" s="3">
        <v>0</v>
      </c>
      <c r="P143" s="3">
        <v>0</v>
      </c>
      <c r="Q143" s="1">
        <v>351</v>
      </c>
      <c r="R143" s="1">
        <v>1931908.36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1">
        <f>ROUND(R143*2.14%,2)</f>
        <v>41342.839999999997</v>
      </c>
      <c r="AD143" s="1">
        <v>150000</v>
      </c>
      <c r="AE143" s="3">
        <v>0</v>
      </c>
      <c r="AF143" s="2">
        <v>2023</v>
      </c>
      <c r="AG143" s="2">
        <v>2023</v>
      </c>
      <c r="AH143" s="2">
        <v>2023</v>
      </c>
      <c r="AI143" s="12"/>
      <c r="AJ143" s="12"/>
      <c r="AK143" s="12"/>
      <c r="AL143" s="12"/>
      <c r="AM143" s="13" t="s">
        <v>16964</v>
      </c>
      <c r="AN143" s="13" t="s">
        <v>16976</v>
      </c>
      <c r="AO143" s="13">
        <v>0</v>
      </c>
      <c r="AP143" s="13" t="s">
        <v>16966</v>
      </c>
      <c r="AQ143" s="13" t="s">
        <v>16977</v>
      </c>
      <c r="AR143" s="13">
        <v>0</v>
      </c>
      <c r="AS143" s="13"/>
      <c r="AT143" s="13"/>
      <c r="AU143" s="13"/>
      <c r="AV143" s="13"/>
      <c r="AW143" s="13" t="s">
        <v>665</v>
      </c>
      <c r="AX143" s="14">
        <v>313.7</v>
      </c>
      <c r="AY143" s="14">
        <v>252</v>
      </c>
      <c r="AZ143" s="13" t="s">
        <v>2969</v>
      </c>
      <c r="BA143" s="13" t="s">
        <v>17023</v>
      </c>
      <c r="BB143" s="15"/>
      <c r="BC143" s="16">
        <f t="shared" si="40"/>
        <v>252</v>
      </c>
      <c r="BJ143" s="5" t="str">
        <f t="shared" si="38"/>
        <v>201.500</v>
      </c>
      <c r="BM143" s="5" t="s">
        <v>3589</v>
      </c>
      <c r="BN143" s="5" t="s">
        <v>17000</v>
      </c>
      <c r="BO143" s="5" t="s">
        <v>2986</v>
      </c>
      <c r="BU143" s="5" t="s">
        <v>3589</v>
      </c>
      <c r="BV143" s="5" t="s">
        <v>17000</v>
      </c>
      <c r="BW143" s="5" t="s">
        <v>2986</v>
      </c>
      <c r="CH143" s="165">
        <f t="shared" si="39"/>
        <v>8.7311491370201111E-11</v>
      </c>
    </row>
    <row r="144" spans="1:115" x14ac:dyDescent="0.3">
      <c r="A144" s="5">
        <v>1</v>
      </c>
      <c r="B144" s="17">
        <f>SUBTOTAL(9,$A$22:A144)</f>
        <v>121</v>
      </c>
      <c r="C144" s="4" t="s">
        <v>398</v>
      </c>
      <c r="D144" s="1">
        <f t="shared" si="37"/>
        <v>3580880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169">
        <v>0</v>
      </c>
      <c r="L144" s="3">
        <v>0</v>
      </c>
      <c r="M144" s="6">
        <v>425</v>
      </c>
      <c r="N144" s="1">
        <v>3358997.45</v>
      </c>
      <c r="O144" s="3">
        <v>0</v>
      </c>
      <c r="P144" s="3">
        <v>0</v>
      </c>
      <c r="Q144" s="1">
        <v>0</v>
      </c>
      <c r="R144" s="1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1">
        <f t="shared" ref="AC144:AC152" si="41">ROUND(N144*2.14%,2)</f>
        <v>71882.55</v>
      </c>
      <c r="AD144" s="1">
        <v>150000</v>
      </c>
      <c r="AE144" s="3">
        <v>0</v>
      </c>
      <c r="AF144" s="2">
        <v>2023</v>
      </c>
      <c r="AG144" s="2">
        <v>2023</v>
      </c>
      <c r="AH144" s="2">
        <v>2023</v>
      </c>
      <c r="AI144" s="12"/>
      <c r="AJ144" s="12"/>
      <c r="AK144" s="12"/>
      <c r="AL144" s="12"/>
      <c r="AM144" s="13" t="s">
        <v>16964</v>
      </c>
      <c r="AN144" s="13" t="s">
        <v>16971</v>
      </c>
      <c r="AO144" s="13">
        <v>0</v>
      </c>
      <c r="AP144" s="13" t="s">
        <v>16974</v>
      </c>
      <c r="AQ144" s="13" t="s">
        <v>16977</v>
      </c>
      <c r="AR144" s="13">
        <v>0</v>
      </c>
      <c r="AS144" s="13"/>
      <c r="AT144" s="13"/>
      <c r="AU144" s="13"/>
      <c r="AV144" s="13"/>
      <c r="AW144" s="13" t="s">
        <v>642</v>
      </c>
      <c r="AX144" s="14">
        <v>492.5</v>
      </c>
      <c r="AY144" s="14">
        <v>425.1</v>
      </c>
      <c r="AZ144" s="13" t="s">
        <v>2969</v>
      </c>
      <c r="BA144" s="13" t="s">
        <v>17023</v>
      </c>
      <c r="BB144" s="15"/>
      <c r="BC144" s="16">
        <f t="shared" si="40"/>
        <v>0.10000000000002274</v>
      </c>
      <c r="BJ144" s="5" t="str">
        <f t="shared" si="38"/>
        <v>327.100</v>
      </c>
      <c r="BM144" s="5" t="s">
        <v>723</v>
      </c>
      <c r="BN144" s="5" t="s">
        <v>17002</v>
      </c>
      <c r="BO144" s="5" t="s">
        <v>3590</v>
      </c>
      <c r="BU144" s="5" t="s">
        <v>723</v>
      </c>
      <c r="BV144" s="5" t="s">
        <v>17002</v>
      </c>
      <c r="BW144" s="5" t="s">
        <v>3590</v>
      </c>
      <c r="CH144" s="165">
        <f t="shared" si="39"/>
        <v>-1.7462298274040222E-10</v>
      </c>
    </row>
    <row r="145" spans="1:86" x14ac:dyDescent="0.3">
      <c r="A145" s="5">
        <v>1</v>
      </c>
      <c r="B145" s="17">
        <f>SUBTOTAL(9,$A$22:A145)</f>
        <v>122</v>
      </c>
      <c r="C145" s="4" t="s">
        <v>408</v>
      </c>
      <c r="D145" s="1">
        <f t="shared" si="37"/>
        <v>2637212.7999999998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169">
        <v>0</v>
      </c>
      <c r="L145" s="3">
        <v>0</v>
      </c>
      <c r="M145" s="6">
        <v>313</v>
      </c>
      <c r="N145" s="1">
        <v>2435101.63</v>
      </c>
      <c r="O145" s="3">
        <v>0</v>
      </c>
      <c r="P145" s="3">
        <v>0</v>
      </c>
      <c r="Q145" s="1">
        <v>0</v>
      </c>
      <c r="R145" s="1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1">
        <f t="shared" si="41"/>
        <v>52111.17</v>
      </c>
      <c r="AD145" s="1">
        <v>150000</v>
      </c>
      <c r="AE145" s="3">
        <v>0</v>
      </c>
      <c r="AF145" s="2">
        <v>2023</v>
      </c>
      <c r="AG145" s="2">
        <v>2023</v>
      </c>
      <c r="AH145" s="2">
        <v>2023</v>
      </c>
      <c r="AI145" s="12"/>
      <c r="AJ145" s="12"/>
      <c r="AK145" s="12"/>
      <c r="AL145" s="12"/>
      <c r="AM145" s="13" t="s">
        <v>16981</v>
      </c>
      <c r="AN145" s="13" t="s">
        <v>16961</v>
      </c>
      <c r="AO145" s="13">
        <v>0</v>
      </c>
      <c r="AP145" s="13" t="s">
        <v>16969</v>
      </c>
      <c r="AQ145" s="13" t="s">
        <v>16975</v>
      </c>
      <c r="AR145" s="13">
        <v>0</v>
      </c>
      <c r="AS145" s="13"/>
      <c r="AT145" s="13"/>
      <c r="AU145" s="13"/>
      <c r="AV145" s="13"/>
      <c r="AW145" s="13" t="s">
        <v>1694</v>
      </c>
      <c r="AX145" s="14">
        <v>386.9</v>
      </c>
      <c r="AY145" s="14">
        <v>313</v>
      </c>
      <c r="AZ145" s="13" t="s">
        <v>2969</v>
      </c>
      <c r="BA145" s="13" t="s">
        <v>17023</v>
      </c>
      <c r="BB145" s="15"/>
      <c r="BC145" s="16">
        <f t="shared" si="40"/>
        <v>0</v>
      </c>
      <c r="BJ145" s="5" t="str">
        <f t="shared" si="38"/>
        <v>276.600</v>
      </c>
      <c r="BM145" s="5" t="s">
        <v>3593</v>
      </c>
      <c r="BN145" s="5" t="s">
        <v>1272</v>
      </c>
      <c r="BO145" s="5" t="s">
        <v>3594</v>
      </c>
      <c r="BU145" s="5" t="s">
        <v>3593</v>
      </c>
      <c r="BV145" s="5" t="s">
        <v>1272</v>
      </c>
      <c r="BW145" s="5" t="s">
        <v>3594</v>
      </c>
      <c r="CH145" s="165">
        <f t="shared" si="39"/>
        <v>-5.8207660913467407E-11</v>
      </c>
    </row>
    <row r="146" spans="1:86" x14ac:dyDescent="0.3">
      <c r="A146" s="5">
        <v>1</v>
      </c>
      <c r="B146" s="17">
        <f>SUBTOTAL(9,$A$22:A146)</f>
        <v>123</v>
      </c>
      <c r="C146" s="4" t="s">
        <v>409</v>
      </c>
      <c r="D146" s="1">
        <f t="shared" si="37"/>
        <v>2831001.6000000001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169">
        <v>0</v>
      </c>
      <c r="L146" s="3">
        <v>0</v>
      </c>
      <c r="M146" s="1">
        <v>336</v>
      </c>
      <c r="N146" s="1">
        <v>2624830.23</v>
      </c>
      <c r="O146" s="3">
        <v>0</v>
      </c>
      <c r="P146" s="3">
        <v>0</v>
      </c>
      <c r="Q146" s="1">
        <v>0</v>
      </c>
      <c r="R146" s="1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1">
        <f t="shared" si="41"/>
        <v>56171.37</v>
      </c>
      <c r="AD146" s="1">
        <v>150000</v>
      </c>
      <c r="AE146" s="3">
        <v>0</v>
      </c>
      <c r="AF146" s="2">
        <v>2023</v>
      </c>
      <c r="AG146" s="2">
        <v>2023</v>
      </c>
      <c r="AH146" s="2">
        <v>2023</v>
      </c>
      <c r="AI146" s="12"/>
      <c r="AJ146" s="12"/>
      <c r="AK146" s="12"/>
      <c r="AL146" s="12"/>
      <c r="AM146" s="13" t="s">
        <v>16964</v>
      </c>
      <c r="AN146" s="13" t="s">
        <v>16985</v>
      </c>
      <c r="AO146" s="13">
        <v>0</v>
      </c>
      <c r="AP146" s="13" t="s">
        <v>16966</v>
      </c>
      <c r="AQ146" s="13" t="s">
        <v>16977</v>
      </c>
      <c r="AR146" s="13">
        <v>0</v>
      </c>
      <c r="AS146" s="13"/>
      <c r="AT146" s="13"/>
      <c r="AU146" s="13"/>
      <c r="AV146" s="13"/>
      <c r="AW146" s="13" t="s">
        <v>665</v>
      </c>
      <c r="AX146" s="14">
        <v>410</v>
      </c>
      <c r="AY146" s="14">
        <v>268.39999999999998</v>
      </c>
      <c r="AZ146" s="13" t="s">
        <v>2969</v>
      </c>
      <c r="BA146" s="13" t="s">
        <v>17023</v>
      </c>
      <c r="BB146" s="15"/>
      <c r="BC146" s="16">
        <f t="shared" si="40"/>
        <v>-67.600000000000023</v>
      </c>
      <c r="BD146" s="5" t="s">
        <v>17021</v>
      </c>
      <c r="BJ146" s="5" t="str">
        <f t="shared" si="38"/>
        <v>268.400</v>
      </c>
      <c r="BM146" s="5" t="s">
        <v>518</v>
      </c>
      <c r="BN146" s="5" t="s">
        <v>664</v>
      </c>
      <c r="BO146" s="5" t="s">
        <v>731</v>
      </c>
      <c r="BU146" s="5" t="s">
        <v>518</v>
      </c>
      <c r="BV146" s="5" t="s">
        <v>664</v>
      </c>
      <c r="BW146" s="5" t="s">
        <v>731</v>
      </c>
      <c r="CH146" s="165">
        <f t="shared" si="39"/>
        <v>1.1641532182693481E-10</v>
      </c>
    </row>
    <row r="147" spans="1:86" x14ac:dyDescent="0.3">
      <c r="A147" s="5">
        <v>1</v>
      </c>
      <c r="B147" s="17">
        <f>SUBTOTAL(9,$A$22:A147)</f>
        <v>124</v>
      </c>
      <c r="C147" s="4" t="s">
        <v>435</v>
      </c>
      <c r="D147" s="1">
        <f t="shared" si="37"/>
        <v>2738320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169">
        <v>0</v>
      </c>
      <c r="L147" s="3">
        <v>0</v>
      </c>
      <c r="M147" s="6">
        <v>325</v>
      </c>
      <c r="N147" s="1">
        <v>2534090.46</v>
      </c>
      <c r="O147" s="3">
        <v>0</v>
      </c>
      <c r="P147" s="3">
        <v>0</v>
      </c>
      <c r="Q147" s="1">
        <v>0</v>
      </c>
      <c r="R147" s="1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1">
        <f t="shared" si="41"/>
        <v>54229.54</v>
      </c>
      <c r="AD147" s="1">
        <v>150000</v>
      </c>
      <c r="AE147" s="3">
        <v>0</v>
      </c>
      <c r="AF147" s="2">
        <v>2023</v>
      </c>
      <c r="AG147" s="2">
        <v>2023</v>
      </c>
      <c r="AH147" s="2">
        <v>2023</v>
      </c>
      <c r="AI147" s="12"/>
      <c r="AJ147" s="12"/>
      <c r="AK147" s="12"/>
      <c r="AL147" s="12"/>
      <c r="AM147" s="13" t="s">
        <v>16980</v>
      </c>
      <c r="AN147" s="13" t="s">
        <v>16961</v>
      </c>
      <c r="AO147" s="13">
        <v>0</v>
      </c>
      <c r="AP147" s="13" t="s">
        <v>16969</v>
      </c>
      <c r="AQ147" s="13" t="s">
        <v>16968</v>
      </c>
      <c r="AR147" s="13">
        <v>0</v>
      </c>
      <c r="AS147" s="13"/>
      <c r="AT147" s="13"/>
      <c r="AU147" s="13"/>
      <c r="AV147" s="13"/>
      <c r="AW147" s="13" t="s">
        <v>7086</v>
      </c>
      <c r="AX147" s="14">
        <v>436.7</v>
      </c>
      <c r="AY147" s="14">
        <v>400</v>
      </c>
      <c r="AZ147" s="13" t="s">
        <v>2969</v>
      </c>
      <c r="BA147" s="13" t="s">
        <v>17023</v>
      </c>
      <c r="BB147" s="15"/>
      <c r="BC147" s="16">
        <f t="shared" si="40"/>
        <v>75</v>
      </c>
      <c r="BJ147" s="5" t="str">
        <f t="shared" si="38"/>
        <v>нет данных</v>
      </c>
      <c r="BM147" s="5" t="s">
        <v>3642</v>
      </c>
      <c r="BN147" s="5" t="s">
        <v>2986</v>
      </c>
      <c r="BO147" s="5" t="s">
        <v>2986</v>
      </c>
      <c r="BU147" s="5" t="s">
        <v>3642</v>
      </c>
      <c r="BV147" s="5" t="s">
        <v>2986</v>
      </c>
      <c r="BW147" s="5" t="s">
        <v>2986</v>
      </c>
      <c r="CH147" s="165">
        <f t="shared" si="39"/>
        <v>2.9103830456733704E-11</v>
      </c>
    </row>
    <row r="148" spans="1:86" x14ac:dyDescent="0.3">
      <c r="A148" s="5">
        <v>1</v>
      </c>
      <c r="B148" s="17">
        <f>SUBTOTAL(9,$A$22:A148)</f>
        <v>125</v>
      </c>
      <c r="C148" s="4" t="s">
        <v>436</v>
      </c>
      <c r="D148" s="1">
        <f t="shared" si="37"/>
        <v>2738320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169">
        <v>0</v>
      </c>
      <c r="L148" s="3">
        <v>0</v>
      </c>
      <c r="M148" s="6">
        <v>325</v>
      </c>
      <c r="N148" s="1">
        <v>2534090.46</v>
      </c>
      <c r="O148" s="3">
        <v>0</v>
      </c>
      <c r="P148" s="3">
        <v>0</v>
      </c>
      <c r="Q148" s="1">
        <v>0</v>
      </c>
      <c r="R148" s="1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1">
        <f t="shared" si="41"/>
        <v>54229.54</v>
      </c>
      <c r="AD148" s="1">
        <v>150000</v>
      </c>
      <c r="AE148" s="3">
        <v>0</v>
      </c>
      <c r="AF148" s="2">
        <v>2023</v>
      </c>
      <c r="AG148" s="2">
        <v>2023</v>
      </c>
      <c r="AH148" s="2">
        <v>2023</v>
      </c>
      <c r="AI148" s="12"/>
      <c r="AJ148" s="12"/>
      <c r="AK148" s="12"/>
      <c r="AL148" s="12"/>
      <c r="AM148" s="13" t="s">
        <v>16980</v>
      </c>
      <c r="AN148" s="13" t="s">
        <v>16961</v>
      </c>
      <c r="AO148" s="13">
        <v>0</v>
      </c>
      <c r="AP148" s="13" t="s">
        <v>16969</v>
      </c>
      <c r="AQ148" s="13" t="s">
        <v>16968</v>
      </c>
      <c r="AR148" s="13">
        <v>0</v>
      </c>
      <c r="AS148" s="13"/>
      <c r="AT148" s="13"/>
      <c r="AU148" s="13"/>
      <c r="AV148" s="13"/>
      <c r="AW148" s="13" t="s">
        <v>1282</v>
      </c>
      <c r="AX148" s="14">
        <v>447.5</v>
      </c>
      <c r="AY148" s="14">
        <v>326.69</v>
      </c>
      <c r="AZ148" s="13" t="s">
        <v>2969</v>
      </c>
      <c r="BA148" s="13" t="s">
        <v>17023</v>
      </c>
      <c r="BB148" s="15"/>
      <c r="BC148" s="16">
        <f t="shared" si="40"/>
        <v>1.6899999999999977</v>
      </c>
      <c r="BJ148" s="5" t="str">
        <f t="shared" si="38"/>
        <v>251.300</v>
      </c>
      <c r="BM148" s="5" t="s">
        <v>3643</v>
      </c>
      <c r="BN148" s="5" t="s">
        <v>633</v>
      </c>
      <c r="BO148" s="5" t="s">
        <v>3645</v>
      </c>
      <c r="BU148" s="5" t="s">
        <v>3643</v>
      </c>
      <c r="BV148" s="5" t="s">
        <v>633</v>
      </c>
      <c r="BW148" s="5" t="s">
        <v>3645</v>
      </c>
      <c r="CH148" s="165">
        <f t="shared" si="39"/>
        <v>2.9103830456733704E-11</v>
      </c>
    </row>
    <row r="149" spans="1:86" x14ac:dyDescent="0.3">
      <c r="A149" s="5">
        <v>1</v>
      </c>
      <c r="B149" s="17">
        <f>SUBTOTAL(9,$A$22:A149)</f>
        <v>126</v>
      </c>
      <c r="C149" s="4" t="s">
        <v>404</v>
      </c>
      <c r="D149" s="1">
        <f t="shared" si="37"/>
        <v>4819443.2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169">
        <v>0</v>
      </c>
      <c r="L149" s="3">
        <v>0</v>
      </c>
      <c r="M149" s="6">
        <v>572</v>
      </c>
      <c r="N149" s="1">
        <v>4542239.28</v>
      </c>
      <c r="O149" s="3">
        <v>0</v>
      </c>
      <c r="P149" s="3">
        <v>0</v>
      </c>
      <c r="Q149" s="1">
        <v>0</v>
      </c>
      <c r="R149" s="1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1">
        <f t="shared" si="41"/>
        <v>97203.92</v>
      </c>
      <c r="AD149" s="1">
        <v>180000</v>
      </c>
      <c r="AE149" s="3">
        <v>0</v>
      </c>
      <c r="AF149" s="2">
        <v>2023</v>
      </c>
      <c r="AG149" s="2">
        <v>2023</v>
      </c>
      <c r="AH149" s="2">
        <v>2023</v>
      </c>
      <c r="AI149" s="12"/>
      <c r="AJ149" s="12"/>
      <c r="AK149" s="12"/>
      <c r="AL149" s="12"/>
      <c r="AM149" s="13" t="s">
        <v>16964</v>
      </c>
      <c r="AN149" s="13" t="s">
        <v>16985</v>
      </c>
      <c r="AO149" s="13">
        <v>0</v>
      </c>
      <c r="AP149" s="13" t="s">
        <v>16974</v>
      </c>
      <c r="AQ149" s="13" t="s">
        <v>16977</v>
      </c>
      <c r="AR149" s="13">
        <v>0</v>
      </c>
      <c r="AS149" s="13"/>
      <c r="AT149" s="13"/>
      <c r="AU149" s="13"/>
      <c r="AV149" s="13"/>
      <c r="AW149" s="13" t="s">
        <v>642</v>
      </c>
      <c r="AX149" s="14">
        <v>571.4</v>
      </c>
      <c r="AY149" s="14">
        <v>560</v>
      </c>
      <c r="AZ149" s="13" t="s">
        <v>2969</v>
      </c>
      <c r="BA149" s="13" t="s">
        <v>17023</v>
      </c>
      <c r="BB149" s="15"/>
      <c r="BC149" s="16">
        <f t="shared" si="40"/>
        <v>-12</v>
      </c>
      <c r="BJ149" s="5" t="str">
        <f t="shared" si="38"/>
        <v>310.000</v>
      </c>
      <c r="BM149" s="5" t="s">
        <v>3598</v>
      </c>
      <c r="BN149" s="5" t="s">
        <v>2986</v>
      </c>
      <c r="BO149" s="5" t="s">
        <v>2986</v>
      </c>
      <c r="BU149" s="5" t="s">
        <v>3598</v>
      </c>
      <c r="BV149" s="5" t="s">
        <v>2986</v>
      </c>
      <c r="BW149" s="5" t="s">
        <v>2986</v>
      </c>
      <c r="CH149" s="165">
        <f t="shared" si="39"/>
        <v>-5.8207660913467407E-11</v>
      </c>
    </row>
    <row r="150" spans="1:86" x14ac:dyDescent="0.3">
      <c r="A150" s="5">
        <v>1</v>
      </c>
      <c r="B150" s="17">
        <f>SUBTOTAL(9,$A$22:A150)</f>
        <v>127</v>
      </c>
      <c r="C150" s="4" t="s">
        <v>411</v>
      </c>
      <c r="D150" s="1">
        <f t="shared" si="37"/>
        <v>2881555.1999999997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169">
        <v>0</v>
      </c>
      <c r="L150" s="3">
        <v>0</v>
      </c>
      <c r="M150" s="6">
        <v>342</v>
      </c>
      <c r="N150" s="1">
        <v>2674324.65</v>
      </c>
      <c r="O150" s="3">
        <v>0</v>
      </c>
      <c r="P150" s="3">
        <v>0</v>
      </c>
      <c r="Q150" s="1">
        <v>0</v>
      </c>
      <c r="R150" s="1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1">
        <f t="shared" si="41"/>
        <v>57230.55</v>
      </c>
      <c r="AD150" s="1">
        <v>150000</v>
      </c>
      <c r="AE150" s="3">
        <v>0</v>
      </c>
      <c r="AF150" s="2">
        <v>2023</v>
      </c>
      <c r="AG150" s="2">
        <v>2023</v>
      </c>
      <c r="AH150" s="2">
        <v>2023</v>
      </c>
      <c r="AI150" s="12"/>
      <c r="AJ150" s="12"/>
      <c r="AK150" s="12"/>
      <c r="AL150" s="12"/>
      <c r="AM150" s="13" t="s">
        <v>16980</v>
      </c>
      <c r="AN150" s="13" t="s">
        <v>16974</v>
      </c>
      <c r="AO150" s="13">
        <v>0</v>
      </c>
      <c r="AP150" s="13" t="s">
        <v>16961</v>
      </c>
      <c r="AQ150" s="13" t="s">
        <v>16968</v>
      </c>
      <c r="AR150" s="13">
        <v>0</v>
      </c>
      <c r="AS150" s="13"/>
      <c r="AT150" s="13"/>
      <c r="AU150" s="13"/>
      <c r="AV150" s="13"/>
      <c r="AW150" s="13" t="s">
        <v>1006</v>
      </c>
      <c r="AX150" s="14">
        <v>428.5</v>
      </c>
      <c r="AY150" s="14">
        <v>342</v>
      </c>
      <c r="AZ150" s="13" t="s">
        <v>2969</v>
      </c>
      <c r="BA150" s="13" t="s">
        <v>17023</v>
      </c>
      <c r="BB150" s="15"/>
      <c r="BC150" s="16">
        <f t="shared" si="40"/>
        <v>0</v>
      </c>
      <c r="BJ150" s="5" t="str">
        <f t="shared" si="38"/>
        <v>нет данных</v>
      </c>
      <c r="BM150" s="5" t="s">
        <v>3602</v>
      </c>
      <c r="BN150" s="5" t="s">
        <v>17000</v>
      </c>
      <c r="BO150" s="5" t="s">
        <v>2510</v>
      </c>
      <c r="BU150" s="5" t="s">
        <v>3602</v>
      </c>
      <c r="BV150" s="5" t="s">
        <v>17000</v>
      </c>
      <c r="BW150" s="5" t="s">
        <v>2510</v>
      </c>
      <c r="CH150" s="165">
        <f t="shared" si="39"/>
        <v>-1.7462298274040222E-10</v>
      </c>
    </row>
    <row r="151" spans="1:86" x14ac:dyDescent="0.3">
      <c r="A151" s="5">
        <v>1</v>
      </c>
      <c r="B151" s="17">
        <f>SUBTOTAL(9,$A$22:A151)</f>
        <v>128</v>
      </c>
      <c r="C151" s="4" t="s">
        <v>412</v>
      </c>
      <c r="D151" s="1">
        <f t="shared" si="37"/>
        <v>2881555.1999999997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169">
        <v>0</v>
      </c>
      <c r="L151" s="3">
        <v>0</v>
      </c>
      <c r="M151" s="6">
        <v>342</v>
      </c>
      <c r="N151" s="1">
        <v>2674324.65</v>
      </c>
      <c r="O151" s="3">
        <v>0</v>
      </c>
      <c r="P151" s="3">
        <v>0</v>
      </c>
      <c r="Q151" s="1">
        <v>0</v>
      </c>
      <c r="R151" s="1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1">
        <f t="shared" si="41"/>
        <v>57230.55</v>
      </c>
      <c r="AD151" s="1">
        <v>150000</v>
      </c>
      <c r="AE151" s="3">
        <v>0</v>
      </c>
      <c r="AF151" s="2">
        <v>2023</v>
      </c>
      <c r="AG151" s="2">
        <v>2023</v>
      </c>
      <c r="AH151" s="2">
        <v>2023</v>
      </c>
      <c r="AI151" s="12"/>
      <c r="AJ151" s="12"/>
      <c r="AK151" s="12"/>
      <c r="AL151" s="12"/>
      <c r="AM151" s="13" t="s">
        <v>16964</v>
      </c>
      <c r="AN151" s="13" t="s">
        <v>16985</v>
      </c>
      <c r="AO151" s="13">
        <v>0</v>
      </c>
      <c r="AP151" s="13" t="s">
        <v>16970</v>
      </c>
      <c r="AQ151" s="13" t="s">
        <v>16977</v>
      </c>
      <c r="AR151" s="13">
        <v>0</v>
      </c>
      <c r="AS151" s="13"/>
      <c r="AT151" s="13"/>
      <c r="AU151" s="13"/>
      <c r="AV151" s="13"/>
      <c r="AW151" s="13" t="s">
        <v>615</v>
      </c>
      <c r="AX151" s="14">
        <v>311.3</v>
      </c>
      <c r="AY151" s="14">
        <v>342</v>
      </c>
      <c r="AZ151" s="13" t="s">
        <v>2969</v>
      </c>
      <c r="BA151" s="13" t="s">
        <v>17023</v>
      </c>
      <c r="BB151" s="15"/>
      <c r="BC151" s="16">
        <f t="shared" si="40"/>
        <v>0</v>
      </c>
      <c r="BJ151" s="5" t="str">
        <f t="shared" si="38"/>
        <v>нет данных</v>
      </c>
      <c r="BM151" s="5" t="s">
        <v>3605</v>
      </c>
      <c r="BN151" s="5" t="s">
        <v>790</v>
      </c>
      <c r="BO151" s="5" t="s">
        <v>3606</v>
      </c>
      <c r="BU151" s="5" t="s">
        <v>3605</v>
      </c>
      <c r="BV151" s="5" t="s">
        <v>790</v>
      </c>
      <c r="BW151" s="5" t="s">
        <v>3606</v>
      </c>
      <c r="CH151" s="165">
        <f t="shared" si="39"/>
        <v>-1.7462298274040222E-10</v>
      </c>
    </row>
    <row r="152" spans="1:86" x14ac:dyDescent="0.3">
      <c r="A152" s="5">
        <v>1</v>
      </c>
      <c r="B152" s="17">
        <f>SUBTOTAL(9,$A$22:A152)</f>
        <v>129</v>
      </c>
      <c r="C152" s="4" t="s">
        <v>441</v>
      </c>
      <c r="D152" s="1">
        <f t="shared" si="37"/>
        <v>6993248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169">
        <v>0</v>
      </c>
      <c r="L152" s="3">
        <v>0</v>
      </c>
      <c r="M152" s="6">
        <v>830</v>
      </c>
      <c r="N152" s="1">
        <v>6670499.3099999996</v>
      </c>
      <c r="O152" s="3">
        <v>0</v>
      </c>
      <c r="P152" s="3">
        <v>0</v>
      </c>
      <c r="Q152" s="1">
        <v>0</v>
      </c>
      <c r="R152" s="1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1">
        <f t="shared" si="41"/>
        <v>142748.69</v>
      </c>
      <c r="AD152" s="1">
        <v>180000</v>
      </c>
      <c r="AE152" s="3">
        <v>0</v>
      </c>
      <c r="AF152" s="2">
        <v>2023</v>
      </c>
      <c r="AG152" s="2">
        <v>2023</v>
      </c>
      <c r="AH152" s="2">
        <v>2023</v>
      </c>
      <c r="AI152" s="12"/>
      <c r="AJ152" s="12"/>
      <c r="AK152" s="12"/>
      <c r="AL152" s="12"/>
      <c r="AM152" s="13" t="s">
        <v>16960</v>
      </c>
      <c r="AN152" s="13" t="s">
        <v>16973</v>
      </c>
      <c r="AO152" s="13">
        <v>0</v>
      </c>
      <c r="AP152" s="13" t="s">
        <v>16976</v>
      </c>
      <c r="AQ152" s="13" t="s">
        <v>16977</v>
      </c>
      <c r="AR152" s="13">
        <v>0</v>
      </c>
      <c r="AS152" s="13"/>
      <c r="AT152" s="13"/>
      <c r="AU152" s="13"/>
      <c r="AV152" s="13"/>
      <c r="AW152" s="13" t="s">
        <v>697</v>
      </c>
      <c r="AX152" s="14">
        <v>890.5</v>
      </c>
      <c r="AY152" s="14">
        <v>683</v>
      </c>
      <c r="AZ152" s="13" t="s">
        <v>2969</v>
      </c>
      <c r="BA152" s="13" t="s">
        <v>17023</v>
      </c>
      <c r="BB152" s="15"/>
      <c r="BC152" s="16">
        <f t="shared" si="40"/>
        <v>-147</v>
      </c>
      <c r="BJ152" s="5" t="str">
        <f t="shared" si="38"/>
        <v>552.000</v>
      </c>
      <c r="BM152" s="5" t="s">
        <v>3654</v>
      </c>
      <c r="BN152" s="5" t="s">
        <v>3010</v>
      </c>
      <c r="BO152" s="5" t="s">
        <v>3656</v>
      </c>
      <c r="BU152" s="5" t="s">
        <v>3654</v>
      </c>
      <c r="BV152" s="5" t="s">
        <v>3010</v>
      </c>
      <c r="BW152" s="5" t="s">
        <v>3656</v>
      </c>
      <c r="CH152" s="165">
        <f t="shared" si="39"/>
        <v>4.0745362639427185E-10</v>
      </c>
    </row>
    <row r="153" spans="1:86" x14ac:dyDescent="0.3">
      <c r="A153" s="5">
        <v>1</v>
      </c>
      <c r="B153" s="17">
        <f>SUBTOTAL(9,$A$22:A153)</f>
        <v>130</v>
      </c>
      <c r="C153" s="4" t="s">
        <v>406</v>
      </c>
      <c r="D153" s="1">
        <f t="shared" si="37"/>
        <v>3016553.2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169">
        <v>0</v>
      </c>
      <c r="L153" s="3">
        <v>0</v>
      </c>
      <c r="M153" s="6">
        <v>0</v>
      </c>
      <c r="N153" s="1">
        <v>0</v>
      </c>
      <c r="O153" s="3">
        <v>0</v>
      </c>
      <c r="P153" s="3">
        <v>0</v>
      </c>
      <c r="Q153" s="1">
        <v>430</v>
      </c>
      <c r="R153" s="1">
        <v>2806494.22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1">
        <f>ROUND(R153*2.14%,2)</f>
        <v>60058.98</v>
      </c>
      <c r="AD153" s="3">
        <v>150000</v>
      </c>
      <c r="AE153" s="3">
        <v>0</v>
      </c>
      <c r="AF153" s="2">
        <v>2023</v>
      </c>
      <c r="AG153" s="2">
        <v>2023</v>
      </c>
      <c r="AH153" s="2">
        <v>2023</v>
      </c>
      <c r="AI153" s="12"/>
      <c r="AJ153" s="12"/>
      <c r="AK153" s="12"/>
      <c r="AL153" s="12"/>
      <c r="AM153" s="13" t="s">
        <v>16962</v>
      </c>
      <c r="AN153" s="13" t="s">
        <v>16970</v>
      </c>
      <c r="AO153" s="13">
        <v>0</v>
      </c>
      <c r="AP153" s="13" t="s">
        <v>16965</v>
      </c>
      <c r="AQ153" s="13" t="s">
        <v>16972</v>
      </c>
      <c r="AR153" s="13">
        <v>0</v>
      </c>
      <c r="AS153" s="13"/>
      <c r="AT153" s="13"/>
      <c r="AU153" s="13"/>
      <c r="AV153" s="13"/>
      <c r="AW153" s="13" t="s">
        <v>915</v>
      </c>
      <c r="AX153" s="14">
        <v>362.3</v>
      </c>
      <c r="AY153" s="14">
        <v>297</v>
      </c>
      <c r="AZ153" s="13" t="s">
        <v>2969</v>
      </c>
      <c r="BA153" s="13" t="s">
        <v>2982</v>
      </c>
      <c r="BB153" s="15"/>
      <c r="BC153" s="16">
        <f t="shared" si="40"/>
        <v>297</v>
      </c>
      <c r="BJ153" s="5" t="str">
        <f t="shared" si="38"/>
        <v>280.000</v>
      </c>
      <c r="BM153" s="5" t="s">
        <v>3611</v>
      </c>
      <c r="BN153" s="5" t="s">
        <v>17000</v>
      </c>
      <c r="BO153" s="5" t="s">
        <v>3612</v>
      </c>
      <c r="BU153" s="5" t="s">
        <v>3611</v>
      </c>
      <c r="BV153" s="5" t="s">
        <v>17000</v>
      </c>
      <c r="BW153" s="5" t="s">
        <v>3612</v>
      </c>
      <c r="CH153" s="165">
        <f t="shared" si="39"/>
        <v>-2.9103830456733704E-11</v>
      </c>
    </row>
    <row r="154" spans="1:86" x14ac:dyDescent="0.3">
      <c r="A154" s="5">
        <v>1</v>
      </c>
      <c r="B154" s="17">
        <f>SUBTOTAL(9,$A$22:A154)</f>
        <v>131</v>
      </c>
      <c r="C154" s="4" t="s">
        <v>414</v>
      </c>
      <c r="D154" s="1">
        <f t="shared" si="37"/>
        <v>4802592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169">
        <v>0</v>
      </c>
      <c r="L154" s="3">
        <v>0</v>
      </c>
      <c r="M154" s="6">
        <v>570</v>
      </c>
      <c r="N154" s="1">
        <v>4525741.1399999997</v>
      </c>
      <c r="O154" s="3">
        <v>0</v>
      </c>
      <c r="P154" s="3">
        <v>0</v>
      </c>
      <c r="Q154" s="1">
        <v>0</v>
      </c>
      <c r="R154" s="1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1">
        <f>ROUND(N154*2.14%,2)</f>
        <v>96850.86</v>
      </c>
      <c r="AD154" s="1">
        <v>180000</v>
      </c>
      <c r="AE154" s="3">
        <v>0</v>
      </c>
      <c r="AF154" s="2">
        <v>2023</v>
      </c>
      <c r="AG154" s="2">
        <v>2023</v>
      </c>
      <c r="AH154" s="2">
        <v>2023</v>
      </c>
      <c r="AI154" s="12"/>
      <c r="AJ154" s="12"/>
      <c r="AK154" s="12"/>
      <c r="AL154" s="12"/>
      <c r="AM154" s="13" t="s">
        <v>16964</v>
      </c>
      <c r="AN154" s="13" t="s">
        <v>16976</v>
      </c>
      <c r="AO154" s="13">
        <v>0</v>
      </c>
      <c r="AP154" s="13" t="s">
        <v>16966</v>
      </c>
      <c r="AQ154" s="13" t="s">
        <v>16977</v>
      </c>
      <c r="AR154" s="13" t="s">
        <v>16975</v>
      </c>
      <c r="AS154" s="13"/>
      <c r="AT154" s="13"/>
      <c r="AU154" s="13"/>
      <c r="AV154" s="13"/>
      <c r="AW154" s="13" t="s">
        <v>665</v>
      </c>
      <c r="AX154" s="14">
        <v>1104.7</v>
      </c>
      <c r="AY154" s="14">
        <v>570</v>
      </c>
      <c r="AZ154" s="13" t="s">
        <v>2969</v>
      </c>
      <c r="BA154" s="13" t="s">
        <v>17023</v>
      </c>
      <c r="BB154" s="15"/>
      <c r="BC154" s="16">
        <f t="shared" si="40"/>
        <v>0</v>
      </c>
      <c r="BJ154" s="5" t="str">
        <f t="shared" si="38"/>
        <v>444.000</v>
      </c>
      <c r="BM154" s="5" t="s">
        <v>3614</v>
      </c>
      <c r="BN154" s="5" t="s">
        <v>3007</v>
      </c>
      <c r="BO154" s="5" t="s">
        <v>3615</v>
      </c>
      <c r="BU154" s="5" t="s">
        <v>3614</v>
      </c>
      <c r="BV154" s="5" t="s">
        <v>3007</v>
      </c>
      <c r="BW154" s="5" t="s">
        <v>3615</v>
      </c>
      <c r="CH154" s="165">
        <f t="shared" si="39"/>
        <v>3.4924596548080444E-10</v>
      </c>
    </row>
    <row r="155" spans="1:86" x14ac:dyDescent="0.3">
      <c r="A155" s="5">
        <v>1</v>
      </c>
      <c r="B155" s="17">
        <f>SUBTOTAL(9,$A$22:A155)</f>
        <v>132</v>
      </c>
      <c r="C155" s="4" t="s">
        <v>418</v>
      </c>
      <c r="D155" s="1">
        <f t="shared" si="37"/>
        <v>2822576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169">
        <v>0</v>
      </c>
      <c r="L155" s="3">
        <v>0</v>
      </c>
      <c r="M155" s="6">
        <v>335</v>
      </c>
      <c r="N155" s="1">
        <v>2616581.16</v>
      </c>
      <c r="O155" s="3">
        <v>0</v>
      </c>
      <c r="P155" s="3">
        <v>0</v>
      </c>
      <c r="Q155" s="1">
        <v>0</v>
      </c>
      <c r="R155" s="1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1">
        <f>ROUND(N155*2.14%,2)</f>
        <v>55994.84</v>
      </c>
      <c r="AD155" s="1">
        <v>150000</v>
      </c>
      <c r="AE155" s="3">
        <v>0</v>
      </c>
      <c r="AF155" s="2">
        <v>2023</v>
      </c>
      <c r="AG155" s="2">
        <v>2023</v>
      </c>
      <c r="AH155" s="2">
        <v>2023</v>
      </c>
      <c r="AI155" s="12"/>
      <c r="AJ155" s="12"/>
      <c r="AK155" s="12"/>
      <c r="AL155" s="12"/>
      <c r="AM155" s="13" t="s">
        <v>16980</v>
      </c>
      <c r="AN155" s="13" t="s">
        <v>16985</v>
      </c>
      <c r="AO155" s="13">
        <v>0</v>
      </c>
      <c r="AP155" s="13" t="s">
        <v>16964</v>
      </c>
      <c r="AQ155" s="13" t="s">
        <v>16983</v>
      </c>
      <c r="AR155" s="13">
        <v>0</v>
      </c>
      <c r="AS155" s="13"/>
      <c r="AT155" s="13"/>
      <c r="AU155" s="13"/>
      <c r="AV155" s="13"/>
      <c r="AW155" s="13" t="s">
        <v>1282</v>
      </c>
      <c r="AX155" s="14">
        <v>271.89999999999998</v>
      </c>
      <c r="AY155" s="14">
        <v>252</v>
      </c>
      <c r="AZ155" s="13" t="s">
        <v>2969</v>
      </c>
      <c r="BA155" s="13" t="s">
        <v>17023</v>
      </c>
      <c r="BB155" s="15"/>
      <c r="BC155" s="16">
        <f t="shared" si="40"/>
        <v>-83</v>
      </c>
      <c r="BJ155" s="5" t="str">
        <f t="shared" si="38"/>
        <v>219.500</v>
      </c>
      <c r="BM155" s="5" t="s">
        <v>3618</v>
      </c>
      <c r="BN155" s="5" t="s">
        <v>722</v>
      </c>
      <c r="BO155" s="5" t="s">
        <v>3619</v>
      </c>
      <c r="BU155" s="5" t="s">
        <v>3618</v>
      </c>
      <c r="BV155" s="5" t="s">
        <v>722</v>
      </c>
      <c r="BW155" s="5" t="s">
        <v>3619</v>
      </c>
      <c r="CH155" s="165">
        <f t="shared" si="39"/>
        <v>-1.4551915228366852E-10</v>
      </c>
    </row>
    <row r="156" spans="1:86" x14ac:dyDescent="0.3">
      <c r="A156" s="5">
        <v>1</v>
      </c>
      <c r="B156" s="17">
        <f>SUBTOTAL(9,$A$22:A156)</f>
        <v>133</v>
      </c>
      <c r="C156" s="4" t="s">
        <v>447</v>
      </c>
      <c r="D156" s="1">
        <f t="shared" si="37"/>
        <v>2822576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169">
        <v>0</v>
      </c>
      <c r="L156" s="3">
        <v>0</v>
      </c>
      <c r="M156" s="6">
        <v>335</v>
      </c>
      <c r="N156" s="1">
        <v>2616581.16</v>
      </c>
      <c r="O156" s="3">
        <v>0</v>
      </c>
      <c r="P156" s="3">
        <v>0</v>
      </c>
      <c r="Q156" s="1">
        <v>0</v>
      </c>
      <c r="R156" s="1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1">
        <f>ROUND(N156*2.14%,2)</f>
        <v>55994.84</v>
      </c>
      <c r="AD156" s="1">
        <v>150000</v>
      </c>
      <c r="AE156" s="3">
        <v>0</v>
      </c>
      <c r="AF156" s="2">
        <v>2023</v>
      </c>
      <c r="AG156" s="2">
        <v>2023</v>
      </c>
      <c r="AH156" s="2">
        <v>2023</v>
      </c>
      <c r="AI156" s="12"/>
      <c r="AJ156" s="12"/>
      <c r="AK156" s="12"/>
      <c r="AL156" s="12"/>
      <c r="AM156" s="13" t="s">
        <v>16980</v>
      </c>
      <c r="AN156" s="13" t="s">
        <v>16961</v>
      </c>
      <c r="AO156" s="13">
        <v>0</v>
      </c>
      <c r="AP156" s="13" t="s">
        <v>16969</v>
      </c>
      <c r="AQ156" s="13" t="s">
        <v>16968</v>
      </c>
      <c r="AR156" s="13">
        <v>0</v>
      </c>
      <c r="AS156" s="13"/>
      <c r="AT156" s="13"/>
      <c r="AU156" s="13"/>
      <c r="AV156" s="13"/>
      <c r="AW156" s="13" t="s">
        <v>1736</v>
      </c>
      <c r="AX156" s="14">
        <v>456.6</v>
      </c>
      <c r="AY156" s="14">
        <v>313</v>
      </c>
      <c r="AZ156" s="13" t="s">
        <v>2969</v>
      </c>
      <c r="BA156" s="13" t="s">
        <v>17023</v>
      </c>
      <c r="BB156" s="15"/>
      <c r="BC156" s="16">
        <f t="shared" si="40"/>
        <v>-22</v>
      </c>
      <c r="BJ156" s="5" t="str">
        <f t="shared" si="38"/>
        <v>264.600</v>
      </c>
      <c r="BM156" s="5" t="s">
        <v>3658</v>
      </c>
      <c r="BN156" s="5" t="s">
        <v>2982</v>
      </c>
      <c r="BO156" s="5" t="s">
        <v>1023</v>
      </c>
      <c r="BU156" s="5" t="s">
        <v>3658</v>
      </c>
      <c r="BV156" s="5" t="s">
        <v>2982</v>
      </c>
      <c r="BW156" s="5" t="s">
        <v>1023</v>
      </c>
      <c r="CH156" s="165">
        <f t="shared" si="39"/>
        <v>-1.4551915228366852E-10</v>
      </c>
    </row>
    <row r="157" spans="1:86" x14ac:dyDescent="0.3">
      <c r="A157" s="5">
        <v>1</v>
      </c>
      <c r="B157" s="17">
        <f>SUBTOTAL(9,$A$22:A157)</f>
        <v>134</v>
      </c>
      <c r="C157" s="4" t="s">
        <v>420</v>
      </c>
      <c r="D157" s="1">
        <f t="shared" si="37"/>
        <v>1603722.3800000001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169">
        <v>0</v>
      </c>
      <c r="L157" s="3">
        <v>0</v>
      </c>
      <c r="M157" s="6">
        <v>0</v>
      </c>
      <c r="N157" s="1">
        <v>0</v>
      </c>
      <c r="O157" s="3">
        <v>0</v>
      </c>
      <c r="P157" s="3">
        <v>0</v>
      </c>
      <c r="Q157" s="6">
        <v>403</v>
      </c>
      <c r="R157" s="1">
        <v>1423264.52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1">
        <f>ROUND(R157*2.14%,2)</f>
        <v>30457.86</v>
      </c>
      <c r="AD157" s="3">
        <v>150000</v>
      </c>
      <c r="AE157" s="3">
        <v>0</v>
      </c>
      <c r="AF157" s="2">
        <v>2023</v>
      </c>
      <c r="AG157" s="2">
        <v>2023</v>
      </c>
      <c r="AH157" s="2">
        <v>2023</v>
      </c>
      <c r="AI157" s="12"/>
      <c r="AJ157" s="12"/>
      <c r="AK157" s="12"/>
      <c r="AL157" s="12"/>
      <c r="AM157" s="13" t="s">
        <v>16981</v>
      </c>
      <c r="AN157" s="13" t="s">
        <v>16961</v>
      </c>
      <c r="AO157" s="13">
        <v>0</v>
      </c>
      <c r="AP157" s="13" t="s">
        <v>16969</v>
      </c>
      <c r="AQ157" s="13" t="s">
        <v>16975</v>
      </c>
      <c r="AR157" s="13">
        <v>0</v>
      </c>
      <c r="AS157" s="13" t="s">
        <v>16991</v>
      </c>
      <c r="AT157" s="13"/>
      <c r="AU157" s="13"/>
      <c r="AV157" s="13"/>
      <c r="AW157" s="13" t="s">
        <v>1736</v>
      </c>
      <c r="AX157" s="14">
        <v>391.7</v>
      </c>
      <c r="AY157" s="14">
        <v>342</v>
      </c>
      <c r="AZ157" s="13" t="s">
        <v>2969</v>
      </c>
      <c r="BA157" s="13" t="s">
        <v>1736</v>
      </c>
      <c r="BB157" s="15"/>
      <c r="BC157" s="16">
        <f t="shared" si="40"/>
        <v>342</v>
      </c>
      <c r="BJ157" s="5" t="str">
        <f t="shared" si="38"/>
        <v>нет данных</v>
      </c>
      <c r="BM157" s="5" t="s">
        <v>3620</v>
      </c>
      <c r="BN157" s="5" t="s">
        <v>2986</v>
      </c>
      <c r="BO157" s="5" t="s">
        <v>3621</v>
      </c>
      <c r="BU157" s="5" t="s">
        <v>3620</v>
      </c>
      <c r="BV157" s="5" t="s">
        <v>2986</v>
      </c>
      <c r="BW157" s="5" t="s">
        <v>3621</v>
      </c>
      <c r="CH157" s="165">
        <f t="shared" si="39"/>
        <v>1.1641532182693481E-10</v>
      </c>
    </row>
    <row r="158" spans="1:86" x14ac:dyDescent="0.3">
      <c r="A158" s="5">
        <v>1</v>
      </c>
      <c r="B158" s="17">
        <f>SUBTOTAL(9,$A$22:A158)</f>
        <v>135</v>
      </c>
      <c r="C158" s="4" t="s">
        <v>421</v>
      </c>
      <c r="D158" s="1">
        <f t="shared" si="37"/>
        <v>2055846.4000000001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169">
        <v>0</v>
      </c>
      <c r="L158" s="3">
        <v>0</v>
      </c>
      <c r="M158" s="6">
        <v>244</v>
      </c>
      <c r="N158" s="1">
        <v>1865915.8</v>
      </c>
      <c r="O158" s="3">
        <v>0</v>
      </c>
      <c r="P158" s="3">
        <v>0</v>
      </c>
      <c r="Q158" s="1">
        <v>0</v>
      </c>
      <c r="R158" s="1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1">
        <f>ROUND(N158*2.14%,2)</f>
        <v>39930.6</v>
      </c>
      <c r="AD158" s="1">
        <v>150000</v>
      </c>
      <c r="AE158" s="3">
        <v>0</v>
      </c>
      <c r="AF158" s="2">
        <v>2023</v>
      </c>
      <c r="AG158" s="2">
        <v>2023</v>
      </c>
      <c r="AH158" s="2">
        <v>2023</v>
      </c>
      <c r="AI158" s="12"/>
      <c r="AJ158" s="12"/>
      <c r="AK158" s="12"/>
      <c r="AL158" s="12"/>
      <c r="AM158" s="13" t="s">
        <v>16978</v>
      </c>
      <c r="AN158" s="13" t="s">
        <v>16970</v>
      </c>
      <c r="AO158" s="13">
        <v>0</v>
      </c>
      <c r="AP158" s="13" t="s">
        <v>16962</v>
      </c>
      <c r="AQ158" s="13" t="s">
        <v>16968</v>
      </c>
      <c r="AR158" s="13" t="s">
        <v>16975</v>
      </c>
      <c r="AS158" s="13"/>
      <c r="AT158" s="13"/>
      <c r="AU158" s="13"/>
      <c r="AV158" s="13"/>
      <c r="AW158" s="13" t="s">
        <v>2142</v>
      </c>
      <c r="AX158" s="14">
        <v>255.8</v>
      </c>
      <c r="AY158" s="14">
        <v>244</v>
      </c>
      <c r="AZ158" s="13" t="s">
        <v>2969</v>
      </c>
      <c r="BA158" s="13" t="s">
        <v>17023</v>
      </c>
      <c r="BB158" s="15"/>
      <c r="BC158" s="16">
        <f t="shared" si="40"/>
        <v>0</v>
      </c>
      <c r="BJ158" s="5" t="str">
        <f t="shared" si="38"/>
        <v>178.400</v>
      </c>
      <c r="BM158" s="5" t="s">
        <v>3622</v>
      </c>
      <c r="BN158" s="5" t="s">
        <v>1345</v>
      </c>
      <c r="BO158" s="5" t="s">
        <v>3623</v>
      </c>
      <c r="BU158" s="5" t="s">
        <v>3622</v>
      </c>
      <c r="BV158" s="5" t="s">
        <v>1345</v>
      </c>
      <c r="BW158" s="5" t="s">
        <v>3623</v>
      </c>
      <c r="CH158" s="165">
        <f t="shared" si="39"/>
        <v>8.7311491370201111E-11</v>
      </c>
    </row>
    <row r="159" spans="1:86" x14ac:dyDescent="0.3">
      <c r="A159" s="5">
        <v>1</v>
      </c>
      <c r="B159" s="17">
        <f>SUBTOTAL(9,$A$22:A159)</f>
        <v>136</v>
      </c>
      <c r="C159" s="4" t="s">
        <v>424</v>
      </c>
      <c r="D159" s="1">
        <f t="shared" si="37"/>
        <v>3201728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169">
        <v>0</v>
      </c>
      <c r="L159" s="3">
        <v>0</v>
      </c>
      <c r="M159" s="6">
        <v>380</v>
      </c>
      <c r="N159" s="1">
        <v>2987789.31</v>
      </c>
      <c r="O159" s="3">
        <v>0</v>
      </c>
      <c r="P159" s="3">
        <v>0</v>
      </c>
      <c r="Q159" s="1">
        <v>0</v>
      </c>
      <c r="R159" s="1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1">
        <f>ROUND(N159*2.14%,2)</f>
        <v>63938.69</v>
      </c>
      <c r="AD159" s="1">
        <v>150000</v>
      </c>
      <c r="AE159" s="3">
        <v>0</v>
      </c>
      <c r="AF159" s="2">
        <v>2023</v>
      </c>
      <c r="AG159" s="2">
        <v>2023</v>
      </c>
      <c r="AH159" s="2">
        <v>2023</v>
      </c>
      <c r="AI159" s="12"/>
      <c r="AJ159" s="12"/>
      <c r="AK159" s="12"/>
      <c r="AL159" s="12"/>
      <c r="AM159" s="13" t="s">
        <v>16981</v>
      </c>
      <c r="AN159" s="13" t="s">
        <v>16961</v>
      </c>
      <c r="AO159" s="13">
        <v>0</v>
      </c>
      <c r="AP159" s="13" t="s">
        <v>16969</v>
      </c>
      <c r="AQ159" s="13" t="s">
        <v>16975</v>
      </c>
      <c r="AR159" s="13">
        <v>0</v>
      </c>
      <c r="AS159" s="13"/>
      <c r="AT159" s="13"/>
      <c r="AU159" s="13"/>
      <c r="AV159" s="13"/>
      <c r="AW159" s="13" t="s">
        <v>1012</v>
      </c>
      <c r="AX159" s="14">
        <v>383.6</v>
      </c>
      <c r="AY159" s="14">
        <v>380</v>
      </c>
      <c r="AZ159" s="13" t="s">
        <v>2969</v>
      </c>
      <c r="BA159" s="13" t="s">
        <v>17023</v>
      </c>
      <c r="BB159" s="15"/>
      <c r="BC159" s="16">
        <f t="shared" si="40"/>
        <v>0</v>
      </c>
      <c r="BJ159" s="5" t="str">
        <f t="shared" si="38"/>
        <v>216.000</v>
      </c>
      <c r="BM159" s="5" t="s">
        <v>3627</v>
      </c>
      <c r="BN159" s="5" t="s">
        <v>2982</v>
      </c>
      <c r="BO159" s="5" t="s">
        <v>3628</v>
      </c>
      <c r="BU159" s="5" t="s">
        <v>3627</v>
      </c>
      <c r="BV159" s="5" t="s">
        <v>2982</v>
      </c>
      <c r="BW159" s="5" t="s">
        <v>3628</v>
      </c>
      <c r="CH159" s="165">
        <f t="shared" si="39"/>
        <v>-5.8207660913467407E-11</v>
      </c>
    </row>
    <row r="160" spans="1:86" x14ac:dyDescent="0.3">
      <c r="A160" s="5">
        <v>1</v>
      </c>
      <c r="B160" s="17">
        <f>SUBTOTAL(9,$A$22:A160)</f>
        <v>137</v>
      </c>
      <c r="C160" s="4" t="s">
        <v>426</v>
      </c>
      <c r="D160" s="1">
        <f t="shared" si="37"/>
        <v>2864704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169">
        <v>0</v>
      </c>
      <c r="L160" s="3">
        <v>0</v>
      </c>
      <c r="M160" s="6">
        <v>340</v>
      </c>
      <c r="N160" s="1">
        <v>2657826.5099999998</v>
      </c>
      <c r="O160" s="3">
        <v>0</v>
      </c>
      <c r="P160" s="3">
        <v>0</v>
      </c>
      <c r="Q160" s="1">
        <v>0</v>
      </c>
      <c r="R160" s="1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1">
        <f>ROUND(N160*2.14%,2)</f>
        <v>56877.49</v>
      </c>
      <c r="AD160" s="1">
        <v>150000</v>
      </c>
      <c r="AE160" s="3">
        <v>0</v>
      </c>
      <c r="AF160" s="2">
        <v>2023</v>
      </c>
      <c r="AG160" s="2">
        <v>2023</v>
      </c>
      <c r="AH160" s="2">
        <v>2023</v>
      </c>
      <c r="AI160" s="12"/>
      <c r="AJ160" s="12"/>
      <c r="AK160" s="12"/>
      <c r="AL160" s="12"/>
      <c r="AM160" s="13" t="s">
        <v>16978</v>
      </c>
      <c r="AN160" s="13" t="s">
        <v>16967</v>
      </c>
      <c r="AO160" s="13">
        <v>0</v>
      </c>
      <c r="AP160" s="13" t="s">
        <v>16982</v>
      </c>
      <c r="AQ160" s="13" t="s">
        <v>16968</v>
      </c>
      <c r="AR160" s="13">
        <v>0</v>
      </c>
      <c r="AS160" s="13"/>
      <c r="AT160" s="13"/>
      <c r="AU160" s="13"/>
      <c r="AV160" s="13"/>
      <c r="AW160" s="13" t="s">
        <v>2144</v>
      </c>
      <c r="AX160" s="14">
        <v>404.7</v>
      </c>
      <c r="AY160" s="14">
        <v>343.95</v>
      </c>
      <c r="AZ160" s="13" t="s">
        <v>2969</v>
      </c>
      <c r="BA160" s="13" t="s">
        <v>17023</v>
      </c>
      <c r="BB160" s="15"/>
      <c r="BC160" s="16">
        <f t="shared" si="40"/>
        <v>3.9499999999999886</v>
      </c>
      <c r="BJ160" s="5" t="str">
        <f t="shared" si="38"/>
        <v>404.700</v>
      </c>
      <c r="BM160" s="5" t="s">
        <v>3632</v>
      </c>
      <c r="BN160" s="5" t="s">
        <v>783</v>
      </c>
      <c r="BO160" s="5" t="s">
        <v>3633</v>
      </c>
      <c r="BU160" s="5" t="s">
        <v>3632</v>
      </c>
      <c r="BV160" s="5" t="s">
        <v>783</v>
      </c>
      <c r="BW160" s="5" t="s">
        <v>3633</v>
      </c>
      <c r="CH160" s="165">
        <f t="shared" si="39"/>
        <v>2.3283064365386963E-10</v>
      </c>
    </row>
    <row r="161" spans="1:115" x14ac:dyDescent="0.3">
      <c r="A161" s="5">
        <v>1</v>
      </c>
      <c r="B161" s="17">
        <f>SUBTOTAL(9,$A$22:A161)</f>
        <v>138</v>
      </c>
      <c r="C161" s="4" t="s">
        <v>381</v>
      </c>
      <c r="D161" s="1">
        <f t="shared" si="37"/>
        <v>2485552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169">
        <v>0</v>
      </c>
      <c r="L161" s="3">
        <v>0</v>
      </c>
      <c r="M161" s="6">
        <v>295</v>
      </c>
      <c r="N161" s="1">
        <v>2286618.37</v>
      </c>
      <c r="O161" s="3">
        <v>0</v>
      </c>
      <c r="P161" s="3">
        <v>0</v>
      </c>
      <c r="Q161" s="1">
        <v>0</v>
      </c>
      <c r="R161" s="1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1">
        <f>ROUND(N161*2.14%,2)</f>
        <v>48933.63</v>
      </c>
      <c r="AD161" s="1">
        <v>150000</v>
      </c>
      <c r="AE161" s="3">
        <v>0</v>
      </c>
      <c r="AF161" s="2">
        <v>2023</v>
      </c>
      <c r="AG161" s="2">
        <v>2023</v>
      </c>
      <c r="AH161" s="2">
        <v>2023</v>
      </c>
      <c r="AI161" s="12"/>
      <c r="AJ161" s="12"/>
      <c r="AK161" s="12"/>
      <c r="AL161" s="12"/>
      <c r="AM161" s="13" t="s">
        <v>16971</v>
      </c>
      <c r="AN161" s="13" t="s">
        <v>16962</v>
      </c>
      <c r="AO161" s="13">
        <v>0</v>
      </c>
      <c r="AP161" s="13" t="s">
        <v>16982</v>
      </c>
      <c r="AQ161" s="13" t="s">
        <v>16983</v>
      </c>
      <c r="AR161" s="13">
        <v>0</v>
      </c>
      <c r="AS161" s="13"/>
      <c r="AT161" s="13"/>
      <c r="AU161" s="13"/>
      <c r="AV161" s="13"/>
      <c r="AW161" s="13" t="s">
        <v>783</v>
      </c>
      <c r="AX161" s="14">
        <v>275.3</v>
      </c>
      <c r="AY161" s="14">
        <v>321.3</v>
      </c>
      <c r="AZ161" s="13" t="s">
        <v>2969</v>
      </c>
      <c r="BA161" s="13" t="s">
        <v>17023</v>
      </c>
      <c r="BB161" s="15"/>
      <c r="BC161" s="16">
        <f>AY161-M161</f>
        <v>26.300000000000011</v>
      </c>
      <c r="BJ161" s="5" t="str">
        <f t="shared" si="38"/>
        <v>208.500</v>
      </c>
      <c r="BM161" s="5" t="s">
        <v>561</v>
      </c>
      <c r="BN161" s="5" t="s">
        <v>806</v>
      </c>
      <c r="BO161" s="5" t="s">
        <v>733</v>
      </c>
      <c r="BU161" s="5" t="s">
        <v>561</v>
      </c>
      <c r="BV161" s="5" t="s">
        <v>806</v>
      </c>
      <c r="BW161" s="5" t="s">
        <v>733</v>
      </c>
      <c r="CH161" s="165">
        <f t="shared" si="39"/>
        <v>-1.1641532182693481E-10</v>
      </c>
    </row>
    <row r="162" spans="1:115" x14ac:dyDescent="0.3">
      <c r="A162" s="5">
        <v>1</v>
      </c>
      <c r="B162" s="17">
        <f>SUBTOTAL(9,$A$22:A162)</f>
        <v>139</v>
      </c>
      <c r="C162" s="4" t="s">
        <v>2134</v>
      </c>
      <c r="D162" s="170">
        <f t="shared" ref="D162" si="42">E162+F162+G162+H162+I162+J162+L162+N162+P162+R162+T162+U162+V162+W162+X162+Y162+Z162+AA162+AB162+AC162+AD162+AE162</f>
        <v>17077038.260000002</v>
      </c>
      <c r="E162" s="170">
        <v>0</v>
      </c>
      <c r="F162" s="170">
        <v>0</v>
      </c>
      <c r="G162" s="170">
        <v>0</v>
      </c>
      <c r="H162" s="170">
        <v>0</v>
      </c>
      <c r="I162" s="170">
        <v>0</v>
      </c>
      <c r="J162" s="170">
        <v>0</v>
      </c>
      <c r="K162" s="171">
        <v>0</v>
      </c>
      <c r="L162" s="170">
        <v>0</v>
      </c>
      <c r="M162" s="170">
        <v>2047.5</v>
      </c>
      <c r="N162" s="170">
        <v>16898037.350000001</v>
      </c>
      <c r="O162" s="170">
        <v>0</v>
      </c>
      <c r="P162" s="170">
        <v>0</v>
      </c>
      <c r="Q162" s="170">
        <v>0</v>
      </c>
      <c r="R162" s="170">
        <v>0</v>
      </c>
      <c r="S162" s="170">
        <v>0</v>
      </c>
      <c r="T162" s="170">
        <v>0</v>
      </c>
      <c r="U162" s="170">
        <v>0</v>
      </c>
      <c r="V162" s="170">
        <v>0</v>
      </c>
      <c r="W162" s="170">
        <v>0</v>
      </c>
      <c r="X162" s="170">
        <v>0</v>
      </c>
      <c r="Y162" s="170">
        <v>0</v>
      </c>
      <c r="Z162" s="170">
        <v>0</v>
      </c>
      <c r="AA162" s="170">
        <v>0</v>
      </c>
      <c r="AB162" s="170">
        <v>0</v>
      </c>
      <c r="AC162" s="170">
        <f t="shared" ref="AC162" si="43">ROUND(N162*1.0593%,2)+ROUND(E162*1.0593%,2)+ROUND(F162*1.0593%,2)+ROUND(G162*1.0593%,2)+ROUND(H162*1.0593%,2)+ROUND(I162*1.0593%,2)+ROUND(J162*1.0593%,2)+ROUND(L162*1.0593%,2)+ROUND(P162*1.0593%,2)+ROUND(R162*1.0593%,2)+ROUND(T162*1.0593%,2)+ROUND(U162*1.0593%,2)+ROUND(V162*1.0593%,2)+ROUND(W162*1.0593%,2)+ROUND(X162*1.0593%,2)+ROUND(Y162*1.0593%,2)+ROUND(Z162*1.0593%,2)+ROUND(AA162*1.0593%,2)+ROUND(AB162*1.0593%,2)</f>
        <v>179000.91</v>
      </c>
      <c r="AD162" s="170">
        <v>0</v>
      </c>
      <c r="AE162" s="170">
        <v>0</v>
      </c>
      <c r="AF162" s="172" t="s">
        <v>17063</v>
      </c>
      <c r="AG162" s="172">
        <v>2023</v>
      </c>
      <c r="AH162" s="173">
        <v>2023</v>
      </c>
      <c r="AI162" s="12"/>
      <c r="AJ162" s="12"/>
      <c r="AK162" s="12"/>
      <c r="AL162" s="12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4"/>
      <c r="AY162" s="14"/>
      <c r="AZ162" s="13"/>
      <c r="BA162" s="13"/>
      <c r="BB162" s="15"/>
      <c r="BC162" s="16"/>
      <c r="CH162" s="165"/>
    </row>
    <row r="163" spans="1:115" x14ac:dyDescent="0.3">
      <c r="B163" s="166" t="s">
        <v>199</v>
      </c>
      <c r="C163" s="166"/>
      <c r="D163" s="163">
        <f>SUM(D164:D182)</f>
        <v>150602349.23000002</v>
      </c>
      <c r="E163" s="1">
        <f t="shared" ref="E163:AE163" si="44">SUM(E164:E182)</f>
        <v>0</v>
      </c>
      <c r="F163" s="1">
        <f t="shared" si="44"/>
        <v>0</v>
      </c>
      <c r="G163" s="1">
        <f t="shared" si="44"/>
        <v>0</v>
      </c>
      <c r="H163" s="1">
        <f t="shared" si="44"/>
        <v>0</v>
      </c>
      <c r="I163" s="1">
        <f t="shared" si="44"/>
        <v>0</v>
      </c>
      <c r="J163" s="1">
        <f t="shared" si="44"/>
        <v>0</v>
      </c>
      <c r="K163" s="164">
        <f t="shared" si="44"/>
        <v>0</v>
      </c>
      <c r="L163" s="1">
        <f t="shared" si="44"/>
        <v>0</v>
      </c>
      <c r="M163" s="1">
        <f t="shared" si="44"/>
        <v>16648.129999999997</v>
      </c>
      <c r="N163" s="1">
        <f t="shared" si="44"/>
        <v>129088527.71000002</v>
      </c>
      <c r="O163" s="1">
        <f t="shared" si="44"/>
        <v>0</v>
      </c>
      <c r="P163" s="1">
        <f t="shared" si="44"/>
        <v>0</v>
      </c>
      <c r="Q163" s="1">
        <f t="shared" si="44"/>
        <v>2425.62</v>
      </c>
      <c r="R163" s="1">
        <f t="shared" si="44"/>
        <v>16945164.27</v>
      </c>
      <c r="S163" s="1">
        <f t="shared" si="44"/>
        <v>0</v>
      </c>
      <c r="T163" s="1">
        <f t="shared" si="44"/>
        <v>0</v>
      </c>
      <c r="U163" s="1">
        <f t="shared" si="44"/>
        <v>0</v>
      </c>
      <c r="V163" s="1">
        <f t="shared" si="44"/>
        <v>0</v>
      </c>
      <c r="W163" s="1">
        <f t="shared" si="44"/>
        <v>0</v>
      </c>
      <c r="X163" s="1">
        <f t="shared" si="44"/>
        <v>0</v>
      </c>
      <c r="Y163" s="1">
        <f t="shared" si="44"/>
        <v>0</v>
      </c>
      <c r="Z163" s="1">
        <f t="shared" si="44"/>
        <v>0</v>
      </c>
      <c r="AA163" s="1">
        <f t="shared" si="44"/>
        <v>0</v>
      </c>
      <c r="AB163" s="1">
        <f t="shared" si="44"/>
        <v>0</v>
      </c>
      <c r="AC163" s="1">
        <f t="shared" si="44"/>
        <v>2470191.3099999996</v>
      </c>
      <c r="AD163" s="1">
        <f t="shared" si="44"/>
        <v>1858465.94</v>
      </c>
      <c r="AE163" s="1">
        <f t="shared" si="44"/>
        <v>240000</v>
      </c>
      <c r="AF163" s="2" t="s">
        <v>17037</v>
      </c>
      <c r="AG163" s="2" t="s">
        <v>17037</v>
      </c>
      <c r="AH163" s="2" t="s">
        <v>17037</v>
      </c>
      <c r="AI163" s="12"/>
      <c r="AJ163" s="12"/>
      <c r="AK163" s="12"/>
      <c r="AL163" s="12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4"/>
      <c r="AY163" s="14"/>
      <c r="AZ163" s="13"/>
      <c r="BA163" s="13"/>
      <c r="BB163" s="15"/>
      <c r="BC163" s="16">
        <f t="shared" si="33"/>
        <v>-16648.129999999997</v>
      </c>
      <c r="BJ163" s="5" t="e">
        <f t="shared" ref="BJ163:BJ174" si="45">VLOOKUP(C163,BM:BO,3,FALSE)</f>
        <v>#N/A</v>
      </c>
      <c r="BM163" s="5" t="s">
        <v>636</v>
      </c>
      <c r="BN163" s="5" t="s">
        <v>1345</v>
      </c>
      <c r="BO163" s="5" t="s">
        <v>1679</v>
      </c>
      <c r="BU163" s="5" t="s">
        <v>636</v>
      </c>
      <c r="BV163" s="5" t="s">
        <v>1345</v>
      </c>
      <c r="BW163" s="5" t="s">
        <v>1679</v>
      </c>
      <c r="CH163" s="165">
        <f t="shared" si="17"/>
        <v>-3.2596290111541748E-9</v>
      </c>
    </row>
    <row r="164" spans="1:115" x14ac:dyDescent="0.3">
      <c r="A164" s="5">
        <v>1</v>
      </c>
      <c r="B164" s="17">
        <f>SUBTOTAL(9,$A$22:A164)</f>
        <v>140</v>
      </c>
      <c r="C164" s="167" t="s">
        <v>190</v>
      </c>
      <c r="D164" s="1">
        <f t="shared" ref="D164:D179" si="46">E164+F164+G164+H164+I164+J164+L164+N164+P164+R164+T164+U164+V164+W164+X164+Y164+Z164+AA164+AB164+AC164+AD164+AE164</f>
        <v>4981278.99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64">
        <v>0</v>
      </c>
      <c r="L164" s="1">
        <v>0</v>
      </c>
      <c r="M164" s="1">
        <v>602</v>
      </c>
      <c r="N164" s="1">
        <v>4789711.38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f t="shared" ref="AC164:AC174" si="47">ROUND(N164*2.14%,2)</f>
        <v>102499.82</v>
      </c>
      <c r="AD164" s="1">
        <v>89067.79</v>
      </c>
      <c r="AE164" s="1">
        <v>0</v>
      </c>
      <c r="AF164" s="2">
        <v>2023</v>
      </c>
      <c r="AG164" s="2">
        <v>2023</v>
      </c>
      <c r="AH164" s="2">
        <v>2023</v>
      </c>
      <c r="AI164" s="12"/>
      <c r="AJ164" s="12"/>
      <c r="AK164" s="12"/>
      <c r="AL164" s="12"/>
      <c r="AM164" s="13" t="s">
        <v>16964</v>
      </c>
      <c r="AN164" s="13" t="s">
        <v>16976</v>
      </c>
      <c r="AO164" s="13">
        <v>0</v>
      </c>
      <c r="AP164" s="13" t="s">
        <v>16973</v>
      </c>
      <c r="AQ164" s="13" t="s">
        <v>16977</v>
      </c>
      <c r="AR164" s="13">
        <v>0</v>
      </c>
      <c r="AS164" s="13"/>
      <c r="AT164" s="13"/>
      <c r="AU164" s="13"/>
      <c r="AV164" s="13"/>
      <c r="AW164" s="13" t="s">
        <v>615</v>
      </c>
      <c r="AX164" s="14">
        <v>555</v>
      </c>
      <c r="AY164" s="14">
        <v>602</v>
      </c>
      <c r="AZ164" s="13" t="s">
        <v>2969</v>
      </c>
      <c r="BA164" s="13" t="s">
        <v>17023</v>
      </c>
      <c r="BB164" s="15"/>
      <c r="BC164" s="16">
        <f t="shared" si="33"/>
        <v>0</v>
      </c>
      <c r="BJ164" s="5" t="str">
        <f t="shared" si="45"/>
        <v>605.800</v>
      </c>
      <c r="BM164" s="5" t="s">
        <v>637</v>
      </c>
      <c r="BN164" s="5" t="s">
        <v>1142</v>
      </c>
      <c r="BO164" s="5" t="s">
        <v>3234</v>
      </c>
      <c r="BU164" s="5" t="s">
        <v>637</v>
      </c>
      <c r="BV164" s="5" t="s">
        <v>1142</v>
      </c>
      <c r="BW164" s="5" t="s">
        <v>3234</v>
      </c>
      <c r="CH164" s="165">
        <f t="shared" si="17"/>
        <v>3.3469405025243759E-10</v>
      </c>
    </row>
    <row r="165" spans="1:115" x14ac:dyDescent="0.3">
      <c r="A165" s="5">
        <v>1</v>
      </c>
      <c r="B165" s="17">
        <f>SUBTOTAL(9,$A$22:A165)</f>
        <v>141</v>
      </c>
      <c r="C165" s="167" t="s">
        <v>191</v>
      </c>
      <c r="D165" s="1">
        <f t="shared" si="46"/>
        <v>8874687.6600000001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64">
        <v>0</v>
      </c>
      <c r="L165" s="1">
        <v>0</v>
      </c>
      <c r="M165" s="1">
        <v>1054.3</v>
      </c>
      <c r="N165" s="1">
        <v>8501184.7300000004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f t="shared" si="47"/>
        <v>181925.35</v>
      </c>
      <c r="AD165" s="3">
        <v>191577.58</v>
      </c>
      <c r="AE165" s="1">
        <v>0</v>
      </c>
      <c r="AF165" s="2">
        <v>2023</v>
      </c>
      <c r="AG165" s="2">
        <v>2023</v>
      </c>
      <c r="AH165" s="2">
        <v>2023</v>
      </c>
      <c r="AI165" s="12"/>
      <c r="AJ165" s="12"/>
      <c r="AK165" s="12"/>
      <c r="AL165" s="12"/>
      <c r="AM165" s="13" t="s">
        <v>16966</v>
      </c>
      <c r="AN165" s="13" t="s">
        <v>16971</v>
      </c>
      <c r="AO165" s="13">
        <v>0</v>
      </c>
      <c r="AP165" s="13" t="s">
        <v>16982</v>
      </c>
      <c r="AQ165" s="13" t="s">
        <v>16983</v>
      </c>
      <c r="AR165" s="13" t="s">
        <v>16975</v>
      </c>
      <c r="AS165" s="13" t="s">
        <v>16993</v>
      </c>
      <c r="AT165" s="13"/>
      <c r="AU165" s="13"/>
      <c r="AV165" s="13"/>
      <c r="AW165" s="13" t="s">
        <v>621</v>
      </c>
      <c r="AX165" s="14">
        <v>2576.3000000000002</v>
      </c>
      <c r="AY165" s="14">
        <v>1054.3</v>
      </c>
      <c r="AZ165" s="13" t="s">
        <v>2969</v>
      </c>
      <c r="BA165" s="13" t="s">
        <v>1345</v>
      </c>
      <c r="BB165" s="15"/>
      <c r="BC165" s="16">
        <f t="shared" si="33"/>
        <v>0</v>
      </c>
      <c r="BJ165" s="5" t="str">
        <f t="shared" si="45"/>
        <v>821.000</v>
      </c>
      <c r="BM165" s="5" t="s">
        <v>3235</v>
      </c>
      <c r="BN165" s="5" t="s">
        <v>2986</v>
      </c>
      <c r="BO165" s="5" t="s">
        <v>2986</v>
      </c>
      <c r="BU165" s="5" t="s">
        <v>3235</v>
      </c>
      <c r="BV165" s="5" t="s">
        <v>2986</v>
      </c>
      <c r="BW165" s="5" t="s">
        <v>2986</v>
      </c>
      <c r="CH165" s="165">
        <f t="shared" si="17"/>
        <v>-2.9103830456733704E-10</v>
      </c>
    </row>
    <row r="166" spans="1:115" x14ac:dyDescent="0.3">
      <c r="A166" s="5">
        <v>1</v>
      </c>
      <c r="B166" s="17">
        <f>SUBTOTAL(9,$A$22:A166)</f>
        <v>142</v>
      </c>
      <c r="C166" s="167" t="s">
        <v>13842</v>
      </c>
      <c r="D166" s="1">
        <f t="shared" si="46"/>
        <v>5741803.6200000001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64">
        <v>0</v>
      </c>
      <c r="L166" s="1">
        <v>0</v>
      </c>
      <c r="M166" s="1">
        <v>692</v>
      </c>
      <c r="N166" s="1">
        <v>5532127.6699999999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f t="shared" si="47"/>
        <v>118387.53</v>
      </c>
      <c r="AD166" s="1">
        <v>91288.42</v>
      </c>
      <c r="AE166" s="1">
        <v>0</v>
      </c>
      <c r="AF166" s="2">
        <v>2023</v>
      </c>
      <c r="AG166" s="2">
        <v>2023</v>
      </c>
      <c r="AH166" s="2">
        <v>2023</v>
      </c>
      <c r="AI166" s="12"/>
      <c r="AJ166" s="12"/>
      <c r="AK166" s="12"/>
      <c r="AL166" s="12"/>
      <c r="AM166" s="13" t="s">
        <v>16964</v>
      </c>
      <c r="AN166" s="13" t="s">
        <v>16985</v>
      </c>
      <c r="AO166" s="13">
        <v>0</v>
      </c>
      <c r="AP166" s="13" t="s">
        <v>16970</v>
      </c>
      <c r="AQ166" s="13" t="s">
        <v>16977</v>
      </c>
      <c r="AR166" s="13">
        <v>0</v>
      </c>
      <c r="AS166" s="13"/>
      <c r="AT166" s="13"/>
      <c r="AU166" s="13"/>
      <c r="AV166" s="13"/>
      <c r="AW166" s="13">
        <v>1967</v>
      </c>
      <c r="AX166" s="14">
        <v>777.9</v>
      </c>
      <c r="AY166" s="14">
        <v>692</v>
      </c>
      <c r="AZ166" s="13" t="s">
        <v>2969</v>
      </c>
      <c r="BA166" s="13" t="s">
        <v>17023</v>
      </c>
      <c r="BB166" s="15"/>
      <c r="BC166" s="16">
        <f t="shared" si="33"/>
        <v>0</v>
      </c>
      <c r="BJ166" s="5" t="str">
        <f t="shared" si="45"/>
        <v>444.800</v>
      </c>
      <c r="BM166" s="5" t="s">
        <v>3238</v>
      </c>
      <c r="BN166" s="5" t="s">
        <v>2986</v>
      </c>
      <c r="BO166" s="5" t="s">
        <v>2986</v>
      </c>
      <c r="BU166" s="5" t="s">
        <v>3238</v>
      </c>
      <c r="BV166" s="5" t="s">
        <v>2986</v>
      </c>
      <c r="BW166" s="5" t="s">
        <v>2986</v>
      </c>
      <c r="CH166" s="165">
        <f t="shared" si="17"/>
        <v>1.8917489796876907E-10</v>
      </c>
    </row>
    <row r="167" spans="1:115" x14ac:dyDescent="0.3">
      <c r="A167" s="5">
        <v>1</v>
      </c>
      <c r="B167" s="17">
        <f>SUBTOTAL(9,$A$22:A167)</f>
        <v>143</v>
      </c>
      <c r="C167" s="167" t="s">
        <v>193</v>
      </c>
      <c r="D167" s="1">
        <f t="shared" si="46"/>
        <v>9698510.6500000004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64">
        <v>0</v>
      </c>
      <c r="L167" s="1">
        <v>0</v>
      </c>
      <c r="M167" s="1">
        <v>1151</v>
      </c>
      <c r="N167" s="1">
        <v>9298869.7899999991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f t="shared" si="47"/>
        <v>198995.81</v>
      </c>
      <c r="AD167" s="3">
        <v>200645.05</v>
      </c>
      <c r="AE167" s="1">
        <v>0</v>
      </c>
      <c r="AF167" s="2">
        <v>2023</v>
      </c>
      <c r="AG167" s="2">
        <v>2023</v>
      </c>
      <c r="AH167" s="2">
        <v>2023</v>
      </c>
      <c r="AI167" s="12"/>
      <c r="AJ167" s="12"/>
      <c r="AK167" s="12"/>
      <c r="AL167" s="12"/>
      <c r="AM167" s="13" t="s">
        <v>16964</v>
      </c>
      <c r="AN167" s="13" t="s">
        <v>16978</v>
      </c>
      <c r="AO167" s="13">
        <v>0</v>
      </c>
      <c r="AP167" s="13" t="s">
        <v>16981</v>
      </c>
      <c r="AQ167" s="13" t="s">
        <v>16977</v>
      </c>
      <c r="AR167" s="13" t="s">
        <v>16975</v>
      </c>
      <c r="AS167" s="13"/>
      <c r="AT167" s="13"/>
      <c r="AU167" s="13"/>
      <c r="AV167" s="13"/>
      <c r="AW167" s="13" t="s">
        <v>633</v>
      </c>
      <c r="AX167" s="14">
        <v>2904.4</v>
      </c>
      <c r="AY167" s="14">
        <v>1151</v>
      </c>
      <c r="AZ167" s="13" t="s">
        <v>2969</v>
      </c>
      <c r="BA167" s="13" t="s">
        <v>17023</v>
      </c>
      <c r="BB167" s="15"/>
      <c r="BC167" s="16">
        <f t="shared" si="33"/>
        <v>0</v>
      </c>
      <c r="BJ167" s="5" t="str">
        <f t="shared" si="45"/>
        <v>885.600</v>
      </c>
      <c r="BM167" s="5" t="s">
        <v>3240</v>
      </c>
      <c r="BN167" s="5" t="s">
        <v>2986</v>
      </c>
      <c r="BO167" s="5" t="s">
        <v>2986</v>
      </c>
      <c r="BU167" s="5" t="s">
        <v>3240</v>
      </c>
      <c r="BV167" s="5" t="s">
        <v>2986</v>
      </c>
      <c r="BW167" s="5" t="s">
        <v>2986</v>
      </c>
      <c r="CH167" s="165">
        <f t="shared" si="17"/>
        <v>1.280568540096283E-9</v>
      </c>
    </row>
    <row r="168" spans="1:115" x14ac:dyDescent="0.3">
      <c r="A168" s="5">
        <v>1</v>
      </c>
      <c r="B168" s="17">
        <f>SUBTOTAL(9,$A$22:A168)</f>
        <v>144</v>
      </c>
      <c r="C168" s="167" t="s">
        <v>194</v>
      </c>
      <c r="D168" s="1">
        <f t="shared" si="46"/>
        <v>4838891.74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64">
        <v>0</v>
      </c>
      <c r="L168" s="1">
        <v>0</v>
      </c>
      <c r="M168" s="1">
        <v>578</v>
      </c>
      <c r="N168" s="1">
        <v>4591733.7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f t="shared" si="47"/>
        <v>98263.1</v>
      </c>
      <c r="AD168" s="1">
        <v>148894.94</v>
      </c>
      <c r="AE168" s="1">
        <v>0</v>
      </c>
      <c r="AF168" s="2">
        <v>2023</v>
      </c>
      <c r="AG168" s="2">
        <v>2023</v>
      </c>
      <c r="AH168" s="2">
        <v>2023</v>
      </c>
      <c r="AI168" s="12"/>
      <c r="AJ168" s="12"/>
      <c r="AK168" s="12"/>
      <c r="AL168" s="12"/>
      <c r="AM168" s="13" t="s">
        <v>16964</v>
      </c>
      <c r="AN168" s="13" t="s">
        <v>16965</v>
      </c>
      <c r="AO168" s="13">
        <v>0</v>
      </c>
      <c r="AP168" s="13" t="s">
        <v>16981</v>
      </c>
      <c r="AQ168" s="13" t="s">
        <v>16977</v>
      </c>
      <c r="AR168" s="13" t="s">
        <v>16975</v>
      </c>
      <c r="AS168" s="13"/>
      <c r="AT168" s="13"/>
      <c r="AU168" s="13"/>
      <c r="AV168" s="13"/>
      <c r="AW168" s="13" t="s">
        <v>639</v>
      </c>
      <c r="AX168" s="14">
        <v>1341.2</v>
      </c>
      <c r="AY168" s="14">
        <v>578</v>
      </c>
      <c r="AZ168" s="13" t="s">
        <v>2969</v>
      </c>
      <c r="BA168" s="13" t="s">
        <v>17023</v>
      </c>
      <c r="BB168" s="15"/>
      <c r="BC168" s="16">
        <f t="shared" si="33"/>
        <v>0</v>
      </c>
      <c r="BJ168" s="5" t="str">
        <f t="shared" si="45"/>
        <v>560.300</v>
      </c>
      <c r="BM168" s="5" t="s">
        <v>3241</v>
      </c>
      <c r="BN168" s="5" t="s">
        <v>2986</v>
      </c>
      <c r="BO168" s="5" t="s">
        <v>2986</v>
      </c>
      <c r="BU168" s="5" t="s">
        <v>3241</v>
      </c>
      <c r="BV168" s="5" t="s">
        <v>2986</v>
      </c>
      <c r="BW168" s="5" t="s">
        <v>2986</v>
      </c>
      <c r="CH168" s="165">
        <f t="shared" si="17"/>
        <v>2.9103830456733704E-11</v>
      </c>
    </row>
    <row r="169" spans="1:115" x14ac:dyDescent="0.3">
      <c r="A169" s="5">
        <v>1</v>
      </c>
      <c r="B169" s="17">
        <f>SUBTOTAL(9,$A$22:A169)</f>
        <v>145</v>
      </c>
      <c r="C169" s="167" t="s">
        <v>195</v>
      </c>
      <c r="D169" s="1">
        <f t="shared" si="46"/>
        <v>7706101.2000000002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64">
        <v>0</v>
      </c>
      <c r="L169" s="1">
        <v>0</v>
      </c>
      <c r="M169" s="1">
        <v>915</v>
      </c>
      <c r="N169" s="1">
        <v>7371670.2599999998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f t="shared" si="47"/>
        <v>157753.74</v>
      </c>
      <c r="AD169" s="1">
        <v>176677.2</v>
      </c>
      <c r="AE169" s="1">
        <v>0</v>
      </c>
      <c r="AF169" s="2">
        <v>2023</v>
      </c>
      <c r="AG169" s="2">
        <v>2023</v>
      </c>
      <c r="AH169" s="2">
        <v>2023</v>
      </c>
      <c r="AI169" s="12"/>
      <c r="AJ169" s="12"/>
      <c r="AK169" s="12"/>
      <c r="AL169" s="12"/>
      <c r="AM169" s="13" t="s">
        <v>16973</v>
      </c>
      <c r="AN169" s="13" t="s">
        <v>16971</v>
      </c>
      <c r="AO169" s="13">
        <v>0</v>
      </c>
      <c r="AP169" s="13" t="s">
        <v>16974</v>
      </c>
      <c r="AQ169" s="13" t="s">
        <v>16983</v>
      </c>
      <c r="AR169" s="13" t="s">
        <v>16963</v>
      </c>
      <c r="AS169" s="13" t="s">
        <v>16992</v>
      </c>
      <c r="AT169" s="13"/>
      <c r="AU169" s="13"/>
      <c r="AV169" s="13"/>
      <c r="AW169" s="13" t="s">
        <v>633</v>
      </c>
      <c r="AX169" s="14">
        <v>2032</v>
      </c>
      <c r="AY169" s="14" t="s">
        <v>2986</v>
      </c>
      <c r="AZ169" s="13" t="s">
        <v>2969</v>
      </c>
      <c r="BA169" s="13">
        <v>2003</v>
      </c>
      <c r="BB169" s="15"/>
      <c r="BC169" s="16" t="e">
        <f t="shared" si="33"/>
        <v>#VALUE!</v>
      </c>
      <c r="BJ169" s="5" t="str">
        <f t="shared" si="45"/>
        <v>нет данных</v>
      </c>
      <c r="BM169" s="5" t="s">
        <v>3242</v>
      </c>
      <c r="BN169" s="5" t="s">
        <v>781</v>
      </c>
      <c r="BO169" s="5" t="s">
        <v>2986</v>
      </c>
      <c r="BU169" s="5" t="s">
        <v>3242</v>
      </c>
      <c r="BV169" s="5" t="s">
        <v>781</v>
      </c>
      <c r="BW169" s="5" t="s">
        <v>2986</v>
      </c>
      <c r="CH169" s="165">
        <f t="shared" si="17"/>
        <v>4.0745362639427185E-10</v>
      </c>
    </row>
    <row r="170" spans="1:115" x14ac:dyDescent="0.3">
      <c r="A170" s="5">
        <v>1</v>
      </c>
      <c r="B170" s="17">
        <f>SUBTOTAL(9,$A$22:A170)</f>
        <v>146</v>
      </c>
      <c r="C170" s="167" t="s">
        <v>196</v>
      </c>
      <c r="D170" s="1">
        <f t="shared" si="46"/>
        <v>7154523.3899999997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64">
        <v>0</v>
      </c>
      <c r="L170" s="1">
        <v>0</v>
      </c>
      <c r="M170" s="1">
        <v>1186</v>
      </c>
      <c r="N170" s="1">
        <f>5985826.51+894283.71</f>
        <v>6880110.2199999997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f t="shared" si="47"/>
        <v>147234.35999999999</v>
      </c>
      <c r="AD170" s="1">
        <v>127178.81</v>
      </c>
      <c r="AE170" s="1">
        <v>0</v>
      </c>
      <c r="AF170" s="2">
        <v>2023</v>
      </c>
      <c r="AG170" s="2">
        <v>2023</v>
      </c>
      <c r="AH170" s="2">
        <v>2023</v>
      </c>
      <c r="AI170" s="12"/>
      <c r="AJ170" s="12"/>
      <c r="AK170" s="12"/>
      <c r="AL170" s="12"/>
      <c r="AM170" s="13" t="s">
        <v>16980</v>
      </c>
      <c r="AN170" s="13" t="s">
        <v>16967</v>
      </c>
      <c r="AO170" s="13">
        <v>0</v>
      </c>
      <c r="AP170" s="13" t="s">
        <v>16969</v>
      </c>
      <c r="AQ170" s="13" t="s">
        <v>16968</v>
      </c>
      <c r="AR170" s="13">
        <v>0</v>
      </c>
      <c r="AS170" s="13"/>
      <c r="AT170" s="13"/>
      <c r="AU170" s="13"/>
      <c r="AV170" s="13"/>
      <c r="AW170" s="13" t="s">
        <v>699</v>
      </c>
      <c r="AX170" s="14">
        <v>1131.5999999999999</v>
      </c>
      <c r="AY170" s="14">
        <v>747</v>
      </c>
      <c r="AZ170" s="13" t="s">
        <v>2969</v>
      </c>
      <c r="BA170" s="13" t="s">
        <v>17023</v>
      </c>
      <c r="BB170" s="15"/>
      <c r="BC170" s="16">
        <f t="shared" si="33"/>
        <v>-439</v>
      </c>
      <c r="BJ170" s="5" t="str">
        <f t="shared" si="45"/>
        <v>670.400</v>
      </c>
      <c r="BM170" s="5" t="s">
        <v>3244</v>
      </c>
      <c r="BN170" s="5" t="s">
        <v>790</v>
      </c>
      <c r="BO170" s="5" t="s">
        <v>2986</v>
      </c>
      <c r="BU170" s="5" t="s">
        <v>3244</v>
      </c>
      <c r="BV170" s="5" t="s">
        <v>790</v>
      </c>
      <c r="BW170" s="5" t="s">
        <v>2986</v>
      </c>
      <c r="CH170" s="165">
        <f t="shared" si="17"/>
        <v>-5.8207660913467407E-11</v>
      </c>
    </row>
    <row r="171" spans="1:115" x14ac:dyDescent="0.3">
      <c r="A171" s="5">
        <v>1</v>
      </c>
      <c r="B171" s="17">
        <f>SUBTOTAL(9,$A$22:A171)</f>
        <v>147</v>
      </c>
      <c r="C171" s="167" t="s">
        <v>197</v>
      </c>
      <c r="D171" s="1">
        <f t="shared" si="46"/>
        <v>10358443.67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64">
        <v>0</v>
      </c>
      <c r="L171" s="1">
        <v>0</v>
      </c>
      <c r="M171" s="1">
        <v>1224</v>
      </c>
      <c r="N171" s="1">
        <v>9901051.8900000006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f t="shared" si="47"/>
        <v>211882.51</v>
      </c>
      <c r="AD171" s="3">
        <v>245509.27</v>
      </c>
      <c r="AE171" s="1">
        <v>0</v>
      </c>
      <c r="AF171" s="2">
        <v>2023</v>
      </c>
      <c r="AG171" s="2">
        <v>2023</v>
      </c>
      <c r="AH171" s="2">
        <v>2023</v>
      </c>
      <c r="AI171" s="12"/>
      <c r="AJ171" s="12"/>
      <c r="AK171" s="12"/>
      <c r="AL171" s="12"/>
      <c r="AM171" s="13" t="s">
        <v>16980</v>
      </c>
      <c r="AN171" s="13" t="s">
        <v>16964</v>
      </c>
      <c r="AO171" s="13">
        <v>0</v>
      </c>
      <c r="AP171" s="13" t="s">
        <v>16974</v>
      </c>
      <c r="AQ171" s="13" t="s">
        <v>16983</v>
      </c>
      <c r="AR171" s="13" t="s">
        <v>16975</v>
      </c>
      <c r="AS171" s="13"/>
      <c r="AT171" s="13"/>
      <c r="AU171" s="13"/>
      <c r="AV171" s="13"/>
      <c r="AW171" s="13" t="s">
        <v>669</v>
      </c>
      <c r="AX171" s="14">
        <v>3397</v>
      </c>
      <c r="AY171" s="14">
        <v>1224</v>
      </c>
      <c r="AZ171" s="13" t="s">
        <v>2969</v>
      </c>
      <c r="BA171" s="13" t="s">
        <v>17023</v>
      </c>
      <c r="BB171" s="15"/>
      <c r="BC171" s="16">
        <f t="shared" si="33"/>
        <v>0</v>
      </c>
      <c r="BJ171" s="5" t="str">
        <f t="shared" si="45"/>
        <v>1224.000</v>
      </c>
      <c r="BM171" s="5" t="s">
        <v>3245</v>
      </c>
      <c r="BN171" s="5" t="s">
        <v>1142</v>
      </c>
      <c r="BO171" s="5" t="s">
        <v>3246</v>
      </c>
      <c r="BU171" s="5" t="s">
        <v>3245</v>
      </c>
      <c r="BV171" s="5" t="s">
        <v>1142</v>
      </c>
      <c r="BW171" s="5" t="s">
        <v>3246</v>
      </c>
      <c r="CH171" s="165">
        <f t="shared" si="17"/>
        <v>-6.6938810050487518E-10</v>
      </c>
    </row>
    <row r="172" spans="1:115" x14ac:dyDescent="0.3">
      <c r="A172" s="5">
        <v>1</v>
      </c>
      <c r="B172" s="17">
        <f>SUBTOTAL(9,$A$22:A172)</f>
        <v>148</v>
      </c>
      <c r="C172" s="167" t="s">
        <v>13736</v>
      </c>
      <c r="D172" s="1">
        <f t="shared" si="46"/>
        <v>6903751.8999999994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64">
        <v>0</v>
      </c>
      <c r="L172" s="1">
        <v>0</v>
      </c>
      <c r="M172" s="1">
        <v>816</v>
      </c>
      <c r="N172" s="1">
        <v>6555012.3399999999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f t="shared" si="47"/>
        <v>140277.26</v>
      </c>
      <c r="AD172" s="1">
        <v>208462.3</v>
      </c>
      <c r="AE172" s="1">
        <v>0</v>
      </c>
      <c r="AF172" s="2">
        <v>2023</v>
      </c>
      <c r="AG172" s="2">
        <v>2023</v>
      </c>
      <c r="AH172" s="2">
        <v>2023</v>
      </c>
      <c r="AI172" s="12"/>
      <c r="AJ172" s="12"/>
      <c r="AK172" s="12"/>
      <c r="AL172" s="12"/>
      <c r="AM172" s="13" t="s">
        <v>16971</v>
      </c>
      <c r="AN172" s="13" t="s">
        <v>16962</v>
      </c>
      <c r="AO172" s="13">
        <v>0</v>
      </c>
      <c r="AP172" s="13" t="s">
        <v>16975</v>
      </c>
      <c r="AQ172" s="13" t="s">
        <v>16963</v>
      </c>
      <c r="AR172" s="13" t="s">
        <v>16975</v>
      </c>
      <c r="AS172" s="13"/>
      <c r="AT172" s="13"/>
      <c r="AU172" s="13"/>
      <c r="AV172" s="13"/>
      <c r="AW172" s="13">
        <v>1981</v>
      </c>
      <c r="AX172" s="14">
        <v>2280.8000000000002</v>
      </c>
      <c r="AY172" s="14">
        <v>816</v>
      </c>
      <c r="AZ172" s="13" t="s">
        <v>2969</v>
      </c>
      <c r="BA172" s="13" t="s">
        <v>17023</v>
      </c>
      <c r="BB172" s="15"/>
      <c r="BC172" s="16">
        <f t="shared" si="33"/>
        <v>0</v>
      </c>
      <c r="BJ172" s="5" t="str">
        <f t="shared" si="45"/>
        <v>500.500</v>
      </c>
      <c r="BM172" s="5" t="s">
        <v>3247</v>
      </c>
      <c r="BN172" s="5" t="s">
        <v>2986</v>
      </c>
      <c r="BO172" s="5" t="s">
        <v>2986</v>
      </c>
      <c r="BU172" s="5" t="s">
        <v>3247</v>
      </c>
      <c r="BV172" s="5" t="s">
        <v>2986</v>
      </c>
      <c r="BW172" s="5" t="s">
        <v>2986</v>
      </c>
      <c r="CH172" s="165">
        <f t="shared" si="17"/>
        <v>-4.0745362639427185E-10</v>
      </c>
    </row>
    <row r="173" spans="1:115" x14ac:dyDescent="0.3">
      <c r="A173" s="5">
        <v>1</v>
      </c>
      <c r="B173" s="17">
        <f>SUBTOTAL(9,$A$22:A173)</f>
        <v>149</v>
      </c>
      <c r="C173" s="167" t="s">
        <v>198</v>
      </c>
      <c r="D173" s="1">
        <f t="shared" si="46"/>
        <v>5676294.3899999997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64">
        <v>0</v>
      </c>
      <c r="L173" s="1">
        <v>0</v>
      </c>
      <c r="M173" s="1">
        <v>649.20000000000005</v>
      </c>
      <c r="N173" s="1">
        <v>5491425.8600000003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f t="shared" si="47"/>
        <v>117516.51</v>
      </c>
      <c r="AD173" s="1">
        <v>67352.02</v>
      </c>
      <c r="AE173" s="1">
        <v>0</v>
      </c>
      <c r="AF173" s="2">
        <v>2023</v>
      </c>
      <c r="AG173" s="2">
        <v>2023</v>
      </c>
      <c r="AH173" s="2">
        <v>2023</v>
      </c>
      <c r="AI173" s="12"/>
      <c r="AJ173" s="12"/>
      <c r="AK173" s="12"/>
      <c r="AL173" s="12"/>
      <c r="AM173" s="13" t="s">
        <v>16965</v>
      </c>
      <c r="AN173" s="13" t="s">
        <v>16961</v>
      </c>
      <c r="AO173" s="13">
        <v>0</v>
      </c>
      <c r="AP173" s="13" t="s">
        <v>16968</v>
      </c>
      <c r="AQ173" s="13" t="s">
        <v>16963</v>
      </c>
      <c r="AR173" s="13">
        <v>0</v>
      </c>
      <c r="AS173" s="13"/>
      <c r="AT173" s="13"/>
      <c r="AU173" s="13"/>
      <c r="AV173" s="13"/>
      <c r="AW173" s="13" t="s">
        <v>774</v>
      </c>
      <c r="AX173" s="14">
        <v>868.7</v>
      </c>
      <c r="AY173" s="14">
        <v>649.20000000000005</v>
      </c>
      <c r="AZ173" s="13" t="s">
        <v>2994</v>
      </c>
      <c r="BA173" s="13" t="s">
        <v>17023</v>
      </c>
      <c r="BB173" s="15"/>
      <c r="BC173" s="16">
        <f t="shared" si="33"/>
        <v>0</v>
      </c>
      <c r="BJ173" s="5" t="str">
        <f t="shared" si="45"/>
        <v>649.200</v>
      </c>
      <c r="BM173" s="5" t="s">
        <v>3248</v>
      </c>
      <c r="BN173" s="5" t="s">
        <v>2986</v>
      </c>
      <c r="BO173" s="5" t="s">
        <v>3249</v>
      </c>
      <c r="BU173" s="5" t="s">
        <v>3248</v>
      </c>
      <c r="BV173" s="5" t="s">
        <v>2986</v>
      </c>
      <c r="BW173" s="5" t="s">
        <v>3249</v>
      </c>
      <c r="CH173" s="165">
        <f t="shared" si="17"/>
        <v>-6.6938810050487518E-10</v>
      </c>
    </row>
    <row r="174" spans="1:115" x14ac:dyDescent="0.3">
      <c r="A174" s="5">
        <v>1</v>
      </c>
      <c r="B174" s="17">
        <f>SUBTOTAL(9,$A$22:A174)</f>
        <v>150</v>
      </c>
      <c r="C174" s="167" t="s">
        <v>14393</v>
      </c>
      <c r="D174" s="1">
        <f t="shared" si="46"/>
        <v>5772489.5900000008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64">
        <v>0</v>
      </c>
      <c r="L174" s="1">
        <v>0</v>
      </c>
      <c r="M174" s="1">
        <v>696</v>
      </c>
      <c r="N174" s="1">
        <v>5565123.9500000002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f t="shared" si="47"/>
        <v>119093.65</v>
      </c>
      <c r="AD174" s="1">
        <v>88271.99</v>
      </c>
      <c r="AE174" s="1">
        <v>0</v>
      </c>
      <c r="AF174" s="2">
        <v>2023</v>
      </c>
      <c r="AG174" s="2">
        <v>2023</v>
      </c>
      <c r="AH174" s="2">
        <v>2023</v>
      </c>
      <c r="AI174" s="12"/>
      <c r="AJ174" s="12"/>
      <c r="AK174" s="12"/>
      <c r="AL174" s="12"/>
      <c r="AM174" s="13" t="s">
        <v>16964</v>
      </c>
      <c r="AN174" s="13" t="s">
        <v>16962</v>
      </c>
      <c r="AO174" s="13">
        <v>0</v>
      </c>
      <c r="AP174" s="13" t="s">
        <v>16974</v>
      </c>
      <c r="AQ174" s="13" t="s">
        <v>16983</v>
      </c>
      <c r="AR174" s="13">
        <v>0</v>
      </c>
      <c r="AS174" s="13"/>
      <c r="AT174" s="13"/>
      <c r="AU174" s="13"/>
      <c r="AV174" s="13"/>
      <c r="AW174" s="13">
        <v>1967</v>
      </c>
      <c r="AX174" s="14">
        <v>629.79999999999995</v>
      </c>
      <c r="AY174" s="14">
        <v>696</v>
      </c>
      <c r="AZ174" s="13" t="s">
        <v>2969</v>
      </c>
      <c r="BA174" s="13" t="s">
        <v>17023</v>
      </c>
      <c r="BB174" s="15"/>
      <c r="BC174" s="16">
        <f t="shared" si="33"/>
        <v>0</v>
      </c>
      <c r="BJ174" s="5" t="str">
        <f t="shared" si="45"/>
        <v>433.900</v>
      </c>
      <c r="BM174" s="5" t="s">
        <v>3250</v>
      </c>
      <c r="BN174" s="5" t="s">
        <v>3088</v>
      </c>
      <c r="BO174" s="5" t="s">
        <v>2986</v>
      </c>
      <c r="BU174" s="5" t="s">
        <v>3250</v>
      </c>
      <c r="BV174" s="5" t="s">
        <v>3088</v>
      </c>
      <c r="BW174" s="5" t="s">
        <v>2986</v>
      </c>
      <c r="CH174" s="165">
        <f t="shared" si="17"/>
        <v>5.9662852436304092E-10</v>
      </c>
    </row>
    <row r="175" spans="1:115" s="174" customFormat="1" x14ac:dyDescent="0.3">
      <c r="A175" s="5">
        <v>1</v>
      </c>
      <c r="B175" s="17">
        <f>SUBTOTAL(9,$A$22:A175)</f>
        <v>151</v>
      </c>
      <c r="C175" s="162" t="s">
        <v>13530</v>
      </c>
      <c r="D175" s="1">
        <f t="shared" si="46"/>
        <v>5890214.5099999998</v>
      </c>
      <c r="E175" s="170">
        <v>0</v>
      </c>
      <c r="F175" s="170">
        <v>0</v>
      </c>
      <c r="G175" s="170">
        <v>0</v>
      </c>
      <c r="H175" s="170">
        <v>0</v>
      </c>
      <c r="I175" s="170">
        <v>0</v>
      </c>
      <c r="J175" s="170">
        <v>0</v>
      </c>
      <c r="K175" s="171">
        <v>0</v>
      </c>
      <c r="L175" s="170">
        <v>0</v>
      </c>
      <c r="M175" s="170">
        <v>734</v>
      </c>
      <c r="N175" s="170">
        <v>5649319.0800000001</v>
      </c>
      <c r="O175" s="170">
        <v>0</v>
      </c>
      <c r="P175" s="170">
        <v>0</v>
      </c>
      <c r="Q175" s="170">
        <v>0</v>
      </c>
      <c r="R175" s="170">
        <v>0</v>
      </c>
      <c r="S175" s="170">
        <v>0</v>
      </c>
      <c r="T175" s="170">
        <v>0</v>
      </c>
      <c r="U175" s="170">
        <v>0</v>
      </c>
      <c r="V175" s="170">
        <v>0</v>
      </c>
      <c r="W175" s="170">
        <v>0</v>
      </c>
      <c r="X175" s="170">
        <v>0</v>
      </c>
      <c r="Y175" s="170">
        <v>0</v>
      </c>
      <c r="Z175" s="170">
        <v>0</v>
      </c>
      <c r="AA175" s="170">
        <v>0</v>
      </c>
      <c r="AB175" s="170">
        <v>0</v>
      </c>
      <c r="AC175" s="170">
        <f t="shared" ref="AC175" si="48">ROUND(N175*2.14%,2)+ROUND(E175*2.14%,2)+ROUND(F175*2.14%,2)+ROUND(G175*2.14%,2)+ROUND(H175*2.14%,2)+ROUND(I175*2.14%,2)+ROUND(J175*2.14%,2)+ROUND(L175*2.14%,2)+ROUND(P175*2.14%,2)+ROUND(R175*2.14%,2)+ROUND(T175*2.14%,2)+ROUND(U175*2.14%,2)+ROUND(V175*2.14%,2)+ROUND(W175*2.14%,2)+ROUND(X175*2.14%,2)+ROUND(Y175*2.14%,2)+ROUND(Z175*2.14%,2)+ROUND(AA175*2.14%,2)+ROUND(AB175*2.14%,2)</f>
        <v>120895.43</v>
      </c>
      <c r="AD175" s="170">
        <v>0</v>
      </c>
      <c r="AE175" s="170">
        <v>120000</v>
      </c>
      <c r="AF175" s="172" t="s">
        <v>17063</v>
      </c>
      <c r="AG175" s="172">
        <v>2023</v>
      </c>
      <c r="AH175" s="173">
        <v>2023</v>
      </c>
      <c r="BW175" s="175"/>
      <c r="CH175" s="165">
        <f t="shared" ref="CH175:CH246" si="49">D175-E175-F175-G175-H175-I175-J175-L175-N175-P175-R175-T175-U175-V175-W175-X175-Y175-Z175-AA175-AB175-AC175-AD175-AE175</f>
        <v>-2.9103830456733704E-10</v>
      </c>
      <c r="DK175" s="174" t="e">
        <f>VLOOKUP(C175,DL:DM,2,FALSE)</f>
        <v>#N/A</v>
      </c>
    </row>
    <row r="176" spans="1:115" s="174" customFormat="1" x14ac:dyDescent="0.3">
      <c r="A176" s="5">
        <v>1</v>
      </c>
      <c r="B176" s="17">
        <f>SUBTOTAL(9,$A$22:A176)</f>
        <v>152</v>
      </c>
      <c r="C176" s="162" t="s">
        <v>14080</v>
      </c>
      <c r="D176" s="1">
        <f t="shared" si="46"/>
        <v>11905448.02</v>
      </c>
      <c r="E176" s="170">
        <v>0</v>
      </c>
      <c r="F176" s="170">
        <v>0</v>
      </c>
      <c r="G176" s="170">
        <v>0</v>
      </c>
      <c r="H176" s="170">
        <v>0</v>
      </c>
      <c r="I176" s="170">
        <v>0</v>
      </c>
      <c r="J176" s="170">
        <v>0</v>
      </c>
      <c r="K176" s="171">
        <v>0</v>
      </c>
      <c r="L176" s="170">
        <v>0</v>
      </c>
      <c r="M176" s="170">
        <v>1471.41</v>
      </c>
      <c r="N176" s="170">
        <v>11776361</v>
      </c>
      <c r="O176" s="170">
        <v>0</v>
      </c>
      <c r="P176" s="170">
        <v>0</v>
      </c>
      <c r="Q176" s="170">
        <v>0</v>
      </c>
      <c r="R176" s="170">
        <v>0</v>
      </c>
      <c r="S176" s="170">
        <v>0</v>
      </c>
      <c r="T176" s="170">
        <v>0</v>
      </c>
      <c r="U176" s="170">
        <v>0</v>
      </c>
      <c r="V176" s="170">
        <v>0</v>
      </c>
      <c r="W176" s="170">
        <v>0</v>
      </c>
      <c r="X176" s="170">
        <v>0</v>
      </c>
      <c r="Y176" s="170">
        <v>0</v>
      </c>
      <c r="Z176" s="170">
        <v>0</v>
      </c>
      <c r="AA176" s="170">
        <v>0</v>
      </c>
      <c r="AB176" s="170">
        <v>0</v>
      </c>
      <c r="AC176" s="170">
        <v>129087.02</v>
      </c>
      <c r="AD176" s="170">
        <v>0</v>
      </c>
      <c r="AE176" s="170">
        <v>0</v>
      </c>
      <c r="AF176" s="172" t="s">
        <v>17063</v>
      </c>
      <c r="AG176" s="172">
        <v>2023</v>
      </c>
      <c r="AH176" s="173">
        <v>2023</v>
      </c>
      <c r="BW176" s="175"/>
      <c r="CH176" s="165">
        <f t="shared" si="49"/>
        <v>-4.5110937207937241E-10</v>
      </c>
    </row>
    <row r="177" spans="1:115" s="174" customFormat="1" x14ac:dyDescent="0.3">
      <c r="A177" s="5">
        <v>1</v>
      </c>
      <c r="B177" s="17">
        <f>SUBTOTAL(9,$A$22:A177)</f>
        <v>153</v>
      </c>
      <c r="C177" s="162" t="s">
        <v>13981</v>
      </c>
      <c r="D177" s="1">
        <f t="shared" si="46"/>
        <v>2993323.19</v>
      </c>
      <c r="E177" s="170">
        <v>0</v>
      </c>
      <c r="F177" s="170">
        <v>0</v>
      </c>
      <c r="G177" s="170">
        <v>0</v>
      </c>
      <c r="H177" s="170">
        <v>0</v>
      </c>
      <c r="I177" s="170">
        <v>0</v>
      </c>
      <c r="J177" s="170">
        <v>0</v>
      </c>
      <c r="K177" s="171">
        <v>0</v>
      </c>
      <c r="L177" s="170">
        <v>0</v>
      </c>
      <c r="M177" s="170">
        <v>373.9</v>
      </c>
      <c r="N177" s="170">
        <v>2961889</v>
      </c>
      <c r="O177" s="170">
        <v>0</v>
      </c>
      <c r="P177" s="170">
        <v>0</v>
      </c>
      <c r="Q177" s="170">
        <v>0</v>
      </c>
      <c r="R177" s="170">
        <v>0</v>
      </c>
      <c r="S177" s="170">
        <v>0</v>
      </c>
      <c r="T177" s="170">
        <v>0</v>
      </c>
      <c r="U177" s="170">
        <v>0</v>
      </c>
      <c r="V177" s="170">
        <v>0</v>
      </c>
      <c r="W177" s="170">
        <v>0</v>
      </c>
      <c r="X177" s="170">
        <v>0</v>
      </c>
      <c r="Y177" s="170">
        <v>0</v>
      </c>
      <c r="Z177" s="170">
        <v>0</v>
      </c>
      <c r="AA177" s="170">
        <v>0</v>
      </c>
      <c r="AB177" s="170">
        <v>0</v>
      </c>
      <c r="AC177" s="170">
        <v>31434.19</v>
      </c>
      <c r="AD177" s="170">
        <v>0</v>
      </c>
      <c r="AE177" s="170">
        <v>0</v>
      </c>
      <c r="AF177" s="172" t="s">
        <v>17063</v>
      </c>
      <c r="AG177" s="172">
        <v>2023</v>
      </c>
      <c r="AH177" s="173">
        <v>2023</v>
      </c>
      <c r="BW177" s="175"/>
      <c r="CH177" s="165">
        <f t="shared" si="49"/>
        <v>-5.4569682106375694E-11</v>
      </c>
    </row>
    <row r="178" spans="1:115" s="174" customFormat="1" x14ac:dyDescent="0.3">
      <c r="A178" s="5">
        <v>1</v>
      </c>
      <c r="B178" s="17">
        <f>SUBTOTAL(9,$A$22:A178)</f>
        <v>154</v>
      </c>
      <c r="C178" s="162" t="s">
        <v>13423</v>
      </c>
      <c r="D178" s="1">
        <f t="shared" si="46"/>
        <v>30439998.599999998</v>
      </c>
      <c r="E178" s="170">
        <v>0</v>
      </c>
      <c r="F178" s="170">
        <v>0</v>
      </c>
      <c r="G178" s="170">
        <v>0</v>
      </c>
      <c r="H178" s="170">
        <v>0</v>
      </c>
      <c r="I178" s="170">
        <v>0</v>
      </c>
      <c r="J178" s="170">
        <v>0</v>
      </c>
      <c r="K178" s="171">
        <v>0</v>
      </c>
      <c r="L178" s="170">
        <v>0</v>
      </c>
      <c r="M178" s="170">
        <v>1544.84</v>
      </c>
      <c r="N178" s="170">
        <v>13175763.34</v>
      </c>
      <c r="O178" s="170">
        <v>0</v>
      </c>
      <c r="P178" s="170">
        <v>0</v>
      </c>
      <c r="Q178" s="170">
        <v>2425.62</v>
      </c>
      <c r="R178" s="170">
        <v>16945164.27</v>
      </c>
      <c r="S178" s="170">
        <v>0</v>
      </c>
      <c r="T178" s="170">
        <v>0</v>
      </c>
      <c r="U178" s="170">
        <v>0</v>
      </c>
      <c r="V178" s="170">
        <v>0</v>
      </c>
      <c r="W178" s="170">
        <v>0</v>
      </c>
      <c r="X178" s="170">
        <v>0</v>
      </c>
      <c r="Y178" s="170">
        <v>0</v>
      </c>
      <c r="Z178" s="170">
        <v>0</v>
      </c>
      <c r="AA178" s="170">
        <v>0</v>
      </c>
      <c r="AB178" s="170">
        <v>0</v>
      </c>
      <c r="AC178" s="170">
        <f t="shared" ref="AC178:AC182" si="50">ROUND(N178*1.0593%,2)+ROUND(E178*1.0593%,2)+ROUND(F178*1.0593%,2)+ROUND(G178*1.0593%,2)+ROUND(H178*1.0593%,2)+ROUND(I178*1.0593%,2)+ROUND(J178*1.0593%,2)+ROUND(L178*1.0593%,2)+ROUND(P178*1.0593%,2)+ROUND(R178*1.0593%,2)+ROUND(T178*1.0593%,2)+ROUND(U178*1.0593%,2)+ROUND(V178*1.0593%,2)+ROUND(W178*1.0593%,2)+ROUND(X178*1.0593%,2)+ROUND(Y178*1.0593%,2)+ROUND(Z178*1.0593%,2)+ROUND(AA178*1.0593%,2)+ROUND(AB178*1.0593%,2)</f>
        <v>319070.99</v>
      </c>
      <c r="AD178" s="170">
        <v>0</v>
      </c>
      <c r="AE178" s="170">
        <v>0</v>
      </c>
      <c r="AF178" s="172" t="s">
        <v>17063</v>
      </c>
      <c r="AG178" s="172">
        <v>2023</v>
      </c>
      <c r="AH178" s="173">
        <v>2023</v>
      </c>
      <c r="BW178" s="175"/>
      <c r="CH178" s="165">
        <f t="shared" si="49"/>
        <v>-1.6298145055770874E-9</v>
      </c>
    </row>
    <row r="179" spans="1:115" s="174" customFormat="1" x14ac:dyDescent="0.3">
      <c r="A179" s="5">
        <v>1</v>
      </c>
      <c r="B179" s="17">
        <f>SUBTOTAL(9,$A$22:A179)</f>
        <v>155</v>
      </c>
      <c r="C179" s="162" t="s">
        <v>14036</v>
      </c>
      <c r="D179" s="1">
        <f t="shared" si="46"/>
        <v>3949469.2</v>
      </c>
      <c r="E179" s="170">
        <v>0</v>
      </c>
      <c r="F179" s="170">
        <v>0</v>
      </c>
      <c r="G179" s="170">
        <v>0</v>
      </c>
      <c r="H179" s="170">
        <v>0</v>
      </c>
      <c r="I179" s="170">
        <v>0</v>
      </c>
      <c r="J179" s="170">
        <v>0</v>
      </c>
      <c r="K179" s="171">
        <v>0</v>
      </c>
      <c r="L179" s="170">
        <v>0</v>
      </c>
      <c r="M179" s="170">
        <v>510</v>
      </c>
      <c r="N179" s="170">
        <v>3908071</v>
      </c>
      <c r="O179" s="170">
        <v>0</v>
      </c>
      <c r="P179" s="170">
        <v>0</v>
      </c>
      <c r="Q179" s="170">
        <v>0</v>
      </c>
      <c r="R179" s="170">
        <v>0</v>
      </c>
      <c r="S179" s="170">
        <v>0</v>
      </c>
      <c r="T179" s="170">
        <v>0</v>
      </c>
      <c r="U179" s="170">
        <v>0</v>
      </c>
      <c r="V179" s="170">
        <v>0</v>
      </c>
      <c r="W179" s="170">
        <v>0</v>
      </c>
      <c r="X179" s="170">
        <v>0</v>
      </c>
      <c r="Y179" s="170">
        <v>0</v>
      </c>
      <c r="Z179" s="170">
        <v>0</v>
      </c>
      <c r="AA179" s="170">
        <v>0</v>
      </c>
      <c r="AB179" s="170">
        <v>0</v>
      </c>
      <c r="AC179" s="170">
        <f t="shared" si="50"/>
        <v>41398.199999999997</v>
      </c>
      <c r="AD179" s="170">
        <v>0</v>
      </c>
      <c r="AE179" s="170">
        <v>0</v>
      </c>
      <c r="AF179" s="172" t="s">
        <v>17063</v>
      </c>
      <c r="AG179" s="172">
        <v>2023</v>
      </c>
      <c r="AH179" s="173">
        <v>2023</v>
      </c>
      <c r="BW179" s="175"/>
      <c r="CH179" s="165">
        <f t="shared" si="49"/>
        <v>1.8917489796876907E-10</v>
      </c>
    </row>
    <row r="180" spans="1:115" s="174" customFormat="1" x14ac:dyDescent="0.3">
      <c r="A180" s="5">
        <v>1</v>
      </c>
      <c r="B180" s="17">
        <f>SUBTOTAL(9,$A$22:A180)</f>
        <v>156</v>
      </c>
      <c r="C180" s="162" t="s">
        <v>14101</v>
      </c>
      <c r="D180" s="170">
        <f>E180+F180+G180+H180+I180+J180+L180+N180+P180+R180+T180+U180+V180+W180+X180+Y180+Z180+AA180+AB180+AC180+AD180+AE180</f>
        <v>11109378.639999999</v>
      </c>
      <c r="E180" s="170">
        <v>0</v>
      </c>
      <c r="F180" s="170">
        <v>0</v>
      </c>
      <c r="G180" s="170">
        <v>0</v>
      </c>
      <c r="H180" s="170">
        <v>0</v>
      </c>
      <c r="I180" s="170">
        <v>0</v>
      </c>
      <c r="J180" s="170">
        <v>0</v>
      </c>
      <c r="K180" s="171">
        <v>0</v>
      </c>
      <c r="L180" s="170">
        <v>0</v>
      </c>
      <c r="M180" s="170">
        <v>1470.48</v>
      </c>
      <c r="N180" s="170">
        <v>10992930.529999999</v>
      </c>
      <c r="O180" s="170">
        <v>0</v>
      </c>
      <c r="P180" s="170">
        <v>0</v>
      </c>
      <c r="Q180" s="170">
        <v>0</v>
      </c>
      <c r="R180" s="170">
        <v>0</v>
      </c>
      <c r="S180" s="170">
        <v>0</v>
      </c>
      <c r="T180" s="170">
        <v>0</v>
      </c>
      <c r="U180" s="170">
        <v>0</v>
      </c>
      <c r="V180" s="170">
        <v>0</v>
      </c>
      <c r="W180" s="170">
        <v>0</v>
      </c>
      <c r="X180" s="170">
        <v>0</v>
      </c>
      <c r="Y180" s="170">
        <v>0</v>
      </c>
      <c r="Z180" s="170">
        <v>0</v>
      </c>
      <c r="AA180" s="170">
        <v>0</v>
      </c>
      <c r="AB180" s="170">
        <v>0</v>
      </c>
      <c r="AC180" s="170">
        <f t="shared" si="50"/>
        <v>116448.11</v>
      </c>
      <c r="AD180" s="170">
        <v>0</v>
      </c>
      <c r="AE180" s="170">
        <v>0</v>
      </c>
      <c r="AF180" s="172" t="s">
        <v>17063</v>
      </c>
      <c r="AG180" s="172">
        <v>2023</v>
      </c>
      <c r="AH180" s="173">
        <v>2023</v>
      </c>
      <c r="BW180" s="175"/>
      <c r="CH180" s="165"/>
    </row>
    <row r="181" spans="1:115" x14ac:dyDescent="0.3">
      <c r="A181" s="5">
        <v>1</v>
      </c>
      <c r="B181" s="17">
        <f>SUBTOTAL(9,$A$22:A181)</f>
        <v>157</v>
      </c>
      <c r="C181" s="167" t="s">
        <v>192</v>
      </c>
      <c r="D181" s="1">
        <f>E181+F181+G181+H181+I181+J181+L181+N181+P181+R181+T181+U181+V181+W181+X181+Y181+Z181+AA181+AB181+AC181+AD181+AE181</f>
        <v>5084706.41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64">
        <v>0</v>
      </c>
      <c r="L181" s="1">
        <v>0</v>
      </c>
      <c r="M181" s="1">
        <v>615</v>
      </c>
      <c r="N181" s="1">
        <v>4896949.29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f>ROUND(N181*2.14%,2)</f>
        <v>104794.71</v>
      </c>
      <c r="AD181" s="1">
        <v>82962.41</v>
      </c>
      <c r="AE181" s="1">
        <v>0</v>
      </c>
      <c r="AF181" s="2">
        <v>2023</v>
      </c>
      <c r="AG181" s="2">
        <v>2023</v>
      </c>
      <c r="AH181" s="2">
        <v>2023</v>
      </c>
      <c r="AI181" s="12"/>
      <c r="AJ181" s="12"/>
      <c r="AK181" s="12"/>
      <c r="AL181" s="12"/>
      <c r="AM181" s="13" t="s">
        <v>16964</v>
      </c>
      <c r="AN181" s="13" t="s">
        <v>16976</v>
      </c>
      <c r="AO181" s="13">
        <v>0</v>
      </c>
      <c r="AP181" s="13" t="s">
        <v>16966</v>
      </c>
      <c r="AQ181" s="13" t="s">
        <v>16977</v>
      </c>
      <c r="AR181" s="13">
        <v>0</v>
      </c>
      <c r="AS181" s="13"/>
      <c r="AT181" s="13"/>
      <c r="AU181" s="13"/>
      <c r="AV181" s="13"/>
      <c r="AW181" s="13" t="s">
        <v>621</v>
      </c>
      <c r="AX181" s="14">
        <v>555</v>
      </c>
      <c r="AY181" s="14">
        <v>615</v>
      </c>
      <c r="AZ181" s="13" t="s">
        <v>2969</v>
      </c>
      <c r="BA181" s="13" t="s">
        <v>17023</v>
      </c>
      <c r="BB181" s="15"/>
      <c r="BC181" s="16">
        <f>AY181-M181</f>
        <v>0</v>
      </c>
      <c r="BJ181" s="5" t="str">
        <f>VLOOKUP(C181,BM:BO,3,FALSE)</f>
        <v>348.000</v>
      </c>
      <c r="BM181" s="5" t="s">
        <v>3236</v>
      </c>
      <c r="BN181" s="5" t="s">
        <v>3010</v>
      </c>
      <c r="BO181" s="5" t="s">
        <v>2986</v>
      </c>
      <c r="BU181" s="5" t="s">
        <v>3236</v>
      </c>
      <c r="BV181" s="5" t="s">
        <v>3010</v>
      </c>
      <c r="BW181" s="5" t="s">
        <v>2986</v>
      </c>
      <c r="CH181" s="165">
        <f>D181-E181-F181-G181-H181-I181-J181-L181-N181-P181-R181-T181-U181-V181-W181-X181-Y181-Z181-AA181-AB181-AC181-AD181-AE181</f>
        <v>1.0186340659856796E-10</v>
      </c>
    </row>
    <row r="182" spans="1:115" x14ac:dyDescent="0.3">
      <c r="A182" s="5">
        <v>1</v>
      </c>
      <c r="B182" s="17">
        <f>SUBTOTAL(9,$A$22:A182)</f>
        <v>158</v>
      </c>
      <c r="C182" s="167" t="s">
        <v>14020</v>
      </c>
      <c r="D182" s="1">
        <f>E182+F182+G182+H182+I182+J182+L182+N182+P182+R182+T182+U182+V182+W182+X182+Y182+Z182+AA182+AB182+AC182+AD182+AE182</f>
        <v>1523033.8599999999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206">
        <v>0</v>
      </c>
      <c r="L182" s="1">
        <v>0</v>
      </c>
      <c r="M182" s="1">
        <v>365</v>
      </c>
      <c r="N182" s="1">
        <v>1249222.68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70">
        <f t="shared" si="50"/>
        <v>13233.02</v>
      </c>
      <c r="AD182" s="1">
        <v>140578.16</v>
      </c>
      <c r="AE182" s="1">
        <v>120000</v>
      </c>
      <c r="AF182" s="2">
        <v>2023</v>
      </c>
      <c r="AG182" s="2">
        <v>2023</v>
      </c>
      <c r="AH182" s="2">
        <v>2023</v>
      </c>
      <c r="AI182" s="12"/>
      <c r="AJ182" s="12"/>
      <c r="AK182" s="12"/>
      <c r="AL182" s="12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4"/>
      <c r="AY182" s="14"/>
      <c r="AZ182" s="13"/>
      <c r="BA182" s="13"/>
      <c r="BB182" s="15"/>
      <c r="BC182" s="16"/>
      <c r="CH182" s="165"/>
    </row>
    <row r="183" spans="1:115" x14ac:dyDescent="0.3">
      <c r="B183" s="166" t="s">
        <v>326</v>
      </c>
      <c r="C183" s="166"/>
      <c r="D183" s="163">
        <f>SUM(D184:D187)</f>
        <v>62803696.75</v>
      </c>
      <c r="E183" s="1">
        <f t="shared" ref="E183:AE183" si="51">SUM(E184:E187)</f>
        <v>2916561.33</v>
      </c>
      <c r="F183" s="1">
        <f t="shared" si="51"/>
        <v>5384297.8200000003</v>
      </c>
      <c r="G183" s="1">
        <f t="shared" si="51"/>
        <v>24176461.030000001</v>
      </c>
      <c r="H183" s="1">
        <f t="shared" si="51"/>
        <v>3257438.12</v>
      </c>
      <c r="I183" s="1">
        <f t="shared" si="51"/>
        <v>4560079.84</v>
      </c>
      <c r="J183" s="1">
        <f t="shared" si="51"/>
        <v>0</v>
      </c>
      <c r="K183" s="164">
        <f t="shared" si="51"/>
        <v>0</v>
      </c>
      <c r="L183" s="1">
        <f t="shared" si="51"/>
        <v>0</v>
      </c>
      <c r="M183" s="1">
        <f t="shared" si="51"/>
        <v>0</v>
      </c>
      <c r="N183" s="1">
        <f t="shared" si="51"/>
        <v>0</v>
      </c>
      <c r="O183" s="1">
        <f t="shared" si="51"/>
        <v>0</v>
      </c>
      <c r="P183" s="1">
        <f t="shared" si="51"/>
        <v>0</v>
      </c>
      <c r="Q183" s="1">
        <f t="shared" si="51"/>
        <v>10519.22</v>
      </c>
      <c r="R183" s="1">
        <f t="shared" si="51"/>
        <v>21231532.800000001</v>
      </c>
      <c r="S183" s="1">
        <f t="shared" si="51"/>
        <v>0</v>
      </c>
      <c r="T183" s="1">
        <f t="shared" si="51"/>
        <v>0</v>
      </c>
      <c r="U183" s="1">
        <f t="shared" si="51"/>
        <v>0</v>
      </c>
      <c r="V183" s="1">
        <f t="shared" si="51"/>
        <v>0</v>
      </c>
      <c r="W183" s="1">
        <f t="shared" si="51"/>
        <v>0</v>
      </c>
      <c r="X183" s="1">
        <f t="shared" si="51"/>
        <v>0</v>
      </c>
      <c r="Y183" s="1">
        <f t="shared" si="51"/>
        <v>0</v>
      </c>
      <c r="Z183" s="1">
        <f t="shared" si="51"/>
        <v>0</v>
      </c>
      <c r="AA183" s="1">
        <f t="shared" si="51"/>
        <v>0</v>
      </c>
      <c r="AB183" s="1">
        <f t="shared" si="51"/>
        <v>0</v>
      </c>
      <c r="AC183" s="1">
        <f t="shared" si="51"/>
        <v>843000.33000000007</v>
      </c>
      <c r="AD183" s="1">
        <f t="shared" si="51"/>
        <v>434325.48</v>
      </c>
      <c r="AE183" s="1">
        <f t="shared" si="51"/>
        <v>0</v>
      </c>
      <c r="AF183" s="2" t="s">
        <v>17037</v>
      </c>
      <c r="AG183" s="2" t="s">
        <v>17037</v>
      </c>
      <c r="AH183" s="2" t="s">
        <v>17037</v>
      </c>
      <c r="AI183" s="12"/>
      <c r="AJ183" s="12"/>
      <c r="AK183" s="12"/>
      <c r="AL183" s="12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4"/>
      <c r="AY183" s="14"/>
      <c r="AZ183" s="13"/>
      <c r="BA183" s="13"/>
      <c r="BB183" s="15"/>
      <c r="BC183" s="16">
        <f t="shared" si="33"/>
        <v>0</v>
      </c>
      <c r="BJ183" s="5" t="e">
        <f>VLOOKUP(C183,BM:BO,3,FALSE)</f>
        <v>#N/A</v>
      </c>
      <c r="BM183" s="5" t="s">
        <v>683</v>
      </c>
      <c r="BN183" s="5" t="s">
        <v>660</v>
      </c>
      <c r="BO183" s="5" t="s">
        <v>2986</v>
      </c>
      <c r="BU183" s="5" t="s">
        <v>683</v>
      </c>
      <c r="BV183" s="5" t="s">
        <v>660</v>
      </c>
      <c r="BW183" s="5" t="s">
        <v>2986</v>
      </c>
      <c r="CH183" s="165">
        <f t="shared" si="49"/>
        <v>-1.3969838619232178E-9</v>
      </c>
    </row>
    <row r="184" spans="1:115" s="174" customFormat="1" x14ac:dyDescent="0.3">
      <c r="A184" s="5">
        <v>1</v>
      </c>
      <c r="B184" s="17">
        <f>SUBTOTAL(9,$A$22:A184)</f>
        <v>159</v>
      </c>
      <c r="C184" s="162" t="s">
        <v>2616</v>
      </c>
      <c r="D184" s="1">
        <f t="shared" ref="D184:D187" si="52">E184+F184+G184+H184+I184+J184+L184+N184+P184+R184+T184+U184+V184+W184+X184+Y184+Z184+AA184+AB184+AC184+AD184+AE184</f>
        <v>29815369.73</v>
      </c>
      <c r="E184" s="170">
        <v>2110804.58</v>
      </c>
      <c r="F184" s="170">
        <v>3307357.09</v>
      </c>
      <c r="G184" s="170">
        <f>18553352.05+93742.84</f>
        <v>18647094.890000001</v>
      </c>
      <c r="H184" s="170">
        <v>2004830.79</v>
      </c>
      <c r="I184" s="170">
        <v>3002985.84</v>
      </c>
      <c r="J184" s="170">
        <v>0</v>
      </c>
      <c r="K184" s="171">
        <v>0</v>
      </c>
      <c r="L184" s="170">
        <v>0</v>
      </c>
      <c r="M184" s="170">
        <v>0</v>
      </c>
      <c r="N184" s="170">
        <v>0</v>
      </c>
      <c r="O184" s="170">
        <v>0</v>
      </c>
      <c r="P184" s="170">
        <v>0</v>
      </c>
      <c r="Q184" s="170">
        <v>0</v>
      </c>
      <c r="R184" s="170">
        <v>0</v>
      </c>
      <c r="S184" s="170">
        <v>0</v>
      </c>
      <c r="T184" s="170">
        <v>0</v>
      </c>
      <c r="U184" s="170">
        <v>0</v>
      </c>
      <c r="V184" s="170">
        <v>0</v>
      </c>
      <c r="W184" s="170">
        <v>0</v>
      </c>
      <c r="X184" s="170">
        <v>0</v>
      </c>
      <c r="Y184" s="170">
        <v>0</v>
      </c>
      <c r="Z184" s="170">
        <v>0</v>
      </c>
      <c r="AA184" s="170">
        <v>0</v>
      </c>
      <c r="AB184" s="170">
        <v>0</v>
      </c>
      <c r="AC184" s="170">
        <f t="shared" ref="AC184" si="53">ROUND(N184*1.0593%,2)+ROUND(E184*1.0593%,2)+ROUND(F184*1.0593%,2)+ROUND(G184*1.0593%,2)+ROUND(H184*1.0593%,2)+ROUND(I184*1.0593%,2)+ROUND(J184*1.0593%,2)+ROUND(L184*1.0593%,2)+ROUND(P184*1.0593%,2)+ROUND(R184*1.0593%,2)+ROUND(T184*1.0593%,2)+ROUND(U184*1.0593%,2)+ROUND(V184*1.0593%,2)+ROUND(W184*1.0593%,2)+ROUND(X184*1.0593%,2)+ROUND(Y184*1.0593%,2)+ROUND(Z184*1.0593%,2)+ROUND(AA184*1.0593%,2)+ROUND(AB184*1.0593%,2)</f>
        <v>307971.06</v>
      </c>
      <c r="AD184" s="170">
        <v>434325.48</v>
      </c>
      <c r="AE184" s="170">
        <v>0</v>
      </c>
      <c r="AF184" s="172">
        <v>2023</v>
      </c>
      <c r="AG184" s="172">
        <v>2023</v>
      </c>
      <c r="AH184" s="173">
        <v>2023</v>
      </c>
      <c r="AT184" s="174" t="e">
        <f>VLOOKUP(C184,AW:AX,2,FALSE)</f>
        <v>#N/A</v>
      </c>
      <c r="BW184" s="175"/>
      <c r="CE184" s="174" t="e">
        <f>VLOOKUP(C184,CF:CG,2,FALSE)</f>
        <v>#N/A</v>
      </c>
      <c r="CH184" s="165">
        <f t="shared" si="49"/>
        <v>-1.8044374883174896E-9</v>
      </c>
      <c r="CL184" s="174" t="e">
        <f>VLOOKUP(C184,CM:CN,2,FALSE)</f>
        <v>#N/A</v>
      </c>
      <c r="DK184" s="174" t="e">
        <f>VLOOKUP(C184,DL:DM,2,FALSE)</f>
        <v>#N/A</v>
      </c>
    </row>
    <row r="185" spans="1:115" s="174" customFormat="1" x14ac:dyDescent="0.3">
      <c r="A185" s="5">
        <v>1</v>
      </c>
      <c r="B185" s="17">
        <f>SUBTOTAL(9,$A$22:A185)</f>
        <v>160</v>
      </c>
      <c r="C185" s="162" t="s">
        <v>15127</v>
      </c>
      <c r="D185" s="1">
        <f t="shared" si="52"/>
        <v>6613806.0499999998</v>
      </c>
      <c r="E185" s="178">
        <v>0</v>
      </c>
      <c r="F185" s="178">
        <v>0</v>
      </c>
      <c r="G185" s="178">
        <v>0</v>
      </c>
      <c r="H185" s="178">
        <v>0</v>
      </c>
      <c r="I185" s="178">
        <v>0</v>
      </c>
      <c r="J185" s="178">
        <v>0</v>
      </c>
      <c r="K185" s="171">
        <v>0</v>
      </c>
      <c r="L185" s="170">
        <v>0</v>
      </c>
      <c r="M185" s="170">
        <v>0</v>
      </c>
      <c r="N185" s="170">
        <v>0</v>
      </c>
      <c r="O185" s="170">
        <v>0</v>
      </c>
      <c r="P185" s="170">
        <v>0</v>
      </c>
      <c r="Q185" s="170">
        <v>3083.72</v>
      </c>
      <c r="R185" s="170">
        <v>6475236</v>
      </c>
      <c r="S185" s="170">
        <v>0</v>
      </c>
      <c r="T185" s="170">
        <v>0</v>
      </c>
      <c r="U185" s="170">
        <v>0</v>
      </c>
      <c r="V185" s="170">
        <v>0</v>
      </c>
      <c r="W185" s="170">
        <v>0</v>
      </c>
      <c r="X185" s="170">
        <v>0</v>
      </c>
      <c r="Y185" s="170">
        <v>0</v>
      </c>
      <c r="Z185" s="170">
        <v>0</v>
      </c>
      <c r="AA185" s="170">
        <v>0</v>
      </c>
      <c r="AB185" s="170">
        <v>0</v>
      </c>
      <c r="AC185" s="170">
        <f t="shared" ref="AC185" si="54">ROUND(N185*2.14%,2)+ROUND(E185*2.14%,2)+ROUND(F185*2.14%,2)+ROUND(G185*2.14%,2)+ROUND(H185*2.14%,2)+ROUND(I185*2.14%,2)+ROUND(J185*2.14%,2)+ROUND(L185*2.14%,2)+ROUND(P185*2.14%,2)+ROUND(R185*2.14%,2)+ROUND(T185*2.14%,2)+ROUND(U185*2.14%,2)+ROUND(V185*2.14%,2)+ROUND(W185*2.14%,2)+ROUND(X185*2.14%,2)+ROUND(Y185*2.14%,2)+ROUND(Z185*2.14%,2)+ROUND(AA185*2.14%,2)+ROUND(AB185*2.14%,2)</f>
        <v>138570.04999999999</v>
      </c>
      <c r="AD185" s="176">
        <v>0</v>
      </c>
      <c r="AE185" s="170">
        <v>0</v>
      </c>
      <c r="AF185" s="173" t="s">
        <v>17063</v>
      </c>
      <c r="AG185" s="172">
        <v>2023</v>
      </c>
      <c r="AH185" s="173">
        <v>2023</v>
      </c>
      <c r="AT185" s="174" t="e">
        <f>VLOOKUP(C185,AW:AX,2,FALSE)</f>
        <v>#N/A</v>
      </c>
      <c r="BW185" s="175"/>
      <c r="CA185" s="174" t="e">
        <f>VLOOKUP(C185,CB:CC,2,FALSE)</f>
        <v>#N/A</v>
      </c>
      <c r="CE185" s="174" t="e">
        <f>VLOOKUP(C185,CF:CG,2,FALSE)</f>
        <v>#N/A</v>
      </c>
      <c r="CH185" s="165">
        <f t="shared" si="49"/>
        <v>-1.7462298274040222E-10</v>
      </c>
      <c r="CL185" s="174" t="e">
        <f>VLOOKUP(C185,CM:CN,2,FALSE)</f>
        <v>#N/A</v>
      </c>
      <c r="DK185" s="174" t="e">
        <f>VLOOKUP(C185,DL:DM,2,FALSE)</f>
        <v>#N/A</v>
      </c>
    </row>
    <row r="186" spans="1:115" s="174" customFormat="1" x14ac:dyDescent="0.3">
      <c r="A186" s="5">
        <v>1</v>
      </c>
      <c r="B186" s="17">
        <f>SUBTOTAL(9,$A$22:A186)</f>
        <v>161</v>
      </c>
      <c r="C186" s="162" t="s">
        <v>320</v>
      </c>
      <c r="D186" s="1">
        <f t="shared" si="52"/>
        <v>14912610.25</v>
      </c>
      <c r="E186" s="170">
        <v>0</v>
      </c>
      <c r="F186" s="170">
        <v>0</v>
      </c>
      <c r="G186" s="170">
        <v>0</v>
      </c>
      <c r="H186" s="170">
        <v>0</v>
      </c>
      <c r="I186" s="170">
        <v>0</v>
      </c>
      <c r="J186" s="170">
        <v>0</v>
      </c>
      <c r="K186" s="171">
        <v>0</v>
      </c>
      <c r="L186" s="170">
        <v>0</v>
      </c>
      <c r="M186" s="170">
        <v>0</v>
      </c>
      <c r="N186" s="170">
        <v>0</v>
      </c>
      <c r="O186" s="170">
        <v>0</v>
      </c>
      <c r="P186" s="170">
        <v>0</v>
      </c>
      <c r="Q186" s="170">
        <v>7435.5</v>
      </c>
      <c r="R186" s="170">
        <v>14756296.800000001</v>
      </c>
      <c r="S186" s="170">
        <v>0</v>
      </c>
      <c r="T186" s="170">
        <v>0</v>
      </c>
      <c r="U186" s="170">
        <v>0</v>
      </c>
      <c r="V186" s="170">
        <v>0</v>
      </c>
      <c r="W186" s="170">
        <v>0</v>
      </c>
      <c r="X186" s="170">
        <v>0</v>
      </c>
      <c r="Y186" s="170">
        <v>0</v>
      </c>
      <c r="Z186" s="170">
        <v>0</v>
      </c>
      <c r="AA186" s="170">
        <v>0</v>
      </c>
      <c r="AB186" s="170">
        <v>0</v>
      </c>
      <c r="AC186" s="170">
        <f t="shared" ref="AC186" si="55">ROUND(N186*1.0593%,2)+ROUND(E186*1.0593%,2)+ROUND(F186*1.0593%,2)+ROUND(G186*1.0593%,2)+ROUND(H186*1.0593%,2)+ROUND(I186*1.0593%,2)+ROUND(J186*1.0593%,2)+ROUND(L186*1.0593%,2)+ROUND(P186*1.0593%,2)+ROUND(R186*1.0593%,2)+ROUND(T186*1.0593%,2)+ROUND(U186*1.0593%,2)+ROUND(V186*1.0593%,2)+ROUND(W186*1.0593%,2)+ROUND(X186*1.0593%,2)+ROUND(Y186*1.0593%,2)+ROUND(Z186*1.0593%,2)+ROUND(AA186*1.0593%,2)+ROUND(AB186*1.0593%,2)</f>
        <v>156313.45000000001</v>
      </c>
      <c r="AD186" s="170">
        <v>0</v>
      </c>
      <c r="AE186" s="170">
        <v>0</v>
      </c>
      <c r="AF186" s="172" t="s">
        <v>17063</v>
      </c>
      <c r="AG186" s="172">
        <v>2023</v>
      </c>
      <c r="AH186" s="173">
        <v>2023</v>
      </c>
      <c r="AT186" s="174" t="e">
        <f>VLOOKUP(C186,AW:AX,2,FALSE)</f>
        <v>#N/A</v>
      </c>
      <c r="BW186" s="175"/>
      <c r="CE186" s="174">
        <f>VLOOKUP(C186,CF:CG,2,FALSE)</f>
        <v>1</v>
      </c>
      <c r="CH186" s="165">
        <f t="shared" si="49"/>
        <v>-7.5669959187507629E-10</v>
      </c>
      <c r="CL186" s="174" t="e">
        <f>VLOOKUP(C186,CM:CN,2,FALSE)</f>
        <v>#N/A</v>
      </c>
      <c r="DK186" s="174" t="e">
        <f>VLOOKUP(C186,DL:DM,2,FALSE)</f>
        <v>#N/A</v>
      </c>
    </row>
    <row r="187" spans="1:115" s="174" customFormat="1" x14ac:dyDescent="0.3">
      <c r="A187" s="5">
        <v>1</v>
      </c>
      <c r="B187" s="17">
        <f>SUBTOTAL(9,$A$22:A187)</f>
        <v>162</v>
      </c>
      <c r="C187" s="162" t="s">
        <v>2620</v>
      </c>
      <c r="D187" s="1">
        <f t="shared" si="52"/>
        <v>11461910.719999999</v>
      </c>
      <c r="E187" s="170">
        <v>805756.75</v>
      </c>
      <c r="F187" s="170">
        <v>2076940.73</v>
      </c>
      <c r="G187" s="170">
        <v>5529366.1399999997</v>
      </c>
      <c r="H187" s="170">
        <v>1252607.33</v>
      </c>
      <c r="I187" s="170">
        <v>1557094</v>
      </c>
      <c r="J187" s="170">
        <v>0</v>
      </c>
      <c r="K187" s="171">
        <v>0</v>
      </c>
      <c r="L187" s="170">
        <v>0</v>
      </c>
      <c r="M187" s="170">
        <v>0</v>
      </c>
      <c r="N187" s="170">
        <v>0</v>
      </c>
      <c r="O187" s="170">
        <v>0</v>
      </c>
      <c r="P187" s="170">
        <v>0</v>
      </c>
      <c r="Q187" s="170">
        <v>0</v>
      </c>
      <c r="R187" s="170">
        <v>0</v>
      </c>
      <c r="S187" s="170">
        <v>0</v>
      </c>
      <c r="T187" s="170">
        <v>0</v>
      </c>
      <c r="U187" s="170">
        <v>0</v>
      </c>
      <c r="V187" s="170">
        <v>0</v>
      </c>
      <c r="W187" s="170">
        <v>0</v>
      </c>
      <c r="X187" s="170">
        <v>0</v>
      </c>
      <c r="Y187" s="170">
        <v>0</v>
      </c>
      <c r="Z187" s="170">
        <v>0</v>
      </c>
      <c r="AA187" s="170">
        <v>0</v>
      </c>
      <c r="AB187" s="170">
        <v>0</v>
      </c>
      <c r="AC187" s="170">
        <f t="shared" ref="AC187" si="56">ROUND(N187*2.14%,2)+ROUND(E187*2.14%,2)+ROUND(F187*2.14%,2)+ROUND(G187*2.14%,2)+ROUND(H187*2.14%,2)+ROUND(I187*2.14%,2)+ROUND(J187*2.14%,2)+ROUND(L187*2.14%,2)+ROUND(P187*2.14%,2)+ROUND(R187*2.14%,2)+ROUND(T187*2.14%,2)+ROUND(U187*2.14%,2)+ROUND(V187*2.14%,2)+ROUND(W187*2.14%,2)+ROUND(X187*2.14%,2)+ROUND(Y187*2.14%,2)+ROUND(Z187*2.14%,2)+ROUND(AA187*2.14%,2)+ROUND(AB187*2.14%,2)</f>
        <v>240145.77</v>
      </c>
      <c r="AD187" s="176">
        <v>0</v>
      </c>
      <c r="AE187" s="170">
        <v>0</v>
      </c>
      <c r="AF187" s="173" t="s">
        <v>17063</v>
      </c>
      <c r="AG187" s="172">
        <v>2023</v>
      </c>
      <c r="AH187" s="173">
        <v>2023</v>
      </c>
      <c r="BW187" s="175"/>
      <c r="CH187" s="165">
        <f t="shared" si="49"/>
        <v>-1.3678800314664841E-9</v>
      </c>
    </row>
    <row r="188" spans="1:115" x14ac:dyDescent="0.3">
      <c r="B188" s="166" t="s">
        <v>509</v>
      </c>
      <c r="C188" s="166"/>
      <c r="D188" s="163">
        <f>SUM(D189:D203)</f>
        <v>119357421.53</v>
      </c>
      <c r="E188" s="163">
        <f t="shared" ref="E188:AE188" si="57">SUM(E189:E203)</f>
        <v>0</v>
      </c>
      <c r="F188" s="163">
        <f t="shared" si="57"/>
        <v>0</v>
      </c>
      <c r="G188" s="163">
        <f t="shared" si="57"/>
        <v>0</v>
      </c>
      <c r="H188" s="163">
        <f t="shared" si="57"/>
        <v>0</v>
      </c>
      <c r="I188" s="163">
        <f t="shared" si="57"/>
        <v>3132244.09</v>
      </c>
      <c r="J188" s="163">
        <f t="shared" si="57"/>
        <v>0</v>
      </c>
      <c r="K188" s="179">
        <f t="shared" si="57"/>
        <v>0</v>
      </c>
      <c r="L188" s="163">
        <f t="shared" si="57"/>
        <v>0</v>
      </c>
      <c r="M188" s="163">
        <f t="shared" si="57"/>
        <v>10874.57</v>
      </c>
      <c r="N188" s="163">
        <f t="shared" si="57"/>
        <v>90846180.049999997</v>
      </c>
      <c r="O188" s="163">
        <f t="shared" si="57"/>
        <v>0</v>
      </c>
      <c r="P188" s="163">
        <f t="shared" si="57"/>
        <v>0</v>
      </c>
      <c r="Q188" s="163">
        <f t="shared" si="57"/>
        <v>0</v>
      </c>
      <c r="R188" s="163">
        <f t="shared" si="57"/>
        <v>0</v>
      </c>
      <c r="S188" s="163">
        <f t="shared" si="57"/>
        <v>209</v>
      </c>
      <c r="T188" s="163">
        <f t="shared" si="57"/>
        <v>6871038.0499999998</v>
      </c>
      <c r="U188" s="163">
        <f t="shared" si="57"/>
        <v>14349892.300000001</v>
      </c>
      <c r="V188" s="163">
        <f t="shared" si="57"/>
        <v>0</v>
      </c>
      <c r="W188" s="163">
        <f t="shared" si="57"/>
        <v>0</v>
      </c>
      <c r="X188" s="163">
        <f t="shared" si="57"/>
        <v>0</v>
      </c>
      <c r="Y188" s="163">
        <f t="shared" si="57"/>
        <v>0</v>
      </c>
      <c r="Z188" s="163">
        <f t="shared" si="57"/>
        <v>0</v>
      </c>
      <c r="AA188" s="163">
        <f t="shared" si="57"/>
        <v>0</v>
      </c>
      <c r="AB188" s="163">
        <f t="shared" si="57"/>
        <v>0</v>
      </c>
      <c r="AC188" s="163">
        <f t="shared" si="57"/>
        <v>2465266.2000000002</v>
      </c>
      <c r="AD188" s="163">
        <f t="shared" si="57"/>
        <v>1692800.84</v>
      </c>
      <c r="AE188" s="163">
        <f t="shared" si="57"/>
        <v>0</v>
      </c>
      <c r="AF188" s="2" t="s">
        <v>17037</v>
      </c>
      <c r="AG188" s="2" t="s">
        <v>17037</v>
      </c>
      <c r="AH188" s="2" t="s">
        <v>17037</v>
      </c>
      <c r="AI188" s="12"/>
      <c r="AJ188" s="12"/>
      <c r="AK188" s="12"/>
      <c r="AL188" s="12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4"/>
      <c r="AY188" s="14"/>
      <c r="AZ188" s="13"/>
      <c r="BA188" s="13"/>
      <c r="BB188" s="15"/>
      <c r="BC188" s="16">
        <f t="shared" ref="BC188:BC223" si="58">AY188-M188</f>
        <v>-10874.57</v>
      </c>
      <c r="BJ188" s="5" t="e">
        <f>VLOOKUP(C188,BM:BO,3,FALSE)</f>
        <v>#N/A</v>
      </c>
      <c r="BM188" s="5" t="s">
        <v>3786</v>
      </c>
      <c r="BN188" s="5" t="s">
        <v>3261</v>
      </c>
      <c r="BO188" s="5" t="s">
        <v>3787</v>
      </c>
      <c r="BU188" s="5" t="s">
        <v>3786</v>
      </c>
      <c r="BV188" s="5" t="s">
        <v>3261</v>
      </c>
      <c r="BW188" s="5" t="s">
        <v>3787</v>
      </c>
      <c r="CH188" s="165">
        <f t="shared" si="49"/>
        <v>-1.1641532182693481E-9</v>
      </c>
    </row>
    <row r="189" spans="1:115" x14ac:dyDescent="0.3">
      <c r="A189" s="5">
        <v>1</v>
      </c>
      <c r="B189" s="17">
        <f>SUBTOTAL(9,$A$22:A189)</f>
        <v>163</v>
      </c>
      <c r="C189" s="4" t="s">
        <v>514</v>
      </c>
      <c r="D189" s="1">
        <f t="shared" ref="D189:D202" si="59">E189+F189+G189+H189+I189+J189+L189+N189+P189+R189+T189+U189+V189+W189+X189+Y189+Z189+AA189+AB189+AC189+AD189+AE189</f>
        <v>8609876.6600000001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180">
        <v>0</v>
      </c>
      <c r="L189" s="181">
        <v>0</v>
      </c>
      <c r="M189" s="182">
        <v>1023</v>
      </c>
      <c r="N189" s="1">
        <v>8317505.3799999999</v>
      </c>
      <c r="O189" s="3">
        <v>0</v>
      </c>
      <c r="P189" s="3">
        <v>0</v>
      </c>
      <c r="Q189" s="1">
        <v>0</v>
      </c>
      <c r="R189" s="1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1">
        <f>ROUND(N189*2.14%,2)</f>
        <v>177994.62</v>
      </c>
      <c r="AD189" s="3">
        <v>114376.66</v>
      </c>
      <c r="AE189" s="3">
        <v>0</v>
      </c>
      <c r="AF189" s="2">
        <v>2023</v>
      </c>
      <c r="AG189" s="2">
        <v>2023</v>
      </c>
      <c r="AH189" s="2">
        <v>2023</v>
      </c>
      <c r="AI189" s="12"/>
      <c r="AJ189" s="12"/>
      <c r="AK189" s="12"/>
      <c r="AL189" s="12"/>
      <c r="AM189" s="13" t="s">
        <v>16965</v>
      </c>
      <c r="AN189" s="13" t="s">
        <v>16964</v>
      </c>
      <c r="AO189" s="13">
        <v>0</v>
      </c>
      <c r="AP189" s="13" t="s">
        <v>16984</v>
      </c>
      <c r="AQ189" s="13" t="s">
        <v>16969</v>
      </c>
      <c r="AR189" s="13" t="s">
        <v>16975</v>
      </c>
      <c r="AS189" s="13"/>
      <c r="AT189" s="13"/>
      <c r="AU189" s="13"/>
      <c r="AV189" s="13"/>
      <c r="AW189" s="13" t="s">
        <v>618</v>
      </c>
      <c r="AX189" s="14">
        <v>3917.4</v>
      </c>
      <c r="AY189" s="14">
        <v>1055</v>
      </c>
      <c r="AZ189" s="13" t="s">
        <v>2994</v>
      </c>
      <c r="BA189" s="13" t="s">
        <v>17023</v>
      </c>
      <c r="BB189" s="15"/>
      <c r="BC189" s="16">
        <f t="shared" si="58"/>
        <v>32</v>
      </c>
      <c r="BJ189" s="5" t="str">
        <f>VLOOKUP(C189,BM:BO,3,FALSE)</f>
        <v>899.100</v>
      </c>
      <c r="BM189" s="5" t="s">
        <v>3791</v>
      </c>
      <c r="BN189" s="5" t="s">
        <v>2982</v>
      </c>
      <c r="BO189" s="5" t="s">
        <v>3792</v>
      </c>
      <c r="BU189" s="5" t="s">
        <v>3791</v>
      </c>
      <c r="BV189" s="5" t="s">
        <v>2982</v>
      </c>
      <c r="BW189" s="5" t="s">
        <v>3792</v>
      </c>
      <c r="CH189" s="165">
        <f t="shared" si="49"/>
        <v>2.6193447411060333E-10</v>
      </c>
    </row>
    <row r="190" spans="1:115" x14ac:dyDescent="0.3">
      <c r="A190" s="5">
        <v>1</v>
      </c>
      <c r="B190" s="17">
        <f>SUBTOTAL(9,$A$22:A190)</f>
        <v>164</v>
      </c>
      <c r="C190" s="4" t="s">
        <v>515</v>
      </c>
      <c r="D190" s="1">
        <f t="shared" si="59"/>
        <v>6014407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180">
        <v>0</v>
      </c>
      <c r="L190" s="181">
        <v>0</v>
      </c>
      <c r="M190" s="183">
        <v>680</v>
      </c>
      <c r="N190" s="1">
        <v>5756987.6600000001</v>
      </c>
      <c r="O190" s="3">
        <v>0</v>
      </c>
      <c r="P190" s="3">
        <v>0</v>
      </c>
      <c r="Q190" s="1">
        <v>0</v>
      </c>
      <c r="R190" s="1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1">
        <f>ROUND(N190*2.14%,2)</f>
        <v>123199.54</v>
      </c>
      <c r="AD190" s="1">
        <v>134219.79999999999</v>
      </c>
      <c r="AE190" s="3">
        <v>0</v>
      </c>
      <c r="AF190" s="2">
        <v>2023</v>
      </c>
      <c r="AG190" s="2">
        <v>2023</v>
      </c>
      <c r="AH190" s="2">
        <v>2023</v>
      </c>
      <c r="AI190" s="12"/>
      <c r="AJ190" s="12"/>
      <c r="AK190" s="12"/>
      <c r="AL190" s="12"/>
      <c r="AM190" s="13" t="s">
        <v>16971</v>
      </c>
      <c r="AN190" s="13" t="s">
        <v>16962</v>
      </c>
      <c r="AO190" s="13">
        <v>0</v>
      </c>
      <c r="AP190" s="13" t="s">
        <v>16975</v>
      </c>
      <c r="AQ190" s="13" t="s">
        <v>16969</v>
      </c>
      <c r="AR190" s="13" t="s">
        <v>16974</v>
      </c>
      <c r="AS190" s="13"/>
      <c r="AT190" s="13"/>
      <c r="AU190" s="13"/>
      <c r="AV190" s="13"/>
      <c r="AW190" s="13" t="s">
        <v>844</v>
      </c>
      <c r="AX190" s="14">
        <v>2900.26</v>
      </c>
      <c r="AY190" s="14">
        <v>680</v>
      </c>
      <c r="AZ190" s="13" t="s">
        <v>2994</v>
      </c>
      <c r="BA190" s="13" t="s">
        <v>17023</v>
      </c>
      <c r="BB190" s="15"/>
      <c r="BC190" s="16">
        <f t="shared" si="58"/>
        <v>0</v>
      </c>
      <c r="BJ190" s="5" t="str">
        <f>VLOOKUP(C190,BM:BO,3,FALSE)</f>
        <v>679.350</v>
      </c>
      <c r="BM190" s="5" t="s">
        <v>3793</v>
      </c>
      <c r="BN190" s="5" t="s">
        <v>1142</v>
      </c>
      <c r="BO190" s="5" t="s">
        <v>3794</v>
      </c>
      <c r="BU190" s="5" t="s">
        <v>3793</v>
      </c>
      <c r="BV190" s="5" t="s">
        <v>1142</v>
      </c>
      <c r="BW190" s="5" t="s">
        <v>3794</v>
      </c>
      <c r="CH190" s="165">
        <f t="shared" si="49"/>
        <v>-1.1641532182693481E-10</v>
      </c>
    </row>
    <row r="191" spans="1:115" x14ac:dyDescent="0.3">
      <c r="A191" s="5">
        <v>1</v>
      </c>
      <c r="B191" s="17">
        <f>SUBTOTAL(9,$A$22:A191)</f>
        <v>165</v>
      </c>
      <c r="C191" s="4" t="s">
        <v>3289</v>
      </c>
      <c r="D191" s="1">
        <f t="shared" si="59"/>
        <v>15028707.939999999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180">
        <v>0</v>
      </c>
      <c r="L191" s="181">
        <v>0</v>
      </c>
      <c r="M191" s="183">
        <v>0</v>
      </c>
      <c r="N191" s="182">
        <v>0</v>
      </c>
      <c r="O191" s="3">
        <v>0</v>
      </c>
      <c r="P191" s="3">
        <v>0</v>
      </c>
      <c r="Q191" s="1">
        <v>0</v>
      </c>
      <c r="R191" s="1">
        <v>0</v>
      </c>
      <c r="S191" s="3">
        <v>0</v>
      </c>
      <c r="T191" s="3">
        <v>0</v>
      </c>
      <c r="U191" s="1">
        <v>14349892.300000001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f>ROUND(U191*2.14%,2)</f>
        <v>307087.7</v>
      </c>
      <c r="AD191" s="3">
        <v>371727.94</v>
      </c>
      <c r="AE191" s="3">
        <v>0</v>
      </c>
      <c r="AF191" s="2">
        <v>2023</v>
      </c>
      <c r="AG191" s="2">
        <v>2023</v>
      </c>
      <c r="AH191" s="2">
        <v>2023</v>
      </c>
      <c r="AI191" s="12"/>
      <c r="AJ191" s="12"/>
      <c r="AK191" s="12"/>
      <c r="AL191" s="12"/>
      <c r="AM191" s="13" t="s">
        <v>16980</v>
      </c>
      <c r="AN191" s="13" t="s">
        <v>16971</v>
      </c>
      <c r="AO191" s="13"/>
      <c r="AP191" s="13" t="s">
        <v>16969</v>
      </c>
      <c r="AQ191" s="13" t="s">
        <v>16983</v>
      </c>
      <c r="AR191" s="13" t="s">
        <v>16975</v>
      </c>
      <c r="AS191" s="13"/>
      <c r="AT191" s="13"/>
      <c r="AU191" s="13"/>
      <c r="AV191" s="13"/>
      <c r="AW191" s="13">
        <v>1974</v>
      </c>
      <c r="AX191" s="14">
        <v>4926.6000000000004</v>
      </c>
      <c r="AY191" s="14">
        <v>1710</v>
      </c>
      <c r="AZ191" s="13" t="s">
        <v>2994</v>
      </c>
      <c r="BA191" s="13" t="s">
        <v>17023</v>
      </c>
      <c r="BB191" s="15"/>
      <c r="BC191" s="16">
        <f t="shared" si="58"/>
        <v>1710</v>
      </c>
      <c r="CH191" s="165">
        <f t="shared" si="49"/>
        <v>-1.280568540096283E-9</v>
      </c>
    </row>
    <row r="192" spans="1:115" x14ac:dyDescent="0.3">
      <c r="A192" s="5">
        <v>1</v>
      </c>
      <c r="B192" s="17">
        <f>SUBTOTAL(9,$A$22:A192)</f>
        <v>166</v>
      </c>
      <c r="C192" s="4" t="s">
        <v>517</v>
      </c>
      <c r="D192" s="1">
        <f t="shared" si="59"/>
        <v>3463144.67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180">
        <v>0</v>
      </c>
      <c r="L192" s="181">
        <v>0</v>
      </c>
      <c r="M192" s="182">
        <v>420</v>
      </c>
      <c r="N192" s="1">
        <v>3317752.1</v>
      </c>
      <c r="O192" s="3">
        <v>0</v>
      </c>
      <c r="P192" s="3">
        <v>0</v>
      </c>
      <c r="Q192" s="1">
        <v>0</v>
      </c>
      <c r="R192" s="1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1">
        <f>ROUND(N192*2.14%,2)+0.01</f>
        <v>70999.899999999994</v>
      </c>
      <c r="AD192" s="1">
        <v>74392.67</v>
      </c>
      <c r="AE192" s="3">
        <v>0</v>
      </c>
      <c r="AF192" s="2">
        <v>2023</v>
      </c>
      <c r="AG192" s="2">
        <v>2023</v>
      </c>
      <c r="AH192" s="2">
        <v>2023</v>
      </c>
      <c r="AI192" s="12"/>
      <c r="AJ192" s="12"/>
      <c r="AK192" s="12"/>
      <c r="AL192" s="12"/>
      <c r="AM192" s="13" t="s">
        <v>16981</v>
      </c>
      <c r="AN192" s="13" t="s">
        <v>16974</v>
      </c>
      <c r="AO192" s="13">
        <v>0</v>
      </c>
      <c r="AP192" s="13" t="s">
        <v>16967</v>
      </c>
      <c r="AQ192" s="13" t="s">
        <v>16968</v>
      </c>
      <c r="AR192" s="13">
        <v>0</v>
      </c>
      <c r="AS192" s="13"/>
      <c r="AT192" s="13"/>
      <c r="AU192" s="13"/>
      <c r="AV192" s="13"/>
      <c r="AW192" s="13" t="s">
        <v>633</v>
      </c>
      <c r="AX192" s="14">
        <v>396.6</v>
      </c>
      <c r="AY192" s="14" t="s">
        <v>2986</v>
      </c>
      <c r="AZ192" s="13" t="s">
        <v>2969</v>
      </c>
      <c r="BA192" s="13" t="s">
        <v>17023</v>
      </c>
      <c r="BB192" s="15"/>
      <c r="BC192" s="16" t="e">
        <f t="shared" si="58"/>
        <v>#VALUE!</v>
      </c>
      <c r="BJ192" s="5" t="str">
        <f>VLOOKUP(C192,BM:BO,3,FALSE)</f>
        <v>нет данных</v>
      </c>
      <c r="BM192" s="5" t="s">
        <v>747</v>
      </c>
      <c r="BN192" s="5" t="s">
        <v>1345</v>
      </c>
      <c r="BO192" s="5" t="s">
        <v>3797</v>
      </c>
      <c r="BU192" s="5" t="s">
        <v>747</v>
      </c>
      <c r="BV192" s="5" t="s">
        <v>1345</v>
      </c>
      <c r="BW192" s="5" t="s">
        <v>3797</v>
      </c>
      <c r="CH192" s="165">
        <f t="shared" si="49"/>
        <v>-1.6007106751203537E-10</v>
      </c>
    </row>
    <row r="193" spans="1:115" x14ac:dyDescent="0.3">
      <c r="A193" s="5">
        <v>1</v>
      </c>
      <c r="B193" s="17">
        <f>SUBTOTAL(9,$A$22:A193)</f>
        <v>167</v>
      </c>
      <c r="C193" s="4" t="s">
        <v>518</v>
      </c>
      <c r="D193" s="1">
        <f t="shared" si="59"/>
        <v>7387436.6600000001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180">
        <v>0</v>
      </c>
      <c r="L193" s="181">
        <v>0</v>
      </c>
      <c r="M193" s="182">
        <v>833</v>
      </c>
      <c r="N193" s="1">
        <v>7096039.0800000001</v>
      </c>
      <c r="O193" s="3">
        <v>0</v>
      </c>
      <c r="P193" s="3">
        <v>0</v>
      </c>
      <c r="Q193" s="1">
        <v>0</v>
      </c>
      <c r="R193" s="1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1">
        <f>ROUND(N193*2.14%,2)</f>
        <v>151855.24</v>
      </c>
      <c r="AD193" s="1">
        <v>139542.34</v>
      </c>
      <c r="AE193" s="3">
        <v>0</v>
      </c>
      <c r="AF193" s="2">
        <v>2023</v>
      </c>
      <c r="AG193" s="2">
        <v>2023</v>
      </c>
      <c r="AH193" s="2">
        <v>2023</v>
      </c>
      <c r="AI193" s="12"/>
      <c r="AJ193" s="12"/>
      <c r="AK193" s="12"/>
      <c r="AL193" s="12"/>
      <c r="AM193" s="13" t="s">
        <v>16978</v>
      </c>
      <c r="AN193" s="13" t="s">
        <v>16976</v>
      </c>
      <c r="AO193" s="13">
        <v>0</v>
      </c>
      <c r="AP193" s="13" t="s">
        <v>16975</v>
      </c>
      <c r="AQ193" s="13" t="s">
        <v>16979</v>
      </c>
      <c r="AR193" s="13" t="s">
        <v>16975</v>
      </c>
      <c r="AS193" s="13"/>
      <c r="AT193" s="13"/>
      <c r="AU193" s="13"/>
      <c r="AV193" s="13"/>
      <c r="AW193" s="13" t="s">
        <v>664</v>
      </c>
      <c r="AX193" s="14">
        <v>4381.5</v>
      </c>
      <c r="AY193" s="14">
        <v>822.4</v>
      </c>
      <c r="AZ193" s="13" t="s">
        <v>3044</v>
      </c>
      <c r="BA193" s="13" t="s">
        <v>17023</v>
      </c>
      <c r="BB193" s="15"/>
      <c r="BC193" s="16">
        <f t="shared" si="58"/>
        <v>-10.600000000000023</v>
      </c>
      <c r="BJ193" s="5" t="str">
        <f>VLOOKUP(C193,BM:BO,3,FALSE)</f>
        <v>822.400</v>
      </c>
      <c r="BM193" s="5" t="s">
        <v>523</v>
      </c>
      <c r="BN193" s="5" t="s">
        <v>2982</v>
      </c>
      <c r="BO193" s="5" t="s">
        <v>3798</v>
      </c>
      <c r="BU193" s="5" t="s">
        <v>523</v>
      </c>
      <c r="BV193" s="5" t="s">
        <v>2982</v>
      </c>
      <c r="BW193" s="5" t="s">
        <v>3798</v>
      </c>
      <c r="CH193" s="165">
        <f t="shared" si="49"/>
        <v>8.7311491370201111E-11</v>
      </c>
    </row>
    <row r="194" spans="1:115" x14ac:dyDescent="0.3">
      <c r="A194" s="5">
        <v>1</v>
      </c>
      <c r="B194" s="17">
        <f>SUBTOTAL(9,$A$22:A194)</f>
        <v>168</v>
      </c>
      <c r="C194" s="4" t="s">
        <v>519</v>
      </c>
      <c r="D194" s="1">
        <f t="shared" si="59"/>
        <v>5439187.5700000003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180">
        <v>0</v>
      </c>
      <c r="L194" s="181">
        <v>0</v>
      </c>
      <c r="M194" s="184">
        <v>650</v>
      </c>
      <c r="N194" s="1">
        <v>5185666.7300000004</v>
      </c>
      <c r="O194" s="3">
        <v>0</v>
      </c>
      <c r="P194" s="3">
        <v>0</v>
      </c>
      <c r="Q194" s="1">
        <v>0</v>
      </c>
      <c r="R194" s="1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1">
        <f>ROUND(N194*2.14%,2)</f>
        <v>110973.27</v>
      </c>
      <c r="AD194" s="1">
        <v>142547.57</v>
      </c>
      <c r="AE194" s="3">
        <v>0</v>
      </c>
      <c r="AF194" s="2">
        <v>2023</v>
      </c>
      <c r="AG194" s="2">
        <v>2023</v>
      </c>
      <c r="AH194" s="2">
        <v>2023</v>
      </c>
      <c r="AI194" s="12"/>
      <c r="AJ194" s="12"/>
      <c r="AK194" s="12"/>
      <c r="AL194" s="12"/>
      <c r="AM194" s="13" t="s">
        <v>16978</v>
      </c>
      <c r="AN194" s="13" t="s">
        <v>16967</v>
      </c>
      <c r="AO194" s="13">
        <v>0</v>
      </c>
      <c r="AP194" s="13" t="s">
        <v>16975</v>
      </c>
      <c r="AQ194" s="13" t="s">
        <v>16975</v>
      </c>
      <c r="AR194" s="13">
        <v>0</v>
      </c>
      <c r="AS194" s="13"/>
      <c r="AT194" s="13"/>
      <c r="AU194" s="13"/>
      <c r="AV194" s="13"/>
      <c r="AW194" s="13" t="s">
        <v>718</v>
      </c>
      <c r="AX194" s="14">
        <v>1468.2</v>
      </c>
      <c r="AY194" s="14">
        <v>726</v>
      </c>
      <c r="AZ194" s="13" t="s">
        <v>2969</v>
      </c>
      <c r="BA194" s="13" t="s">
        <v>718</v>
      </c>
      <c r="BB194" s="15"/>
      <c r="BC194" s="16">
        <f t="shared" si="58"/>
        <v>76</v>
      </c>
      <c r="BJ194" s="5" t="str">
        <f>VLOOKUP(C194,BM:BO,3,FALSE)</f>
        <v>596.000</v>
      </c>
      <c r="BM194" s="5" t="s">
        <v>562</v>
      </c>
      <c r="BN194" s="5" t="s">
        <v>3210</v>
      </c>
      <c r="BO194" s="5" t="s">
        <v>3800</v>
      </c>
      <c r="BU194" s="5" t="s">
        <v>562</v>
      </c>
      <c r="BV194" s="5" t="s">
        <v>3210</v>
      </c>
      <c r="BW194" s="5" t="s">
        <v>3800</v>
      </c>
      <c r="CH194" s="165">
        <f t="shared" si="49"/>
        <v>-1.7462298274040222E-10</v>
      </c>
    </row>
    <row r="195" spans="1:115" x14ac:dyDescent="0.3">
      <c r="A195" s="5">
        <v>1</v>
      </c>
      <c r="B195" s="17">
        <f>SUBTOTAL(9,$A$22:A195)</f>
        <v>169</v>
      </c>
      <c r="C195" s="4" t="s">
        <v>520</v>
      </c>
      <c r="D195" s="1">
        <f t="shared" si="59"/>
        <v>6294788.0300000003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180">
        <v>0</v>
      </c>
      <c r="L195" s="181">
        <v>0</v>
      </c>
      <c r="M195" s="182">
        <v>747</v>
      </c>
      <c r="N195" s="1">
        <v>5985826.5099999998</v>
      </c>
      <c r="O195" s="3">
        <v>0</v>
      </c>
      <c r="P195" s="3">
        <v>0</v>
      </c>
      <c r="Q195" s="1">
        <v>0</v>
      </c>
      <c r="R195" s="1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1">
        <f>ROUND(N195*2.14%,2)</f>
        <v>128096.69</v>
      </c>
      <c r="AD195" s="1">
        <v>180864.83</v>
      </c>
      <c r="AE195" s="3">
        <v>0</v>
      </c>
      <c r="AF195" s="2">
        <v>2023</v>
      </c>
      <c r="AG195" s="2">
        <v>2023</v>
      </c>
      <c r="AH195" s="2">
        <v>2023</v>
      </c>
      <c r="AI195" s="12"/>
      <c r="AJ195" s="12"/>
      <c r="AK195" s="12"/>
      <c r="AL195" s="12"/>
      <c r="AM195" s="13" t="s">
        <v>16971</v>
      </c>
      <c r="AN195" s="13" t="s">
        <v>16962</v>
      </c>
      <c r="AO195" s="13">
        <v>0</v>
      </c>
      <c r="AP195" s="13" t="s">
        <v>16974</v>
      </c>
      <c r="AQ195" s="13" t="s">
        <v>16983</v>
      </c>
      <c r="AR195" s="13" t="s">
        <v>16974</v>
      </c>
      <c r="AS195" s="13"/>
      <c r="AT195" s="13"/>
      <c r="AU195" s="13"/>
      <c r="AV195" s="13"/>
      <c r="AW195" s="13" t="s">
        <v>844</v>
      </c>
      <c r="AX195" s="14">
        <v>2458</v>
      </c>
      <c r="AY195" s="14">
        <v>747</v>
      </c>
      <c r="AZ195" s="13" t="s">
        <v>2969</v>
      </c>
      <c r="BA195" s="13" t="s">
        <v>17023</v>
      </c>
      <c r="BB195" s="15"/>
      <c r="BC195" s="16">
        <f t="shared" si="58"/>
        <v>0</v>
      </c>
      <c r="BJ195" s="5" t="str">
        <f>VLOOKUP(C195,BM:BO,3,FALSE)</f>
        <v>505.600</v>
      </c>
      <c r="BM195" s="5" t="s">
        <v>3801</v>
      </c>
      <c r="BN195" s="5" t="s">
        <v>1345</v>
      </c>
      <c r="BO195" s="5" t="s">
        <v>3803</v>
      </c>
      <c r="BU195" s="5" t="s">
        <v>3801</v>
      </c>
      <c r="BV195" s="5" t="s">
        <v>1345</v>
      </c>
      <c r="BW195" s="5" t="s">
        <v>3803</v>
      </c>
      <c r="CH195" s="165">
        <f t="shared" si="49"/>
        <v>4.9476511776447296E-10</v>
      </c>
    </row>
    <row r="196" spans="1:115" x14ac:dyDescent="0.3">
      <c r="A196" s="5">
        <v>1</v>
      </c>
      <c r="B196" s="17">
        <f>SUBTOTAL(9,$A$22:A196)</f>
        <v>170</v>
      </c>
      <c r="C196" s="4" t="s">
        <v>522</v>
      </c>
      <c r="D196" s="1">
        <f t="shared" si="59"/>
        <v>10587190.48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180">
        <v>0</v>
      </c>
      <c r="L196" s="181">
        <v>0</v>
      </c>
      <c r="M196" s="182">
        <v>1250.83</v>
      </c>
      <c r="N196" s="1">
        <v>10213486.390000001</v>
      </c>
      <c r="O196" s="3">
        <v>0</v>
      </c>
      <c r="P196" s="3">
        <v>0</v>
      </c>
      <c r="Q196" s="1">
        <v>0</v>
      </c>
      <c r="R196" s="1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1">
        <f>ROUND(N196*2.14%,2)</f>
        <v>218568.61</v>
      </c>
      <c r="AD196" s="3">
        <v>155135.48000000001</v>
      </c>
      <c r="AE196" s="3">
        <v>0</v>
      </c>
      <c r="AF196" s="2">
        <v>2023</v>
      </c>
      <c r="AG196" s="2">
        <v>2023</v>
      </c>
      <c r="AH196" s="2">
        <v>2023</v>
      </c>
      <c r="AI196" s="12"/>
      <c r="AJ196" s="12"/>
      <c r="AK196" s="12"/>
      <c r="AL196" s="12"/>
      <c r="AM196" s="13" t="s">
        <v>16971</v>
      </c>
      <c r="AN196" s="13" t="s">
        <v>16962</v>
      </c>
      <c r="AO196" s="13">
        <v>0</v>
      </c>
      <c r="AP196" s="13" t="s">
        <v>16975</v>
      </c>
      <c r="AQ196" s="13" t="s">
        <v>16979</v>
      </c>
      <c r="AR196" s="13" t="s">
        <v>16975</v>
      </c>
      <c r="AS196" s="13"/>
      <c r="AT196" s="13"/>
      <c r="AU196" s="13"/>
      <c r="AV196" s="13"/>
      <c r="AW196" s="13" t="s">
        <v>781</v>
      </c>
      <c r="AX196" s="14">
        <v>6873.1</v>
      </c>
      <c r="AY196" s="14">
        <v>1286.23</v>
      </c>
      <c r="AZ196" s="13" t="s">
        <v>2994</v>
      </c>
      <c r="BA196" s="13" t="s">
        <v>17023</v>
      </c>
      <c r="BB196" s="15"/>
      <c r="BC196" s="16">
        <f t="shared" si="58"/>
        <v>35.400000000000091</v>
      </c>
      <c r="BJ196" s="5" t="str">
        <f>VLOOKUP(C196,BM:BO,3,FALSE)</f>
        <v>1169.300</v>
      </c>
      <c r="BM196" s="5" t="s">
        <v>3806</v>
      </c>
      <c r="BN196" s="5" t="s">
        <v>621</v>
      </c>
      <c r="BO196" s="5" t="s">
        <v>1400</v>
      </c>
      <c r="BU196" s="5" t="s">
        <v>3806</v>
      </c>
      <c r="BV196" s="5" t="s">
        <v>621</v>
      </c>
      <c r="BW196" s="5" t="s">
        <v>1400</v>
      </c>
      <c r="CH196" s="165">
        <f t="shared" si="49"/>
        <v>-1.4551915228366852E-10</v>
      </c>
    </row>
    <row r="197" spans="1:115" s="174" customFormat="1" x14ac:dyDescent="0.3">
      <c r="A197" s="5">
        <v>1</v>
      </c>
      <c r="B197" s="17">
        <f>SUBTOTAL(9,$A$22:A197)</f>
        <v>171</v>
      </c>
      <c r="C197" s="162" t="s">
        <v>3536</v>
      </c>
      <c r="D197" s="1">
        <f t="shared" si="59"/>
        <v>7018078.2599999998</v>
      </c>
      <c r="E197" s="185">
        <v>0</v>
      </c>
      <c r="F197" s="185">
        <v>0</v>
      </c>
      <c r="G197" s="185">
        <v>0</v>
      </c>
      <c r="H197" s="185">
        <v>0</v>
      </c>
      <c r="I197" s="185">
        <v>0</v>
      </c>
      <c r="J197" s="185">
        <v>0</v>
      </c>
      <c r="K197" s="186">
        <v>0</v>
      </c>
      <c r="L197" s="185">
        <v>0</v>
      </c>
      <c r="M197" s="170">
        <v>0</v>
      </c>
      <c r="N197" s="170">
        <v>0</v>
      </c>
      <c r="O197" s="170">
        <v>0</v>
      </c>
      <c r="P197" s="170">
        <v>0</v>
      </c>
      <c r="Q197" s="170">
        <v>0</v>
      </c>
      <c r="R197" s="170">
        <v>0</v>
      </c>
      <c r="S197" s="170">
        <v>209</v>
      </c>
      <c r="T197" s="170">
        <v>6871038.0499999998</v>
      </c>
      <c r="U197" s="170">
        <v>0</v>
      </c>
      <c r="V197" s="170">
        <v>0</v>
      </c>
      <c r="W197" s="170">
        <v>0</v>
      </c>
      <c r="X197" s="170">
        <v>0</v>
      </c>
      <c r="Y197" s="170">
        <v>0</v>
      </c>
      <c r="Z197" s="170">
        <v>0</v>
      </c>
      <c r="AA197" s="170">
        <v>0</v>
      </c>
      <c r="AB197" s="170">
        <v>0</v>
      </c>
      <c r="AC197" s="170">
        <f t="shared" ref="AC197:AC202" si="60">ROUND(N197*2.14%,2)+ROUND(E197*2.14%,2)+ROUND(F197*2.14%,2)+ROUND(G197*2.14%,2)+ROUND(H197*2.14%,2)+ROUND(I197*2.14%,2)+ROUND(J197*2.14%,2)+ROUND(L197*2.14%,2)+ROUND(P197*2.14%,2)+ROUND(R197*2.14%,2)+ROUND(T197*2.14%,2)+ROUND(U197*2.14%,2)+ROUND(V197*2.14%,2)+ROUND(W197*2.14%,2)+ROUND(X197*2.14%,2)+ROUND(Y197*2.14%,2)+ROUND(Z197*2.14%,2)+ROUND(AA197*2.14%,2)+ROUND(AB197*2.14%,2)</f>
        <v>147040.21</v>
      </c>
      <c r="AD197" s="170">
        <v>0</v>
      </c>
      <c r="AE197" s="170">
        <v>0</v>
      </c>
      <c r="AF197" s="172" t="s">
        <v>17063</v>
      </c>
      <c r="AG197" s="172">
        <v>2023</v>
      </c>
      <c r="AH197" s="173">
        <v>2023</v>
      </c>
      <c r="AT197" s="174" t="e">
        <f>VLOOKUP(C197,AW:AX,2,FALSE)</f>
        <v>#N/A</v>
      </c>
      <c r="BW197" s="175"/>
      <c r="CE197" s="174" t="e">
        <f t="shared" ref="CE197:CE202" si="61">VLOOKUP(C197,CF:CG,2,FALSE)</f>
        <v>#N/A</v>
      </c>
      <c r="CH197" s="165">
        <f t="shared" si="49"/>
        <v>-2.9103830456733704E-11</v>
      </c>
      <c r="CL197" s="174" t="e">
        <f t="shared" ref="CL197:CL202" si="62">VLOOKUP(C197,CM:CN,2,FALSE)</f>
        <v>#N/A</v>
      </c>
      <c r="DK197" s="174" t="e">
        <f t="shared" ref="DK197:DK202" si="63">VLOOKUP(C197,DL:DM,2,FALSE)</f>
        <v>#N/A</v>
      </c>
    </row>
    <row r="198" spans="1:115" s="174" customFormat="1" x14ac:dyDescent="0.3">
      <c r="A198" s="5">
        <v>1</v>
      </c>
      <c r="B198" s="17">
        <f>SUBTOTAL(9,$A$22:A198)</f>
        <v>172</v>
      </c>
      <c r="C198" s="162" t="s">
        <v>3687</v>
      </c>
      <c r="D198" s="1">
        <f t="shared" si="59"/>
        <v>3399267.6599999997</v>
      </c>
      <c r="E198" s="170">
        <v>0</v>
      </c>
      <c r="F198" s="170">
        <v>0</v>
      </c>
      <c r="G198" s="170">
        <v>0</v>
      </c>
      <c r="H198" s="170">
        <v>0</v>
      </c>
      <c r="I198" s="170">
        <v>3132244.09</v>
      </c>
      <c r="J198" s="170">
        <v>0</v>
      </c>
      <c r="K198" s="171">
        <v>0</v>
      </c>
      <c r="L198" s="170">
        <v>0</v>
      </c>
      <c r="M198" s="170">
        <v>0</v>
      </c>
      <c r="N198" s="170">
        <v>0</v>
      </c>
      <c r="O198" s="170">
        <v>0</v>
      </c>
      <c r="P198" s="170">
        <v>0</v>
      </c>
      <c r="Q198" s="170">
        <v>0</v>
      </c>
      <c r="R198" s="170">
        <v>0</v>
      </c>
      <c r="S198" s="170">
        <v>0</v>
      </c>
      <c r="T198" s="170">
        <v>0</v>
      </c>
      <c r="U198" s="170">
        <v>0</v>
      </c>
      <c r="V198" s="170">
        <v>0</v>
      </c>
      <c r="W198" s="170">
        <v>0</v>
      </c>
      <c r="X198" s="170">
        <v>0</v>
      </c>
      <c r="Y198" s="170">
        <v>0</v>
      </c>
      <c r="Z198" s="170">
        <v>0</v>
      </c>
      <c r="AA198" s="170">
        <v>0</v>
      </c>
      <c r="AB198" s="170">
        <v>0</v>
      </c>
      <c r="AC198" s="170">
        <f t="shared" si="60"/>
        <v>67030.02</v>
      </c>
      <c r="AD198" s="170">
        <v>199993.55</v>
      </c>
      <c r="AE198" s="170">
        <v>0</v>
      </c>
      <c r="AF198" s="172">
        <v>2023</v>
      </c>
      <c r="AG198" s="172">
        <v>2023</v>
      </c>
      <c r="AH198" s="173">
        <v>2023</v>
      </c>
      <c r="BW198" s="175"/>
      <c r="CA198" s="174" t="e">
        <f>VLOOKUP(C198,CB:CC,2,FALSE)</f>
        <v>#N/A</v>
      </c>
      <c r="CE198" s="174" t="e">
        <f t="shared" si="61"/>
        <v>#N/A</v>
      </c>
      <c r="CH198" s="165">
        <f t="shared" si="49"/>
        <v>-1.7462298274040222E-10</v>
      </c>
      <c r="CL198" s="174" t="e">
        <f t="shared" si="62"/>
        <v>#N/A</v>
      </c>
      <c r="DK198" s="174" t="e">
        <f t="shared" si="63"/>
        <v>#N/A</v>
      </c>
    </row>
    <row r="199" spans="1:115" s="174" customFormat="1" x14ac:dyDescent="0.3">
      <c r="A199" s="5">
        <v>1</v>
      </c>
      <c r="B199" s="17">
        <f>SUBTOTAL(9,$A$22:A199)</f>
        <v>173</v>
      </c>
      <c r="C199" s="162" t="s">
        <v>3556</v>
      </c>
      <c r="D199" s="1">
        <f t="shared" si="59"/>
        <v>18809755.130000003</v>
      </c>
      <c r="E199" s="185">
        <v>0</v>
      </c>
      <c r="F199" s="185">
        <v>0</v>
      </c>
      <c r="G199" s="185">
        <v>0</v>
      </c>
      <c r="H199" s="185">
        <v>0</v>
      </c>
      <c r="I199" s="185">
        <v>0</v>
      </c>
      <c r="J199" s="185">
        <v>0</v>
      </c>
      <c r="K199" s="186">
        <v>0</v>
      </c>
      <c r="L199" s="185">
        <v>0</v>
      </c>
      <c r="M199" s="170">
        <v>2129.6</v>
      </c>
      <c r="N199" s="170">
        <v>18415660.010000002</v>
      </c>
      <c r="O199" s="170">
        <v>0</v>
      </c>
      <c r="P199" s="170">
        <v>0</v>
      </c>
      <c r="Q199" s="170">
        <v>0</v>
      </c>
      <c r="R199" s="170">
        <v>0</v>
      </c>
      <c r="S199" s="170">
        <v>0</v>
      </c>
      <c r="T199" s="170">
        <v>0</v>
      </c>
      <c r="U199" s="170">
        <v>0</v>
      </c>
      <c r="V199" s="170">
        <v>0</v>
      </c>
      <c r="W199" s="170">
        <v>0</v>
      </c>
      <c r="X199" s="170">
        <v>0</v>
      </c>
      <c r="Y199" s="170">
        <v>0</v>
      </c>
      <c r="Z199" s="170">
        <v>0</v>
      </c>
      <c r="AA199" s="170">
        <v>0</v>
      </c>
      <c r="AB199" s="170">
        <v>0</v>
      </c>
      <c r="AC199" s="170">
        <f t="shared" si="60"/>
        <v>394095.12</v>
      </c>
      <c r="AD199" s="170">
        <v>0</v>
      </c>
      <c r="AE199" s="170">
        <v>0</v>
      </c>
      <c r="AF199" s="172" t="s">
        <v>17063</v>
      </c>
      <c r="AG199" s="172">
        <v>2023</v>
      </c>
      <c r="AH199" s="173">
        <v>2023</v>
      </c>
      <c r="AT199" s="174" t="e">
        <f>VLOOKUP(C199,AW:AX,2,FALSE)</f>
        <v>#N/A</v>
      </c>
      <c r="BW199" s="175"/>
      <c r="CE199" s="174" t="e">
        <f t="shared" si="61"/>
        <v>#N/A</v>
      </c>
      <c r="CH199" s="165">
        <f t="shared" si="49"/>
        <v>1.0477378964424133E-9</v>
      </c>
      <c r="CL199" s="174" t="e">
        <f t="shared" si="62"/>
        <v>#N/A</v>
      </c>
      <c r="DK199" s="174" t="e">
        <f t="shared" si="63"/>
        <v>#N/A</v>
      </c>
    </row>
    <row r="200" spans="1:115" s="174" customFormat="1" x14ac:dyDescent="0.3">
      <c r="A200" s="5">
        <v>1</v>
      </c>
      <c r="B200" s="17">
        <f>SUBTOTAL(9,$A$22:A200)</f>
        <v>174</v>
      </c>
      <c r="C200" s="162" t="s">
        <v>643</v>
      </c>
      <c r="D200" s="1">
        <f t="shared" si="59"/>
        <v>8378586.0800000001</v>
      </c>
      <c r="E200" s="178">
        <v>0</v>
      </c>
      <c r="F200" s="178">
        <v>0</v>
      </c>
      <c r="G200" s="178">
        <v>0</v>
      </c>
      <c r="H200" s="178">
        <v>0</v>
      </c>
      <c r="I200" s="178">
        <v>0</v>
      </c>
      <c r="J200" s="178">
        <v>0</v>
      </c>
      <c r="K200" s="171">
        <v>0</v>
      </c>
      <c r="L200" s="170">
        <v>0</v>
      </c>
      <c r="M200" s="170">
        <v>936.26</v>
      </c>
      <c r="N200" s="170">
        <v>8203041</v>
      </c>
      <c r="O200" s="170">
        <v>0</v>
      </c>
      <c r="P200" s="170">
        <v>0</v>
      </c>
      <c r="Q200" s="170">
        <v>0</v>
      </c>
      <c r="R200" s="170">
        <v>0</v>
      </c>
      <c r="S200" s="170">
        <v>0</v>
      </c>
      <c r="T200" s="170">
        <v>0</v>
      </c>
      <c r="U200" s="170">
        <v>0</v>
      </c>
      <c r="V200" s="170">
        <v>0</v>
      </c>
      <c r="W200" s="170">
        <v>0</v>
      </c>
      <c r="X200" s="170">
        <v>0</v>
      </c>
      <c r="Y200" s="170">
        <v>0</v>
      </c>
      <c r="Z200" s="170">
        <v>0</v>
      </c>
      <c r="AA200" s="170">
        <v>0</v>
      </c>
      <c r="AB200" s="170">
        <v>0</v>
      </c>
      <c r="AC200" s="170">
        <f t="shared" si="60"/>
        <v>175545.08</v>
      </c>
      <c r="AD200" s="187">
        <v>0</v>
      </c>
      <c r="AE200" s="170">
        <v>0</v>
      </c>
      <c r="AF200" s="172" t="s">
        <v>17063</v>
      </c>
      <c r="AG200" s="172">
        <v>2023</v>
      </c>
      <c r="AH200" s="173">
        <v>2023</v>
      </c>
      <c r="AT200" s="174" t="e">
        <f>VLOOKUP(C200,AW:AX,2,FALSE)</f>
        <v>#N/A</v>
      </c>
      <c r="BW200" s="175"/>
      <c r="CA200" s="174" t="e">
        <f>VLOOKUP(C200,CB:CC,2,FALSE)</f>
        <v>#N/A</v>
      </c>
      <c r="CE200" s="174" t="e">
        <f t="shared" si="61"/>
        <v>#N/A</v>
      </c>
      <c r="CH200" s="165">
        <f t="shared" si="49"/>
        <v>8.7311491370201111E-11</v>
      </c>
      <c r="CL200" s="174" t="e">
        <f t="shared" si="62"/>
        <v>#N/A</v>
      </c>
      <c r="DK200" s="174" t="e">
        <f t="shared" si="63"/>
        <v>#N/A</v>
      </c>
    </row>
    <row r="201" spans="1:115" s="174" customFormat="1" x14ac:dyDescent="0.3">
      <c r="A201" s="5">
        <v>1</v>
      </c>
      <c r="B201" s="17">
        <f>SUBTOTAL(9,$A$22:A201)</f>
        <v>175</v>
      </c>
      <c r="C201" s="162" t="s">
        <v>17060</v>
      </c>
      <c r="D201" s="1">
        <f t="shared" si="59"/>
        <v>9655445.5599999987</v>
      </c>
      <c r="E201" s="178">
        <v>0</v>
      </c>
      <c r="F201" s="178">
        <v>0</v>
      </c>
      <c r="G201" s="178">
        <v>0</v>
      </c>
      <c r="H201" s="178">
        <v>0</v>
      </c>
      <c r="I201" s="178">
        <v>0</v>
      </c>
      <c r="J201" s="178">
        <v>0</v>
      </c>
      <c r="K201" s="171">
        <v>0</v>
      </c>
      <c r="L201" s="170">
        <v>0</v>
      </c>
      <c r="M201" s="170">
        <v>1100</v>
      </c>
      <c r="N201" s="170">
        <v>9453148.1899999995</v>
      </c>
      <c r="O201" s="170">
        <v>0</v>
      </c>
      <c r="P201" s="170">
        <v>0</v>
      </c>
      <c r="Q201" s="170">
        <v>0</v>
      </c>
      <c r="R201" s="170">
        <v>0</v>
      </c>
      <c r="S201" s="170">
        <v>0</v>
      </c>
      <c r="T201" s="170">
        <v>0</v>
      </c>
      <c r="U201" s="170">
        <v>0</v>
      </c>
      <c r="V201" s="170">
        <v>0</v>
      </c>
      <c r="W201" s="170">
        <v>0</v>
      </c>
      <c r="X201" s="170">
        <v>0</v>
      </c>
      <c r="Y201" s="170">
        <v>0</v>
      </c>
      <c r="Z201" s="170">
        <v>0</v>
      </c>
      <c r="AA201" s="170">
        <v>0</v>
      </c>
      <c r="AB201" s="170">
        <v>0</v>
      </c>
      <c r="AC201" s="170">
        <f t="shared" si="60"/>
        <v>202297.37</v>
      </c>
      <c r="AD201" s="187">
        <v>0</v>
      </c>
      <c r="AE201" s="170">
        <v>0</v>
      </c>
      <c r="AF201" s="172" t="s">
        <v>17063</v>
      </c>
      <c r="AG201" s="172">
        <v>2023</v>
      </c>
      <c r="AH201" s="173">
        <v>2023</v>
      </c>
      <c r="AT201" s="174" t="e">
        <f>VLOOKUP(C201,AW:AX,2,FALSE)</f>
        <v>#N/A</v>
      </c>
      <c r="BW201" s="175"/>
      <c r="CA201" s="174" t="e">
        <f>VLOOKUP(C201,CB:CC,2,FALSE)</f>
        <v>#N/A</v>
      </c>
      <c r="CE201" s="174" t="e">
        <f t="shared" si="61"/>
        <v>#N/A</v>
      </c>
      <c r="CH201" s="165">
        <f t="shared" si="49"/>
        <v>-8.149072527885437E-10</v>
      </c>
      <c r="CL201" s="174" t="e">
        <f t="shared" si="62"/>
        <v>#N/A</v>
      </c>
      <c r="DK201" s="174" t="e">
        <f t="shared" si="63"/>
        <v>#N/A</v>
      </c>
    </row>
    <row r="202" spans="1:115" s="174" customFormat="1" x14ac:dyDescent="0.3">
      <c r="A202" s="5">
        <v>1</v>
      </c>
      <c r="B202" s="17">
        <f>SUBTOTAL(9,$A$22:A202)</f>
        <v>176</v>
      </c>
      <c r="C202" s="162" t="s">
        <v>17395</v>
      </c>
      <c r="D202" s="1">
        <f t="shared" si="59"/>
        <v>9091549.8300000001</v>
      </c>
      <c r="E202" s="170">
        <v>0</v>
      </c>
      <c r="F202" s="170">
        <v>0</v>
      </c>
      <c r="G202" s="170">
        <v>0</v>
      </c>
      <c r="H202" s="170">
        <v>0</v>
      </c>
      <c r="I202" s="170">
        <v>0</v>
      </c>
      <c r="J202" s="170">
        <v>0</v>
      </c>
      <c r="K202" s="171">
        <v>0</v>
      </c>
      <c r="L202" s="170">
        <v>0</v>
      </c>
      <c r="M202" s="170">
        <v>1104.8800000000001</v>
      </c>
      <c r="N202" s="170">
        <v>8901067</v>
      </c>
      <c r="O202" s="170">
        <v>0</v>
      </c>
      <c r="P202" s="170">
        <v>0</v>
      </c>
      <c r="Q202" s="170">
        <v>0</v>
      </c>
      <c r="R202" s="170">
        <v>0</v>
      </c>
      <c r="S202" s="170">
        <v>0</v>
      </c>
      <c r="T202" s="170">
        <v>0</v>
      </c>
      <c r="U202" s="170">
        <v>0</v>
      </c>
      <c r="V202" s="170">
        <v>0</v>
      </c>
      <c r="W202" s="170">
        <v>0</v>
      </c>
      <c r="X202" s="170">
        <v>0</v>
      </c>
      <c r="Y202" s="170">
        <v>0</v>
      </c>
      <c r="Z202" s="170">
        <v>0</v>
      </c>
      <c r="AA202" s="170">
        <v>0</v>
      </c>
      <c r="AB202" s="170">
        <v>0</v>
      </c>
      <c r="AC202" s="170">
        <f t="shared" si="60"/>
        <v>190482.83</v>
      </c>
      <c r="AD202" s="170">
        <v>0</v>
      </c>
      <c r="AE202" s="170">
        <v>0</v>
      </c>
      <c r="AF202" s="172" t="s">
        <v>17063</v>
      </c>
      <c r="AG202" s="172">
        <v>2023</v>
      </c>
      <c r="AH202" s="173">
        <v>2023</v>
      </c>
      <c r="BW202" s="175"/>
      <c r="CA202" s="174" t="e">
        <f>VLOOKUP(C202,CB:CC,2,FALSE)</f>
        <v>#N/A</v>
      </c>
      <c r="CE202" s="174" t="e">
        <f t="shared" si="61"/>
        <v>#N/A</v>
      </c>
      <c r="CH202" s="165">
        <f t="shared" si="49"/>
        <v>8.7311491370201111E-11</v>
      </c>
      <c r="CL202" s="174" t="e">
        <f t="shared" si="62"/>
        <v>#N/A</v>
      </c>
      <c r="DK202" s="174" t="e">
        <f t="shared" si="63"/>
        <v>#N/A</v>
      </c>
    </row>
    <row r="203" spans="1:115" x14ac:dyDescent="0.3">
      <c r="A203" s="5">
        <v>1</v>
      </c>
      <c r="B203" s="17">
        <f>SUBTOTAL(9,$A$22:A203)</f>
        <v>177</v>
      </c>
      <c r="C203" s="4" t="s">
        <v>516</v>
      </c>
      <c r="D203" s="1">
        <f>E203+F203+G203+H203+I203+J203+L203+N203+P203+R203+T203+U203+V203+W203+X203+Y203+Z203+AA203+AB203+AC203+AD203+AE203</f>
        <v>180000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180">
        <v>0</v>
      </c>
      <c r="L203" s="181">
        <v>0</v>
      </c>
      <c r="M203" s="183">
        <v>0</v>
      </c>
      <c r="N203" s="1">
        <v>0</v>
      </c>
      <c r="O203" s="3">
        <v>0</v>
      </c>
      <c r="P203" s="3">
        <v>0</v>
      </c>
      <c r="Q203" s="1">
        <v>0</v>
      </c>
      <c r="R203" s="1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1">
        <f>ROUND(N203*2.14%,2)</f>
        <v>0</v>
      </c>
      <c r="AD203" s="1">
        <v>180000</v>
      </c>
      <c r="AE203" s="3">
        <v>0</v>
      </c>
      <c r="AF203" s="2">
        <v>2023</v>
      </c>
      <c r="AG203" s="2" t="s">
        <v>17063</v>
      </c>
      <c r="AH203" s="2" t="s">
        <v>17063</v>
      </c>
      <c r="AI203" s="12"/>
      <c r="AJ203" s="12"/>
      <c r="AK203" s="12"/>
      <c r="AL203" s="12"/>
      <c r="AM203" s="13" t="s">
        <v>16981</v>
      </c>
      <c r="AN203" s="13" t="s">
        <v>16982</v>
      </c>
      <c r="AO203" s="13">
        <v>0</v>
      </c>
      <c r="AP203" s="13" t="s">
        <v>16967</v>
      </c>
      <c r="AQ203" s="13" t="s">
        <v>16975</v>
      </c>
      <c r="AR203" s="13" t="s">
        <v>16975</v>
      </c>
      <c r="AS203" s="13"/>
      <c r="AT203" s="13"/>
      <c r="AU203" s="13"/>
      <c r="AV203" s="13"/>
      <c r="AW203" s="13" t="s">
        <v>2225</v>
      </c>
      <c r="AX203" s="14">
        <v>1159.1300000000001</v>
      </c>
      <c r="AY203" s="14">
        <v>650</v>
      </c>
      <c r="AZ203" s="13" t="s">
        <v>2969</v>
      </c>
      <c r="BA203" s="13" t="s">
        <v>17023</v>
      </c>
      <c r="BB203" s="15"/>
      <c r="BC203" s="16">
        <f>AY203-M203</f>
        <v>650</v>
      </c>
      <c r="BJ203" s="5" t="str">
        <f>VLOOKUP(C203,BM:BO,3,FALSE)</f>
        <v>886.900</v>
      </c>
      <c r="BM203" s="5" t="s">
        <v>3795</v>
      </c>
      <c r="BN203" s="5" t="s">
        <v>1142</v>
      </c>
      <c r="BO203" s="5" t="s">
        <v>3796</v>
      </c>
      <c r="BU203" s="5" t="s">
        <v>3795</v>
      </c>
      <c r="BV203" s="5" t="s">
        <v>1142</v>
      </c>
      <c r="BW203" s="5" t="s">
        <v>3796</v>
      </c>
      <c r="CH203" s="165">
        <f>D203-E203-F203-G203-H203-I203-J203-L203-N203-P203-R203-T203-U203-V203-W203-X203-Y203-Z203-AA203-AB203-AC203-AD203-AE203</f>
        <v>0</v>
      </c>
    </row>
    <row r="204" spans="1:115" x14ac:dyDescent="0.3">
      <c r="B204" s="166" t="s">
        <v>534</v>
      </c>
      <c r="C204" s="166"/>
      <c r="D204" s="163">
        <f>SUM(D205:D211)</f>
        <v>24808077.649999999</v>
      </c>
      <c r="E204" s="1">
        <f t="shared" ref="E204:AE204" si="64">SUM(E205:E211)</f>
        <v>247395.82</v>
      </c>
      <c r="F204" s="1">
        <f t="shared" si="64"/>
        <v>0</v>
      </c>
      <c r="G204" s="1">
        <f t="shared" si="64"/>
        <v>0</v>
      </c>
      <c r="H204" s="1">
        <f t="shared" si="64"/>
        <v>0</v>
      </c>
      <c r="I204" s="1">
        <f t="shared" si="64"/>
        <v>0</v>
      </c>
      <c r="J204" s="1">
        <f t="shared" si="64"/>
        <v>0</v>
      </c>
      <c r="K204" s="164">
        <f t="shared" si="64"/>
        <v>0</v>
      </c>
      <c r="L204" s="1">
        <f t="shared" si="64"/>
        <v>0</v>
      </c>
      <c r="M204" s="1">
        <f t="shared" si="64"/>
        <v>3463.3940000000002</v>
      </c>
      <c r="N204" s="1">
        <f t="shared" si="64"/>
        <v>23421321.350000001</v>
      </c>
      <c r="O204" s="1">
        <f t="shared" si="64"/>
        <v>0</v>
      </c>
      <c r="P204" s="1">
        <f t="shared" si="64"/>
        <v>0</v>
      </c>
      <c r="Q204" s="1">
        <f t="shared" si="64"/>
        <v>0</v>
      </c>
      <c r="R204" s="1">
        <f t="shared" si="64"/>
        <v>0</v>
      </c>
      <c r="S204" s="1">
        <f t="shared" si="64"/>
        <v>0</v>
      </c>
      <c r="T204" s="1">
        <f t="shared" si="64"/>
        <v>0</v>
      </c>
      <c r="U204" s="1">
        <f t="shared" si="64"/>
        <v>0</v>
      </c>
      <c r="V204" s="1">
        <f t="shared" si="64"/>
        <v>0</v>
      </c>
      <c r="W204" s="1">
        <f t="shared" si="64"/>
        <v>0</v>
      </c>
      <c r="X204" s="1">
        <f t="shared" si="64"/>
        <v>0</v>
      </c>
      <c r="Y204" s="1">
        <f t="shared" si="64"/>
        <v>0</v>
      </c>
      <c r="Z204" s="1">
        <f t="shared" si="64"/>
        <v>0</v>
      </c>
      <c r="AA204" s="1">
        <f t="shared" si="64"/>
        <v>0</v>
      </c>
      <c r="AB204" s="1">
        <f t="shared" si="64"/>
        <v>0</v>
      </c>
      <c r="AC204" s="1">
        <f t="shared" si="64"/>
        <v>506510.53999999992</v>
      </c>
      <c r="AD204" s="1">
        <f t="shared" si="64"/>
        <v>632849.94000000006</v>
      </c>
      <c r="AE204" s="1">
        <f t="shared" si="64"/>
        <v>0</v>
      </c>
      <c r="AF204" s="2" t="s">
        <v>17037</v>
      </c>
      <c r="AG204" s="2" t="s">
        <v>17037</v>
      </c>
      <c r="AH204" s="2" t="s">
        <v>17037</v>
      </c>
      <c r="AI204" s="12"/>
      <c r="AJ204" s="12"/>
      <c r="AK204" s="12"/>
      <c r="AL204" s="12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4"/>
      <c r="AY204" s="14"/>
      <c r="AZ204" s="13"/>
      <c r="BA204" s="13"/>
      <c r="BB204" s="15"/>
      <c r="BC204" s="16">
        <f t="shared" si="58"/>
        <v>-3463.3940000000002</v>
      </c>
      <c r="BJ204" s="5" t="e">
        <f>VLOOKUP(C204,BM:BO,3,FALSE)</f>
        <v>#N/A</v>
      </c>
      <c r="BM204" s="5" t="s">
        <v>524</v>
      </c>
      <c r="BN204" s="5" t="s">
        <v>865</v>
      </c>
      <c r="BO204" s="5" t="s">
        <v>3125</v>
      </c>
      <c r="BU204" s="5" t="s">
        <v>524</v>
      </c>
      <c r="BV204" s="5" t="s">
        <v>865</v>
      </c>
      <c r="BW204" s="5" t="s">
        <v>3125</v>
      </c>
      <c r="CH204" s="165">
        <f t="shared" si="49"/>
        <v>-3.2596290111541748E-9</v>
      </c>
    </row>
    <row r="205" spans="1:115" x14ac:dyDescent="0.3">
      <c r="A205" s="5">
        <v>1</v>
      </c>
      <c r="B205" s="17">
        <f>SUBTOTAL(9,$A$22:A205)</f>
        <v>178</v>
      </c>
      <c r="C205" s="4" t="s">
        <v>523</v>
      </c>
      <c r="D205" s="1">
        <f t="shared" ref="D205:D211" si="65">E205+F205+G205+H205+I205+J205+L205+N205+P205+R205+T205+U205+V205+W205+X205+Y205+Z205+AA205+AB205+AC205+AD205+AE205</f>
        <v>5529192.29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169">
        <v>0</v>
      </c>
      <c r="L205" s="3">
        <v>0</v>
      </c>
      <c r="M205" s="6">
        <v>617.9</v>
      </c>
      <c r="N205" s="1">
        <v>5218170.17</v>
      </c>
      <c r="O205" s="3">
        <v>0</v>
      </c>
      <c r="P205" s="3">
        <v>0</v>
      </c>
      <c r="Q205" s="1">
        <v>0</v>
      </c>
      <c r="R205" s="1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1">
        <f>ROUND(N205*2.14%,2)</f>
        <v>111668.84</v>
      </c>
      <c r="AD205" s="1">
        <v>199353.28</v>
      </c>
      <c r="AE205" s="3">
        <v>0</v>
      </c>
      <c r="AF205" s="2">
        <v>2023</v>
      </c>
      <c r="AG205" s="2">
        <v>2023</v>
      </c>
      <c r="AH205" s="2">
        <v>2023</v>
      </c>
      <c r="AI205" s="12"/>
      <c r="AJ205" s="12"/>
      <c r="AK205" s="12"/>
      <c r="AL205" s="12"/>
      <c r="AM205" s="13" t="s">
        <v>16980</v>
      </c>
      <c r="AN205" s="13" t="s">
        <v>16974</v>
      </c>
      <c r="AO205" s="13" t="s">
        <v>16979</v>
      </c>
      <c r="AP205" s="13" t="s">
        <v>16975</v>
      </c>
      <c r="AQ205" s="13" t="s">
        <v>16972</v>
      </c>
      <c r="AR205" s="13" t="s">
        <v>16975</v>
      </c>
      <c r="AS205" s="13"/>
      <c r="AT205" s="13"/>
      <c r="AU205" s="13"/>
      <c r="AV205" s="13"/>
      <c r="AW205" s="13" t="s">
        <v>1270</v>
      </c>
      <c r="AX205" s="14">
        <v>5594.5</v>
      </c>
      <c r="AY205" s="14">
        <v>617.9</v>
      </c>
      <c r="AZ205" s="13" t="s">
        <v>2994</v>
      </c>
      <c r="BA205" s="13">
        <v>2010</v>
      </c>
      <c r="BB205" s="15"/>
      <c r="BC205" s="16">
        <f t="shared" si="58"/>
        <v>0</v>
      </c>
      <c r="BJ205" s="5" t="str">
        <f>VLOOKUP(C205,BM:BO,3,FALSE)</f>
        <v>617.900</v>
      </c>
      <c r="BM205" s="5" t="s">
        <v>3808</v>
      </c>
      <c r="BN205" s="5" t="s">
        <v>1345</v>
      </c>
      <c r="BO205" s="5" t="s">
        <v>1060</v>
      </c>
      <c r="BU205" s="5" t="s">
        <v>3808</v>
      </c>
      <c r="BV205" s="5" t="s">
        <v>1345</v>
      </c>
      <c r="BW205" s="5" t="s">
        <v>1060</v>
      </c>
      <c r="CH205" s="165">
        <f t="shared" si="49"/>
        <v>1.1641532182693481E-10</v>
      </c>
    </row>
    <row r="206" spans="1:115" x14ac:dyDescent="0.3">
      <c r="A206" s="5">
        <v>1</v>
      </c>
      <c r="B206" s="17">
        <f>SUBTOTAL(9,$A$22:A206)</f>
        <v>179</v>
      </c>
      <c r="C206" s="4" t="s">
        <v>525</v>
      </c>
      <c r="D206" s="1">
        <f t="shared" si="65"/>
        <v>4409116.4800000004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169">
        <v>0</v>
      </c>
      <c r="L206" s="3">
        <v>0</v>
      </c>
      <c r="M206" s="6">
        <v>523.29999999999995</v>
      </c>
      <c r="N206" s="1">
        <v>4140509.58</v>
      </c>
      <c r="O206" s="3">
        <v>0</v>
      </c>
      <c r="P206" s="3">
        <v>0</v>
      </c>
      <c r="Q206" s="1">
        <v>0</v>
      </c>
      <c r="R206" s="1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1">
        <f>ROUND(N206*2.14%,2)-0.01</f>
        <v>88606.900000000009</v>
      </c>
      <c r="AD206" s="1">
        <v>180000</v>
      </c>
      <c r="AE206" s="3">
        <v>0</v>
      </c>
      <c r="AF206" s="2">
        <v>2023</v>
      </c>
      <c r="AG206" s="2">
        <v>2023</v>
      </c>
      <c r="AH206" s="2">
        <v>2023</v>
      </c>
      <c r="AI206" s="12"/>
      <c r="AJ206" s="12"/>
      <c r="AK206" s="12"/>
      <c r="AL206" s="12"/>
      <c r="AM206" s="13" t="s">
        <v>16966</v>
      </c>
      <c r="AN206" s="13" t="s">
        <v>16978</v>
      </c>
      <c r="AO206" s="13">
        <v>0</v>
      </c>
      <c r="AP206" s="13" t="s">
        <v>16982</v>
      </c>
      <c r="AQ206" s="13" t="s">
        <v>16972</v>
      </c>
      <c r="AR206" s="13" t="s">
        <v>16975</v>
      </c>
      <c r="AS206" s="13" t="s">
        <v>16993</v>
      </c>
      <c r="AT206" s="13"/>
      <c r="AU206" s="13"/>
      <c r="AV206" s="13"/>
      <c r="AW206" s="13" t="s">
        <v>783</v>
      </c>
      <c r="AX206" s="14">
        <v>2061.3000000000002</v>
      </c>
      <c r="AY206" s="14">
        <v>523.29999999999995</v>
      </c>
      <c r="AZ206" s="13" t="s">
        <v>2969</v>
      </c>
      <c r="BA206" s="13" t="s">
        <v>3210</v>
      </c>
      <c r="BB206" s="15"/>
      <c r="BC206" s="16">
        <f t="shared" si="58"/>
        <v>0</v>
      </c>
      <c r="BJ206" s="5" t="str">
        <f>VLOOKUP(C206,BM:BO,3,FALSE)</f>
        <v>643.000</v>
      </c>
      <c r="BM206" s="5" t="s">
        <v>3814</v>
      </c>
      <c r="BN206" s="5" t="s">
        <v>1345</v>
      </c>
      <c r="BO206" s="5" t="s">
        <v>2394</v>
      </c>
      <c r="BU206" s="5" t="s">
        <v>3814</v>
      </c>
      <c r="BV206" s="5" t="s">
        <v>1345</v>
      </c>
      <c r="BW206" s="5" t="s">
        <v>2394</v>
      </c>
      <c r="CH206" s="165">
        <f t="shared" si="49"/>
        <v>3.4924596548080444E-10</v>
      </c>
    </row>
    <row r="207" spans="1:115" x14ac:dyDescent="0.3">
      <c r="A207" s="5">
        <v>1</v>
      </c>
      <c r="B207" s="17">
        <f>SUBTOTAL(9,$A$22:A207)</f>
        <v>180</v>
      </c>
      <c r="C207" s="4" t="s">
        <v>526</v>
      </c>
      <c r="D207" s="1">
        <f t="shared" si="65"/>
        <v>356186.75</v>
      </c>
      <c r="E207" s="3">
        <v>247395.82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169">
        <v>0</v>
      </c>
      <c r="L207" s="3">
        <v>0</v>
      </c>
      <c r="M207" s="6">
        <v>0</v>
      </c>
      <c r="N207" s="1">
        <v>0</v>
      </c>
      <c r="O207" s="3">
        <v>0</v>
      </c>
      <c r="P207" s="3">
        <v>0</v>
      </c>
      <c r="Q207" s="1">
        <v>0</v>
      </c>
      <c r="R207" s="1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f>ROUND(E207*2.14%,2)</f>
        <v>5294.27</v>
      </c>
      <c r="AD207" s="3">
        <v>103496.66</v>
      </c>
      <c r="AE207" s="3">
        <v>0</v>
      </c>
      <c r="AF207" s="2">
        <v>2023</v>
      </c>
      <c r="AG207" s="2">
        <v>2023</v>
      </c>
      <c r="AH207" s="2">
        <v>2023</v>
      </c>
      <c r="AI207" s="12"/>
      <c r="AJ207" s="12"/>
      <c r="AK207" s="12"/>
      <c r="AL207" s="12"/>
      <c r="AM207" s="13" t="s">
        <v>16981</v>
      </c>
      <c r="AN207" s="13" t="s">
        <v>16961</v>
      </c>
      <c r="AO207" s="13">
        <v>0</v>
      </c>
      <c r="AP207" s="13" t="s">
        <v>16975</v>
      </c>
      <c r="AQ207" s="13" t="s">
        <v>16963</v>
      </c>
      <c r="AR207" s="13" t="s">
        <v>16975</v>
      </c>
      <c r="AS207" s="13" t="s">
        <v>16991</v>
      </c>
      <c r="AT207" s="13"/>
      <c r="AU207" s="13"/>
      <c r="AV207" s="13"/>
      <c r="AW207" s="13" t="s">
        <v>931</v>
      </c>
      <c r="AX207" s="14">
        <v>3798.1</v>
      </c>
      <c r="AY207" s="14">
        <v>690</v>
      </c>
      <c r="AZ207" s="13" t="s">
        <v>2994</v>
      </c>
      <c r="BA207" s="13" t="s">
        <v>1142</v>
      </c>
      <c r="BB207" s="15"/>
      <c r="BC207" s="16">
        <f t="shared" si="58"/>
        <v>690</v>
      </c>
      <c r="BJ207" s="5" t="str">
        <f>VLOOKUP(C207,BM:BO,3,FALSE)</f>
        <v>690.000</v>
      </c>
      <c r="BM207" s="5" t="s">
        <v>748</v>
      </c>
      <c r="BN207" s="5" t="s">
        <v>3050</v>
      </c>
      <c r="BO207" s="5" t="s">
        <v>3817</v>
      </c>
      <c r="BU207" s="5" t="s">
        <v>748</v>
      </c>
      <c r="BV207" s="5" t="s">
        <v>3050</v>
      </c>
      <c r="BW207" s="5" t="s">
        <v>3817</v>
      </c>
      <c r="CH207" s="165">
        <f t="shared" si="49"/>
        <v>-1.4551915228366852E-11</v>
      </c>
    </row>
    <row r="208" spans="1:115" s="174" customFormat="1" x14ac:dyDescent="0.3">
      <c r="A208" s="5">
        <v>1</v>
      </c>
      <c r="B208" s="17">
        <f>SUBTOTAL(9,$A$22:A208)</f>
        <v>181</v>
      </c>
      <c r="C208" s="162" t="s">
        <v>17073</v>
      </c>
      <c r="D208" s="1">
        <f t="shared" si="65"/>
        <v>5641615.0599999996</v>
      </c>
      <c r="E208" s="185">
        <v>0</v>
      </c>
      <c r="F208" s="185">
        <v>0</v>
      </c>
      <c r="G208" s="185">
        <v>0</v>
      </c>
      <c r="H208" s="185">
        <v>0</v>
      </c>
      <c r="I208" s="185">
        <v>0</v>
      </c>
      <c r="J208" s="185">
        <v>0</v>
      </c>
      <c r="K208" s="186">
        <v>0</v>
      </c>
      <c r="L208" s="185">
        <v>0</v>
      </c>
      <c r="M208" s="170">
        <v>1026.1300000000001</v>
      </c>
      <c r="N208" s="170">
        <v>5523414</v>
      </c>
      <c r="O208" s="170">
        <v>0</v>
      </c>
      <c r="P208" s="170">
        <v>0</v>
      </c>
      <c r="Q208" s="170">
        <v>0</v>
      </c>
      <c r="R208" s="170">
        <v>0</v>
      </c>
      <c r="S208" s="170">
        <v>0</v>
      </c>
      <c r="T208" s="170">
        <v>0</v>
      </c>
      <c r="U208" s="170">
        <v>0</v>
      </c>
      <c r="V208" s="170">
        <v>0</v>
      </c>
      <c r="W208" s="170">
        <v>0</v>
      </c>
      <c r="X208" s="170">
        <v>0</v>
      </c>
      <c r="Y208" s="170">
        <v>0</v>
      </c>
      <c r="Z208" s="170">
        <v>0</v>
      </c>
      <c r="AA208" s="170">
        <v>0</v>
      </c>
      <c r="AB208" s="170">
        <v>0</v>
      </c>
      <c r="AC208" s="170">
        <f t="shared" ref="AC208:AC210" si="66">ROUND(N208*2.14%,2)+ROUND(E208*2.14%,2)+ROUND(F208*2.14%,2)+ROUND(G208*2.14%,2)+ROUND(H208*2.14%,2)+ROUND(I208*2.14%,2)+ROUND(J208*2.14%,2)+ROUND(L208*2.14%,2)+ROUND(P208*2.14%,2)+ROUND(R208*2.14%,2)+ROUND(T208*2.14%,2)+ROUND(U208*2.14%,2)+ROUND(V208*2.14%,2)+ROUND(W208*2.14%,2)+ROUND(X208*2.14%,2)+ROUND(Y208*2.14%,2)+ROUND(Z208*2.14%,2)+ROUND(AA208*2.14%,2)+ROUND(AB208*2.14%,2)</f>
        <v>118201.06</v>
      </c>
      <c r="AD208" s="170">
        <v>0</v>
      </c>
      <c r="AE208" s="170">
        <v>0</v>
      </c>
      <c r="AF208" s="172" t="s">
        <v>17063</v>
      </c>
      <c r="AG208" s="172">
        <v>2023</v>
      </c>
      <c r="AH208" s="173">
        <v>2023</v>
      </c>
      <c r="AT208" s="174" t="e">
        <f>VLOOKUP(C208,AW:AX,2,FALSE)</f>
        <v>#N/A</v>
      </c>
      <c r="BW208" s="175"/>
      <c r="CE208" s="174" t="e">
        <f>VLOOKUP(C208,CF:CG,2,FALSE)</f>
        <v>#N/A</v>
      </c>
      <c r="CH208" s="165">
        <f t="shared" si="49"/>
        <v>-4.0745362639427185E-10</v>
      </c>
      <c r="CL208" s="174" t="e">
        <f>VLOOKUP(C208,CM:CN,2,FALSE)</f>
        <v>#N/A</v>
      </c>
      <c r="DK208" s="174" t="e">
        <f>VLOOKUP(C208,DL:DM,2,FALSE)</f>
        <v>#N/A</v>
      </c>
    </row>
    <row r="209" spans="1:115" s="174" customFormat="1" x14ac:dyDescent="0.3">
      <c r="A209" s="5">
        <v>1</v>
      </c>
      <c r="B209" s="17">
        <f>SUBTOTAL(9,$A$22:A209)</f>
        <v>182</v>
      </c>
      <c r="C209" s="162" t="s">
        <v>17072</v>
      </c>
      <c r="D209" s="1">
        <f t="shared" si="65"/>
        <v>1695754.02</v>
      </c>
      <c r="E209" s="185">
        <v>0</v>
      </c>
      <c r="F209" s="185">
        <v>0</v>
      </c>
      <c r="G209" s="185">
        <v>0</v>
      </c>
      <c r="H209" s="185">
        <v>0</v>
      </c>
      <c r="I209" s="185">
        <v>0</v>
      </c>
      <c r="J209" s="185">
        <v>0</v>
      </c>
      <c r="K209" s="186">
        <v>0</v>
      </c>
      <c r="L209" s="185">
        <v>0</v>
      </c>
      <c r="M209" s="170">
        <v>361.28399999999999</v>
      </c>
      <c r="N209" s="170">
        <v>1660225.2</v>
      </c>
      <c r="O209" s="170">
        <v>0</v>
      </c>
      <c r="P209" s="170">
        <v>0</v>
      </c>
      <c r="Q209" s="170">
        <v>0</v>
      </c>
      <c r="R209" s="170">
        <v>0</v>
      </c>
      <c r="S209" s="170">
        <v>0</v>
      </c>
      <c r="T209" s="170">
        <v>0</v>
      </c>
      <c r="U209" s="170">
        <v>0</v>
      </c>
      <c r="V209" s="170">
        <v>0</v>
      </c>
      <c r="W209" s="170">
        <v>0</v>
      </c>
      <c r="X209" s="170">
        <v>0</v>
      </c>
      <c r="Y209" s="170">
        <v>0</v>
      </c>
      <c r="Z209" s="170">
        <v>0</v>
      </c>
      <c r="AA209" s="170">
        <v>0</v>
      </c>
      <c r="AB209" s="170">
        <v>0</v>
      </c>
      <c r="AC209" s="170">
        <f t="shared" si="66"/>
        <v>35528.82</v>
      </c>
      <c r="AD209" s="170">
        <v>0</v>
      </c>
      <c r="AE209" s="170">
        <v>0</v>
      </c>
      <c r="AF209" s="172" t="s">
        <v>17063</v>
      </c>
      <c r="AG209" s="172">
        <v>2023</v>
      </c>
      <c r="AH209" s="173">
        <v>2023</v>
      </c>
      <c r="AT209" s="174" t="e">
        <f>VLOOKUP(C209,AW:AX,2,FALSE)</f>
        <v>#N/A</v>
      </c>
      <c r="BW209" s="175"/>
      <c r="CE209" s="174" t="e">
        <f>VLOOKUP(C209,CF:CG,2,FALSE)</f>
        <v>#N/A</v>
      </c>
      <c r="CH209" s="165">
        <f t="shared" si="49"/>
        <v>6.5483618527650833E-11</v>
      </c>
      <c r="CL209" s="174" t="e">
        <f>VLOOKUP(C209,CM:CN,2,FALSE)</f>
        <v>#N/A</v>
      </c>
      <c r="DK209" s="174" t="e">
        <f>VLOOKUP(C209,DL:DM,2,FALSE)</f>
        <v>#N/A</v>
      </c>
    </row>
    <row r="210" spans="1:115" s="174" customFormat="1" x14ac:dyDescent="0.3">
      <c r="A210" s="5">
        <v>1</v>
      </c>
      <c r="B210" s="17">
        <f>SUBTOTAL(9,$A$22:A210)</f>
        <v>183</v>
      </c>
      <c r="C210" s="162" t="s">
        <v>3847</v>
      </c>
      <c r="D210" s="1">
        <f t="shared" si="65"/>
        <v>7026213.0500000007</v>
      </c>
      <c r="E210" s="178">
        <v>0</v>
      </c>
      <c r="F210" s="178">
        <v>0</v>
      </c>
      <c r="G210" s="178">
        <v>0</v>
      </c>
      <c r="H210" s="178">
        <v>0</v>
      </c>
      <c r="I210" s="178">
        <v>0</v>
      </c>
      <c r="J210" s="178">
        <v>0</v>
      </c>
      <c r="K210" s="171">
        <v>0</v>
      </c>
      <c r="L210" s="170">
        <v>0</v>
      </c>
      <c r="M210" s="170">
        <v>934.78</v>
      </c>
      <c r="N210" s="170">
        <v>6879002.4000000004</v>
      </c>
      <c r="O210" s="170">
        <v>0</v>
      </c>
      <c r="P210" s="170">
        <v>0</v>
      </c>
      <c r="Q210" s="170">
        <v>0</v>
      </c>
      <c r="R210" s="170">
        <v>0</v>
      </c>
      <c r="S210" s="170">
        <v>0</v>
      </c>
      <c r="T210" s="170">
        <v>0</v>
      </c>
      <c r="U210" s="170">
        <v>0</v>
      </c>
      <c r="V210" s="170">
        <v>0</v>
      </c>
      <c r="W210" s="170">
        <v>0</v>
      </c>
      <c r="X210" s="170">
        <v>0</v>
      </c>
      <c r="Y210" s="170">
        <v>0</v>
      </c>
      <c r="Z210" s="170">
        <v>0</v>
      </c>
      <c r="AA210" s="170">
        <v>0</v>
      </c>
      <c r="AB210" s="170">
        <v>0</v>
      </c>
      <c r="AC210" s="170">
        <f t="shared" si="66"/>
        <v>147210.65</v>
      </c>
      <c r="AD210" s="170">
        <v>0</v>
      </c>
      <c r="AE210" s="170">
        <v>0</v>
      </c>
      <c r="AF210" s="172" t="s">
        <v>17063</v>
      </c>
      <c r="AG210" s="172">
        <v>2023</v>
      </c>
      <c r="AH210" s="173">
        <v>2023</v>
      </c>
      <c r="AT210" s="174" t="e">
        <f>VLOOKUP(C210,AW:AX,2,FALSE)</f>
        <v>#N/A</v>
      </c>
      <c r="BW210" s="175"/>
      <c r="CA210" s="174" t="e">
        <f>VLOOKUP(C210,CB:CC,2,FALSE)</f>
        <v>#N/A</v>
      </c>
      <c r="CE210" s="174" t="e">
        <f>VLOOKUP(C210,CF:CG,2,FALSE)</f>
        <v>#N/A</v>
      </c>
      <c r="CH210" s="165">
        <f t="shared" si="49"/>
        <v>3.7834979593753815E-10</v>
      </c>
      <c r="CL210" s="174" t="e">
        <f>VLOOKUP(C210,CM:CN,2,FALSE)</f>
        <v>#N/A</v>
      </c>
      <c r="DK210" s="174" t="e">
        <f>VLOOKUP(C210,DL:DM,2,FALSE)</f>
        <v>#N/A</v>
      </c>
    </row>
    <row r="211" spans="1:115" x14ac:dyDescent="0.3">
      <c r="A211" s="5">
        <v>1</v>
      </c>
      <c r="B211" s="17">
        <f>SUBTOTAL(9,$A$22:A211)</f>
        <v>184</v>
      </c>
      <c r="C211" s="4" t="s">
        <v>524</v>
      </c>
      <c r="D211" s="1">
        <f t="shared" si="65"/>
        <v>150000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169">
        <v>0</v>
      </c>
      <c r="L211" s="3">
        <v>0</v>
      </c>
      <c r="M211" s="6">
        <v>0</v>
      </c>
      <c r="N211" s="1">
        <v>0</v>
      </c>
      <c r="O211" s="3">
        <v>0</v>
      </c>
      <c r="P211" s="3">
        <v>0</v>
      </c>
      <c r="Q211" s="1">
        <v>0</v>
      </c>
      <c r="R211" s="1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1">
        <f>ROUND(N211*2.14%,2)</f>
        <v>0</v>
      </c>
      <c r="AD211" s="1">
        <v>150000</v>
      </c>
      <c r="AE211" s="3">
        <v>0</v>
      </c>
      <c r="AF211" s="2">
        <v>2023</v>
      </c>
      <c r="AG211" s="2" t="s">
        <v>17063</v>
      </c>
      <c r="AH211" s="2" t="s">
        <v>17063</v>
      </c>
      <c r="AI211" s="12"/>
      <c r="AJ211" s="12"/>
      <c r="AK211" s="12"/>
      <c r="AL211" s="12"/>
      <c r="AM211" s="13" t="s">
        <v>16978</v>
      </c>
      <c r="AN211" s="13" t="s">
        <v>16970</v>
      </c>
      <c r="AO211" s="13">
        <v>0</v>
      </c>
      <c r="AP211" s="13" t="s">
        <v>16985</v>
      </c>
      <c r="AQ211" s="13" t="s">
        <v>16972</v>
      </c>
      <c r="AR211" s="13">
        <v>0</v>
      </c>
      <c r="AS211" s="13"/>
      <c r="AT211" s="13"/>
      <c r="AU211" s="13"/>
      <c r="AV211" s="13"/>
      <c r="AW211" s="13" t="s">
        <v>621</v>
      </c>
      <c r="AX211" s="14">
        <v>701</v>
      </c>
      <c r="AY211" s="14">
        <v>300.8</v>
      </c>
      <c r="AZ211" s="13" t="s">
        <v>2969</v>
      </c>
      <c r="BA211" s="13">
        <v>2007</v>
      </c>
      <c r="BB211" s="15"/>
      <c r="BC211" s="16">
        <f>AY211-M211</f>
        <v>300.8</v>
      </c>
      <c r="BJ211" s="5" t="str">
        <f>VLOOKUP(C211,BM:BO,3,FALSE)</f>
        <v>290.700</v>
      </c>
      <c r="BM211" s="5" t="s">
        <v>3811</v>
      </c>
      <c r="BN211" s="5" t="s">
        <v>813</v>
      </c>
      <c r="BO211" s="5" t="s">
        <v>2355</v>
      </c>
      <c r="BU211" s="5" t="s">
        <v>3811</v>
      </c>
      <c r="BV211" s="5" t="s">
        <v>813</v>
      </c>
      <c r="BW211" s="5" t="s">
        <v>2355</v>
      </c>
      <c r="CH211" s="165">
        <f t="shared" si="49"/>
        <v>0</v>
      </c>
    </row>
    <row r="212" spans="1:115" x14ac:dyDescent="0.3">
      <c r="B212" s="166" t="s">
        <v>535</v>
      </c>
      <c r="C212" s="166"/>
      <c r="D212" s="163">
        <f>SUM(D213:D218)</f>
        <v>23720935.170000002</v>
      </c>
      <c r="E212" s="1">
        <f t="shared" ref="E212:AE212" si="67">SUM(E213:E218)</f>
        <v>0</v>
      </c>
      <c r="F212" s="1">
        <f t="shared" si="67"/>
        <v>0</v>
      </c>
      <c r="G212" s="1">
        <f t="shared" si="67"/>
        <v>6628654.7999999998</v>
      </c>
      <c r="H212" s="1">
        <f t="shared" si="67"/>
        <v>1233783.6000000001</v>
      </c>
      <c r="I212" s="1">
        <f t="shared" si="67"/>
        <v>0</v>
      </c>
      <c r="J212" s="1">
        <f t="shared" si="67"/>
        <v>0</v>
      </c>
      <c r="K212" s="164">
        <f t="shared" si="67"/>
        <v>0</v>
      </c>
      <c r="L212" s="1">
        <f t="shared" si="67"/>
        <v>0</v>
      </c>
      <c r="M212" s="1">
        <f t="shared" si="67"/>
        <v>1901.56</v>
      </c>
      <c r="N212" s="1">
        <f t="shared" si="67"/>
        <v>14842608.760000002</v>
      </c>
      <c r="O212" s="1">
        <f t="shared" si="67"/>
        <v>0</v>
      </c>
      <c r="P212" s="1">
        <f t="shared" si="67"/>
        <v>0</v>
      </c>
      <c r="Q212" s="1">
        <f t="shared" si="67"/>
        <v>0</v>
      </c>
      <c r="R212" s="1">
        <f t="shared" si="67"/>
        <v>0</v>
      </c>
      <c r="S212" s="1">
        <f t="shared" si="67"/>
        <v>0</v>
      </c>
      <c r="T212" s="1">
        <f t="shared" si="67"/>
        <v>0</v>
      </c>
      <c r="U212" s="1">
        <f t="shared" si="67"/>
        <v>0</v>
      </c>
      <c r="V212" s="1">
        <f t="shared" si="67"/>
        <v>0</v>
      </c>
      <c r="W212" s="1">
        <f t="shared" si="67"/>
        <v>0</v>
      </c>
      <c r="X212" s="1">
        <f t="shared" si="67"/>
        <v>0</v>
      </c>
      <c r="Y212" s="1">
        <f t="shared" si="67"/>
        <v>0</v>
      </c>
      <c r="Z212" s="1">
        <f t="shared" si="67"/>
        <v>0</v>
      </c>
      <c r="AA212" s="1">
        <f t="shared" si="67"/>
        <v>0</v>
      </c>
      <c r="AB212" s="1">
        <f t="shared" si="67"/>
        <v>0</v>
      </c>
      <c r="AC212" s="1">
        <f t="shared" si="67"/>
        <v>485888.00999999995</v>
      </c>
      <c r="AD212" s="1">
        <f t="shared" si="67"/>
        <v>530000</v>
      </c>
      <c r="AE212" s="1">
        <f t="shared" si="67"/>
        <v>0</v>
      </c>
      <c r="AF212" s="2" t="s">
        <v>17037</v>
      </c>
      <c r="AG212" s="2" t="s">
        <v>17037</v>
      </c>
      <c r="AH212" s="2" t="s">
        <v>17037</v>
      </c>
      <c r="AI212" s="12"/>
      <c r="AJ212" s="12"/>
      <c r="AK212" s="12"/>
      <c r="AL212" s="12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4"/>
      <c r="AY212" s="14"/>
      <c r="AZ212" s="13"/>
      <c r="BA212" s="13"/>
      <c r="BB212" s="15"/>
      <c r="BC212" s="16">
        <f t="shared" si="58"/>
        <v>-1901.56</v>
      </c>
      <c r="BJ212" s="5" t="e">
        <f>VLOOKUP(C212,BM:BO,3,FALSE)</f>
        <v>#N/A</v>
      </c>
      <c r="BM212" s="5" t="s">
        <v>3818</v>
      </c>
      <c r="BN212" s="5" t="s">
        <v>865</v>
      </c>
      <c r="BO212" s="5" t="s">
        <v>3819</v>
      </c>
      <c r="BU212" s="5" t="s">
        <v>3818</v>
      </c>
      <c r="BV212" s="5" t="s">
        <v>865</v>
      </c>
      <c r="BW212" s="5" t="s">
        <v>3819</v>
      </c>
      <c r="CH212" s="165">
        <f t="shared" si="49"/>
        <v>-2.3283064365386963E-10</v>
      </c>
    </row>
    <row r="213" spans="1:115" x14ac:dyDescent="0.3">
      <c r="A213" s="5">
        <v>1</v>
      </c>
      <c r="B213" s="17">
        <f>SUBTOTAL(9,$A$22:A213)</f>
        <v>185</v>
      </c>
      <c r="C213" s="4" t="s">
        <v>527</v>
      </c>
      <c r="D213" s="1">
        <f t="shared" ref="D213:D216" si="68">E213+F213+G213+H213+I213+J213+L213+N213+P213+R213+T213+U213+V213+W213+X213+Y213+Z213+AA213+AB213+AC213+AD213+AE213</f>
        <v>10197503.680000002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169">
        <v>0</v>
      </c>
      <c r="L213" s="3">
        <v>0</v>
      </c>
      <c r="M213" s="6">
        <v>1210.3</v>
      </c>
      <c r="N213" s="1">
        <v>9788039.6300000008</v>
      </c>
      <c r="O213" s="3">
        <v>0</v>
      </c>
      <c r="P213" s="3">
        <v>0</v>
      </c>
      <c r="Q213" s="1">
        <v>0</v>
      </c>
      <c r="R213" s="1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1">
        <f>ROUND(N213*2.14%,2)</f>
        <v>209464.05</v>
      </c>
      <c r="AD213" s="3">
        <v>200000</v>
      </c>
      <c r="AE213" s="3">
        <v>0</v>
      </c>
      <c r="AF213" s="2">
        <v>2023</v>
      </c>
      <c r="AG213" s="2">
        <v>2023</v>
      </c>
      <c r="AH213" s="2">
        <v>2023</v>
      </c>
      <c r="AI213" s="12"/>
      <c r="AJ213" s="12"/>
      <c r="AK213" s="12"/>
      <c r="AL213" s="12"/>
      <c r="AM213" s="13" t="s">
        <v>16966</v>
      </c>
      <c r="AN213" s="13" t="s">
        <v>16970</v>
      </c>
      <c r="AO213" s="13">
        <v>0</v>
      </c>
      <c r="AP213" s="13" t="s">
        <v>16971</v>
      </c>
      <c r="AQ213" s="13" t="s">
        <v>16972</v>
      </c>
      <c r="AR213" s="13" t="s">
        <v>16975</v>
      </c>
      <c r="AS213" s="13" t="s">
        <v>16993</v>
      </c>
      <c r="AT213" s="13"/>
      <c r="AU213" s="13"/>
      <c r="AV213" s="13"/>
      <c r="AW213" s="13" t="s">
        <v>614</v>
      </c>
      <c r="AX213" s="14">
        <v>1914.1</v>
      </c>
      <c r="AY213" s="14">
        <v>1210.3</v>
      </c>
      <c r="AZ213" s="13" t="s">
        <v>2969</v>
      </c>
      <c r="BA213" s="13">
        <v>2009</v>
      </c>
      <c r="BB213" s="15"/>
      <c r="BC213" s="16">
        <f t="shared" si="58"/>
        <v>0</v>
      </c>
      <c r="BJ213" s="5" t="str">
        <f>VLOOKUP(C213,BM:BO,3,FALSE)</f>
        <v>889.900</v>
      </c>
      <c r="BM213" s="5" t="s">
        <v>3820</v>
      </c>
      <c r="BN213" s="5" t="s">
        <v>2982</v>
      </c>
      <c r="BO213" s="5" t="s">
        <v>910</v>
      </c>
      <c r="BU213" s="5" t="s">
        <v>3820</v>
      </c>
      <c r="BV213" s="5" t="s">
        <v>2982</v>
      </c>
      <c r="BW213" s="5" t="s">
        <v>910</v>
      </c>
      <c r="CH213" s="165">
        <f t="shared" si="49"/>
        <v>7.5669959187507629E-10</v>
      </c>
    </row>
    <row r="214" spans="1:115" s="174" customFormat="1" x14ac:dyDescent="0.3">
      <c r="A214" s="5">
        <v>1</v>
      </c>
      <c r="B214" s="17">
        <f>SUBTOTAL(9,$A$22:A214)</f>
        <v>186</v>
      </c>
      <c r="C214" s="162" t="s">
        <v>3902</v>
      </c>
      <c r="D214" s="1">
        <f t="shared" si="68"/>
        <v>6770508.0099999998</v>
      </c>
      <c r="E214" s="185">
        <v>0</v>
      </c>
      <c r="F214" s="185">
        <v>0</v>
      </c>
      <c r="G214" s="170">
        <v>6628654.7999999998</v>
      </c>
      <c r="H214" s="185">
        <v>0</v>
      </c>
      <c r="I214" s="185">
        <v>0</v>
      </c>
      <c r="J214" s="185">
        <v>0</v>
      </c>
      <c r="K214" s="186">
        <v>0</v>
      </c>
      <c r="L214" s="185">
        <v>0</v>
      </c>
      <c r="M214" s="170">
        <v>0</v>
      </c>
      <c r="N214" s="170">
        <v>0</v>
      </c>
      <c r="O214" s="170">
        <v>0</v>
      </c>
      <c r="P214" s="170">
        <v>0</v>
      </c>
      <c r="Q214" s="170">
        <v>0</v>
      </c>
      <c r="R214" s="170">
        <v>0</v>
      </c>
      <c r="S214" s="170">
        <v>0</v>
      </c>
      <c r="T214" s="170">
        <v>0</v>
      </c>
      <c r="U214" s="170">
        <v>0</v>
      </c>
      <c r="V214" s="170">
        <v>0</v>
      </c>
      <c r="W214" s="170">
        <v>0</v>
      </c>
      <c r="X214" s="170">
        <v>0</v>
      </c>
      <c r="Y214" s="170">
        <v>0</v>
      </c>
      <c r="Z214" s="170">
        <v>0</v>
      </c>
      <c r="AA214" s="170">
        <v>0</v>
      </c>
      <c r="AB214" s="170">
        <v>0</v>
      </c>
      <c r="AC214" s="170">
        <f t="shared" ref="AC214:AC216" si="69">ROUND(N214*2.14%,2)+ROUND(E214*2.14%,2)+ROUND(F214*2.14%,2)+ROUND(G214*2.14%,2)+ROUND(H214*2.14%,2)+ROUND(I214*2.14%,2)+ROUND(J214*2.14%,2)+ROUND(L214*2.14%,2)+ROUND(P214*2.14%,2)+ROUND(R214*2.14%,2)+ROUND(T214*2.14%,2)+ROUND(U214*2.14%,2)+ROUND(V214*2.14%,2)+ROUND(W214*2.14%,2)+ROUND(X214*2.14%,2)+ROUND(Y214*2.14%,2)+ROUND(Z214*2.14%,2)+ROUND(AA214*2.14%,2)+ROUND(AB214*2.14%,2)</f>
        <v>141853.21</v>
      </c>
      <c r="AD214" s="170">
        <v>0</v>
      </c>
      <c r="AE214" s="170">
        <v>0</v>
      </c>
      <c r="AF214" s="172" t="s">
        <v>17063</v>
      </c>
      <c r="AG214" s="172">
        <v>2023</v>
      </c>
      <c r="AH214" s="173">
        <v>2023</v>
      </c>
      <c r="AT214" s="174" t="e">
        <f>VLOOKUP(C214,AW:AX,2,FALSE)</f>
        <v>#N/A</v>
      </c>
      <c r="BW214" s="175"/>
      <c r="CE214" s="174" t="e">
        <f>VLOOKUP(C214,CF:CG,2,FALSE)</f>
        <v>#N/A</v>
      </c>
      <c r="CH214" s="165">
        <f t="shared" si="49"/>
        <v>-2.9103830456733704E-11</v>
      </c>
      <c r="CL214" s="174">
        <f>VLOOKUP(C214,CM:CN,2,FALSE)</f>
        <v>147800.44</v>
      </c>
      <c r="DK214" s="174" t="e">
        <f>VLOOKUP(C214,DL:DM,2,FALSE)</f>
        <v>#N/A</v>
      </c>
    </row>
    <row r="215" spans="1:115" s="174" customFormat="1" x14ac:dyDescent="0.3">
      <c r="A215" s="5">
        <v>1</v>
      </c>
      <c r="B215" s="17">
        <f>SUBTOTAL(9,$A$22:A215)</f>
        <v>187</v>
      </c>
      <c r="C215" s="162" t="s">
        <v>3928</v>
      </c>
      <c r="D215" s="1">
        <f t="shared" si="68"/>
        <v>1260186.57</v>
      </c>
      <c r="E215" s="185">
        <v>0</v>
      </c>
      <c r="F215" s="185">
        <v>0</v>
      </c>
      <c r="G215" s="170">
        <v>0</v>
      </c>
      <c r="H215" s="185">
        <v>1233783.6000000001</v>
      </c>
      <c r="I215" s="185">
        <v>0</v>
      </c>
      <c r="J215" s="185">
        <v>0</v>
      </c>
      <c r="K215" s="186">
        <v>0</v>
      </c>
      <c r="L215" s="185">
        <v>0</v>
      </c>
      <c r="M215" s="170">
        <v>0</v>
      </c>
      <c r="N215" s="170">
        <v>0</v>
      </c>
      <c r="O215" s="170">
        <v>0</v>
      </c>
      <c r="P215" s="170">
        <v>0</v>
      </c>
      <c r="Q215" s="170">
        <v>0</v>
      </c>
      <c r="R215" s="170">
        <v>0</v>
      </c>
      <c r="S215" s="170">
        <v>0</v>
      </c>
      <c r="T215" s="170">
        <v>0</v>
      </c>
      <c r="U215" s="170">
        <v>0</v>
      </c>
      <c r="V215" s="170">
        <v>0</v>
      </c>
      <c r="W215" s="170">
        <v>0</v>
      </c>
      <c r="X215" s="170">
        <v>0</v>
      </c>
      <c r="Y215" s="170">
        <v>0</v>
      </c>
      <c r="Z215" s="170">
        <v>0</v>
      </c>
      <c r="AA215" s="170">
        <v>0</v>
      </c>
      <c r="AB215" s="170">
        <v>0</v>
      </c>
      <c r="AC215" s="170">
        <f t="shared" si="69"/>
        <v>26402.97</v>
      </c>
      <c r="AD215" s="170">
        <v>0</v>
      </c>
      <c r="AE215" s="170">
        <v>0</v>
      </c>
      <c r="AF215" s="172" t="s">
        <v>17063</v>
      </c>
      <c r="AG215" s="172">
        <v>2023</v>
      </c>
      <c r="AH215" s="173">
        <v>2023</v>
      </c>
      <c r="AT215" s="174" t="e">
        <f>VLOOKUP(C215,AW:AX,2,FALSE)</f>
        <v>#N/A</v>
      </c>
      <c r="BW215" s="175"/>
      <c r="CA215" s="174" t="e">
        <f>VLOOKUP(C215,CB:CC,2,FALSE)</f>
        <v>#N/A</v>
      </c>
      <c r="CE215" s="174" t="e">
        <f>VLOOKUP(C215,CF:CG,2,FALSE)</f>
        <v>#N/A</v>
      </c>
      <c r="CH215" s="165">
        <f t="shared" si="49"/>
        <v>-2.9103830456733704E-11</v>
      </c>
      <c r="CL215" s="174" t="e">
        <f>VLOOKUP(C215,CM:CN,2,FALSE)</f>
        <v>#N/A</v>
      </c>
      <c r="DK215" s="174" t="e">
        <f>VLOOKUP(C215,DL:DM,2,FALSE)</f>
        <v>#N/A</v>
      </c>
    </row>
    <row r="216" spans="1:115" s="174" customFormat="1" x14ac:dyDescent="0.3">
      <c r="A216" s="5">
        <v>1</v>
      </c>
      <c r="B216" s="17">
        <f>SUBTOTAL(9,$A$22:A216)</f>
        <v>188</v>
      </c>
      <c r="C216" s="162" t="s">
        <v>768</v>
      </c>
      <c r="D216" s="1">
        <f t="shared" si="68"/>
        <v>2363776.9100000006</v>
      </c>
      <c r="E216" s="178">
        <v>0</v>
      </c>
      <c r="F216" s="178">
        <v>0</v>
      </c>
      <c r="G216" s="178">
        <v>0</v>
      </c>
      <c r="H216" s="178">
        <v>0</v>
      </c>
      <c r="I216" s="178">
        <v>0</v>
      </c>
      <c r="J216" s="178">
        <v>0</v>
      </c>
      <c r="K216" s="171">
        <v>0</v>
      </c>
      <c r="L216" s="170">
        <v>0</v>
      </c>
      <c r="M216" s="170">
        <v>341.26</v>
      </c>
      <c r="N216" s="170">
        <f>2098117.2+216134.72</f>
        <v>2314251.9200000004</v>
      </c>
      <c r="O216" s="170">
        <v>0</v>
      </c>
      <c r="P216" s="170">
        <v>0</v>
      </c>
      <c r="Q216" s="170">
        <v>0</v>
      </c>
      <c r="R216" s="170">
        <v>0</v>
      </c>
      <c r="S216" s="170">
        <v>0</v>
      </c>
      <c r="T216" s="170">
        <v>0</v>
      </c>
      <c r="U216" s="170">
        <v>0</v>
      </c>
      <c r="V216" s="170">
        <v>0</v>
      </c>
      <c r="W216" s="170">
        <v>0</v>
      </c>
      <c r="X216" s="170">
        <v>0</v>
      </c>
      <c r="Y216" s="170">
        <v>0</v>
      </c>
      <c r="Z216" s="170">
        <v>0</v>
      </c>
      <c r="AA216" s="170">
        <v>0</v>
      </c>
      <c r="AB216" s="170">
        <v>0</v>
      </c>
      <c r="AC216" s="170">
        <f t="shared" si="69"/>
        <v>49524.99</v>
      </c>
      <c r="AD216" s="170">
        <v>0</v>
      </c>
      <c r="AE216" s="170">
        <v>0</v>
      </c>
      <c r="AF216" s="172" t="s">
        <v>17063</v>
      </c>
      <c r="AG216" s="172">
        <v>2023</v>
      </c>
      <c r="AH216" s="173">
        <v>2023</v>
      </c>
      <c r="AT216" s="174" t="e">
        <f>VLOOKUP(C216,AW:AX,2,FALSE)</f>
        <v>#N/A</v>
      </c>
      <c r="BW216" s="175"/>
      <c r="CA216" s="174" t="e">
        <f>VLOOKUP(C216,CB:CC,2,FALSE)</f>
        <v>#N/A</v>
      </c>
      <c r="CE216" s="174" t="e">
        <f>VLOOKUP(C216,CF:CG,2,FALSE)</f>
        <v>#N/A</v>
      </c>
      <c r="CH216" s="165">
        <f t="shared" si="49"/>
        <v>2.255546860396862E-10</v>
      </c>
      <c r="CL216" s="174" t="e">
        <f>VLOOKUP(C216,CM:CN,2,FALSE)</f>
        <v>#N/A</v>
      </c>
      <c r="DK216" s="174" t="e">
        <f>VLOOKUP(C216,DL:DM,2,FALSE)</f>
        <v>#N/A</v>
      </c>
    </row>
    <row r="217" spans="1:115" x14ac:dyDescent="0.3">
      <c r="A217" s="5">
        <v>1</v>
      </c>
      <c r="B217" s="17">
        <f>SUBTOTAL(9,$A$22:A217)</f>
        <v>189</v>
      </c>
      <c r="C217" s="4" t="s">
        <v>528</v>
      </c>
      <c r="D217" s="1">
        <f>E217+F217+G217+H217+I217+J217+L217+N217+P217+R217+T217+U217+V217+W217+X217+Y217+Z217+AA217+AB217+AC217+AD217+AE217</f>
        <v>2948960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169">
        <v>0</v>
      </c>
      <c r="L217" s="3">
        <v>0</v>
      </c>
      <c r="M217" s="6">
        <v>350</v>
      </c>
      <c r="N217" s="1">
        <v>2740317.21</v>
      </c>
      <c r="O217" s="3">
        <v>0</v>
      </c>
      <c r="P217" s="3">
        <v>0</v>
      </c>
      <c r="Q217" s="1">
        <v>0</v>
      </c>
      <c r="R217" s="1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1">
        <f>ROUND(N217*2.14%,2)</f>
        <v>58642.79</v>
      </c>
      <c r="AD217" s="1">
        <v>150000</v>
      </c>
      <c r="AE217" s="3">
        <v>0</v>
      </c>
      <c r="AF217" s="2">
        <v>2023</v>
      </c>
      <c r="AG217" s="2">
        <v>2023</v>
      </c>
      <c r="AH217" s="2">
        <v>2023</v>
      </c>
      <c r="AI217" s="12"/>
      <c r="AJ217" s="12"/>
      <c r="AK217" s="12"/>
      <c r="AL217" s="12"/>
      <c r="AM217" s="13" t="s">
        <v>16985</v>
      </c>
      <c r="AN217" s="13" t="s">
        <v>16970</v>
      </c>
      <c r="AO217" s="13">
        <v>0</v>
      </c>
      <c r="AP217" s="13" t="s">
        <v>16965</v>
      </c>
      <c r="AQ217" s="13" t="s">
        <v>16968</v>
      </c>
      <c r="AR217" s="13">
        <v>0</v>
      </c>
      <c r="AS217" s="13" t="s">
        <v>16991</v>
      </c>
      <c r="AT217" s="13"/>
      <c r="AU217" s="13"/>
      <c r="AV217" s="13"/>
      <c r="AW217" s="13" t="s">
        <v>794</v>
      </c>
      <c r="AX217" s="14">
        <v>422.8</v>
      </c>
      <c r="AY217" s="14">
        <v>350</v>
      </c>
      <c r="AZ217" s="13" t="s">
        <v>2969</v>
      </c>
      <c r="BA217" s="13" t="s">
        <v>17023</v>
      </c>
      <c r="BB217" s="15"/>
      <c r="BC217" s="16">
        <f>AY217-M217</f>
        <v>0</v>
      </c>
      <c r="BJ217" s="5" t="str">
        <f t="shared" ref="BJ217:BJ223" si="70">VLOOKUP(C217,BM:BO,3,FALSE)</f>
        <v>265.950</v>
      </c>
      <c r="BM217" s="5" t="s">
        <v>3821</v>
      </c>
      <c r="BN217" s="5" t="s">
        <v>1272</v>
      </c>
      <c r="BO217" s="5" t="s">
        <v>3822</v>
      </c>
      <c r="BU217" s="5" t="s">
        <v>3821</v>
      </c>
      <c r="BV217" s="5" t="s">
        <v>1272</v>
      </c>
      <c r="BW217" s="5" t="s">
        <v>3822</v>
      </c>
      <c r="CH217" s="165">
        <f>D217-E217-F217-G217-H217-I217-J217-L217-N217-P217-R217-T217-U217-V217-W217-X217-Y217-Z217-AA217-AB217-AC217-AD217-AE217</f>
        <v>2.9103830456733704E-11</v>
      </c>
    </row>
    <row r="218" spans="1:115" x14ac:dyDescent="0.3">
      <c r="A218" s="5">
        <v>1</v>
      </c>
      <c r="B218" s="17">
        <f>SUBTOTAL(9,$A$22:A218)</f>
        <v>190</v>
      </c>
      <c r="C218" s="4" t="s">
        <v>551</v>
      </c>
      <c r="D218" s="1">
        <f t="shared" ref="D218" si="71">E218+F218+G218+H218+I218+J218+L218+N218+P218+R218+T218+U218+V218+W218+X218+Y218+Z218+AA218+AB218+AC218+AD218+AE218</f>
        <v>180000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169">
        <v>0</v>
      </c>
      <c r="L218" s="3">
        <v>0</v>
      </c>
      <c r="M218" s="1">
        <v>0</v>
      </c>
      <c r="N218" s="1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1">
        <v>0</v>
      </c>
      <c r="AD218" s="1">
        <v>180000</v>
      </c>
      <c r="AE218" s="3">
        <v>0</v>
      </c>
      <c r="AF218" s="2">
        <v>2023</v>
      </c>
      <c r="AG218" s="2" t="s">
        <v>17063</v>
      </c>
      <c r="AH218" s="2" t="s">
        <v>17063</v>
      </c>
      <c r="AI218" s="12"/>
      <c r="AJ218" s="12"/>
      <c r="AK218" s="12"/>
      <c r="AL218" s="12"/>
      <c r="AM218" s="13" t="s">
        <v>16966</v>
      </c>
      <c r="AN218" s="13" t="s">
        <v>16970</v>
      </c>
      <c r="AO218" s="13">
        <v>0</v>
      </c>
      <c r="AP218" s="13" t="s">
        <v>16971</v>
      </c>
      <c r="AQ218" s="13" t="s">
        <v>16972</v>
      </c>
      <c r="AR218" s="13">
        <v>0</v>
      </c>
      <c r="AS218" s="13" t="s">
        <v>16995</v>
      </c>
      <c r="AT218" s="13"/>
      <c r="AU218" s="13"/>
      <c r="AV218" s="13"/>
      <c r="AW218" s="13" t="s">
        <v>997</v>
      </c>
      <c r="AX218" s="14">
        <v>884.1</v>
      </c>
      <c r="AY218" s="14">
        <v>885</v>
      </c>
      <c r="AZ218" s="13" t="s">
        <v>2969</v>
      </c>
      <c r="BA218" s="13">
        <v>2009</v>
      </c>
      <c r="BB218" s="15"/>
      <c r="BC218" s="16">
        <f t="shared" ref="BC218" si="72">AY218-M218</f>
        <v>885</v>
      </c>
      <c r="BJ218" s="5" t="e">
        <f t="shared" si="70"/>
        <v>#N/A</v>
      </c>
      <c r="BM218" s="5" t="s">
        <v>3856</v>
      </c>
      <c r="BN218" s="5" t="s">
        <v>865</v>
      </c>
      <c r="BO218" s="5" t="s">
        <v>3857</v>
      </c>
      <c r="BU218" s="5" t="s">
        <v>3856</v>
      </c>
      <c r="BV218" s="5" t="s">
        <v>865</v>
      </c>
      <c r="BW218" s="5" t="s">
        <v>3857</v>
      </c>
      <c r="CH218" s="165">
        <f t="shared" ref="CH218" si="73">D218-E218-F218-G218-H218-I218-J218-L218-N218-P218-R218-T218-U218-V218-W218-X218-Y218-Z218-AA218-AB218-AC218-AD218-AE218</f>
        <v>0</v>
      </c>
    </row>
    <row r="219" spans="1:115" x14ac:dyDescent="0.3">
      <c r="B219" s="166" t="s">
        <v>536</v>
      </c>
      <c r="C219" s="166"/>
      <c r="D219" s="163">
        <f t="shared" ref="D219:AE219" si="74">SUM(D220:D225)</f>
        <v>32067911.869999997</v>
      </c>
      <c r="E219" s="1">
        <f t="shared" si="74"/>
        <v>220382.4</v>
      </c>
      <c r="F219" s="1">
        <f t="shared" si="74"/>
        <v>0</v>
      </c>
      <c r="G219" s="1">
        <f t="shared" si="74"/>
        <v>5185533.5999999996</v>
      </c>
      <c r="H219" s="1">
        <f t="shared" si="74"/>
        <v>303207.59999999998</v>
      </c>
      <c r="I219" s="1">
        <f t="shared" si="74"/>
        <v>3558034.8</v>
      </c>
      <c r="J219" s="1">
        <f t="shared" si="74"/>
        <v>0</v>
      </c>
      <c r="K219" s="164">
        <f t="shared" si="74"/>
        <v>0</v>
      </c>
      <c r="L219" s="1">
        <f t="shared" si="74"/>
        <v>0</v>
      </c>
      <c r="M219" s="1">
        <f t="shared" si="74"/>
        <v>2934.1400000000003</v>
      </c>
      <c r="N219" s="1">
        <f t="shared" si="74"/>
        <v>20815775.979999997</v>
      </c>
      <c r="O219" s="1">
        <f t="shared" si="74"/>
        <v>230</v>
      </c>
      <c r="P219" s="1">
        <f t="shared" si="74"/>
        <v>686511.36</v>
      </c>
      <c r="Q219" s="1">
        <f t="shared" si="74"/>
        <v>0</v>
      </c>
      <c r="R219" s="1">
        <f t="shared" si="74"/>
        <v>0</v>
      </c>
      <c r="S219" s="1">
        <f t="shared" si="74"/>
        <v>0</v>
      </c>
      <c r="T219" s="1">
        <f t="shared" si="74"/>
        <v>0</v>
      </c>
      <c r="U219" s="1">
        <f t="shared" si="74"/>
        <v>0</v>
      </c>
      <c r="V219" s="1">
        <f t="shared" si="74"/>
        <v>0</v>
      </c>
      <c r="W219" s="1">
        <f t="shared" si="74"/>
        <v>0</v>
      </c>
      <c r="X219" s="1">
        <f t="shared" si="74"/>
        <v>0</v>
      </c>
      <c r="Y219" s="1">
        <f t="shared" si="74"/>
        <v>0</v>
      </c>
      <c r="Z219" s="1">
        <f t="shared" si="74"/>
        <v>0</v>
      </c>
      <c r="AA219" s="1">
        <f t="shared" si="74"/>
        <v>0</v>
      </c>
      <c r="AB219" s="1">
        <f t="shared" si="74"/>
        <v>0</v>
      </c>
      <c r="AC219" s="1">
        <f t="shared" si="74"/>
        <v>658466.13</v>
      </c>
      <c r="AD219" s="1">
        <f t="shared" si="74"/>
        <v>640000</v>
      </c>
      <c r="AE219" s="1">
        <f t="shared" si="74"/>
        <v>0</v>
      </c>
      <c r="AF219" s="2" t="s">
        <v>17037</v>
      </c>
      <c r="AG219" s="2" t="s">
        <v>17037</v>
      </c>
      <c r="AH219" s="2" t="s">
        <v>17037</v>
      </c>
      <c r="AI219" s="12"/>
      <c r="AJ219" s="12"/>
      <c r="AK219" s="12"/>
      <c r="AL219" s="12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4"/>
      <c r="AY219" s="14"/>
      <c r="AZ219" s="13"/>
      <c r="BA219" s="13"/>
      <c r="BB219" s="15"/>
      <c r="BC219" s="16">
        <f t="shared" si="58"/>
        <v>-2934.1400000000003</v>
      </c>
      <c r="BJ219" s="5" t="e">
        <f t="shared" si="70"/>
        <v>#N/A</v>
      </c>
      <c r="BM219" s="5" t="s">
        <v>749</v>
      </c>
      <c r="BN219" s="5" t="s">
        <v>865</v>
      </c>
      <c r="BO219" s="5" t="s">
        <v>3823</v>
      </c>
      <c r="BU219" s="5" t="s">
        <v>749</v>
      </c>
      <c r="BV219" s="5" t="s">
        <v>865</v>
      </c>
      <c r="BW219" s="5" t="s">
        <v>3823</v>
      </c>
      <c r="CH219" s="165">
        <f t="shared" si="49"/>
        <v>-1.5133991837501526E-9</v>
      </c>
    </row>
    <row r="220" spans="1:115" x14ac:dyDescent="0.3">
      <c r="A220" s="5">
        <v>1</v>
      </c>
      <c r="B220" s="17">
        <f>SUBTOTAL(9,$A$22:A220)</f>
        <v>191</v>
      </c>
      <c r="C220" s="4" t="s">
        <v>529</v>
      </c>
      <c r="D220" s="1">
        <f t="shared" ref="D220:D225" si="75">E220+F220+G220+H220+I220+J220+L220+N220+P220+R220+T220+U220+V220+W220+X220+Y220+Z220+AA220+AB220+AC220+AD220+AE220</f>
        <v>7564503.6799999997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169">
        <v>0</v>
      </c>
      <c r="L220" s="3">
        <v>0</v>
      </c>
      <c r="M220" s="6">
        <v>897.8</v>
      </c>
      <c r="N220" s="1">
        <v>7229786.25</v>
      </c>
      <c r="O220" s="3">
        <v>0</v>
      </c>
      <c r="P220" s="3">
        <v>0</v>
      </c>
      <c r="Q220" s="1">
        <v>0</v>
      </c>
      <c r="R220" s="1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1">
        <f>ROUND(N220*2.14%,2)</f>
        <v>154717.43</v>
      </c>
      <c r="AD220" s="1">
        <v>180000</v>
      </c>
      <c r="AE220" s="3">
        <v>0</v>
      </c>
      <c r="AF220" s="2">
        <v>2023</v>
      </c>
      <c r="AG220" s="2">
        <v>2023</v>
      </c>
      <c r="AH220" s="2">
        <v>2023</v>
      </c>
      <c r="AI220" s="12"/>
      <c r="AJ220" s="12"/>
      <c r="AK220" s="12"/>
      <c r="AL220" s="12"/>
      <c r="AM220" s="13" t="s">
        <v>16965</v>
      </c>
      <c r="AN220" s="13" t="s">
        <v>16964</v>
      </c>
      <c r="AO220" s="13">
        <v>0</v>
      </c>
      <c r="AP220" s="13" t="s">
        <v>16975</v>
      </c>
      <c r="AQ220" s="13" t="s">
        <v>16969</v>
      </c>
      <c r="AR220" s="13" t="s">
        <v>16975</v>
      </c>
      <c r="AS220" s="13"/>
      <c r="AT220" s="13"/>
      <c r="AU220" s="13"/>
      <c r="AV220" s="13"/>
      <c r="AW220" s="13" t="s">
        <v>618</v>
      </c>
      <c r="AX220" s="14">
        <v>2685.45</v>
      </c>
      <c r="AY220" s="14">
        <v>943.23</v>
      </c>
      <c r="AZ220" s="13" t="s">
        <v>2969</v>
      </c>
      <c r="BA220" s="13" t="s">
        <v>17023</v>
      </c>
      <c r="BB220" s="15"/>
      <c r="BC220" s="16">
        <f t="shared" si="58"/>
        <v>45.430000000000064</v>
      </c>
      <c r="BJ220" s="5" t="str">
        <f t="shared" si="70"/>
        <v>690.610</v>
      </c>
      <c r="BM220" s="5" t="s">
        <v>3825</v>
      </c>
      <c r="BN220" s="5" t="s">
        <v>1142</v>
      </c>
      <c r="BO220" s="5" t="s">
        <v>3428</v>
      </c>
      <c r="BU220" s="5" t="s">
        <v>3825</v>
      </c>
      <c r="BV220" s="5" t="s">
        <v>1142</v>
      </c>
      <c r="BW220" s="5" t="s">
        <v>3428</v>
      </c>
      <c r="CH220" s="165">
        <f t="shared" si="49"/>
        <v>-2.9103830456733704E-10</v>
      </c>
    </row>
    <row r="221" spans="1:115" x14ac:dyDescent="0.3">
      <c r="A221" s="5">
        <v>1</v>
      </c>
      <c r="B221" s="17">
        <f>SUBTOTAL(9,$A$22:A221)</f>
        <v>192</v>
      </c>
      <c r="C221" s="4" t="s">
        <v>530</v>
      </c>
      <c r="D221" s="1">
        <f t="shared" si="75"/>
        <v>5016180.96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169">
        <v>0</v>
      </c>
      <c r="L221" s="3">
        <v>0</v>
      </c>
      <c r="M221" s="6">
        <v>595.35</v>
      </c>
      <c r="N221" s="1">
        <v>4734855.0599999996</v>
      </c>
      <c r="O221" s="3">
        <v>0</v>
      </c>
      <c r="P221" s="3">
        <v>0</v>
      </c>
      <c r="Q221" s="1">
        <v>0</v>
      </c>
      <c r="R221" s="1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1">
        <f>ROUND(N221*2.14%,2)</f>
        <v>101325.9</v>
      </c>
      <c r="AD221" s="1">
        <v>180000</v>
      </c>
      <c r="AE221" s="3">
        <v>0</v>
      </c>
      <c r="AF221" s="2">
        <v>2023</v>
      </c>
      <c r="AG221" s="2">
        <v>2023</v>
      </c>
      <c r="AH221" s="2">
        <v>2023</v>
      </c>
      <c r="AI221" s="12"/>
      <c r="AJ221" s="12"/>
      <c r="AK221" s="12"/>
      <c r="AL221" s="12"/>
      <c r="AM221" s="13" t="s">
        <v>16964</v>
      </c>
      <c r="AN221" s="13" t="s">
        <v>16978</v>
      </c>
      <c r="AO221" s="13">
        <v>0</v>
      </c>
      <c r="AP221" s="13" t="s">
        <v>16981</v>
      </c>
      <c r="AQ221" s="13" t="s">
        <v>16977</v>
      </c>
      <c r="AR221" s="13" t="s">
        <v>16975</v>
      </c>
      <c r="AS221" s="13"/>
      <c r="AT221" s="13"/>
      <c r="AU221" s="13"/>
      <c r="AV221" s="13"/>
      <c r="AW221" s="13" t="s">
        <v>639</v>
      </c>
      <c r="AX221" s="14">
        <v>1347.34</v>
      </c>
      <c r="AY221" s="14">
        <v>595.35</v>
      </c>
      <c r="AZ221" s="13" t="s">
        <v>2969</v>
      </c>
      <c r="BA221" s="13" t="s">
        <v>17023</v>
      </c>
      <c r="BB221" s="15"/>
      <c r="BC221" s="16">
        <f t="shared" si="58"/>
        <v>0</v>
      </c>
      <c r="BJ221" s="5" t="str">
        <f t="shared" si="70"/>
        <v>441.000</v>
      </c>
      <c r="BM221" s="5" t="s">
        <v>525</v>
      </c>
      <c r="BN221" s="5" t="s">
        <v>3210</v>
      </c>
      <c r="BO221" s="5" t="s">
        <v>2937</v>
      </c>
      <c r="BU221" s="5" t="s">
        <v>525</v>
      </c>
      <c r="BV221" s="5" t="s">
        <v>3210</v>
      </c>
      <c r="BW221" s="5" t="s">
        <v>2937</v>
      </c>
      <c r="CH221" s="165">
        <f t="shared" si="49"/>
        <v>3.7834979593753815E-10</v>
      </c>
    </row>
    <row r="222" spans="1:115" x14ac:dyDescent="0.3">
      <c r="A222" s="5">
        <v>1</v>
      </c>
      <c r="B222" s="17">
        <f>SUBTOTAL(9,$A$22:A222)</f>
        <v>193</v>
      </c>
      <c r="C222" s="4" t="s">
        <v>531</v>
      </c>
      <c r="D222" s="1">
        <f t="shared" si="75"/>
        <v>4872018.9399999995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169">
        <v>0</v>
      </c>
      <c r="L222" s="3">
        <v>0</v>
      </c>
      <c r="M222" s="6">
        <v>578.24</v>
      </c>
      <c r="N222" s="1">
        <v>4593713.47</v>
      </c>
      <c r="O222" s="3">
        <v>0</v>
      </c>
      <c r="P222" s="3">
        <v>0</v>
      </c>
      <c r="Q222" s="1">
        <v>0</v>
      </c>
      <c r="R222" s="1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1">
        <f>ROUND(N222*2.14%,2)</f>
        <v>98305.47</v>
      </c>
      <c r="AD222" s="1">
        <v>180000</v>
      </c>
      <c r="AE222" s="3">
        <v>0</v>
      </c>
      <c r="AF222" s="2">
        <v>2023</v>
      </c>
      <c r="AG222" s="2">
        <v>2023</v>
      </c>
      <c r="AH222" s="2">
        <v>2023</v>
      </c>
      <c r="AI222" s="12"/>
      <c r="AJ222" s="12"/>
      <c r="AK222" s="12"/>
      <c r="AL222" s="12"/>
      <c r="AM222" s="13" t="s">
        <v>16964</v>
      </c>
      <c r="AN222" s="13" t="s">
        <v>16978</v>
      </c>
      <c r="AO222" s="13">
        <v>0</v>
      </c>
      <c r="AP222" s="13" t="s">
        <v>16973</v>
      </c>
      <c r="AQ222" s="13" t="s">
        <v>16977</v>
      </c>
      <c r="AR222" s="13" t="s">
        <v>16975</v>
      </c>
      <c r="AS222" s="13"/>
      <c r="AT222" s="13"/>
      <c r="AU222" s="13"/>
      <c r="AV222" s="13"/>
      <c r="AW222" s="13" t="s">
        <v>639</v>
      </c>
      <c r="AX222" s="14">
        <v>1392.88</v>
      </c>
      <c r="AY222" s="14">
        <v>600.5</v>
      </c>
      <c r="AZ222" s="13" t="s">
        <v>2969</v>
      </c>
      <c r="BA222" s="13" t="s">
        <v>17023</v>
      </c>
      <c r="BB222" s="15"/>
      <c r="BC222" s="16">
        <f t="shared" si="58"/>
        <v>22.259999999999991</v>
      </c>
      <c r="BJ222" s="5" t="str">
        <f t="shared" si="70"/>
        <v>444.800</v>
      </c>
      <c r="BM222" s="5" t="s">
        <v>3826</v>
      </c>
      <c r="BN222" s="5" t="s">
        <v>3050</v>
      </c>
      <c r="BO222" s="5" t="s">
        <v>3827</v>
      </c>
      <c r="BU222" s="5" t="s">
        <v>3826</v>
      </c>
      <c r="BV222" s="5" t="s">
        <v>3050</v>
      </c>
      <c r="BW222" s="5" t="s">
        <v>3827</v>
      </c>
      <c r="CH222" s="165">
        <f t="shared" si="49"/>
        <v>-2.6193447411060333E-10</v>
      </c>
    </row>
    <row r="223" spans="1:115" x14ac:dyDescent="0.3">
      <c r="A223" s="5">
        <v>1</v>
      </c>
      <c r="B223" s="17">
        <f>SUBTOTAL(9,$A$22:A223)</f>
        <v>194</v>
      </c>
      <c r="C223" s="4" t="s">
        <v>532</v>
      </c>
      <c r="D223" s="1">
        <f t="shared" si="75"/>
        <v>801202.7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169">
        <v>0</v>
      </c>
      <c r="L223" s="3">
        <v>0</v>
      </c>
      <c r="M223" s="6">
        <v>0</v>
      </c>
      <c r="N223" s="1">
        <v>0</v>
      </c>
      <c r="O223" s="3">
        <v>230</v>
      </c>
      <c r="P223" s="3">
        <v>686511.36</v>
      </c>
      <c r="Q223" s="1">
        <v>0</v>
      </c>
      <c r="R223" s="1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f>ROUND(P223*2.14%,2)</f>
        <v>14691.34</v>
      </c>
      <c r="AD223" s="3">
        <v>100000</v>
      </c>
      <c r="AE223" s="3">
        <v>0</v>
      </c>
      <c r="AF223" s="2">
        <v>2023</v>
      </c>
      <c r="AG223" s="2">
        <v>2023</v>
      </c>
      <c r="AH223" s="2">
        <v>2023</v>
      </c>
      <c r="AI223" s="12"/>
      <c r="AJ223" s="12"/>
      <c r="AK223" s="12"/>
      <c r="AL223" s="12"/>
      <c r="AM223" s="13">
        <v>2016</v>
      </c>
      <c r="AN223" s="13">
        <v>2015</v>
      </c>
      <c r="AO223" s="13">
        <v>0</v>
      </c>
      <c r="AP223" s="13" t="s">
        <v>16962</v>
      </c>
      <c r="AQ223" s="13" t="s">
        <v>16969</v>
      </c>
      <c r="AR223" s="13" t="s">
        <v>16971</v>
      </c>
      <c r="AS223" s="13"/>
      <c r="AT223" s="13" t="s">
        <v>16987</v>
      </c>
      <c r="AU223" s="168">
        <f>3641453.11+134774.43</f>
        <v>3776227.54</v>
      </c>
      <c r="AV223" s="168">
        <v>3471857.74</v>
      </c>
      <c r="AW223" s="13" t="s">
        <v>666</v>
      </c>
      <c r="AX223" s="14">
        <v>7915.48</v>
      </c>
      <c r="AY223" s="14">
        <v>2236.5</v>
      </c>
      <c r="AZ223" s="13" t="s">
        <v>2969</v>
      </c>
      <c r="BA223" s="13" t="s">
        <v>3261</v>
      </c>
      <c r="BB223" s="15"/>
      <c r="BC223" s="16">
        <f t="shared" si="58"/>
        <v>2236.5</v>
      </c>
      <c r="BJ223" s="5" t="str">
        <f t="shared" si="70"/>
        <v>1669.800</v>
      </c>
      <c r="BM223" s="5" t="s">
        <v>3828</v>
      </c>
      <c r="BN223" s="5" t="s">
        <v>3010</v>
      </c>
      <c r="BO223" s="5" t="s">
        <v>3829</v>
      </c>
      <c r="BU223" s="5" t="s">
        <v>3828</v>
      </c>
      <c r="BV223" s="5" t="s">
        <v>3010</v>
      </c>
      <c r="BW223" s="5" t="s">
        <v>3829</v>
      </c>
      <c r="CH223" s="165">
        <f t="shared" si="49"/>
        <v>-2.9103830456733704E-11</v>
      </c>
    </row>
    <row r="224" spans="1:115" s="174" customFormat="1" x14ac:dyDescent="0.3">
      <c r="A224" s="5">
        <v>1</v>
      </c>
      <c r="B224" s="17">
        <f>SUBTOTAL(9,$A$22:A224)</f>
        <v>195</v>
      </c>
      <c r="C224" s="162" t="s">
        <v>4192</v>
      </c>
      <c r="D224" s="1">
        <f t="shared" si="75"/>
        <v>4348530.01</v>
      </c>
      <c r="E224" s="178">
        <v>0</v>
      </c>
      <c r="F224" s="178">
        <v>0</v>
      </c>
      <c r="G224" s="178">
        <v>0</v>
      </c>
      <c r="H224" s="178">
        <v>0</v>
      </c>
      <c r="I224" s="178">
        <v>0</v>
      </c>
      <c r="J224" s="178">
        <v>0</v>
      </c>
      <c r="K224" s="171">
        <v>0</v>
      </c>
      <c r="L224" s="170">
        <v>0</v>
      </c>
      <c r="M224" s="170">
        <v>862.75</v>
      </c>
      <c r="N224" s="170">
        <v>4257421.2</v>
      </c>
      <c r="O224" s="170">
        <v>0</v>
      </c>
      <c r="P224" s="170">
        <v>0</v>
      </c>
      <c r="Q224" s="170">
        <v>0</v>
      </c>
      <c r="R224" s="170">
        <v>0</v>
      </c>
      <c r="S224" s="170">
        <v>0</v>
      </c>
      <c r="T224" s="170">
        <v>0</v>
      </c>
      <c r="U224" s="170">
        <v>0</v>
      </c>
      <c r="V224" s="170">
        <v>0</v>
      </c>
      <c r="W224" s="170">
        <v>0</v>
      </c>
      <c r="X224" s="170">
        <v>0</v>
      </c>
      <c r="Y224" s="170">
        <v>0</v>
      </c>
      <c r="Z224" s="170">
        <v>0</v>
      </c>
      <c r="AA224" s="170">
        <v>0</v>
      </c>
      <c r="AB224" s="170">
        <v>0</v>
      </c>
      <c r="AC224" s="170">
        <f t="shared" ref="AC224:AC225" si="76">ROUND(N224*2.14%,2)+ROUND(E224*2.14%,2)+ROUND(F224*2.14%,2)+ROUND(G224*2.14%,2)+ROUND(H224*2.14%,2)+ROUND(I224*2.14%,2)+ROUND(J224*2.14%,2)+ROUND(L224*2.14%,2)+ROUND(P224*2.14%,2)+ROUND(R224*2.14%,2)+ROUND(T224*2.14%,2)+ROUND(U224*2.14%,2)+ROUND(V224*2.14%,2)+ROUND(W224*2.14%,2)+ROUND(X224*2.14%,2)+ROUND(Y224*2.14%,2)+ROUND(Z224*2.14%,2)+ROUND(AA224*2.14%,2)+ROUND(AB224*2.14%,2)</f>
        <v>91108.81</v>
      </c>
      <c r="AD224" s="170">
        <v>0</v>
      </c>
      <c r="AE224" s="170">
        <v>0</v>
      </c>
      <c r="AF224" s="172" t="s">
        <v>17063</v>
      </c>
      <c r="AG224" s="172">
        <v>2023</v>
      </c>
      <c r="AH224" s="173">
        <v>2023</v>
      </c>
      <c r="AT224" s="174" t="e">
        <f>VLOOKUP(C224,AW:AX,2,FALSE)</f>
        <v>#N/A</v>
      </c>
      <c r="BW224" s="175"/>
      <c r="CE224" s="174" t="e">
        <f>VLOOKUP(C224,CF:CG,2,FALSE)</f>
        <v>#N/A</v>
      </c>
      <c r="CH224" s="165">
        <f t="shared" si="49"/>
        <v>-4.0745362639427185E-10</v>
      </c>
      <c r="CL224" s="174" t="e">
        <f>VLOOKUP(C224,CM:CN,2,FALSE)</f>
        <v>#N/A</v>
      </c>
      <c r="DK224" s="174" t="e">
        <f>VLOOKUP(C224,DL:DM,2,FALSE)</f>
        <v>#N/A</v>
      </c>
    </row>
    <row r="225" spans="1:115" s="174" customFormat="1" x14ac:dyDescent="0.3">
      <c r="A225" s="5">
        <v>1</v>
      </c>
      <c r="B225" s="17">
        <f>SUBTOTAL(9,$A$22:A225)</f>
        <v>196</v>
      </c>
      <c r="C225" s="162" t="s">
        <v>4232</v>
      </c>
      <c r="D225" s="1">
        <f t="shared" si="75"/>
        <v>9465475.5799999982</v>
      </c>
      <c r="E225" s="185">
        <v>220382.4</v>
      </c>
      <c r="F225" s="185">
        <v>0</v>
      </c>
      <c r="G225" s="185">
        <v>5185533.5999999996</v>
      </c>
      <c r="H225" s="185">
        <v>303207.59999999998</v>
      </c>
      <c r="I225" s="185">
        <v>3558034.8</v>
      </c>
      <c r="J225" s="185">
        <v>0</v>
      </c>
      <c r="K225" s="186">
        <v>0</v>
      </c>
      <c r="L225" s="185">
        <v>0</v>
      </c>
      <c r="M225" s="170">
        <v>0</v>
      </c>
      <c r="N225" s="170">
        <v>0</v>
      </c>
      <c r="O225" s="170">
        <v>0</v>
      </c>
      <c r="P225" s="170">
        <v>0</v>
      </c>
      <c r="Q225" s="170">
        <v>0</v>
      </c>
      <c r="R225" s="170">
        <v>0</v>
      </c>
      <c r="S225" s="170">
        <v>0</v>
      </c>
      <c r="T225" s="170">
        <v>0</v>
      </c>
      <c r="U225" s="170">
        <v>0</v>
      </c>
      <c r="V225" s="170">
        <v>0</v>
      </c>
      <c r="W225" s="170">
        <v>0</v>
      </c>
      <c r="X225" s="170">
        <v>0</v>
      </c>
      <c r="Y225" s="170">
        <v>0</v>
      </c>
      <c r="Z225" s="170">
        <v>0</v>
      </c>
      <c r="AA225" s="170">
        <v>0</v>
      </c>
      <c r="AB225" s="170">
        <v>0</v>
      </c>
      <c r="AC225" s="170">
        <f t="shared" si="76"/>
        <v>198317.18</v>
      </c>
      <c r="AD225" s="170">
        <v>0</v>
      </c>
      <c r="AE225" s="170">
        <v>0</v>
      </c>
      <c r="AF225" s="172" t="s">
        <v>17063</v>
      </c>
      <c r="AG225" s="172">
        <v>2023</v>
      </c>
      <c r="AH225" s="173">
        <v>2023</v>
      </c>
      <c r="AT225" s="174" t="e">
        <f>VLOOKUP(C225,AW:AX,2,FALSE)</f>
        <v>#N/A</v>
      </c>
      <c r="BW225" s="175"/>
      <c r="CA225" s="174" t="e">
        <f>VLOOKUP(C225,CB:CC,2,FALSE)</f>
        <v>#N/A</v>
      </c>
      <c r="CE225" s="174" t="e">
        <f>VLOOKUP(C225,CF:CG,2,FALSE)</f>
        <v>#N/A</v>
      </c>
      <c r="CH225" s="165">
        <f t="shared" si="49"/>
        <v>-1.6880221664905548E-9</v>
      </c>
      <c r="CL225" s="174" t="e">
        <f>VLOOKUP(C225,CM:CN,2,FALSE)</f>
        <v>#N/A</v>
      </c>
      <c r="DK225" s="174" t="e">
        <f>VLOOKUP(C225,DL:DM,2,FALSE)</f>
        <v>#N/A</v>
      </c>
    </row>
    <row r="226" spans="1:115" x14ac:dyDescent="0.3">
      <c r="B226" s="166" t="s">
        <v>537</v>
      </c>
      <c r="C226" s="166"/>
      <c r="D226" s="163">
        <f>D227</f>
        <v>7085425</v>
      </c>
      <c r="E226" s="1">
        <f t="shared" ref="E226:AE226" si="77">E227</f>
        <v>0</v>
      </c>
      <c r="F226" s="1">
        <f t="shared" si="77"/>
        <v>0</v>
      </c>
      <c r="G226" s="1">
        <f t="shared" si="77"/>
        <v>0</v>
      </c>
      <c r="H226" s="1">
        <f t="shared" si="77"/>
        <v>0</v>
      </c>
      <c r="I226" s="1">
        <f t="shared" si="77"/>
        <v>0</v>
      </c>
      <c r="J226" s="1">
        <f t="shared" si="77"/>
        <v>0</v>
      </c>
      <c r="K226" s="164">
        <f t="shared" si="77"/>
        <v>0</v>
      </c>
      <c r="L226" s="1">
        <f t="shared" si="77"/>
        <v>0</v>
      </c>
      <c r="M226" s="1">
        <f t="shared" si="77"/>
        <v>841</v>
      </c>
      <c r="N226" s="1">
        <f t="shared" si="77"/>
        <v>6760745.0599999996</v>
      </c>
      <c r="O226" s="1">
        <f t="shared" si="77"/>
        <v>0</v>
      </c>
      <c r="P226" s="1">
        <f t="shared" si="77"/>
        <v>0</v>
      </c>
      <c r="Q226" s="1">
        <f t="shared" si="77"/>
        <v>0</v>
      </c>
      <c r="R226" s="1">
        <f t="shared" si="77"/>
        <v>0</v>
      </c>
      <c r="S226" s="1">
        <f t="shared" si="77"/>
        <v>0</v>
      </c>
      <c r="T226" s="1">
        <f t="shared" si="77"/>
        <v>0</v>
      </c>
      <c r="U226" s="1">
        <f t="shared" si="77"/>
        <v>0</v>
      </c>
      <c r="V226" s="1">
        <f t="shared" si="77"/>
        <v>0</v>
      </c>
      <c r="W226" s="1">
        <f t="shared" si="77"/>
        <v>0</v>
      </c>
      <c r="X226" s="1">
        <f t="shared" si="77"/>
        <v>0</v>
      </c>
      <c r="Y226" s="1">
        <f t="shared" si="77"/>
        <v>0</v>
      </c>
      <c r="Z226" s="1">
        <f t="shared" si="77"/>
        <v>0</v>
      </c>
      <c r="AA226" s="1">
        <f t="shared" si="77"/>
        <v>0</v>
      </c>
      <c r="AB226" s="1">
        <f t="shared" si="77"/>
        <v>0</v>
      </c>
      <c r="AC226" s="1">
        <f t="shared" si="77"/>
        <v>144679.94</v>
      </c>
      <c r="AD226" s="1">
        <f t="shared" si="77"/>
        <v>180000</v>
      </c>
      <c r="AE226" s="1">
        <f t="shared" si="77"/>
        <v>0</v>
      </c>
      <c r="AF226" s="2" t="s">
        <v>17037</v>
      </c>
      <c r="AG226" s="2" t="s">
        <v>17037</v>
      </c>
      <c r="AH226" s="2" t="s">
        <v>17037</v>
      </c>
      <c r="AI226" s="12"/>
      <c r="AJ226" s="12"/>
      <c r="AK226" s="12"/>
      <c r="AL226" s="12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4"/>
      <c r="AY226" s="14"/>
      <c r="AZ226" s="13"/>
      <c r="BA226" s="13"/>
      <c r="BB226" s="15"/>
      <c r="BC226" s="16">
        <f t="shared" ref="BC226:BC260" si="78">AY226-M226</f>
        <v>-841</v>
      </c>
      <c r="BJ226" s="5" t="e">
        <f t="shared" ref="BJ226:BJ232" si="79">VLOOKUP(C226,BM:BO,3,FALSE)</f>
        <v>#N/A</v>
      </c>
      <c r="BM226" s="5" t="s">
        <v>3830</v>
      </c>
      <c r="BN226" s="5" t="s">
        <v>2982</v>
      </c>
      <c r="BO226" s="5" t="s">
        <v>3831</v>
      </c>
      <c r="BU226" s="5" t="s">
        <v>3830</v>
      </c>
      <c r="BV226" s="5" t="s">
        <v>2982</v>
      </c>
      <c r="BW226" s="5" t="s">
        <v>3831</v>
      </c>
      <c r="CH226" s="165">
        <f t="shared" si="49"/>
        <v>4.0745362639427185E-10</v>
      </c>
    </row>
    <row r="227" spans="1:115" x14ac:dyDescent="0.3">
      <c r="A227" s="5">
        <v>1</v>
      </c>
      <c r="B227" s="17">
        <f>SUBTOTAL(9,$A$22:A227)</f>
        <v>197</v>
      </c>
      <c r="C227" s="4" t="s">
        <v>533</v>
      </c>
      <c r="D227" s="1">
        <f>E227+F227+G227+H227+I227+J227+L227+N227+P227+R227+T227+U227+V227+W227+X227+Y227+Z227+AA227+AB227+AC227+AD227+AE227</f>
        <v>7085425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169">
        <v>0</v>
      </c>
      <c r="L227" s="3">
        <v>0</v>
      </c>
      <c r="M227" s="6">
        <v>841</v>
      </c>
      <c r="N227" s="1">
        <v>6760745.0599999996</v>
      </c>
      <c r="O227" s="3">
        <v>0</v>
      </c>
      <c r="P227" s="3">
        <v>0</v>
      </c>
      <c r="Q227" s="1">
        <v>0</v>
      </c>
      <c r="R227" s="1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1">
        <f>ROUND(N227*2.14%,2)</f>
        <v>144679.94</v>
      </c>
      <c r="AD227" s="1">
        <v>180000</v>
      </c>
      <c r="AE227" s="3">
        <v>0</v>
      </c>
      <c r="AF227" s="2">
        <v>2023</v>
      </c>
      <c r="AG227" s="2">
        <v>2023</v>
      </c>
      <c r="AH227" s="2">
        <v>2023</v>
      </c>
      <c r="AI227" s="12"/>
      <c r="AJ227" s="12"/>
      <c r="AK227" s="12"/>
      <c r="AL227" s="12"/>
      <c r="AM227" s="13" t="s">
        <v>16980</v>
      </c>
      <c r="AN227" s="13" t="s">
        <v>16961</v>
      </c>
      <c r="AO227" s="13">
        <v>0</v>
      </c>
      <c r="AP227" s="13" t="s">
        <v>16963</v>
      </c>
      <c r="AQ227" s="13" t="s">
        <v>16975</v>
      </c>
      <c r="AR227" s="13">
        <v>0</v>
      </c>
      <c r="AS227" s="13"/>
      <c r="AT227" s="13"/>
      <c r="AU227" s="13"/>
      <c r="AV227" s="13"/>
      <c r="AW227" s="13" t="s">
        <v>806</v>
      </c>
      <c r="AX227" s="14">
        <v>936.95</v>
      </c>
      <c r="AY227" s="14">
        <v>924</v>
      </c>
      <c r="AZ227" s="13" t="s">
        <v>2969</v>
      </c>
      <c r="BA227" s="13">
        <v>2007</v>
      </c>
      <c r="BB227" s="15"/>
      <c r="BC227" s="16">
        <f t="shared" si="78"/>
        <v>83</v>
      </c>
      <c r="BJ227" s="5" t="str">
        <f t="shared" si="79"/>
        <v>0.000</v>
      </c>
      <c r="BM227" s="5" t="s">
        <v>3832</v>
      </c>
      <c r="BN227" s="5" t="s">
        <v>3261</v>
      </c>
      <c r="BO227" s="5" t="s">
        <v>3833</v>
      </c>
      <c r="BU227" s="5" t="s">
        <v>3832</v>
      </c>
      <c r="BV227" s="5" t="s">
        <v>3261</v>
      </c>
      <c r="BW227" s="5" t="s">
        <v>3833</v>
      </c>
      <c r="CH227" s="165">
        <f t="shared" si="49"/>
        <v>4.0745362639427185E-10</v>
      </c>
    </row>
    <row r="228" spans="1:115" x14ac:dyDescent="0.3">
      <c r="B228" s="166" t="s">
        <v>459</v>
      </c>
      <c r="C228" s="166"/>
      <c r="D228" s="163">
        <f>SUM(D229:D238)</f>
        <v>54379117.719999999</v>
      </c>
      <c r="E228" s="1">
        <f t="shared" ref="E228:AE228" si="80">SUM(E229:E238)</f>
        <v>0</v>
      </c>
      <c r="F228" s="1">
        <f t="shared" si="80"/>
        <v>0</v>
      </c>
      <c r="G228" s="1">
        <f t="shared" si="80"/>
        <v>0</v>
      </c>
      <c r="H228" s="1">
        <f t="shared" si="80"/>
        <v>0</v>
      </c>
      <c r="I228" s="1">
        <f t="shared" si="80"/>
        <v>0</v>
      </c>
      <c r="J228" s="1">
        <f t="shared" si="80"/>
        <v>0</v>
      </c>
      <c r="K228" s="164">
        <f t="shared" si="80"/>
        <v>0</v>
      </c>
      <c r="L228" s="1">
        <f t="shared" si="80"/>
        <v>0</v>
      </c>
      <c r="M228" s="1">
        <f t="shared" si="80"/>
        <v>3596.3999999999996</v>
      </c>
      <c r="N228" s="1">
        <f t="shared" si="80"/>
        <v>30829292.27</v>
      </c>
      <c r="O228" s="1">
        <f t="shared" si="80"/>
        <v>0</v>
      </c>
      <c r="P228" s="1">
        <f t="shared" si="80"/>
        <v>0</v>
      </c>
      <c r="Q228" s="1">
        <f t="shared" si="80"/>
        <v>2768.5</v>
      </c>
      <c r="R228" s="1">
        <f t="shared" si="80"/>
        <v>21401511.52</v>
      </c>
      <c r="S228" s="1">
        <f t="shared" si="80"/>
        <v>0</v>
      </c>
      <c r="T228" s="1">
        <f t="shared" si="80"/>
        <v>0</v>
      </c>
      <c r="U228" s="1">
        <f t="shared" si="80"/>
        <v>0</v>
      </c>
      <c r="V228" s="1">
        <f t="shared" si="80"/>
        <v>0</v>
      </c>
      <c r="W228" s="1">
        <f t="shared" si="80"/>
        <v>0</v>
      </c>
      <c r="X228" s="1">
        <f t="shared" si="80"/>
        <v>0</v>
      </c>
      <c r="Y228" s="1">
        <f t="shared" si="80"/>
        <v>0</v>
      </c>
      <c r="Z228" s="1">
        <f t="shared" si="80"/>
        <v>0</v>
      </c>
      <c r="AA228" s="1">
        <f t="shared" si="80"/>
        <v>0</v>
      </c>
      <c r="AB228" s="1">
        <f t="shared" si="80"/>
        <v>0</v>
      </c>
      <c r="AC228" s="1">
        <f t="shared" si="80"/>
        <v>726278.08000000007</v>
      </c>
      <c r="AD228" s="1">
        <f t="shared" si="80"/>
        <v>1422035.85</v>
      </c>
      <c r="AE228" s="1">
        <f t="shared" si="80"/>
        <v>0</v>
      </c>
      <c r="AF228" s="2" t="s">
        <v>17037</v>
      </c>
      <c r="AG228" s="2" t="s">
        <v>17037</v>
      </c>
      <c r="AH228" s="2" t="s">
        <v>17037</v>
      </c>
      <c r="AI228" s="12"/>
      <c r="AJ228" s="12"/>
      <c r="AK228" s="12"/>
      <c r="AL228" s="12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4"/>
      <c r="AY228" s="14"/>
      <c r="AZ228" s="13"/>
      <c r="BA228" s="13"/>
      <c r="BB228" s="15"/>
      <c r="BC228" s="16">
        <f t="shared" si="78"/>
        <v>-3596.3999999999996</v>
      </c>
      <c r="BJ228" s="5" t="e">
        <f t="shared" si="79"/>
        <v>#N/A</v>
      </c>
      <c r="BM228" s="5" t="s">
        <v>3675</v>
      </c>
      <c r="BN228" s="5" t="s">
        <v>3102</v>
      </c>
      <c r="BO228" s="5" t="s">
        <v>3676</v>
      </c>
      <c r="BU228" s="5" t="s">
        <v>3675</v>
      </c>
      <c r="BV228" s="5" t="s">
        <v>3102</v>
      </c>
      <c r="BW228" s="5" t="s">
        <v>3676</v>
      </c>
      <c r="CH228" s="165">
        <f t="shared" si="49"/>
        <v>-4.6566128730773926E-10</v>
      </c>
    </row>
    <row r="229" spans="1:115" x14ac:dyDescent="0.3">
      <c r="A229" s="5">
        <v>1</v>
      </c>
      <c r="B229" s="17">
        <f>SUBTOTAL(9,$A$22:A229)</f>
        <v>198</v>
      </c>
      <c r="C229" s="4" t="s">
        <v>461</v>
      </c>
      <c r="D229" s="1">
        <f t="shared" ref="D229:D238" si="81">E229+F229+G229+H229+I229+J229+L229+N229+P229+R229+T229+U229+V229+W229+X229+Y229+Z229+AA229+AB229+AC229+AD229+AE229</f>
        <v>3082887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169">
        <v>0</v>
      </c>
      <c r="L229" s="3">
        <v>0</v>
      </c>
      <c r="M229" s="6">
        <v>389.1</v>
      </c>
      <c r="N229" s="1">
        <v>2871438.22</v>
      </c>
      <c r="O229" s="3">
        <v>0</v>
      </c>
      <c r="P229" s="3">
        <v>0</v>
      </c>
      <c r="Q229" s="1">
        <v>0</v>
      </c>
      <c r="R229" s="1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1">
        <f>ROUND(N229*2.14%,2)</f>
        <v>61448.78</v>
      </c>
      <c r="AD229" s="3">
        <v>150000</v>
      </c>
      <c r="AE229" s="3">
        <v>0</v>
      </c>
      <c r="AF229" s="2">
        <v>2023</v>
      </c>
      <c r="AG229" s="2">
        <v>2023</v>
      </c>
      <c r="AH229" s="2">
        <v>2023</v>
      </c>
      <c r="AI229" s="12"/>
      <c r="AJ229" s="12"/>
      <c r="AK229" s="12"/>
      <c r="AL229" s="12"/>
      <c r="AM229" s="13" t="s">
        <v>16964</v>
      </c>
      <c r="AN229" s="13" t="s">
        <v>16962</v>
      </c>
      <c r="AO229" s="13">
        <v>0</v>
      </c>
      <c r="AP229" s="13" t="s">
        <v>16966</v>
      </c>
      <c r="AQ229" s="13" t="s">
        <v>16983</v>
      </c>
      <c r="AR229" s="13">
        <v>0</v>
      </c>
      <c r="AS229" s="13" t="s">
        <v>16997</v>
      </c>
      <c r="AT229" s="13"/>
      <c r="AU229" s="13"/>
      <c r="AV229" s="13"/>
      <c r="AW229" s="13" t="s">
        <v>642</v>
      </c>
      <c r="AX229" s="14">
        <v>559.20000000000005</v>
      </c>
      <c r="AY229" s="14" t="s">
        <v>2986</v>
      </c>
      <c r="AZ229" s="13" t="s">
        <v>2969</v>
      </c>
      <c r="BA229" s="13" t="s">
        <v>2986</v>
      </c>
      <c r="BB229" s="15"/>
      <c r="BC229" s="16" t="e">
        <f t="shared" si="78"/>
        <v>#VALUE!</v>
      </c>
      <c r="BJ229" s="5" t="str">
        <f t="shared" si="79"/>
        <v>нет данных</v>
      </c>
      <c r="BM229" s="5" t="s">
        <v>3679</v>
      </c>
      <c r="BN229" s="5" t="s">
        <v>2986</v>
      </c>
      <c r="BO229" s="5" t="s">
        <v>2986</v>
      </c>
      <c r="BU229" s="5" t="s">
        <v>3679</v>
      </c>
      <c r="BV229" s="5" t="s">
        <v>2986</v>
      </c>
      <c r="BW229" s="5" t="s">
        <v>2986</v>
      </c>
      <c r="CH229" s="165">
        <f t="shared" si="49"/>
        <v>-2.0372681319713593E-10</v>
      </c>
    </row>
    <row r="230" spans="1:115" x14ac:dyDescent="0.3">
      <c r="A230" s="5">
        <v>1</v>
      </c>
      <c r="B230" s="17">
        <f>SUBTOTAL(9,$A$22:A230)</f>
        <v>199</v>
      </c>
      <c r="C230" s="4" t="s">
        <v>462</v>
      </c>
      <c r="D230" s="1">
        <f t="shared" si="81"/>
        <v>3496624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169">
        <v>0</v>
      </c>
      <c r="L230" s="3">
        <v>0</v>
      </c>
      <c r="M230" s="6">
        <v>415</v>
      </c>
      <c r="N230" s="1">
        <v>3276506.76</v>
      </c>
      <c r="O230" s="3">
        <v>0</v>
      </c>
      <c r="P230" s="3">
        <v>0</v>
      </c>
      <c r="Q230" s="1">
        <v>0</v>
      </c>
      <c r="R230" s="1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1">
        <f>ROUND(N230*2.14%,2)</f>
        <v>70117.240000000005</v>
      </c>
      <c r="AD230" s="1">
        <v>150000</v>
      </c>
      <c r="AE230" s="3">
        <v>0</v>
      </c>
      <c r="AF230" s="2">
        <v>2023</v>
      </c>
      <c r="AG230" s="2">
        <v>2023</v>
      </c>
      <c r="AH230" s="2">
        <v>2023</v>
      </c>
      <c r="AI230" s="12"/>
      <c r="AJ230" s="12"/>
      <c r="AK230" s="12"/>
      <c r="AL230" s="12"/>
      <c r="AM230" s="13" t="s">
        <v>16960</v>
      </c>
      <c r="AN230" s="13" t="s">
        <v>16973</v>
      </c>
      <c r="AO230" s="13">
        <v>0</v>
      </c>
      <c r="AP230" s="13" t="s">
        <v>16976</v>
      </c>
      <c r="AQ230" s="13" t="s">
        <v>16977</v>
      </c>
      <c r="AR230" s="13">
        <v>0</v>
      </c>
      <c r="AS230" s="13"/>
      <c r="AT230" s="13"/>
      <c r="AU230" s="13"/>
      <c r="AV230" s="13"/>
      <c r="AW230" s="13" t="s">
        <v>997</v>
      </c>
      <c r="AX230" s="14">
        <v>481.1</v>
      </c>
      <c r="AY230" s="14" t="s">
        <v>2986</v>
      </c>
      <c r="AZ230" s="13" t="s">
        <v>2969</v>
      </c>
      <c r="BA230" s="13" t="s">
        <v>17023</v>
      </c>
      <c r="BB230" s="15"/>
      <c r="BC230" s="16" t="e">
        <f t="shared" si="78"/>
        <v>#VALUE!</v>
      </c>
      <c r="BJ230" s="5" t="str">
        <f t="shared" si="79"/>
        <v>нет данных</v>
      </c>
      <c r="BM230" s="5" t="s">
        <v>3680</v>
      </c>
      <c r="BN230" s="5" t="s">
        <v>2986</v>
      </c>
      <c r="BO230" s="5" t="s">
        <v>1064</v>
      </c>
      <c r="BU230" s="5" t="s">
        <v>3680</v>
      </c>
      <c r="BV230" s="5" t="s">
        <v>2986</v>
      </c>
      <c r="BW230" s="5" t="s">
        <v>1064</v>
      </c>
      <c r="CH230" s="165">
        <f t="shared" si="49"/>
        <v>2.3283064365386963E-10</v>
      </c>
    </row>
    <row r="231" spans="1:115" x14ac:dyDescent="0.3">
      <c r="A231" s="5">
        <v>1</v>
      </c>
      <c r="B231" s="17">
        <f>SUBTOTAL(9,$A$22:A231)</f>
        <v>200</v>
      </c>
      <c r="C231" s="4" t="s">
        <v>463</v>
      </c>
      <c r="D231" s="1">
        <f t="shared" si="81"/>
        <v>4012668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169">
        <v>0</v>
      </c>
      <c r="L231" s="3">
        <v>0</v>
      </c>
      <c r="M231" s="6">
        <v>450</v>
      </c>
      <c r="N231" s="1">
        <v>3781738.79</v>
      </c>
      <c r="O231" s="3">
        <v>0</v>
      </c>
      <c r="P231" s="3">
        <v>0</v>
      </c>
      <c r="Q231" s="1">
        <v>0</v>
      </c>
      <c r="R231" s="1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1">
        <f>ROUND(N231*2.14%,2)</f>
        <v>80929.210000000006</v>
      </c>
      <c r="AD231" s="1">
        <v>150000</v>
      </c>
      <c r="AE231" s="3">
        <v>0</v>
      </c>
      <c r="AF231" s="2">
        <v>2023</v>
      </c>
      <c r="AG231" s="2">
        <v>2023</v>
      </c>
      <c r="AH231" s="2">
        <v>2023</v>
      </c>
      <c r="AI231" s="12"/>
      <c r="AJ231" s="12"/>
      <c r="AK231" s="12"/>
      <c r="AL231" s="12"/>
      <c r="AM231" s="13" t="s">
        <v>16980</v>
      </c>
      <c r="AN231" s="13" t="s">
        <v>16961</v>
      </c>
      <c r="AO231" s="13">
        <v>0</v>
      </c>
      <c r="AP231" s="13" t="s">
        <v>16975</v>
      </c>
      <c r="AQ231" s="13" t="s">
        <v>16975</v>
      </c>
      <c r="AR231" s="13">
        <v>0</v>
      </c>
      <c r="AS231" s="13"/>
      <c r="AT231" s="13"/>
      <c r="AU231" s="13"/>
      <c r="AV231" s="13"/>
      <c r="AW231" s="13" t="s">
        <v>1270</v>
      </c>
      <c r="AX231" s="14">
        <v>990</v>
      </c>
      <c r="AY231" s="14">
        <v>546</v>
      </c>
      <c r="AZ231" s="13" t="s">
        <v>2994</v>
      </c>
      <c r="BA231" s="13">
        <v>2010</v>
      </c>
      <c r="BB231" s="15"/>
      <c r="BC231" s="16">
        <f t="shared" si="78"/>
        <v>96</v>
      </c>
      <c r="BJ231" s="5" t="str">
        <f t="shared" si="79"/>
        <v>444.500</v>
      </c>
      <c r="BM231" s="5" t="s">
        <v>3682</v>
      </c>
      <c r="BN231" s="5" t="s">
        <v>2986</v>
      </c>
      <c r="BO231" s="5" t="s">
        <v>2986</v>
      </c>
      <c r="BU231" s="5" t="s">
        <v>3682</v>
      </c>
      <c r="BV231" s="5" t="s">
        <v>2986</v>
      </c>
      <c r="BW231" s="5" t="s">
        <v>2986</v>
      </c>
      <c r="CH231" s="165">
        <f t="shared" si="49"/>
        <v>-5.8207660913467407E-11</v>
      </c>
    </row>
    <row r="232" spans="1:115" x14ac:dyDescent="0.3">
      <c r="A232" s="5">
        <v>1</v>
      </c>
      <c r="B232" s="17">
        <f>SUBTOTAL(9,$A$22:A232)</f>
        <v>201</v>
      </c>
      <c r="C232" s="4" t="s">
        <v>465</v>
      </c>
      <c r="D232" s="1">
        <f t="shared" si="81"/>
        <v>6388272.25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169">
        <v>0</v>
      </c>
      <c r="L232" s="3">
        <v>0</v>
      </c>
      <c r="M232" s="6">
        <v>790</v>
      </c>
      <c r="N232" s="1">
        <v>6078198.7999999998</v>
      </c>
      <c r="O232" s="3">
        <v>0</v>
      </c>
      <c r="P232" s="3">
        <v>0</v>
      </c>
      <c r="Q232" s="1">
        <v>0</v>
      </c>
      <c r="R232" s="1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1">
        <f>ROUND(N232*2.14%,2)</f>
        <v>130073.45</v>
      </c>
      <c r="AD232" s="1">
        <v>180000</v>
      </c>
      <c r="AE232" s="3">
        <v>0</v>
      </c>
      <c r="AF232" s="2">
        <v>2023</v>
      </c>
      <c r="AG232" s="2">
        <v>2023</v>
      </c>
      <c r="AH232" s="2">
        <v>2023</v>
      </c>
      <c r="AI232" s="12"/>
      <c r="AJ232" s="12"/>
      <c r="AK232" s="12"/>
      <c r="AL232" s="12"/>
      <c r="AM232" s="13" t="s">
        <v>16971</v>
      </c>
      <c r="AN232" s="13" t="s">
        <v>16967</v>
      </c>
      <c r="AO232" s="13">
        <v>0</v>
      </c>
      <c r="AP232" s="13" t="s">
        <v>16979</v>
      </c>
      <c r="AQ232" s="13" t="s">
        <v>16975</v>
      </c>
      <c r="AR232" s="13" t="s">
        <v>16969</v>
      </c>
      <c r="AS232" s="13"/>
      <c r="AT232" s="13"/>
      <c r="AU232" s="13"/>
      <c r="AV232" s="13"/>
      <c r="AW232" s="13" t="s">
        <v>806</v>
      </c>
      <c r="AX232" s="14">
        <v>3009.2</v>
      </c>
      <c r="AY232" s="14">
        <v>792.4</v>
      </c>
      <c r="AZ232" s="13" t="s">
        <v>2994</v>
      </c>
      <c r="BA232" s="13" t="s">
        <v>17023</v>
      </c>
      <c r="BB232" s="15"/>
      <c r="BC232" s="16">
        <f t="shared" si="78"/>
        <v>2.3999999999999773</v>
      </c>
      <c r="BJ232" s="5" t="str">
        <f t="shared" si="79"/>
        <v>821.100</v>
      </c>
      <c r="BM232" s="5" t="s">
        <v>3686</v>
      </c>
      <c r="BN232" s="5" t="s">
        <v>2986</v>
      </c>
      <c r="BO232" s="5" t="s">
        <v>2986</v>
      </c>
      <c r="BU232" s="5" t="s">
        <v>3686</v>
      </c>
      <c r="BV232" s="5" t="s">
        <v>2986</v>
      </c>
      <c r="BW232" s="5" t="s">
        <v>2986</v>
      </c>
      <c r="CH232" s="165">
        <f t="shared" si="49"/>
        <v>1.7462298274040222E-10</v>
      </c>
    </row>
    <row r="233" spans="1:115" x14ac:dyDescent="0.3">
      <c r="A233" s="5">
        <v>1</v>
      </c>
      <c r="B233" s="17">
        <f>SUBTOTAL(9,$A$22:A233)</f>
        <v>202</v>
      </c>
      <c r="C233" s="4" t="s">
        <v>8964</v>
      </c>
      <c r="D233" s="1">
        <f t="shared" si="81"/>
        <v>7153463.7599999998</v>
      </c>
      <c r="E233" s="170">
        <v>0</v>
      </c>
      <c r="F233" s="170">
        <v>0</v>
      </c>
      <c r="G233" s="170">
        <v>0</v>
      </c>
      <c r="H233" s="170">
        <v>0</v>
      </c>
      <c r="I233" s="170">
        <v>0</v>
      </c>
      <c r="J233" s="170">
        <v>0</v>
      </c>
      <c r="K233" s="171">
        <v>0</v>
      </c>
      <c r="L233" s="170">
        <v>0</v>
      </c>
      <c r="M233" s="170">
        <v>715</v>
      </c>
      <c r="N233" s="170">
        <v>6930053.7000000002</v>
      </c>
      <c r="O233" s="170">
        <v>0</v>
      </c>
      <c r="P233" s="170">
        <v>0</v>
      </c>
      <c r="Q233" s="170">
        <v>0</v>
      </c>
      <c r="R233" s="170">
        <v>0</v>
      </c>
      <c r="S233" s="170">
        <v>0</v>
      </c>
      <c r="T233" s="170">
        <v>0</v>
      </c>
      <c r="U233" s="170">
        <v>0</v>
      </c>
      <c r="V233" s="170">
        <v>0</v>
      </c>
      <c r="W233" s="170">
        <v>0</v>
      </c>
      <c r="X233" s="170">
        <v>0</v>
      </c>
      <c r="Y233" s="170">
        <v>0</v>
      </c>
      <c r="Z233" s="170">
        <v>0</v>
      </c>
      <c r="AA233" s="170">
        <v>0</v>
      </c>
      <c r="AB233" s="170">
        <v>0</v>
      </c>
      <c r="AC233" s="170">
        <f t="shared" ref="AC233:AC235" si="82">ROUND(N233*1.0593%,2)+ROUND(E233*1.0593%,2)+ROUND(F233*1.0593%,2)+ROUND(G233*1.0593%,2)+ROUND(H233*1.0593%,2)+ROUND(I233*1.0593%,2)+ROUND(J233*1.0593%,2)+ROUND(L233*1.0593%,2)+ROUND(P233*1.0593%,2)+ROUND(R233*1.0593%,2)+ROUND(T233*1.0593%,2)+ROUND(U233*1.0593%,2)+ROUND(V233*1.0593%,2)+ROUND(W233*1.0593%,2)+ROUND(X233*1.0593%,2)+ROUND(Y233*1.0593%,2)+ROUND(Z233*1.0593%,2)+ROUND(AA233*1.0593%,2)+ROUND(AB233*1.0593%,2)</f>
        <v>73410.06</v>
      </c>
      <c r="AD233" s="170">
        <v>150000</v>
      </c>
      <c r="AE233" s="170">
        <v>0</v>
      </c>
      <c r="AF233" s="172">
        <v>2023</v>
      </c>
      <c r="AG233" s="172">
        <v>2023</v>
      </c>
      <c r="AH233" s="173">
        <v>2023</v>
      </c>
      <c r="AI233" s="12"/>
      <c r="AJ233" s="12"/>
      <c r="AK233" s="12"/>
      <c r="AL233" s="12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4"/>
      <c r="AY233" s="14"/>
      <c r="AZ233" s="13"/>
      <c r="BA233" s="13"/>
      <c r="BB233" s="15"/>
      <c r="BC233" s="16"/>
      <c r="CH233" s="165">
        <f t="shared" si="49"/>
        <v>-4.0745362639427185E-10</v>
      </c>
    </row>
    <row r="234" spans="1:115" s="174" customFormat="1" x14ac:dyDescent="0.3">
      <c r="A234" s="5">
        <v>1</v>
      </c>
      <c r="B234" s="17">
        <f>SUBTOTAL(9,$A$22:A234)</f>
        <v>203</v>
      </c>
      <c r="C234" s="188" t="s">
        <v>8818</v>
      </c>
      <c r="D234" s="1">
        <f t="shared" si="81"/>
        <v>7974949.1299999999</v>
      </c>
      <c r="E234" s="170">
        <v>0</v>
      </c>
      <c r="F234" s="170">
        <v>0</v>
      </c>
      <c r="G234" s="170">
        <v>0</v>
      </c>
      <c r="H234" s="170">
        <v>0</v>
      </c>
      <c r="I234" s="170">
        <v>0</v>
      </c>
      <c r="J234" s="170">
        <v>0</v>
      </c>
      <c r="K234" s="171">
        <v>0</v>
      </c>
      <c r="L234" s="170">
        <v>0</v>
      </c>
      <c r="M234" s="170">
        <v>837.3</v>
      </c>
      <c r="N234" s="189">
        <v>7891356</v>
      </c>
      <c r="O234" s="170">
        <v>0</v>
      </c>
      <c r="P234" s="170">
        <v>0</v>
      </c>
      <c r="Q234" s="170">
        <v>0</v>
      </c>
      <c r="R234" s="170">
        <v>0</v>
      </c>
      <c r="S234" s="170">
        <v>0</v>
      </c>
      <c r="T234" s="170">
        <v>0</v>
      </c>
      <c r="U234" s="170">
        <v>0</v>
      </c>
      <c r="V234" s="170">
        <v>0</v>
      </c>
      <c r="W234" s="170">
        <v>0</v>
      </c>
      <c r="X234" s="170">
        <v>0</v>
      </c>
      <c r="Y234" s="170">
        <v>0</v>
      </c>
      <c r="Z234" s="170">
        <v>0</v>
      </c>
      <c r="AA234" s="170">
        <v>0</v>
      </c>
      <c r="AB234" s="170">
        <v>0</v>
      </c>
      <c r="AC234" s="170">
        <f t="shared" si="82"/>
        <v>83593.13</v>
      </c>
      <c r="AD234" s="170">
        <v>0</v>
      </c>
      <c r="AE234" s="170">
        <v>0</v>
      </c>
      <c r="AF234" s="172" t="s">
        <v>17063</v>
      </c>
      <c r="AG234" s="172">
        <v>2023</v>
      </c>
      <c r="AH234" s="173">
        <v>2023</v>
      </c>
      <c r="AT234" s="174" t="e">
        <f>VLOOKUP(C234,AW:AX,2,FALSE)</f>
        <v>#N/A</v>
      </c>
      <c r="BW234" s="175"/>
      <c r="CE234" s="174" t="e">
        <f>VLOOKUP(C234,CF:CG,2,FALSE)</f>
        <v>#N/A</v>
      </c>
      <c r="CH234" s="165">
        <f t="shared" si="49"/>
        <v>-1.1641532182693481E-10</v>
      </c>
      <c r="CL234" s="174" t="e">
        <f>VLOOKUP(C234,CM:CN,2,FALSE)</f>
        <v>#N/A</v>
      </c>
      <c r="DK234" s="174" t="e">
        <f>VLOOKUP(C234,DL:DM,2,FALSE)</f>
        <v>#N/A</v>
      </c>
    </row>
    <row r="235" spans="1:115" s="174" customFormat="1" x14ac:dyDescent="0.3">
      <c r="A235" s="5">
        <v>1</v>
      </c>
      <c r="B235" s="17">
        <f>SUBTOTAL(9,$A$22:A235)</f>
        <v>204</v>
      </c>
      <c r="C235" s="188" t="s">
        <v>1455</v>
      </c>
      <c r="D235" s="1">
        <f t="shared" si="81"/>
        <v>21828199</v>
      </c>
      <c r="E235" s="170">
        <v>0</v>
      </c>
      <c r="F235" s="170">
        <v>0</v>
      </c>
      <c r="G235" s="170">
        <v>0</v>
      </c>
      <c r="H235" s="170">
        <v>0</v>
      </c>
      <c r="I235" s="170">
        <v>0</v>
      </c>
      <c r="J235" s="170">
        <v>0</v>
      </c>
      <c r="K235" s="171">
        <v>0</v>
      </c>
      <c r="L235" s="170">
        <v>0</v>
      </c>
      <c r="M235" s="170">
        <v>0</v>
      </c>
      <c r="N235" s="189">
        <v>0</v>
      </c>
      <c r="O235" s="170">
        <v>0</v>
      </c>
      <c r="P235" s="170">
        <v>0</v>
      </c>
      <c r="Q235" s="170">
        <v>2768.5</v>
      </c>
      <c r="R235" s="170">
        <v>21401511.52</v>
      </c>
      <c r="S235" s="170">
        <v>0</v>
      </c>
      <c r="T235" s="170">
        <v>0</v>
      </c>
      <c r="U235" s="170">
        <v>0</v>
      </c>
      <c r="V235" s="170">
        <v>0</v>
      </c>
      <c r="W235" s="170">
        <v>0</v>
      </c>
      <c r="X235" s="170">
        <v>0</v>
      </c>
      <c r="Y235" s="170">
        <v>0</v>
      </c>
      <c r="Z235" s="170">
        <v>0</v>
      </c>
      <c r="AA235" s="170">
        <v>0</v>
      </c>
      <c r="AB235" s="170">
        <v>0</v>
      </c>
      <c r="AC235" s="170">
        <f t="shared" si="82"/>
        <v>226706.21</v>
      </c>
      <c r="AD235" s="170">
        <v>199981.27</v>
      </c>
      <c r="AE235" s="170">
        <v>0</v>
      </c>
      <c r="AF235" s="172">
        <v>2023</v>
      </c>
      <c r="AG235" s="172">
        <v>2023</v>
      </c>
      <c r="AH235" s="173">
        <v>2023</v>
      </c>
      <c r="BW235" s="175"/>
      <c r="CH235" s="165">
        <f t="shared" si="49"/>
        <v>4.6566128730773926E-10</v>
      </c>
    </row>
    <row r="236" spans="1:115" x14ac:dyDescent="0.3">
      <c r="A236" s="5">
        <v>1</v>
      </c>
      <c r="B236" s="17">
        <f>SUBTOTAL(9,$A$22:A236)</f>
        <v>205</v>
      </c>
      <c r="C236" s="4" t="s">
        <v>8391</v>
      </c>
      <c r="D236" s="1">
        <f t="shared" si="81"/>
        <v>142054.57999999999</v>
      </c>
      <c r="E236" s="170">
        <v>0</v>
      </c>
      <c r="F236" s="170">
        <v>0</v>
      </c>
      <c r="G236" s="170">
        <v>0</v>
      </c>
      <c r="H236" s="170">
        <v>0</v>
      </c>
      <c r="I236" s="170">
        <v>0</v>
      </c>
      <c r="J236" s="170">
        <v>0</v>
      </c>
      <c r="K236" s="171">
        <v>0</v>
      </c>
      <c r="L236" s="170">
        <v>0</v>
      </c>
      <c r="M236" s="170">
        <v>0</v>
      </c>
      <c r="N236" s="170">
        <v>0</v>
      </c>
      <c r="O236" s="170">
        <v>0</v>
      </c>
      <c r="P236" s="170">
        <v>0</v>
      </c>
      <c r="Q236" s="170">
        <v>0</v>
      </c>
      <c r="R236" s="170">
        <v>0</v>
      </c>
      <c r="S236" s="170">
        <v>0</v>
      </c>
      <c r="T236" s="170">
        <v>0</v>
      </c>
      <c r="U236" s="170">
        <v>0</v>
      </c>
      <c r="V236" s="170">
        <v>0</v>
      </c>
      <c r="W236" s="170">
        <v>0</v>
      </c>
      <c r="X236" s="170">
        <v>0</v>
      </c>
      <c r="Y236" s="170">
        <v>0</v>
      </c>
      <c r="Z236" s="170">
        <v>0</v>
      </c>
      <c r="AA236" s="170">
        <v>0</v>
      </c>
      <c r="AB236" s="170">
        <v>0</v>
      </c>
      <c r="AC236" s="170">
        <f>ROUND(R236*2.14%,2)+ROUND(N236*2.14%,2)</f>
        <v>0</v>
      </c>
      <c r="AD236" s="170">
        <f>142054.58</f>
        <v>142054.57999999999</v>
      </c>
      <c r="AE236" s="170">
        <v>0</v>
      </c>
      <c r="AF236" s="2">
        <v>2023</v>
      </c>
      <c r="AG236" s="2" t="s">
        <v>17063</v>
      </c>
      <c r="AH236" s="2" t="s">
        <v>17063</v>
      </c>
      <c r="AI236" s="12"/>
      <c r="AJ236" s="12"/>
      <c r="AK236" s="12"/>
      <c r="AL236" s="12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4"/>
      <c r="AY236" s="14"/>
      <c r="AZ236" s="13"/>
      <c r="BA236" s="13"/>
      <c r="BB236" s="15"/>
      <c r="BC236" s="16"/>
      <c r="CH236" s="165">
        <f t="shared" si="49"/>
        <v>0</v>
      </c>
    </row>
    <row r="237" spans="1:115" x14ac:dyDescent="0.3">
      <c r="A237" s="5">
        <v>1</v>
      </c>
      <c r="B237" s="17">
        <f>SUBTOTAL(9,$A$22:A237)</f>
        <v>206</v>
      </c>
      <c r="C237" s="4" t="s">
        <v>460</v>
      </c>
      <c r="D237" s="1">
        <f t="shared" si="81"/>
        <v>150000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169">
        <v>0</v>
      </c>
      <c r="L237" s="3">
        <v>0</v>
      </c>
      <c r="M237" s="6">
        <v>0</v>
      </c>
      <c r="N237" s="1">
        <v>0</v>
      </c>
      <c r="O237" s="3">
        <v>0</v>
      </c>
      <c r="P237" s="3">
        <v>0</v>
      </c>
      <c r="Q237" s="1">
        <v>0</v>
      </c>
      <c r="R237" s="1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1">
        <f>ROUND(N237*2.14%,2)</f>
        <v>0</v>
      </c>
      <c r="AD237" s="1">
        <v>150000</v>
      </c>
      <c r="AE237" s="3">
        <v>0</v>
      </c>
      <c r="AF237" s="2">
        <v>2023</v>
      </c>
      <c r="AG237" s="2" t="s">
        <v>17063</v>
      </c>
      <c r="AH237" s="2" t="s">
        <v>17063</v>
      </c>
      <c r="AI237" s="12"/>
      <c r="AJ237" s="12"/>
      <c r="AK237" s="12"/>
      <c r="AL237" s="12"/>
      <c r="AM237" s="13" t="s">
        <v>16964</v>
      </c>
      <c r="AN237" s="13" t="s">
        <v>16970</v>
      </c>
      <c r="AO237" s="13">
        <v>0</v>
      </c>
      <c r="AP237" s="13" t="s">
        <v>16981</v>
      </c>
      <c r="AQ237" s="13" t="s">
        <v>16983</v>
      </c>
      <c r="AR237" s="13">
        <v>0</v>
      </c>
      <c r="AS237" s="13"/>
      <c r="AT237" s="13"/>
      <c r="AU237" s="13"/>
      <c r="AV237" s="13"/>
      <c r="AW237" s="13" t="s">
        <v>642</v>
      </c>
      <c r="AX237" s="14">
        <v>542.20000000000005</v>
      </c>
      <c r="AY237" s="14">
        <v>507</v>
      </c>
      <c r="AZ237" s="13" t="s">
        <v>2969</v>
      </c>
      <c r="BA237" s="13" t="s">
        <v>17023</v>
      </c>
      <c r="BB237" s="15"/>
      <c r="BC237" s="16">
        <f>AY237-M237</f>
        <v>507</v>
      </c>
      <c r="BJ237" s="5" t="str">
        <f t="shared" ref="BJ237:BJ246" si="83">VLOOKUP(C237,BM:BO,3,FALSE)</f>
        <v>нет данных</v>
      </c>
      <c r="BM237" s="5" t="s">
        <v>725</v>
      </c>
      <c r="BN237" s="5" t="s">
        <v>2986</v>
      </c>
      <c r="BO237" s="5" t="s">
        <v>3678</v>
      </c>
      <c r="BU237" s="5" t="s">
        <v>725</v>
      </c>
      <c r="BV237" s="5" t="s">
        <v>2986</v>
      </c>
      <c r="BW237" s="5" t="s">
        <v>3678</v>
      </c>
      <c r="CH237" s="165">
        <f t="shared" si="49"/>
        <v>0</v>
      </c>
    </row>
    <row r="238" spans="1:115" x14ac:dyDescent="0.3">
      <c r="A238" s="5">
        <v>1</v>
      </c>
      <c r="B238" s="17">
        <f>SUBTOTAL(9,$A$22:A238)</f>
        <v>207</v>
      </c>
      <c r="C238" s="4" t="s">
        <v>464</v>
      </c>
      <c r="D238" s="1">
        <f t="shared" si="81"/>
        <v>150000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169">
        <v>0</v>
      </c>
      <c r="L238" s="3">
        <v>0</v>
      </c>
      <c r="M238" s="6">
        <v>0</v>
      </c>
      <c r="N238" s="1">
        <v>0</v>
      </c>
      <c r="O238" s="3">
        <v>0</v>
      </c>
      <c r="P238" s="3">
        <v>0</v>
      </c>
      <c r="Q238" s="1">
        <v>0</v>
      </c>
      <c r="R238" s="1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1">
        <f>ROUND(N238*2.14%,2)</f>
        <v>0</v>
      </c>
      <c r="AD238" s="1">
        <v>150000</v>
      </c>
      <c r="AE238" s="3">
        <v>0</v>
      </c>
      <c r="AF238" s="2">
        <v>2023</v>
      </c>
      <c r="AG238" s="2" t="s">
        <v>17063</v>
      </c>
      <c r="AH238" s="2" t="s">
        <v>17063</v>
      </c>
      <c r="AI238" s="12"/>
      <c r="AJ238" s="12"/>
      <c r="AK238" s="12"/>
      <c r="AL238" s="12"/>
      <c r="AM238" s="13" t="s">
        <v>16960</v>
      </c>
      <c r="AN238" s="13" t="s">
        <v>16960</v>
      </c>
      <c r="AO238" s="13">
        <v>0</v>
      </c>
      <c r="AP238" s="13" t="s">
        <v>16960</v>
      </c>
      <c r="AQ238" s="13" t="s">
        <v>16979</v>
      </c>
      <c r="AR238" s="13">
        <v>0</v>
      </c>
      <c r="AS238" s="13"/>
      <c r="AT238" s="13"/>
      <c r="AU238" s="13"/>
      <c r="AV238" s="13"/>
      <c r="AW238" s="13" t="s">
        <v>665</v>
      </c>
      <c r="AX238" s="14">
        <v>332</v>
      </c>
      <c r="AY238" s="14">
        <v>269</v>
      </c>
      <c r="AZ238" s="13" t="s">
        <v>2969</v>
      </c>
      <c r="BA238" s="13" t="s">
        <v>17023</v>
      </c>
      <c r="BB238" s="15"/>
      <c r="BC238" s="16">
        <f>AY238-M238</f>
        <v>269</v>
      </c>
      <c r="BJ238" s="5" t="str">
        <f t="shared" si="83"/>
        <v>нет данных</v>
      </c>
      <c r="BM238" s="5" t="s">
        <v>3685</v>
      </c>
      <c r="BN238" s="5" t="s">
        <v>3010</v>
      </c>
      <c r="BO238" s="5" t="s">
        <v>2986</v>
      </c>
      <c r="BU238" s="5" t="s">
        <v>3685</v>
      </c>
      <c r="BV238" s="5" t="s">
        <v>3010</v>
      </c>
      <c r="BW238" s="5" t="s">
        <v>2986</v>
      </c>
      <c r="CH238" s="165">
        <f t="shared" si="49"/>
        <v>0</v>
      </c>
    </row>
    <row r="239" spans="1:115" x14ac:dyDescent="0.3">
      <c r="B239" s="166" t="s">
        <v>466</v>
      </c>
      <c r="C239" s="166"/>
      <c r="D239" s="163">
        <f>D240</f>
        <v>7229164.7999999998</v>
      </c>
      <c r="E239" s="1">
        <f t="shared" ref="E239:AE239" si="84">E240</f>
        <v>0</v>
      </c>
      <c r="F239" s="1">
        <f t="shared" si="84"/>
        <v>0</v>
      </c>
      <c r="G239" s="1">
        <f t="shared" si="84"/>
        <v>0</v>
      </c>
      <c r="H239" s="1">
        <f t="shared" si="84"/>
        <v>0</v>
      </c>
      <c r="I239" s="1">
        <f t="shared" si="84"/>
        <v>0</v>
      </c>
      <c r="J239" s="1">
        <f t="shared" si="84"/>
        <v>0</v>
      </c>
      <c r="K239" s="164">
        <f t="shared" si="84"/>
        <v>0</v>
      </c>
      <c r="L239" s="1">
        <f t="shared" si="84"/>
        <v>0</v>
      </c>
      <c r="M239" s="1">
        <f t="shared" si="84"/>
        <v>858</v>
      </c>
      <c r="N239" s="1">
        <f t="shared" si="84"/>
        <v>6901473.2699999996</v>
      </c>
      <c r="O239" s="1">
        <f t="shared" si="84"/>
        <v>0</v>
      </c>
      <c r="P239" s="1">
        <f t="shared" si="84"/>
        <v>0</v>
      </c>
      <c r="Q239" s="1">
        <f t="shared" si="84"/>
        <v>0</v>
      </c>
      <c r="R239" s="1">
        <f t="shared" si="84"/>
        <v>0</v>
      </c>
      <c r="S239" s="1">
        <f t="shared" si="84"/>
        <v>0</v>
      </c>
      <c r="T239" s="1">
        <f t="shared" si="84"/>
        <v>0</v>
      </c>
      <c r="U239" s="1">
        <f t="shared" si="84"/>
        <v>0</v>
      </c>
      <c r="V239" s="1">
        <f t="shared" si="84"/>
        <v>0</v>
      </c>
      <c r="W239" s="1">
        <f t="shared" si="84"/>
        <v>0</v>
      </c>
      <c r="X239" s="1">
        <f t="shared" si="84"/>
        <v>0</v>
      </c>
      <c r="Y239" s="1">
        <f t="shared" si="84"/>
        <v>0</v>
      </c>
      <c r="Z239" s="1">
        <f t="shared" si="84"/>
        <v>0</v>
      </c>
      <c r="AA239" s="1">
        <f t="shared" si="84"/>
        <v>0</v>
      </c>
      <c r="AB239" s="1">
        <f t="shared" si="84"/>
        <v>0</v>
      </c>
      <c r="AC239" s="1">
        <f t="shared" si="84"/>
        <v>147691.53</v>
      </c>
      <c r="AD239" s="1">
        <f t="shared" si="84"/>
        <v>180000</v>
      </c>
      <c r="AE239" s="1">
        <f t="shared" si="84"/>
        <v>0</v>
      </c>
      <c r="AF239" s="2" t="s">
        <v>17037</v>
      </c>
      <c r="AG239" s="2" t="s">
        <v>17037</v>
      </c>
      <c r="AH239" s="2" t="s">
        <v>17037</v>
      </c>
      <c r="AI239" s="12"/>
      <c r="AJ239" s="12"/>
      <c r="AK239" s="12"/>
      <c r="AL239" s="12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4"/>
      <c r="AY239" s="14"/>
      <c r="AZ239" s="13"/>
      <c r="BA239" s="13"/>
      <c r="BB239" s="15"/>
      <c r="BC239" s="16">
        <f t="shared" si="78"/>
        <v>-858</v>
      </c>
      <c r="BJ239" s="5" t="e">
        <f t="shared" si="83"/>
        <v>#N/A</v>
      </c>
      <c r="BM239" s="5" t="s">
        <v>3687</v>
      </c>
      <c r="BN239" s="5" t="s">
        <v>1345</v>
      </c>
      <c r="BO239" s="5" t="s">
        <v>3688</v>
      </c>
      <c r="BU239" s="5" t="s">
        <v>3687</v>
      </c>
      <c r="BV239" s="5" t="s">
        <v>1345</v>
      </c>
      <c r="BW239" s="5" t="s">
        <v>3688</v>
      </c>
      <c r="CH239" s="165">
        <f t="shared" si="49"/>
        <v>2.6193447411060333E-10</v>
      </c>
    </row>
    <row r="240" spans="1:115" x14ac:dyDescent="0.3">
      <c r="A240" s="5">
        <v>1</v>
      </c>
      <c r="B240" s="17">
        <f>SUBTOTAL(9,$A$22:A240)</f>
        <v>208</v>
      </c>
      <c r="C240" s="4" t="s">
        <v>467</v>
      </c>
      <c r="D240" s="1">
        <f>E240+F240+G240+H240+I240+J240+L240+N240+P240+R240+T240+U240+V240+W240+X240+Y240+Z240+AA240+AB240+AC240+AD240+AE240</f>
        <v>7229164.7999999998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169">
        <v>0</v>
      </c>
      <c r="L240" s="3">
        <v>0</v>
      </c>
      <c r="M240" s="6">
        <v>858</v>
      </c>
      <c r="N240" s="1">
        <v>6901473.2699999996</v>
      </c>
      <c r="O240" s="3">
        <v>0</v>
      </c>
      <c r="P240" s="3">
        <v>0</v>
      </c>
      <c r="Q240" s="1">
        <v>0</v>
      </c>
      <c r="R240" s="1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1">
        <f>ROUND(N240*2.14%,2)</f>
        <v>147691.53</v>
      </c>
      <c r="AD240" s="1">
        <v>180000</v>
      </c>
      <c r="AE240" s="3">
        <v>0</v>
      </c>
      <c r="AF240" s="2">
        <v>2023</v>
      </c>
      <c r="AG240" s="2">
        <v>2023</v>
      </c>
      <c r="AH240" s="2">
        <v>2023</v>
      </c>
      <c r="AI240" s="12"/>
      <c r="AJ240" s="12"/>
      <c r="AK240" s="12"/>
      <c r="AL240" s="12"/>
      <c r="AM240" s="13" t="s">
        <v>16980</v>
      </c>
      <c r="AN240" s="13" t="s">
        <v>16961</v>
      </c>
      <c r="AO240" s="13">
        <v>0</v>
      </c>
      <c r="AP240" s="13" t="s">
        <v>16975</v>
      </c>
      <c r="AQ240" s="13" t="s">
        <v>16981</v>
      </c>
      <c r="AR240" s="13">
        <v>0</v>
      </c>
      <c r="AS240" s="13"/>
      <c r="AT240" s="13"/>
      <c r="AU240" s="13"/>
      <c r="AV240" s="13"/>
      <c r="AW240" s="13" t="s">
        <v>1270</v>
      </c>
      <c r="AX240" s="14">
        <v>871</v>
      </c>
      <c r="AY240" s="14">
        <v>360.4</v>
      </c>
      <c r="AZ240" s="13" t="s">
        <v>2969</v>
      </c>
      <c r="BA240" s="13" t="s">
        <v>17023</v>
      </c>
      <c r="BB240" s="15"/>
      <c r="BC240" s="16">
        <f t="shared" si="78"/>
        <v>-497.6</v>
      </c>
      <c r="BD240" s="5" t="s">
        <v>16958</v>
      </c>
      <c r="BJ240" s="5" t="str">
        <f t="shared" si="83"/>
        <v>650.000</v>
      </c>
      <c r="BM240" s="5" t="s">
        <v>3689</v>
      </c>
      <c r="BN240" s="5" t="s">
        <v>3033</v>
      </c>
      <c r="BO240" s="5" t="s">
        <v>1347</v>
      </c>
      <c r="BU240" s="5" t="s">
        <v>3689</v>
      </c>
      <c r="BV240" s="5" t="s">
        <v>3033</v>
      </c>
      <c r="BW240" s="5" t="s">
        <v>1347</v>
      </c>
      <c r="CH240" s="165">
        <f t="shared" si="49"/>
        <v>2.6193447411060333E-10</v>
      </c>
    </row>
    <row r="241" spans="1:115" x14ac:dyDescent="0.3">
      <c r="B241" s="166" t="s">
        <v>468</v>
      </c>
      <c r="C241" s="166"/>
      <c r="D241" s="163">
        <f>D242</f>
        <v>4458520</v>
      </c>
      <c r="E241" s="1">
        <f t="shared" ref="E241:AE241" si="85">E242</f>
        <v>0</v>
      </c>
      <c r="F241" s="1">
        <f t="shared" si="85"/>
        <v>0</v>
      </c>
      <c r="G241" s="1">
        <f t="shared" si="85"/>
        <v>0</v>
      </c>
      <c r="H241" s="1">
        <f t="shared" si="85"/>
        <v>0</v>
      </c>
      <c r="I241" s="1">
        <f t="shared" si="85"/>
        <v>0</v>
      </c>
      <c r="J241" s="1">
        <f t="shared" si="85"/>
        <v>0</v>
      </c>
      <c r="K241" s="164">
        <f t="shared" si="85"/>
        <v>0</v>
      </c>
      <c r="L241" s="1">
        <f t="shared" si="85"/>
        <v>0</v>
      </c>
      <c r="M241" s="1">
        <f t="shared" si="85"/>
        <v>500</v>
      </c>
      <c r="N241" s="1">
        <f t="shared" si="85"/>
        <v>4218249.46</v>
      </c>
      <c r="O241" s="1">
        <f t="shared" si="85"/>
        <v>0</v>
      </c>
      <c r="P241" s="1">
        <f t="shared" si="85"/>
        <v>0</v>
      </c>
      <c r="Q241" s="1">
        <f t="shared" si="85"/>
        <v>0</v>
      </c>
      <c r="R241" s="1">
        <f t="shared" si="85"/>
        <v>0</v>
      </c>
      <c r="S241" s="1">
        <f t="shared" si="85"/>
        <v>0</v>
      </c>
      <c r="T241" s="1">
        <f t="shared" si="85"/>
        <v>0</v>
      </c>
      <c r="U241" s="1">
        <f t="shared" si="85"/>
        <v>0</v>
      </c>
      <c r="V241" s="1">
        <f t="shared" si="85"/>
        <v>0</v>
      </c>
      <c r="W241" s="1">
        <f t="shared" si="85"/>
        <v>0</v>
      </c>
      <c r="X241" s="1">
        <f t="shared" si="85"/>
        <v>0</v>
      </c>
      <c r="Y241" s="1">
        <f t="shared" si="85"/>
        <v>0</v>
      </c>
      <c r="Z241" s="1">
        <f t="shared" si="85"/>
        <v>0</v>
      </c>
      <c r="AA241" s="1">
        <f t="shared" si="85"/>
        <v>0</v>
      </c>
      <c r="AB241" s="1">
        <f t="shared" si="85"/>
        <v>0</v>
      </c>
      <c r="AC241" s="1">
        <f t="shared" si="85"/>
        <v>90270.54</v>
      </c>
      <c r="AD241" s="1">
        <f t="shared" si="85"/>
        <v>150000</v>
      </c>
      <c r="AE241" s="1">
        <f t="shared" si="85"/>
        <v>0</v>
      </c>
      <c r="AF241" s="2" t="s">
        <v>17037</v>
      </c>
      <c r="AG241" s="2" t="s">
        <v>17037</v>
      </c>
      <c r="AH241" s="2" t="s">
        <v>17037</v>
      </c>
      <c r="AI241" s="12"/>
      <c r="AJ241" s="12"/>
      <c r="AK241" s="12"/>
      <c r="AL241" s="12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4"/>
      <c r="AY241" s="14"/>
      <c r="AZ241" s="13"/>
      <c r="BA241" s="13"/>
      <c r="BB241" s="15"/>
      <c r="BC241" s="16">
        <f t="shared" si="78"/>
        <v>-500</v>
      </c>
      <c r="BJ241" s="5" t="e">
        <f t="shared" si="83"/>
        <v>#N/A</v>
      </c>
      <c r="BM241" s="5" t="s">
        <v>3690</v>
      </c>
      <c r="BN241" s="5" t="s">
        <v>3102</v>
      </c>
      <c r="BO241" s="5" t="s">
        <v>3691</v>
      </c>
      <c r="BU241" s="5" t="s">
        <v>3690</v>
      </c>
      <c r="BV241" s="5" t="s">
        <v>3102</v>
      </c>
      <c r="BW241" s="5" t="s">
        <v>3691</v>
      </c>
      <c r="CH241" s="165">
        <f t="shared" si="49"/>
        <v>5.8207660913467407E-11</v>
      </c>
    </row>
    <row r="242" spans="1:115" x14ac:dyDescent="0.3">
      <c r="A242" s="5">
        <v>1</v>
      </c>
      <c r="B242" s="17">
        <f>SUBTOTAL(9,$A$22:A242)</f>
        <v>209</v>
      </c>
      <c r="C242" s="4" t="s">
        <v>492</v>
      </c>
      <c r="D242" s="1">
        <f>E242+F242+G242+H242+I242+J242+L242+N242+P242+R242+T242+U242+V242+W242+X242+Y242+Z242+AA242+AB242+AC242+AD242+AE242</f>
        <v>4458520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169">
        <v>0</v>
      </c>
      <c r="L242" s="3">
        <v>0</v>
      </c>
      <c r="M242" s="6">
        <v>500</v>
      </c>
      <c r="N242" s="1">
        <v>4218249.46</v>
      </c>
      <c r="O242" s="3">
        <v>0</v>
      </c>
      <c r="P242" s="3">
        <v>0</v>
      </c>
      <c r="Q242" s="1">
        <v>0</v>
      </c>
      <c r="R242" s="1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1">
        <f>ROUND(N242*2.14%,2)</f>
        <v>90270.54</v>
      </c>
      <c r="AD242" s="3">
        <v>150000</v>
      </c>
      <c r="AE242" s="3">
        <v>0</v>
      </c>
      <c r="AF242" s="2">
        <v>2023</v>
      </c>
      <c r="AG242" s="2">
        <v>2023</v>
      </c>
      <c r="AH242" s="2">
        <v>2023</v>
      </c>
      <c r="AI242" s="12"/>
      <c r="AJ242" s="12"/>
      <c r="AK242" s="12"/>
      <c r="AL242" s="12"/>
      <c r="AM242" s="13" t="s">
        <v>16965</v>
      </c>
      <c r="AN242" s="13" t="s">
        <v>16967</v>
      </c>
      <c r="AO242" s="13">
        <v>0</v>
      </c>
      <c r="AP242" s="13" t="s">
        <v>16977</v>
      </c>
      <c r="AQ242" s="13" t="s">
        <v>16963</v>
      </c>
      <c r="AR242" s="13">
        <v>0</v>
      </c>
      <c r="AS242" s="13"/>
      <c r="AT242" s="13"/>
      <c r="AU242" s="13"/>
      <c r="AV242" s="13"/>
      <c r="AW242" s="13" t="s">
        <v>616</v>
      </c>
      <c r="AX242" s="14">
        <v>739</v>
      </c>
      <c r="AY242" s="14" t="s">
        <v>2986</v>
      </c>
      <c r="AZ242" s="13" t="s">
        <v>2994</v>
      </c>
      <c r="BA242" s="13" t="s">
        <v>17023</v>
      </c>
      <c r="BB242" s="15"/>
      <c r="BC242" s="16" t="e">
        <f t="shared" si="78"/>
        <v>#VALUE!</v>
      </c>
      <c r="BJ242" s="5" t="str">
        <f t="shared" si="83"/>
        <v>нет данных</v>
      </c>
      <c r="BM242" s="5" t="s">
        <v>3692</v>
      </c>
      <c r="BN242" s="5" t="s">
        <v>2982</v>
      </c>
      <c r="BO242" s="5" t="s">
        <v>3693</v>
      </c>
      <c r="BU242" s="5" t="s">
        <v>3692</v>
      </c>
      <c r="BV242" s="5" t="s">
        <v>2982</v>
      </c>
      <c r="BW242" s="5" t="s">
        <v>3693</v>
      </c>
      <c r="CH242" s="165">
        <f t="shared" si="49"/>
        <v>5.8207660913467407E-11</v>
      </c>
    </row>
    <row r="243" spans="1:115" x14ac:dyDescent="0.3">
      <c r="B243" s="166" t="s">
        <v>470</v>
      </c>
      <c r="C243" s="166"/>
      <c r="D243" s="163">
        <f>D244</f>
        <v>10895411.23</v>
      </c>
      <c r="E243" s="1">
        <f t="shared" ref="E243:AE243" si="86">E244</f>
        <v>0</v>
      </c>
      <c r="F243" s="1">
        <f t="shared" si="86"/>
        <v>0</v>
      </c>
      <c r="G243" s="1">
        <f t="shared" si="86"/>
        <v>0</v>
      </c>
      <c r="H243" s="1">
        <f t="shared" si="86"/>
        <v>0</v>
      </c>
      <c r="I243" s="1">
        <f t="shared" si="86"/>
        <v>0</v>
      </c>
      <c r="J243" s="1">
        <f t="shared" si="86"/>
        <v>0</v>
      </c>
      <c r="K243" s="164">
        <f t="shared" si="86"/>
        <v>0</v>
      </c>
      <c r="L243" s="1">
        <f t="shared" si="86"/>
        <v>0</v>
      </c>
      <c r="M243" s="1">
        <f t="shared" si="86"/>
        <v>0</v>
      </c>
      <c r="N243" s="1">
        <f t="shared" si="86"/>
        <v>0</v>
      </c>
      <c r="O243" s="1">
        <f t="shared" si="86"/>
        <v>0</v>
      </c>
      <c r="P243" s="1">
        <f t="shared" si="86"/>
        <v>0</v>
      </c>
      <c r="Q243" s="1">
        <f t="shared" si="86"/>
        <v>787</v>
      </c>
      <c r="R243" s="1">
        <f t="shared" si="86"/>
        <v>5340245.5599999996</v>
      </c>
      <c r="S243" s="1">
        <f t="shared" si="86"/>
        <v>71</v>
      </c>
      <c r="T243" s="1">
        <f t="shared" si="86"/>
        <v>5180031.74</v>
      </c>
      <c r="U243" s="1">
        <f t="shared" si="86"/>
        <v>0</v>
      </c>
      <c r="V243" s="1">
        <f t="shared" si="86"/>
        <v>0</v>
      </c>
      <c r="W243" s="1">
        <f t="shared" si="86"/>
        <v>0</v>
      </c>
      <c r="X243" s="1">
        <f t="shared" si="86"/>
        <v>0</v>
      </c>
      <c r="Y243" s="1">
        <f t="shared" si="86"/>
        <v>0</v>
      </c>
      <c r="Z243" s="1">
        <f t="shared" si="86"/>
        <v>0</v>
      </c>
      <c r="AA243" s="1">
        <f t="shared" si="86"/>
        <v>0</v>
      </c>
      <c r="AB243" s="1">
        <f t="shared" si="86"/>
        <v>0</v>
      </c>
      <c r="AC243" s="1">
        <f t="shared" si="86"/>
        <v>225133.93</v>
      </c>
      <c r="AD243" s="1">
        <f t="shared" si="86"/>
        <v>150000</v>
      </c>
      <c r="AE243" s="1">
        <f t="shared" si="86"/>
        <v>0</v>
      </c>
      <c r="AF243" s="2" t="s">
        <v>17037</v>
      </c>
      <c r="AG243" s="2" t="s">
        <v>17037</v>
      </c>
      <c r="AH243" s="2" t="s">
        <v>17037</v>
      </c>
      <c r="AI243" s="12"/>
      <c r="AJ243" s="12"/>
      <c r="AK243" s="12"/>
      <c r="AL243" s="12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4"/>
      <c r="AY243" s="14"/>
      <c r="AZ243" s="13"/>
      <c r="BA243" s="13"/>
      <c r="BB243" s="15"/>
      <c r="BC243" s="16">
        <f t="shared" si="78"/>
        <v>0</v>
      </c>
      <c r="BJ243" s="5" t="e">
        <f t="shared" si="83"/>
        <v>#N/A</v>
      </c>
      <c r="BM243" s="5" t="s">
        <v>3694</v>
      </c>
      <c r="BN243" s="5" t="s">
        <v>865</v>
      </c>
      <c r="BO243" s="5" t="s">
        <v>3695</v>
      </c>
      <c r="BU243" s="5" t="s">
        <v>3694</v>
      </c>
      <c r="BV243" s="5" t="s">
        <v>865</v>
      </c>
      <c r="BW243" s="5" t="s">
        <v>3695</v>
      </c>
      <c r="CH243" s="165">
        <f t="shared" si="49"/>
        <v>6.4028427004814148E-10</v>
      </c>
    </row>
    <row r="244" spans="1:115" x14ac:dyDescent="0.3">
      <c r="A244" s="5">
        <v>1</v>
      </c>
      <c r="B244" s="17">
        <f>SUBTOTAL(9,$A$22:A244)</f>
        <v>210</v>
      </c>
      <c r="C244" s="4" t="s">
        <v>469</v>
      </c>
      <c r="D244" s="1">
        <f>E244+F244+G244+H244+I244+J244+L244+N244+P244+R244+T244+U244+V244+W244+X244+Y244+Z244+AA244+AB244+AC244+AD244+AE244</f>
        <v>10895411.23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169">
        <v>0</v>
      </c>
      <c r="L244" s="3">
        <v>0</v>
      </c>
      <c r="M244" s="6">
        <v>0</v>
      </c>
      <c r="N244" s="1">
        <v>0</v>
      </c>
      <c r="O244" s="3">
        <v>0</v>
      </c>
      <c r="P244" s="3">
        <v>0</v>
      </c>
      <c r="Q244" s="170">
        <v>787</v>
      </c>
      <c r="R244" s="170">
        <v>5340245.5599999996</v>
      </c>
      <c r="S244" s="3">
        <v>71</v>
      </c>
      <c r="T244" s="3">
        <v>5180031.74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f>ROUND(T244*2.14%,2)+114281.25</f>
        <v>225133.93</v>
      </c>
      <c r="AD244" s="3">
        <v>150000</v>
      </c>
      <c r="AE244" s="3">
        <v>0</v>
      </c>
      <c r="AF244" s="2">
        <v>2023</v>
      </c>
      <c r="AG244" s="2">
        <v>2023</v>
      </c>
      <c r="AH244" s="2">
        <v>2023</v>
      </c>
      <c r="AI244" s="12"/>
      <c r="AJ244" s="12"/>
      <c r="AK244" s="12"/>
      <c r="AL244" s="12"/>
      <c r="AM244" s="13" t="s">
        <v>16972</v>
      </c>
      <c r="AN244" s="13" t="s">
        <v>16967</v>
      </c>
      <c r="AO244" s="13">
        <v>0</v>
      </c>
      <c r="AP244" s="13">
        <v>2022</v>
      </c>
      <c r="AQ244" s="13" t="s">
        <v>16968</v>
      </c>
      <c r="AR244" s="13">
        <v>0</v>
      </c>
      <c r="AS244" s="13" t="s">
        <v>16996</v>
      </c>
      <c r="AT244" s="13" t="s">
        <v>16986</v>
      </c>
      <c r="AU244" s="168">
        <v>5546917.6600000001</v>
      </c>
      <c r="AV244" s="168">
        <v>529286.1</v>
      </c>
      <c r="AW244" s="13" t="s">
        <v>1016</v>
      </c>
      <c r="AX244" s="14">
        <v>1070.8</v>
      </c>
      <c r="AY244" s="14">
        <v>1019</v>
      </c>
      <c r="AZ244" s="13" t="s">
        <v>2969</v>
      </c>
      <c r="BA244" s="13" t="s">
        <v>3050</v>
      </c>
      <c r="BB244" s="15"/>
      <c r="BC244" s="16">
        <f t="shared" si="78"/>
        <v>1019</v>
      </c>
      <c r="BJ244" s="5" t="str">
        <f t="shared" si="83"/>
        <v>798.400</v>
      </c>
      <c r="BM244" s="5" t="s">
        <v>3696</v>
      </c>
      <c r="BN244" s="5" t="s">
        <v>2986</v>
      </c>
      <c r="BO244" s="5" t="s">
        <v>2986</v>
      </c>
      <c r="BU244" s="5" t="s">
        <v>3696</v>
      </c>
      <c r="BV244" s="5" t="s">
        <v>2986</v>
      </c>
      <c r="BW244" s="5" t="s">
        <v>2986</v>
      </c>
      <c r="CH244" s="165">
        <f t="shared" si="49"/>
        <v>6.4028427004814148E-10</v>
      </c>
    </row>
    <row r="245" spans="1:115" x14ac:dyDescent="0.3">
      <c r="B245" s="166" t="s">
        <v>471</v>
      </c>
      <c r="C245" s="166"/>
      <c r="D245" s="163">
        <f>D246+D247</f>
        <v>10849945.379999999</v>
      </c>
      <c r="E245" s="1">
        <f t="shared" ref="E245:AE245" si="87">E246+E247</f>
        <v>0</v>
      </c>
      <c r="F245" s="1">
        <f t="shared" si="87"/>
        <v>0</v>
      </c>
      <c r="G245" s="1">
        <f t="shared" si="87"/>
        <v>0</v>
      </c>
      <c r="H245" s="1">
        <f t="shared" si="87"/>
        <v>0</v>
      </c>
      <c r="I245" s="1">
        <f t="shared" si="87"/>
        <v>0</v>
      </c>
      <c r="J245" s="1">
        <f t="shared" si="87"/>
        <v>0</v>
      </c>
      <c r="K245" s="164">
        <f t="shared" si="87"/>
        <v>0</v>
      </c>
      <c r="L245" s="1">
        <f t="shared" si="87"/>
        <v>0</v>
      </c>
      <c r="M245" s="1">
        <f t="shared" si="87"/>
        <v>463.4</v>
      </c>
      <c r="N245" s="1">
        <f t="shared" si="87"/>
        <v>3081744</v>
      </c>
      <c r="O245" s="1">
        <f t="shared" si="87"/>
        <v>0</v>
      </c>
      <c r="P245" s="1">
        <f t="shared" si="87"/>
        <v>0</v>
      </c>
      <c r="Q245" s="1">
        <f t="shared" si="87"/>
        <v>0</v>
      </c>
      <c r="R245" s="1">
        <f t="shared" si="87"/>
        <v>0</v>
      </c>
      <c r="S245" s="1">
        <f t="shared" si="87"/>
        <v>0</v>
      </c>
      <c r="T245" s="1">
        <f t="shared" si="87"/>
        <v>0</v>
      </c>
      <c r="U245" s="1">
        <f t="shared" si="87"/>
        <v>7397255.21</v>
      </c>
      <c r="V245" s="1">
        <f t="shared" si="87"/>
        <v>0</v>
      </c>
      <c r="W245" s="1">
        <f t="shared" si="87"/>
        <v>0</v>
      </c>
      <c r="X245" s="1">
        <f t="shared" si="87"/>
        <v>0</v>
      </c>
      <c r="Y245" s="1">
        <f t="shared" si="87"/>
        <v>0</v>
      </c>
      <c r="Z245" s="1">
        <f t="shared" si="87"/>
        <v>0</v>
      </c>
      <c r="AA245" s="1">
        <f t="shared" si="87"/>
        <v>0</v>
      </c>
      <c r="AB245" s="1">
        <f t="shared" si="87"/>
        <v>0</v>
      </c>
      <c r="AC245" s="1">
        <f t="shared" si="87"/>
        <v>190946.17</v>
      </c>
      <c r="AD245" s="1">
        <f t="shared" si="87"/>
        <v>180000</v>
      </c>
      <c r="AE245" s="1">
        <f t="shared" si="87"/>
        <v>0</v>
      </c>
      <c r="AF245" s="2" t="s">
        <v>17037</v>
      </c>
      <c r="AG245" s="2" t="s">
        <v>17037</v>
      </c>
      <c r="AH245" s="2" t="s">
        <v>17037</v>
      </c>
      <c r="AI245" s="12"/>
      <c r="AJ245" s="12"/>
      <c r="AK245" s="12"/>
      <c r="AL245" s="12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4"/>
      <c r="AY245" s="14"/>
      <c r="AZ245" s="13"/>
      <c r="BA245" s="13"/>
      <c r="BB245" s="15"/>
      <c r="BC245" s="16">
        <f t="shared" si="78"/>
        <v>-463.4</v>
      </c>
      <c r="BJ245" s="5" t="e">
        <f t="shared" si="83"/>
        <v>#N/A</v>
      </c>
      <c r="BM245" s="5" t="s">
        <v>3697</v>
      </c>
      <c r="BN245" s="5" t="s">
        <v>3102</v>
      </c>
      <c r="BO245" s="5" t="s">
        <v>3698</v>
      </c>
      <c r="BU245" s="5" t="s">
        <v>3697</v>
      </c>
      <c r="BV245" s="5" t="s">
        <v>3102</v>
      </c>
      <c r="BW245" s="5" t="s">
        <v>3698</v>
      </c>
      <c r="CH245" s="165">
        <f t="shared" si="49"/>
        <v>-1.0186340659856796E-9</v>
      </c>
    </row>
    <row r="246" spans="1:115" x14ac:dyDescent="0.3">
      <c r="A246" s="5">
        <v>1</v>
      </c>
      <c r="B246" s="17">
        <f>SUBTOTAL(9,$A$22:A246)</f>
        <v>211</v>
      </c>
      <c r="C246" s="4" t="s">
        <v>472</v>
      </c>
      <c r="D246" s="1">
        <f t="shared" ref="D246:D247" si="88">E246+F246+G246+H246+I246+J246+L246+N246+P246+R246+T246+U246+V246+W246+X246+Y246+Z246+AA246+AB246+AC246+AD246+AE246</f>
        <v>7735556.4699999997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169">
        <v>0</v>
      </c>
      <c r="L246" s="3">
        <v>0</v>
      </c>
      <c r="M246" s="6">
        <v>0</v>
      </c>
      <c r="N246" s="1">
        <v>0</v>
      </c>
      <c r="O246" s="3">
        <v>0</v>
      </c>
      <c r="P246" s="3">
        <v>0</v>
      </c>
      <c r="Q246" s="1">
        <v>0</v>
      </c>
      <c r="R246" s="1">
        <v>0</v>
      </c>
      <c r="S246" s="3">
        <v>0</v>
      </c>
      <c r="T246" s="3">
        <v>0</v>
      </c>
      <c r="U246" s="3">
        <f>7254748.38+142506.82+0.01</f>
        <v>7397255.21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1">
        <f>ROUND(U246*2.14%,2)</f>
        <v>158301.26</v>
      </c>
      <c r="AD246" s="1">
        <v>180000</v>
      </c>
      <c r="AE246" s="3">
        <v>0</v>
      </c>
      <c r="AF246" s="2">
        <v>2023</v>
      </c>
      <c r="AG246" s="2">
        <v>2023</v>
      </c>
      <c r="AH246" s="2">
        <v>2023</v>
      </c>
      <c r="AI246" s="12"/>
      <c r="AJ246" s="12"/>
      <c r="AK246" s="12"/>
      <c r="AL246" s="12"/>
      <c r="AM246" s="13" t="s">
        <v>16978</v>
      </c>
      <c r="AN246" s="13" t="s">
        <v>16961</v>
      </c>
      <c r="AO246" s="13">
        <v>0</v>
      </c>
      <c r="AP246" s="13" t="s">
        <v>16975</v>
      </c>
      <c r="AQ246" s="13" t="s">
        <v>16977</v>
      </c>
      <c r="AR246" s="13">
        <v>0</v>
      </c>
      <c r="AS246" s="13"/>
      <c r="AT246" s="13"/>
      <c r="AU246" s="13"/>
      <c r="AV246" s="13"/>
      <c r="AW246" s="13" t="s">
        <v>706</v>
      </c>
      <c r="AX246" s="14">
        <v>947</v>
      </c>
      <c r="AY246" s="14">
        <v>473.7</v>
      </c>
      <c r="AZ246" s="13" t="s">
        <v>2994</v>
      </c>
      <c r="BA246" s="13">
        <v>2007</v>
      </c>
      <c r="BB246" s="15"/>
      <c r="BC246" s="16">
        <f t="shared" si="78"/>
        <v>473.7</v>
      </c>
      <c r="BD246" s="5" t="s">
        <v>16958</v>
      </c>
      <c r="BJ246" s="5" t="str">
        <f t="shared" si="83"/>
        <v>нет данных</v>
      </c>
      <c r="BM246" s="5" t="s">
        <v>3699</v>
      </c>
      <c r="BN246" s="5" t="s">
        <v>2986</v>
      </c>
      <c r="BO246" s="5" t="s">
        <v>3700</v>
      </c>
      <c r="BU246" s="5" t="s">
        <v>3699</v>
      </c>
      <c r="BV246" s="5" t="s">
        <v>2986</v>
      </c>
      <c r="BW246" s="5" t="s">
        <v>3700</v>
      </c>
      <c r="CH246" s="165">
        <f t="shared" si="49"/>
        <v>-2.3283064365386963E-10</v>
      </c>
    </row>
    <row r="247" spans="1:115" x14ac:dyDescent="0.3">
      <c r="A247" s="5">
        <v>1</v>
      </c>
      <c r="B247" s="17">
        <f>SUBTOTAL(9,$A$22:A247)</f>
        <v>212</v>
      </c>
      <c r="C247" s="4" t="s">
        <v>8931</v>
      </c>
      <c r="D247" s="1">
        <f t="shared" si="88"/>
        <v>3114388.91</v>
      </c>
      <c r="E247" s="170">
        <v>0</v>
      </c>
      <c r="F247" s="170">
        <v>0</v>
      </c>
      <c r="G247" s="170">
        <v>0</v>
      </c>
      <c r="H247" s="170">
        <v>0</v>
      </c>
      <c r="I247" s="170">
        <v>0</v>
      </c>
      <c r="J247" s="170">
        <v>0</v>
      </c>
      <c r="K247" s="171">
        <v>0</v>
      </c>
      <c r="L247" s="170">
        <v>0</v>
      </c>
      <c r="M247" s="170">
        <v>463.4</v>
      </c>
      <c r="N247" s="170">
        <v>3081744</v>
      </c>
      <c r="O247" s="170">
        <v>0</v>
      </c>
      <c r="P247" s="170">
        <v>0</v>
      </c>
      <c r="Q247" s="170">
        <v>0</v>
      </c>
      <c r="R247" s="170">
        <v>0</v>
      </c>
      <c r="S247" s="170">
        <v>0</v>
      </c>
      <c r="T247" s="170">
        <v>0</v>
      </c>
      <c r="U247" s="170">
        <v>0</v>
      </c>
      <c r="V247" s="170">
        <v>0</v>
      </c>
      <c r="W247" s="170">
        <v>0</v>
      </c>
      <c r="X247" s="170">
        <v>0</v>
      </c>
      <c r="Y247" s="170">
        <v>0</v>
      </c>
      <c r="Z247" s="170">
        <v>0</v>
      </c>
      <c r="AA247" s="170">
        <v>0</v>
      </c>
      <c r="AB247" s="170">
        <v>0</v>
      </c>
      <c r="AC247" s="170">
        <f t="shared" ref="AC247" si="89">ROUND(N247*1.0593%,2)+ROUND(E247*1.0593%,2)+ROUND(F247*1.0593%,2)+ROUND(G247*1.0593%,2)+ROUND(H247*1.0593%,2)+ROUND(I247*1.0593%,2)+ROUND(J247*1.0593%,2)+ROUND(L247*1.0593%,2)+ROUND(P247*1.0593%,2)+ROUND(R247*1.0593%,2)+ROUND(T247*1.0593%,2)+ROUND(U247*1.0593%,2)+ROUND(V247*1.0593%,2)+ROUND(W247*1.0593%,2)+ROUND(X247*1.0593%,2)+ROUND(Y247*1.0593%,2)+ROUND(Z247*1.0593%,2)+ROUND(AA247*1.0593%,2)+ROUND(AB247*1.0593%,2)</f>
        <v>32644.91</v>
      </c>
      <c r="AD247" s="170">
        <v>0</v>
      </c>
      <c r="AE247" s="170">
        <v>0</v>
      </c>
      <c r="AF247" s="172" t="s">
        <v>17063</v>
      </c>
      <c r="AG247" s="172">
        <v>2023</v>
      </c>
      <c r="AH247" s="173">
        <v>2023</v>
      </c>
      <c r="AI247" s="12"/>
      <c r="AJ247" s="12"/>
      <c r="AK247" s="12"/>
      <c r="AL247" s="12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4"/>
      <c r="AY247" s="14"/>
      <c r="AZ247" s="13"/>
      <c r="BA247" s="13"/>
      <c r="BB247" s="15"/>
      <c r="BC247" s="16"/>
      <c r="CH247" s="165">
        <f t="shared" ref="CH247:CH311" si="90">D247-E247-F247-G247-H247-I247-J247-L247-N247-P247-R247-T247-U247-V247-W247-X247-Y247-Z247-AA247-AB247-AC247-AD247-AE247</f>
        <v>1.4915713109076023E-10</v>
      </c>
    </row>
    <row r="248" spans="1:115" x14ac:dyDescent="0.3">
      <c r="B248" s="166" t="s">
        <v>473</v>
      </c>
      <c r="C248" s="166"/>
      <c r="D248" s="163">
        <f>SUM(D249:D251)</f>
        <v>19046312.890000001</v>
      </c>
      <c r="E248" s="1">
        <f t="shared" ref="E248:AE248" si="91">SUM(E249:E251)</f>
        <v>0</v>
      </c>
      <c r="F248" s="1">
        <f t="shared" si="91"/>
        <v>0</v>
      </c>
      <c r="G248" s="1">
        <f t="shared" si="91"/>
        <v>0</v>
      </c>
      <c r="H248" s="1">
        <f t="shared" si="91"/>
        <v>0</v>
      </c>
      <c r="I248" s="1">
        <f t="shared" si="91"/>
        <v>0</v>
      </c>
      <c r="J248" s="1">
        <f t="shared" si="91"/>
        <v>0</v>
      </c>
      <c r="K248" s="164">
        <f t="shared" si="91"/>
        <v>0</v>
      </c>
      <c r="L248" s="1">
        <f t="shared" si="91"/>
        <v>0</v>
      </c>
      <c r="M248" s="1">
        <f t="shared" si="91"/>
        <v>1898.79</v>
      </c>
      <c r="N248" s="1">
        <f t="shared" si="91"/>
        <v>18345969.120000001</v>
      </c>
      <c r="O248" s="1">
        <f t="shared" si="91"/>
        <v>0</v>
      </c>
      <c r="P248" s="1">
        <f t="shared" si="91"/>
        <v>0</v>
      </c>
      <c r="Q248" s="1">
        <f t="shared" si="91"/>
        <v>0</v>
      </c>
      <c r="R248" s="1">
        <f t="shared" si="91"/>
        <v>0</v>
      </c>
      <c r="S248" s="1">
        <f t="shared" si="91"/>
        <v>0</v>
      </c>
      <c r="T248" s="1">
        <f t="shared" si="91"/>
        <v>0</v>
      </c>
      <c r="U248" s="1">
        <f t="shared" si="91"/>
        <v>0</v>
      </c>
      <c r="V248" s="1">
        <f t="shared" si="91"/>
        <v>0</v>
      </c>
      <c r="W248" s="1">
        <f t="shared" si="91"/>
        <v>0</v>
      </c>
      <c r="X248" s="1">
        <f t="shared" si="91"/>
        <v>0</v>
      </c>
      <c r="Y248" s="1">
        <f t="shared" si="91"/>
        <v>0</v>
      </c>
      <c r="Z248" s="1">
        <f t="shared" si="91"/>
        <v>0</v>
      </c>
      <c r="AA248" s="1">
        <f t="shared" si="91"/>
        <v>0</v>
      </c>
      <c r="AB248" s="1">
        <f t="shared" si="91"/>
        <v>0</v>
      </c>
      <c r="AC248" s="1">
        <f t="shared" si="91"/>
        <v>253055.46</v>
      </c>
      <c r="AD248" s="1">
        <f t="shared" si="91"/>
        <v>447288.31</v>
      </c>
      <c r="AE248" s="1">
        <f t="shared" si="91"/>
        <v>0</v>
      </c>
      <c r="AF248" s="2" t="s">
        <v>17037</v>
      </c>
      <c r="AG248" s="2" t="s">
        <v>17037</v>
      </c>
      <c r="AH248" s="2" t="s">
        <v>17037</v>
      </c>
      <c r="AI248" s="12"/>
      <c r="AJ248" s="12"/>
      <c r="AK248" s="12"/>
      <c r="AL248" s="12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4"/>
      <c r="AY248" s="14"/>
      <c r="AZ248" s="13"/>
      <c r="BA248" s="13"/>
      <c r="BB248" s="15"/>
      <c r="BC248" s="16">
        <f t="shared" si="78"/>
        <v>-1898.79</v>
      </c>
      <c r="BJ248" s="5" t="e">
        <f>VLOOKUP(C248,BM:BO,3,FALSE)</f>
        <v>#N/A</v>
      </c>
      <c r="BM248" s="5" t="s">
        <v>3701</v>
      </c>
      <c r="BN248" s="5" t="s">
        <v>2986</v>
      </c>
      <c r="BO248" s="5" t="s">
        <v>3702</v>
      </c>
      <c r="BU248" s="5" t="s">
        <v>3701</v>
      </c>
      <c r="BV248" s="5" t="s">
        <v>2986</v>
      </c>
      <c r="BW248" s="5" t="s">
        <v>3702</v>
      </c>
      <c r="CH248" s="165">
        <f t="shared" si="90"/>
        <v>-4.0745362639427185E-10</v>
      </c>
    </row>
    <row r="249" spans="1:115" x14ac:dyDescent="0.3">
      <c r="A249" s="5">
        <v>1</v>
      </c>
      <c r="B249" s="17">
        <f>SUBTOTAL(9,$A$22:A249)</f>
        <v>213</v>
      </c>
      <c r="C249" s="4" t="s">
        <v>474</v>
      </c>
      <c r="D249" s="1">
        <f t="shared" ref="D249:D251" si="92">E249+F249+G249+H249+I249+J249+L249+N249+P249+R249+T249+U249+V249+W249+X249+Y249+Z249+AA249+AB249+AC249+AD249+AE249</f>
        <v>1705088.67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169">
        <v>0</v>
      </c>
      <c r="L249" s="3">
        <v>0</v>
      </c>
      <c r="M249" s="6">
        <v>202.37</v>
      </c>
      <c r="N249" s="1">
        <v>1522507.02</v>
      </c>
      <c r="O249" s="3">
        <v>0</v>
      </c>
      <c r="P249" s="3">
        <v>0</v>
      </c>
      <c r="Q249" s="1">
        <v>0</v>
      </c>
      <c r="R249" s="1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1">
        <f>ROUND(N249*2.14%,2)</f>
        <v>32581.65</v>
      </c>
      <c r="AD249" s="1">
        <v>150000</v>
      </c>
      <c r="AE249" s="3">
        <v>0</v>
      </c>
      <c r="AF249" s="2">
        <v>2023</v>
      </c>
      <c r="AG249" s="2">
        <v>2023</v>
      </c>
      <c r="AH249" s="2">
        <v>2023</v>
      </c>
      <c r="AI249" s="12"/>
      <c r="AJ249" s="12"/>
      <c r="AK249" s="12"/>
      <c r="AL249" s="12"/>
      <c r="AM249" s="13" t="s">
        <v>16965</v>
      </c>
      <c r="AN249" s="13" t="s">
        <v>16961</v>
      </c>
      <c r="AO249" s="13">
        <v>0</v>
      </c>
      <c r="AP249" s="13" t="s">
        <v>16975</v>
      </c>
      <c r="AQ249" s="13" t="s">
        <v>16963</v>
      </c>
      <c r="AR249" s="13">
        <v>0</v>
      </c>
      <c r="AS249" s="13"/>
      <c r="AT249" s="13"/>
      <c r="AU249" s="13"/>
      <c r="AV249" s="13"/>
      <c r="AW249" s="13" t="s">
        <v>929</v>
      </c>
      <c r="AX249" s="14">
        <v>554.5</v>
      </c>
      <c r="AY249" s="14">
        <v>202.37</v>
      </c>
      <c r="AZ249" s="13" t="s">
        <v>3044</v>
      </c>
      <c r="BA249" s="13" t="s">
        <v>17023</v>
      </c>
      <c r="BB249" s="15"/>
      <c r="BC249" s="16">
        <f t="shared" si="78"/>
        <v>0</v>
      </c>
      <c r="BJ249" s="5" t="str">
        <f>VLOOKUP(C249,BM:BO,3,FALSE)</f>
        <v>нет данных</v>
      </c>
      <c r="BM249" s="5" t="s">
        <v>3703</v>
      </c>
      <c r="BN249" s="5" t="s">
        <v>1270</v>
      </c>
      <c r="BO249" s="5" t="s">
        <v>1132</v>
      </c>
      <c r="BU249" s="5" t="s">
        <v>3703</v>
      </c>
      <c r="BV249" s="5" t="s">
        <v>1270</v>
      </c>
      <c r="BW249" s="5" t="s">
        <v>1132</v>
      </c>
      <c r="CH249" s="165">
        <f t="shared" si="90"/>
        <v>-8.7311491370201111E-11</v>
      </c>
    </row>
    <row r="250" spans="1:115" x14ac:dyDescent="0.3">
      <c r="A250" s="5">
        <v>1</v>
      </c>
      <c r="B250" s="17">
        <f>SUBTOTAL(9,$A$22:A250)</f>
        <v>214</v>
      </c>
      <c r="C250" s="4" t="s">
        <v>475</v>
      </c>
      <c r="D250" s="1">
        <f t="shared" si="92"/>
        <v>4144382.54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169">
        <v>0</v>
      </c>
      <c r="L250" s="3">
        <v>0</v>
      </c>
      <c r="M250" s="6">
        <v>493.42</v>
      </c>
      <c r="N250" s="1">
        <v>3910693.69</v>
      </c>
      <c r="O250" s="3">
        <v>0</v>
      </c>
      <c r="P250" s="3">
        <v>0</v>
      </c>
      <c r="Q250" s="1">
        <v>0</v>
      </c>
      <c r="R250" s="1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1">
        <f>ROUND(N250*2.14%,2)+0.01</f>
        <v>83688.849999999991</v>
      </c>
      <c r="AD250" s="1">
        <v>150000</v>
      </c>
      <c r="AE250" s="3">
        <v>0</v>
      </c>
      <c r="AF250" s="2">
        <v>2023</v>
      </c>
      <c r="AG250" s="2">
        <v>2023</v>
      </c>
      <c r="AH250" s="2">
        <v>2023</v>
      </c>
      <c r="AI250" s="12"/>
      <c r="AJ250" s="12"/>
      <c r="AK250" s="12"/>
      <c r="AL250" s="12"/>
      <c r="AM250" s="13" t="s">
        <v>16973</v>
      </c>
      <c r="AN250" s="13" t="s">
        <v>16965</v>
      </c>
      <c r="AO250" s="13">
        <v>0</v>
      </c>
      <c r="AP250" s="13" t="s">
        <v>16975</v>
      </c>
      <c r="AQ250" s="13" t="s">
        <v>16963</v>
      </c>
      <c r="AR250" s="13">
        <v>0</v>
      </c>
      <c r="AS250" s="13" t="s">
        <v>16992</v>
      </c>
      <c r="AT250" s="13"/>
      <c r="AU250" s="13"/>
      <c r="AV250" s="13"/>
      <c r="AW250" s="13" t="s">
        <v>926</v>
      </c>
      <c r="AX250" s="14">
        <v>706.1</v>
      </c>
      <c r="AY250" s="14">
        <v>493.42</v>
      </c>
      <c r="AZ250" s="13" t="s">
        <v>2969</v>
      </c>
      <c r="BA250" s="13" t="s">
        <v>17023</v>
      </c>
      <c r="BB250" s="15"/>
      <c r="BC250" s="16">
        <f t="shared" si="78"/>
        <v>0</v>
      </c>
      <c r="BJ250" s="5" t="str">
        <f>VLOOKUP(C250,BM:BO,3,FALSE)</f>
        <v>502.500</v>
      </c>
      <c r="BM250" s="5" t="s">
        <v>3704</v>
      </c>
      <c r="BN250" s="5" t="s">
        <v>640</v>
      </c>
      <c r="BO250" s="5" t="s">
        <v>3706</v>
      </c>
      <c r="BU250" s="5" t="s">
        <v>3704</v>
      </c>
      <c r="BV250" s="5" t="s">
        <v>640</v>
      </c>
      <c r="BW250" s="5" t="s">
        <v>3706</v>
      </c>
      <c r="CH250" s="165">
        <f t="shared" si="90"/>
        <v>1.1641532182693481E-10</v>
      </c>
    </row>
    <row r="251" spans="1:115" s="174" customFormat="1" x14ac:dyDescent="0.3">
      <c r="A251" s="5">
        <v>1</v>
      </c>
      <c r="B251" s="17">
        <f>SUBTOTAL(9,$A$22:A251)</f>
        <v>215</v>
      </c>
      <c r="C251" s="188" t="s">
        <v>8641</v>
      </c>
      <c r="D251" s="1">
        <f t="shared" si="92"/>
        <v>13196841.680000002</v>
      </c>
      <c r="E251" s="170">
        <v>0</v>
      </c>
      <c r="F251" s="170">
        <v>0</v>
      </c>
      <c r="G251" s="170">
        <v>0</v>
      </c>
      <c r="H251" s="170">
        <v>0</v>
      </c>
      <c r="I251" s="170">
        <v>0</v>
      </c>
      <c r="J251" s="170">
        <v>0</v>
      </c>
      <c r="K251" s="171">
        <v>0</v>
      </c>
      <c r="L251" s="170">
        <v>0</v>
      </c>
      <c r="M251" s="170">
        <v>1203</v>
      </c>
      <c r="N251" s="189">
        <v>12912768.41</v>
      </c>
      <c r="O251" s="170">
        <v>0</v>
      </c>
      <c r="P251" s="170">
        <v>0</v>
      </c>
      <c r="Q251" s="170">
        <v>0</v>
      </c>
      <c r="R251" s="170">
        <v>0</v>
      </c>
      <c r="S251" s="170">
        <v>0</v>
      </c>
      <c r="T251" s="170">
        <v>0</v>
      </c>
      <c r="U251" s="170">
        <v>0</v>
      </c>
      <c r="V251" s="170">
        <v>0</v>
      </c>
      <c r="W251" s="170">
        <v>0</v>
      </c>
      <c r="X251" s="170">
        <v>0</v>
      </c>
      <c r="Y251" s="170">
        <v>0</v>
      </c>
      <c r="Z251" s="170">
        <v>0</v>
      </c>
      <c r="AA251" s="170">
        <v>0</v>
      </c>
      <c r="AB251" s="170">
        <v>0</v>
      </c>
      <c r="AC251" s="170">
        <f t="shared" ref="AC251" si="93">ROUND(N251*1.0593%,2)+ROUND(E251*1.0593%,2)+ROUND(F251*1.0593%,2)+ROUND(G251*1.0593%,2)+ROUND(H251*1.0593%,2)+ROUND(I251*1.0593%,2)+ROUND(J251*1.0593%,2)+ROUND(L251*1.0593%,2)+ROUND(P251*1.0593%,2)+ROUND(R251*1.0593%,2)+ROUND(T251*1.0593%,2)+ROUND(U251*1.0593%,2)+ROUND(V251*1.0593%,2)+ROUND(W251*1.0593%,2)+ROUND(X251*1.0593%,2)+ROUND(Y251*1.0593%,2)+ROUND(Z251*1.0593%,2)+ROUND(AA251*1.0593%,2)+ROUND(AB251*1.0593%,2)</f>
        <v>136784.95999999999</v>
      </c>
      <c r="AD251" s="170">
        <v>147288.31</v>
      </c>
      <c r="AE251" s="170">
        <v>0</v>
      </c>
      <c r="AF251" s="172">
        <v>2023</v>
      </c>
      <c r="AG251" s="172">
        <v>2023</v>
      </c>
      <c r="AH251" s="173">
        <v>2023</v>
      </c>
      <c r="AT251" s="174" t="e">
        <f>VLOOKUP(C251,AW:AX,2,FALSE)</f>
        <v>#N/A</v>
      </c>
      <c r="BW251" s="175"/>
      <c r="CE251" s="174" t="e">
        <f>VLOOKUP(C251,CF:CG,2,FALSE)</f>
        <v>#N/A</v>
      </c>
      <c r="CH251" s="165">
        <f t="shared" si="90"/>
        <v>1.4260876923799515E-9</v>
      </c>
      <c r="CL251" s="174" t="e">
        <f>VLOOKUP(C251,CM:CN,2,FALSE)</f>
        <v>#N/A</v>
      </c>
      <c r="DK251" s="174" t="e">
        <f>VLOOKUP(C251,DL:DM,2,FALSE)</f>
        <v>#N/A</v>
      </c>
    </row>
    <row r="252" spans="1:115" x14ac:dyDescent="0.3">
      <c r="B252" s="166" t="s">
        <v>289</v>
      </c>
      <c r="C252" s="166"/>
      <c r="D252" s="163">
        <f>SUM(D253:D256)</f>
        <v>15378988.970000001</v>
      </c>
      <c r="E252" s="1">
        <f t="shared" ref="E252:AE252" si="94">SUM(E253:E256)</f>
        <v>0</v>
      </c>
      <c r="F252" s="1">
        <f t="shared" si="94"/>
        <v>0</v>
      </c>
      <c r="G252" s="1">
        <f t="shared" si="94"/>
        <v>0</v>
      </c>
      <c r="H252" s="1">
        <f t="shared" si="94"/>
        <v>0</v>
      </c>
      <c r="I252" s="1">
        <f t="shared" si="94"/>
        <v>0</v>
      </c>
      <c r="J252" s="1">
        <f t="shared" si="94"/>
        <v>0</v>
      </c>
      <c r="K252" s="164">
        <f t="shared" si="94"/>
        <v>0</v>
      </c>
      <c r="L252" s="1">
        <f t="shared" si="94"/>
        <v>0</v>
      </c>
      <c r="M252" s="1">
        <f t="shared" si="94"/>
        <v>1444</v>
      </c>
      <c r="N252" s="1">
        <f t="shared" si="94"/>
        <v>12692500.9</v>
      </c>
      <c r="O252" s="1">
        <f t="shared" si="94"/>
        <v>0</v>
      </c>
      <c r="P252" s="1">
        <f t="shared" si="94"/>
        <v>0</v>
      </c>
      <c r="Q252" s="1">
        <f t="shared" si="94"/>
        <v>377.9</v>
      </c>
      <c r="R252" s="1">
        <f t="shared" si="94"/>
        <v>2032521.6</v>
      </c>
      <c r="S252" s="1">
        <f t="shared" si="94"/>
        <v>0</v>
      </c>
      <c r="T252" s="1">
        <f t="shared" si="94"/>
        <v>0</v>
      </c>
      <c r="U252" s="1">
        <f t="shared" si="94"/>
        <v>0</v>
      </c>
      <c r="V252" s="1">
        <f t="shared" si="94"/>
        <v>0</v>
      </c>
      <c r="W252" s="1">
        <f t="shared" si="94"/>
        <v>0</v>
      </c>
      <c r="X252" s="1">
        <f t="shared" si="94"/>
        <v>0</v>
      </c>
      <c r="Y252" s="1">
        <f t="shared" si="94"/>
        <v>0</v>
      </c>
      <c r="Z252" s="1">
        <f t="shared" si="94"/>
        <v>0</v>
      </c>
      <c r="AA252" s="1">
        <f t="shared" si="94"/>
        <v>0</v>
      </c>
      <c r="AB252" s="1">
        <f t="shared" si="94"/>
        <v>0</v>
      </c>
      <c r="AC252" s="1">
        <f t="shared" si="94"/>
        <v>223966.47000000003</v>
      </c>
      <c r="AD252" s="1">
        <f t="shared" si="94"/>
        <v>430000</v>
      </c>
      <c r="AE252" s="1">
        <f t="shared" si="94"/>
        <v>0</v>
      </c>
      <c r="AF252" s="2" t="s">
        <v>17037</v>
      </c>
      <c r="AG252" s="2" t="s">
        <v>17037</v>
      </c>
      <c r="AH252" s="2" t="s">
        <v>17037</v>
      </c>
      <c r="AI252" s="12"/>
      <c r="AJ252" s="12"/>
      <c r="AK252" s="12"/>
      <c r="AL252" s="12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4"/>
      <c r="AY252" s="14"/>
      <c r="AZ252" s="13"/>
      <c r="BA252" s="13"/>
      <c r="BB252" s="15"/>
      <c r="BC252" s="16">
        <f t="shared" si="78"/>
        <v>-1444</v>
      </c>
      <c r="BJ252" s="5" t="e">
        <f>VLOOKUP(C252,BM:BO,3,FALSE)</f>
        <v>#N/A</v>
      </c>
      <c r="BM252" s="5" t="s">
        <v>3419</v>
      </c>
      <c r="BN252" s="5" t="s">
        <v>1016</v>
      </c>
      <c r="BO252" s="5" t="s">
        <v>3420</v>
      </c>
      <c r="BU252" s="5" t="s">
        <v>3419</v>
      </c>
      <c r="BV252" s="5" t="s">
        <v>1016</v>
      </c>
      <c r="BW252" s="5" t="s">
        <v>3420</v>
      </c>
      <c r="CH252" s="165">
        <f t="shared" si="90"/>
        <v>1.7462298274040222E-10</v>
      </c>
    </row>
    <row r="253" spans="1:115" x14ac:dyDescent="0.3">
      <c r="A253" s="5">
        <v>1</v>
      </c>
      <c r="B253" s="17">
        <f>SUBTOTAL(9,$A$22:A253)</f>
        <v>216</v>
      </c>
      <c r="C253" s="4" t="s">
        <v>291</v>
      </c>
      <c r="D253" s="1">
        <f t="shared" ref="D253:D256" si="95">E253+F253+G253+H253+I253+J253+L253+N253+P253+R253+T253+U253+V253+W253+X253+Y253+Z253+AA253+AB253+AC253+AD253+AE253</f>
        <v>6626324.1000000006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169">
        <v>0</v>
      </c>
      <c r="L253" s="3">
        <v>0</v>
      </c>
      <c r="M253" s="6">
        <v>730</v>
      </c>
      <c r="N253" s="1">
        <v>6291691.9000000004</v>
      </c>
      <c r="O253" s="3">
        <v>0</v>
      </c>
      <c r="P253" s="3">
        <v>0</v>
      </c>
      <c r="Q253" s="1">
        <v>0</v>
      </c>
      <c r="R253" s="1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134632.20000000001</v>
      </c>
      <c r="AD253" s="3">
        <v>200000</v>
      </c>
      <c r="AE253" s="3">
        <v>0</v>
      </c>
      <c r="AF253" s="2">
        <v>2023</v>
      </c>
      <c r="AG253" s="2">
        <v>2023</v>
      </c>
      <c r="AH253" s="2">
        <v>2023</v>
      </c>
      <c r="AI253" s="12"/>
      <c r="AJ253" s="12"/>
      <c r="AK253" s="12"/>
      <c r="AL253" s="12"/>
      <c r="AM253" s="13" t="s">
        <v>16966</v>
      </c>
      <c r="AN253" s="13" t="s">
        <v>16970</v>
      </c>
      <c r="AO253" s="13">
        <v>0</v>
      </c>
      <c r="AP253" s="13" t="s">
        <v>16975</v>
      </c>
      <c r="AQ253" s="13" t="s">
        <v>16975</v>
      </c>
      <c r="AR253" s="13" t="s">
        <v>16975</v>
      </c>
      <c r="AS253" s="13" t="s">
        <v>16994</v>
      </c>
      <c r="AT253" s="13"/>
      <c r="AU253" s="13"/>
      <c r="AV253" s="13"/>
      <c r="AW253" s="13" t="s">
        <v>3050</v>
      </c>
      <c r="AX253" s="14">
        <v>1431.3</v>
      </c>
      <c r="AY253" s="14">
        <v>703</v>
      </c>
      <c r="AZ253" s="13" t="s">
        <v>2994</v>
      </c>
      <c r="BA253" s="13" t="s">
        <v>17023</v>
      </c>
      <c r="BB253" s="15"/>
      <c r="BC253" s="16">
        <f t="shared" si="78"/>
        <v>-27</v>
      </c>
      <c r="BJ253" s="5" t="str">
        <f>VLOOKUP(C253,BM:BO,3,FALSE)</f>
        <v>2547.000</v>
      </c>
      <c r="BM253" s="5" t="s">
        <v>3422</v>
      </c>
      <c r="BN253" s="5" t="s">
        <v>2986</v>
      </c>
      <c r="BO253" s="5" t="s">
        <v>2986</v>
      </c>
      <c r="BU253" s="5" t="s">
        <v>3422</v>
      </c>
      <c r="BV253" s="5" t="s">
        <v>2986</v>
      </c>
      <c r="BW253" s="5" t="s">
        <v>2986</v>
      </c>
      <c r="CH253" s="165">
        <f t="shared" si="90"/>
        <v>1.7462298274040222E-10</v>
      </c>
    </row>
    <row r="254" spans="1:115" s="174" customFormat="1" x14ac:dyDescent="0.3">
      <c r="A254" s="5">
        <v>1</v>
      </c>
      <c r="B254" s="17">
        <f>SUBTOTAL(9,$A$22:A254)</f>
        <v>217</v>
      </c>
      <c r="C254" s="162" t="s">
        <v>9090</v>
      </c>
      <c r="D254" s="1">
        <f t="shared" si="95"/>
        <v>2054052.1</v>
      </c>
      <c r="E254" s="185">
        <v>0</v>
      </c>
      <c r="F254" s="185">
        <v>0</v>
      </c>
      <c r="G254" s="170">
        <v>0</v>
      </c>
      <c r="H254" s="185">
        <v>0</v>
      </c>
      <c r="I254" s="185">
        <v>0</v>
      </c>
      <c r="J254" s="185">
        <v>0</v>
      </c>
      <c r="K254" s="171">
        <v>0</v>
      </c>
      <c r="L254" s="170">
        <v>0</v>
      </c>
      <c r="M254" s="170">
        <v>0</v>
      </c>
      <c r="N254" s="170">
        <v>0</v>
      </c>
      <c r="O254" s="185">
        <v>0</v>
      </c>
      <c r="P254" s="185">
        <v>0</v>
      </c>
      <c r="Q254" s="170">
        <v>377.9</v>
      </c>
      <c r="R254" s="3">
        <v>2032521.6</v>
      </c>
      <c r="S254" s="170">
        <v>0</v>
      </c>
      <c r="T254" s="170">
        <v>0</v>
      </c>
      <c r="U254" s="170">
        <v>0</v>
      </c>
      <c r="V254" s="170">
        <v>0</v>
      </c>
      <c r="W254" s="170">
        <v>0</v>
      </c>
      <c r="X254" s="170">
        <v>0</v>
      </c>
      <c r="Y254" s="170">
        <v>0</v>
      </c>
      <c r="Z254" s="170">
        <v>0</v>
      </c>
      <c r="AA254" s="170">
        <v>0</v>
      </c>
      <c r="AB254" s="170">
        <v>0</v>
      </c>
      <c r="AC254" s="170">
        <f t="shared" ref="AC254:AC255" si="96">ROUND(N254*1.0593%,2)+ROUND(E254*1.0593%,2)+ROUND(F254*1.0593%,2)+ROUND(G254*1.0593%,2)+ROUND(H254*1.0593%,2)+ROUND(I254*1.0593%,2)+ROUND(J254*1.0593%,2)+ROUND(L254*1.0593%,2)+ROUND(P254*1.0593%,2)+ROUND(R254*1.0593%,2)+ROUND(T254*1.0593%,2)+ROUND(U254*1.0593%,2)+ROUND(V254*1.0593%,2)+ROUND(W254*1.0593%,2)+ROUND(X254*1.0593%,2)+ROUND(Y254*1.0593%,2)+ROUND(Z254*1.0593%,2)+ROUND(AA254*1.0593%,2)+ROUND(AB254*1.0593%,2)</f>
        <v>21530.5</v>
      </c>
      <c r="AD254" s="170">
        <v>0</v>
      </c>
      <c r="AE254" s="170">
        <v>0</v>
      </c>
      <c r="AF254" s="172" t="s">
        <v>17063</v>
      </c>
      <c r="AG254" s="172">
        <v>2023</v>
      </c>
      <c r="AH254" s="173">
        <v>2023</v>
      </c>
      <c r="BW254" s="175"/>
      <c r="CA254" s="174" t="e">
        <f>VLOOKUP(C254,CB:CC,2,FALSE)</f>
        <v>#N/A</v>
      </c>
      <c r="CE254" s="174" t="e">
        <f>VLOOKUP(C254,CF:CG,2,FALSE)</f>
        <v>#N/A</v>
      </c>
      <c r="CH254" s="165">
        <f t="shared" si="90"/>
        <v>0</v>
      </c>
      <c r="CL254" s="174" t="e">
        <f>VLOOKUP(C254,CM:CN,2,FALSE)</f>
        <v>#N/A</v>
      </c>
      <c r="DK254" s="174" t="e">
        <f>VLOOKUP(C254,DL:DM,2,FALSE)</f>
        <v>#N/A</v>
      </c>
    </row>
    <row r="255" spans="1:115" s="174" customFormat="1" x14ac:dyDescent="0.3">
      <c r="A255" s="5">
        <v>1</v>
      </c>
      <c r="B255" s="17">
        <f>SUBTOTAL(9,$A$22:A255)</f>
        <v>218</v>
      </c>
      <c r="C255" s="188" t="s">
        <v>9068</v>
      </c>
      <c r="D255" s="1">
        <f t="shared" si="95"/>
        <v>6468612.7699999996</v>
      </c>
      <c r="E255" s="170">
        <v>0</v>
      </c>
      <c r="F255" s="170">
        <v>0</v>
      </c>
      <c r="G255" s="170">
        <v>0</v>
      </c>
      <c r="H255" s="170">
        <v>0</v>
      </c>
      <c r="I255" s="170">
        <v>0</v>
      </c>
      <c r="J255" s="170">
        <v>0</v>
      </c>
      <c r="K255" s="171">
        <v>0</v>
      </c>
      <c r="L255" s="170">
        <v>0</v>
      </c>
      <c r="M255" s="170">
        <v>714</v>
      </c>
      <c r="N255" s="170">
        <v>6400809</v>
      </c>
      <c r="O255" s="170">
        <v>0</v>
      </c>
      <c r="P255" s="170">
        <v>0</v>
      </c>
      <c r="Q255" s="170">
        <v>0</v>
      </c>
      <c r="R255" s="170">
        <v>0</v>
      </c>
      <c r="S255" s="170">
        <v>0</v>
      </c>
      <c r="T255" s="170">
        <v>0</v>
      </c>
      <c r="U255" s="170">
        <v>0</v>
      </c>
      <c r="V255" s="170">
        <v>0</v>
      </c>
      <c r="W255" s="170">
        <v>0</v>
      </c>
      <c r="X255" s="170">
        <v>0</v>
      </c>
      <c r="Y255" s="170">
        <v>0</v>
      </c>
      <c r="Z255" s="170">
        <v>0</v>
      </c>
      <c r="AA255" s="170">
        <v>0</v>
      </c>
      <c r="AB255" s="170">
        <v>0</v>
      </c>
      <c r="AC255" s="170">
        <f t="shared" si="96"/>
        <v>67803.77</v>
      </c>
      <c r="AD255" s="170">
        <v>0</v>
      </c>
      <c r="AE255" s="170">
        <v>0</v>
      </c>
      <c r="AF255" s="172" t="s">
        <v>17063</v>
      </c>
      <c r="AG255" s="172">
        <v>2023</v>
      </c>
      <c r="AH255" s="173">
        <v>2023</v>
      </c>
      <c r="AT255" s="174" t="e">
        <f>VLOOKUP(C255,AW:AX,2,FALSE)</f>
        <v>#N/A</v>
      </c>
      <c r="BW255" s="175"/>
      <c r="CE255" s="174" t="e">
        <f>VLOOKUP(C255,CF:CG,2,FALSE)</f>
        <v>#N/A</v>
      </c>
      <c r="CH255" s="165">
        <f t="shared" si="90"/>
        <v>-4.5110937207937241E-10</v>
      </c>
      <c r="CL255" s="174" t="e">
        <f>VLOOKUP(C255,CM:CN,2,FALSE)</f>
        <v>#N/A</v>
      </c>
      <c r="DK255" s="174" t="e">
        <f>VLOOKUP(C255,DL:DM,2,FALSE)</f>
        <v>#N/A</v>
      </c>
    </row>
    <row r="256" spans="1:115" x14ac:dyDescent="0.3">
      <c r="A256" s="5">
        <v>1</v>
      </c>
      <c r="B256" s="17">
        <f>SUBTOTAL(9,$A$22:A256)</f>
        <v>219</v>
      </c>
      <c r="C256" s="4" t="s">
        <v>290</v>
      </c>
      <c r="D256" s="1">
        <f t="shared" si="95"/>
        <v>230000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169">
        <v>0</v>
      </c>
      <c r="L256" s="3">
        <v>0</v>
      </c>
      <c r="M256" s="6">
        <v>0</v>
      </c>
      <c r="N256" s="1">
        <v>0</v>
      </c>
      <c r="O256" s="3">
        <v>0</v>
      </c>
      <c r="P256" s="3">
        <v>0</v>
      </c>
      <c r="Q256" s="1">
        <v>0</v>
      </c>
      <c r="R256" s="1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230000</v>
      </c>
      <c r="AE256" s="3">
        <v>0</v>
      </c>
      <c r="AF256" s="2">
        <v>2023</v>
      </c>
      <c r="AG256" s="2" t="s">
        <v>17063</v>
      </c>
      <c r="AH256" s="2" t="s">
        <v>17063</v>
      </c>
      <c r="AI256" s="12"/>
      <c r="AJ256" s="12"/>
      <c r="AK256" s="12"/>
      <c r="AL256" s="12"/>
      <c r="AM256" s="13" t="s">
        <v>16980</v>
      </c>
      <c r="AN256" s="13" t="s">
        <v>16976</v>
      </c>
      <c r="AO256" s="13">
        <v>0</v>
      </c>
      <c r="AP256" s="13" t="s">
        <v>16975</v>
      </c>
      <c r="AQ256" s="13" t="s">
        <v>16975</v>
      </c>
      <c r="AR256" s="13" t="s">
        <v>16975</v>
      </c>
      <c r="AS256" s="13"/>
      <c r="AT256" s="13"/>
      <c r="AU256" s="13"/>
      <c r="AV256" s="13"/>
      <c r="AW256" s="13" t="s">
        <v>786</v>
      </c>
      <c r="AX256" s="14">
        <v>2128.3000000000002</v>
      </c>
      <c r="AY256" s="14">
        <v>1493.5</v>
      </c>
      <c r="AZ256" s="13" t="s">
        <v>2994</v>
      </c>
      <c r="BA256" s="13">
        <v>2009</v>
      </c>
      <c r="BB256" s="15"/>
      <c r="BC256" s="16">
        <f>AY256-M256</f>
        <v>1493.5</v>
      </c>
      <c r="BJ256" s="5" t="str">
        <f t="shared" ref="BJ256:BJ262" si="97">VLOOKUP(C256,BM:BO,3,FALSE)</f>
        <v>1493.500</v>
      </c>
      <c r="BM256" s="5" t="s">
        <v>680</v>
      </c>
      <c r="BN256" s="5" t="s">
        <v>1142</v>
      </c>
      <c r="BO256" s="5" t="s">
        <v>3421</v>
      </c>
      <c r="BU256" s="5" t="s">
        <v>680</v>
      </c>
      <c r="BV256" s="5" t="s">
        <v>1142</v>
      </c>
      <c r="BW256" s="5" t="s">
        <v>3421</v>
      </c>
      <c r="CH256" s="165">
        <f t="shared" si="90"/>
        <v>0</v>
      </c>
    </row>
    <row r="257" spans="1:86" x14ac:dyDescent="0.3">
      <c r="B257" s="166" t="s">
        <v>292</v>
      </c>
      <c r="C257" s="166"/>
      <c r="D257" s="163">
        <f>D258</f>
        <v>4106410.62</v>
      </c>
      <c r="E257" s="1">
        <f t="shared" ref="E257:AE257" si="98">E258</f>
        <v>0</v>
      </c>
      <c r="F257" s="1">
        <f t="shared" si="98"/>
        <v>0</v>
      </c>
      <c r="G257" s="1">
        <f t="shared" si="98"/>
        <v>0</v>
      </c>
      <c r="H257" s="1">
        <f t="shared" si="98"/>
        <v>0</v>
      </c>
      <c r="I257" s="1">
        <f t="shared" si="98"/>
        <v>0</v>
      </c>
      <c r="J257" s="1">
        <f t="shared" si="98"/>
        <v>0</v>
      </c>
      <c r="K257" s="164">
        <f t="shared" si="98"/>
        <v>0</v>
      </c>
      <c r="L257" s="1">
        <f t="shared" si="98"/>
        <v>0</v>
      </c>
      <c r="M257" s="1">
        <f t="shared" si="98"/>
        <v>0</v>
      </c>
      <c r="N257" s="1">
        <f t="shared" si="98"/>
        <v>0</v>
      </c>
      <c r="O257" s="1">
        <f t="shared" si="98"/>
        <v>0</v>
      </c>
      <c r="P257" s="1">
        <f t="shared" si="98"/>
        <v>0</v>
      </c>
      <c r="Q257" s="1">
        <f t="shared" si="98"/>
        <v>0</v>
      </c>
      <c r="R257" s="1">
        <f t="shared" si="98"/>
        <v>0</v>
      </c>
      <c r="S257" s="1">
        <f t="shared" si="98"/>
        <v>0</v>
      </c>
      <c r="T257" s="1">
        <f t="shared" si="98"/>
        <v>0</v>
      </c>
      <c r="U257" s="1">
        <f t="shared" si="98"/>
        <v>3873517.35</v>
      </c>
      <c r="V257" s="1">
        <f t="shared" si="98"/>
        <v>0</v>
      </c>
      <c r="W257" s="1">
        <f t="shared" si="98"/>
        <v>0</v>
      </c>
      <c r="X257" s="1">
        <f t="shared" si="98"/>
        <v>0</v>
      </c>
      <c r="Y257" s="1">
        <f t="shared" si="98"/>
        <v>0</v>
      </c>
      <c r="Z257" s="1">
        <f t="shared" si="98"/>
        <v>0</v>
      </c>
      <c r="AA257" s="1">
        <f t="shared" si="98"/>
        <v>0</v>
      </c>
      <c r="AB257" s="1">
        <f t="shared" si="98"/>
        <v>0</v>
      </c>
      <c r="AC257" s="1">
        <f t="shared" si="98"/>
        <v>82893.27</v>
      </c>
      <c r="AD257" s="1">
        <f t="shared" si="98"/>
        <v>150000</v>
      </c>
      <c r="AE257" s="1">
        <f t="shared" si="98"/>
        <v>0</v>
      </c>
      <c r="AF257" s="2" t="s">
        <v>17037</v>
      </c>
      <c r="AG257" s="2" t="s">
        <v>17037</v>
      </c>
      <c r="AH257" s="2" t="s">
        <v>17037</v>
      </c>
      <c r="AI257" s="12"/>
      <c r="AJ257" s="12"/>
      <c r="AK257" s="12"/>
      <c r="AL257" s="12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4"/>
      <c r="AY257" s="14"/>
      <c r="AZ257" s="13"/>
      <c r="BA257" s="13"/>
      <c r="BB257" s="15"/>
      <c r="BC257" s="16">
        <f t="shared" si="78"/>
        <v>0</v>
      </c>
      <c r="BJ257" s="5" t="e">
        <f t="shared" si="97"/>
        <v>#N/A</v>
      </c>
      <c r="BM257" s="5" t="s">
        <v>3424</v>
      </c>
      <c r="BN257" s="5" t="s">
        <v>1345</v>
      </c>
      <c r="BO257" s="5" t="s">
        <v>3425</v>
      </c>
      <c r="BU257" s="5" t="s">
        <v>3424</v>
      </c>
      <c r="BV257" s="5" t="s">
        <v>1345</v>
      </c>
      <c r="BW257" s="5" t="s">
        <v>3425</v>
      </c>
      <c r="CH257" s="165">
        <f t="shared" si="90"/>
        <v>0</v>
      </c>
    </row>
    <row r="258" spans="1:86" x14ac:dyDescent="0.3">
      <c r="A258" s="5">
        <v>1</v>
      </c>
      <c r="B258" s="17">
        <f>SUBTOTAL(9,$A$22:A258)</f>
        <v>220</v>
      </c>
      <c r="C258" s="4" t="s">
        <v>300</v>
      </c>
      <c r="D258" s="1">
        <f t="shared" ref="D258" si="99">E258+F258+G258+H258+I258+J258+L258+N258+P258+R258+T258+U258+V258+W258+X258+Y258+Z258+AA258+AB258+AC258+AD258+AE258</f>
        <v>4106410.62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169">
        <v>0</v>
      </c>
      <c r="L258" s="3">
        <v>0</v>
      </c>
      <c r="M258" s="6">
        <v>0</v>
      </c>
      <c r="N258" s="1">
        <v>0</v>
      </c>
      <c r="O258" s="3">
        <v>0</v>
      </c>
      <c r="P258" s="3">
        <v>0</v>
      </c>
      <c r="Q258" s="1">
        <v>0</v>
      </c>
      <c r="R258" s="1">
        <v>0</v>
      </c>
      <c r="S258" s="3">
        <v>0</v>
      </c>
      <c r="T258" s="3">
        <v>0</v>
      </c>
      <c r="U258" s="3">
        <f>3335163.54+189631.94+348721.87</f>
        <v>3873517.35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f>ROUND(U258*2.14%,2)</f>
        <v>82893.27</v>
      </c>
      <c r="AD258" s="3">
        <v>150000</v>
      </c>
      <c r="AE258" s="3">
        <v>0</v>
      </c>
      <c r="AF258" s="2">
        <v>2023</v>
      </c>
      <c r="AG258" s="2">
        <v>2023</v>
      </c>
      <c r="AH258" s="2">
        <v>2023</v>
      </c>
      <c r="AI258" s="12"/>
      <c r="AJ258" s="12"/>
      <c r="AK258" s="12"/>
      <c r="AL258" s="12"/>
      <c r="AM258" s="13" t="s">
        <v>16980</v>
      </c>
      <c r="AN258" s="13" t="s">
        <v>16970</v>
      </c>
      <c r="AO258" s="13">
        <v>0</v>
      </c>
      <c r="AP258" s="13" t="s">
        <v>16975</v>
      </c>
      <c r="AQ258" s="13" t="s">
        <v>16968</v>
      </c>
      <c r="AR258" s="13">
        <v>0</v>
      </c>
      <c r="AS258" s="13" t="s">
        <v>16991</v>
      </c>
      <c r="AT258" s="13"/>
      <c r="AU258" s="13"/>
      <c r="AV258" s="13"/>
      <c r="AW258" s="13" t="s">
        <v>774</v>
      </c>
      <c r="AX258" s="14">
        <v>926.3</v>
      </c>
      <c r="AY258" s="14">
        <v>412</v>
      </c>
      <c r="AZ258" s="13" t="s">
        <v>2994</v>
      </c>
      <c r="BA258" s="13" t="s">
        <v>774</v>
      </c>
      <c r="BB258" s="15"/>
      <c r="BC258" s="16">
        <f t="shared" si="78"/>
        <v>412</v>
      </c>
      <c r="BJ258" s="5" t="str">
        <f t="shared" si="97"/>
        <v>410.300</v>
      </c>
      <c r="BM258" s="5" t="s">
        <v>3426</v>
      </c>
      <c r="BN258" s="5" t="s">
        <v>2986</v>
      </c>
      <c r="BO258" s="5" t="s">
        <v>2986</v>
      </c>
      <c r="BU258" s="5" t="s">
        <v>3426</v>
      </c>
      <c r="BV258" s="5" t="s">
        <v>2986</v>
      </c>
      <c r="BW258" s="5" t="s">
        <v>2986</v>
      </c>
      <c r="CH258" s="165">
        <f t="shared" si="90"/>
        <v>0</v>
      </c>
    </row>
    <row r="259" spans="1:86" x14ac:dyDescent="0.3">
      <c r="B259" s="166" t="s">
        <v>327</v>
      </c>
      <c r="C259" s="166"/>
      <c r="D259" s="163">
        <f>D260</f>
        <v>7194936.3199999994</v>
      </c>
      <c r="E259" s="1">
        <f t="shared" ref="E259:AE259" si="100">E260</f>
        <v>0</v>
      </c>
      <c r="F259" s="1">
        <f t="shared" si="100"/>
        <v>0</v>
      </c>
      <c r="G259" s="1">
        <f t="shared" si="100"/>
        <v>0</v>
      </c>
      <c r="H259" s="1">
        <f t="shared" si="100"/>
        <v>0</v>
      </c>
      <c r="I259" s="1">
        <f t="shared" si="100"/>
        <v>0</v>
      </c>
      <c r="J259" s="1">
        <f t="shared" si="100"/>
        <v>0</v>
      </c>
      <c r="K259" s="164">
        <f t="shared" si="100"/>
        <v>0</v>
      </c>
      <c r="L259" s="1">
        <f t="shared" si="100"/>
        <v>0</v>
      </c>
      <c r="M259" s="1">
        <f t="shared" si="100"/>
        <v>720</v>
      </c>
      <c r="N259" s="1">
        <f t="shared" si="100"/>
        <v>6867961.9299999997</v>
      </c>
      <c r="O259" s="1">
        <f t="shared" si="100"/>
        <v>0</v>
      </c>
      <c r="P259" s="1">
        <f t="shared" si="100"/>
        <v>0</v>
      </c>
      <c r="Q259" s="1">
        <f t="shared" si="100"/>
        <v>0</v>
      </c>
      <c r="R259" s="1">
        <f t="shared" si="100"/>
        <v>0</v>
      </c>
      <c r="S259" s="1">
        <f t="shared" si="100"/>
        <v>0</v>
      </c>
      <c r="T259" s="1">
        <f t="shared" si="100"/>
        <v>0</v>
      </c>
      <c r="U259" s="1">
        <f t="shared" si="100"/>
        <v>0</v>
      </c>
      <c r="V259" s="1">
        <f t="shared" si="100"/>
        <v>0</v>
      </c>
      <c r="W259" s="1">
        <f t="shared" si="100"/>
        <v>0</v>
      </c>
      <c r="X259" s="1">
        <f t="shared" si="100"/>
        <v>0</v>
      </c>
      <c r="Y259" s="1">
        <f t="shared" si="100"/>
        <v>0</v>
      </c>
      <c r="Z259" s="1">
        <f t="shared" si="100"/>
        <v>0</v>
      </c>
      <c r="AA259" s="1">
        <f t="shared" si="100"/>
        <v>0</v>
      </c>
      <c r="AB259" s="1">
        <f t="shared" si="100"/>
        <v>0</v>
      </c>
      <c r="AC259" s="1">
        <f t="shared" si="100"/>
        <v>146974.39000000001</v>
      </c>
      <c r="AD259" s="1">
        <f t="shared" si="100"/>
        <v>180000</v>
      </c>
      <c r="AE259" s="1">
        <f t="shared" si="100"/>
        <v>0</v>
      </c>
      <c r="AF259" s="2" t="s">
        <v>17037</v>
      </c>
      <c r="AG259" s="2" t="s">
        <v>17037</v>
      </c>
      <c r="AH259" s="2" t="s">
        <v>17037</v>
      </c>
      <c r="AI259" s="12"/>
      <c r="AJ259" s="12"/>
      <c r="AK259" s="12"/>
      <c r="AL259" s="12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4"/>
      <c r="AY259" s="14"/>
      <c r="AZ259" s="13"/>
      <c r="BA259" s="13"/>
      <c r="BB259" s="15"/>
      <c r="BC259" s="16">
        <f t="shared" si="78"/>
        <v>-720</v>
      </c>
      <c r="BJ259" s="5" t="e">
        <f t="shared" si="97"/>
        <v>#N/A</v>
      </c>
      <c r="BM259" s="5" t="s">
        <v>3476</v>
      </c>
      <c r="BN259" s="5" t="s">
        <v>1345</v>
      </c>
      <c r="BO259" s="5" t="s">
        <v>2986</v>
      </c>
      <c r="BU259" s="5" t="s">
        <v>3476</v>
      </c>
      <c r="BV259" s="5" t="s">
        <v>1345</v>
      </c>
      <c r="BW259" s="5" t="s">
        <v>2986</v>
      </c>
      <c r="CH259" s="165">
        <f t="shared" si="90"/>
        <v>-3.4924596548080444E-10</v>
      </c>
    </row>
    <row r="260" spans="1:86" x14ac:dyDescent="0.3">
      <c r="A260" s="5">
        <v>1</v>
      </c>
      <c r="B260" s="17">
        <f>SUBTOTAL(9,$A$22:A260)</f>
        <v>221</v>
      </c>
      <c r="C260" s="4" t="s">
        <v>329</v>
      </c>
      <c r="D260" s="1">
        <f>E260+F260+G260+H260+I260+J260+L260+N260+P260+R260+T260+U260+V260+W260+X260+Y260+Z260+AA260+AB260+AC260+AD260+AE260</f>
        <v>7194936.3199999994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169">
        <v>0</v>
      </c>
      <c r="L260" s="3">
        <v>0</v>
      </c>
      <c r="M260" s="6">
        <v>720</v>
      </c>
      <c r="N260" s="1">
        <f>5763101.63+1104860.3</f>
        <v>6867961.9299999997</v>
      </c>
      <c r="O260" s="3">
        <v>0</v>
      </c>
      <c r="P260" s="3">
        <v>0</v>
      </c>
      <c r="Q260" s="1">
        <v>0</v>
      </c>
      <c r="R260" s="1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1">
        <f>ROUND(N260*2.14%,2)</f>
        <v>146974.39000000001</v>
      </c>
      <c r="AD260" s="1">
        <v>180000</v>
      </c>
      <c r="AE260" s="3">
        <v>0</v>
      </c>
      <c r="AF260" s="2">
        <v>2023</v>
      </c>
      <c r="AG260" s="2">
        <v>2023</v>
      </c>
      <c r="AH260" s="2">
        <v>2023</v>
      </c>
      <c r="AI260" s="12"/>
      <c r="AJ260" s="12"/>
      <c r="AK260" s="12"/>
      <c r="AL260" s="12"/>
      <c r="AM260" s="13" t="s">
        <v>16971</v>
      </c>
      <c r="AN260" s="13" t="s">
        <v>16978</v>
      </c>
      <c r="AO260" s="13">
        <v>0</v>
      </c>
      <c r="AP260" s="13" t="s">
        <v>16976</v>
      </c>
      <c r="AQ260" s="13" t="s">
        <v>16972</v>
      </c>
      <c r="AR260" s="13">
        <v>0</v>
      </c>
      <c r="AS260" s="13"/>
      <c r="AT260" s="13"/>
      <c r="AU260" s="13"/>
      <c r="AV260" s="13"/>
      <c r="AW260" s="13" t="s">
        <v>669</v>
      </c>
      <c r="AX260" s="14">
        <v>786.9</v>
      </c>
      <c r="AY260" s="14">
        <v>720</v>
      </c>
      <c r="AZ260" s="13" t="s">
        <v>2969</v>
      </c>
      <c r="BA260" s="13" t="s">
        <v>17023</v>
      </c>
      <c r="BB260" s="15"/>
      <c r="BC260" s="16">
        <f t="shared" si="78"/>
        <v>0</v>
      </c>
      <c r="BJ260" s="5" t="str">
        <f t="shared" si="97"/>
        <v>646.900</v>
      </c>
      <c r="BM260" s="5" t="s">
        <v>684</v>
      </c>
      <c r="BN260" s="5" t="s">
        <v>1345</v>
      </c>
      <c r="BO260" s="5" t="s">
        <v>3478</v>
      </c>
      <c r="BU260" s="5" t="s">
        <v>684</v>
      </c>
      <c r="BV260" s="5" t="s">
        <v>1345</v>
      </c>
      <c r="BW260" s="5" t="s">
        <v>3478</v>
      </c>
      <c r="CH260" s="165">
        <f t="shared" si="90"/>
        <v>-3.4924596548080444E-10</v>
      </c>
    </row>
    <row r="261" spans="1:86" x14ac:dyDescent="0.3">
      <c r="B261" s="166" t="s">
        <v>328</v>
      </c>
      <c r="C261" s="166"/>
      <c r="D261" s="163">
        <f>D262</f>
        <v>1628981.76</v>
      </c>
      <c r="E261" s="1">
        <f t="shared" ref="E261:AE261" si="101">E262</f>
        <v>0</v>
      </c>
      <c r="F261" s="1">
        <f t="shared" si="101"/>
        <v>0</v>
      </c>
      <c r="G261" s="1">
        <f t="shared" si="101"/>
        <v>0</v>
      </c>
      <c r="H261" s="1">
        <f t="shared" si="101"/>
        <v>0</v>
      </c>
      <c r="I261" s="1">
        <f t="shared" si="101"/>
        <v>0</v>
      </c>
      <c r="J261" s="1">
        <f t="shared" si="101"/>
        <v>0</v>
      </c>
      <c r="K261" s="164">
        <f t="shared" si="101"/>
        <v>0</v>
      </c>
      <c r="L261" s="1">
        <f t="shared" si="101"/>
        <v>0</v>
      </c>
      <c r="M261" s="1">
        <f t="shared" si="101"/>
        <v>169.6</v>
      </c>
      <c r="N261" s="1">
        <f t="shared" si="101"/>
        <v>1447994.67</v>
      </c>
      <c r="O261" s="1">
        <f t="shared" si="101"/>
        <v>0</v>
      </c>
      <c r="P261" s="1">
        <f t="shared" si="101"/>
        <v>0</v>
      </c>
      <c r="Q261" s="1">
        <f t="shared" si="101"/>
        <v>0</v>
      </c>
      <c r="R261" s="1">
        <f t="shared" si="101"/>
        <v>0</v>
      </c>
      <c r="S261" s="1">
        <f t="shared" si="101"/>
        <v>0</v>
      </c>
      <c r="T261" s="1">
        <f t="shared" si="101"/>
        <v>0</v>
      </c>
      <c r="U261" s="1">
        <f t="shared" si="101"/>
        <v>0</v>
      </c>
      <c r="V261" s="1">
        <f t="shared" si="101"/>
        <v>0</v>
      </c>
      <c r="W261" s="1">
        <f t="shared" si="101"/>
        <v>0</v>
      </c>
      <c r="X261" s="1">
        <f t="shared" si="101"/>
        <v>0</v>
      </c>
      <c r="Y261" s="1">
        <f t="shared" si="101"/>
        <v>0</v>
      </c>
      <c r="Z261" s="1">
        <f t="shared" si="101"/>
        <v>0</v>
      </c>
      <c r="AA261" s="1">
        <f t="shared" si="101"/>
        <v>0</v>
      </c>
      <c r="AB261" s="1">
        <f t="shared" si="101"/>
        <v>0</v>
      </c>
      <c r="AC261" s="1">
        <f t="shared" si="101"/>
        <v>30987.09</v>
      </c>
      <c r="AD261" s="1">
        <f t="shared" si="101"/>
        <v>150000</v>
      </c>
      <c r="AE261" s="1">
        <f t="shared" si="101"/>
        <v>0</v>
      </c>
      <c r="AF261" s="2" t="s">
        <v>17037</v>
      </c>
      <c r="AG261" s="2" t="s">
        <v>17037</v>
      </c>
      <c r="AH261" s="2" t="s">
        <v>17037</v>
      </c>
      <c r="AI261" s="12"/>
      <c r="AJ261" s="12"/>
      <c r="AK261" s="12"/>
      <c r="AL261" s="12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4"/>
      <c r="AY261" s="14"/>
      <c r="AZ261" s="13"/>
      <c r="BA261" s="13"/>
      <c r="BB261" s="15"/>
      <c r="BC261" s="16">
        <f t="shared" ref="BC261:BC270" si="102">AY261-M261</f>
        <v>-169.6</v>
      </c>
      <c r="BJ261" s="5" t="e">
        <f t="shared" si="97"/>
        <v>#N/A</v>
      </c>
      <c r="BM261" s="5" t="s">
        <v>685</v>
      </c>
      <c r="BN261" s="5" t="s">
        <v>1270</v>
      </c>
      <c r="BO261" s="5" t="s">
        <v>1340</v>
      </c>
      <c r="BU261" s="5" t="s">
        <v>685</v>
      </c>
      <c r="BV261" s="5" t="s">
        <v>1270</v>
      </c>
      <c r="BW261" s="5" t="s">
        <v>1340</v>
      </c>
      <c r="CH261" s="165">
        <f t="shared" si="90"/>
        <v>8.7311491370201111E-11</v>
      </c>
    </row>
    <row r="262" spans="1:86" x14ac:dyDescent="0.3">
      <c r="A262" s="5">
        <v>1</v>
      </c>
      <c r="B262" s="17">
        <f>SUBTOTAL(9,$A$22:A262)</f>
        <v>222</v>
      </c>
      <c r="C262" s="4" t="s">
        <v>331</v>
      </c>
      <c r="D262" s="1">
        <f>E262+F262+G262+H262+I262+J262+L262+N262+P262+R262+T262+U262+V262+W262+X262+Y262+Z262+AA262+AB262+AC262+AD262+AE262</f>
        <v>1628981.76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169">
        <v>0</v>
      </c>
      <c r="L262" s="3">
        <v>0</v>
      </c>
      <c r="M262" s="6">
        <v>169.6</v>
      </c>
      <c r="N262" s="1">
        <f>1252185+195809.67</f>
        <v>1447994.67</v>
      </c>
      <c r="O262" s="3">
        <v>0</v>
      </c>
      <c r="P262" s="3">
        <v>0</v>
      </c>
      <c r="Q262" s="1">
        <v>0</v>
      </c>
      <c r="R262" s="1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1">
        <f>ROUND(N262*2.14%,2)</f>
        <v>30987.09</v>
      </c>
      <c r="AD262" s="1">
        <v>150000</v>
      </c>
      <c r="AE262" s="3">
        <v>0</v>
      </c>
      <c r="AF262" s="2">
        <v>2023</v>
      </c>
      <c r="AG262" s="2">
        <v>2023</v>
      </c>
      <c r="AH262" s="2">
        <v>2023</v>
      </c>
      <c r="AI262" s="12"/>
      <c r="AJ262" s="12"/>
      <c r="AK262" s="12"/>
      <c r="AL262" s="12"/>
      <c r="AM262" s="13" t="s">
        <v>16965</v>
      </c>
      <c r="AN262" s="13" t="s">
        <v>16961</v>
      </c>
      <c r="AO262" s="13">
        <v>0</v>
      </c>
      <c r="AP262" s="13" t="s">
        <v>16972</v>
      </c>
      <c r="AQ262" s="13" t="s">
        <v>16979</v>
      </c>
      <c r="AR262" s="13">
        <v>0</v>
      </c>
      <c r="AS262" s="13"/>
      <c r="AT262" s="13"/>
      <c r="AU262" s="13"/>
      <c r="AV262" s="13"/>
      <c r="AW262" s="13" t="s">
        <v>1016</v>
      </c>
      <c r="AX262" s="14">
        <v>365.1</v>
      </c>
      <c r="AY262" s="14" t="s">
        <v>2986</v>
      </c>
      <c r="AZ262" s="13" t="s">
        <v>2969</v>
      </c>
      <c r="BA262" s="13" t="s">
        <v>17023</v>
      </c>
      <c r="BB262" s="15"/>
      <c r="BC262" s="16" t="e">
        <f t="shared" si="102"/>
        <v>#VALUE!</v>
      </c>
      <c r="BJ262" s="5" t="str">
        <f t="shared" si="97"/>
        <v>нет данных</v>
      </c>
      <c r="BM262" s="5" t="s">
        <v>686</v>
      </c>
      <c r="BN262" s="5" t="s">
        <v>708</v>
      </c>
      <c r="BO262" s="5" t="s">
        <v>2174</v>
      </c>
      <c r="BU262" s="5" t="s">
        <v>686</v>
      </c>
      <c r="BV262" s="5" t="s">
        <v>708</v>
      </c>
      <c r="BW262" s="5" t="s">
        <v>2174</v>
      </c>
      <c r="CH262" s="165">
        <f t="shared" si="90"/>
        <v>8.7311491370201111E-11</v>
      </c>
    </row>
    <row r="263" spans="1:86" x14ac:dyDescent="0.3">
      <c r="B263" s="166" t="s">
        <v>333</v>
      </c>
      <c r="C263" s="4"/>
      <c r="D263" s="163">
        <f>D264+D265</f>
        <v>6041248.2699999996</v>
      </c>
      <c r="E263" s="1">
        <f t="shared" ref="E263:AE263" si="103">E264+E265</f>
        <v>0</v>
      </c>
      <c r="F263" s="1">
        <f t="shared" si="103"/>
        <v>0</v>
      </c>
      <c r="G263" s="1">
        <f t="shared" si="103"/>
        <v>0</v>
      </c>
      <c r="H263" s="1">
        <f t="shared" si="103"/>
        <v>0</v>
      </c>
      <c r="I263" s="1">
        <f t="shared" si="103"/>
        <v>0</v>
      </c>
      <c r="J263" s="1">
        <f t="shared" si="103"/>
        <v>0</v>
      </c>
      <c r="K263" s="164">
        <f t="shared" si="103"/>
        <v>0</v>
      </c>
      <c r="L263" s="1">
        <f t="shared" si="103"/>
        <v>0</v>
      </c>
      <c r="M263" s="1">
        <f t="shared" si="103"/>
        <v>897</v>
      </c>
      <c r="N263" s="1">
        <f t="shared" si="103"/>
        <v>5977924.1200000001</v>
      </c>
      <c r="O263" s="1">
        <f t="shared" si="103"/>
        <v>0</v>
      </c>
      <c r="P263" s="1">
        <f t="shared" si="103"/>
        <v>0</v>
      </c>
      <c r="Q263" s="1">
        <f t="shared" si="103"/>
        <v>0</v>
      </c>
      <c r="R263" s="1">
        <f t="shared" si="103"/>
        <v>0</v>
      </c>
      <c r="S263" s="1">
        <f t="shared" si="103"/>
        <v>0</v>
      </c>
      <c r="T263" s="1">
        <f t="shared" si="103"/>
        <v>0</v>
      </c>
      <c r="U263" s="1">
        <f t="shared" si="103"/>
        <v>0</v>
      </c>
      <c r="V263" s="1">
        <f t="shared" si="103"/>
        <v>0</v>
      </c>
      <c r="W263" s="1">
        <f t="shared" si="103"/>
        <v>0</v>
      </c>
      <c r="X263" s="1">
        <f t="shared" si="103"/>
        <v>0</v>
      </c>
      <c r="Y263" s="1">
        <f t="shared" si="103"/>
        <v>0</v>
      </c>
      <c r="Z263" s="1">
        <f t="shared" si="103"/>
        <v>0</v>
      </c>
      <c r="AA263" s="1">
        <f t="shared" si="103"/>
        <v>0</v>
      </c>
      <c r="AB263" s="1">
        <f t="shared" si="103"/>
        <v>0</v>
      </c>
      <c r="AC263" s="1">
        <f t="shared" si="103"/>
        <v>63324.15</v>
      </c>
      <c r="AD263" s="1">
        <f t="shared" si="103"/>
        <v>0</v>
      </c>
      <c r="AE263" s="1">
        <f t="shared" si="103"/>
        <v>0</v>
      </c>
      <c r="AF263" s="2" t="s">
        <v>17037</v>
      </c>
      <c r="AG263" s="2" t="s">
        <v>17037</v>
      </c>
      <c r="AH263" s="2" t="s">
        <v>17037</v>
      </c>
      <c r="AI263" s="12"/>
      <c r="AJ263" s="12"/>
      <c r="AK263" s="12"/>
      <c r="AL263" s="12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4"/>
      <c r="AY263" s="14"/>
      <c r="AZ263" s="13"/>
      <c r="BA263" s="13"/>
      <c r="BB263" s="15"/>
      <c r="BC263" s="16"/>
      <c r="CH263" s="165">
        <f t="shared" si="90"/>
        <v>-5.6024873629212379E-10</v>
      </c>
    </row>
    <row r="264" spans="1:86" x14ac:dyDescent="0.3">
      <c r="A264" s="5">
        <v>1</v>
      </c>
      <c r="B264" s="17">
        <f>SUBTOTAL(9,$A$22:A264)</f>
        <v>223</v>
      </c>
      <c r="C264" s="4" t="s">
        <v>1825</v>
      </c>
      <c r="D264" s="1">
        <f t="shared" ref="D264:D265" si="104">E264+F264+G264+H264+I264+J264+L264+N264+P264+R264+T264+U264+V264+W264+X264+Y264+Z264+AA264+AB264+AC264+AD264+AE264</f>
        <v>2988281.18</v>
      </c>
      <c r="E264" s="170">
        <v>0</v>
      </c>
      <c r="F264" s="170">
        <v>0</v>
      </c>
      <c r="G264" s="170">
        <v>0</v>
      </c>
      <c r="H264" s="170">
        <v>0</v>
      </c>
      <c r="I264" s="170">
        <v>0</v>
      </c>
      <c r="J264" s="170">
        <v>0</v>
      </c>
      <c r="K264" s="171">
        <v>0</v>
      </c>
      <c r="L264" s="170">
        <v>0</v>
      </c>
      <c r="M264" s="170">
        <v>429</v>
      </c>
      <c r="N264" s="170">
        <v>2956958.12</v>
      </c>
      <c r="O264" s="170">
        <v>0</v>
      </c>
      <c r="P264" s="170">
        <v>0</v>
      </c>
      <c r="Q264" s="170">
        <v>0</v>
      </c>
      <c r="R264" s="170">
        <v>0</v>
      </c>
      <c r="S264" s="170">
        <v>0</v>
      </c>
      <c r="T264" s="170">
        <v>0</v>
      </c>
      <c r="U264" s="170">
        <v>0</v>
      </c>
      <c r="V264" s="170">
        <v>0</v>
      </c>
      <c r="W264" s="170">
        <v>0</v>
      </c>
      <c r="X264" s="170">
        <v>0</v>
      </c>
      <c r="Y264" s="170">
        <v>0</v>
      </c>
      <c r="Z264" s="170">
        <v>0</v>
      </c>
      <c r="AA264" s="170">
        <v>0</v>
      </c>
      <c r="AB264" s="170">
        <v>0</v>
      </c>
      <c r="AC264" s="170">
        <f t="shared" ref="AC264:AC265" si="105">ROUND(N264*1.0593%,2)+ROUND(E264*1.0593%,2)+ROUND(F264*1.0593%,2)+ROUND(G264*1.0593%,2)+ROUND(H264*1.0593%,2)+ROUND(I264*1.0593%,2)+ROUND(J264*1.0593%,2)+ROUND(L264*1.0593%,2)+ROUND(P264*1.0593%,2)+ROUND(R264*1.0593%,2)+ROUND(T264*1.0593%,2)+ROUND(U264*1.0593%,2)+ROUND(V264*1.0593%,2)+ROUND(W264*1.0593%,2)+ROUND(X264*1.0593%,2)+ROUND(Y264*1.0593%,2)+ROUND(Z264*1.0593%,2)+ROUND(AA264*1.0593%,2)+ROUND(AB264*1.0593%,2)</f>
        <v>31323.06</v>
      </c>
      <c r="AD264" s="170">
        <v>0</v>
      </c>
      <c r="AE264" s="170">
        <v>0</v>
      </c>
      <c r="AF264" s="172" t="s">
        <v>17063</v>
      </c>
      <c r="AG264" s="172">
        <v>2023</v>
      </c>
      <c r="AH264" s="173">
        <v>2023</v>
      </c>
      <c r="AI264" s="12"/>
      <c r="AJ264" s="12"/>
      <c r="AK264" s="12"/>
      <c r="AL264" s="12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4"/>
      <c r="AY264" s="14"/>
      <c r="AZ264" s="13"/>
      <c r="BA264" s="13"/>
      <c r="BB264" s="15"/>
      <c r="BC264" s="16"/>
      <c r="CH264" s="165">
        <f t="shared" si="90"/>
        <v>5.4569682106375694E-11</v>
      </c>
    </row>
    <row r="265" spans="1:86" x14ac:dyDescent="0.3">
      <c r="A265" s="5">
        <v>1</v>
      </c>
      <c r="B265" s="17">
        <f>SUBTOTAL(9,$A$22:A265)</f>
        <v>224</v>
      </c>
      <c r="C265" s="4" t="s">
        <v>1824</v>
      </c>
      <c r="D265" s="1">
        <f t="shared" si="104"/>
        <v>3052967.09</v>
      </c>
      <c r="E265" s="170">
        <v>0</v>
      </c>
      <c r="F265" s="170">
        <v>0</v>
      </c>
      <c r="G265" s="170">
        <v>0</v>
      </c>
      <c r="H265" s="170">
        <v>0</v>
      </c>
      <c r="I265" s="170">
        <v>0</v>
      </c>
      <c r="J265" s="170">
        <v>0</v>
      </c>
      <c r="K265" s="171">
        <v>0</v>
      </c>
      <c r="L265" s="170">
        <v>0</v>
      </c>
      <c r="M265" s="170">
        <v>468</v>
      </c>
      <c r="N265" s="170">
        <v>3020966</v>
      </c>
      <c r="O265" s="170">
        <v>0</v>
      </c>
      <c r="P265" s="170">
        <v>0</v>
      </c>
      <c r="Q265" s="170">
        <v>0</v>
      </c>
      <c r="R265" s="170">
        <v>0</v>
      </c>
      <c r="S265" s="170">
        <v>0</v>
      </c>
      <c r="T265" s="170">
        <v>0</v>
      </c>
      <c r="U265" s="170">
        <v>0</v>
      </c>
      <c r="V265" s="170">
        <v>0</v>
      </c>
      <c r="W265" s="170">
        <v>0</v>
      </c>
      <c r="X265" s="170">
        <v>0</v>
      </c>
      <c r="Y265" s="170">
        <v>0</v>
      </c>
      <c r="Z265" s="170">
        <v>0</v>
      </c>
      <c r="AA265" s="170">
        <v>0</v>
      </c>
      <c r="AB265" s="170">
        <v>0</v>
      </c>
      <c r="AC265" s="170">
        <f t="shared" si="105"/>
        <v>32001.09</v>
      </c>
      <c r="AD265" s="170">
        <v>0</v>
      </c>
      <c r="AE265" s="170">
        <v>0</v>
      </c>
      <c r="AF265" s="172" t="s">
        <v>17063</v>
      </c>
      <c r="AG265" s="172">
        <v>2023</v>
      </c>
      <c r="AH265" s="173">
        <v>2023</v>
      </c>
      <c r="AI265" s="12"/>
      <c r="AJ265" s="12"/>
      <c r="AK265" s="12"/>
      <c r="AL265" s="12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4"/>
      <c r="AY265" s="14"/>
      <c r="AZ265" s="13"/>
      <c r="BA265" s="13"/>
      <c r="BB265" s="15"/>
      <c r="BC265" s="16"/>
      <c r="CH265" s="165">
        <f t="shared" si="90"/>
        <v>-1.4915713109076023E-10</v>
      </c>
    </row>
    <row r="266" spans="1:86" x14ac:dyDescent="0.3">
      <c r="B266" s="166" t="s">
        <v>17445</v>
      </c>
      <c r="C266" s="166"/>
      <c r="D266" s="163">
        <f>D267</f>
        <v>794399.19000000006</v>
      </c>
      <c r="E266" s="1">
        <f t="shared" ref="E266:AE266" si="106">E267</f>
        <v>76948.55</v>
      </c>
      <c r="F266" s="1">
        <f t="shared" si="106"/>
        <v>0</v>
      </c>
      <c r="G266" s="1">
        <f t="shared" si="106"/>
        <v>0</v>
      </c>
      <c r="H266" s="1">
        <f t="shared" si="106"/>
        <v>104285.33</v>
      </c>
      <c r="I266" s="1">
        <f t="shared" si="106"/>
        <v>498616.51</v>
      </c>
      <c r="J266" s="1">
        <f t="shared" si="106"/>
        <v>0</v>
      </c>
      <c r="K266" s="1">
        <f t="shared" si="106"/>
        <v>0</v>
      </c>
      <c r="L266" s="1">
        <f t="shared" si="106"/>
        <v>0</v>
      </c>
      <c r="M266" s="1">
        <f t="shared" si="106"/>
        <v>0</v>
      </c>
      <c r="N266" s="1">
        <f t="shared" si="106"/>
        <v>0</v>
      </c>
      <c r="O266" s="1">
        <f t="shared" si="106"/>
        <v>0</v>
      </c>
      <c r="P266" s="1">
        <f t="shared" si="106"/>
        <v>0</v>
      </c>
      <c r="Q266" s="1">
        <f t="shared" si="106"/>
        <v>0</v>
      </c>
      <c r="R266" s="1">
        <f t="shared" si="106"/>
        <v>0</v>
      </c>
      <c r="S266" s="1">
        <f t="shared" si="106"/>
        <v>0</v>
      </c>
      <c r="T266" s="1">
        <f t="shared" si="106"/>
        <v>0</v>
      </c>
      <c r="U266" s="1">
        <f t="shared" si="106"/>
        <v>0</v>
      </c>
      <c r="V266" s="1">
        <f t="shared" si="106"/>
        <v>0</v>
      </c>
      <c r="W266" s="1">
        <f t="shared" si="106"/>
        <v>0</v>
      </c>
      <c r="X266" s="1">
        <f t="shared" si="106"/>
        <v>0</v>
      </c>
      <c r="Y266" s="1">
        <f t="shared" si="106"/>
        <v>0</v>
      </c>
      <c r="Z266" s="1">
        <f t="shared" si="106"/>
        <v>0</v>
      </c>
      <c r="AA266" s="1">
        <f t="shared" si="106"/>
        <v>0</v>
      </c>
      <c r="AB266" s="1">
        <f t="shared" si="106"/>
        <v>0</v>
      </c>
      <c r="AC266" s="1">
        <f t="shared" si="106"/>
        <v>14548.8</v>
      </c>
      <c r="AD266" s="1">
        <f t="shared" si="106"/>
        <v>100000</v>
      </c>
      <c r="AE266" s="1">
        <f t="shared" si="106"/>
        <v>0</v>
      </c>
      <c r="AF266" s="2" t="s">
        <v>17037</v>
      </c>
      <c r="AG266" s="2" t="s">
        <v>17037</v>
      </c>
      <c r="AH266" s="2" t="s">
        <v>17037</v>
      </c>
      <c r="AI266" s="12"/>
      <c r="AJ266" s="12"/>
      <c r="AK266" s="12"/>
      <c r="AL266" s="12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4"/>
      <c r="AY266" s="14"/>
      <c r="AZ266" s="13"/>
      <c r="BA266" s="13"/>
      <c r="BB266" s="15"/>
      <c r="BC266" s="16"/>
      <c r="CH266" s="165"/>
    </row>
    <row r="267" spans="1:86" x14ac:dyDescent="0.3">
      <c r="A267" s="5">
        <v>1</v>
      </c>
      <c r="B267" s="17">
        <f>SUBTOTAL(9,$A$22:A267)</f>
        <v>225</v>
      </c>
      <c r="C267" s="4" t="s">
        <v>330</v>
      </c>
      <c r="D267" s="1">
        <v>794399.19000000006</v>
      </c>
      <c r="E267" s="3">
        <v>76948.55</v>
      </c>
      <c r="F267" s="3">
        <v>0</v>
      </c>
      <c r="G267" s="3">
        <v>0</v>
      </c>
      <c r="H267" s="3">
        <v>104285.33</v>
      </c>
      <c r="I267" s="3">
        <v>498616.51</v>
      </c>
      <c r="J267" s="3">
        <v>0</v>
      </c>
      <c r="K267" s="217">
        <v>0</v>
      </c>
      <c r="L267" s="3">
        <v>0</v>
      </c>
      <c r="M267" s="6">
        <v>0</v>
      </c>
      <c r="N267" s="1">
        <v>0</v>
      </c>
      <c r="O267" s="3">
        <v>0</v>
      </c>
      <c r="P267" s="3">
        <v>0</v>
      </c>
      <c r="Q267" s="1">
        <v>0</v>
      </c>
      <c r="R267" s="1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14548.8</v>
      </c>
      <c r="AD267" s="3">
        <v>100000</v>
      </c>
      <c r="AE267" s="3">
        <v>0</v>
      </c>
      <c r="AF267" s="172">
        <v>2023</v>
      </c>
      <c r="AG267" s="172">
        <v>2023</v>
      </c>
      <c r="AH267" s="173">
        <v>2023</v>
      </c>
      <c r="AI267" s="12"/>
      <c r="AJ267" s="12"/>
      <c r="AK267" s="12"/>
      <c r="AL267" s="12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4"/>
      <c r="AY267" s="14"/>
      <c r="AZ267" s="13"/>
      <c r="BA267" s="13"/>
      <c r="BB267" s="15"/>
      <c r="BC267" s="16"/>
      <c r="CH267" s="165"/>
    </row>
    <row r="268" spans="1:86" x14ac:dyDescent="0.3">
      <c r="B268" s="166" t="s">
        <v>355</v>
      </c>
      <c r="C268" s="166"/>
      <c r="D268" s="163">
        <f>D269</f>
        <v>7618035.8099999996</v>
      </c>
      <c r="E268" s="1">
        <f t="shared" ref="E268:AE268" si="107">E269</f>
        <v>0</v>
      </c>
      <c r="F268" s="1">
        <f t="shared" si="107"/>
        <v>0</v>
      </c>
      <c r="G268" s="1">
        <f t="shared" si="107"/>
        <v>7331149.2199999997</v>
      </c>
      <c r="H268" s="1">
        <f t="shared" si="107"/>
        <v>0</v>
      </c>
      <c r="I268" s="1">
        <f t="shared" si="107"/>
        <v>0</v>
      </c>
      <c r="J268" s="1">
        <f t="shared" si="107"/>
        <v>0</v>
      </c>
      <c r="K268" s="164">
        <f t="shared" si="107"/>
        <v>0</v>
      </c>
      <c r="L268" s="1">
        <f t="shared" si="107"/>
        <v>0</v>
      </c>
      <c r="M268" s="1">
        <f t="shared" si="107"/>
        <v>0</v>
      </c>
      <c r="N268" s="1">
        <f t="shared" si="107"/>
        <v>0</v>
      </c>
      <c r="O268" s="1">
        <f t="shared" si="107"/>
        <v>0</v>
      </c>
      <c r="P268" s="1">
        <f t="shared" si="107"/>
        <v>0</v>
      </c>
      <c r="Q268" s="1">
        <f t="shared" si="107"/>
        <v>0</v>
      </c>
      <c r="R268" s="1">
        <f t="shared" si="107"/>
        <v>0</v>
      </c>
      <c r="S268" s="1">
        <f t="shared" si="107"/>
        <v>0</v>
      </c>
      <c r="T268" s="1">
        <f t="shared" si="107"/>
        <v>0</v>
      </c>
      <c r="U268" s="1">
        <f t="shared" si="107"/>
        <v>0</v>
      </c>
      <c r="V268" s="1">
        <f t="shared" si="107"/>
        <v>0</v>
      </c>
      <c r="W268" s="1">
        <f t="shared" si="107"/>
        <v>0</v>
      </c>
      <c r="X268" s="1">
        <f t="shared" si="107"/>
        <v>0</v>
      </c>
      <c r="Y268" s="1">
        <f t="shared" si="107"/>
        <v>0</v>
      </c>
      <c r="Z268" s="1">
        <f t="shared" si="107"/>
        <v>0</v>
      </c>
      <c r="AA268" s="1">
        <f t="shared" si="107"/>
        <v>0</v>
      </c>
      <c r="AB268" s="1">
        <f t="shared" si="107"/>
        <v>0</v>
      </c>
      <c r="AC268" s="1">
        <f t="shared" si="107"/>
        <v>156886.59</v>
      </c>
      <c r="AD268" s="1">
        <f t="shared" si="107"/>
        <v>130000</v>
      </c>
      <c r="AE268" s="1">
        <f t="shared" si="107"/>
        <v>0</v>
      </c>
      <c r="AF268" s="2" t="s">
        <v>17037</v>
      </c>
      <c r="AG268" s="2" t="s">
        <v>17037</v>
      </c>
      <c r="AH268" s="2" t="s">
        <v>17037</v>
      </c>
      <c r="AI268" s="12"/>
      <c r="AJ268" s="12"/>
      <c r="AK268" s="12"/>
      <c r="AL268" s="12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4"/>
      <c r="AY268" s="14"/>
      <c r="AZ268" s="13"/>
      <c r="BA268" s="13"/>
      <c r="BB268" s="15"/>
      <c r="BC268" s="16">
        <f t="shared" si="102"/>
        <v>0</v>
      </c>
      <c r="BJ268" s="5" t="e">
        <f>VLOOKUP(C268,BM:BO,3,FALSE)</f>
        <v>#N/A</v>
      </c>
      <c r="BM268" s="5" t="s">
        <v>690</v>
      </c>
      <c r="BN268" s="5" t="s">
        <v>17003</v>
      </c>
      <c r="BO268" s="5" t="s">
        <v>2986</v>
      </c>
      <c r="BU268" s="5" t="s">
        <v>690</v>
      </c>
      <c r="BV268" s="5" t="s">
        <v>17003</v>
      </c>
      <c r="BW268" s="5" t="s">
        <v>2986</v>
      </c>
      <c r="CH268" s="165">
        <f t="shared" si="90"/>
        <v>-1.4551915228366852E-10</v>
      </c>
    </row>
    <row r="269" spans="1:86" x14ac:dyDescent="0.3">
      <c r="A269" s="5">
        <v>1</v>
      </c>
      <c r="B269" s="17">
        <f>SUBTOTAL(9,$A$22:A269)</f>
        <v>226</v>
      </c>
      <c r="C269" s="4" t="s">
        <v>356</v>
      </c>
      <c r="D269" s="1">
        <f>E269+F269+G269+H269+I269+J269+L269+N269+P269+R269+T269+U269+V269+W269+X269+Y269+Z269+AA269+AB269+AC269+AD269+AE269</f>
        <v>7618035.8099999996</v>
      </c>
      <c r="E269" s="3">
        <v>0</v>
      </c>
      <c r="F269" s="3">
        <v>0</v>
      </c>
      <c r="G269" s="3">
        <v>7331149.2199999997</v>
      </c>
      <c r="H269" s="3">
        <v>0</v>
      </c>
      <c r="I269" s="3">
        <v>0</v>
      </c>
      <c r="J269" s="3">
        <v>0</v>
      </c>
      <c r="K269" s="169">
        <v>0</v>
      </c>
      <c r="L269" s="3">
        <v>0</v>
      </c>
      <c r="M269" s="6">
        <v>0</v>
      </c>
      <c r="N269" s="1">
        <v>0</v>
      </c>
      <c r="O269" s="3">
        <v>0</v>
      </c>
      <c r="P269" s="3">
        <v>0</v>
      </c>
      <c r="Q269" s="1">
        <v>0</v>
      </c>
      <c r="R269" s="1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f>ROUND(G269*2.14%,2)</f>
        <v>156886.59</v>
      </c>
      <c r="AD269" s="3">
        <v>130000</v>
      </c>
      <c r="AE269" s="3">
        <v>0</v>
      </c>
      <c r="AF269" s="2">
        <v>2023</v>
      </c>
      <c r="AG269" s="2">
        <v>2023</v>
      </c>
      <c r="AH269" s="2">
        <v>2023</v>
      </c>
      <c r="AI269" s="12"/>
      <c r="AJ269" s="12"/>
      <c r="AK269" s="12"/>
      <c r="AL269" s="12"/>
      <c r="AM269" s="13" t="s">
        <v>16964</v>
      </c>
      <c r="AN269" s="13" t="s">
        <v>16962</v>
      </c>
      <c r="AO269" s="13">
        <v>0</v>
      </c>
      <c r="AP269" s="13" t="s">
        <v>16969</v>
      </c>
      <c r="AQ269" s="13" t="s">
        <v>16974</v>
      </c>
      <c r="AR269" s="13" t="s">
        <v>16976</v>
      </c>
      <c r="AS269" s="13" t="s">
        <v>16991</v>
      </c>
      <c r="AT269" s="13"/>
      <c r="AU269" s="13"/>
      <c r="AV269" s="13"/>
      <c r="AW269" s="13" t="s">
        <v>778</v>
      </c>
      <c r="AX269" s="14">
        <v>3379.8</v>
      </c>
      <c r="AY269" s="14">
        <v>978</v>
      </c>
      <c r="AZ269" s="13" t="s">
        <v>2969</v>
      </c>
      <c r="BA269" s="13" t="s">
        <v>778</v>
      </c>
      <c r="BB269" s="15"/>
      <c r="BC269" s="16">
        <f t="shared" si="102"/>
        <v>978</v>
      </c>
      <c r="BJ269" s="5" t="str">
        <f>VLOOKUP(C269,BM:BO,3,FALSE)</f>
        <v>801.900</v>
      </c>
      <c r="BM269" s="5" t="s">
        <v>3533</v>
      </c>
      <c r="BN269" s="5" t="s">
        <v>630</v>
      </c>
      <c r="BO269" s="5" t="s">
        <v>3534</v>
      </c>
      <c r="BU269" s="5" t="s">
        <v>3533</v>
      </c>
      <c r="BV269" s="5" t="s">
        <v>630</v>
      </c>
      <c r="BW269" s="5" t="s">
        <v>3534</v>
      </c>
      <c r="CH269" s="165">
        <f t="shared" si="90"/>
        <v>-1.4551915228366852E-10</v>
      </c>
    </row>
    <row r="270" spans="1:86" x14ac:dyDescent="0.3">
      <c r="B270" s="166" t="s">
        <v>2949</v>
      </c>
      <c r="C270" s="166"/>
      <c r="D270" s="163">
        <f t="shared" ref="D270:AE270" si="108">SUM(D271:D275)</f>
        <v>41529044.439999998</v>
      </c>
      <c r="E270" s="1">
        <f t="shared" si="108"/>
        <v>0</v>
      </c>
      <c r="F270" s="1">
        <f t="shared" si="108"/>
        <v>0</v>
      </c>
      <c r="G270" s="1">
        <f t="shared" si="108"/>
        <v>0</v>
      </c>
      <c r="H270" s="1">
        <f t="shared" si="108"/>
        <v>0</v>
      </c>
      <c r="I270" s="1">
        <f t="shared" si="108"/>
        <v>0</v>
      </c>
      <c r="J270" s="1">
        <f t="shared" si="108"/>
        <v>0</v>
      </c>
      <c r="K270" s="164">
        <f t="shared" si="108"/>
        <v>0</v>
      </c>
      <c r="L270" s="1">
        <f t="shared" si="108"/>
        <v>0</v>
      </c>
      <c r="M270" s="1">
        <f t="shared" si="108"/>
        <v>4780.32</v>
      </c>
      <c r="N270" s="1">
        <f t="shared" si="108"/>
        <v>40658943.049999997</v>
      </c>
      <c r="O270" s="1">
        <f t="shared" si="108"/>
        <v>0</v>
      </c>
      <c r="P270" s="1">
        <f t="shared" si="108"/>
        <v>0</v>
      </c>
      <c r="Q270" s="1">
        <f t="shared" si="108"/>
        <v>0</v>
      </c>
      <c r="R270" s="1">
        <f t="shared" si="108"/>
        <v>0</v>
      </c>
      <c r="S270" s="1">
        <f t="shared" si="108"/>
        <v>0</v>
      </c>
      <c r="T270" s="1">
        <f t="shared" si="108"/>
        <v>0</v>
      </c>
      <c r="U270" s="1">
        <f t="shared" si="108"/>
        <v>0</v>
      </c>
      <c r="V270" s="1">
        <f t="shared" si="108"/>
        <v>0</v>
      </c>
      <c r="W270" s="1">
        <f t="shared" si="108"/>
        <v>0</v>
      </c>
      <c r="X270" s="1">
        <f t="shared" si="108"/>
        <v>0</v>
      </c>
      <c r="Y270" s="1">
        <f t="shared" si="108"/>
        <v>0</v>
      </c>
      <c r="Z270" s="1">
        <f t="shared" si="108"/>
        <v>0</v>
      </c>
      <c r="AA270" s="1">
        <f t="shared" si="108"/>
        <v>0</v>
      </c>
      <c r="AB270" s="1">
        <f t="shared" si="108"/>
        <v>0</v>
      </c>
      <c r="AC270" s="1">
        <f t="shared" si="108"/>
        <v>870101.3899999999</v>
      </c>
      <c r="AD270" s="1">
        <f t="shared" si="108"/>
        <v>0</v>
      </c>
      <c r="AE270" s="1">
        <f t="shared" si="108"/>
        <v>0</v>
      </c>
      <c r="AF270" s="2" t="s">
        <v>17037</v>
      </c>
      <c r="AG270" s="2" t="s">
        <v>17037</v>
      </c>
      <c r="AH270" s="2" t="s">
        <v>17037</v>
      </c>
      <c r="AI270" s="12"/>
      <c r="AJ270" s="12"/>
      <c r="AK270" s="12"/>
      <c r="AL270" s="12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4"/>
      <c r="AY270" s="14"/>
      <c r="AZ270" s="13"/>
      <c r="BA270" s="13"/>
      <c r="BB270" s="15"/>
      <c r="BC270" s="16">
        <f t="shared" si="102"/>
        <v>-4780.32</v>
      </c>
      <c r="BJ270" s="5" t="e">
        <f>VLOOKUP(C270,BM:BO,3,FALSE)</f>
        <v>#N/A</v>
      </c>
      <c r="BM270" s="5" t="s">
        <v>3908</v>
      </c>
      <c r="BN270" s="5" t="s">
        <v>3261</v>
      </c>
      <c r="BO270" s="5" t="s">
        <v>2986</v>
      </c>
      <c r="BU270" s="5" t="s">
        <v>3908</v>
      </c>
      <c r="BV270" s="5" t="s">
        <v>3261</v>
      </c>
      <c r="BW270" s="5" t="s">
        <v>2986</v>
      </c>
      <c r="CH270" s="165">
        <f t="shared" si="90"/>
        <v>6.9849193096160889E-10</v>
      </c>
    </row>
    <row r="271" spans="1:86" x14ac:dyDescent="0.3">
      <c r="A271" s="5">
        <v>1</v>
      </c>
      <c r="B271" s="17">
        <f>SUBTOTAL(9,$A$22:A271)</f>
        <v>227</v>
      </c>
      <c r="C271" s="166" t="s">
        <v>2945</v>
      </c>
      <c r="D271" s="1">
        <f t="shared" ref="D271:D275" si="109">E271+F271+G271+H271+I271+J271+L271+N271+P271+R271+T271+U271+V271+W271+X271+Y271+Z271+AA271+AB271+AC271+AD271+AE271</f>
        <v>11408191.27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169">
        <v>0</v>
      </c>
      <c r="L271" s="3">
        <v>0</v>
      </c>
      <c r="M271" s="190">
        <v>1241</v>
      </c>
      <c r="N271" s="1">
        <f>10336302.42+600000+232868.59</f>
        <v>11169171.01</v>
      </c>
      <c r="O271" s="3">
        <v>0</v>
      </c>
      <c r="P271" s="3">
        <v>0</v>
      </c>
      <c r="Q271" s="1">
        <v>0</v>
      </c>
      <c r="R271" s="1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1">
        <f>ROUND(N271*2.14%,2)</f>
        <v>239020.26</v>
      </c>
      <c r="AD271" s="3">
        <v>0</v>
      </c>
      <c r="AE271" s="3">
        <v>0</v>
      </c>
      <c r="AF271" s="2" t="s">
        <v>17063</v>
      </c>
      <c r="AG271" s="2">
        <v>2023</v>
      </c>
      <c r="AH271" s="2">
        <v>2023</v>
      </c>
      <c r="AI271" s="12"/>
      <c r="AJ271" s="12"/>
      <c r="AK271" s="12"/>
      <c r="AL271" s="12"/>
      <c r="AM271" s="13" t="s">
        <v>16981</v>
      </c>
      <c r="AN271" s="13" t="s">
        <v>16976</v>
      </c>
      <c r="AO271" s="13"/>
      <c r="AP271" s="13" t="s">
        <v>16975</v>
      </c>
      <c r="AQ271" s="13" t="s">
        <v>16963</v>
      </c>
      <c r="AR271" s="13" t="s">
        <v>16975</v>
      </c>
      <c r="AS271" s="13"/>
      <c r="AT271" s="13"/>
      <c r="AU271" s="13"/>
      <c r="AV271" s="13"/>
      <c r="AW271" s="13">
        <v>1971</v>
      </c>
      <c r="AX271" s="14"/>
      <c r="AY271" s="14"/>
      <c r="AZ271" s="13" t="s">
        <v>2994</v>
      </c>
      <c r="BA271" s="13" t="s">
        <v>17023</v>
      </c>
      <c r="BB271" s="15"/>
      <c r="BC271" s="16"/>
      <c r="CH271" s="165">
        <f t="shared" si="90"/>
        <v>-2.3283064365386963E-10</v>
      </c>
    </row>
    <row r="272" spans="1:86" x14ac:dyDescent="0.3">
      <c r="A272" s="5">
        <v>1</v>
      </c>
      <c r="B272" s="17">
        <f>SUBTOTAL(9,$A$22:A272)</f>
        <v>228</v>
      </c>
      <c r="C272" s="4" t="s">
        <v>1940</v>
      </c>
      <c r="D272" s="1">
        <f t="shared" si="109"/>
        <v>10865362.1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169">
        <v>0</v>
      </c>
      <c r="L272" s="3">
        <v>0</v>
      </c>
      <c r="M272" s="190">
        <v>1217.5999999999999</v>
      </c>
      <c r="N272" s="1">
        <f>10137715+500000</f>
        <v>10637715</v>
      </c>
      <c r="O272" s="3">
        <v>0</v>
      </c>
      <c r="P272" s="3">
        <v>0</v>
      </c>
      <c r="Q272" s="1">
        <v>0</v>
      </c>
      <c r="R272" s="1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1">
        <f>ROUND(N272*2.14%,2)</f>
        <v>227647.1</v>
      </c>
      <c r="AD272" s="3">
        <v>0</v>
      </c>
      <c r="AE272" s="3">
        <v>0</v>
      </c>
      <c r="AF272" s="2" t="s">
        <v>17063</v>
      </c>
      <c r="AG272" s="2">
        <v>2023</v>
      </c>
      <c r="AH272" s="2">
        <v>2023</v>
      </c>
      <c r="AI272" s="12"/>
      <c r="AJ272" s="12"/>
      <c r="AK272" s="12"/>
      <c r="AL272" s="12"/>
      <c r="AM272" s="13" t="s">
        <v>16978</v>
      </c>
      <c r="AN272" s="13" t="s">
        <v>16961</v>
      </c>
      <c r="AO272" s="13">
        <v>0</v>
      </c>
      <c r="AP272" s="13" t="s">
        <v>16975</v>
      </c>
      <c r="AQ272" s="13" t="s">
        <v>16979</v>
      </c>
      <c r="AR272" s="13" t="s">
        <v>16975</v>
      </c>
      <c r="AS272" s="13"/>
      <c r="AT272" s="13"/>
      <c r="AU272" s="13"/>
      <c r="AV272" s="13"/>
      <c r="AW272" s="13" t="s">
        <v>926</v>
      </c>
      <c r="AX272" s="14">
        <v>4859.7</v>
      </c>
      <c r="AY272" s="14">
        <v>1217.5999999999999</v>
      </c>
      <c r="AZ272" s="13" t="s">
        <v>2994</v>
      </c>
      <c r="BA272" s="13" t="s">
        <v>17023</v>
      </c>
      <c r="BB272" s="15"/>
      <c r="BC272" s="16">
        <f>AY272-M272</f>
        <v>0</v>
      </c>
      <c r="BJ272" s="5" t="str">
        <f>VLOOKUP(C272,BM:BO,3,FALSE)</f>
        <v>1273.000</v>
      </c>
      <c r="BM272" s="5" t="s">
        <v>3911</v>
      </c>
      <c r="BN272" s="5" t="s">
        <v>3261</v>
      </c>
      <c r="BO272" s="5" t="s">
        <v>2986</v>
      </c>
      <c r="BU272" s="5" t="s">
        <v>3911</v>
      </c>
      <c r="BV272" s="5" t="s">
        <v>3261</v>
      </c>
      <c r="BW272" s="5" t="s">
        <v>2986</v>
      </c>
      <c r="CH272" s="165">
        <f t="shared" si="90"/>
        <v>-3.7834979593753815E-10</v>
      </c>
    </row>
    <row r="273" spans="1:115" x14ac:dyDescent="0.3">
      <c r="A273" s="5">
        <v>1</v>
      </c>
      <c r="B273" s="17">
        <f>SUBTOTAL(9,$A$22:A273)</f>
        <v>229</v>
      </c>
      <c r="C273" s="4" t="s">
        <v>1952</v>
      </c>
      <c r="D273" s="1">
        <f t="shared" si="109"/>
        <v>6829631.9299999997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169">
        <v>0</v>
      </c>
      <c r="L273" s="3">
        <v>0</v>
      </c>
      <c r="M273" s="6">
        <v>808.64</v>
      </c>
      <c r="N273" s="1">
        <v>6686539.9699999997</v>
      </c>
      <c r="O273" s="3">
        <v>0</v>
      </c>
      <c r="P273" s="3">
        <v>0</v>
      </c>
      <c r="Q273" s="1">
        <v>0</v>
      </c>
      <c r="R273" s="1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1">
        <f>ROUND(N273*2.14%,2)</f>
        <v>143091.96</v>
      </c>
      <c r="AD273" s="1">
        <v>0</v>
      </c>
      <c r="AE273" s="3">
        <v>0</v>
      </c>
      <c r="AF273" s="2" t="s">
        <v>17063</v>
      </c>
      <c r="AG273" s="2">
        <v>2023</v>
      </c>
      <c r="AH273" s="2">
        <v>2023</v>
      </c>
      <c r="AI273" s="12"/>
      <c r="AJ273" s="12"/>
      <c r="AK273" s="12"/>
      <c r="AL273" s="12"/>
      <c r="AM273" s="13" t="s">
        <v>16973</v>
      </c>
      <c r="AN273" s="13" t="s">
        <v>16978</v>
      </c>
      <c r="AO273" s="13">
        <v>0</v>
      </c>
      <c r="AP273" s="13" t="s">
        <v>16975</v>
      </c>
      <c r="AQ273" s="13" t="s">
        <v>16979</v>
      </c>
      <c r="AR273" s="13" t="s">
        <v>16975</v>
      </c>
      <c r="AS273" s="13" t="s">
        <v>16992</v>
      </c>
      <c r="AT273" s="13"/>
      <c r="AU273" s="13"/>
      <c r="AV273" s="13"/>
      <c r="AW273" s="13" t="s">
        <v>783</v>
      </c>
      <c r="AX273" s="14">
        <v>3517</v>
      </c>
      <c r="AY273" s="14">
        <v>1184</v>
      </c>
      <c r="AZ273" s="13" t="s">
        <v>2994</v>
      </c>
      <c r="BA273" s="13">
        <v>2001</v>
      </c>
      <c r="BB273" s="15"/>
      <c r="BC273" s="16">
        <f>AY273-M273</f>
        <v>375.36</v>
      </c>
      <c r="BJ273" s="5" t="str">
        <f>VLOOKUP(C273,BM:BO,3,FALSE)</f>
        <v>859.000</v>
      </c>
      <c r="BM273" s="5" t="s">
        <v>3912</v>
      </c>
      <c r="BN273" s="5" t="s">
        <v>3261</v>
      </c>
      <c r="BO273" s="5" t="s">
        <v>2986</v>
      </c>
      <c r="BU273" s="5" t="s">
        <v>3912</v>
      </c>
      <c r="BV273" s="5" t="s">
        <v>3261</v>
      </c>
      <c r="BW273" s="5" t="s">
        <v>2986</v>
      </c>
      <c r="CH273" s="165">
        <f t="shared" si="90"/>
        <v>-2.9103830456733704E-11</v>
      </c>
    </row>
    <row r="274" spans="1:115" s="174" customFormat="1" x14ac:dyDescent="0.3">
      <c r="A274" s="5">
        <v>1</v>
      </c>
      <c r="B274" s="17">
        <f>SUBTOTAL(9,$A$22:A274)</f>
        <v>230</v>
      </c>
      <c r="C274" s="162" t="s">
        <v>10960</v>
      </c>
      <c r="D274" s="1">
        <f t="shared" si="109"/>
        <v>6079027.6400000006</v>
      </c>
      <c r="E274" s="170">
        <v>0</v>
      </c>
      <c r="F274" s="170">
        <v>0</v>
      </c>
      <c r="G274" s="170">
        <v>0</v>
      </c>
      <c r="H274" s="170">
        <v>0</v>
      </c>
      <c r="I274" s="170">
        <v>0</v>
      </c>
      <c r="J274" s="170">
        <v>0</v>
      </c>
      <c r="K274" s="171">
        <v>0</v>
      </c>
      <c r="L274" s="170">
        <v>0</v>
      </c>
      <c r="M274" s="170">
        <v>757</v>
      </c>
      <c r="N274" s="170">
        <v>5951662.0700000003</v>
      </c>
      <c r="O274" s="170">
        <v>0</v>
      </c>
      <c r="P274" s="170">
        <v>0</v>
      </c>
      <c r="Q274" s="170">
        <v>0</v>
      </c>
      <c r="R274" s="170">
        <v>0</v>
      </c>
      <c r="S274" s="170">
        <v>0</v>
      </c>
      <c r="T274" s="170">
        <v>0</v>
      </c>
      <c r="U274" s="170">
        <v>0</v>
      </c>
      <c r="V274" s="170">
        <v>0</v>
      </c>
      <c r="W274" s="170">
        <v>0</v>
      </c>
      <c r="X274" s="170">
        <v>0</v>
      </c>
      <c r="Y274" s="170">
        <v>0</v>
      </c>
      <c r="Z274" s="170">
        <v>0</v>
      </c>
      <c r="AA274" s="170">
        <v>0</v>
      </c>
      <c r="AB274" s="170">
        <v>0</v>
      </c>
      <c r="AC274" s="170">
        <f t="shared" ref="AC274:AC275" si="110">ROUND(N274*2.14%,2)+ROUND(E274*2.14%,2)+ROUND(F274*2.14%,2)+ROUND(G274*2.14%,2)+ROUND(H274*2.14%,2)+ROUND(I274*2.14%,2)+ROUND(J274*2.14%,2)+ROUND(L274*2.14%,2)+ROUND(P274*2.14%,2)+ROUND(R274*2.14%,2)+ROUND(T274*2.14%,2)+ROUND(U274*2.14%,2)+ROUND(V274*2.14%,2)+ROUND(W274*2.14%,2)+ROUND(X274*2.14%,2)+ROUND(Y274*2.14%,2)+ROUND(Z274*2.14%,2)+ROUND(AA274*2.14%,2)+ROUND(AB274*2.14%,2)</f>
        <v>127365.57</v>
      </c>
      <c r="AD274" s="170">
        <v>0</v>
      </c>
      <c r="AE274" s="170">
        <v>0</v>
      </c>
      <c r="AF274" s="172" t="s">
        <v>17063</v>
      </c>
      <c r="AG274" s="172">
        <v>2023</v>
      </c>
      <c r="AH274" s="173">
        <v>2023</v>
      </c>
      <c r="AT274" s="174" t="e">
        <f>VLOOKUP(C274,AW:AX,2,FALSE)</f>
        <v>#N/A</v>
      </c>
      <c r="BW274" s="175"/>
      <c r="CA274" s="174" t="e">
        <f>VLOOKUP(C274,CB:CC,2,FALSE)</f>
        <v>#N/A</v>
      </c>
      <c r="CE274" s="174" t="e">
        <f>VLOOKUP(C274,CF:CG,2,FALSE)</f>
        <v>#N/A</v>
      </c>
      <c r="CH274" s="165">
        <f t="shared" si="90"/>
        <v>2.9103830456733704E-10</v>
      </c>
      <c r="CL274" s="174" t="e">
        <f>VLOOKUP(C274,CM:CN,2,FALSE)</f>
        <v>#N/A</v>
      </c>
      <c r="DK274" s="174" t="e">
        <f>VLOOKUP(C274,DL:DM,2,FALSE)</f>
        <v>#N/A</v>
      </c>
    </row>
    <row r="275" spans="1:115" s="174" customFormat="1" x14ac:dyDescent="0.3">
      <c r="A275" s="5">
        <v>1</v>
      </c>
      <c r="B275" s="17">
        <f>SUBTOTAL(9,$A$22:A275)</f>
        <v>231</v>
      </c>
      <c r="C275" s="188" t="s">
        <v>10822</v>
      </c>
      <c r="D275" s="1">
        <f t="shared" si="109"/>
        <v>6346831.5</v>
      </c>
      <c r="E275" s="170">
        <v>0</v>
      </c>
      <c r="F275" s="170">
        <v>0</v>
      </c>
      <c r="G275" s="170">
        <v>0</v>
      </c>
      <c r="H275" s="170">
        <v>0</v>
      </c>
      <c r="I275" s="170">
        <v>0</v>
      </c>
      <c r="J275" s="170">
        <v>0</v>
      </c>
      <c r="K275" s="171">
        <v>0</v>
      </c>
      <c r="L275" s="170">
        <v>0</v>
      </c>
      <c r="M275" s="170">
        <v>756.08</v>
      </c>
      <c r="N275" s="170">
        <v>6213855</v>
      </c>
      <c r="O275" s="170">
        <v>0</v>
      </c>
      <c r="P275" s="170">
        <v>0</v>
      </c>
      <c r="Q275" s="170">
        <v>0</v>
      </c>
      <c r="R275" s="170">
        <v>0</v>
      </c>
      <c r="S275" s="170">
        <v>0</v>
      </c>
      <c r="T275" s="170">
        <v>0</v>
      </c>
      <c r="U275" s="170">
        <v>0</v>
      </c>
      <c r="V275" s="170">
        <v>0</v>
      </c>
      <c r="W275" s="170">
        <v>0</v>
      </c>
      <c r="X275" s="170">
        <v>0</v>
      </c>
      <c r="Y275" s="170">
        <v>0</v>
      </c>
      <c r="Z275" s="170">
        <v>0</v>
      </c>
      <c r="AA275" s="170">
        <v>0</v>
      </c>
      <c r="AB275" s="170">
        <v>0</v>
      </c>
      <c r="AC275" s="170">
        <f t="shared" si="110"/>
        <v>132976.5</v>
      </c>
      <c r="AD275" s="170">
        <v>0</v>
      </c>
      <c r="AE275" s="170">
        <v>0</v>
      </c>
      <c r="AF275" s="172" t="s">
        <v>17063</v>
      </c>
      <c r="AG275" s="172">
        <v>2023</v>
      </c>
      <c r="AH275" s="173">
        <v>2023</v>
      </c>
      <c r="AT275" s="174" t="e">
        <f>VLOOKUP(C275,AW:AX,2,FALSE)</f>
        <v>#N/A</v>
      </c>
      <c r="BW275" s="175"/>
      <c r="CE275" s="174" t="e">
        <f>VLOOKUP(C275,CF:CG,2,FALSE)</f>
        <v>#N/A</v>
      </c>
      <c r="CH275" s="165">
        <f t="shared" si="90"/>
        <v>0</v>
      </c>
      <c r="CL275" s="174" t="e">
        <f>VLOOKUP(C275,CM:CN,2,FALSE)</f>
        <v>#N/A</v>
      </c>
      <c r="DK275" s="174" t="e">
        <f>VLOOKUP(C275,DL:DM,2,FALSE)</f>
        <v>#N/A</v>
      </c>
    </row>
    <row r="276" spans="1:115" x14ac:dyDescent="0.3">
      <c r="B276" s="166" t="s">
        <v>2959</v>
      </c>
      <c r="C276" s="166"/>
      <c r="D276" s="163">
        <f>D277</f>
        <v>5790100</v>
      </c>
      <c r="E276" s="1">
        <f t="shared" ref="E276:AE276" si="111">E277</f>
        <v>0</v>
      </c>
      <c r="F276" s="1">
        <f t="shared" si="111"/>
        <v>0</v>
      </c>
      <c r="G276" s="1">
        <f t="shared" si="111"/>
        <v>0</v>
      </c>
      <c r="H276" s="1">
        <f t="shared" si="111"/>
        <v>0</v>
      </c>
      <c r="I276" s="1">
        <f t="shared" si="111"/>
        <v>0</v>
      </c>
      <c r="J276" s="1">
        <f t="shared" si="111"/>
        <v>0</v>
      </c>
      <c r="K276" s="164">
        <f t="shared" si="111"/>
        <v>0</v>
      </c>
      <c r="L276" s="1">
        <f t="shared" si="111"/>
        <v>0</v>
      </c>
      <c r="M276" s="1">
        <f t="shared" si="111"/>
        <v>648</v>
      </c>
      <c r="N276" s="1">
        <f t="shared" si="111"/>
        <v>5668787.9400000004</v>
      </c>
      <c r="O276" s="1">
        <f t="shared" si="111"/>
        <v>0</v>
      </c>
      <c r="P276" s="1">
        <f t="shared" si="111"/>
        <v>0</v>
      </c>
      <c r="Q276" s="1">
        <f t="shared" si="111"/>
        <v>0</v>
      </c>
      <c r="R276" s="1">
        <f t="shared" si="111"/>
        <v>0</v>
      </c>
      <c r="S276" s="1">
        <f t="shared" si="111"/>
        <v>0</v>
      </c>
      <c r="T276" s="1">
        <f t="shared" si="111"/>
        <v>0</v>
      </c>
      <c r="U276" s="1">
        <f t="shared" si="111"/>
        <v>0</v>
      </c>
      <c r="V276" s="1">
        <f t="shared" si="111"/>
        <v>0</v>
      </c>
      <c r="W276" s="1">
        <f t="shared" si="111"/>
        <v>0</v>
      </c>
      <c r="X276" s="1">
        <f t="shared" si="111"/>
        <v>0</v>
      </c>
      <c r="Y276" s="1">
        <f t="shared" si="111"/>
        <v>0</v>
      </c>
      <c r="Z276" s="1">
        <f t="shared" si="111"/>
        <v>0</v>
      </c>
      <c r="AA276" s="1">
        <f t="shared" si="111"/>
        <v>0</v>
      </c>
      <c r="AB276" s="1">
        <f t="shared" si="111"/>
        <v>0</v>
      </c>
      <c r="AC276" s="1">
        <f t="shared" si="111"/>
        <v>121312.06</v>
      </c>
      <c r="AD276" s="1">
        <f t="shared" si="111"/>
        <v>0</v>
      </c>
      <c r="AE276" s="1">
        <f t="shared" si="111"/>
        <v>0</v>
      </c>
      <c r="AF276" s="2" t="s">
        <v>17037</v>
      </c>
      <c r="AG276" s="2" t="s">
        <v>17037</v>
      </c>
      <c r="AH276" s="2" t="s">
        <v>17037</v>
      </c>
      <c r="AI276" s="12"/>
      <c r="AJ276" s="12"/>
      <c r="AK276" s="12"/>
      <c r="AL276" s="12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4"/>
      <c r="AY276" s="14"/>
      <c r="AZ276" s="13"/>
      <c r="BA276" s="13"/>
      <c r="BB276" s="15"/>
      <c r="BC276" s="16">
        <f>AY276-M276</f>
        <v>-648</v>
      </c>
      <c r="BJ276" s="5" t="e">
        <f>VLOOKUP(C276,BM:BO,3,FALSE)</f>
        <v>#N/A</v>
      </c>
      <c r="BM276" s="5" t="s">
        <v>759</v>
      </c>
      <c r="BN276" s="5" t="s">
        <v>794</v>
      </c>
      <c r="BO276" s="5" t="s">
        <v>2986</v>
      </c>
      <c r="BU276" s="5" t="s">
        <v>759</v>
      </c>
      <c r="BV276" s="5" t="s">
        <v>794</v>
      </c>
      <c r="BW276" s="5" t="s">
        <v>2986</v>
      </c>
      <c r="CH276" s="165">
        <f t="shared" si="90"/>
        <v>-4.0745362639427185E-10</v>
      </c>
    </row>
    <row r="277" spans="1:115" x14ac:dyDescent="0.3">
      <c r="A277" s="5">
        <v>1</v>
      </c>
      <c r="B277" s="17">
        <f>SUBTOTAL(9,$A$22:A277)</f>
        <v>232</v>
      </c>
      <c r="C277" s="4" t="s">
        <v>2948</v>
      </c>
      <c r="D277" s="1">
        <f>E277+F277+G277+H277+I277+J277+L277+N277+P277+R277+T277+U277+V277+W277+X277+Y277+Z277+AA277+AB277+AC277+AD277+AE277</f>
        <v>5790100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169">
        <v>0</v>
      </c>
      <c r="L277" s="3">
        <v>0</v>
      </c>
      <c r="M277" s="190">
        <v>648</v>
      </c>
      <c r="N277" s="1">
        <f>5168787.94+500000</f>
        <v>5668787.9400000004</v>
      </c>
      <c r="O277" s="3">
        <v>0</v>
      </c>
      <c r="P277" s="3">
        <v>0</v>
      </c>
      <c r="Q277" s="1">
        <v>0</v>
      </c>
      <c r="R277" s="1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1">
        <f>ROUND(N277*2.14%,2)</f>
        <v>121312.06</v>
      </c>
      <c r="AD277" s="1">
        <v>0</v>
      </c>
      <c r="AE277" s="3">
        <v>0</v>
      </c>
      <c r="AF277" s="2" t="s">
        <v>17063</v>
      </c>
      <c r="AG277" s="2">
        <v>2023</v>
      </c>
      <c r="AH277" s="2">
        <v>2023</v>
      </c>
      <c r="AI277" s="12"/>
      <c r="AJ277" s="12"/>
      <c r="AK277" s="12"/>
      <c r="AL277" s="12"/>
      <c r="AM277" s="13" t="s">
        <v>16964</v>
      </c>
      <c r="AN277" s="13" t="s">
        <v>16966</v>
      </c>
      <c r="AO277" s="13">
        <v>0</v>
      </c>
      <c r="AP277" s="13" t="s">
        <v>16961</v>
      </c>
      <c r="AQ277" s="13" t="s">
        <v>16983</v>
      </c>
      <c r="AR277" s="13">
        <v>0</v>
      </c>
      <c r="AS277" s="13"/>
      <c r="AT277" s="13"/>
      <c r="AU277" s="13"/>
      <c r="AV277" s="13"/>
      <c r="AW277" s="13" t="s">
        <v>669</v>
      </c>
      <c r="AX277" s="14">
        <v>460</v>
      </c>
      <c r="AY277" s="14" t="s">
        <v>2986</v>
      </c>
      <c r="AZ277" s="13" t="s">
        <v>2969</v>
      </c>
      <c r="BA277" s="13" t="s">
        <v>17023</v>
      </c>
      <c r="BB277" s="15"/>
      <c r="BC277" s="16" t="e">
        <f>AY277-M277</f>
        <v>#VALUE!</v>
      </c>
      <c r="BJ277" s="5" t="str">
        <f>VLOOKUP(C277,BM:BO,3,FALSE)</f>
        <v>нет данных</v>
      </c>
      <c r="BM277" s="5" t="s">
        <v>3916</v>
      </c>
      <c r="BN277" s="5" t="s">
        <v>790</v>
      </c>
      <c r="BO277" s="5" t="s">
        <v>3917</v>
      </c>
      <c r="BU277" s="5" t="s">
        <v>3916</v>
      </c>
      <c r="BV277" s="5" t="s">
        <v>790</v>
      </c>
      <c r="BW277" s="5" t="s">
        <v>3917</v>
      </c>
      <c r="CH277" s="165">
        <f t="shared" si="90"/>
        <v>-4.0745362639427185E-10</v>
      </c>
    </row>
    <row r="278" spans="1:115" x14ac:dyDescent="0.3">
      <c r="B278" s="166" t="s">
        <v>2950</v>
      </c>
      <c r="C278" s="166"/>
      <c r="D278" s="163">
        <f>D279</f>
        <v>6204379.9500000002</v>
      </c>
      <c r="E278" s="1">
        <f t="shared" ref="E278:AE278" si="112">E279</f>
        <v>0</v>
      </c>
      <c r="F278" s="1">
        <f t="shared" si="112"/>
        <v>0</v>
      </c>
      <c r="G278" s="1">
        <f t="shared" si="112"/>
        <v>0</v>
      </c>
      <c r="H278" s="1">
        <f t="shared" si="112"/>
        <v>0</v>
      </c>
      <c r="I278" s="1">
        <f t="shared" si="112"/>
        <v>0</v>
      </c>
      <c r="J278" s="1">
        <f t="shared" si="112"/>
        <v>0</v>
      </c>
      <c r="K278" s="164">
        <f t="shared" si="112"/>
        <v>0</v>
      </c>
      <c r="L278" s="1">
        <f t="shared" si="112"/>
        <v>0</v>
      </c>
      <c r="M278" s="1">
        <f t="shared" si="112"/>
        <v>784.87</v>
      </c>
      <c r="N278" s="1">
        <f t="shared" si="112"/>
        <v>6074388.0499999998</v>
      </c>
      <c r="O278" s="1">
        <f t="shared" si="112"/>
        <v>0</v>
      </c>
      <c r="P278" s="1">
        <f t="shared" si="112"/>
        <v>0</v>
      </c>
      <c r="Q278" s="1">
        <f t="shared" si="112"/>
        <v>0</v>
      </c>
      <c r="R278" s="1">
        <f t="shared" si="112"/>
        <v>0</v>
      </c>
      <c r="S278" s="1">
        <f t="shared" si="112"/>
        <v>0</v>
      </c>
      <c r="T278" s="1">
        <f t="shared" si="112"/>
        <v>0</v>
      </c>
      <c r="U278" s="1">
        <f t="shared" si="112"/>
        <v>0</v>
      </c>
      <c r="V278" s="1">
        <f t="shared" si="112"/>
        <v>0</v>
      </c>
      <c r="W278" s="1">
        <f t="shared" si="112"/>
        <v>0</v>
      </c>
      <c r="X278" s="1">
        <f t="shared" si="112"/>
        <v>0</v>
      </c>
      <c r="Y278" s="1">
        <f t="shared" si="112"/>
        <v>0</v>
      </c>
      <c r="Z278" s="1">
        <f t="shared" si="112"/>
        <v>0</v>
      </c>
      <c r="AA278" s="1">
        <f t="shared" si="112"/>
        <v>0</v>
      </c>
      <c r="AB278" s="1">
        <f t="shared" si="112"/>
        <v>0</v>
      </c>
      <c r="AC278" s="1">
        <f t="shared" si="112"/>
        <v>129991.9</v>
      </c>
      <c r="AD278" s="1">
        <f t="shared" si="112"/>
        <v>0</v>
      </c>
      <c r="AE278" s="1">
        <f t="shared" si="112"/>
        <v>0</v>
      </c>
      <c r="AF278" s="2" t="s">
        <v>17037</v>
      </c>
      <c r="AG278" s="2" t="s">
        <v>17037</v>
      </c>
      <c r="AH278" s="2" t="s">
        <v>17037</v>
      </c>
      <c r="AI278" s="12"/>
      <c r="AJ278" s="12"/>
      <c r="AK278" s="12"/>
      <c r="AL278" s="12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4"/>
      <c r="AY278" s="14"/>
      <c r="AZ278" s="13"/>
      <c r="BA278" s="13"/>
      <c r="BB278" s="15"/>
      <c r="BC278" s="16">
        <f>AY278-M278</f>
        <v>-784.87</v>
      </c>
      <c r="BJ278" s="5" t="e">
        <f>VLOOKUP(C278,BM:BO,3,FALSE)</f>
        <v>#N/A</v>
      </c>
      <c r="BM278" s="5" t="s">
        <v>3918</v>
      </c>
      <c r="BN278" s="5" t="s">
        <v>926</v>
      </c>
      <c r="BO278" s="5" t="s">
        <v>3920</v>
      </c>
      <c r="BU278" s="5" t="s">
        <v>3918</v>
      </c>
      <c r="BV278" s="5" t="s">
        <v>926</v>
      </c>
      <c r="BW278" s="5" t="s">
        <v>3920</v>
      </c>
      <c r="CH278" s="165">
        <f t="shared" si="90"/>
        <v>3.7834979593753815E-10</v>
      </c>
    </row>
    <row r="279" spans="1:115" x14ac:dyDescent="0.3">
      <c r="A279" s="5">
        <v>1</v>
      </c>
      <c r="B279" s="17">
        <f>SUBTOTAL(9,$A$22:A279)</f>
        <v>233</v>
      </c>
      <c r="C279" s="4" t="s">
        <v>1985</v>
      </c>
      <c r="D279" s="1">
        <f>E279+F279+G279+H279+I279+J279+L279+N279+P279+R279+T279+U279+V279+W279+X279+Y279+Z279+AA279+AB279+AC279+AD279+AE279</f>
        <v>6204379.9500000002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169">
        <v>0</v>
      </c>
      <c r="L279" s="3">
        <v>0</v>
      </c>
      <c r="M279" s="190">
        <v>784.87</v>
      </c>
      <c r="N279" s="1">
        <v>6074388.0499999998</v>
      </c>
      <c r="O279" s="3">
        <v>0</v>
      </c>
      <c r="P279" s="3">
        <v>0</v>
      </c>
      <c r="Q279" s="1">
        <v>0</v>
      </c>
      <c r="R279" s="1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1">
        <f>ROUND(N279*2.14%,2)</f>
        <v>129991.9</v>
      </c>
      <c r="AD279" s="1">
        <v>0</v>
      </c>
      <c r="AE279" s="3">
        <v>0</v>
      </c>
      <c r="AF279" s="2" t="s">
        <v>17063</v>
      </c>
      <c r="AG279" s="2">
        <v>2023</v>
      </c>
      <c r="AH279" s="2">
        <v>2023</v>
      </c>
      <c r="AI279" s="12"/>
      <c r="AJ279" s="12"/>
      <c r="AK279" s="12"/>
      <c r="AL279" s="12"/>
      <c r="AM279" s="13" t="s">
        <v>16978</v>
      </c>
      <c r="AN279" s="13" t="s">
        <v>16961</v>
      </c>
      <c r="AO279" s="13">
        <v>0</v>
      </c>
      <c r="AP279" s="13" t="s">
        <v>16975</v>
      </c>
      <c r="AQ279" s="13" t="s">
        <v>16972</v>
      </c>
      <c r="AR279" s="13">
        <v>0</v>
      </c>
      <c r="AS279" s="13"/>
      <c r="AT279" s="13"/>
      <c r="AU279" s="13"/>
      <c r="AV279" s="13"/>
      <c r="AW279" s="13" t="s">
        <v>1270</v>
      </c>
      <c r="AX279" s="14">
        <v>896.41</v>
      </c>
      <c r="AY279" s="14">
        <v>814</v>
      </c>
      <c r="AZ279" s="13" t="s">
        <v>2969</v>
      </c>
      <c r="BA279" s="13" t="s">
        <v>17023</v>
      </c>
      <c r="BB279" s="15"/>
      <c r="BC279" s="16">
        <f>AY279-M279</f>
        <v>29.129999999999995</v>
      </c>
      <c r="BJ279" s="5" t="str">
        <f>VLOOKUP(C279,BM:BO,3,FALSE)</f>
        <v>706.900</v>
      </c>
      <c r="BM279" s="5" t="s">
        <v>3922</v>
      </c>
      <c r="BN279" s="5" t="s">
        <v>3010</v>
      </c>
      <c r="BO279" s="5" t="s">
        <v>2986</v>
      </c>
      <c r="BU279" s="5" t="s">
        <v>3922</v>
      </c>
      <c r="BV279" s="5" t="s">
        <v>3010</v>
      </c>
      <c r="BW279" s="5" t="s">
        <v>2986</v>
      </c>
      <c r="CH279" s="165">
        <f t="shared" si="90"/>
        <v>3.7834979593753815E-10</v>
      </c>
    </row>
    <row r="280" spans="1:115" x14ac:dyDescent="0.3">
      <c r="B280" s="162" t="s">
        <v>36</v>
      </c>
      <c r="C280" s="2"/>
      <c r="D280" s="163">
        <f>SUM(D281:D283)</f>
        <v>12179275.26</v>
      </c>
      <c r="E280" s="1">
        <f t="shared" ref="E280:AE280" si="113">SUM(E281:E283)</f>
        <v>0</v>
      </c>
      <c r="F280" s="1">
        <f t="shared" si="113"/>
        <v>0</v>
      </c>
      <c r="G280" s="1">
        <f t="shared" si="113"/>
        <v>0</v>
      </c>
      <c r="H280" s="1">
        <f t="shared" si="113"/>
        <v>0</v>
      </c>
      <c r="I280" s="1">
        <f t="shared" si="113"/>
        <v>0</v>
      </c>
      <c r="J280" s="1">
        <f t="shared" si="113"/>
        <v>0</v>
      </c>
      <c r="K280" s="164">
        <f t="shared" si="113"/>
        <v>0</v>
      </c>
      <c r="L280" s="1">
        <f t="shared" si="113"/>
        <v>0</v>
      </c>
      <c r="M280" s="1">
        <f t="shared" si="113"/>
        <v>968</v>
      </c>
      <c r="N280" s="1">
        <f t="shared" si="113"/>
        <v>7662013.6999999993</v>
      </c>
      <c r="O280" s="1">
        <f t="shared" si="113"/>
        <v>0</v>
      </c>
      <c r="P280" s="1">
        <f t="shared" si="113"/>
        <v>0</v>
      </c>
      <c r="Q280" s="1">
        <f t="shared" si="113"/>
        <v>437</v>
      </c>
      <c r="R280" s="1">
        <f t="shared" si="113"/>
        <v>4041547.63</v>
      </c>
      <c r="S280" s="1">
        <f t="shared" si="113"/>
        <v>0</v>
      </c>
      <c r="T280" s="1">
        <f t="shared" si="113"/>
        <v>0</v>
      </c>
      <c r="U280" s="1">
        <f t="shared" si="113"/>
        <v>0</v>
      </c>
      <c r="V280" s="1">
        <f t="shared" si="113"/>
        <v>0</v>
      </c>
      <c r="W280" s="1">
        <f t="shared" si="113"/>
        <v>0</v>
      </c>
      <c r="X280" s="1">
        <f t="shared" si="113"/>
        <v>0</v>
      </c>
      <c r="Y280" s="1">
        <f t="shared" si="113"/>
        <v>0</v>
      </c>
      <c r="Z280" s="1">
        <f t="shared" si="113"/>
        <v>0</v>
      </c>
      <c r="AA280" s="1">
        <f t="shared" si="113"/>
        <v>0</v>
      </c>
      <c r="AB280" s="1">
        <f t="shared" si="113"/>
        <v>0</v>
      </c>
      <c r="AC280" s="1">
        <f t="shared" si="113"/>
        <v>206779.21000000002</v>
      </c>
      <c r="AD280" s="1">
        <f t="shared" si="113"/>
        <v>268934.71999999997</v>
      </c>
      <c r="AE280" s="1">
        <f t="shared" si="113"/>
        <v>0</v>
      </c>
      <c r="AF280" s="2" t="s">
        <v>17037</v>
      </c>
      <c r="AG280" s="2" t="s">
        <v>17037</v>
      </c>
      <c r="AH280" s="2" t="s">
        <v>17037</v>
      </c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91"/>
      <c r="AX280" s="191"/>
      <c r="AY280" s="191"/>
      <c r="AZ280" s="191"/>
      <c r="BA280" s="191"/>
      <c r="BB280" s="192"/>
      <c r="CH280" s="165">
        <f t="shared" si="90"/>
        <v>6.4028427004814148E-10</v>
      </c>
    </row>
    <row r="281" spans="1:115" x14ac:dyDescent="0.3">
      <c r="A281" s="5">
        <v>1</v>
      </c>
      <c r="B281" s="17">
        <f>SUBTOTAL(9,$A$22:A281)</f>
        <v>234</v>
      </c>
      <c r="C281" s="167" t="s">
        <v>42</v>
      </c>
      <c r="D281" s="1">
        <f t="shared" ref="D281:D283" si="114">E281+F281+G281+H281+I281+J281+L281+N281+P281+R281+T281+U281+V281+W281+X281+Y281+Z281+AA281+AB281+AC281+AD281+AE281</f>
        <v>2645970.1799999997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64">
        <v>0</v>
      </c>
      <c r="L281" s="1">
        <v>0</v>
      </c>
      <c r="M281" s="1">
        <v>323</v>
      </c>
      <c r="N281" s="1">
        <v>2517592.3199999998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f>ROUND(N281*2.14%,2)</f>
        <v>53876.480000000003</v>
      </c>
      <c r="AD281" s="1">
        <v>74501.38</v>
      </c>
      <c r="AE281" s="1">
        <v>0</v>
      </c>
      <c r="AF281" s="2">
        <v>2023</v>
      </c>
      <c r="AG281" s="2">
        <v>2023</v>
      </c>
      <c r="AH281" s="2">
        <v>2023</v>
      </c>
      <c r="AI281" s="12"/>
      <c r="AJ281" s="12"/>
      <c r="AK281" s="12"/>
      <c r="AL281" s="12"/>
      <c r="AM281" s="13" t="s">
        <v>16971</v>
      </c>
      <c r="AN281" s="13" t="s">
        <v>16962</v>
      </c>
      <c r="AO281" s="13"/>
      <c r="AP281" s="13" t="s">
        <v>16961</v>
      </c>
      <c r="AQ281" s="13" t="s">
        <v>16968</v>
      </c>
      <c r="AR281" s="13"/>
      <c r="AS281" s="13"/>
      <c r="AT281" s="13"/>
      <c r="AU281" s="13"/>
      <c r="AV281" s="13"/>
      <c r="AW281" s="13">
        <v>1969</v>
      </c>
      <c r="AX281" s="14">
        <v>351.2</v>
      </c>
      <c r="AY281" s="14">
        <v>214</v>
      </c>
      <c r="AZ281" s="13" t="s">
        <v>2969</v>
      </c>
      <c r="BA281" s="13">
        <v>2009</v>
      </c>
      <c r="BB281" s="15"/>
      <c r="BC281" s="16"/>
      <c r="CH281" s="165">
        <f t="shared" si="90"/>
        <v>-1.4551915228366852E-10</v>
      </c>
    </row>
    <row r="282" spans="1:115" ht="24" customHeight="1" x14ac:dyDescent="0.3">
      <c r="A282" s="5">
        <v>1</v>
      </c>
      <c r="B282" s="17">
        <f>SUBTOTAL(9,$A$22:A282)</f>
        <v>235</v>
      </c>
      <c r="C282" s="167" t="s">
        <v>35</v>
      </c>
      <c r="D282" s="1">
        <f t="shared" si="114"/>
        <v>5358945.34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64">
        <v>0</v>
      </c>
      <c r="L282" s="1">
        <v>0</v>
      </c>
      <c r="M282" s="1">
        <v>645</v>
      </c>
      <c r="N282" s="1">
        <v>5144421.38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f>ROUND(N282*2.14%,2)</f>
        <v>110090.62</v>
      </c>
      <c r="AD282" s="1">
        <v>104433.34</v>
      </c>
      <c r="AE282" s="1">
        <v>0</v>
      </c>
      <c r="AF282" s="2">
        <v>2023</v>
      </c>
      <c r="AG282" s="2">
        <v>2023</v>
      </c>
      <c r="AH282" s="2">
        <v>2023</v>
      </c>
      <c r="AI282" s="12"/>
      <c r="AJ282" s="12"/>
      <c r="AK282" s="12"/>
      <c r="AL282" s="12"/>
      <c r="AM282" s="13" t="s">
        <v>16978</v>
      </c>
      <c r="AN282" s="13" t="s">
        <v>16961</v>
      </c>
      <c r="AO282" s="13">
        <v>0</v>
      </c>
      <c r="AP282" s="13" t="s">
        <v>16983</v>
      </c>
      <c r="AQ282" s="13" t="s">
        <v>16979</v>
      </c>
      <c r="AR282" s="13">
        <v>0</v>
      </c>
      <c r="AS282" s="13"/>
      <c r="AT282" s="13"/>
      <c r="AU282" s="13"/>
      <c r="AV282" s="13"/>
      <c r="AW282" s="13" t="s">
        <v>739</v>
      </c>
      <c r="AX282" s="14">
        <v>841</v>
      </c>
      <c r="AY282" s="14">
        <v>645</v>
      </c>
      <c r="AZ282" s="13" t="s">
        <v>2969</v>
      </c>
      <c r="BA282" s="13" t="s">
        <v>17023</v>
      </c>
      <c r="BB282" s="15"/>
      <c r="BC282" s="16">
        <f t="shared" ref="BC282:BC337" si="115">AY282-M282</f>
        <v>0</v>
      </c>
      <c r="BJ282" s="5" t="str">
        <f>VLOOKUP(C282,BM:BO,3,FALSE)</f>
        <v>600.600</v>
      </c>
      <c r="BM282" s="5" t="s">
        <v>2968</v>
      </c>
      <c r="BN282" s="5" t="s">
        <v>661</v>
      </c>
      <c r="BO282" s="5" t="s">
        <v>1691</v>
      </c>
      <c r="BU282" s="5" t="s">
        <v>2968</v>
      </c>
      <c r="BV282" s="5" t="s">
        <v>661</v>
      </c>
      <c r="BW282" s="5" t="s">
        <v>1691</v>
      </c>
      <c r="CH282" s="165">
        <f t="shared" si="90"/>
        <v>-2.9103830456733704E-11</v>
      </c>
    </row>
    <row r="283" spans="1:115" s="174" customFormat="1" x14ac:dyDescent="0.3">
      <c r="A283" s="5">
        <v>1</v>
      </c>
      <c r="B283" s="17">
        <f>SUBTOTAL(9,$A$22:A283)</f>
        <v>236</v>
      </c>
      <c r="C283" s="188" t="s">
        <v>12371</v>
      </c>
      <c r="D283" s="1">
        <f t="shared" si="114"/>
        <v>4174359.7399999998</v>
      </c>
      <c r="E283" s="170">
        <v>0</v>
      </c>
      <c r="F283" s="170">
        <v>0</v>
      </c>
      <c r="G283" s="170">
        <v>0</v>
      </c>
      <c r="H283" s="170">
        <v>0</v>
      </c>
      <c r="I283" s="170">
        <v>0</v>
      </c>
      <c r="J283" s="170">
        <v>0</v>
      </c>
      <c r="K283" s="171">
        <v>0</v>
      </c>
      <c r="L283" s="170">
        <v>0</v>
      </c>
      <c r="M283" s="170">
        <v>0</v>
      </c>
      <c r="N283" s="170">
        <v>0</v>
      </c>
      <c r="O283" s="170">
        <v>0</v>
      </c>
      <c r="P283" s="170">
        <v>0</v>
      </c>
      <c r="Q283" s="170">
        <v>437</v>
      </c>
      <c r="R283" s="170">
        <v>4041547.63</v>
      </c>
      <c r="S283" s="170">
        <v>0</v>
      </c>
      <c r="T283" s="170">
        <v>0</v>
      </c>
      <c r="U283" s="170">
        <v>0</v>
      </c>
      <c r="V283" s="170">
        <v>0</v>
      </c>
      <c r="W283" s="170">
        <v>0</v>
      </c>
      <c r="X283" s="170">
        <v>0</v>
      </c>
      <c r="Y283" s="170">
        <v>0</v>
      </c>
      <c r="Z283" s="170">
        <v>0</v>
      </c>
      <c r="AA283" s="170">
        <v>0</v>
      </c>
      <c r="AB283" s="170">
        <v>0</v>
      </c>
      <c r="AC283" s="170">
        <f t="shared" ref="AC283" si="116">ROUND(N283*1.0593%,2)+ROUND(E283*1.0593%,2)+ROUND(F283*1.0593%,2)+ROUND(G283*1.0593%,2)+ROUND(H283*1.0593%,2)+ROUND(I283*1.0593%,2)+ROUND(J283*1.0593%,2)+ROUND(L283*1.0593%,2)+ROUND(P283*1.0593%,2)+ROUND(R283*1.0593%,2)+ROUND(T283*1.0593%,2)+ROUND(U283*1.0593%,2)+ROUND(V283*1.0593%,2)+ROUND(W283*1.0593%,2)+ROUND(X283*1.0593%,2)+ROUND(Y283*1.0593%,2)+ROUND(Z283*1.0593%,2)+ROUND(AA283*1.0593%,2)+ROUND(AB283*1.0593%,2)</f>
        <v>42812.11</v>
      </c>
      <c r="AD283" s="170">
        <v>90000</v>
      </c>
      <c r="AE283" s="170">
        <v>0</v>
      </c>
      <c r="AF283" s="172">
        <v>2023</v>
      </c>
      <c r="AG283" s="172">
        <v>2023</v>
      </c>
      <c r="AH283" s="173">
        <v>2023</v>
      </c>
      <c r="AT283" s="174" t="e">
        <f>VLOOKUP(C283,AW:AX,2,FALSE)</f>
        <v>#N/A</v>
      </c>
      <c r="BW283" s="175"/>
      <c r="CE283" s="174" t="e">
        <f>VLOOKUP(C283,CF:CG,2,FALSE)</f>
        <v>#N/A</v>
      </c>
      <c r="CH283" s="165">
        <f t="shared" si="90"/>
        <v>-1.3096723705530167E-10</v>
      </c>
      <c r="CL283" s="174" t="e">
        <f>VLOOKUP(C283,CM:CN,2,FALSE)</f>
        <v>#N/A</v>
      </c>
      <c r="DK283" s="174" t="e">
        <f>VLOOKUP(C283,DL:DM,2,FALSE)</f>
        <v>#N/A</v>
      </c>
    </row>
    <row r="284" spans="1:115" x14ac:dyDescent="0.3">
      <c r="B284" s="162" t="s">
        <v>38</v>
      </c>
      <c r="C284" s="167"/>
      <c r="D284" s="163">
        <f>SUM(D285:D288)</f>
        <v>10375203.109999999</v>
      </c>
      <c r="E284" s="1">
        <f t="shared" ref="E284:AE284" si="117">SUM(E285:E288)</f>
        <v>0</v>
      </c>
      <c r="F284" s="1">
        <f t="shared" si="117"/>
        <v>0</v>
      </c>
      <c r="G284" s="1">
        <f t="shared" si="117"/>
        <v>0</v>
      </c>
      <c r="H284" s="1">
        <f t="shared" si="117"/>
        <v>0</v>
      </c>
      <c r="I284" s="1">
        <f t="shared" si="117"/>
        <v>0</v>
      </c>
      <c r="J284" s="1">
        <f t="shared" si="117"/>
        <v>0</v>
      </c>
      <c r="K284" s="164">
        <f t="shared" si="117"/>
        <v>0</v>
      </c>
      <c r="L284" s="1">
        <f t="shared" si="117"/>
        <v>0</v>
      </c>
      <c r="M284" s="1">
        <f t="shared" si="117"/>
        <v>684.2</v>
      </c>
      <c r="N284" s="1">
        <f t="shared" si="117"/>
        <v>6309126.8700000001</v>
      </c>
      <c r="O284" s="1">
        <f t="shared" si="117"/>
        <v>0</v>
      </c>
      <c r="P284" s="1">
        <f t="shared" si="117"/>
        <v>0</v>
      </c>
      <c r="Q284" s="1">
        <f t="shared" si="117"/>
        <v>322</v>
      </c>
      <c r="R284" s="1">
        <f t="shared" si="117"/>
        <v>3611358.9</v>
      </c>
      <c r="S284" s="1">
        <f t="shared" si="117"/>
        <v>0</v>
      </c>
      <c r="T284" s="1">
        <f t="shared" si="117"/>
        <v>0</v>
      </c>
      <c r="U284" s="1">
        <f t="shared" si="117"/>
        <v>0</v>
      </c>
      <c r="V284" s="1">
        <f t="shared" si="117"/>
        <v>0</v>
      </c>
      <c r="W284" s="1">
        <f t="shared" si="117"/>
        <v>0</v>
      </c>
      <c r="X284" s="1">
        <f t="shared" si="117"/>
        <v>0</v>
      </c>
      <c r="Y284" s="1">
        <f t="shared" si="117"/>
        <v>0</v>
      </c>
      <c r="Z284" s="1">
        <f t="shared" si="117"/>
        <v>0</v>
      </c>
      <c r="AA284" s="1">
        <f t="shared" si="117"/>
        <v>0</v>
      </c>
      <c r="AB284" s="1">
        <f t="shared" si="117"/>
        <v>0</v>
      </c>
      <c r="AC284" s="1">
        <f t="shared" si="117"/>
        <v>105087.70000000001</v>
      </c>
      <c r="AD284" s="1">
        <f t="shared" si="117"/>
        <v>349629.64</v>
      </c>
      <c r="AE284" s="1">
        <f t="shared" si="117"/>
        <v>0</v>
      </c>
      <c r="AF284" s="2" t="s">
        <v>17037</v>
      </c>
      <c r="AG284" s="2" t="s">
        <v>17037</v>
      </c>
      <c r="AH284" s="2" t="s">
        <v>17037</v>
      </c>
      <c r="AI284" s="12"/>
      <c r="AJ284" s="12"/>
      <c r="AK284" s="12"/>
      <c r="AL284" s="12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4"/>
      <c r="AY284" s="14"/>
      <c r="AZ284" s="13"/>
      <c r="BA284" s="13"/>
      <c r="BB284" s="15"/>
      <c r="BC284" s="16">
        <f t="shared" si="115"/>
        <v>-684.2</v>
      </c>
      <c r="BJ284" s="5" t="e">
        <f>VLOOKUP(C284,BM:BO,3,FALSE)</f>
        <v>#N/A</v>
      </c>
      <c r="BM284" s="5" t="s">
        <v>602</v>
      </c>
      <c r="BN284" s="5" t="s">
        <v>661</v>
      </c>
      <c r="BO284" s="5" t="s">
        <v>2971</v>
      </c>
      <c r="BU284" s="5" t="s">
        <v>602</v>
      </c>
      <c r="BV284" s="5" t="s">
        <v>661</v>
      </c>
      <c r="BW284" s="5" t="s">
        <v>2971</v>
      </c>
      <c r="CH284" s="165">
        <f t="shared" si="90"/>
        <v>-6.4028427004814148E-10</v>
      </c>
    </row>
    <row r="285" spans="1:115" s="174" customFormat="1" x14ac:dyDescent="0.3">
      <c r="A285" s="5">
        <v>1</v>
      </c>
      <c r="B285" s="17">
        <f>SUBTOTAL(9,$A$22:A285)</f>
        <v>237</v>
      </c>
      <c r="C285" s="188" t="s">
        <v>17397</v>
      </c>
      <c r="D285" s="1">
        <f t="shared" ref="D285:D288" si="118">E285+F285+G285+H285+I285+J285+L285+N285+P285+R285+T285+U285+V285+W285+X285+Y285+Z285+AA285+AB285+AC285+AD285+AE285</f>
        <v>3739614.02</v>
      </c>
      <c r="E285" s="170">
        <v>0</v>
      </c>
      <c r="F285" s="170">
        <v>0</v>
      </c>
      <c r="G285" s="170">
        <v>0</v>
      </c>
      <c r="H285" s="170">
        <v>0</v>
      </c>
      <c r="I285" s="170">
        <v>0</v>
      </c>
      <c r="J285" s="170">
        <v>0</v>
      </c>
      <c r="K285" s="171">
        <v>0</v>
      </c>
      <c r="L285" s="170">
        <v>0</v>
      </c>
      <c r="M285" s="170">
        <v>0</v>
      </c>
      <c r="N285" s="170">
        <v>0</v>
      </c>
      <c r="O285" s="170">
        <v>0</v>
      </c>
      <c r="P285" s="170">
        <v>0</v>
      </c>
      <c r="Q285" s="170">
        <v>322</v>
      </c>
      <c r="R285" s="170">
        <v>3611358.9</v>
      </c>
      <c r="S285" s="170">
        <v>0</v>
      </c>
      <c r="T285" s="170">
        <v>0</v>
      </c>
      <c r="U285" s="170">
        <v>0</v>
      </c>
      <c r="V285" s="170">
        <v>0</v>
      </c>
      <c r="W285" s="170">
        <v>0</v>
      </c>
      <c r="X285" s="170">
        <v>0</v>
      </c>
      <c r="Y285" s="170">
        <v>0</v>
      </c>
      <c r="Z285" s="170">
        <v>0</v>
      </c>
      <c r="AA285" s="170">
        <v>0</v>
      </c>
      <c r="AB285" s="170">
        <v>0</v>
      </c>
      <c r="AC285" s="170">
        <f t="shared" ref="AC285:AC287" si="119">ROUND(N285*1.0593%,2)+ROUND(E285*1.0593%,2)+ROUND(F285*1.0593%,2)+ROUND(G285*1.0593%,2)+ROUND(H285*1.0593%,2)+ROUND(I285*1.0593%,2)+ROUND(J285*1.0593%,2)+ROUND(L285*1.0593%,2)+ROUND(P285*1.0593%,2)+ROUND(R285*1.0593%,2)+ROUND(T285*1.0593%,2)+ROUND(U285*1.0593%,2)+ROUND(V285*1.0593%,2)+ROUND(W285*1.0593%,2)+ROUND(X285*1.0593%,2)+ROUND(Y285*1.0593%,2)+ROUND(Z285*1.0593%,2)+ROUND(AA285*1.0593%,2)+ROUND(AB285*1.0593%,2)</f>
        <v>38255.120000000003</v>
      </c>
      <c r="AD285" s="170">
        <v>90000</v>
      </c>
      <c r="AE285" s="170">
        <v>0</v>
      </c>
      <c r="AF285" s="172">
        <v>2023</v>
      </c>
      <c r="AG285" s="172">
        <v>2023</v>
      </c>
      <c r="AH285" s="173">
        <v>2023</v>
      </c>
      <c r="AT285" s="174" t="e">
        <f>VLOOKUP(C285,AW:AX,2,FALSE)</f>
        <v>#N/A</v>
      </c>
      <c r="BW285" s="175"/>
      <c r="CE285" s="174" t="e">
        <f>VLOOKUP(C285,CF:CG,2,FALSE)</f>
        <v>#N/A</v>
      </c>
      <c r="CH285" s="165">
        <f t="shared" si="90"/>
        <v>1.1641532182693481E-10</v>
      </c>
      <c r="CL285" s="174" t="e">
        <f>VLOOKUP(C285,CM:CN,2,FALSE)</f>
        <v>#N/A</v>
      </c>
      <c r="DK285" s="174" t="e">
        <f>VLOOKUP(C285,DL:DM,2,FALSE)</f>
        <v>#N/A</v>
      </c>
    </row>
    <row r="286" spans="1:115" s="174" customFormat="1" x14ac:dyDescent="0.3">
      <c r="A286" s="5">
        <v>1</v>
      </c>
      <c r="B286" s="17">
        <f>SUBTOTAL(9,$A$22:A286)</f>
        <v>238</v>
      </c>
      <c r="C286" s="188" t="s">
        <v>17429</v>
      </c>
      <c r="D286" s="1">
        <f t="shared" si="118"/>
        <v>3307564.74</v>
      </c>
      <c r="E286" s="170">
        <v>0</v>
      </c>
      <c r="F286" s="170">
        <v>0</v>
      </c>
      <c r="G286" s="170">
        <v>0</v>
      </c>
      <c r="H286" s="170">
        <v>0</v>
      </c>
      <c r="I286" s="170">
        <v>0</v>
      </c>
      <c r="J286" s="170">
        <v>0</v>
      </c>
      <c r="K286" s="171">
        <v>0</v>
      </c>
      <c r="L286" s="170">
        <v>0</v>
      </c>
      <c r="M286" s="170">
        <v>354.9</v>
      </c>
      <c r="N286" s="170">
        <v>3194100</v>
      </c>
      <c r="O286" s="170">
        <v>0</v>
      </c>
      <c r="P286" s="170">
        <v>0</v>
      </c>
      <c r="Q286" s="170">
        <v>0</v>
      </c>
      <c r="R286" s="170">
        <v>0</v>
      </c>
      <c r="S286" s="170">
        <v>0</v>
      </c>
      <c r="T286" s="170">
        <v>0</v>
      </c>
      <c r="U286" s="170">
        <v>0</v>
      </c>
      <c r="V286" s="170">
        <v>0</v>
      </c>
      <c r="W286" s="170">
        <v>0</v>
      </c>
      <c r="X286" s="170">
        <v>0</v>
      </c>
      <c r="Y286" s="170">
        <v>0</v>
      </c>
      <c r="Z286" s="170">
        <v>0</v>
      </c>
      <c r="AA286" s="170">
        <v>0</v>
      </c>
      <c r="AB286" s="170">
        <v>0</v>
      </c>
      <c r="AC286" s="170">
        <f t="shared" si="119"/>
        <v>33835.1</v>
      </c>
      <c r="AD286" s="170">
        <v>79629.64</v>
      </c>
      <c r="AE286" s="170">
        <v>0</v>
      </c>
      <c r="AF286" s="172">
        <v>2023</v>
      </c>
      <c r="AG286" s="172">
        <v>2023</v>
      </c>
      <c r="AH286" s="173">
        <v>2023</v>
      </c>
      <c r="AT286" s="174" t="e">
        <f>VLOOKUP(C286,AW:AX,2,FALSE)</f>
        <v>#N/A</v>
      </c>
      <c r="BW286" s="175"/>
      <c r="CE286" s="174" t="e">
        <f>VLOOKUP(C286,CF:CG,2,FALSE)</f>
        <v>#N/A</v>
      </c>
      <c r="CH286" s="165">
        <f t="shared" si="90"/>
        <v>2.1827872842550278E-10</v>
      </c>
      <c r="CL286" s="174" t="e">
        <f>VLOOKUP(C286,CM:CN,2,FALSE)</f>
        <v>#N/A</v>
      </c>
      <c r="DK286" s="174" t="e">
        <f>VLOOKUP(C286,DL:DM,2,FALSE)</f>
        <v>#N/A</v>
      </c>
    </row>
    <row r="287" spans="1:115" s="174" customFormat="1" x14ac:dyDescent="0.3">
      <c r="A287" s="5">
        <v>1</v>
      </c>
      <c r="B287" s="17">
        <f>SUBTOTAL(9,$A$22:A287)</f>
        <v>239</v>
      </c>
      <c r="C287" s="188" t="s">
        <v>17430</v>
      </c>
      <c r="D287" s="1">
        <f t="shared" si="118"/>
        <v>3148024.35</v>
      </c>
      <c r="E287" s="170">
        <v>0</v>
      </c>
      <c r="F287" s="170">
        <v>0</v>
      </c>
      <c r="G287" s="170">
        <v>0</v>
      </c>
      <c r="H287" s="170">
        <v>0</v>
      </c>
      <c r="I287" s="170">
        <v>0</v>
      </c>
      <c r="J287" s="170">
        <v>0</v>
      </c>
      <c r="K287" s="171">
        <v>0</v>
      </c>
      <c r="L287" s="170">
        <v>0</v>
      </c>
      <c r="M287" s="170">
        <v>329.3</v>
      </c>
      <c r="N287" s="170">
        <v>3115026.87</v>
      </c>
      <c r="O287" s="170">
        <v>0</v>
      </c>
      <c r="P287" s="170">
        <v>0</v>
      </c>
      <c r="Q287" s="170">
        <v>0</v>
      </c>
      <c r="R287" s="170">
        <v>0</v>
      </c>
      <c r="S287" s="170">
        <v>0</v>
      </c>
      <c r="T287" s="170">
        <v>0</v>
      </c>
      <c r="U287" s="170">
        <v>0</v>
      </c>
      <c r="V287" s="170">
        <v>0</v>
      </c>
      <c r="W287" s="170">
        <v>0</v>
      </c>
      <c r="X287" s="170">
        <v>0</v>
      </c>
      <c r="Y287" s="170">
        <v>0</v>
      </c>
      <c r="Z287" s="170">
        <v>0</v>
      </c>
      <c r="AA287" s="170">
        <v>0</v>
      </c>
      <c r="AB287" s="170">
        <v>0</v>
      </c>
      <c r="AC287" s="170">
        <f t="shared" si="119"/>
        <v>32997.480000000003</v>
      </c>
      <c r="AD287" s="170">
        <v>0</v>
      </c>
      <c r="AE287" s="170">
        <v>0</v>
      </c>
      <c r="AF287" s="172" t="s">
        <v>17063</v>
      </c>
      <c r="AG287" s="172">
        <v>2023</v>
      </c>
      <c r="AH287" s="173">
        <v>2023</v>
      </c>
      <c r="AT287" s="174" t="e">
        <f>VLOOKUP(C287,AW:AX,2,FALSE)</f>
        <v>#N/A</v>
      </c>
      <c r="BW287" s="175"/>
      <c r="CE287" s="174" t="e">
        <f>VLOOKUP(C287,CF:CG,2,FALSE)</f>
        <v>#N/A</v>
      </c>
      <c r="CH287" s="165">
        <f t="shared" si="90"/>
        <v>-2.1827872842550278E-11</v>
      </c>
      <c r="CL287" s="174" t="e">
        <f>VLOOKUP(C287,CM:CN,2,FALSE)</f>
        <v>#N/A</v>
      </c>
      <c r="DK287" s="174" t="e">
        <f>VLOOKUP(C287,DL:DM,2,FALSE)</f>
        <v>#N/A</v>
      </c>
    </row>
    <row r="288" spans="1:115" x14ac:dyDescent="0.3">
      <c r="A288" s="5">
        <v>1</v>
      </c>
      <c r="B288" s="17">
        <f>SUBTOTAL(9,$A$22:A288)</f>
        <v>240</v>
      </c>
      <c r="C288" s="167" t="s">
        <v>17396</v>
      </c>
      <c r="D288" s="1">
        <f t="shared" si="118"/>
        <v>180000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64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f>ROUND(N288*2.14%,2)</f>
        <v>0</v>
      </c>
      <c r="AD288" s="1">
        <v>180000</v>
      </c>
      <c r="AE288" s="1">
        <v>0</v>
      </c>
      <c r="AF288" s="2">
        <v>2023</v>
      </c>
      <c r="AG288" s="2" t="s">
        <v>17063</v>
      </c>
      <c r="AH288" s="2" t="s">
        <v>17063</v>
      </c>
      <c r="AI288" s="12"/>
      <c r="AJ288" s="12"/>
      <c r="AK288" s="12"/>
      <c r="AL288" s="12"/>
      <c r="AM288" s="13" t="s">
        <v>16985</v>
      </c>
      <c r="AN288" s="13" t="s">
        <v>16982</v>
      </c>
      <c r="AO288" s="13">
        <v>0</v>
      </c>
      <c r="AP288" s="13" t="s">
        <v>16978</v>
      </c>
      <c r="AQ288" s="13" t="s">
        <v>16975</v>
      </c>
      <c r="AR288" s="13">
        <v>0</v>
      </c>
      <c r="AS288" s="13" t="s">
        <v>16991</v>
      </c>
      <c r="AT288" s="13"/>
      <c r="AU288" s="13"/>
      <c r="AV288" s="13"/>
      <c r="AW288" s="13" t="s">
        <v>642</v>
      </c>
      <c r="AX288" s="14">
        <v>1661.5</v>
      </c>
      <c r="AY288" s="14">
        <v>648</v>
      </c>
      <c r="AZ288" s="13" t="s">
        <v>2969</v>
      </c>
      <c r="BA288" s="13">
        <v>2010</v>
      </c>
      <c r="BB288" s="15"/>
      <c r="BC288" s="16">
        <f>AY288-M288</f>
        <v>648</v>
      </c>
      <c r="BJ288" s="5" t="e">
        <f>VLOOKUP(C288,BM:BO,3,FALSE)</f>
        <v>#N/A</v>
      </c>
      <c r="BM288" s="5" t="s">
        <v>2972</v>
      </c>
      <c r="BN288" s="5" t="s">
        <v>3261</v>
      </c>
      <c r="BO288" s="5" t="s">
        <v>2974</v>
      </c>
      <c r="BU288" s="5" t="s">
        <v>2972</v>
      </c>
      <c r="BV288" s="5" t="s">
        <v>3261</v>
      </c>
      <c r="BW288" s="5" t="s">
        <v>2974</v>
      </c>
      <c r="CH288" s="165">
        <f t="shared" si="90"/>
        <v>0</v>
      </c>
    </row>
    <row r="289" spans="1:115" x14ac:dyDescent="0.3">
      <c r="B289" s="162" t="s">
        <v>40</v>
      </c>
      <c r="C289" s="167"/>
      <c r="D289" s="163">
        <f>SUM(D290:D292)</f>
        <v>12331741.25</v>
      </c>
      <c r="E289" s="1">
        <f t="shared" ref="E289:AE289" si="120">SUM(E290:E292)</f>
        <v>0</v>
      </c>
      <c r="F289" s="1">
        <f t="shared" si="120"/>
        <v>0</v>
      </c>
      <c r="G289" s="1">
        <f t="shared" si="120"/>
        <v>0</v>
      </c>
      <c r="H289" s="1">
        <f t="shared" si="120"/>
        <v>0</v>
      </c>
      <c r="I289" s="1">
        <f t="shared" si="120"/>
        <v>0</v>
      </c>
      <c r="J289" s="1">
        <f t="shared" si="120"/>
        <v>0</v>
      </c>
      <c r="K289" s="164">
        <f t="shared" si="120"/>
        <v>0</v>
      </c>
      <c r="L289" s="1">
        <f t="shared" si="120"/>
        <v>0</v>
      </c>
      <c r="M289" s="1">
        <f t="shared" si="120"/>
        <v>1167.5900000000001</v>
      </c>
      <c r="N289" s="1">
        <f t="shared" si="120"/>
        <v>9494560.6500000004</v>
      </c>
      <c r="O289" s="1">
        <f t="shared" si="120"/>
        <v>0</v>
      </c>
      <c r="P289" s="1">
        <f t="shared" si="120"/>
        <v>0</v>
      </c>
      <c r="Q289" s="1">
        <f t="shared" si="120"/>
        <v>379.9</v>
      </c>
      <c r="R289" s="1">
        <f t="shared" si="120"/>
        <v>2487962.46</v>
      </c>
      <c r="S289" s="1">
        <f t="shared" si="120"/>
        <v>0</v>
      </c>
      <c r="T289" s="1">
        <f t="shared" si="120"/>
        <v>0</v>
      </c>
      <c r="U289" s="1">
        <f t="shared" si="120"/>
        <v>0</v>
      </c>
      <c r="V289" s="1">
        <f t="shared" si="120"/>
        <v>0</v>
      </c>
      <c r="W289" s="1">
        <f t="shared" si="120"/>
        <v>0</v>
      </c>
      <c r="X289" s="1">
        <f t="shared" si="120"/>
        <v>0</v>
      </c>
      <c r="Y289" s="1">
        <f t="shared" si="120"/>
        <v>0</v>
      </c>
      <c r="Z289" s="1">
        <f t="shared" si="120"/>
        <v>0</v>
      </c>
      <c r="AA289" s="1">
        <f t="shared" si="120"/>
        <v>0</v>
      </c>
      <c r="AB289" s="1">
        <f t="shared" si="120"/>
        <v>0</v>
      </c>
      <c r="AC289" s="1">
        <f t="shared" si="120"/>
        <v>200498.8</v>
      </c>
      <c r="AD289" s="1">
        <f t="shared" si="120"/>
        <v>148719.34</v>
      </c>
      <c r="AE289" s="1">
        <f t="shared" si="120"/>
        <v>0</v>
      </c>
      <c r="AF289" s="2" t="s">
        <v>17037</v>
      </c>
      <c r="AG289" s="2" t="s">
        <v>17037</v>
      </c>
      <c r="AH289" s="2" t="s">
        <v>17037</v>
      </c>
      <c r="AI289" s="12"/>
      <c r="AJ289" s="12"/>
      <c r="AK289" s="12"/>
      <c r="AL289" s="12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4"/>
      <c r="AY289" s="14"/>
      <c r="AZ289" s="13"/>
      <c r="BA289" s="13"/>
      <c r="BB289" s="15"/>
      <c r="BC289" s="16">
        <f t="shared" si="115"/>
        <v>-1167.5900000000001</v>
      </c>
      <c r="BJ289" s="5" t="e">
        <f>VLOOKUP(C289,BM:BO,3,FALSE)</f>
        <v>#N/A</v>
      </c>
      <c r="BM289" s="5" t="s">
        <v>2976</v>
      </c>
      <c r="BN289" s="5" t="s">
        <v>661</v>
      </c>
      <c r="BO289" s="5" t="s">
        <v>2978</v>
      </c>
      <c r="BU289" s="5" t="s">
        <v>2976</v>
      </c>
      <c r="BV289" s="5" t="s">
        <v>661</v>
      </c>
      <c r="BW289" s="5" t="s">
        <v>2978</v>
      </c>
      <c r="CH289" s="165">
        <f t="shared" si="90"/>
        <v>-3.2014213502407074E-10</v>
      </c>
    </row>
    <row r="290" spans="1:115" x14ac:dyDescent="0.3">
      <c r="A290" s="5">
        <v>1</v>
      </c>
      <c r="B290" s="17">
        <f>SUBTOTAL(9,$A$22:A290)</f>
        <v>241</v>
      </c>
      <c r="C290" s="167" t="s">
        <v>41</v>
      </c>
      <c r="D290" s="1">
        <f t="shared" ref="D290:D292" si="121">E290+F290+G290+H290+I290+J290+L290+N290+P290+R290+T290+U290+V290+W290+X290+Y290+Z290+AA290+AB290+AC290+AD290+AE290</f>
        <v>7101832.2999999998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64">
        <v>0</v>
      </c>
      <c r="L290" s="1">
        <v>0</v>
      </c>
      <c r="M290" s="1">
        <v>846.6</v>
      </c>
      <c r="N290" s="1">
        <v>6807433.8799999999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f>ROUND(N290*2.14%,2)-0.01</f>
        <v>145679.07999999999</v>
      </c>
      <c r="AD290" s="1">
        <v>148719.34</v>
      </c>
      <c r="AE290" s="1">
        <v>0</v>
      </c>
      <c r="AF290" s="2">
        <v>2023</v>
      </c>
      <c r="AG290" s="2">
        <v>2023</v>
      </c>
      <c r="AH290" s="2">
        <v>2023</v>
      </c>
      <c r="AI290" s="12"/>
      <c r="AJ290" s="12"/>
      <c r="AK290" s="12"/>
      <c r="AL290" s="12"/>
      <c r="AM290" s="13" t="s">
        <v>16967</v>
      </c>
      <c r="AN290" s="13" t="s">
        <v>16978</v>
      </c>
      <c r="AO290" s="13">
        <v>0</v>
      </c>
      <c r="AP290" s="13" t="s">
        <v>16973</v>
      </c>
      <c r="AQ290" s="13" t="s">
        <v>16975</v>
      </c>
      <c r="AR290" s="13">
        <v>0</v>
      </c>
      <c r="AS290" s="13" t="s">
        <v>16991</v>
      </c>
      <c r="AT290" s="13"/>
      <c r="AU290" s="13"/>
      <c r="AV290" s="13"/>
      <c r="AW290" s="13" t="s">
        <v>621</v>
      </c>
      <c r="AX290" s="14">
        <v>1543.2</v>
      </c>
      <c r="AY290" s="14">
        <v>936</v>
      </c>
      <c r="AZ290" s="13" t="s">
        <v>2969</v>
      </c>
      <c r="BA290" s="13">
        <v>2009</v>
      </c>
      <c r="BB290" s="15"/>
      <c r="BC290" s="16">
        <f t="shared" si="115"/>
        <v>89.399999999999977</v>
      </c>
      <c r="BJ290" s="5" t="str">
        <f>VLOOKUP(C290,BM:BO,3,FALSE)</f>
        <v>680.000</v>
      </c>
      <c r="BM290" s="5" t="s">
        <v>2979</v>
      </c>
      <c r="BN290" s="5" t="s">
        <v>1345</v>
      </c>
      <c r="BO290" s="5" t="s">
        <v>2980</v>
      </c>
      <c r="BU290" s="5" t="s">
        <v>2979</v>
      </c>
      <c r="BV290" s="5" t="s">
        <v>1345</v>
      </c>
      <c r="BW290" s="5" t="s">
        <v>2980</v>
      </c>
      <c r="CH290" s="165">
        <f t="shared" si="90"/>
        <v>-5.8207660913467407E-11</v>
      </c>
    </row>
    <row r="291" spans="1:115" s="174" customFormat="1" x14ac:dyDescent="0.3">
      <c r="A291" s="5">
        <v>1</v>
      </c>
      <c r="B291" s="17">
        <f>SUBTOTAL(9,$A$22:A291)</f>
        <v>242</v>
      </c>
      <c r="C291" s="188" t="s">
        <v>12351</v>
      </c>
      <c r="D291" s="1">
        <f t="shared" si="121"/>
        <v>2514317.4500000002</v>
      </c>
      <c r="E291" s="170">
        <v>0</v>
      </c>
      <c r="F291" s="170">
        <v>0</v>
      </c>
      <c r="G291" s="170">
        <v>0</v>
      </c>
      <c r="H291" s="170">
        <v>0</v>
      </c>
      <c r="I291" s="170">
        <v>0</v>
      </c>
      <c r="J291" s="170">
        <v>0</v>
      </c>
      <c r="K291" s="171">
        <v>0</v>
      </c>
      <c r="L291" s="170">
        <v>0</v>
      </c>
      <c r="M291" s="170">
        <v>0</v>
      </c>
      <c r="N291" s="170">
        <v>0</v>
      </c>
      <c r="O291" s="170">
        <v>0</v>
      </c>
      <c r="P291" s="170">
        <v>0</v>
      </c>
      <c r="Q291" s="170">
        <v>379.9</v>
      </c>
      <c r="R291" s="170">
        <v>2487962.46</v>
      </c>
      <c r="S291" s="170">
        <v>0</v>
      </c>
      <c r="T291" s="170">
        <v>0</v>
      </c>
      <c r="U291" s="170">
        <v>0</v>
      </c>
      <c r="V291" s="170">
        <v>0</v>
      </c>
      <c r="W291" s="170">
        <v>0</v>
      </c>
      <c r="X291" s="170">
        <v>0</v>
      </c>
      <c r="Y291" s="170">
        <v>0</v>
      </c>
      <c r="Z291" s="170">
        <v>0</v>
      </c>
      <c r="AA291" s="170">
        <v>0</v>
      </c>
      <c r="AB291" s="170">
        <v>0</v>
      </c>
      <c r="AC291" s="170">
        <f t="shared" ref="AC291:AC292" si="122">ROUND(N291*1.0593%,2)+ROUND(E291*1.0593%,2)+ROUND(F291*1.0593%,2)+ROUND(G291*1.0593%,2)+ROUND(H291*1.0593%,2)+ROUND(I291*1.0593%,2)+ROUND(J291*1.0593%,2)+ROUND(L291*1.0593%,2)+ROUND(P291*1.0593%,2)+ROUND(R291*1.0593%,2)+ROUND(T291*1.0593%,2)+ROUND(U291*1.0593%,2)+ROUND(V291*1.0593%,2)+ROUND(W291*1.0593%,2)+ROUND(X291*1.0593%,2)+ROUND(Y291*1.0593%,2)+ROUND(Z291*1.0593%,2)+ROUND(AA291*1.0593%,2)+ROUND(AB291*1.0593%,2)</f>
        <v>26354.99</v>
      </c>
      <c r="AD291" s="170">
        <v>0</v>
      </c>
      <c r="AE291" s="170">
        <v>0</v>
      </c>
      <c r="AF291" s="172" t="s">
        <v>17063</v>
      </c>
      <c r="AG291" s="172">
        <v>2023</v>
      </c>
      <c r="AH291" s="173">
        <v>2023</v>
      </c>
      <c r="AT291" s="174" t="e">
        <f>VLOOKUP(C291,AW:AX,2,FALSE)</f>
        <v>#N/A</v>
      </c>
      <c r="BW291" s="175"/>
      <c r="CE291" s="174">
        <f>VLOOKUP(C291,CF:CG,2,FALSE)</f>
        <v>1</v>
      </c>
      <c r="CH291" s="165">
        <f t="shared" si="90"/>
        <v>2.2191670723259449E-10</v>
      </c>
      <c r="CL291" s="174" t="e">
        <f>VLOOKUP(C291,CM:CN,2,FALSE)</f>
        <v>#N/A</v>
      </c>
      <c r="DK291" s="174" t="e">
        <f>VLOOKUP(C291,DL:DM,2,FALSE)</f>
        <v>#N/A</v>
      </c>
    </row>
    <row r="292" spans="1:115" x14ac:dyDescent="0.3">
      <c r="A292" s="5">
        <v>1</v>
      </c>
      <c r="B292" s="17">
        <f>SUBTOTAL(9,$A$22:A292)</f>
        <v>243</v>
      </c>
      <c r="C292" s="167" t="s">
        <v>12352</v>
      </c>
      <c r="D292" s="1">
        <f t="shared" si="121"/>
        <v>2715591.5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64">
        <v>0</v>
      </c>
      <c r="L292" s="1">
        <v>0</v>
      </c>
      <c r="M292" s="1">
        <v>320.99</v>
      </c>
      <c r="N292" s="1">
        <v>2687126.77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70">
        <f t="shared" si="122"/>
        <v>28464.73</v>
      </c>
      <c r="AD292" s="1">
        <v>0</v>
      </c>
      <c r="AE292" s="1">
        <v>0</v>
      </c>
      <c r="AF292" s="2" t="s">
        <v>17063</v>
      </c>
      <c r="AG292" s="2">
        <v>2023</v>
      </c>
      <c r="AH292" s="2">
        <v>2023</v>
      </c>
      <c r="AI292" s="12"/>
      <c r="AJ292" s="12"/>
      <c r="AK292" s="12"/>
      <c r="AL292" s="12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4"/>
      <c r="AY292" s="14"/>
      <c r="AZ292" s="13"/>
      <c r="BA292" s="13"/>
      <c r="BB292" s="15"/>
      <c r="BC292" s="16"/>
      <c r="CH292" s="165"/>
    </row>
    <row r="293" spans="1:115" x14ac:dyDescent="0.3">
      <c r="B293" s="162" t="s">
        <v>17326</v>
      </c>
      <c r="C293" s="167"/>
      <c r="D293" s="163">
        <f>D294+D295</f>
        <v>11695793.819999998</v>
      </c>
      <c r="E293" s="1">
        <f t="shared" ref="E293:AE293" si="123">E294+E295</f>
        <v>0</v>
      </c>
      <c r="F293" s="1">
        <f t="shared" si="123"/>
        <v>0</v>
      </c>
      <c r="G293" s="1">
        <f t="shared" si="123"/>
        <v>0</v>
      </c>
      <c r="H293" s="1">
        <f t="shared" si="123"/>
        <v>0</v>
      </c>
      <c r="I293" s="1">
        <f t="shared" si="123"/>
        <v>0</v>
      </c>
      <c r="J293" s="1">
        <f t="shared" si="123"/>
        <v>0</v>
      </c>
      <c r="K293" s="171">
        <f t="shared" si="123"/>
        <v>0</v>
      </c>
      <c r="L293" s="1">
        <f t="shared" si="123"/>
        <v>0</v>
      </c>
      <c r="M293" s="1">
        <f t="shared" si="123"/>
        <v>1100</v>
      </c>
      <c r="N293" s="1">
        <f t="shared" si="123"/>
        <v>9029230.0299999993</v>
      </c>
      <c r="O293" s="1">
        <f t="shared" si="123"/>
        <v>0</v>
      </c>
      <c r="P293" s="1">
        <f t="shared" si="123"/>
        <v>0</v>
      </c>
      <c r="Q293" s="1">
        <f t="shared" si="123"/>
        <v>420.76</v>
      </c>
      <c r="R293" s="1">
        <f t="shared" si="123"/>
        <v>2194535</v>
      </c>
      <c r="S293" s="1">
        <f t="shared" si="123"/>
        <v>0</v>
      </c>
      <c r="T293" s="1">
        <f t="shared" si="123"/>
        <v>0</v>
      </c>
      <c r="U293" s="1">
        <f t="shared" si="123"/>
        <v>0</v>
      </c>
      <c r="V293" s="1">
        <f t="shared" si="123"/>
        <v>0</v>
      </c>
      <c r="W293" s="1">
        <f t="shared" si="123"/>
        <v>0</v>
      </c>
      <c r="X293" s="1">
        <f t="shared" si="123"/>
        <v>0</v>
      </c>
      <c r="Y293" s="1">
        <f t="shared" si="123"/>
        <v>0</v>
      </c>
      <c r="Z293" s="1">
        <f t="shared" si="123"/>
        <v>0</v>
      </c>
      <c r="AA293" s="1">
        <f t="shared" si="123"/>
        <v>0</v>
      </c>
      <c r="AB293" s="1">
        <f t="shared" si="123"/>
        <v>0</v>
      </c>
      <c r="AC293" s="1">
        <f t="shared" si="123"/>
        <v>222028.78999999998</v>
      </c>
      <c r="AD293" s="1">
        <f t="shared" si="123"/>
        <v>250000</v>
      </c>
      <c r="AE293" s="1">
        <f t="shared" si="123"/>
        <v>0</v>
      </c>
      <c r="AF293" s="2" t="s">
        <v>17037</v>
      </c>
      <c r="AG293" s="2" t="s">
        <v>17037</v>
      </c>
      <c r="AH293" s="2" t="s">
        <v>17037</v>
      </c>
      <c r="AI293" s="12"/>
      <c r="AJ293" s="12"/>
      <c r="AK293" s="12"/>
      <c r="AL293" s="12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4"/>
      <c r="AY293" s="14"/>
      <c r="AZ293" s="13"/>
      <c r="BA293" s="13"/>
      <c r="BB293" s="15"/>
      <c r="BC293" s="16"/>
      <c r="CH293" s="165">
        <f t="shared" si="90"/>
        <v>-8.7311491370201111E-10</v>
      </c>
    </row>
    <row r="294" spans="1:115" s="174" customFormat="1" x14ac:dyDescent="0.3">
      <c r="A294" s="5">
        <v>1</v>
      </c>
      <c r="B294" s="17">
        <f>SUBTOTAL(9,$A$22:A294)</f>
        <v>244</v>
      </c>
      <c r="C294" s="162" t="s">
        <v>2149</v>
      </c>
      <c r="D294" s="1">
        <f>E294+F294+G294+H294+I294+J294+L294+N294+P294+R294+T294+U294+V294+W294+X294+Y294+Z294+AA294+AB294+AC294+AD294+AE294</f>
        <v>2223338.27</v>
      </c>
      <c r="E294" s="170">
        <v>0</v>
      </c>
      <c r="F294" s="170">
        <v>0</v>
      </c>
      <c r="G294" s="170">
        <v>0</v>
      </c>
      <c r="H294" s="170">
        <v>0</v>
      </c>
      <c r="I294" s="170">
        <v>0</v>
      </c>
      <c r="J294" s="170">
        <v>0</v>
      </c>
      <c r="K294" s="171">
        <v>0</v>
      </c>
      <c r="L294" s="170">
        <v>0</v>
      </c>
      <c r="M294" s="170">
        <v>0</v>
      </c>
      <c r="N294" s="170">
        <v>0</v>
      </c>
      <c r="O294" s="170">
        <v>0</v>
      </c>
      <c r="P294" s="170">
        <v>0</v>
      </c>
      <c r="Q294" s="170">
        <v>420.76</v>
      </c>
      <c r="R294" s="170">
        <v>2194535</v>
      </c>
      <c r="S294" s="170">
        <v>0</v>
      </c>
      <c r="T294" s="170">
        <v>0</v>
      </c>
      <c r="U294" s="170">
        <v>0</v>
      </c>
      <c r="V294" s="170">
        <v>0</v>
      </c>
      <c r="W294" s="170">
        <v>0</v>
      </c>
      <c r="X294" s="170">
        <v>0</v>
      </c>
      <c r="Y294" s="170">
        <v>0</v>
      </c>
      <c r="Z294" s="170">
        <v>0</v>
      </c>
      <c r="AA294" s="170">
        <v>0</v>
      </c>
      <c r="AB294" s="170">
        <v>0</v>
      </c>
      <c r="AC294" s="170">
        <v>28803.27</v>
      </c>
      <c r="AD294" s="170">
        <v>0</v>
      </c>
      <c r="AE294" s="170">
        <v>0</v>
      </c>
      <c r="AF294" s="172" t="s">
        <v>17063</v>
      </c>
      <c r="AG294" s="172">
        <v>2023</v>
      </c>
      <c r="AH294" s="173">
        <v>2023</v>
      </c>
      <c r="AT294" s="174" t="e">
        <f>VLOOKUP(C294,AW:AX,2,FALSE)</f>
        <v>#N/A</v>
      </c>
      <c r="BW294" s="175"/>
      <c r="CA294" s="174" t="e">
        <f>VLOOKUP(C294,CB:CC,2,FALSE)</f>
        <v>#N/A</v>
      </c>
      <c r="CE294" s="174" t="e">
        <f>VLOOKUP(C294,CF:CG,2,FALSE)</f>
        <v>#N/A</v>
      </c>
      <c r="CH294" s="165">
        <f t="shared" si="90"/>
        <v>1.8189894035458565E-11</v>
      </c>
      <c r="CL294" s="174" t="e">
        <f>VLOOKUP(C294,CM:CN,2,FALSE)</f>
        <v>#N/A</v>
      </c>
      <c r="DK294" s="174" t="e">
        <f>VLOOKUP(C294,DL:DM,2,FALSE)</f>
        <v>#N/A</v>
      </c>
    </row>
    <row r="295" spans="1:115" s="174" customFormat="1" x14ac:dyDescent="0.3">
      <c r="A295" s="5">
        <v>1</v>
      </c>
      <c r="B295" s="17">
        <f>SUBTOTAL(9,$A$22:A295)</f>
        <v>245</v>
      </c>
      <c r="C295" s="162" t="s">
        <v>12390</v>
      </c>
      <c r="D295" s="1">
        <f>E295+F295+G295+H295+I295+J295+L295+N295+P295+R295+T295+U295+V295+W295+X295+Y295+Z295+AA295+AB295+AC295+AD295+AE295</f>
        <v>9472455.5499999989</v>
      </c>
      <c r="E295" s="170">
        <v>0</v>
      </c>
      <c r="F295" s="170">
        <v>0</v>
      </c>
      <c r="G295" s="170">
        <v>0</v>
      </c>
      <c r="H295" s="170">
        <v>0</v>
      </c>
      <c r="I295" s="170">
        <v>0</v>
      </c>
      <c r="J295" s="170">
        <v>0</v>
      </c>
      <c r="K295" s="171">
        <v>0</v>
      </c>
      <c r="L295" s="170">
        <v>0</v>
      </c>
      <c r="M295" s="170">
        <v>1100</v>
      </c>
      <c r="N295" s="170">
        <f>9029308.35-78.32</f>
        <v>9029230.0299999993</v>
      </c>
      <c r="O295" s="170">
        <v>0</v>
      </c>
      <c r="P295" s="170">
        <v>0</v>
      </c>
      <c r="Q295" s="170">
        <v>0</v>
      </c>
      <c r="R295" s="170">
        <v>0</v>
      </c>
      <c r="S295" s="170">
        <v>0</v>
      </c>
      <c r="T295" s="170">
        <v>0</v>
      </c>
      <c r="U295" s="170">
        <v>0</v>
      </c>
      <c r="V295" s="170">
        <v>0</v>
      </c>
      <c r="W295" s="170">
        <v>0</v>
      </c>
      <c r="X295" s="170">
        <v>0</v>
      </c>
      <c r="Y295" s="170">
        <v>0</v>
      </c>
      <c r="Z295" s="170">
        <v>0</v>
      </c>
      <c r="AA295" s="170">
        <v>0</v>
      </c>
      <c r="AB295" s="170">
        <v>0</v>
      </c>
      <c r="AC295" s="170">
        <f>ROUND(N295*2.14%,2)</f>
        <v>193225.52</v>
      </c>
      <c r="AD295" s="170">
        <v>250000</v>
      </c>
      <c r="AE295" s="170">
        <v>0</v>
      </c>
      <c r="AF295" s="172">
        <v>2023</v>
      </c>
      <c r="AG295" s="172">
        <v>2023</v>
      </c>
      <c r="AH295" s="173">
        <v>2023</v>
      </c>
      <c r="BW295" s="175"/>
      <c r="CH295" s="165"/>
    </row>
    <row r="296" spans="1:115" x14ac:dyDescent="0.3">
      <c r="B296" s="162" t="s">
        <v>45</v>
      </c>
      <c r="C296" s="167"/>
      <c r="D296" s="163">
        <f>D297</f>
        <v>7655996.6900000004</v>
      </c>
      <c r="E296" s="1">
        <f t="shared" ref="E296:AE296" si="124">E297</f>
        <v>0</v>
      </c>
      <c r="F296" s="1">
        <f t="shared" si="124"/>
        <v>0</v>
      </c>
      <c r="G296" s="1">
        <f t="shared" si="124"/>
        <v>0</v>
      </c>
      <c r="H296" s="1">
        <f t="shared" si="124"/>
        <v>0</v>
      </c>
      <c r="I296" s="1">
        <f t="shared" si="124"/>
        <v>0</v>
      </c>
      <c r="J296" s="1">
        <f t="shared" si="124"/>
        <v>0</v>
      </c>
      <c r="K296" s="164">
        <f t="shared" si="124"/>
        <v>0</v>
      </c>
      <c r="L296" s="1">
        <f t="shared" si="124"/>
        <v>0</v>
      </c>
      <c r="M296" s="1">
        <f t="shared" si="124"/>
        <v>829.7</v>
      </c>
      <c r="N296" s="1">
        <f t="shared" si="124"/>
        <v>7467300</v>
      </c>
      <c r="O296" s="1">
        <f t="shared" si="124"/>
        <v>0</v>
      </c>
      <c r="P296" s="1">
        <f t="shared" si="124"/>
        <v>0</v>
      </c>
      <c r="Q296" s="1">
        <f t="shared" si="124"/>
        <v>0</v>
      </c>
      <c r="R296" s="1">
        <f t="shared" si="124"/>
        <v>0</v>
      </c>
      <c r="S296" s="1">
        <f t="shared" si="124"/>
        <v>0</v>
      </c>
      <c r="T296" s="1">
        <f t="shared" si="124"/>
        <v>0</v>
      </c>
      <c r="U296" s="1">
        <f t="shared" si="124"/>
        <v>0</v>
      </c>
      <c r="V296" s="1">
        <f t="shared" si="124"/>
        <v>0</v>
      </c>
      <c r="W296" s="1">
        <f t="shared" si="124"/>
        <v>0</v>
      </c>
      <c r="X296" s="1">
        <f t="shared" si="124"/>
        <v>0</v>
      </c>
      <c r="Y296" s="1">
        <f t="shared" si="124"/>
        <v>0</v>
      </c>
      <c r="Z296" s="1">
        <f t="shared" si="124"/>
        <v>0</v>
      </c>
      <c r="AA296" s="1">
        <f t="shared" si="124"/>
        <v>0</v>
      </c>
      <c r="AB296" s="1">
        <f t="shared" si="124"/>
        <v>0</v>
      </c>
      <c r="AC296" s="1">
        <f t="shared" si="124"/>
        <v>79101.11</v>
      </c>
      <c r="AD296" s="1">
        <f t="shared" si="124"/>
        <v>109595.58</v>
      </c>
      <c r="AE296" s="1">
        <f t="shared" si="124"/>
        <v>0</v>
      </c>
      <c r="AF296" s="2" t="s">
        <v>17037</v>
      </c>
      <c r="AG296" s="2" t="s">
        <v>17037</v>
      </c>
      <c r="AH296" s="2" t="s">
        <v>17037</v>
      </c>
      <c r="AI296" s="12"/>
      <c r="AJ296" s="12"/>
      <c r="AK296" s="12"/>
      <c r="AL296" s="12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4"/>
      <c r="AY296" s="14"/>
      <c r="AZ296" s="13"/>
      <c r="BA296" s="13"/>
      <c r="BB296" s="15"/>
      <c r="BC296" s="16"/>
      <c r="CH296" s="165">
        <f t="shared" si="90"/>
        <v>4.0745362639427185E-10</v>
      </c>
    </row>
    <row r="297" spans="1:115" s="174" customFormat="1" x14ac:dyDescent="0.3">
      <c r="A297" s="5">
        <v>1</v>
      </c>
      <c r="B297" s="17">
        <f>SUBTOTAL(9,$A$22:A297)</f>
        <v>246</v>
      </c>
      <c r="C297" s="188" t="s">
        <v>2161</v>
      </c>
      <c r="D297" s="1">
        <f>E297+F297+G297+H297+I297+J297+L297+N297+P297+R297+T297+U297+V297+W297+X297+Y297+Z297+AA297+AB297+AC297+AD297+AE297</f>
        <v>7655996.6900000004</v>
      </c>
      <c r="E297" s="170">
        <v>0</v>
      </c>
      <c r="F297" s="170">
        <v>0</v>
      </c>
      <c r="G297" s="170">
        <v>0</v>
      </c>
      <c r="H297" s="170">
        <v>0</v>
      </c>
      <c r="I297" s="170">
        <v>0</v>
      </c>
      <c r="J297" s="170">
        <v>0</v>
      </c>
      <c r="K297" s="171">
        <v>0</v>
      </c>
      <c r="L297" s="170">
        <v>0</v>
      </c>
      <c r="M297" s="170">
        <v>829.7</v>
      </c>
      <c r="N297" s="170">
        <v>7467300</v>
      </c>
      <c r="O297" s="170">
        <v>0</v>
      </c>
      <c r="P297" s="170">
        <v>0</v>
      </c>
      <c r="Q297" s="170">
        <v>0</v>
      </c>
      <c r="R297" s="170">
        <v>0</v>
      </c>
      <c r="S297" s="170">
        <v>0</v>
      </c>
      <c r="T297" s="170">
        <v>0</v>
      </c>
      <c r="U297" s="170">
        <v>0</v>
      </c>
      <c r="V297" s="170">
        <v>0</v>
      </c>
      <c r="W297" s="170">
        <v>0</v>
      </c>
      <c r="X297" s="170">
        <v>0</v>
      </c>
      <c r="Y297" s="170">
        <v>0</v>
      </c>
      <c r="Z297" s="170">
        <v>0</v>
      </c>
      <c r="AA297" s="170">
        <v>0</v>
      </c>
      <c r="AB297" s="170">
        <v>0</v>
      </c>
      <c r="AC297" s="170">
        <f>ROUND(N297*1.0593%,2)+ROUND(E297*1.0593%,2)+ROUND(F297*1.0593%,2)+ROUND(G297*1.0593%,2)+ROUND(H297*1.0593%,2)+ROUND(I297*1.0593%,2)+ROUND(J297*1.0593%,2)+ROUND(L297*1.0593%,2)+ROUND(P297*1.0593%,2)+ROUND(R297*1.0593%,2)+ROUND(T297*1.0593%,2)+ROUND(U297*1.0593%,2)+ROUND(V297*1.0593%,2)+ROUND(W297*1.0593%,2)+ROUND(X297*1.0593%,2)+ROUND(Y297*1.0593%,2)+ROUND(Z297*1.0593%,2)+ROUND(AA297*1.0593%,2)+ROUND(AB297*1.0593%,2)</f>
        <v>79101.11</v>
      </c>
      <c r="AD297" s="170">
        <v>109595.58</v>
      </c>
      <c r="AE297" s="170">
        <v>0</v>
      </c>
      <c r="AF297" s="172">
        <v>2023</v>
      </c>
      <c r="AG297" s="172">
        <v>2023</v>
      </c>
      <c r="AH297" s="173">
        <v>2023</v>
      </c>
      <c r="AT297" s="174" t="e">
        <f>VLOOKUP(C297,AW:AX,2,FALSE)</f>
        <v>#N/A</v>
      </c>
      <c r="BW297" s="175"/>
      <c r="CE297" s="174" t="e">
        <f>VLOOKUP(C297,CF:CG,2,FALSE)</f>
        <v>#N/A</v>
      </c>
      <c r="CH297" s="165">
        <f t="shared" si="90"/>
        <v>4.0745362639427185E-10</v>
      </c>
      <c r="CL297" s="174" t="e">
        <f>VLOOKUP(C297,CM:CN,2,FALSE)</f>
        <v>#N/A</v>
      </c>
      <c r="DK297" s="174" t="e">
        <f>VLOOKUP(C297,DL:DM,2,FALSE)</f>
        <v>#N/A</v>
      </c>
    </row>
    <row r="298" spans="1:115" x14ac:dyDescent="0.3">
      <c r="B298" s="166" t="s">
        <v>342</v>
      </c>
      <c r="C298" s="166"/>
      <c r="D298" s="163">
        <f>SUM(D299:D304)</f>
        <v>33795895.170000002</v>
      </c>
      <c r="E298" s="1">
        <f t="shared" ref="E298:AD298" si="125">SUM(E299:E304)</f>
        <v>0</v>
      </c>
      <c r="F298" s="1">
        <f t="shared" si="125"/>
        <v>691199</v>
      </c>
      <c r="G298" s="1">
        <f t="shared" si="125"/>
        <v>10500000</v>
      </c>
      <c r="H298" s="1">
        <f t="shared" si="125"/>
        <v>0</v>
      </c>
      <c r="I298" s="1">
        <f t="shared" si="125"/>
        <v>0</v>
      </c>
      <c r="J298" s="1">
        <f t="shared" si="125"/>
        <v>0</v>
      </c>
      <c r="K298" s="164">
        <f t="shared" si="125"/>
        <v>0</v>
      </c>
      <c r="L298" s="1">
        <f t="shared" si="125"/>
        <v>0</v>
      </c>
      <c r="M298" s="1">
        <f t="shared" si="125"/>
        <v>2016.65</v>
      </c>
      <c r="N298" s="1">
        <f t="shared" si="125"/>
        <v>21602902.399999999</v>
      </c>
      <c r="O298" s="1">
        <f t="shared" si="125"/>
        <v>0</v>
      </c>
      <c r="P298" s="1">
        <f t="shared" si="125"/>
        <v>0</v>
      </c>
      <c r="Q298" s="1">
        <f t="shared" si="125"/>
        <v>0</v>
      </c>
      <c r="R298" s="1">
        <f t="shared" si="125"/>
        <v>0</v>
      </c>
      <c r="S298" s="1">
        <f t="shared" si="125"/>
        <v>0</v>
      </c>
      <c r="T298" s="1">
        <f t="shared" si="125"/>
        <v>0</v>
      </c>
      <c r="U298" s="1">
        <f t="shared" si="125"/>
        <v>0</v>
      </c>
      <c r="V298" s="1">
        <f t="shared" si="125"/>
        <v>0</v>
      </c>
      <c r="W298" s="1">
        <f t="shared" si="125"/>
        <v>0</v>
      </c>
      <c r="X298" s="1">
        <f t="shared" si="125"/>
        <v>0</v>
      </c>
      <c r="Y298" s="1">
        <f t="shared" si="125"/>
        <v>0</v>
      </c>
      <c r="Z298" s="1">
        <f t="shared" si="125"/>
        <v>0</v>
      </c>
      <c r="AA298" s="1">
        <f t="shared" si="125"/>
        <v>0</v>
      </c>
      <c r="AB298" s="1">
        <f t="shared" si="125"/>
        <v>0</v>
      </c>
      <c r="AC298" s="1">
        <f t="shared" si="125"/>
        <v>701793.77</v>
      </c>
      <c r="AD298" s="1">
        <f t="shared" si="125"/>
        <v>300000</v>
      </c>
      <c r="AE298" s="1">
        <f>SUM(AE299:AE304)</f>
        <v>0</v>
      </c>
      <c r="AF298" s="2" t="s">
        <v>17037</v>
      </c>
      <c r="AG298" s="2" t="s">
        <v>17037</v>
      </c>
      <c r="AH298" s="2" t="s">
        <v>17037</v>
      </c>
      <c r="AI298" s="12"/>
      <c r="AJ298" s="12"/>
      <c r="AK298" s="12"/>
      <c r="AL298" s="12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4"/>
      <c r="AY298" s="14"/>
      <c r="AZ298" s="13"/>
      <c r="BA298" s="13"/>
      <c r="BB298" s="15"/>
      <c r="BC298" s="16">
        <f t="shared" si="115"/>
        <v>-2016.65</v>
      </c>
      <c r="BJ298" s="5" t="e">
        <f>VLOOKUP(C298,BM:BO,3,FALSE)</f>
        <v>#N/A</v>
      </c>
      <c r="BM298" s="5" t="s">
        <v>3503</v>
      </c>
      <c r="BN298" s="5" t="s">
        <v>630</v>
      </c>
      <c r="BO298" s="5" t="s">
        <v>3505</v>
      </c>
      <c r="BU298" s="5" t="s">
        <v>3503</v>
      </c>
      <c r="BV298" s="5" t="s">
        <v>630</v>
      </c>
      <c r="BW298" s="5" t="s">
        <v>3505</v>
      </c>
      <c r="CH298" s="165">
        <f t="shared" si="90"/>
        <v>3.2596290111541748E-9</v>
      </c>
    </row>
    <row r="299" spans="1:115" s="174" customFormat="1" x14ac:dyDescent="0.3">
      <c r="A299" s="5">
        <v>1</v>
      </c>
      <c r="B299" s="17">
        <f>SUBTOTAL(9,$A$22:A299)</f>
        <v>247</v>
      </c>
      <c r="C299" s="162" t="s">
        <v>12634</v>
      </c>
      <c r="D299" s="1">
        <f t="shared" ref="D299:D304" si="126">E299+F299+G299+H299+I299+J299+L299+N299+P299+R299+T299+U299+V299+W299+X299+Y299+Z299+AA299+AB299+AC299+AD299+AE299</f>
        <v>2660218.3199999998</v>
      </c>
      <c r="E299" s="170">
        <v>0</v>
      </c>
      <c r="F299" s="170">
        <v>0</v>
      </c>
      <c r="G299" s="170">
        <v>0</v>
      </c>
      <c r="H299" s="170">
        <v>0</v>
      </c>
      <c r="I299" s="170">
        <v>0</v>
      </c>
      <c r="J299" s="170">
        <v>0</v>
      </c>
      <c r="K299" s="171">
        <v>0</v>
      </c>
      <c r="L299" s="170">
        <v>0</v>
      </c>
      <c r="M299" s="170">
        <v>266.64999999999998</v>
      </c>
      <c r="N299" s="170">
        <v>2604482.4</v>
      </c>
      <c r="O299" s="170">
        <v>0</v>
      </c>
      <c r="P299" s="170">
        <v>0</v>
      </c>
      <c r="Q299" s="170">
        <v>0</v>
      </c>
      <c r="R299" s="170">
        <v>0</v>
      </c>
      <c r="S299" s="170">
        <v>0</v>
      </c>
      <c r="T299" s="170">
        <v>0</v>
      </c>
      <c r="U299" s="170">
        <v>0</v>
      </c>
      <c r="V299" s="170">
        <v>0</v>
      </c>
      <c r="W299" s="170">
        <v>0</v>
      </c>
      <c r="X299" s="170">
        <v>0</v>
      </c>
      <c r="Y299" s="170">
        <v>0</v>
      </c>
      <c r="Z299" s="170">
        <v>0</v>
      </c>
      <c r="AA299" s="170">
        <v>0</v>
      </c>
      <c r="AB299" s="170">
        <v>0</v>
      </c>
      <c r="AC299" s="193">
        <f t="shared" ref="AC299:AC302" si="127">ROUND(N299*2.14%,2)+ROUND(E299*2.14%,2)+ROUND(F299*2.14%,2)+ROUND(G299*2.14%,2)+ROUND(H299*2.14%,2)+ROUND(I299*2.14%,2)+ROUND(J299*2.14%,2)+ROUND(L299*2.14%,2)+ROUND(P299*2.14%,2)+ROUND(R299*2.14%,2)+ROUND(T299*2.14%,2)+ROUND(U299*2.14%,2)+ROUND(V299*2.14%,2)+ROUND(W299*2.14%,2)+ROUND(X299*2.14%,2)+ROUND(Y299*2.14%,2)+ROUND(Z299*2.14%,2)+ROUND(AA299*2.14%,2)+ROUND(AB299*2.14%,2)</f>
        <v>55735.92</v>
      </c>
      <c r="AD299" s="170">
        <v>0</v>
      </c>
      <c r="AE299" s="170">
        <v>0</v>
      </c>
      <c r="AF299" s="172" t="s">
        <v>17063</v>
      </c>
      <c r="AG299" s="172">
        <v>2023</v>
      </c>
      <c r="AH299" s="173">
        <v>2023</v>
      </c>
      <c r="AT299" s="174" t="e">
        <f>VLOOKUP(C299,AW:AX,2,FALSE)</f>
        <v>#N/A</v>
      </c>
      <c r="BW299" s="175"/>
      <c r="CA299" s="174" t="e">
        <f>VLOOKUP(C299,CB:CC,2,FALSE)</f>
        <v>#N/A</v>
      </c>
      <c r="CE299" s="174" t="e">
        <f>VLOOKUP(C299,CF:CG,2,FALSE)</f>
        <v>#N/A</v>
      </c>
      <c r="CH299" s="165">
        <f t="shared" si="90"/>
        <v>-7.2759576141834259E-11</v>
      </c>
      <c r="CL299" s="174" t="e">
        <f>VLOOKUP(C299,CM:CN,2,FALSE)</f>
        <v>#N/A</v>
      </c>
      <c r="DK299" s="174" t="e">
        <f>VLOOKUP(C299,DL:DM,2,FALSE)</f>
        <v>#N/A</v>
      </c>
    </row>
    <row r="300" spans="1:115" s="174" customFormat="1" x14ac:dyDescent="0.3">
      <c r="A300" s="5">
        <v>1</v>
      </c>
      <c r="B300" s="17">
        <f>SUBTOTAL(9,$A$22:A300)</f>
        <v>248</v>
      </c>
      <c r="C300" s="162" t="s">
        <v>12682</v>
      </c>
      <c r="D300" s="1">
        <f t="shared" si="126"/>
        <v>3574900</v>
      </c>
      <c r="E300" s="170">
        <v>0</v>
      </c>
      <c r="F300" s="170">
        <v>0</v>
      </c>
      <c r="G300" s="170">
        <v>3500000</v>
      </c>
      <c r="H300" s="170">
        <v>0</v>
      </c>
      <c r="I300" s="170">
        <v>0</v>
      </c>
      <c r="J300" s="170">
        <v>0</v>
      </c>
      <c r="K300" s="171">
        <v>0</v>
      </c>
      <c r="L300" s="170">
        <v>0</v>
      </c>
      <c r="M300" s="170">
        <v>0</v>
      </c>
      <c r="N300" s="170">
        <v>0</v>
      </c>
      <c r="O300" s="170">
        <v>0</v>
      </c>
      <c r="P300" s="170">
        <v>0</v>
      </c>
      <c r="Q300" s="170">
        <v>0</v>
      </c>
      <c r="R300" s="170">
        <v>0</v>
      </c>
      <c r="S300" s="170">
        <v>0</v>
      </c>
      <c r="T300" s="170">
        <v>0</v>
      </c>
      <c r="U300" s="170">
        <v>0</v>
      </c>
      <c r="V300" s="170">
        <v>0</v>
      </c>
      <c r="W300" s="170">
        <v>0</v>
      </c>
      <c r="X300" s="170">
        <v>0</v>
      </c>
      <c r="Y300" s="170">
        <v>0</v>
      </c>
      <c r="Z300" s="170">
        <v>0</v>
      </c>
      <c r="AA300" s="170">
        <v>0</v>
      </c>
      <c r="AB300" s="170">
        <v>0</v>
      </c>
      <c r="AC300" s="170">
        <f t="shared" si="127"/>
        <v>74900</v>
      </c>
      <c r="AD300" s="170">
        <v>0</v>
      </c>
      <c r="AE300" s="170">
        <v>0</v>
      </c>
      <c r="AF300" s="172" t="s">
        <v>17063</v>
      </c>
      <c r="AG300" s="172">
        <v>2023</v>
      </c>
      <c r="AH300" s="173">
        <v>2023</v>
      </c>
      <c r="BW300" s="175"/>
      <c r="CH300" s="165">
        <f t="shared" si="90"/>
        <v>0</v>
      </c>
      <c r="DK300" s="174" t="e">
        <f>VLOOKUP(C300,DL:DM,2,FALSE)</f>
        <v>#N/A</v>
      </c>
    </row>
    <row r="301" spans="1:115" s="174" customFormat="1" x14ac:dyDescent="0.3">
      <c r="A301" s="5">
        <v>1</v>
      </c>
      <c r="B301" s="17">
        <f>SUBTOTAL(9,$A$22:A301)</f>
        <v>249</v>
      </c>
      <c r="C301" s="162" t="s">
        <v>12692</v>
      </c>
      <c r="D301" s="1">
        <f t="shared" si="126"/>
        <v>11155800.050000001</v>
      </c>
      <c r="E301" s="170">
        <v>0</v>
      </c>
      <c r="F301" s="170">
        <v>691199</v>
      </c>
      <c r="G301" s="170">
        <v>3500000</v>
      </c>
      <c r="H301" s="170">
        <v>0</v>
      </c>
      <c r="I301" s="170">
        <v>0</v>
      </c>
      <c r="J301" s="170">
        <v>0</v>
      </c>
      <c r="K301" s="171">
        <v>0</v>
      </c>
      <c r="L301" s="170">
        <v>0</v>
      </c>
      <c r="M301" s="170">
        <v>620</v>
      </c>
      <c r="N301" s="170">
        <v>6730868.7999999998</v>
      </c>
      <c r="O301" s="170">
        <v>0</v>
      </c>
      <c r="P301" s="170">
        <v>0</v>
      </c>
      <c r="Q301" s="170">
        <v>0</v>
      </c>
      <c r="R301" s="170">
        <v>0</v>
      </c>
      <c r="S301" s="170">
        <v>0</v>
      </c>
      <c r="T301" s="170">
        <v>0</v>
      </c>
      <c r="U301" s="170">
        <v>0</v>
      </c>
      <c r="V301" s="170">
        <v>0</v>
      </c>
      <c r="W301" s="170">
        <v>0</v>
      </c>
      <c r="X301" s="170">
        <v>0</v>
      </c>
      <c r="Y301" s="170">
        <v>0</v>
      </c>
      <c r="Z301" s="170">
        <v>0</v>
      </c>
      <c r="AA301" s="170">
        <v>0</v>
      </c>
      <c r="AB301" s="170">
        <v>0</v>
      </c>
      <c r="AC301" s="170">
        <f t="shared" si="127"/>
        <v>233732.25</v>
      </c>
      <c r="AD301" s="170">
        <v>0</v>
      </c>
      <c r="AE301" s="170">
        <v>0</v>
      </c>
      <c r="AF301" s="172" t="s">
        <v>17063</v>
      </c>
      <c r="AG301" s="172">
        <v>2023</v>
      </c>
      <c r="AH301" s="173">
        <v>2023</v>
      </c>
      <c r="BW301" s="175"/>
      <c r="CH301" s="165">
        <f t="shared" si="90"/>
        <v>9.3132257461547852E-10</v>
      </c>
      <c r="DK301" s="174" t="e">
        <f>VLOOKUP(C301,DL:DM,2,FALSE)</f>
        <v>#N/A</v>
      </c>
    </row>
    <row r="302" spans="1:115" s="174" customFormat="1" x14ac:dyDescent="0.3">
      <c r="A302" s="5">
        <v>1</v>
      </c>
      <c r="B302" s="17">
        <f>SUBTOTAL(9,$A$22:A302)</f>
        <v>250</v>
      </c>
      <c r="C302" s="162" t="s">
        <v>2227</v>
      </c>
      <c r="D302" s="1">
        <f t="shared" si="126"/>
        <v>16104976.799999999</v>
      </c>
      <c r="E302" s="170">
        <v>0</v>
      </c>
      <c r="F302" s="170">
        <v>0</v>
      </c>
      <c r="G302" s="170">
        <v>3500000</v>
      </c>
      <c r="H302" s="170">
        <v>0</v>
      </c>
      <c r="I302" s="170">
        <v>0</v>
      </c>
      <c r="J302" s="170">
        <v>0</v>
      </c>
      <c r="K302" s="171">
        <v>0</v>
      </c>
      <c r="L302" s="170">
        <v>0</v>
      </c>
      <c r="M302" s="170">
        <v>1130</v>
      </c>
      <c r="N302" s="170">
        <v>12267551.199999999</v>
      </c>
      <c r="O302" s="170">
        <v>0</v>
      </c>
      <c r="P302" s="170">
        <v>0</v>
      </c>
      <c r="Q302" s="170">
        <v>0</v>
      </c>
      <c r="R302" s="170">
        <v>0</v>
      </c>
      <c r="S302" s="170">
        <v>0</v>
      </c>
      <c r="T302" s="170">
        <v>0</v>
      </c>
      <c r="U302" s="170">
        <v>0</v>
      </c>
      <c r="V302" s="170">
        <v>0</v>
      </c>
      <c r="W302" s="170">
        <v>0</v>
      </c>
      <c r="X302" s="170">
        <v>0</v>
      </c>
      <c r="Y302" s="170">
        <v>0</v>
      </c>
      <c r="Z302" s="170">
        <v>0</v>
      </c>
      <c r="AA302" s="170">
        <v>0</v>
      </c>
      <c r="AB302" s="170">
        <v>0</v>
      </c>
      <c r="AC302" s="170">
        <f t="shared" si="127"/>
        <v>337425.6</v>
      </c>
      <c r="AD302" s="170">
        <v>0</v>
      </c>
      <c r="AE302" s="170">
        <v>0</v>
      </c>
      <c r="AF302" s="172" t="s">
        <v>17063</v>
      </c>
      <c r="AG302" s="172">
        <v>2023</v>
      </c>
      <c r="AH302" s="173">
        <v>2023</v>
      </c>
      <c r="BW302" s="175"/>
      <c r="CH302" s="165">
        <f t="shared" si="90"/>
        <v>-3.4924596548080444E-10</v>
      </c>
      <c r="DK302" s="174" t="e">
        <f>VLOOKUP(C302,DL:DM,2,FALSE)</f>
        <v>#N/A</v>
      </c>
    </row>
    <row r="303" spans="1:115" x14ac:dyDescent="0.3">
      <c r="A303" s="5">
        <v>1</v>
      </c>
      <c r="B303" s="17">
        <f>SUBTOTAL(9,$A$22:A303)</f>
        <v>251</v>
      </c>
      <c r="C303" s="4" t="s">
        <v>340</v>
      </c>
      <c r="D303" s="1">
        <f t="shared" si="126"/>
        <v>150000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169">
        <v>0</v>
      </c>
      <c r="L303" s="3">
        <v>0</v>
      </c>
      <c r="M303" s="6">
        <v>0</v>
      </c>
      <c r="N303" s="1">
        <v>0</v>
      </c>
      <c r="O303" s="3">
        <v>0</v>
      </c>
      <c r="P303" s="3">
        <v>0</v>
      </c>
      <c r="Q303" s="1">
        <v>0</v>
      </c>
      <c r="R303" s="1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1">
        <f>ROUND(N303*2.14%,2)</f>
        <v>0</v>
      </c>
      <c r="AD303" s="1">
        <v>150000</v>
      </c>
      <c r="AE303" s="3">
        <v>0</v>
      </c>
      <c r="AF303" s="2">
        <v>2023</v>
      </c>
      <c r="AG303" s="2" t="s">
        <v>17063</v>
      </c>
      <c r="AH303" s="2" t="s">
        <v>17063</v>
      </c>
      <c r="AI303" s="12"/>
      <c r="AJ303" s="12"/>
      <c r="AK303" s="12"/>
      <c r="AL303" s="12"/>
      <c r="AM303" s="13" t="s">
        <v>16960</v>
      </c>
      <c r="AN303" s="13" t="s">
        <v>16981</v>
      </c>
      <c r="AO303" s="13">
        <v>0</v>
      </c>
      <c r="AP303" s="13" t="s">
        <v>16962</v>
      </c>
      <c r="AQ303" s="13" t="s">
        <v>16979</v>
      </c>
      <c r="AR303" s="13">
        <v>0</v>
      </c>
      <c r="AS303" s="13"/>
      <c r="AT303" s="13"/>
      <c r="AU303" s="13"/>
      <c r="AV303" s="13"/>
      <c r="AW303" s="13" t="s">
        <v>1448</v>
      </c>
      <c r="AX303" s="14">
        <v>421.5</v>
      </c>
      <c r="AY303" s="14">
        <v>670</v>
      </c>
      <c r="AZ303" s="13" t="s">
        <v>2969</v>
      </c>
      <c r="BA303" s="13" t="s">
        <v>17023</v>
      </c>
      <c r="BB303" s="15"/>
      <c r="BC303" s="16">
        <f>AY303-M303</f>
        <v>670</v>
      </c>
      <c r="BJ303" s="5" t="str">
        <f t="shared" ref="BJ303:BJ312" si="128">VLOOKUP(C303,BM:BO,3,FALSE)</f>
        <v>нет данных</v>
      </c>
      <c r="BM303" s="5" t="s">
        <v>688</v>
      </c>
      <c r="BN303" s="5" t="s">
        <v>661</v>
      </c>
      <c r="BO303" s="5" t="s">
        <v>3506</v>
      </c>
      <c r="BU303" s="5" t="s">
        <v>688</v>
      </c>
      <c r="BV303" s="5" t="s">
        <v>661</v>
      </c>
      <c r="BW303" s="5" t="s">
        <v>3506</v>
      </c>
      <c r="CH303" s="165">
        <f t="shared" si="90"/>
        <v>0</v>
      </c>
    </row>
    <row r="304" spans="1:115" x14ac:dyDescent="0.3">
      <c r="A304" s="5">
        <v>1</v>
      </c>
      <c r="B304" s="17">
        <f>SUBTOTAL(9,$A$22:A304)</f>
        <v>252</v>
      </c>
      <c r="C304" s="4" t="s">
        <v>341</v>
      </c>
      <c r="D304" s="1">
        <f t="shared" si="126"/>
        <v>150000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169">
        <v>0</v>
      </c>
      <c r="L304" s="3">
        <v>0</v>
      </c>
      <c r="M304" s="6">
        <v>0</v>
      </c>
      <c r="N304" s="1">
        <v>0</v>
      </c>
      <c r="O304" s="3">
        <v>0</v>
      </c>
      <c r="P304" s="3">
        <v>0</v>
      </c>
      <c r="Q304" s="1">
        <v>0</v>
      </c>
      <c r="R304" s="1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1">
        <v>0</v>
      </c>
      <c r="AD304" s="1">
        <v>150000</v>
      </c>
      <c r="AE304" s="3">
        <v>0</v>
      </c>
      <c r="AF304" s="2">
        <v>2023</v>
      </c>
      <c r="AG304" s="2" t="s">
        <v>17063</v>
      </c>
      <c r="AH304" s="2" t="s">
        <v>17063</v>
      </c>
      <c r="AI304" s="12"/>
      <c r="AJ304" s="12"/>
      <c r="AK304" s="12"/>
      <c r="AL304" s="12"/>
      <c r="AM304" s="13" t="s">
        <v>16960</v>
      </c>
      <c r="AN304" s="13" t="s">
        <v>16964</v>
      </c>
      <c r="AO304" s="13">
        <v>0</v>
      </c>
      <c r="AP304" s="13" t="s">
        <v>16971</v>
      </c>
      <c r="AQ304" s="13" t="s">
        <v>16979</v>
      </c>
      <c r="AR304" s="13">
        <v>0</v>
      </c>
      <c r="AS304" s="13"/>
      <c r="AT304" s="13"/>
      <c r="AU304" s="13"/>
      <c r="AV304" s="13"/>
      <c r="AW304" s="13" t="s">
        <v>1424</v>
      </c>
      <c r="AX304" s="14">
        <v>440.1</v>
      </c>
      <c r="AY304" s="14">
        <v>286.07</v>
      </c>
      <c r="AZ304" s="13" t="s">
        <v>2969</v>
      </c>
      <c r="BA304" s="13" t="s">
        <v>17023</v>
      </c>
      <c r="BB304" s="15"/>
      <c r="BC304" s="16">
        <f>AY304-M304</f>
        <v>286.07</v>
      </c>
      <c r="BD304" s="5" t="s">
        <v>16959</v>
      </c>
      <c r="BJ304" s="5" t="str">
        <f t="shared" si="128"/>
        <v>нет данных</v>
      </c>
      <c r="BM304" s="5" t="s">
        <v>3507</v>
      </c>
      <c r="BN304" s="5" t="s">
        <v>660</v>
      </c>
      <c r="BO304" s="5" t="s">
        <v>1967</v>
      </c>
      <c r="BU304" s="5" t="s">
        <v>3507</v>
      </c>
      <c r="BV304" s="5" t="s">
        <v>660</v>
      </c>
      <c r="BW304" s="5" t="s">
        <v>1967</v>
      </c>
      <c r="CH304" s="165">
        <f t="shared" si="90"/>
        <v>0</v>
      </c>
    </row>
    <row r="305" spans="1:115" x14ac:dyDescent="0.3">
      <c r="B305" s="166" t="s">
        <v>343</v>
      </c>
      <c r="C305" s="166"/>
      <c r="D305" s="163">
        <f>D306</f>
        <v>2969018.4899999998</v>
      </c>
      <c r="E305" s="1">
        <f t="shared" ref="E305:AE305" si="129">E306</f>
        <v>0</v>
      </c>
      <c r="F305" s="1">
        <f t="shared" si="129"/>
        <v>0</v>
      </c>
      <c r="G305" s="1">
        <f t="shared" si="129"/>
        <v>0</v>
      </c>
      <c r="H305" s="1">
        <f t="shared" si="129"/>
        <v>0</v>
      </c>
      <c r="I305" s="1">
        <f t="shared" si="129"/>
        <v>0</v>
      </c>
      <c r="J305" s="1">
        <f t="shared" si="129"/>
        <v>0</v>
      </c>
      <c r="K305" s="164">
        <f t="shared" si="129"/>
        <v>0</v>
      </c>
      <c r="L305" s="1">
        <f t="shared" si="129"/>
        <v>0</v>
      </c>
      <c r="M305" s="1">
        <f t="shared" si="129"/>
        <v>307</v>
      </c>
      <c r="N305" s="1">
        <f t="shared" si="129"/>
        <v>2759955.44</v>
      </c>
      <c r="O305" s="1">
        <f t="shared" si="129"/>
        <v>0</v>
      </c>
      <c r="P305" s="1">
        <f t="shared" si="129"/>
        <v>0</v>
      </c>
      <c r="Q305" s="1">
        <f t="shared" si="129"/>
        <v>0</v>
      </c>
      <c r="R305" s="1">
        <f t="shared" si="129"/>
        <v>0</v>
      </c>
      <c r="S305" s="1">
        <f t="shared" si="129"/>
        <v>0</v>
      </c>
      <c r="T305" s="1">
        <f t="shared" si="129"/>
        <v>0</v>
      </c>
      <c r="U305" s="1">
        <f t="shared" si="129"/>
        <v>0</v>
      </c>
      <c r="V305" s="1">
        <f t="shared" si="129"/>
        <v>0</v>
      </c>
      <c r="W305" s="1">
        <f t="shared" si="129"/>
        <v>0</v>
      </c>
      <c r="X305" s="1">
        <f t="shared" si="129"/>
        <v>0</v>
      </c>
      <c r="Y305" s="1">
        <f t="shared" si="129"/>
        <v>0</v>
      </c>
      <c r="Z305" s="1">
        <f t="shared" si="129"/>
        <v>0</v>
      </c>
      <c r="AA305" s="1">
        <f t="shared" si="129"/>
        <v>0</v>
      </c>
      <c r="AB305" s="1">
        <f t="shared" si="129"/>
        <v>0</v>
      </c>
      <c r="AC305" s="1">
        <f t="shared" si="129"/>
        <v>59063.05</v>
      </c>
      <c r="AD305" s="1">
        <f t="shared" si="129"/>
        <v>150000</v>
      </c>
      <c r="AE305" s="1">
        <f t="shared" si="129"/>
        <v>0</v>
      </c>
      <c r="AF305" s="2" t="s">
        <v>17037</v>
      </c>
      <c r="AG305" s="2" t="s">
        <v>17037</v>
      </c>
      <c r="AH305" s="2" t="s">
        <v>17037</v>
      </c>
      <c r="AI305" s="12"/>
      <c r="AJ305" s="12"/>
      <c r="AK305" s="12"/>
      <c r="AL305" s="12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4"/>
      <c r="AY305" s="14"/>
      <c r="AZ305" s="13"/>
      <c r="BA305" s="13"/>
      <c r="BB305" s="15"/>
      <c r="BC305" s="16">
        <f t="shared" si="115"/>
        <v>-307</v>
      </c>
      <c r="BJ305" s="5" t="e">
        <f t="shared" si="128"/>
        <v>#N/A</v>
      </c>
      <c r="BM305" s="5" t="s">
        <v>3509</v>
      </c>
      <c r="BN305" s="5" t="s">
        <v>660</v>
      </c>
      <c r="BO305" s="5" t="s">
        <v>1967</v>
      </c>
      <c r="BU305" s="5" t="s">
        <v>3509</v>
      </c>
      <c r="BV305" s="5" t="s">
        <v>660</v>
      </c>
      <c r="BW305" s="5" t="s">
        <v>1967</v>
      </c>
      <c r="CH305" s="165">
        <f t="shared" si="90"/>
        <v>-1.7462298274040222E-10</v>
      </c>
    </row>
    <row r="306" spans="1:115" x14ac:dyDescent="0.3">
      <c r="A306" s="5">
        <v>1</v>
      </c>
      <c r="B306" s="17">
        <f>SUBTOTAL(9,$A$22:A306)</f>
        <v>253</v>
      </c>
      <c r="C306" s="4" t="s">
        <v>344</v>
      </c>
      <c r="D306" s="1">
        <f>E306+F306+G306+H306+I306+J306+L306+N306+P306+R306+T306+U306+V306+W306+X306+Y306+Z306+AA306+AB306+AC306+AD306+AE306</f>
        <v>2969018.4899999998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169">
        <v>0</v>
      </c>
      <c r="L306" s="3">
        <v>0</v>
      </c>
      <c r="M306" s="6">
        <v>307</v>
      </c>
      <c r="N306" s="1">
        <v>2759955.44</v>
      </c>
      <c r="O306" s="3">
        <v>0</v>
      </c>
      <c r="P306" s="3">
        <v>0</v>
      </c>
      <c r="Q306" s="1">
        <v>0</v>
      </c>
      <c r="R306" s="1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1">
        <f>ROUND(N306*2.14%,2)</f>
        <v>59063.05</v>
      </c>
      <c r="AD306" s="1">
        <v>150000</v>
      </c>
      <c r="AE306" s="3">
        <v>0</v>
      </c>
      <c r="AF306" s="2">
        <v>2023</v>
      </c>
      <c r="AG306" s="2">
        <v>2023</v>
      </c>
      <c r="AH306" s="2">
        <v>2023</v>
      </c>
      <c r="AI306" s="12"/>
      <c r="AJ306" s="12"/>
      <c r="AK306" s="12"/>
      <c r="AL306" s="12"/>
      <c r="AM306" s="13" t="s">
        <v>16964</v>
      </c>
      <c r="AN306" s="13" t="s">
        <v>16966</v>
      </c>
      <c r="AO306" s="13">
        <v>0</v>
      </c>
      <c r="AP306" s="13" t="s">
        <v>16967</v>
      </c>
      <c r="AQ306" s="13" t="s">
        <v>16963</v>
      </c>
      <c r="AR306" s="13">
        <v>0</v>
      </c>
      <c r="AS306" s="13"/>
      <c r="AT306" s="13"/>
      <c r="AU306" s="13"/>
      <c r="AV306" s="13"/>
      <c r="AW306" s="13" t="s">
        <v>844</v>
      </c>
      <c r="AX306" s="14">
        <v>313</v>
      </c>
      <c r="AY306" s="14" t="s">
        <v>2986</v>
      </c>
      <c r="AZ306" s="13" t="s">
        <v>2969</v>
      </c>
      <c r="BA306" s="13" t="s">
        <v>17023</v>
      </c>
      <c r="BB306" s="15"/>
      <c r="BC306" s="16" t="e">
        <f t="shared" si="115"/>
        <v>#VALUE!</v>
      </c>
      <c r="BJ306" s="5" t="str">
        <f t="shared" si="128"/>
        <v>312.700</v>
      </c>
      <c r="BM306" s="5" t="s">
        <v>3511</v>
      </c>
      <c r="BN306" s="5" t="s">
        <v>718</v>
      </c>
      <c r="BO306" s="5" t="s">
        <v>3512</v>
      </c>
      <c r="BU306" s="5" t="s">
        <v>3511</v>
      </c>
      <c r="BV306" s="5" t="s">
        <v>718</v>
      </c>
      <c r="BW306" s="5" t="s">
        <v>3512</v>
      </c>
      <c r="CH306" s="165">
        <f t="shared" si="90"/>
        <v>-1.7462298274040222E-10</v>
      </c>
    </row>
    <row r="307" spans="1:115" x14ac:dyDescent="0.3">
      <c r="B307" s="166" t="s">
        <v>345</v>
      </c>
      <c r="C307" s="166"/>
      <c r="D307" s="163">
        <f>D308</f>
        <v>5947708.0499999998</v>
      </c>
      <c r="E307" s="1">
        <f t="shared" ref="E307:AE307" si="130">E308</f>
        <v>0</v>
      </c>
      <c r="F307" s="1">
        <f t="shared" si="130"/>
        <v>0</v>
      </c>
      <c r="G307" s="1">
        <f t="shared" si="130"/>
        <v>0</v>
      </c>
      <c r="H307" s="1">
        <f t="shared" si="130"/>
        <v>0</v>
      </c>
      <c r="I307" s="1">
        <f t="shared" si="130"/>
        <v>0</v>
      </c>
      <c r="J307" s="1">
        <f t="shared" si="130"/>
        <v>0</v>
      </c>
      <c r="K307" s="164">
        <f t="shared" si="130"/>
        <v>0</v>
      </c>
      <c r="L307" s="1">
        <f t="shared" si="130"/>
        <v>0</v>
      </c>
      <c r="M307" s="1">
        <f t="shared" si="130"/>
        <v>615</v>
      </c>
      <c r="N307" s="1">
        <f t="shared" si="130"/>
        <v>5646865.1399999997</v>
      </c>
      <c r="O307" s="1">
        <f t="shared" si="130"/>
        <v>0</v>
      </c>
      <c r="P307" s="1">
        <f t="shared" si="130"/>
        <v>0</v>
      </c>
      <c r="Q307" s="1">
        <f t="shared" si="130"/>
        <v>0</v>
      </c>
      <c r="R307" s="1">
        <f t="shared" si="130"/>
        <v>0</v>
      </c>
      <c r="S307" s="1">
        <f t="shared" si="130"/>
        <v>0</v>
      </c>
      <c r="T307" s="1">
        <f t="shared" si="130"/>
        <v>0</v>
      </c>
      <c r="U307" s="1">
        <f t="shared" si="130"/>
        <v>0</v>
      </c>
      <c r="V307" s="1">
        <f t="shared" si="130"/>
        <v>0</v>
      </c>
      <c r="W307" s="1">
        <f t="shared" si="130"/>
        <v>0</v>
      </c>
      <c r="X307" s="1">
        <f t="shared" si="130"/>
        <v>0</v>
      </c>
      <c r="Y307" s="1">
        <f t="shared" si="130"/>
        <v>0</v>
      </c>
      <c r="Z307" s="1">
        <f t="shared" si="130"/>
        <v>0</v>
      </c>
      <c r="AA307" s="1">
        <f t="shared" si="130"/>
        <v>0</v>
      </c>
      <c r="AB307" s="1">
        <f t="shared" si="130"/>
        <v>0</v>
      </c>
      <c r="AC307" s="1">
        <f t="shared" si="130"/>
        <v>120842.91</v>
      </c>
      <c r="AD307" s="1">
        <f t="shared" si="130"/>
        <v>180000</v>
      </c>
      <c r="AE307" s="1">
        <f t="shared" si="130"/>
        <v>0</v>
      </c>
      <c r="AF307" s="2" t="s">
        <v>17037</v>
      </c>
      <c r="AG307" s="2" t="s">
        <v>17037</v>
      </c>
      <c r="AH307" s="2" t="s">
        <v>17037</v>
      </c>
      <c r="AI307" s="12"/>
      <c r="AJ307" s="12"/>
      <c r="AK307" s="12"/>
      <c r="AL307" s="12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4"/>
      <c r="AY307" s="14"/>
      <c r="AZ307" s="13"/>
      <c r="BA307" s="13"/>
      <c r="BB307" s="15"/>
      <c r="BC307" s="16">
        <f t="shared" si="115"/>
        <v>-615</v>
      </c>
      <c r="BJ307" s="5" t="e">
        <f t="shared" si="128"/>
        <v>#N/A</v>
      </c>
      <c r="BM307" s="5" t="s">
        <v>3513</v>
      </c>
      <c r="BN307" s="5" t="s">
        <v>718</v>
      </c>
      <c r="BO307" s="5" t="s">
        <v>3514</v>
      </c>
      <c r="BU307" s="5" t="s">
        <v>3513</v>
      </c>
      <c r="BV307" s="5" t="s">
        <v>718</v>
      </c>
      <c r="BW307" s="5" t="s">
        <v>3514</v>
      </c>
      <c r="CH307" s="165">
        <f t="shared" si="90"/>
        <v>1.4551915228366852E-10</v>
      </c>
    </row>
    <row r="308" spans="1:115" x14ac:dyDescent="0.3">
      <c r="A308" s="5">
        <v>1</v>
      </c>
      <c r="B308" s="17">
        <f>SUBTOTAL(9,$A$22:A308)</f>
        <v>254</v>
      </c>
      <c r="C308" s="4" t="s">
        <v>346</v>
      </c>
      <c r="D308" s="1">
        <f>E308+F308+G308+H308+I308+J308+L308+N308+P308+R308+T308+U308+V308+W308+X308+Y308+Z308+AA308+AB308+AC308+AD308+AE308</f>
        <v>5947708.0499999998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169">
        <v>0</v>
      </c>
      <c r="L308" s="3">
        <v>0</v>
      </c>
      <c r="M308" s="6">
        <v>615</v>
      </c>
      <c r="N308" s="1">
        <v>5646865.1399999997</v>
      </c>
      <c r="O308" s="3">
        <v>0</v>
      </c>
      <c r="P308" s="3">
        <v>0</v>
      </c>
      <c r="Q308" s="1">
        <v>0</v>
      </c>
      <c r="R308" s="1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1">
        <f>ROUND(N308*2.14%,2)</f>
        <v>120842.91</v>
      </c>
      <c r="AD308" s="1">
        <v>180000</v>
      </c>
      <c r="AE308" s="3">
        <v>0</v>
      </c>
      <c r="AF308" s="2">
        <v>2023</v>
      </c>
      <c r="AG308" s="2">
        <v>2023</v>
      </c>
      <c r="AH308" s="2">
        <v>2023</v>
      </c>
      <c r="AI308" s="12"/>
      <c r="AJ308" s="12"/>
      <c r="AK308" s="12"/>
      <c r="AL308" s="12"/>
      <c r="AM308" s="13" t="s">
        <v>16965</v>
      </c>
      <c r="AN308" s="13" t="s">
        <v>16962</v>
      </c>
      <c r="AO308" s="13">
        <v>0</v>
      </c>
      <c r="AP308" s="13" t="s">
        <v>16969</v>
      </c>
      <c r="AQ308" s="13" t="s">
        <v>16982</v>
      </c>
      <c r="AR308" s="13" t="s">
        <v>16975</v>
      </c>
      <c r="AS308" s="13"/>
      <c r="AT308" s="13"/>
      <c r="AU308" s="13"/>
      <c r="AV308" s="13"/>
      <c r="AW308" s="13" t="s">
        <v>778</v>
      </c>
      <c r="AX308" s="14">
        <v>786.2</v>
      </c>
      <c r="AY308" s="14">
        <v>481.26</v>
      </c>
      <c r="AZ308" s="13" t="s">
        <v>2969</v>
      </c>
      <c r="BA308" s="13" t="s">
        <v>17023</v>
      </c>
      <c r="BB308" s="15"/>
      <c r="BC308" s="16">
        <f t="shared" si="115"/>
        <v>-133.74</v>
      </c>
      <c r="BJ308" s="5" t="str">
        <f t="shared" si="128"/>
        <v>408.000</v>
      </c>
      <c r="BM308" s="5" t="s">
        <v>689</v>
      </c>
      <c r="BN308" s="5" t="s">
        <v>3050</v>
      </c>
      <c r="BO308" s="5" t="s">
        <v>3516</v>
      </c>
      <c r="BU308" s="5" t="s">
        <v>689</v>
      </c>
      <c r="BV308" s="5" t="s">
        <v>3050</v>
      </c>
      <c r="BW308" s="5" t="s">
        <v>3516</v>
      </c>
      <c r="CH308" s="165">
        <f t="shared" si="90"/>
        <v>1.4551915228366852E-10</v>
      </c>
    </row>
    <row r="309" spans="1:115" x14ac:dyDescent="0.3">
      <c r="B309" s="166" t="s">
        <v>371</v>
      </c>
      <c r="C309" s="166"/>
      <c r="D309" s="163">
        <f>D310</f>
        <v>4280222.84</v>
      </c>
      <c r="E309" s="1">
        <f t="shared" ref="E309:AE309" si="131">E310</f>
        <v>0</v>
      </c>
      <c r="F309" s="1">
        <f t="shared" si="131"/>
        <v>0</v>
      </c>
      <c r="G309" s="1">
        <f t="shared" si="131"/>
        <v>0</v>
      </c>
      <c r="H309" s="1">
        <f t="shared" si="131"/>
        <v>0</v>
      </c>
      <c r="I309" s="1">
        <f t="shared" si="131"/>
        <v>0</v>
      </c>
      <c r="J309" s="1">
        <f t="shared" si="131"/>
        <v>0</v>
      </c>
      <c r="K309" s="164">
        <f t="shared" si="131"/>
        <v>0</v>
      </c>
      <c r="L309" s="1">
        <f t="shared" si="131"/>
        <v>0</v>
      </c>
      <c r="M309" s="1">
        <f t="shared" si="131"/>
        <v>508</v>
      </c>
      <c r="N309" s="1">
        <f t="shared" si="131"/>
        <v>4014316.47</v>
      </c>
      <c r="O309" s="1">
        <f t="shared" si="131"/>
        <v>0</v>
      </c>
      <c r="P309" s="1">
        <f t="shared" si="131"/>
        <v>0</v>
      </c>
      <c r="Q309" s="1">
        <f t="shared" si="131"/>
        <v>0</v>
      </c>
      <c r="R309" s="1">
        <f t="shared" si="131"/>
        <v>0</v>
      </c>
      <c r="S309" s="1">
        <f t="shared" si="131"/>
        <v>0</v>
      </c>
      <c r="T309" s="1">
        <f t="shared" si="131"/>
        <v>0</v>
      </c>
      <c r="U309" s="1">
        <f t="shared" si="131"/>
        <v>0</v>
      </c>
      <c r="V309" s="1">
        <f t="shared" si="131"/>
        <v>0</v>
      </c>
      <c r="W309" s="1">
        <f t="shared" si="131"/>
        <v>0</v>
      </c>
      <c r="X309" s="1">
        <f t="shared" si="131"/>
        <v>0</v>
      </c>
      <c r="Y309" s="1">
        <f t="shared" si="131"/>
        <v>0</v>
      </c>
      <c r="Z309" s="1">
        <f t="shared" si="131"/>
        <v>0</v>
      </c>
      <c r="AA309" s="1">
        <f t="shared" si="131"/>
        <v>0</v>
      </c>
      <c r="AB309" s="1">
        <f t="shared" si="131"/>
        <v>0</v>
      </c>
      <c r="AC309" s="1">
        <f t="shared" si="131"/>
        <v>85906.37</v>
      </c>
      <c r="AD309" s="1">
        <f t="shared" si="131"/>
        <v>180000</v>
      </c>
      <c r="AE309" s="1">
        <f t="shared" si="131"/>
        <v>0</v>
      </c>
      <c r="AF309" s="2" t="s">
        <v>17037</v>
      </c>
      <c r="AG309" s="2" t="s">
        <v>17037</v>
      </c>
      <c r="AH309" s="2" t="s">
        <v>17037</v>
      </c>
      <c r="AI309" s="12"/>
      <c r="AJ309" s="12"/>
      <c r="AK309" s="12"/>
      <c r="AL309" s="12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4"/>
      <c r="AY309" s="14"/>
      <c r="AZ309" s="13"/>
      <c r="BA309" s="13"/>
      <c r="BB309" s="15"/>
      <c r="BC309" s="16">
        <f t="shared" si="115"/>
        <v>-508</v>
      </c>
      <c r="BJ309" s="5" t="e">
        <f t="shared" si="128"/>
        <v>#N/A</v>
      </c>
      <c r="BM309" s="5" t="s">
        <v>3554</v>
      </c>
      <c r="BN309" s="5" t="s">
        <v>2986</v>
      </c>
      <c r="BO309" s="5" t="s">
        <v>2986</v>
      </c>
      <c r="BU309" s="5" t="s">
        <v>3554</v>
      </c>
      <c r="BV309" s="5" t="s">
        <v>2986</v>
      </c>
      <c r="BW309" s="5" t="s">
        <v>2986</v>
      </c>
      <c r="CH309" s="165">
        <f t="shared" si="90"/>
        <v>-3.4924596548080444E-10</v>
      </c>
    </row>
    <row r="310" spans="1:115" x14ac:dyDescent="0.3">
      <c r="A310" s="5">
        <v>1</v>
      </c>
      <c r="B310" s="17">
        <f>SUBTOTAL(9,$A$22:A310)</f>
        <v>255</v>
      </c>
      <c r="C310" s="4" t="s">
        <v>373</v>
      </c>
      <c r="D310" s="1">
        <f>E310+F310+G310+H310+I310+J310+L310+N310+P310+R310+T310+U310+V310+W310+X310+Y310+Z310+AA310+AB310+AC310+AD310+AE310</f>
        <v>4280222.84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169">
        <v>0</v>
      </c>
      <c r="L310" s="3">
        <v>0</v>
      </c>
      <c r="M310" s="6">
        <v>508</v>
      </c>
      <c r="N310" s="1">
        <v>4014316.47</v>
      </c>
      <c r="O310" s="3">
        <v>0</v>
      </c>
      <c r="P310" s="3">
        <v>0</v>
      </c>
      <c r="Q310" s="1">
        <v>0</v>
      </c>
      <c r="R310" s="1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1">
        <f>ROUND(N310*2.14%,2)</f>
        <v>85906.37</v>
      </c>
      <c r="AD310" s="1">
        <v>180000</v>
      </c>
      <c r="AE310" s="3">
        <v>0</v>
      </c>
      <c r="AF310" s="2">
        <v>2023</v>
      </c>
      <c r="AG310" s="2">
        <v>2023</v>
      </c>
      <c r="AH310" s="2">
        <v>2023</v>
      </c>
      <c r="AI310" s="12"/>
      <c r="AJ310" s="12"/>
      <c r="AK310" s="12"/>
      <c r="AL310" s="12"/>
      <c r="AM310" s="13" t="s">
        <v>16978</v>
      </c>
      <c r="AN310" s="13" t="s">
        <v>16961</v>
      </c>
      <c r="AO310" s="13">
        <v>0</v>
      </c>
      <c r="AP310" s="13" t="s">
        <v>16974</v>
      </c>
      <c r="AQ310" s="13" t="s">
        <v>16979</v>
      </c>
      <c r="AR310" s="13" t="s">
        <v>16968</v>
      </c>
      <c r="AS310" s="13"/>
      <c r="AT310" s="13"/>
      <c r="AU310" s="13"/>
      <c r="AV310" s="13"/>
      <c r="AW310" s="13" t="s">
        <v>926</v>
      </c>
      <c r="AX310" s="14">
        <v>569.1</v>
      </c>
      <c r="AY310" s="14">
        <v>540</v>
      </c>
      <c r="AZ310" s="13" t="s">
        <v>2969</v>
      </c>
      <c r="BA310" s="13" t="s">
        <v>17023</v>
      </c>
      <c r="BB310" s="15"/>
      <c r="BC310" s="16">
        <f t="shared" si="115"/>
        <v>32</v>
      </c>
      <c r="BJ310" s="5" t="str">
        <f t="shared" si="128"/>
        <v>409.090</v>
      </c>
      <c r="BM310" s="5" t="s">
        <v>3556</v>
      </c>
      <c r="BN310" s="5" t="s">
        <v>1345</v>
      </c>
      <c r="BO310" s="5" t="s">
        <v>3557</v>
      </c>
      <c r="BU310" s="5" t="s">
        <v>3556</v>
      </c>
      <c r="BV310" s="5" t="s">
        <v>1345</v>
      </c>
      <c r="BW310" s="5" t="s">
        <v>3557</v>
      </c>
      <c r="CH310" s="165">
        <f t="shared" si="90"/>
        <v>-3.4924596548080444E-10</v>
      </c>
    </row>
    <row r="311" spans="1:115" x14ac:dyDescent="0.3">
      <c r="B311" s="166" t="s">
        <v>372</v>
      </c>
      <c r="C311" s="166"/>
      <c r="D311" s="163">
        <f t="shared" ref="D311:AE311" si="132">SUM(D312:D313)</f>
        <v>12813178.6</v>
      </c>
      <c r="E311" s="1">
        <f t="shared" si="132"/>
        <v>0</v>
      </c>
      <c r="F311" s="1">
        <f t="shared" si="132"/>
        <v>0</v>
      </c>
      <c r="G311" s="1">
        <f t="shared" si="132"/>
        <v>0</v>
      </c>
      <c r="H311" s="1">
        <f t="shared" si="132"/>
        <v>0</v>
      </c>
      <c r="I311" s="1">
        <f t="shared" si="132"/>
        <v>0</v>
      </c>
      <c r="J311" s="1">
        <f t="shared" si="132"/>
        <v>0</v>
      </c>
      <c r="K311" s="164">
        <f t="shared" si="132"/>
        <v>0</v>
      </c>
      <c r="L311" s="1">
        <f t="shared" si="132"/>
        <v>0</v>
      </c>
      <c r="M311" s="1">
        <f t="shared" si="132"/>
        <v>1658.62</v>
      </c>
      <c r="N311" s="1">
        <f t="shared" si="132"/>
        <v>12390437.73</v>
      </c>
      <c r="O311" s="1">
        <f t="shared" si="132"/>
        <v>0</v>
      </c>
      <c r="P311" s="1">
        <f t="shared" si="132"/>
        <v>0</v>
      </c>
      <c r="Q311" s="1">
        <f t="shared" si="132"/>
        <v>0</v>
      </c>
      <c r="R311" s="1">
        <f t="shared" si="132"/>
        <v>0</v>
      </c>
      <c r="S311" s="1">
        <f t="shared" si="132"/>
        <v>0</v>
      </c>
      <c r="T311" s="1">
        <f t="shared" si="132"/>
        <v>0</v>
      </c>
      <c r="U311" s="1">
        <f t="shared" si="132"/>
        <v>0</v>
      </c>
      <c r="V311" s="1">
        <f t="shared" si="132"/>
        <v>0</v>
      </c>
      <c r="W311" s="1">
        <f t="shared" si="132"/>
        <v>0</v>
      </c>
      <c r="X311" s="1">
        <f t="shared" si="132"/>
        <v>0</v>
      </c>
      <c r="Y311" s="1">
        <f t="shared" si="132"/>
        <v>0</v>
      </c>
      <c r="Z311" s="1">
        <f t="shared" si="132"/>
        <v>0</v>
      </c>
      <c r="AA311" s="1">
        <f t="shared" si="132"/>
        <v>0</v>
      </c>
      <c r="AB311" s="1">
        <f t="shared" si="132"/>
        <v>0</v>
      </c>
      <c r="AC311" s="1">
        <f t="shared" si="132"/>
        <v>222740.87</v>
      </c>
      <c r="AD311" s="1">
        <f t="shared" si="132"/>
        <v>200000</v>
      </c>
      <c r="AE311" s="1">
        <f t="shared" si="132"/>
        <v>0</v>
      </c>
      <c r="AF311" s="2" t="s">
        <v>17037</v>
      </c>
      <c r="AG311" s="2" t="s">
        <v>17037</v>
      </c>
      <c r="AH311" s="2" t="s">
        <v>17037</v>
      </c>
      <c r="AI311" s="12"/>
      <c r="AJ311" s="12"/>
      <c r="AK311" s="12"/>
      <c r="AL311" s="12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4"/>
      <c r="AY311" s="14"/>
      <c r="AZ311" s="13"/>
      <c r="BA311" s="13"/>
      <c r="BB311" s="15"/>
      <c r="BC311" s="16">
        <f t="shared" si="115"/>
        <v>-1658.62</v>
      </c>
      <c r="BJ311" s="5" t="e">
        <f t="shared" si="128"/>
        <v>#N/A</v>
      </c>
      <c r="BM311" s="5" t="s">
        <v>3558</v>
      </c>
      <c r="BN311" s="5" t="s">
        <v>3088</v>
      </c>
      <c r="BO311" s="5" t="s">
        <v>3560</v>
      </c>
      <c r="BU311" s="5" t="s">
        <v>3558</v>
      </c>
      <c r="BV311" s="5" t="s">
        <v>3088</v>
      </c>
      <c r="BW311" s="5" t="s">
        <v>3560</v>
      </c>
      <c r="CH311" s="165">
        <f t="shared" si="90"/>
        <v>-8.149072527885437E-10</v>
      </c>
    </row>
    <row r="312" spans="1:115" x14ac:dyDescent="0.3">
      <c r="A312" s="5">
        <v>1</v>
      </c>
      <c r="B312" s="17">
        <f>SUBTOTAL(9,$A$22:A312)</f>
        <v>256</v>
      </c>
      <c r="C312" s="4" t="s">
        <v>374</v>
      </c>
      <c r="D312" s="1">
        <f t="shared" ref="D312:D313" si="133">E312+F312+G312+H312+I312+J312+L312+N312+P312+R312+T312+U312+V312+W312+X312+Y312+Z312+AA312+AB312+AC312+AD312+AE312</f>
        <v>8846880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169">
        <v>0</v>
      </c>
      <c r="L312" s="3">
        <v>0</v>
      </c>
      <c r="M312" s="6">
        <v>1050</v>
      </c>
      <c r="N312" s="1">
        <v>8465713.7300000004</v>
      </c>
      <c r="O312" s="3">
        <v>0</v>
      </c>
      <c r="P312" s="3">
        <v>0</v>
      </c>
      <c r="Q312" s="1">
        <v>0</v>
      </c>
      <c r="R312" s="1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1">
        <f>ROUND(N312*2.14%,2)</f>
        <v>181166.27</v>
      </c>
      <c r="AD312" s="3">
        <v>200000</v>
      </c>
      <c r="AE312" s="3">
        <v>0</v>
      </c>
      <c r="AF312" s="2">
        <v>2023</v>
      </c>
      <c r="AG312" s="2">
        <v>2023</v>
      </c>
      <c r="AH312" s="2">
        <v>2023</v>
      </c>
      <c r="AI312" s="12"/>
      <c r="AJ312" s="12"/>
      <c r="AK312" s="12"/>
      <c r="AL312" s="12"/>
      <c r="AM312" s="13" t="s">
        <v>16965</v>
      </c>
      <c r="AN312" s="13" t="s">
        <v>16967</v>
      </c>
      <c r="AO312" s="13">
        <v>0</v>
      </c>
      <c r="AP312" s="13" t="s">
        <v>16983</v>
      </c>
      <c r="AQ312" s="13" t="s">
        <v>16969</v>
      </c>
      <c r="AR312" s="13" t="s">
        <v>16975</v>
      </c>
      <c r="AS312" s="13"/>
      <c r="AT312" s="13"/>
      <c r="AU312" s="13"/>
      <c r="AV312" s="13"/>
      <c r="AW312" s="13" t="s">
        <v>739</v>
      </c>
      <c r="AX312" s="14">
        <v>3766</v>
      </c>
      <c r="AY312" s="14">
        <v>1110</v>
      </c>
      <c r="AZ312" s="13" t="s">
        <v>2969</v>
      </c>
      <c r="BA312" s="13">
        <v>2006</v>
      </c>
      <c r="BB312" s="15"/>
      <c r="BC312" s="16">
        <f t="shared" si="115"/>
        <v>60</v>
      </c>
      <c r="BJ312" s="5" t="str">
        <f t="shared" si="128"/>
        <v>1084.100</v>
      </c>
      <c r="BM312" s="5" t="s">
        <v>3561</v>
      </c>
      <c r="BN312" s="5" t="s">
        <v>3261</v>
      </c>
      <c r="BO312" s="5" t="s">
        <v>2986</v>
      </c>
      <c r="BU312" s="5" t="s">
        <v>3561</v>
      </c>
      <c r="BV312" s="5" t="s">
        <v>3261</v>
      </c>
      <c r="BW312" s="5" t="s">
        <v>2986</v>
      </c>
      <c r="CH312" s="165">
        <f t="shared" ref="CH312:CH375" si="134">D312-E312-F312-G312-H312-I312-J312-L312-N312-P312-R312-T312-U312-V312-W312-X312-Y312-Z312-AA312-AB312-AC312-AD312-AE312</f>
        <v>-4.3655745685100555E-10</v>
      </c>
    </row>
    <row r="313" spans="1:115" s="174" customFormat="1" x14ac:dyDescent="0.3">
      <c r="A313" s="5">
        <v>1</v>
      </c>
      <c r="B313" s="17">
        <f>SUBTOTAL(9,$A$22:A313)</f>
        <v>257</v>
      </c>
      <c r="C313" s="188" t="s">
        <v>13157</v>
      </c>
      <c r="D313" s="1">
        <f t="shared" si="133"/>
        <v>3966298.6</v>
      </c>
      <c r="E313" s="170">
        <v>0</v>
      </c>
      <c r="F313" s="170">
        <v>0</v>
      </c>
      <c r="G313" s="170">
        <v>0</v>
      </c>
      <c r="H313" s="170">
        <v>0</v>
      </c>
      <c r="I313" s="170">
        <v>0</v>
      </c>
      <c r="J313" s="170">
        <v>0</v>
      </c>
      <c r="K313" s="171">
        <v>0</v>
      </c>
      <c r="L313" s="170">
        <v>0</v>
      </c>
      <c r="M313" s="170">
        <v>608.62</v>
      </c>
      <c r="N313" s="170">
        <v>3924724</v>
      </c>
      <c r="O313" s="170">
        <v>0</v>
      </c>
      <c r="P313" s="170">
        <v>0</v>
      </c>
      <c r="Q313" s="170">
        <v>0</v>
      </c>
      <c r="R313" s="170">
        <v>0</v>
      </c>
      <c r="S313" s="170">
        <v>0</v>
      </c>
      <c r="T313" s="170">
        <v>0</v>
      </c>
      <c r="U313" s="170">
        <v>0</v>
      </c>
      <c r="V313" s="170">
        <v>0</v>
      </c>
      <c r="W313" s="170">
        <v>0</v>
      </c>
      <c r="X313" s="170">
        <v>0</v>
      </c>
      <c r="Y313" s="170">
        <v>0</v>
      </c>
      <c r="Z313" s="170">
        <v>0</v>
      </c>
      <c r="AA313" s="170">
        <v>0</v>
      </c>
      <c r="AB313" s="170">
        <v>0</v>
      </c>
      <c r="AC313" s="170">
        <f>ROUND(N313*1.0593%,2)+ROUND(E313*1.0593%,2)+ROUND(F313*1.0593%,2)+ROUND(G313*1.0593%,2)+ROUND(H313*1.0593%,2)+ROUND(I313*1.0593%,2)+ROUND(J313*1.0593%,2)+ROUND(L313*1.0593%,2)+ROUND(P313*1.0593%,2)+ROUND(R313*1.0593%,2)+ROUND(T313*1.0593%,2)+ROUND(U313*1.0593%,2)+ROUND(V313*1.0593%,2)+ROUND(W313*1.0593%,2)+ROUND(X313*1.0593%,2)+ROUND(Y313*1.0593%,2)+ROUND(Z313*1.0593%,2)+ROUND(AA313*1.0593%,2)+ROUND(AB313*1.0593%,2)</f>
        <v>41574.6</v>
      </c>
      <c r="AD313" s="3">
        <v>0</v>
      </c>
      <c r="AE313" s="170">
        <v>0</v>
      </c>
      <c r="AF313" s="172" t="s">
        <v>17063</v>
      </c>
      <c r="AG313" s="172">
        <v>2023</v>
      </c>
      <c r="AH313" s="173">
        <v>2023</v>
      </c>
      <c r="AT313" s="174" t="e">
        <f>VLOOKUP(C313,AW:AX,2,FALSE)</f>
        <v>#N/A</v>
      </c>
      <c r="BW313" s="175"/>
      <c r="CE313" s="174" t="e">
        <f>VLOOKUP(C313,CF:CG,2,FALSE)</f>
        <v>#N/A</v>
      </c>
      <c r="CH313" s="165">
        <f t="shared" si="134"/>
        <v>9.4587448984384537E-11</v>
      </c>
      <c r="CL313" s="174" t="e">
        <f>VLOOKUP(C313,CM:CN,2,FALSE)</f>
        <v>#N/A</v>
      </c>
      <c r="DK313" s="174" t="e">
        <f>VLOOKUP(C313,DL:DM,2,FALSE)</f>
        <v>#N/A</v>
      </c>
    </row>
    <row r="314" spans="1:115" x14ac:dyDescent="0.3">
      <c r="B314" s="166" t="s">
        <v>17327</v>
      </c>
      <c r="C314" s="166"/>
      <c r="D314" s="163">
        <f>D315</f>
        <v>6053981.6200000001</v>
      </c>
      <c r="E314" s="1">
        <f t="shared" ref="E314:AE314" si="135">E315</f>
        <v>0</v>
      </c>
      <c r="F314" s="1">
        <f t="shared" si="135"/>
        <v>0</v>
      </c>
      <c r="G314" s="1">
        <f t="shared" si="135"/>
        <v>0</v>
      </c>
      <c r="H314" s="1">
        <f t="shared" si="135"/>
        <v>0</v>
      </c>
      <c r="I314" s="1">
        <f t="shared" si="135"/>
        <v>0</v>
      </c>
      <c r="J314" s="1">
        <f t="shared" si="135"/>
        <v>0</v>
      </c>
      <c r="K314" s="164">
        <f t="shared" si="135"/>
        <v>0</v>
      </c>
      <c r="L314" s="1">
        <f t="shared" si="135"/>
        <v>0</v>
      </c>
      <c r="M314" s="1">
        <f t="shared" si="135"/>
        <v>847.6</v>
      </c>
      <c r="N314" s="1">
        <f t="shared" si="135"/>
        <v>5990524</v>
      </c>
      <c r="O314" s="1">
        <f t="shared" si="135"/>
        <v>0</v>
      </c>
      <c r="P314" s="1">
        <f t="shared" si="135"/>
        <v>0</v>
      </c>
      <c r="Q314" s="1">
        <f t="shared" si="135"/>
        <v>0</v>
      </c>
      <c r="R314" s="1">
        <f t="shared" si="135"/>
        <v>0</v>
      </c>
      <c r="S314" s="1">
        <f t="shared" si="135"/>
        <v>0</v>
      </c>
      <c r="T314" s="1">
        <f t="shared" si="135"/>
        <v>0</v>
      </c>
      <c r="U314" s="1">
        <f t="shared" si="135"/>
        <v>0</v>
      </c>
      <c r="V314" s="1">
        <f t="shared" si="135"/>
        <v>0</v>
      </c>
      <c r="W314" s="1">
        <f t="shared" si="135"/>
        <v>0</v>
      </c>
      <c r="X314" s="1">
        <f t="shared" si="135"/>
        <v>0</v>
      </c>
      <c r="Y314" s="1">
        <f t="shared" si="135"/>
        <v>0</v>
      </c>
      <c r="Z314" s="1">
        <f t="shared" si="135"/>
        <v>0</v>
      </c>
      <c r="AA314" s="1">
        <f t="shared" si="135"/>
        <v>0</v>
      </c>
      <c r="AB314" s="1">
        <f t="shared" si="135"/>
        <v>0</v>
      </c>
      <c r="AC314" s="1">
        <f t="shared" si="135"/>
        <v>63457.62</v>
      </c>
      <c r="AD314" s="1">
        <f t="shared" si="135"/>
        <v>0</v>
      </c>
      <c r="AE314" s="1">
        <f t="shared" si="135"/>
        <v>0</v>
      </c>
      <c r="AF314" s="2" t="s">
        <v>17037</v>
      </c>
      <c r="AG314" s="2" t="s">
        <v>17037</v>
      </c>
      <c r="AH314" s="2" t="s">
        <v>17037</v>
      </c>
      <c r="AI314" s="12"/>
      <c r="AJ314" s="12"/>
      <c r="AK314" s="12"/>
      <c r="AL314" s="12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4"/>
      <c r="AY314" s="14"/>
      <c r="AZ314" s="13"/>
      <c r="BA314" s="13"/>
      <c r="BB314" s="15"/>
      <c r="BC314" s="16"/>
      <c r="CH314" s="165">
        <f t="shared" si="134"/>
        <v>1.0913936421275139E-10</v>
      </c>
    </row>
    <row r="315" spans="1:115" s="174" customFormat="1" x14ac:dyDescent="0.3">
      <c r="A315" s="5">
        <v>1</v>
      </c>
      <c r="B315" s="17">
        <f>SUBTOTAL(9,$A$22:A315)</f>
        <v>258</v>
      </c>
      <c r="C315" s="188" t="s">
        <v>2308</v>
      </c>
      <c r="D315" s="1">
        <f>E315+F315+G315+H315+I315+J315+L315+N315+P315+R315+T315+U315+V315+W315+X315+Y315+Z315+AA315+AB315+AC315+AD315+AE315</f>
        <v>6053981.6200000001</v>
      </c>
      <c r="E315" s="170">
        <v>0</v>
      </c>
      <c r="F315" s="170">
        <v>0</v>
      </c>
      <c r="G315" s="170">
        <v>0</v>
      </c>
      <c r="H315" s="170">
        <v>0</v>
      </c>
      <c r="I315" s="170">
        <v>0</v>
      </c>
      <c r="J315" s="170">
        <v>0</v>
      </c>
      <c r="K315" s="171">
        <v>0</v>
      </c>
      <c r="L315" s="170">
        <v>0</v>
      </c>
      <c r="M315" s="170">
        <v>847.6</v>
      </c>
      <c r="N315" s="170">
        <v>5990524</v>
      </c>
      <c r="O315" s="170">
        <v>0</v>
      </c>
      <c r="P315" s="170">
        <v>0</v>
      </c>
      <c r="Q315" s="170">
        <v>0</v>
      </c>
      <c r="R315" s="170">
        <v>0</v>
      </c>
      <c r="S315" s="170">
        <v>0</v>
      </c>
      <c r="T315" s="170">
        <v>0</v>
      </c>
      <c r="U315" s="170">
        <v>0</v>
      </c>
      <c r="V315" s="170">
        <v>0</v>
      </c>
      <c r="W315" s="170">
        <v>0</v>
      </c>
      <c r="X315" s="170">
        <v>0</v>
      </c>
      <c r="Y315" s="170">
        <v>0</v>
      </c>
      <c r="Z315" s="170">
        <v>0</v>
      </c>
      <c r="AA315" s="170">
        <v>0</v>
      </c>
      <c r="AB315" s="170">
        <v>0</v>
      </c>
      <c r="AC315" s="170">
        <f>ROUND(N315*1.0593%,2)+ROUND(E315*1.0593%,2)+ROUND(F315*1.0593%,2)+ROUND(G315*1.0593%,2)+ROUND(H315*1.0593%,2)+ROUND(I315*1.0593%,2)+ROUND(J315*1.0593%,2)+ROUND(L315*1.0593%,2)+ROUND(P315*1.0593%,2)+ROUND(R315*1.0593%,2)+ROUND(T315*1.0593%,2)+ROUND(U315*1.0593%,2)+ROUND(V315*1.0593%,2)+ROUND(W315*1.0593%,2)+ROUND(X315*1.0593%,2)+ROUND(Y315*1.0593%,2)+ROUND(Z315*1.0593%,2)+ROUND(AA315*1.0593%,2)+ROUND(AB315*1.0593%,2)</f>
        <v>63457.62</v>
      </c>
      <c r="AD315" s="170">
        <v>0</v>
      </c>
      <c r="AE315" s="170">
        <v>0</v>
      </c>
      <c r="AF315" s="172" t="s">
        <v>17063</v>
      </c>
      <c r="AG315" s="172">
        <v>2023</v>
      </c>
      <c r="AH315" s="173">
        <v>2023</v>
      </c>
      <c r="AT315" s="174" t="e">
        <f>VLOOKUP(C315,AW:AX,2,FALSE)</f>
        <v>#N/A</v>
      </c>
      <c r="BW315" s="175"/>
      <c r="CE315" s="174">
        <f>VLOOKUP(C315,CF:CG,2,FALSE)</f>
        <v>1</v>
      </c>
      <c r="CH315" s="165">
        <f t="shared" si="134"/>
        <v>1.0913936421275139E-10</v>
      </c>
      <c r="CL315" s="174" t="e">
        <f>VLOOKUP(C315,CM:CN,2,FALSE)</f>
        <v>#N/A</v>
      </c>
      <c r="DK315" s="174" t="e">
        <f>VLOOKUP(C315,DL:DM,2,FALSE)</f>
        <v>#N/A</v>
      </c>
    </row>
    <row r="316" spans="1:115" x14ac:dyDescent="0.3">
      <c r="B316" s="166" t="s">
        <v>219</v>
      </c>
      <c r="C316" s="166"/>
      <c r="D316" s="163">
        <f>SUM(D317:D318)</f>
        <v>9689234.3399999999</v>
      </c>
      <c r="E316" s="1">
        <f t="shared" ref="E316:AE316" si="136">SUM(E317:E318)</f>
        <v>0</v>
      </c>
      <c r="F316" s="1">
        <f t="shared" si="136"/>
        <v>0</v>
      </c>
      <c r="G316" s="1">
        <f t="shared" si="136"/>
        <v>0</v>
      </c>
      <c r="H316" s="1">
        <f t="shared" si="136"/>
        <v>0</v>
      </c>
      <c r="I316" s="1">
        <f t="shared" si="136"/>
        <v>0</v>
      </c>
      <c r="J316" s="1">
        <f t="shared" si="136"/>
        <v>0</v>
      </c>
      <c r="K316" s="164">
        <f t="shared" si="136"/>
        <v>0</v>
      </c>
      <c r="L316" s="1">
        <f t="shared" si="136"/>
        <v>0</v>
      </c>
      <c r="M316" s="1">
        <f t="shared" si="136"/>
        <v>585.29999999999995</v>
      </c>
      <c r="N316" s="1">
        <f t="shared" si="136"/>
        <v>4651951.91</v>
      </c>
      <c r="O316" s="1">
        <f t="shared" si="136"/>
        <v>0</v>
      </c>
      <c r="P316" s="1">
        <f t="shared" si="136"/>
        <v>0</v>
      </c>
      <c r="Q316" s="1">
        <f t="shared" si="136"/>
        <v>790.6</v>
      </c>
      <c r="R316" s="1">
        <f t="shared" si="136"/>
        <v>4658048.42</v>
      </c>
      <c r="S316" s="1">
        <f t="shared" si="136"/>
        <v>0</v>
      </c>
      <c r="T316" s="1">
        <f t="shared" si="136"/>
        <v>0</v>
      </c>
      <c r="U316" s="1">
        <f t="shared" si="136"/>
        <v>0</v>
      </c>
      <c r="V316" s="1">
        <f t="shared" si="136"/>
        <v>0</v>
      </c>
      <c r="W316" s="1">
        <f t="shared" si="136"/>
        <v>0</v>
      </c>
      <c r="X316" s="1">
        <f t="shared" si="136"/>
        <v>0</v>
      </c>
      <c r="Y316" s="1">
        <f t="shared" si="136"/>
        <v>0</v>
      </c>
      <c r="Z316" s="1">
        <f t="shared" si="136"/>
        <v>0</v>
      </c>
      <c r="AA316" s="1">
        <f t="shared" si="136"/>
        <v>0</v>
      </c>
      <c r="AB316" s="1">
        <f t="shared" si="136"/>
        <v>0</v>
      </c>
      <c r="AC316" s="1">
        <f t="shared" si="136"/>
        <v>199234.01</v>
      </c>
      <c r="AD316" s="1">
        <f t="shared" si="136"/>
        <v>180000</v>
      </c>
      <c r="AE316" s="1">
        <f t="shared" si="136"/>
        <v>0</v>
      </c>
      <c r="AF316" s="2" t="s">
        <v>17037</v>
      </c>
      <c r="AG316" s="2" t="s">
        <v>17037</v>
      </c>
      <c r="AH316" s="2" t="s">
        <v>17037</v>
      </c>
      <c r="AI316" s="12"/>
      <c r="AJ316" s="12"/>
      <c r="AK316" s="12"/>
      <c r="AL316" s="12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4"/>
      <c r="AY316" s="14"/>
      <c r="AZ316" s="13"/>
      <c r="BA316" s="13"/>
      <c r="BB316" s="15"/>
      <c r="BC316" s="16">
        <f t="shared" si="115"/>
        <v>-585.29999999999995</v>
      </c>
      <c r="BJ316" s="5" t="e">
        <f>VLOOKUP(C316,BM:BO,3,FALSE)</f>
        <v>#N/A</v>
      </c>
      <c r="BM316" s="5" t="s">
        <v>648</v>
      </c>
      <c r="BN316" s="5" t="s">
        <v>2986</v>
      </c>
      <c r="BO316" s="5" t="s">
        <v>3278</v>
      </c>
      <c r="BU316" s="5" t="s">
        <v>648</v>
      </c>
      <c r="BV316" s="5" t="s">
        <v>2986</v>
      </c>
      <c r="BW316" s="5" t="s">
        <v>3278</v>
      </c>
      <c r="CH316" s="165">
        <f t="shared" si="134"/>
        <v>-2.3283064365386963E-10</v>
      </c>
    </row>
    <row r="317" spans="1:115" x14ac:dyDescent="0.3">
      <c r="A317" s="5">
        <v>1</v>
      </c>
      <c r="B317" s="17">
        <f>SUBTOTAL(9,$A$22:A317)</f>
        <v>259</v>
      </c>
      <c r="C317" s="4" t="s">
        <v>227</v>
      </c>
      <c r="D317" s="1">
        <f t="shared" ref="D317:D318" si="137">E317+F317+G317+H317+I317+J317+L317+N317+P317+R317+T317+U317+V317+W317+X317+Y317+Z317+AA317+AB317+AC317+AD317+AE317</f>
        <v>4931503.68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169">
        <v>0</v>
      </c>
      <c r="L317" s="3">
        <v>0</v>
      </c>
      <c r="M317" s="6">
        <v>585.29999999999995</v>
      </c>
      <c r="N317" s="1">
        <v>4651951.91</v>
      </c>
      <c r="O317" s="3">
        <v>0</v>
      </c>
      <c r="P317" s="3">
        <v>0</v>
      </c>
      <c r="Q317" s="1">
        <v>0</v>
      </c>
      <c r="R317" s="1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1">
        <f>ROUND(N317*2.14%,2)</f>
        <v>99551.77</v>
      </c>
      <c r="AD317" s="1">
        <v>180000</v>
      </c>
      <c r="AE317" s="3">
        <v>0</v>
      </c>
      <c r="AF317" s="2">
        <v>2023</v>
      </c>
      <c r="AG317" s="2">
        <v>2023</v>
      </c>
      <c r="AH317" s="2">
        <v>2023</v>
      </c>
      <c r="AI317" s="12"/>
      <c r="AJ317" s="12"/>
      <c r="AK317" s="12"/>
      <c r="AL317" s="12"/>
      <c r="AM317" s="13" t="s">
        <v>16973</v>
      </c>
      <c r="AN317" s="13" t="s">
        <v>16964</v>
      </c>
      <c r="AO317" s="13">
        <v>0</v>
      </c>
      <c r="AP317" s="13" t="s">
        <v>16985</v>
      </c>
      <c r="AQ317" s="13" t="s">
        <v>16977</v>
      </c>
      <c r="AR317" s="13">
        <v>0</v>
      </c>
      <c r="AS317" s="13" t="s">
        <v>16992</v>
      </c>
      <c r="AT317" s="13"/>
      <c r="AU317" s="13"/>
      <c r="AV317" s="13"/>
      <c r="AW317" s="13" t="s">
        <v>666</v>
      </c>
      <c r="AX317" s="14">
        <v>614.5</v>
      </c>
      <c r="AY317" s="14">
        <v>585</v>
      </c>
      <c r="AZ317" s="13" t="s">
        <v>2969</v>
      </c>
      <c r="BA317" s="13" t="s">
        <v>17023</v>
      </c>
      <c r="BB317" s="15"/>
      <c r="BC317" s="16">
        <f t="shared" si="115"/>
        <v>-0.29999999999995453</v>
      </c>
      <c r="BJ317" s="5" t="str">
        <f>VLOOKUP(C317,BM:BO,3,FALSE)</f>
        <v>450.200</v>
      </c>
      <c r="BM317" s="5" t="s">
        <v>3279</v>
      </c>
      <c r="BN317" s="5" t="s">
        <v>1345</v>
      </c>
      <c r="BO317" s="5" t="s">
        <v>3066</v>
      </c>
      <c r="BU317" s="5" t="s">
        <v>3279</v>
      </c>
      <c r="BV317" s="5" t="s">
        <v>1345</v>
      </c>
      <c r="BW317" s="5" t="s">
        <v>3066</v>
      </c>
      <c r="CH317" s="165">
        <f t="shared" si="134"/>
        <v>-4.6566128730773926E-10</v>
      </c>
    </row>
    <row r="318" spans="1:115" s="174" customFormat="1" x14ac:dyDescent="0.3">
      <c r="A318" s="5">
        <v>1</v>
      </c>
      <c r="B318" s="17">
        <f>SUBTOTAL(9,$A$22:A318)</f>
        <v>260</v>
      </c>
      <c r="C318" s="188" t="s">
        <v>14686</v>
      </c>
      <c r="D318" s="1">
        <f t="shared" si="137"/>
        <v>4757730.66</v>
      </c>
      <c r="E318" s="170">
        <v>0</v>
      </c>
      <c r="F318" s="170">
        <v>0</v>
      </c>
      <c r="G318" s="170">
        <v>0</v>
      </c>
      <c r="H318" s="170">
        <v>0</v>
      </c>
      <c r="I318" s="170">
        <v>0</v>
      </c>
      <c r="J318" s="170">
        <v>0</v>
      </c>
      <c r="K318" s="171">
        <v>0</v>
      </c>
      <c r="L318" s="170">
        <v>0</v>
      </c>
      <c r="M318" s="170">
        <v>0</v>
      </c>
      <c r="N318" s="170">
        <v>0</v>
      </c>
      <c r="O318" s="170">
        <v>0</v>
      </c>
      <c r="P318" s="170">
        <v>0</v>
      </c>
      <c r="Q318" s="170">
        <v>790.6</v>
      </c>
      <c r="R318" s="170">
        <v>4658048.42</v>
      </c>
      <c r="S318" s="170">
        <v>0</v>
      </c>
      <c r="T318" s="170">
        <v>0</v>
      </c>
      <c r="U318" s="170">
        <v>0</v>
      </c>
      <c r="V318" s="170">
        <v>0</v>
      </c>
      <c r="W318" s="170">
        <v>0</v>
      </c>
      <c r="X318" s="170">
        <v>0</v>
      </c>
      <c r="Y318" s="170">
        <v>0</v>
      </c>
      <c r="Z318" s="170">
        <v>0</v>
      </c>
      <c r="AA318" s="170">
        <v>0</v>
      </c>
      <c r="AB318" s="170">
        <v>0</v>
      </c>
      <c r="AC318" s="193">
        <f>ROUND(N318*2.14%,2)+ROUND(E318*2.14%,2)+ROUND(F318*2.14%,2)+ROUND(G318*2.14%,2)+ROUND(H318*2.14%,2)+ROUND(I318*2.14%,2)+ROUND(J318*2.14%,2)+ROUND(L318*2.14%,2)+ROUND(P318*2.14%,2)+ROUND(R318*2.14%,2)+ROUND(T318*2.14%,2)+ROUND(U318*2.14%,2)+ROUND(V318*2.14%,2)+ROUND(W318*2.14%,2)+ROUND(X318*2.14%,2)+ROUND(Y318*2.14%,2)+ROUND(Z318*2.14%,2)+ROUND(AA318*2.14%,2)+ROUND(AB318*2.14%,2)</f>
        <v>99682.240000000005</v>
      </c>
      <c r="AD318" s="170">
        <v>0</v>
      </c>
      <c r="AE318" s="170">
        <v>0</v>
      </c>
      <c r="AF318" s="172" t="s">
        <v>17063</v>
      </c>
      <c r="AG318" s="172">
        <v>2023</v>
      </c>
      <c r="AH318" s="173">
        <v>2023</v>
      </c>
      <c r="AT318" s="174" t="e">
        <f>VLOOKUP(C318,AW:AX,2,FALSE)</f>
        <v>#N/A</v>
      </c>
      <c r="BW318" s="175"/>
      <c r="CA318" s="174" t="e">
        <f>VLOOKUP(C318,CB:CC,2,FALSE)</f>
        <v>#N/A</v>
      </c>
      <c r="CE318" s="174" t="e">
        <f>VLOOKUP(C318,CF:CG,2,FALSE)</f>
        <v>#N/A</v>
      </c>
      <c r="CH318" s="165">
        <f t="shared" si="134"/>
        <v>2.1827872842550278E-10</v>
      </c>
      <c r="CL318" s="174" t="e">
        <f>VLOOKUP(C318,CM:CN,2,FALSE)</f>
        <v>#N/A</v>
      </c>
      <c r="DK318" s="174" t="e">
        <f>VLOOKUP(C318,DL:DM,2,FALSE)</f>
        <v>#N/A</v>
      </c>
    </row>
    <row r="319" spans="1:115" x14ac:dyDescent="0.3">
      <c r="B319" s="166" t="s">
        <v>220</v>
      </c>
      <c r="C319" s="166"/>
      <c r="D319" s="163">
        <f t="shared" ref="D319:AE319" si="138">SUM(D320:D323)</f>
        <v>42504199.799999997</v>
      </c>
      <c r="E319" s="1">
        <f t="shared" si="138"/>
        <v>1178494.68</v>
      </c>
      <c r="F319" s="1">
        <f t="shared" si="138"/>
        <v>1854773.4</v>
      </c>
      <c r="G319" s="1">
        <f t="shared" si="138"/>
        <v>10554720.130000001</v>
      </c>
      <c r="H319" s="1">
        <f t="shared" si="138"/>
        <v>1118599.43</v>
      </c>
      <c r="I319" s="1">
        <f t="shared" si="138"/>
        <v>2497063.38</v>
      </c>
      <c r="J319" s="1">
        <f t="shared" si="138"/>
        <v>0</v>
      </c>
      <c r="K319" s="164">
        <f t="shared" si="138"/>
        <v>0</v>
      </c>
      <c r="L319" s="1">
        <f t="shared" si="138"/>
        <v>0</v>
      </c>
      <c r="M319" s="1">
        <f t="shared" si="138"/>
        <v>2973.42</v>
      </c>
      <c r="N319" s="1">
        <f t="shared" si="138"/>
        <v>23720348.780000001</v>
      </c>
      <c r="O319" s="1">
        <f t="shared" si="138"/>
        <v>0</v>
      </c>
      <c r="P319" s="1">
        <f t="shared" si="138"/>
        <v>0</v>
      </c>
      <c r="Q319" s="1">
        <f t="shared" si="138"/>
        <v>0</v>
      </c>
      <c r="R319" s="1">
        <f t="shared" si="138"/>
        <v>0</v>
      </c>
      <c r="S319" s="1">
        <f t="shared" si="138"/>
        <v>0</v>
      </c>
      <c r="T319" s="1">
        <f t="shared" si="138"/>
        <v>0</v>
      </c>
      <c r="U319" s="1">
        <f t="shared" si="138"/>
        <v>0</v>
      </c>
      <c r="V319" s="1">
        <f t="shared" si="138"/>
        <v>0</v>
      </c>
      <c r="W319" s="1">
        <f t="shared" si="138"/>
        <v>0</v>
      </c>
      <c r="X319" s="1">
        <f t="shared" si="138"/>
        <v>0</v>
      </c>
      <c r="Y319" s="1">
        <f t="shared" si="138"/>
        <v>0</v>
      </c>
      <c r="Z319" s="1">
        <f t="shared" si="138"/>
        <v>0</v>
      </c>
      <c r="AA319" s="1">
        <f t="shared" si="138"/>
        <v>0</v>
      </c>
      <c r="AB319" s="1">
        <f t="shared" si="138"/>
        <v>0</v>
      </c>
      <c r="AC319" s="1">
        <f t="shared" si="138"/>
        <v>875773.60000000009</v>
      </c>
      <c r="AD319" s="1">
        <f t="shared" si="138"/>
        <v>704426.4</v>
      </c>
      <c r="AE319" s="1">
        <f t="shared" si="138"/>
        <v>0</v>
      </c>
      <c r="AF319" s="2" t="s">
        <v>17037</v>
      </c>
      <c r="AG319" s="2" t="s">
        <v>17037</v>
      </c>
      <c r="AH319" s="2" t="s">
        <v>17037</v>
      </c>
      <c r="AI319" s="12"/>
      <c r="AJ319" s="12"/>
      <c r="AK319" s="12"/>
      <c r="AL319" s="12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4"/>
      <c r="AY319" s="14"/>
      <c r="AZ319" s="13"/>
      <c r="BA319" s="13"/>
      <c r="BB319" s="15"/>
      <c r="BC319" s="16">
        <f t="shared" si="115"/>
        <v>-2973.42</v>
      </c>
      <c r="BJ319" s="5" t="e">
        <f>VLOOKUP(C319,BM:BO,3,FALSE)</f>
        <v>#N/A</v>
      </c>
      <c r="BM319" s="5" t="s">
        <v>3281</v>
      </c>
      <c r="BN319" s="5" t="s">
        <v>3102</v>
      </c>
      <c r="BO319" s="5" t="s">
        <v>3282</v>
      </c>
      <c r="BU319" s="5" t="s">
        <v>3281</v>
      </c>
      <c r="BV319" s="5" t="s">
        <v>3102</v>
      </c>
      <c r="BW319" s="5" t="s">
        <v>3282</v>
      </c>
      <c r="CH319" s="165">
        <f t="shared" si="134"/>
        <v>-3.8417056202888489E-9</v>
      </c>
    </row>
    <row r="320" spans="1:115" x14ac:dyDescent="0.3">
      <c r="A320" s="5">
        <v>1</v>
      </c>
      <c r="B320" s="17">
        <f>SUBTOTAL(9,$A$22:A320)</f>
        <v>261</v>
      </c>
      <c r="C320" s="167" t="s">
        <v>225</v>
      </c>
      <c r="D320" s="1">
        <f t="shared" ref="D320:D323" si="139">E320+F320+G320+H320+I320+J320+L320+N320+P320+R320+T320+U320+V320+W320+X320+Y320+Z320+AA320+AB320+AC320+AD320+AE320</f>
        <v>10322934.949999999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64">
        <v>0</v>
      </c>
      <c r="L320" s="1">
        <v>0</v>
      </c>
      <c r="M320" s="1">
        <v>1225</v>
      </c>
      <c r="N320" s="1">
        <v>9909300.9600000009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f>ROUND(N320*2.14%,2)</f>
        <v>212059.04</v>
      </c>
      <c r="AD320" s="3">
        <v>201574.95</v>
      </c>
      <c r="AE320" s="1">
        <v>0</v>
      </c>
      <c r="AF320" s="2">
        <v>2023</v>
      </c>
      <c r="AG320" s="2">
        <v>2023</v>
      </c>
      <c r="AH320" s="2">
        <v>2023</v>
      </c>
      <c r="AI320" s="12"/>
      <c r="AJ320" s="12"/>
      <c r="AK320" s="12"/>
      <c r="AL320" s="12"/>
      <c r="AM320" s="13" t="s">
        <v>16964</v>
      </c>
      <c r="AN320" s="13">
        <v>2015</v>
      </c>
      <c r="AO320" s="13">
        <v>0</v>
      </c>
      <c r="AP320" s="13" t="s">
        <v>16985</v>
      </c>
      <c r="AQ320" s="13" t="s">
        <v>16982</v>
      </c>
      <c r="AR320" s="13">
        <v>0</v>
      </c>
      <c r="AS320" s="13"/>
      <c r="AT320" s="13" t="s">
        <v>16986</v>
      </c>
      <c r="AU320" s="168">
        <v>190491.61</v>
      </c>
      <c r="AV320" s="168">
        <v>1429982.69</v>
      </c>
      <c r="AW320" s="13" t="s">
        <v>619</v>
      </c>
      <c r="AX320" s="14">
        <v>2484.9</v>
      </c>
      <c r="AY320" s="14">
        <v>1133.8</v>
      </c>
      <c r="AZ320" s="13" t="s">
        <v>2969</v>
      </c>
      <c r="BA320" s="13" t="s">
        <v>17023</v>
      </c>
      <c r="BB320" s="15"/>
      <c r="BC320" s="16">
        <f t="shared" si="115"/>
        <v>-91.200000000000045</v>
      </c>
      <c r="BJ320" s="5" t="str">
        <f>VLOOKUP(C320,BM:BO,3,FALSE)</f>
        <v>нет данных</v>
      </c>
      <c r="BM320" s="5" t="s">
        <v>3283</v>
      </c>
      <c r="BN320" s="5" t="s">
        <v>669</v>
      </c>
      <c r="BO320" s="5" t="s">
        <v>3284</v>
      </c>
      <c r="BU320" s="5" t="s">
        <v>3283</v>
      </c>
      <c r="BV320" s="5" t="s">
        <v>669</v>
      </c>
      <c r="BW320" s="5" t="s">
        <v>3284</v>
      </c>
      <c r="CH320" s="165">
        <f t="shared" si="134"/>
        <v>-1.6589183360338211E-9</v>
      </c>
    </row>
    <row r="321" spans="1:115" x14ac:dyDescent="0.3">
      <c r="A321" s="5">
        <v>1</v>
      </c>
      <c r="B321" s="17">
        <f>SUBTOTAL(9,$A$22:A321)</f>
        <v>262</v>
      </c>
      <c r="C321" s="4" t="s">
        <v>226</v>
      </c>
      <c r="D321" s="1">
        <f t="shared" si="139"/>
        <v>5185956.8000000007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169">
        <v>0</v>
      </c>
      <c r="L321" s="3">
        <v>0</v>
      </c>
      <c r="M321" s="6">
        <v>615.5</v>
      </c>
      <c r="N321" s="1">
        <v>4901073.82</v>
      </c>
      <c r="O321" s="3">
        <v>0</v>
      </c>
      <c r="P321" s="3">
        <v>0</v>
      </c>
      <c r="Q321" s="1">
        <v>0</v>
      </c>
      <c r="R321" s="1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1">
        <f>ROUND(N321*2.14%,2)</f>
        <v>104882.98</v>
      </c>
      <c r="AD321" s="1">
        <v>180000</v>
      </c>
      <c r="AE321" s="3">
        <v>0</v>
      </c>
      <c r="AF321" s="2">
        <v>2023</v>
      </c>
      <c r="AG321" s="2">
        <v>2023</v>
      </c>
      <c r="AH321" s="2">
        <v>2023</v>
      </c>
      <c r="AI321" s="12"/>
      <c r="AJ321" s="12"/>
      <c r="AK321" s="12"/>
      <c r="AL321" s="12"/>
      <c r="AM321" s="13" t="s">
        <v>16973</v>
      </c>
      <c r="AN321" s="13" t="s">
        <v>16970</v>
      </c>
      <c r="AO321" s="13">
        <v>0</v>
      </c>
      <c r="AP321" s="13" t="s">
        <v>16964</v>
      </c>
      <c r="AQ321" s="13" t="s">
        <v>16963</v>
      </c>
      <c r="AR321" s="13">
        <v>0</v>
      </c>
      <c r="AS321" s="13" t="s">
        <v>16992</v>
      </c>
      <c r="AT321" s="13"/>
      <c r="AU321" s="13"/>
      <c r="AV321" s="13"/>
      <c r="AW321" s="13" t="s">
        <v>639</v>
      </c>
      <c r="AX321" s="14">
        <v>959.9</v>
      </c>
      <c r="AY321" s="14">
        <v>628.5</v>
      </c>
      <c r="AZ321" s="13" t="s">
        <v>2969</v>
      </c>
      <c r="BA321" s="13" t="s">
        <v>17023</v>
      </c>
      <c r="BB321" s="15"/>
      <c r="BC321" s="16">
        <f t="shared" si="115"/>
        <v>13</v>
      </c>
      <c r="BJ321" s="5" t="str">
        <f>VLOOKUP(C321,BM:BO,3,FALSE)</f>
        <v>нет данных</v>
      </c>
      <c r="BM321" s="5" t="s">
        <v>3285</v>
      </c>
      <c r="BN321" s="5" t="s">
        <v>783</v>
      </c>
      <c r="BO321" s="5" t="s">
        <v>3286</v>
      </c>
      <c r="BU321" s="5" t="s">
        <v>3285</v>
      </c>
      <c r="BV321" s="5" t="s">
        <v>783</v>
      </c>
      <c r="BW321" s="5" t="s">
        <v>3286</v>
      </c>
      <c r="CH321" s="165">
        <f t="shared" si="134"/>
        <v>4.6566128730773926E-10</v>
      </c>
    </row>
    <row r="322" spans="1:115" s="174" customFormat="1" x14ac:dyDescent="0.3">
      <c r="A322" s="5">
        <v>1</v>
      </c>
      <c r="B322" s="17">
        <f>SUBTOTAL(9,$A$22:A322)</f>
        <v>263</v>
      </c>
      <c r="C322" s="188" t="s">
        <v>14741</v>
      </c>
      <c r="D322" s="1">
        <f t="shared" si="139"/>
        <v>17894660.609999999</v>
      </c>
      <c r="E322" s="170">
        <v>1178494.68</v>
      </c>
      <c r="F322" s="170">
        <v>1854773.4</v>
      </c>
      <c r="G322" s="170">
        <v>10554720.130000001</v>
      </c>
      <c r="H322" s="170">
        <v>1118599.43</v>
      </c>
      <c r="I322" s="170">
        <v>2497063.38</v>
      </c>
      <c r="J322" s="170">
        <v>0</v>
      </c>
      <c r="K322" s="171">
        <v>0</v>
      </c>
      <c r="L322" s="170">
        <v>0</v>
      </c>
      <c r="M322" s="170">
        <v>0</v>
      </c>
      <c r="N322" s="170">
        <v>0</v>
      </c>
      <c r="O322" s="170">
        <v>0</v>
      </c>
      <c r="P322" s="170">
        <v>0</v>
      </c>
      <c r="Q322" s="170">
        <v>0</v>
      </c>
      <c r="R322" s="170">
        <v>0</v>
      </c>
      <c r="S322" s="170">
        <v>0</v>
      </c>
      <c r="T322" s="170">
        <v>0</v>
      </c>
      <c r="U322" s="170">
        <v>0</v>
      </c>
      <c r="V322" s="170">
        <v>0</v>
      </c>
      <c r="W322" s="170">
        <v>0</v>
      </c>
      <c r="X322" s="170">
        <v>0</v>
      </c>
      <c r="Y322" s="170">
        <v>0</v>
      </c>
      <c r="Z322" s="170">
        <v>0</v>
      </c>
      <c r="AA322" s="170">
        <v>0</v>
      </c>
      <c r="AB322" s="170">
        <v>0</v>
      </c>
      <c r="AC322" s="193">
        <f>ROUND(N322*2.14%,2)+ROUND(E322*2.14%,2)+ROUND(F322*2.14%,2)+ROUND(G322*2.14%,2)+ROUND(H322*2.14%,2)+ROUND(I322*2.14%,2)+ROUND(J322*2.14%,2)+ROUND(L322*2.14%,2)+ROUND(P322*2.14%,2)+ROUND(R322*2.14%,2)+ROUND(T322*2.14%,2)+ROUND(U322*2.14%,2)+ROUND(V322*2.14%,2)+ROUND(W322*2.14%,2)+ROUND(X322*2.14%,2)+ROUND(Y322*2.14%,2)+ROUND(Z322*2.14%,2)+ROUND(AA322*2.14%,2)+ROUND(AB322*2.14%,2)</f>
        <v>368158.14</v>
      </c>
      <c r="AD322" s="170">
        <f>99988.06+222863.39</f>
        <v>322851.45</v>
      </c>
      <c r="AE322" s="170">
        <v>0</v>
      </c>
      <c r="AF322" s="172">
        <v>2023</v>
      </c>
      <c r="AG322" s="172">
        <v>2023</v>
      </c>
      <c r="AH322" s="173">
        <v>2023</v>
      </c>
      <c r="AT322" s="174" t="e">
        <f>VLOOKUP(C322,AW:AX,2,FALSE)</f>
        <v>#N/A</v>
      </c>
      <c r="BW322" s="175"/>
      <c r="CE322" s="174" t="e">
        <f>VLOOKUP(C322,CF:CG,2,FALSE)</f>
        <v>#N/A</v>
      </c>
      <c r="CH322" s="165">
        <f t="shared" si="134"/>
        <v>-1.1059455573558807E-9</v>
      </c>
      <c r="CL322" s="174" t="e">
        <f>VLOOKUP(C322,CM:CN,2,FALSE)</f>
        <v>#N/A</v>
      </c>
      <c r="DK322" s="174" t="e">
        <f>VLOOKUP(C322,DL:DM,2,FALSE)</f>
        <v>#N/A</v>
      </c>
    </row>
    <row r="323" spans="1:115" s="174" customFormat="1" x14ac:dyDescent="0.3">
      <c r="A323" s="5">
        <v>1</v>
      </c>
      <c r="B323" s="17">
        <f>SUBTOTAL(9,$A$22:A323)</f>
        <v>264</v>
      </c>
      <c r="C323" s="188" t="s">
        <v>14833</v>
      </c>
      <c r="D323" s="1">
        <f t="shared" si="139"/>
        <v>9100647.4399999995</v>
      </c>
      <c r="E323" s="170">
        <v>0</v>
      </c>
      <c r="F323" s="170">
        <v>0</v>
      </c>
      <c r="G323" s="170">
        <v>0</v>
      </c>
      <c r="H323" s="170">
        <v>0</v>
      </c>
      <c r="I323" s="170">
        <v>0</v>
      </c>
      <c r="J323" s="170">
        <v>0</v>
      </c>
      <c r="K323" s="171">
        <v>0</v>
      </c>
      <c r="L323" s="170">
        <v>0</v>
      </c>
      <c r="M323" s="170">
        <v>1132.92</v>
      </c>
      <c r="N323" s="170">
        <v>8909974</v>
      </c>
      <c r="O323" s="170">
        <v>0</v>
      </c>
      <c r="P323" s="170">
        <v>0</v>
      </c>
      <c r="Q323" s="170">
        <v>0</v>
      </c>
      <c r="R323" s="170">
        <v>0</v>
      </c>
      <c r="S323" s="170">
        <v>0</v>
      </c>
      <c r="T323" s="170">
        <v>0</v>
      </c>
      <c r="U323" s="170">
        <v>0</v>
      </c>
      <c r="V323" s="170">
        <v>0</v>
      </c>
      <c r="W323" s="170">
        <v>0</v>
      </c>
      <c r="X323" s="170">
        <v>0</v>
      </c>
      <c r="Y323" s="170">
        <v>0</v>
      </c>
      <c r="Z323" s="170">
        <v>0</v>
      </c>
      <c r="AA323" s="170">
        <v>0</v>
      </c>
      <c r="AB323" s="170">
        <v>0</v>
      </c>
      <c r="AC323" s="193">
        <f>ROUND(N323*2.14%,2)+ROUND(E323*2.14%,2)+ROUND(F323*2.14%,2)+ROUND(G323*2.14%,2)+ROUND(H323*2.14%,2)+ROUND(I323*2.14%,2)+ROUND(J323*2.14%,2)+ROUND(L323*2.14%,2)+ROUND(P323*2.14%,2)+ROUND(R323*2.14%,2)+ROUND(T323*2.14%,2)+ROUND(U323*2.14%,2)+ROUND(V323*2.14%,2)+ROUND(W323*2.14%,2)+ROUND(X323*2.14%,2)+ROUND(Y323*2.14%,2)+ROUND(Z323*2.14%,2)+ROUND(AA323*2.14%,2)+ROUND(AB323*2.14%,2)</f>
        <v>190673.44</v>
      </c>
      <c r="AD323" s="170">
        <v>0</v>
      </c>
      <c r="AE323" s="170">
        <v>0</v>
      </c>
      <c r="AF323" s="172" t="s">
        <v>17063</v>
      </c>
      <c r="AG323" s="172">
        <v>2023</v>
      </c>
      <c r="AH323" s="173">
        <v>2023</v>
      </c>
      <c r="AT323" s="174" t="e">
        <f>VLOOKUP(C323,AW:AX,2,FALSE)</f>
        <v>#N/A</v>
      </c>
      <c r="BW323" s="175"/>
      <c r="CE323" s="174" t="e">
        <f>VLOOKUP(C323,CF:CG,2,FALSE)</f>
        <v>#N/A</v>
      </c>
      <c r="CH323" s="165">
        <f t="shared" si="134"/>
        <v>-5.2386894822120667E-10</v>
      </c>
      <c r="CL323" s="174" t="e">
        <f>VLOOKUP(C323,CM:CN,2,FALSE)</f>
        <v>#N/A</v>
      </c>
      <c r="DK323" s="174" t="e">
        <f>VLOOKUP(C323,DL:DM,2,FALSE)</f>
        <v>#N/A</v>
      </c>
    </row>
    <row r="324" spans="1:115" x14ac:dyDescent="0.3">
      <c r="B324" s="166" t="s">
        <v>221</v>
      </c>
      <c r="C324" s="166"/>
      <c r="D324" s="163">
        <f>SUM(D325:D326)</f>
        <v>20672039.370000001</v>
      </c>
      <c r="E324" s="1">
        <f t="shared" ref="E324:AE324" si="140">SUM(E325:E326)</f>
        <v>0</v>
      </c>
      <c r="F324" s="1">
        <f t="shared" si="140"/>
        <v>0</v>
      </c>
      <c r="G324" s="1">
        <f t="shared" si="140"/>
        <v>0</v>
      </c>
      <c r="H324" s="1">
        <f t="shared" si="140"/>
        <v>0</v>
      </c>
      <c r="I324" s="1">
        <f t="shared" si="140"/>
        <v>0</v>
      </c>
      <c r="J324" s="1">
        <f t="shared" si="140"/>
        <v>0</v>
      </c>
      <c r="K324" s="164">
        <f t="shared" si="140"/>
        <v>0</v>
      </c>
      <c r="L324" s="1">
        <f t="shared" si="140"/>
        <v>0</v>
      </c>
      <c r="M324" s="1">
        <f t="shared" si="140"/>
        <v>2589.1799999999998</v>
      </c>
      <c r="N324" s="1">
        <f t="shared" si="140"/>
        <v>19916620.75</v>
      </c>
      <c r="O324" s="1">
        <f t="shared" si="140"/>
        <v>0</v>
      </c>
      <c r="P324" s="1">
        <f t="shared" si="140"/>
        <v>0</v>
      </c>
      <c r="Q324" s="1">
        <f t="shared" si="140"/>
        <v>0</v>
      </c>
      <c r="R324" s="1">
        <f t="shared" si="140"/>
        <v>0</v>
      </c>
      <c r="S324" s="1">
        <f t="shared" si="140"/>
        <v>0</v>
      </c>
      <c r="T324" s="1">
        <f t="shared" si="140"/>
        <v>0</v>
      </c>
      <c r="U324" s="1">
        <f t="shared" si="140"/>
        <v>0</v>
      </c>
      <c r="V324" s="1">
        <f t="shared" si="140"/>
        <v>0</v>
      </c>
      <c r="W324" s="1">
        <f t="shared" si="140"/>
        <v>0</v>
      </c>
      <c r="X324" s="1">
        <f t="shared" si="140"/>
        <v>0</v>
      </c>
      <c r="Y324" s="1">
        <f t="shared" si="140"/>
        <v>0</v>
      </c>
      <c r="Z324" s="1">
        <f t="shared" si="140"/>
        <v>0</v>
      </c>
      <c r="AA324" s="1">
        <f t="shared" si="140"/>
        <v>0</v>
      </c>
      <c r="AB324" s="1">
        <f t="shared" si="140"/>
        <v>0</v>
      </c>
      <c r="AC324" s="1">
        <f t="shared" si="140"/>
        <v>426215.69</v>
      </c>
      <c r="AD324" s="1">
        <f t="shared" si="140"/>
        <v>329202.93</v>
      </c>
      <c r="AE324" s="1">
        <f t="shared" si="140"/>
        <v>0</v>
      </c>
      <c r="AF324" s="2" t="s">
        <v>17037</v>
      </c>
      <c r="AG324" s="2" t="s">
        <v>17037</v>
      </c>
      <c r="AH324" s="2" t="s">
        <v>17037</v>
      </c>
      <c r="AI324" s="12"/>
      <c r="AJ324" s="12"/>
      <c r="AK324" s="12"/>
      <c r="AL324" s="12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4"/>
      <c r="AY324" s="14"/>
      <c r="AZ324" s="13"/>
      <c r="BA324" s="13"/>
      <c r="BB324" s="15"/>
      <c r="BC324" s="16">
        <f t="shared" si="115"/>
        <v>-2589.1799999999998</v>
      </c>
      <c r="BJ324" s="5" t="e">
        <f>VLOOKUP(C324,BM:BO,3,FALSE)</f>
        <v>#N/A</v>
      </c>
      <c r="BM324" s="5" t="s">
        <v>3287</v>
      </c>
      <c r="BN324" s="5" t="s">
        <v>3010</v>
      </c>
      <c r="BO324" s="5" t="s">
        <v>3288</v>
      </c>
      <c r="BU324" s="5" t="s">
        <v>3287</v>
      </c>
      <c r="BV324" s="5" t="s">
        <v>3010</v>
      </c>
      <c r="BW324" s="5" t="s">
        <v>3288</v>
      </c>
      <c r="CH324" s="165">
        <f t="shared" si="134"/>
        <v>1.0477378964424133E-9</v>
      </c>
    </row>
    <row r="325" spans="1:115" x14ac:dyDescent="0.3">
      <c r="A325" s="5">
        <v>1</v>
      </c>
      <c r="B325" s="17">
        <f>SUBTOTAL(9,$A$22:A325)</f>
        <v>265</v>
      </c>
      <c r="C325" s="167" t="s">
        <v>228</v>
      </c>
      <c r="D325" s="1">
        <f t="shared" ref="D325:D326" si="141">E325+F325+G325+H325+I325+J325+L325+N325+P325+R325+T325+U325+V325+W325+X325+Y325+Z325+AA325+AB325+AC325+AD325+AE325</f>
        <v>16513450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64">
        <v>0</v>
      </c>
      <c r="L325" s="1">
        <v>0</v>
      </c>
      <c r="M325" s="1">
        <v>1944.58</v>
      </c>
      <c r="N325" s="1">
        <v>15845160.630000001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f>ROUND(N325*2.14%,2)</f>
        <v>339086.44</v>
      </c>
      <c r="AD325" s="3">
        <v>329202.93</v>
      </c>
      <c r="AE325" s="1">
        <v>0</v>
      </c>
      <c r="AF325" s="2">
        <v>2023</v>
      </c>
      <c r="AG325" s="2">
        <v>2023</v>
      </c>
      <c r="AH325" s="2">
        <v>2023</v>
      </c>
      <c r="AI325" s="12"/>
      <c r="AJ325" s="12"/>
      <c r="AK325" s="12"/>
      <c r="AL325" s="12"/>
      <c r="AM325" s="13" t="s">
        <v>16973</v>
      </c>
      <c r="AN325" s="13" t="s">
        <v>16970</v>
      </c>
      <c r="AO325" s="13">
        <v>0</v>
      </c>
      <c r="AP325" s="13" t="s">
        <v>16975</v>
      </c>
      <c r="AQ325" s="13" t="s">
        <v>16983</v>
      </c>
      <c r="AR325" s="13" t="s">
        <v>16975</v>
      </c>
      <c r="AS325" s="13" t="s">
        <v>16999</v>
      </c>
      <c r="AT325" s="13"/>
      <c r="AU325" s="13"/>
      <c r="AV325" s="13"/>
      <c r="AW325" s="13" t="s">
        <v>670</v>
      </c>
      <c r="AX325" s="14">
        <v>5975.15</v>
      </c>
      <c r="AY325" s="14">
        <v>1999</v>
      </c>
      <c r="AZ325" s="13" t="s">
        <v>2969</v>
      </c>
      <c r="BA325" s="13" t="s">
        <v>17024</v>
      </c>
      <c r="BB325" s="15"/>
      <c r="BC325" s="16">
        <f t="shared" si="115"/>
        <v>54.420000000000073</v>
      </c>
      <c r="BJ325" s="5" t="str">
        <f>VLOOKUP(C325,BM:BO,3,FALSE)</f>
        <v>2858.570</v>
      </c>
      <c r="BM325" s="5" t="s">
        <v>3289</v>
      </c>
      <c r="BN325" s="5" t="s">
        <v>17002</v>
      </c>
      <c r="BO325" s="5" t="s">
        <v>2986</v>
      </c>
      <c r="BU325" s="5" t="s">
        <v>3289</v>
      </c>
      <c r="BV325" s="5" t="s">
        <v>17002</v>
      </c>
      <c r="BW325" s="5" t="s">
        <v>2986</v>
      </c>
      <c r="CH325" s="165">
        <f t="shared" si="134"/>
        <v>-8.149072527885437E-10</v>
      </c>
    </row>
    <row r="326" spans="1:115" s="174" customFormat="1" x14ac:dyDescent="0.3">
      <c r="A326" s="5">
        <v>1</v>
      </c>
      <c r="B326" s="17">
        <f>SUBTOTAL(9,$A$22:A326)</f>
        <v>266</v>
      </c>
      <c r="C326" s="162" t="s">
        <v>14573</v>
      </c>
      <c r="D326" s="1">
        <f t="shared" si="141"/>
        <v>4158589.37</v>
      </c>
      <c r="E326" s="170">
        <v>0</v>
      </c>
      <c r="F326" s="170">
        <v>0</v>
      </c>
      <c r="G326" s="170">
        <v>0</v>
      </c>
      <c r="H326" s="170">
        <v>0</v>
      </c>
      <c r="I326" s="170">
        <v>0</v>
      </c>
      <c r="J326" s="170">
        <v>0</v>
      </c>
      <c r="K326" s="171">
        <v>0</v>
      </c>
      <c r="L326" s="170">
        <v>0</v>
      </c>
      <c r="M326" s="170">
        <v>644.6</v>
      </c>
      <c r="N326" s="170">
        <v>4071460.12</v>
      </c>
      <c r="O326" s="170">
        <v>0</v>
      </c>
      <c r="P326" s="170">
        <v>0</v>
      </c>
      <c r="Q326" s="170">
        <v>0</v>
      </c>
      <c r="R326" s="170">
        <v>0</v>
      </c>
      <c r="S326" s="170">
        <v>0</v>
      </c>
      <c r="T326" s="170">
        <v>0</v>
      </c>
      <c r="U326" s="170">
        <v>0</v>
      </c>
      <c r="V326" s="170">
        <v>0</v>
      </c>
      <c r="W326" s="170">
        <v>0</v>
      </c>
      <c r="X326" s="170">
        <v>0</v>
      </c>
      <c r="Y326" s="170">
        <v>0</v>
      </c>
      <c r="Z326" s="170">
        <v>0</v>
      </c>
      <c r="AA326" s="170">
        <v>0</v>
      </c>
      <c r="AB326" s="170">
        <v>0</v>
      </c>
      <c r="AC326" s="193">
        <f>ROUND(N326*2.14%,2)+ROUND(E326*2.14%,2)+ROUND(F326*2.14%,2)+ROUND(G326*2.14%,2)+ROUND(H326*2.14%,2)+ROUND(I326*2.14%,2)+ROUND(J326*2.14%,2)+ROUND(L326*2.14%,2)+ROUND(P326*2.14%,2)+ROUND(R326*2.14%,2)+ROUND(T326*2.14%,2)+ROUND(U326*2.14%,2)+ROUND(V326*2.14%,2)+ROUND(W326*2.14%,2)+ROUND(X326*2.14%,2)+ROUND(Y326*2.14%,2)+ROUND(Z326*2.14%,2)+ROUND(AA326*2.14%,2)+ROUND(AB326*2.14%,2)</f>
        <v>87129.25</v>
      </c>
      <c r="AD326" s="170">
        <v>0</v>
      </c>
      <c r="AE326" s="170">
        <v>0</v>
      </c>
      <c r="AF326" s="172" t="s">
        <v>17063</v>
      </c>
      <c r="AG326" s="172">
        <v>2023</v>
      </c>
      <c r="AH326" s="173">
        <v>2023</v>
      </c>
      <c r="AT326" s="174" t="e">
        <f>VLOOKUP(C326,AW:AX,2,FALSE)</f>
        <v>#N/A</v>
      </c>
      <c r="BW326" s="175"/>
      <c r="CA326" s="174" t="e">
        <f>VLOOKUP(C326,CB:CC,2,FALSE)</f>
        <v>#N/A</v>
      </c>
      <c r="CE326" s="174" t="e">
        <f>VLOOKUP(C326,CF:CG,2,FALSE)</f>
        <v>#N/A</v>
      </c>
      <c r="CH326" s="165">
        <f t="shared" si="134"/>
        <v>0</v>
      </c>
      <c r="CL326" s="174" t="e">
        <f>VLOOKUP(C326,CM:CN,2,FALSE)</f>
        <v>#N/A</v>
      </c>
      <c r="DK326" s="174" t="e">
        <f>VLOOKUP(C326,DL:DM,2,FALSE)</f>
        <v>#N/A</v>
      </c>
    </row>
    <row r="327" spans="1:115" x14ac:dyDescent="0.3">
      <c r="B327" s="166" t="s">
        <v>222</v>
      </c>
      <c r="C327" s="166"/>
      <c r="D327" s="163">
        <f t="shared" ref="D327:AE327" si="142">SUM(D328:D332)</f>
        <v>34476067.519999996</v>
      </c>
      <c r="E327" s="1">
        <f t="shared" si="142"/>
        <v>0</v>
      </c>
      <c r="F327" s="1">
        <f t="shared" si="142"/>
        <v>0</v>
      </c>
      <c r="G327" s="1">
        <f t="shared" si="142"/>
        <v>0</v>
      </c>
      <c r="H327" s="1">
        <f t="shared" si="142"/>
        <v>0</v>
      </c>
      <c r="I327" s="1">
        <f t="shared" si="142"/>
        <v>0</v>
      </c>
      <c r="J327" s="1">
        <f t="shared" si="142"/>
        <v>0</v>
      </c>
      <c r="K327" s="164">
        <f t="shared" si="142"/>
        <v>0</v>
      </c>
      <c r="L327" s="1">
        <f t="shared" si="142"/>
        <v>0</v>
      </c>
      <c r="M327" s="1">
        <f t="shared" si="142"/>
        <v>2856</v>
      </c>
      <c r="N327" s="1">
        <f t="shared" si="142"/>
        <v>22834847.460000001</v>
      </c>
      <c r="O327" s="1">
        <f t="shared" si="142"/>
        <v>0</v>
      </c>
      <c r="P327" s="1">
        <f t="shared" si="142"/>
        <v>0</v>
      </c>
      <c r="Q327" s="1">
        <f t="shared" si="142"/>
        <v>2886</v>
      </c>
      <c r="R327" s="1">
        <f t="shared" si="142"/>
        <v>10142712.050000001</v>
      </c>
      <c r="S327" s="1">
        <f t="shared" si="142"/>
        <v>0</v>
      </c>
      <c r="T327" s="1">
        <f t="shared" si="142"/>
        <v>0</v>
      </c>
      <c r="U327" s="1">
        <f t="shared" si="142"/>
        <v>0</v>
      </c>
      <c r="V327" s="1">
        <f t="shared" si="142"/>
        <v>0</v>
      </c>
      <c r="W327" s="1">
        <f t="shared" si="142"/>
        <v>0</v>
      </c>
      <c r="X327" s="1">
        <f t="shared" si="142"/>
        <v>0</v>
      </c>
      <c r="Y327" s="1">
        <f t="shared" si="142"/>
        <v>0</v>
      </c>
      <c r="Z327" s="1">
        <f t="shared" si="142"/>
        <v>0</v>
      </c>
      <c r="AA327" s="1">
        <f t="shared" si="142"/>
        <v>0</v>
      </c>
      <c r="AB327" s="1">
        <f t="shared" si="142"/>
        <v>0</v>
      </c>
      <c r="AC327" s="1">
        <f t="shared" si="142"/>
        <v>705719.78</v>
      </c>
      <c r="AD327" s="1">
        <f t="shared" si="142"/>
        <v>792788.23</v>
      </c>
      <c r="AE327" s="1">
        <f t="shared" si="142"/>
        <v>0</v>
      </c>
      <c r="AF327" s="2" t="s">
        <v>17037</v>
      </c>
      <c r="AG327" s="2" t="s">
        <v>17037</v>
      </c>
      <c r="AH327" s="2" t="s">
        <v>17037</v>
      </c>
      <c r="AI327" s="12"/>
      <c r="AJ327" s="12"/>
      <c r="AK327" s="12"/>
      <c r="AL327" s="12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4"/>
      <c r="AY327" s="14"/>
      <c r="AZ327" s="13"/>
      <c r="BA327" s="13"/>
      <c r="BB327" s="15"/>
      <c r="BC327" s="16">
        <f t="shared" si="115"/>
        <v>-2856</v>
      </c>
      <c r="BJ327" s="5" t="e">
        <f>VLOOKUP(C327,BM:BO,3,FALSE)</f>
        <v>#N/A</v>
      </c>
      <c r="BM327" s="5" t="s">
        <v>3291</v>
      </c>
      <c r="BN327" s="5" t="s">
        <v>1142</v>
      </c>
      <c r="BO327" s="5" t="s">
        <v>3292</v>
      </c>
      <c r="BU327" s="5" t="s">
        <v>3291</v>
      </c>
      <c r="BV327" s="5" t="s">
        <v>1142</v>
      </c>
      <c r="BW327" s="5" t="s">
        <v>3292</v>
      </c>
      <c r="CH327" s="165">
        <f t="shared" si="134"/>
        <v>-5.8207660913467407E-9</v>
      </c>
    </row>
    <row r="328" spans="1:115" x14ac:dyDescent="0.3">
      <c r="A328" s="5">
        <v>1</v>
      </c>
      <c r="B328" s="17">
        <f>SUBTOTAL(9,$A$22:A328)</f>
        <v>267</v>
      </c>
      <c r="C328" s="4" t="s">
        <v>229</v>
      </c>
      <c r="D328" s="1">
        <f t="shared" ref="D328:D332" si="143">E328+F328+G328+H328+I328+J328+L328+N328+P328+R328+T328+U328+V328+W328+X328+Y328+Z328+AA328+AB328+AC328+AD328+AE328</f>
        <v>5552470.4000000004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169">
        <v>0</v>
      </c>
      <c r="L328" s="3">
        <v>0</v>
      </c>
      <c r="M328" s="6">
        <v>659</v>
      </c>
      <c r="N328" s="1">
        <v>5259908.3600000003</v>
      </c>
      <c r="O328" s="3">
        <v>0</v>
      </c>
      <c r="P328" s="3">
        <v>0</v>
      </c>
      <c r="Q328" s="1">
        <v>0</v>
      </c>
      <c r="R328" s="1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1">
        <f>ROUND(N328*2.14%,2)</f>
        <v>112562.04</v>
      </c>
      <c r="AD328" s="1">
        <v>180000</v>
      </c>
      <c r="AE328" s="3">
        <v>0</v>
      </c>
      <c r="AF328" s="2">
        <v>2023</v>
      </c>
      <c r="AG328" s="2">
        <v>2023</v>
      </c>
      <c r="AH328" s="2">
        <v>2023</v>
      </c>
      <c r="AI328" s="12"/>
      <c r="AJ328" s="12"/>
      <c r="AK328" s="12"/>
      <c r="AL328" s="12"/>
      <c r="AM328" s="13" t="s">
        <v>16973</v>
      </c>
      <c r="AN328" s="13" t="s">
        <v>16980</v>
      </c>
      <c r="AO328" s="13">
        <v>0</v>
      </c>
      <c r="AP328" s="13" t="s">
        <v>16985</v>
      </c>
      <c r="AQ328" s="13" t="s">
        <v>16983</v>
      </c>
      <c r="AR328" s="13">
        <v>0</v>
      </c>
      <c r="AS328" s="13" t="s">
        <v>16992</v>
      </c>
      <c r="AT328" s="13"/>
      <c r="AU328" s="13"/>
      <c r="AV328" s="13"/>
      <c r="AW328" s="13" t="s">
        <v>619</v>
      </c>
      <c r="AX328" s="14">
        <v>730.5</v>
      </c>
      <c r="AY328" s="14">
        <v>667</v>
      </c>
      <c r="AZ328" s="13" t="s">
        <v>2969</v>
      </c>
      <c r="BA328" s="13">
        <v>2008</v>
      </c>
      <c r="BB328" s="15"/>
      <c r="BC328" s="16">
        <f t="shared" si="115"/>
        <v>8</v>
      </c>
      <c r="BJ328" s="5" t="str">
        <f>VLOOKUP(C328,BM:BO,3,FALSE)</f>
        <v>611.000</v>
      </c>
      <c r="BM328" s="5" t="s">
        <v>3293</v>
      </c>
      <c r="BN328" s="5" t="s">
        <v>3033</v>
      </c>
      <c r="BO328" s="5" t="s">
        <v>2986</v>
      </c>
      <c r="BU328" s="5" t="s">
        <v>3293</v>
      </c>
      <c r="BV328" s="5" t="s">
        <v>3033</v>
      </c>
      <c r="BW328" s="5" t="s">
        <v>2986</v>
      </c>
      <c r="CH328" s="165">
        <f t="shared" si="134"/>
        <v>5.8207660913467407E-11</v>
      </c>
    </row>
    <row r="329" spans="1:115" x14ac:dyDescent="0.3">
      <c r="A329" s="5">
        <v>1</v>
      </c>
      <c r="B329" s="17">
        <f>SUBTOTAL(9,$A$22:A329)</f>
        <v>268</v>
      </c>
      <c r="C329" s="4" t="s">
        <v>230</v>
      </c>
      <c r="D329" s="1">
        <f t="shared" si="143"/>
        <v>4372886.4000000004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169">
        <v>0</v>
      </c>
      <c r="L329" s="3">
        <v>0</v>
      </c>
      <c r="M329" s="6">
        <v>519</v>
      </c>
      <c r="N329" s="1">
        <v>4105038.57</v>
      </c>
      <c r="O329" s="3">
        <v>0</v>
      </c>
      <c r="P329" s="3">
        <v>0</v>
      </c>
      <c r="Q329" s="1">
        <v>0</v>
      </c>
      <c r="R329" s="1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1">
        <f>ROUND(N329*2.14%,2)</f>
        <v>87847.83</v>
      </c>
      <c r="AD329" s="1">
        <v>180000</v>
      </c>
      <c r="AE329" s="3">
        <v>0</v>
      </c>
      <c r="AF329" s="2">
        <v>2023</v>
      </c>
      <c r="AG329" s="2">
        <v>2023</v>
      </c>
      <c r="AH329" s="2">
        <v>2023</v>
      </c>
      <c r="AI329" s="12"/>
      <c r="AJ329" s="12"/>
      <c r="AK329" s="12"/>
      <c r="AL329" s="12"/>
      <c r="AM329" s="13" t="s">
        <v>16973</v>
      </c>
      <c r="AN329" s="13" t="s">
        <v>16970</v>
      </c>
      <c r="AO329" s="13">
        <v>0</v>
      </c>
      <c r="AP329" s="13" t="s">
        <v>16971</v>
      </c>
      <c r="AQ329" s="13" t="s">
        <v>16983</v>
      </c>
      <c r="AR329" s="13">
        <v>0</v>
      </c>
      <c r="AS329" s="13" t="s">
        <v>16992</v>
      </c>
      <c r="AT329" s="13"/>
      <c r="AU329" s="13"/>
      <c r="AV329" s="13"/>
      <c r="AW329" s="13" t="s">
        <v>665</v>
      </c>
      <c r="AX329" s="14">
        <v>559</v>
      </c>
      <c r="AY329" s="14">
        <v>522</v>
      </c>
      <c r="AZ329" s="13" t="s">
        <v>2969</v>
      </c>
      <c r="BA329" s="13" t="s">
        <v>3050</v>
      </c>
      <c r="BB329" s="15"/>
      <c r="BC329" s="16">
        <f t="shared" si="115"/>
        <v>3</v>
      </c>
      <c r="BJ329" s="5" t="str">
        <f>VLOOKUP(C329,BM:BO,3,FALSE)</f>
        <v>590.000</v>
      </c>
      <c r="BM329" s="5" t="s">
        <v>3296</v>
      </c>
      <c r="BN329" s="5" t="s">
        <v>2986</v>
      </c>
      <c r="BO329" s="5" t="s">
        <v>3232</v>
      </c>
      <c r="BU329" s="5" t="s">
        <v>3296</v>
      </c>
      <c r="BV329" s="5" t="s">
        <v>2986</v>
      </c>
      <c r="BW329" s="5" t="s">
        <v>3232</v>
      </c>
      <c r="CH329" s="165">
        <f t="shared" si="134"/>
        <v>5.2386894822120667E-10</v>
      </c>
    </row>
    <row r="330" spans="1:115" x14ac:dyDescent="0.3">
      <c r="A330" s="5">
        <v>1</v>
      </c>
      <c r="B330" s="17">
        <f>SUBTOTAL(9,$A$22:A330)</f>
        <v>269</v>
      </c>
      <c r="C330" s="167" t="s">
        <v>231</v>
      </c>
      <c r="D330" s="1">
        <f t="shared" si="143"/>
        <v>4878422.3999999994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64">
        <v>0</v>
      </c>
      <c r="L330" s="1">
        <v>0</v>
      </c>
      <c r="M330" s="1">
        <v>579</v>
      </c>
      <c r="N330" s="1">
        <v>4599982.7699999996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f>ROUND(N330*2.14%,2)</f>
        <v>98439.63</v>
      </c>
      <c r="AD330" s="1">
        <v>180000</v>
      </c>
      <c r="AE330" s="1">
        <v>0</v>
      </c>
      <c r="AF330" s="2">
        <v>2023</v>
      </c>
      <c r="AG330" s="2">
        <v>2023</v>
      </c>
      <c r="AH330" s="2">
        <v>2023</v>
      </c>
      <c r="AI330" s="12"/>
      <c r="AJ330" s="12"/>
      <c r="AK330" s="12"/>
      <c r="AL330" s="12"/>
      <c r="AM330" s="13" t="s">
        <v>16964</v>
      </c>
      <c r="AN330" s="13" t="s">
        <v>16970</v>
      </c>
      <c r="AO330" s="13">
        <v>0</v>
      </c>
      <c r="AP330" s="13" t="s">
        <v>16973</v>
      </c>
      <c r="AQ330" s="13" t="s">
        <v>16963</v>
      </c>
      <c r="AR330" s="13">
        <v>0</v>
      </c>
      <c r="AS330" s="13"/>
      <c r="AT330" s="13"/>
      <c r="AU330" s="13"/>
      <c r="AV330" s="13"/>
      <c r="AW330" s="13" t="s">
        <v>633</v>
      </c>
      <c r="AX330" s="14">
        <v>634.70000000000005</v>
      </c>
      <c r="AY330" s="14">
        <v>585</v>
      </c>
      <c r="AZ330" s="13" t="s">
        <v>2969</v>
      </c>
      <c r="BA330" s="13" t="s">
        <v>17023</v>
      </c>
      <c r="BB330" s="15"/>
      <c r="BC330" s="16">
        <f t="shared" si="115"/>
        <v>6</v>
      </c>
      <c r="BJ330" s="5" t="str">
        <f>VLOOKUP(C330,BM:BO,3,FALSE)</f>
        <v>449.800</v>
      </c>
      <c r="BM330" s="5" t="s">
        <v>3297</v>
      </c>
      <c r="BN330" s="5" t="s">
        <v>1345</v>
      </c>
      <c r="BO330" s="5" t="s">
        <v>2986</v>
      </c>
      <c r="BU330" s="5" t="s">
        <v>3297</v>
      </c>
      <c r="BV330" s="5" t="s">
        <v>1345</v>
      </c>
      <c r="BW330" s="5" t="s">
        <v>2986</v>
      </c>
      <c r="CH330" s="165">
        <f t="shared" si="134"/>
        <v>-1.1641532182693481E-10</v>
      </c>
    </row>
    <row r="331" spans="1:115" x14ac:dyDescent="0.3">
      <c r="A331" s="5">
        <v>1</v>
      </c>
      <c r="B331" s="17">
        <f>SUBTOTAL(9,$A$22:A331)</f>
        <v>270</v>
      </c>
      <c r="C331" s="167" t="s">
        <v>2595</v>
      </c>
      <c r="D331" s="1">
        <f t="shared" si="143"/>
        <v>9312522.2300000004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64">
        <v>0</v>
      </c>
      <c r="L331" s="1">
        <v>0</v>
      </c>
      <c r="M331" s="1">
        <v>1099</v>
      </c>
      <c r="N331" s="1">
        <v>8869917.7599999998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f>ROUND(N331*2.14%,2)</f>
        <v>189816.24</v>
      </c>
      <c r="AD331" s="3">
        <v>252788.23</v>
      </c>
      <c r="AE331" s="1">
        <v>0</v>
      </c>
      <c r="AF331" s="2">
        <v>2023</v>
      </c>
      <c r="AG331" s="2">
        <v>2023</v>
      </c>
      <c r="AH331" s="2">
        <v>2023</v>
      </c>
      <c r="AI331" s="12"/>
      <c r="AJ331" s="12"/>
      <c r="AK331" s="12"/>
      <c r="AL331" s="12"/>
      <c r="AM331" s="13" t="s">
        <v>16978</v>
      </c>
      <c r="AN331" s="13" t="s">
        <v>16967</v>
      </c>
      <c r="AO331" s="13"/>
      <c r="AP331" s="13" t="s">
        <v>16975</v>
      </c>
      <c r="AQ331" s="13" t="s">
        <v>16969</v>
      </c>
      <c r="AR331" s="13" t="s">
        <v>16975</v>
      </c>
      <c r="AS331" s="13"/>
      <c r="AT331" s="13"/>
      <c r="AU331" s="13"/>
      <c r="AV331" s="13"/>
      <c r="AW331" s="13">
        <v>1981</v>
      </c>
      <c r="AX331" s="14">
        <v>3351.1</v>
      </c>
      <c r="AY331" s="14">
        <v>1112</v>
      </c>
      <c r="AZ331" s="13" t="s">
        <v>2969</v>
      </c>
      <c r="BA331" s="13" t="s">
        <v>17023</v>
      </c>
      <c r="BB331" s="15"/>
      <c r="BC331" s="16">
        <f t="shared" si="115"/>
        <v>13</v>
      </c>
      <c r="BJ331" s="5" t="str">
        <f>VLOOKUP(C331,BM:BO,3,FALSE)</f>
        <v>876.300</v>
      </c>
      <c r="BM331" s="5" t="s">
        <v>516</v>
      </c>
      <c r="BN331" s="5" t="s">
        <v>1345</v>
      </c>
      <c r="BO331" s="5" t="s">
        <v>3299</v>
      </c>
      <c r="BU331" s="5" t="s">
        <v>516</v>
      </c>
      <c r="BV331" s="5" t="s">
        <v>1345</v>
      </c>
      <c r="BW331" s="5" t="s">
        <v>3299</v>
      </c>
      <c r="CH331" s="165">
        <f t="shared" si="134"/>
        <v>6.6938810050487518E-10</v>
      </c>
    </row>
    <row r="332" spans="1:115" s="174" customFormat="1" x14ac:dyDescent="0.3">
      <c r="A332" s="5">
        <v>1</v>
      </c>
      <c r="B332" s="17">
        <f>SUBTOTAL(9,$A$22:A332)</f>
        <v>271</v>
      </c>
      <c r="C332" s="162" t="s">
        <v>14969</v>
      </c>
      <c r="D332" s="1">
        <f t="shared" si="143"/>
        <v>10359766.09</v>
      </c>
      <c r="E332" s="170">
        <v>0</v>
      </c>
      <c r="F332" s="170">
        <v>0</v>
      </c>
      <c r="G332" s="170">
        <v>0</v>
      </c>
      <c r="H332" s="170">
        <v>0</v>
      </c>
      <c r="I332" s="170">
        <v>0</v>
      </c>
      <c r="J332" s="170">
        <v>0</v>
      </c>
      <c r="K332" s="171">
        <v>0</v>
      </c>
      <c r="L332" s="170">
        <v>0</v>
      </c>
      <c r="M332" s="170">
        <v>0</v>
      </c>
      <c r="N332" s="170">
        <v>0</v>
      </c>
      <c r="O332" s="170">
        <v>0</v>
      </c>
      <c r="P332" s="170">
        <v>0</v>
      </c>
      <c r="Q332" s="170">
        <v>2886</v>
      </c>
      <c r="R332" s="3">
        <v>10142712.050000001</v>
      </c>
      <c r="S332" s="170">
        <v>0</v>
      </c>
      <c r="T332" s="170">
        <v>0</v>
      </c>
      <c r="U332" s="170">
        <v>0</v>
      </c>
      <c r="V332" s="170">
        <v>0</v>
      </c>
      <c r="W332" s="170">
        <v>0</v>
      </c>
      <c r="X332" s="170">
        <v>0</v>
      </c>
      <c r="Y332" s="170">
        <v>0</v>
      </c>
      <c r="Z332" s="170">
        <v>0</v>
      </c>
      <c r="AA332" s="170">
        <v>0</v>
      </c>
      <c r="AB332" s="170">
        <v>0</v>
      </c>
      <c r="AC332" s="193">
        <f>ROUND(N332*2.14%,2)+ROUND(E332*2.14%,2)+ROUND(F332*2.14%,2)+ROUND(G332*2.14%,2)+ROUND(H332*2.14%,2)+ROUND(I332*2.14%,2)+ROUND(J332*2.14%,2)+ROUND(L332*2.14%,2)+ROUND(P332*2.14%,2)+ROUND(R332*2.14%,2)+ROUND(T332*2.14%,2)+ROUND(U332*2.14%,2)+ROUND(V332*2.14%,2)+ROUND(W332*2.14%,2)+ROUND(X332*2.14%,2)+ROUND(Y332*2.14%,2)+ROUND(Z332*2.14%,2)+ROUND(AA332*2.14%,2)+ROUND(AB332*2.14%,2)</f>
        <v>217054.04</v>
      </c>
      <c r="AD332" s="170">
        <v>0</v>
      </c>
      <c r="AE332" s="170">
        <v>0</v>
      </c>
      <c r="AF332" s="172" t="s">
        <v>17063</v>
      </c>
      <c r="AG332" s="172">
        <v>2023</v>
      </c>
      <c r="AH332" s="173">
        <v>2023</v>
      </c>
      <c r="BW332" s="175"/>
      <c r="CA332" s="174" t="e">
        <f>VLOOKUP(C332,CB:CC,2,FALSE)</f>
        <v>#N/A</v>
      </c>
      <c r="CE332" s="174" t="e">
        <f>VLOOKUP(C332,CF:CG,2,FALSE)</f>
        <v>#N/A</v>
      </c>
      <c r="CH332" s="165">
        <f t="shared" si="134"/>
        <v>-9.0221874415874481E-10</v>
      </c>
      <c r="CL332" s="174" t="e">
        <f>VLOOKUP(C332,CM:CN,2,FALSE)</f>
        <v>#N/A</v>
      </c>
      <c r="DK332" s="174" t="e">
        <f>VLOOKUP(C332,DL:DM,2,FALSE)</f>
        <v>#N/A</v>
      </c>
    </row>
    <row r="333" spans="1:115" x14ac:dyDescent="0.3">
      <c r="B333" s="166" t="s">
        <v>223</v>
      </c>
      <c r="C333" s="166"/>
      <c r="D333" s="163">
        <f>D334+D335</f>
        <v>9425700.5800000001</v>
      </c>
      <c r="E333" s="1">
        <f t="shared" ref="E333:AE333" si="144">E334+E335</f>
        <v>0</v>
      </c>
      <c r="F333" s="1">
        <f t="shared" si="144"/>
        <v>0</v>
      </c>
      <c r="G333" s="1">
        <f t="shared" si="144"/>
        <v>0</v>
      </c>
      <c r="H333" s="1">
        <f t="shared" si="144"/>
        <v>0</v>
      </c>
      <c r="I333" s="1">
        <f t="shared" si="144"/>
        <v>0</v>
      </c>
      <c r="J333" s="1">
        <f t="shared" si="144"/>
        <v>0</v>
      </c>
      <c r="K333" s="164">
        <f t="shared" si="144"/>
        <v>0</v>
      </c>
      <c r="L333" s="1">
        <f t="shared" si="144"/>
        <v>0</v>
      </c>
      <c r="M333" s="1">
        <f t="shared" si="144"/>
        <v>1107.5</v>
      </c>
      <c r="N333" s="1">
        <f t="shared" si="144"/>
        <v>8934502.2400000002</v>
      </c>
      <c r="O333" s="1">
        <f t="shared" si="144"/>
        <v>0</v>
      </c>
      <c r="P333" s="1">
        <f t="shared" si="144"/>
        <v>0</v>
      </c>
      <c r="Q333" s="1">
        <f t="shared" si="144"/>
        <v>0</v>
      </c>
      <c r="R333" s="1">
        <f t="shared" si="144"/>
        <v>0</v>
      </c>
      <c r="S333" s="1">
        <f t="shared" si="144"/>
        <v>0</v>
      </c>
      <c r="T333" s="1">
        <f t="shared" si="144"/>
        <v>0</v>
      </c>
      <c r="U333" s="1">
        <f t="shared" si="144"/>
        <v>0</v>
      </c>
      <c r="V333" s="1">
        <f t="shared" si="144"/>
        <v>0</v>
      </c>
      <c r="W333" s="1">
        <f t="shared" si="144"/>
        <v>0</v>
      </c>
      <c r="X333" s="1">
        <f t="shared" si="144"/>
        <v>0</v>
      </c>
      <c r="Y333" s="1">
        <f t="shared" si="144"/>
        <v>0</v>
      </c>
      <c r="Z333" s="1">
        <f t="shared" si="144"/>
        <v>0</v>
      </c>
      <c r="AA333" s="1">
        <f t="shared" si="144"/>
        <v>0</v>
      </c>
      <c r="AB333" s="1">
        <f t="shared" si="144"/>
        <v>0</v>
      </c>
      <c r="AC333" s="1">
        <f t="shared" si="144"/>
        <v>191198.34</v>
      </c>
      <c r="AD333" s="1">
        <f t="shared" si="144"/>
        <v>180000</v>
      </c>
      <c r="AE333" s="1">
        <f t="shared" si="144"/>
        <v>120000</v>
      </c>
      <c r="AF333" s="2" t="s">
        <v>17037</v>
      </c>
      <c r="AG333" s="2" t="s">
        <v>17037</v>
      </c>
      <c r="AH333" s="2" t="s">
        <v>17037</v>
      </c>
      <c r="AI333" s="12"/>
      <c r="AJ333" s="12"/>
      <c r="AK333" s="12"/>
      <c r="AL333" s="12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4"/>
      <c r="AY333" s="14"/>
      <c r="AZ333" s="13"/>
      <c r="BA333" s="13"/>
      <c r="BB333" s="15"/>
      <c r="BC333" s="16">
        <f t="shared" si="115"/>
        <v>-1107.5</v>
      </c>
      <c r="BJ333" s="5" t="e">
        <f>VLOOKUP(C333,BM:BO,3,FALSE)</f>
        <v>#N/A</v>
      </c>
      <c r="BM333" s="5" t="s">
        <v>3300</v>
      </c>
      <c r="BN333" s="5" t="s">
        <v>1272</v>
      </c>
      <c r="BO333" s="5" t="s">
        <v>3301</v>
      </c>
      <c r="BU333" s="5" t="s">
        <v>3300</v>
      </c>
      <c r="BV333" s="5" t="s">
        <v>1272</v>
      </c>
      <c r="BW333" s="5" t="s">
        <v>3301</v>
      </c>
      <c r="CH333" s="165">
        <f t="shared" si="134"/>
        <v>-1.1641532182693481E-10</v>
      </c>
    </row>
    <row r="334" spans="1:115" x14ac:dyDescent="0.3">
      <c r="A334" s="5">
        <v>1</v>
      </c>
      <c r="B334" s="17">
        <f>SUBTOTAL(9,$A$22:A334)</f>
        <v>272</v>
      </c>
      <c r="C334" s="167" t="s">
        <v>233</v>
      </c>
      <c r="D334" s="1">
        <f>E334+F334+G334+H334+I334+J334+L334+N334+P334+R334+T334+U334+V334+W334+X334+Y334+Z334+AA334+AB334+AC334+AD334+AE334</f>
        <v>5019129.92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64">
        <v>0</v>
      </c>
      <c r="L334" s="1">
        <v>0</v>
      </c>
      <c r="M334" s="1">
        <v>595.70000000000005</v>
      </c>
      <c r="N334" s="1">
        <v>4737742.24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f>ROUND(N334*2.14%,2)</f>
        <v>101387.68</v>
      </c>
      <c r="AD334" s="1">
        <v>180000</v>
      </c>
      <c r="AE334" s="1">
        <v>0</v>
      </c>
      <c r="AF334" s="2">
        <v>2023</v>
      </c>
      <c r="AG334" s="2">
        <v>2023</v>
      </c>
      <c r="AH334" s="2">
        <v>2023</v>
      </c>
      <c r="AI334" s="12"/>
      <c r="AJ334" s="12"/>
      <c r="AK334" s="12"/>
      <c r="AL334" s="12"/>
      <c r="AM334" s="13" t="s">
        <v>16971</v>
      </c>
      <c r="AN334" s="13" t="s">
        <v>16985</v>
      </c>
      <c r="AO334" s="13">
        <v>0</v>
      </c>
      <c r="AP334" s="13" t="s">
        <v>16974</v>
      </c>
      <c r="AQ334" s="13" t="s">
        <v>16977</v>
      </c>
      <c r="AR334" s="13">
        <v>0</v>
      </c>
      <c r="AS334" s="13"/>
      <c r="AT334" s="13"/>
      <c r="AU334" s="13"/>
      <c r="AV334" s="13"/>
      <c r="AW334" s="13" t="s">
        <v>783</v>
      </c>
      <c r="AX334" s="14">
        <v>764.1</v>
      </c>
      <c r="AY334" s="14">
        <v>583.70000000000005</v>
      </c>
      <c r="AZ334" s="13" t="s">
        <v>2969</v>
      </c>
      <c r="BA334" s="13" t="s">
        <v>17023</v>
      </c>
      <c r="BB334" s="15"/>
      <c r="BC334" s="16">
        <f t="shared" si="115"/>
        <v>-12</v>
      </c>
      <c r="BJ334" s="5" t="str">
        <f>VLOOKUP(C334,BM:BO,3,FALSE)</f>
        <v>534.980</v>
      </c>
      <c r="BM334" s="5" t="s">
        <v>3302</v>
      </c>
      <c r="BN334" s="5" t="s">
        <v>3261</v>
      </c>
      <c r="BO334" s="5" t="s">
        <v>3303</v>
      </c>
      <c r="BU334" s="5" t="s">
        <v>3302</v>
      </c>
      <c r="BV334" s="5" t="s">
        <v>3261</v>
      </c>
      <c r="BW334" s="5" t="s">
        <v>3303</v>
      </c>
      <c r="CH334" s="165">
        <f t="shared" si="134"/>
        <v>-2.9103830456733704E-10</v>
      </c>
    </row>
    <row r="335" spans="1:115" x14ac:dyDescent="0.3">
      <c r="A335" s="5">
        <v>1</v>
      </c>
      <c r="B335" s="17">
        <f>SUBTOTAL(9,$A$22:A335)</f>
        <v>273</v>
      </c>
      <c r="C335" s="167" t="s">
        <v>14473</v>
      </c>
      <c r="D335" s="1">
        <f>E335+F335+G335+H335+I335+J335+L335+N335+P335+R335+T335+U335+V335+W335+X335+Y335+Z335+AA335+AB335+AC335+AD335+AE335</f>
        <v>4406570.66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64">
        <v>0</v>
      </c>
      <c r="L335" s="1">
        <v>0</v>
      </c>
      <c r="M335" s="1">
        <v>511.8</v>
      </c>
      <c r="N335" s="1">
        <v>4196760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89810.66</v>
      </c>
      <c r="AD335" s="1">
        <v>0</v>
      </c>
      <c r="AE335" s="1">
        <v>120000</v>
      </c>
      <c r="AF335" s="2" t="s">
        <v>17063</v>
      </c>
      <c r="AG335" s="2">
        <v>2023</v>
      </c>
      <c r="AH335" s="2">
        <v>2023</v>
      </c>
      <c r="AI335" s="12"/>
      <c r="AJ335" s="12"/>
      <c r="AK335" s="12"/>
      <c r="AL335" s="12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4"/>
      <c r="AY335" s="14"/>
      <c r="AZ335" s="13"/>
      <c r="BA335" s="13"/>
      <c r="BB335" s="15"/>
      <c r="BC335" s="16"/>
      <c r="CH335" s="165">
        <f>D335-E335-F335-G335-H335-I335-J335-L335-N335-P335-R335-T335-U335-V335-W335-X335-Y335-Z335-AA335-AB335-AC335-AD335-AE335</f>
        <v>1.4551915228366852E-10</v>
      </c>
    </row>
    <row r="336" spans="1:115" x14ac:dyDescent="0.3">
      <c r="B336" s="166" t="s">
        <v>224</v>
      </c>
      <c r="C336" s="166"/>
      <c r="D336" s="163">
        <f>D337+D338</f>
        <v>11802243.449999999</v>
      </c>
      <c r="E336" s="1">
        <f t="shared" ref="E336:AE336" si="145">E337+E338</f>
        <v>0</v>
      </c>
      <c r="F336" s="1">
        <f t="shared" si="145"/>
        <v>0</v>
      </c>
      <c r="G336" s="1">
        <f t="shared" si="145"/>
        <v>0</v>
      </c>
      <c r="H336" s="1">
        <f t="shared" si="145"/>
        <v>0</v>
      </c>
      <c r="I336" s="1">
        <f t="shared" si="145"/>
        <v>0</v>
      </c>
      <c r="J336" s="1">
        <f t="shared" si="145"/>
        <v>0</v>
      </c>
      <c r="K336" s="164">
        <f t="shared" si="145"/>
        <v>0</v>
      </c>
      <c r="L336" s="1">
        <f t="shared" si="145"/>
        <v>0</v>
      </c>
      <c r="M336" s="1">
        <f t="shared" si="145"/>
        <v>1552.3</v>
      </c>
      <c r="N336" s="1">
        <f t="shared" si="145"/>
        <v>11231881.189999999</v>
      </c>
      <c r="O336" s="1">
        <f t="shared" si="145"/>
        <v>0</v>
      </c>
      <c r="P336" s="1">
        <f t="shared" si="145"/>
        <v>0</v>
      </c>
      <c r="Q336" s="1">
        <f t="shared" si="145"/>
        <v>0</v>
      </c>
      <c r="R336" s="1">
        <f t="shared" si="145"/>
        <v>0</v>
      </c>
      <c r="S336" s="1">
        <f t="shared" si="145"/>
        <v>0</v>
      </c>
      <c r="T336" s="1">
        <f t="shared" si="145"/>
        <v>0</v>
      </c>
      <c r="U336" s="1">
        <f t="shared" si="145"/>
        <v>0</v>
      </c>
      <c r="V336" s="1">
        <f t="shared" si="145"/>
        <v>0</v>
      </c>
      <c r="W336" s="1">
        <f t="shared" si="145"/>
        <v>0</v>
      </c>
      <c r="X336" s="1">
        <f t="shared" si="145"/>
        <v>0</v>
      </c>
      <c r="Y336" s="1">
        <f t="shared" si="145"/>
        <v>0</v>
      </c>
      <c r="Z336" s="1">
        <f t="shared" si="145"/>
        <v>0</v>
      </c>
      <c r="AA336" s="1">
        <f t="shared" si="145"/>
        <v>0</v>
      </c>
      <c r="AB336" s="1">
        <f t="shared" si="145"/>
        <v>0</v>
      </c>
      <c r="AC336" s="1">
        <f t="shared" si="145"/>
        <v>240362.25999999998</v>
      </c>
      <c r="AD336" s="1">
        <f t="shared" si="145"/>
        <v>330000</v>
      </c>
      <c r="AE336" s="1">
        <f t="shared" si="145"/>
        <v>0</v>
      </c>
      <c r="AF336" s="2" t="s">
        <v>17037</v>
      </c>
      <c r="AG336" s="2" t="s">
        <v>17037</v>
      </c>
      <c r="AH336" s="2" t="s">
        <v>17037</v>
      </c>
      <c r="AI336" s="12"/>
      <c r="AJ336" s="12"/>
      <c r="AK336" s="12"/>
      <c r="AL336" s="12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4"/>
      <c r="AY336" s="14"/>
      <c r="AZ336" s="13"/>
      <c r="BA336" s="13"/>
      <c r="BB336" s="15"/>
      <c r="BC336" s="16">
        <f t="shared" si="115"/>
        <v>-1552.3</v>
      </c>
      <c r="BJ336" s="5" t="e">
        <f>VLOOKUP(C336,BM:BO,3,FALSE)</f>
        <v>#N/A</v>
      </c>
      <c r="BM336" s="5" t="s">
        <v>3304</v>
      </c>
      <c r="BN336" s="5" t="s">
        <v>2986</v>
      </c>
      <c r="BO336" s="5" t="s">
        <v>2554</v>
      </c>
      <c r="BU336" s="5" t="s">
        <v>3304</v>
      </c>
      <c r="BV336" s="5" t="s">
        <v>2986</v>
      </c>
      <c r="BW336" s="5" t="s">
        <v>2554</v>
      </c>
      <c r="CH336" s="165">
        <f t="shared" si="134"/>
        <v>-2.3283064365386963E-10</v>
      </c>
    </row>
    <row r="337" spans="1:115" x14ac:dyDescent="0.3">
      <c r="A337" s="5">
        <v>1</v>
      </c>
      <c r="B337" s="17">
        <f>SUBTOTAL(9,$A$22:A337)</f>
        <v>274</v>
      </c>
      <c r="C337" s="167" t="s">
        <v>234</v>
      </c>
      <c r="D337" s="1">
        <f t="shared" ref="D337:D338" si="146">E337+F337+G337+H337+I337+J337+L337+N337+P337+R337+T337+U337+V337+W337+X337+Y337+Z337+AA337+AB337+AC337+AD337+AE337</f>
        <v>6614096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64">
        <v>0</v>
      </c>
      <c r="L337" s="1">
        <v>0</v>
      </c>
      <c r="M337" s="1">
        <v>785</v>
      </c>
      <c r="N337" s="1">
        <v>6299291.1699999999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f>ROUND(N337*2.14%,2)</f>
        <v>134804.82999999999</v>
      </c>
      <c r="AD337" s="1">
        <v>180000</v>
      </c>
      <c r="AE337" s="1">
        <v>0</v>
      </c>
      <c r="AF337" s="2">
        <v>2023</v>
      </c>
      <c r="AG337" s="2">
        <v>2023</v>
      </c>
      <c r="AH337" s="2">
        <v>2023</v>
      </c>
      <c r="AI337" s="12"/>
      <c r="AJ337" s="12"/>
      <c r="AK337" s="12"/>
      <c r="AL337" s="12"/>
      <c r="AM337" s="13" t="s">
        <v>16964</v>
      </c>
      <c r="AN337" s="13" t="s">
        <v>16985</v>
      </c>
      <c r="AO337" s="13">
        <v>0</v>
      </c>
      <c r="AP337" s="13" t="s">
        <v>16962</v>
      </c>
      <c r="AQ337" s="13" t="s">
        <v>16977</v>
      </c>
      <c r="AR337" s="13">
        <v>0</v>
      </c>
      <c r="AS337" s="13"/>
      <c r="AT337" s="13"/>
      <c r="AU337" s="13"/>
      <c r="AV337" s="13"/>
      <c r="AW337" s="13" t="s">
        <v>619</v>
      </c>
      <c r="AX337" s="14">
        <v>724.81</v>
      </c>
      <c r="AY337" s="14">
        <v>793.14</v>
      </c>
      <c r="AZ337" s="13" t="s">
        <v>2969</v>
      </c>
      <c r="BA337" s="13" t="s">
        <v>17023</v>
      </c>
      <c r="BB337" s="15"/>
      <c r="BC337" s="16">
        <f t="shared" si="115"/>
        <v>8.1399999999999864</v>
      </c>
      <c r="BJ337" s="5" t="str">
        <f>VLOOKUP(C337,BM:BO,3,FALSE)</f>
        <v>639.760</v>
      </c>
      <c r="BM337" s="5" t="s">
        <v>3305</v>
      </c>
      <c r="BN337" s="5" t="s">
        <v>2986</v>
      </c>
      <c r="BO337" s="5" t="s">
        <v>2986</v>
      </c>
      <c r="BU337" s="5" t="s">
        <v>3305</v>
      </c>
      <c r="BV337" s="5" t="s">
        <v>2986</v>
      </c>
      <c r="BW337" s="5" t="s">
        <v>2986</v>
      </c>
      <c r="CH337" s="165">
        <f t="shared" si="134"/>
        <v>8.7311491370201111E-11</v>
      </c>
    </row>
    <row r="338" spans="1:115" x14ac:dyDescent="0.3">
      <c r="A338" s="5">
        <v>1</v>
      </c>
      <c r="B338" s="17">
        <f>SUBTOTAL(9,$A$22:A338)</f>
        <v>275</v>
      </c>
      <c r="C338" s="167" t="s">
        <v>14865</v>
      </c>
      <c r="D338" s="1">
        <f t="shared" si="146"/>
        <v>5188147.4499999993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64">
        <v>0</v>
      </c>
      <c r="L338" s="1">
        <v>0</v>
      </c>
      <c r="M338" s="1">
        <v>767.3</v>
      </c>
      <c r="N338" s="1">
        <v>4932590.0199999996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f>ROUND(N338*2.14%,2)</f>
        <v>105557.43</v>
      </c>
      <c r="AD338" s="1">
        <v>150000</v>
      </c>
      <c r="AE338" s="1">
        <v>0</v>
      </c>
      <c r="AF338" s="2">
        <v>2023</v>
      </c>
      <c r="AG338" s="2">
        <v>2023</v>
      </c>
      <c r="AH338" s="2">
        <v>2023</v>
      </c>
      <c r="AI338" s="12"/>
      <c r="AJ338" s="12"/>
      <c r="AK338" s="12"/>
      <c r="AL338" s="12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4"/>
      <c r="AY338" s="14"/>
      <c r="AZ338" s="13"/>
      <c r="BA338" s="13"/>
      <c r="BB338" s="15"/>
      <c r="BC338" s="16"/>
      <c r="CH338" s="165">
        <f t="shared" si="134"/>
        <v>-2.9103830456733704E-10</v>
      </c>
    </row>
    <row r="339" spans="1:115" x14ac:dyDescent="0.3">
      <c r="B339" s="166" t="s">
        <v>235</v>
      </c>
      <c r="C339" s="167"/>
      <c r="D339" s="163">
        <f t="shared" ref="D339:AE339" si="147">SUM(D340:D341)</f>
        <v>17386976.800000001</v>
      </c>
      <c r="E339" s="1">
        <f t="shared" si="147"/>
        <v>0</v>
      </c>
      <c r="F339" s="1">
        <f t="shared" si="147"/>
        <v>0</v>
      </c>
      <c r="G339" s="1">
        <f t="shared" si="147"/>
        <v>0</v>
      </c>
      <c r="H339" s="1">
        <f t="shared" si="147"/>
        <v>0</v>
      </c>
      <c r="I339" s="1">
        <f t="shared" si="147"/>
        <v>0</v>
      </c>
      <c r="J339" s="1">
        <f t="shared" si="147"/>
        <v>0</v>
      </c>
      <c r="K339" s="164">
        <f t="shared" si="147"/>
        <v>0</v>
      </c>
      <c r="L339" s="1">
        <f t="shared" si="147"/>
        <v>0</v>
      </c>
      <c r="M339" s="1">
        <f t="shared" si="147"/>
        <v>2651</v>
      </c>
      <c r="N339" s="1">
        <f t="shared" si="147"/>
        <v>16969265.170000002</v>
      </c>
      <c r="O339" s="1">
        <f t="shared" si="147"/>
        <v>0</v>
      </c>
      <c r="P339" s="1">
        <f t="shared" si="147"/>
        <v>0</v>
      </c>
      <c r="Q339" s="1">
        <f t="shared" si="147"/>
        <v>0</v>
      </c>
      <c r="R339" s="1">
        <f t="shared" si="147"/>
        <v>0</v>
      </c>
      <c r="S339" s="1">
        <f t="shared" si="147"/>
        <v>0</v>
      </c>
      <c r="T339" s="1">
        <f t="shared" si="147"/>
        <v>0</v>
      </c>
      <c r="U339" s="1">
        <f t="shared" si="147"/>
        <v>0</v>
      </c>
      <c r="V339" s="1">
        <f t="shared" si="147"/>
        <v>0</v>
      </c>
      <c r="W339" s="1">
        <f t="shared" si="147"/>
        <v>0</v>
      </c>
      <c r="X339" s="1">
        <f t="shared" si="147"/>
        <v>0</v>
      </c>
      <c r="Y339" s="1">
        <f t="shared" si="147"/>
        <v>0</v>
      </c>
      <c r="Z339" s="1">
        <f t="shared" si="147"/>
        <v>0</v>
      </c>
      <c r="AA339" s="1">
        <f t="shared" si="147"/>
        <v>0</v>
      </c>
      <c r="AB339" s="1">
        <f t="shared" si="147"/>
        <v>0</v>
      </c>
      <c r="AC339" s="1">
        <f t="shared" si="147"/>
        <v>248262.33</v>
      </c>
      <c r="AD339" s="1">
        <f t="shared" si="147"/>
        <v>169449.3</v>
      </c>
      <c r="AE339" s="1">
        <f t="shared" si="147"/>
        <v>0</v>
      </c>
      <c r="AF339" s="2" t="s">
        <v>17037</v>
      </c>
      <c r="AG339" s="2" t="s">
        <v>17037</v>
      </c>
      <c r="AH339" s="2" t="s">
        <v>17037</v>
      </c>
      <c r="AI339" s="12"/>
      <c r="AJ339" s="12"/>
      <c r="AK339" s="12"/>
      <c r="AL339" s="12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4"/>
      <c r="AY339" s="14"/>
      <c r="AZ339" s="13"/>
      <c r="BA339" s="13"/>
      <c r="BB339" s="15"/>
      <c r="BC339" s="16"/>
      <c r="CH339" s="165">
        <f t="shared" si="134"/>
        <v>-1.0186340659856796E-9</v>
      </c>
    </row>
    <row r="340" spans="1:115" x14ac:dyDescent="0.3">
      <c r="A340" s="5">
        <v>1</v>
      </c>
      <c r="B340" s="17">
        <f>SUBTOTAL(9,$A$22:A340)</f>
        <v>276</v>
      </c>
      <c r="C340" s="4" t="s">
        <v>14452</v>
      </c>
      <c r="D340" s="1">
        <f t="shared" ref="D340:D341" si="148">E340+F340+G340+H340+I340+J340+L340+N340+P340+R340+T340+U340+V340+W340+X340+Y340+Z340+AA340+AB340+AC340+AD340+AE340</f>
        <v>5368221.67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169">
        <v>0</v>
      </c>
      <c r="L340" s="3">
        <v>0</v>
      </c>
      <c r="M340" s="1">
        <v>1331</v>
      </c>
      <c r="N340" s="1">
        <v>5368221.67</v>
      </c>
      <c r="O340" s="3">
        <v>0</v>
      </c>
      <c r="P340" s="3">
        <v>0</v>
      </c>
      <c r="Q340" s="1">
        <v>0</v>
      </c>
      <c r="R340" s="1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1">
        <v>0</v>
      </c>
      <c r="AD340" s="3">
        <v>0</v>
      </c>
      <c r="AE340" s="3">
        <v>0</v>
      </c>
      <c r="AF340" s="2" t="s">
        <v>17063</v>
      </c>
      <c r="AG340" s="2">
        <v>2023</v>
      </c>
      <c r="AH340" s="2" t="s">
        <v>17063</v>
      </c>
      <c r="AI340" s="12"/>
      <c r="AJ340" s="12"/>
      <c r="AK340" s="12"/>
      <c r="AL340" s="12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4"/>
      <c r="AY340" s="14"/>
      <c r="AZ340" s="13"/>
      <c r="BA340" s="13"/>
      <c r="BB340" s="15"/>
      <c r="BC340" s="16"/>
      <c r="CH340" s="165">
        <f t="shared" si="134"/>
        <v>0</v>
      </c>
    </row>
    <row r="341" spans="1:115" s="174" customFormat="1" x14ac:dyDescent="0.3">
      <c r="A341" s="5">
        <v>1</v>
      </c>
      <c r="B341" s="17">
        <f>SUBTOTAL(9,$A$22:A341)</f>
        <v>277</v>
      </c>
      <c r="C341" s="188" t="s">
        <v>14466</v>
      </c>
      <c r="D341" s="1">
        <f t="shared" si="148"/>
        <v>12018755.130000001</v>
      </c>
      <c r="E341" s="170">
        <v>0</v>
      </c>
      <c r="F341" s="170">
        <v>0</v>
      </c>
      <c r="G341" s="170">
        <v>0</v>
      </c>
      <c r="H341" s="170">
        <v>0</v>
      </c>
      <c r="I341" s="170">
        <v>0</v>
      </c>
      <c r="J341" s="170">
        <v>0</v>
      </c>
      <c r="K341" s="171">
        <v>0</v>
      </c>
      <c r="L341" s="170">
        <v>0</v>
      </c>
      <c r="M341" s="170">
        <v>1320</v>
      </c>
      <c r="N341" s="170">
        <v>11601043.5</v>
      </c>
      <c r="O341" s="170">
        <v>0</v>
      </c>
      <c r="P341" s="170">
        <v>0</v>
      </c>
      <c r="Q341" s="170">
        <v>0</v>
      </c>
      <c r="R341" s="170">
        <v>0</v>
      </c>
      <c r="S341" s="170">
        <v>0</v>
      </c>
      <c r="T341" s="170">
        <v>0</v>
      </c>
      <c r="U341" s="170">
        <v>0</v>
      </c>
      <c r="V341" s="170">
        <v>0</v>
      </c>
      <c r="W341" s="170">
        <v>0</v>
      </c>
      <c r="X341" s="170">
        <v>0</v>
      </c>
      <c r="Y341" s="170">
        <v>0</v>
      </c>
      <c r="Z341" s="170">
        <v>0</v>
      </c>
      <c r="AA341" s="170">
        <v>0</v>
      </c>
      <c r="AB341" s="170">
        <v>0</v>
      </c>
      <c r="AC341" s="193">
        <f>ROUND(N341*2.14%,2)+ROUND(E341*2.14%,2)+ROUND(F341*2.14%,2)+ROUND(G341*2.14%,2)+ROUND(H341*2.14%,2)+ROUND(I341*2.14%,2)+ROUND(J341*2.14%,2)+ROUND(L341*2.14%,2)+ROUND(P341*2.14%,2)+ROUND(R341*2.14%,2)+ROUND(T341*2.14%,2)+ROUND(U341*2.14%,2)+ROUND(V341*2.14%,2)+ROUND(W341*2.14%,2)+ROUND(X341*2.14%,2)+ROUND(Y341*2.14%,2)+ROUND(Z341*2.14%,2)+ROUND(AA341*2.14%,2)+ROUND(AB341*2.14%,2)</f>
        <v>248262.33</v>
      </c>
      <c r="AD341" s="170">
        <v>169449.3</v>
      </c>
      <c r="AE341" s="170">
        <v>0</v>
      </c>
      <c r="AF341" s="172">
        <v>2023</v>
      </c>
      <c r="AG341" s="172">
        <v>2023</v>
      </c>
      <c r="AH341" s="173">
        <v>2023</v>
      </c>
      <c r="BW341" s="175"/>
      <c r="CE341" s="174" t="e">
        <f>VLOOKUP(C341,CF:CG,2,FALSE)</f>
        <v>#N/A</v>
      </c>
      <c r="CH341" s="165">
        <f t="shared" si="134"/>
        <v>8.440110832452774E-10</v>
      </c>
      <c r="CL341" s="174" t="e">
        <f>VLOOKUP(C341,CM:CN,2,FALSE)</f>
        <v>#N/A</v>
      </c>
      <c r="DK341" s="174" t="e">
        <f>VLOOKUP(C341,DL:DM,2,FALSE)</f>
        <v>#N/A</v>
      </c>
    </row>
    <row r="342" spans="1:115" x14ac:dyDescent="0.3">
      <c r="B342" s="166" t="s">
        <v>17328</v>
      </c>
      <c r="C342" s="167"/>
      <c r="D342" s="163">
        <f>D343</f>
        <v>5310148.74</v>
      </c>
      <c r="E342" s="1">
        <f t="shared" ref="E342:AE342" si="149">E343</f>
        <v>0</v>
      </c>
      <c r="F342" s="1">
        <f t="shared" si="149"/>
        <v>0</v>
      </c>
      <c r="G342" s="1">
        <f t="shared" si="149"/>
        <v>0</v>
      </c>
      <c r="H342" s="1">
        <f t="shared" si="149"/>
        <v>0</v>
      </c>
      <c r="I342" s="1">
        <f t="shared" si="149"/>
        <v>0</v>
      </c>
      <c r="J342" s="1">
        <f t="shared" si="149"/>
        <v>0</v>
      </c>
      <c r="K342" s="164">
        <f t="shared" si="149"/>
        <v>0</v>
      </c>
      <c r="L342" s="1">
        <f t="shared" si="149"/>
        <v>0</v>
      </c>
      <c r="M342" s="1">
        <f t="shared" si="149"/>
        <v>643.4</v>
      </c>
      <c r="N342" s="1">
        <f t="shared" si="149"/>
        <v>5198892.4400000004</v>
      </c>
      <c r="O342" s="1">
        <f t="shared" si="149"/>
        <v>0</v>
      </c>
      <c r="P342" s="1">
        <f t="shared" si="149"/>
        <v>0</v>
      </c>
      <c r="Q342" s="1">
        <f t="shared" si="149"/>
        <v>0</v>
      </c>
      <c r="R342" s="1">
        <f t="shared" si="149"/>
        <v>0</v>
      </c>
      <c r="S342" s="1">
        <f t="shared" si="149"/>
        <v>0</v>
      </c>
      <c r="T342" s="1">
        <f t="shared" si="149"/>
        <v>0</v>
      </c>
      <c r="U342" s="1">
        <f t="shared" si="149"/>
        <v>0</v>
      </c>
      <c r="V342" s="1">
        <f t="shared" si="149"/>
        <v>0</v>
      </c>
      <c r="W342" s="1">
        <f t="shared" si="149"/>
        <v>0</v>
      </c>
      <c r="X342" s="1">
        <f t="shared" si="149"/>
        <v>0</v>
      </c>
      <c r="Y342" s="1">
        <f t="shared" si="149"/>
        <v>0</v>
      </c>
      <c r="Z342" s="1">
        <f t="shared" si="149"/>
        <v>0</v>
      </c>
      <c r="AA342" s="1">
        <f t="shared" si="149"/>
        <v>0</v>
      </c>
      <c r="AB342" s="1">
        <f t="shared" si="149"/>
        <v>0</v>
      </c>
      <c r="AC342" s="1">
        <f t="shared" si="149"/>
        <v>111256.3</v>
      </c>
      <c r="AD342" s="1">
        <f t="shared" si="149"/>
        <v>0</v>
      </c>
      <c r="AE342" s="1">
        <f t="shared" si="149"/>
        <v>0</v>
      </c>
      <c r="AF342" s="2" t="s">
        <v>17037</v>
      </c>
      <c r="AG342" s="2" t="s">
        <v>17037</v>
      </c>
      <c r="AH342" s="2" t="s">
        <v>17037</v>
      </c>
      <c r="AI342" s="12"/>
      <c r="AJ342" s="12"/>
      <c r="AK342" s="12"/>
      <c r="AL342" s="12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4"/>
      <c r="AY342" s="14"/>
      <c r="AZ342" s="13"/>
      <c r="BA342" s="13"/>
      <c r="BB342" s="15"/>
      <c r="BC342" s="16"/>
      <c r="CH342" s="165">
        <f t="shared" si="134"/>
        <v>-1.8917489796876907E-10</v>
      </c>
    </row>
    <row r="343" spans="1:115" s="174" customFormat="1" x14ac:dyDescent="0.3">
      <c r="A343" s="5">
        <v>1</v>
      </c>
      <c r="B343" s="17">
        <f>SUBTOTAL(9,$A$22:A343)</f>
        <v>278</v>
      </c>
      <c r="C343" s="188" t="s">
        <v>14550</v>
      </c>
      <c r="D343" s="1">
        <f>E343+F343+G343+H343+I343+J343+L343+N343+P343+R343+T343+U343+V343+W343+X343+Y343+Z343+AA343+AB343+AC343+AD343+AE343</f>
        <v>5310148.74</v>
      </c>
      <c r="E343" s="170">
        <v>0</v>
      </c>
      <c r="F343" s="170">
        <v>0</v>
      </c>
      <c r="G343" s="170">
        <v>0</v>
      </c>
      <c r="H343" s="170">
        <v>0</v>
      </c>
      <c r="I343" s="170">
        <v>0</v>
      </c>
      <c r="J343" s="170">
        <v>0</v>
      </c>
      <c r="K343" s="171">
        <v>0</v>
      </c>
      <c r="L343" s="170">
        <v>0</v>
      </c>
      <c r="M343" s="170">
        <v>643.4</v>
      </c>
      <c r="N343" s="170">
        <v>5198892.4400000004</v>
      </c>
      <c r="O343" s="170">
        <v>0</v>
      </c>
      <c r="P343" s="170">
        <v>0</v>
      </c>
      <c r="Q343" s="170">
        <v>0</v>
      </c>
      <c r="R343" s="170">
        <v>0</v>
      </c>
      <c r="S343" s="170">
        <v>0</v>
      </c>
      <c r="T343" s="170">
        <v>0</v>
      </c>
      <c r="U343" s="170">
        <v>0</v>
      </c>
      <c r="V343" s="170">
        <v>0</v>
      </c>
      <c r="W343" s="170">
        <v>0</v>
      </c>
      <c r="X343" s="170">
        <v>0</v>
      </c>
      <c r="Y343" s="170">
        <v>0</v>
      </c>
      <c r="Z343" s="170">
        <v>0</v>
      </c>
      <c r="AA343" s="170">
        <v>0</v>
      </c>
      <c r="AB343" s="170">
        <v>0</v>
      </c>
      <c r="AC343" s="193">
        <f>ROUND(N343*2.14%,2)+ROUND(E343*2.14%,2)+ROUND(F343*2.14%,2)+ROUND(G343*2.14%,2)+ROUND(H343*2.14%,2)+ROUND(I343*2.14%,2)+ROUND(J343*2.14%,2)+ROUND(L343*2.14%,2)+ROUND(P343*2.14%,2)+ROUND(R343*2.14%,2)+ROUND(T343*2.14%,2)+ROUND(U343*2.14%,2)+ROUND(V343*2.14%,2)+ROUND(W343*2.14%,2)+ROUND(X343*2.14%,2)+ROUND(Y343*2.14%,2)+ROUND(Z343*2.14%,2)+ROUND(AA343*2.14%,2)+ROUND(AB343*2.14%,2)</f>
        <v>111256.3</v>
      </c>
      <c r="AD343" s="170">
        <v>0</v>
      </c>
      <c r="AE343" s="170">
        <v>0</v>
      </c>
      <c r="AF343" s="172" t="s">
        <v>17063</v>
      </c>
      <c r="AG343" s="172">
        <v>2023</v>
      </c>
      <c r="AH343" s="173">
        <v>2023</v>
      </c>
      <c r="AT343" s="174" t="e">
        <f>VLOOKUP(C343,AW:AX,2,FALSE)</f>
        <v>#N/A</v>
      </c>
      <c r="BW343" s="175"/>
      <c r="CE343" s="174" t="e">
        <f>VLOOKUP(C343,CF:CG,2,FALSE)</f>
        <v>#N/A</v>
      </c>
      <c r="CH343" s="165">
        <f t="shared" si="134"/>
        <v>-1.8917489796876907E-10</v>
      </c>
      <c r="CL343" s="174" t="e">
        <f>VLOOKUP(C343,CM:CN,2,FALSE)</f>
        <v>#N/A</v>
      </c>
      <c r="DK343" s="174" t="e">
        <f>VLOOKUP(C343,DL:DM,2,FALSE)</f>
        <v>#N/A</v>
      </c>
    </row>
    <row r="344" spans="1:115" x14ac:dyDescent="0.3">
      <c r="B344" s="166" t="s">
        <v>364</v>
      </c>
      <c r="C344" s="166"/>
      <c r="D344" s="163">
        <f>D345</f>
        <v>8814680.0299999993</v>
      </c>
      <c r="E344" s="1">
        <f t="shared" ref="E344:AE344" si="150">E345</f>
        <v>0</v>
      </c>
      <c r="F344" s="1">
        <f t="shared" si="150"/>
        <v>0</v>
      </c>
      <c r="G344" s="1">
        <f t="shared" si="150"/>
        <v>0</v>
      </c>
      <c r="H344" s="1">
        <f t="shared" si="150"/>
        <v>0</v>
      </c>
      <c r="I344" s="1">
        <f t="shared" si="150"/>
        <v>0</v>
      </c>
      <c r="J344" s="1">
        <f t="shared" si="150"/>
        <v>0</v>
      </c>
      <c r="K344" s="164">
        <f t="shared" si="150"/>
        <v>0</v>
      </c>
      <c r="L344" s="1">
        <f t="shared" si="150"/>
        <v>0</v>
      </c>
      <c r="M344" s="1">
        <f t="shared" si="150"/>
        <v>950</v>
      </c>
      <c r="N344" s="1">
        <f t="shared" si="150"/>
        <v>8453769.3699999992</v>
      </c>
      <c r="O344" s="1">
        <f t="shared" si="150"/>
        <v>0</v>
      </c>
      <c r="P344" s="1">
        <f t="shared" si="150"/>
        <v>0</v>
      </c>
      <c r="Q344" s="1">
        <f t="shared" si="150"/>
        <v>0</v>
      </c>
      <c r="R344" s="1">
        <f t="shared" si="150"/>
        <v>0</v>
      </c>
      <c r="S344" s="1">
        <f t="shared" si="150"/>
        <v>0</v>
      </c>
      <c r="T344" s="1">
        <f t="shared" si="150"/>
        <v>0</v>
      </c>
      <c r="U344" s="1">
        <f t="shared" si="150"/>
        <v>0</v>
      </c>
      <c r="V344" s="1">
        <f t="shared" si="150"/>
        <v>0</v>
      </c>
      <c r="W344" s="1">
        <f t="shared" si="150"/>
        <v>0</v>
      </c>
      <c r="X344" s="1">
        <f t="shared" si="150"/>
        <v>0</v>
      </c>
      <c r="Y344" s="1">
        <f t="shared" si="150"/>
        <v>0</v>
      </c>
      <c r="Z344" s="1">
        <f t="shared" si="150"/>
        <v>0</v>
      </c>
      <c r="AA344" s="1">
        <f t="shared" si="150"/>
        <v>0</v>
      </c>
      <c r="AB344" s="1">
        <f t="shared" si="150"/>
        <v>0</v>
      </c>
      <c r="AC344" s="1">
        <f t="shared" si="150"/>
        <v>180910.66</v>
      </c>
      <c r="AD344" s="1">
        <f t="shared" si="150"/>
        <v>180000</v>
      </c>
      <c r="AE344" s="1">
        <f t="shared" si="150"/>
        <v>0</v>
      </c>
      <c r="AF344" s="2" t="s">
        <v>17037</v>
      </c>
      <c r="AG344" s="2" t="s">
        <v>17037</v>
      </c>
      <c r="AH344" s="2" t="s">
        <v>17037</v>
      </c>
      <c r="AI344" s="12"/>
      <c r="AJ344" s="12"/>
      <c r="AK344" s="12"/>
      <c r="AL344" s="12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4"/>
      <c r="AY344" s="14"/>
      <c r="AZ344" s="13"/>
      <c r="BA344" s="13"/>
      <c r="BB344" s="15"/>
      <c r="BC344" s="16">
        <f t="shared" ref="BC344:BC404" si="151">AY344-M344</f>
        <v>-950</v>
      </c>
      <c r="BJ344" s="5" t="e">
        <f>VLOOKUP(C344,BM:BO,3,FALSE)</f>
        <v>#N/A</v>
      </c>
      <c r="BM344" s="5" t="s">
        <v>3542</v>
      </c>
      <c r="BN344" s="5" t="s">
        <v>945</v>
      </c>
      <c r="BO344" s="5" t="s">
        <v>3543</v>
      </c>
      <c r="BU344" s="5" t="s">
        <v>3542</v>
      </c>
      <c r="BV344" s="5" t="s">
        <v>945</v>
      </c>
      <c r="BW344" s="5" t="s">
        <v>3543</v>
      </c>
      <c r="CH344" s="165">
        <f t="shared" si="134"/>
        <v>1.4551915228366852E-10</v>
      </c>
    </row>
    <row r="345" spans="1:115" x14ac:dyDescent="0.3">
      <c r="A345" s="5">
        <v>1</v>
      </c>
      <c r="B345" s="17">
        <f>SUBTOTAL(9,$A$22:A345)</f>
        <v>279</v>
      </c>
      <c r="C345" s="4" t="s">
        <v>365</v>
      </c>
      <c r="D345" s="1">
        <f>E345+F345+G345+H345+I345+J345+L345+N345+P345+R345+T345+U345+V345+W345+X345+Y345+Z345+AA345+AB345+AC345+AD345+AE345</f>
        <v>8814680.0299999993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169">
        <v>0</v>
      </c>
      <c r="L345" s="3">
        <v>0</v>
      </c>
      <c r="M345" s="6">
        <v>950</v>
      </c>
      <c r="N345" s="1">
        <v>8453769.3699999992</v>
      </c>
      <c r="O345" s="3">
        <v>0</v>
      </c>
      <c r="P345" s="3">
        <v>0</v>
      </c>
      <c r="Q345" s="1">
        <v>0</v>
      </c>
      <c r="R345" s="1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1">
        <f>ROUND(N345*2.14%,2)</f>
        <v>180910.66</v>
      </c>
      <c r="AD345" s="1">
        <v>180000</v>
      </c>
      <c r="AE345" s="3">
        <v>0</v>
      </c>
      <c r="AF345" s="2">
        <v>2023</v>
      </c>
      <c r="AG345" s="2">
        <v>2023</v>
      </c>
      <c r="AH345" s="2">
        <v>2023</v>
      </c>
      <c r="AI345" s="12"/>
      <c r="AJ345" s="12"/>
      <c r="AK345" s="12"/>
      <c r="AL345" s="12"/>
      <c r="AM345" s="13" t="s">
        <v>16971</v>
      </c>
      <c r="AN345" s="13" t="s">
        <v>16966</v>
      </c>
      <c r="AO345" s="13">
        <v>0</v>
      </c>
      <c r="AP345" s="13" t="s">
        <v>16975</v>
      </c>
      <c r="AQ345" s="13" t="s">
        <v>16979</v>
      </c>
      <c r="AR345" s="13">
        <v>0</v>
      </c>
      <c r="AS345" s="13"/>
      <c r="AT345" s="13"/>
      <c r="AU345" s="13"/>
      <c r="AV345" s="13"/>
      <c r="AW345" s="13" t="s">
        <v>855</v>
      </c>
      <c r="AX345" s="14">
        <v>907</v>
      </c>
      <c r="AY345" s="14">
        <v>950</v>
      </c>
      <c r="AZ345" s="13" t="s">
        <v>2969</v>
      </c>
      <c r="BA345" s="13" t="s">
        <v>17023</v>
      </c>
      <c r="BB345" s="15"/>
      <c r="BC345" s="16">
        <f t="shared" si="151"/>
        <v>0</v>
      </c>
      <c r="BJ345" s="5" t="str">
        <f>VLOOKUP(C345,BM:BO,3,FALSE)</f>
        <v>нет данных</v>
      </c>
      <c r="BM345" s="5" t="s">
        <v>517</v>
      </c>
      <c r="BN345" s="5" t="s">
        <v>2986</v>
      </c>
      <c r="BO345" s="5" t="s">
        <v>2986</v>
      </c>
      <c r="BU345" s="5" t="s">
        <v>517</v>
      </c>
      <c r="BV345" s="5" t="s">
        <v>2986</v>
      </c>
      <c r="BW345" s="5" t="s">
        <v>2986</v>
      </c>
      <c r="CH345" s="165">
        <f t="shared" si="134"/>
        <v>1.4551915228366852E-10</v>
      </c>
    </row>
    <row r="346" spans="1:115" x14ac:dyDescent="0.3">
      <c r="B346" s="166" t="s">
        <v>17377</v>
      </c>
      <c r="C346" s="167"/>
      <c r="D346" s="163">
        <f>D347</f>
        <v>3793574.26</v>
      </c>
      <c r="E346" s="1">
        <f t="shared" ref="E346:AE346" si="152">E347</f>
        <v>0</v>
      </c>
      <c r="F346" s="1">
        <f t="shared" si="152"/>
        <v>0</v>
      </c>
      <c r="G346" s="1">
        <f t="shared" si="152"/>
        <v>0</v>
      </c>
      <c r="H346" s="1">
        <f t="shared" si="152"/>
        <v>0</v>
      </c>
      <c r="I346" s="1">
        <f t="shared" si="152"/>
        <v>0</v>
      </c>
      <c r="J346" s="1">
        <f t="shared" si="152"/>
        <v>0</v>
      </c>
      <c r="K346" s="164">
        <f t="shared" si="152"/>
        <v>0</v>
      </c>
      <c r="L346" s="1">
        <f t="shared" si="152"/>
        <v>0</v>
      </c>
      <c r="M346" s="1">
        <f t="shared" si="152"/>
        <v>551</v>
      </c>
      <c r="N346" s="1">
        <f t="shared" si="152"/>
        <v>3746370</v>
      </c>
      <c r="O346" s="1">
        <f t="shared" si="152"/>
        <v>0</v>
      </c>
      <c r="P346" s="1">
        <f t="shared" si="152"/>
        <v>0</v>
      </c>
      <c r="Q346" s="1">
        <f t="shared" si="152"/>
        <v>0</v>
      </c>
      <c r="R346" s="1">
        <f t="shared" si="152"/>
        <v>0</v>
      </c>
      <c r="S346" s="1">
        <f t="shared" si="152"/>
        <v>0</v>
      </c>
      <c r="T346" s="1">
        <f t="shared" si="152"/>
        <v>0</v>
      </c>
      <c r="U346" s="1">
        <f t="shared" si="152"/>
        <v>0</v>
      </c>
      <c r="V346" s="1">
        <f t="shared" si="152"/>
        <v>0</v>
      </c>
      <c r="W346" s="1">
        <f t="shared" si="152"/>
        <v>0</v>
      </c>
      <c r="X346" s="1">
        <f t="shared" si="152"/>
        <v>0</v>
      </c>
      <c r="Y346" s="1">
        <f t="shared" si="152"/>
        <v>0</v>
      </c>
      <c r="Z346" s="1">
        <f t="shared" si="152"/>
        <v>0</v>
      </c>
      <c r="AA346" s="1">
        <f t="shared" si="152"/>
        <v>0</v>
      </c>
      <c r="AB346" s="1">
        <f t="shared" si="152"/>
        <v>0</v>
      </c>
      <c r="AC346" s="1">
        <f t="shared" si="152"/>
        <v>47204.26</v>
      </c>
      <c r="AD346" s="1">
        <f t="shared" si="152"/>
        <v>0</v>
      </c>
      <c r="AE346" s="1">
        <f t="shared" si="152"/>
        <v>0</v>
      </c>
      <c r="AF346" s="2" t="s">
        <v>17037</v>
      </c>
      <c r="AG346" s="2" t="s">
        <v>17037</v>
      </c>
      <c r="AH346" s="2" t="s">
        <v>17037</v>
      </c>
      <c r="AI346" s="12"/>
      <c r="AJ346" s="12"/>
      <c r="AK346" s="12"/>
      <c r="AL346" s="12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4"/>
      <c r="AY346" s="14"/>
      <c r="AZ346" s="13"/>
      <c r="BA346" s="13"/>
      <c r="BB346" s="15"/>
      <c r="BC346" s="16"/>
      <c r="CH346" s="165">
        <f t="shared" si="134"/>
        <v>-2.255546860396862E-10</v>
      </c>
    </row>
    <row r="347" spans="1:115" x14ac:dyDescent="0.3">
      <c r="A347" s="5">
        <v>1</v>
      </c>
      <c r="B347" s="17">
        <f>SUBTOTAL(9,$A$22:A347)</f>
        <v>280</v>
      </c>
      <c r="C347" s="4" t="s">
        <v>15255</v>
      </c>
      <c r="D347" s="1">
        <f>E347+F347+G347+H347+I347+J347+L347+N347+P347+R347+T347+U347+V347+W347+X347+Y347+Z347+AA347+AB347+AC347+AD347+AE347</f>
        <v>3793574.26</v>
      </c>
      <c r="E347" s="170">
        <v>0</v>
      </c>
      <c r="F347" s="170">
        <v>0</v>
      </c>
      <c r="G347" s="170">
        <v>0</v>
      </c>
      <c r="H347" s="170">
        <v>0</v>
      </c>
      <c r="I347" s="170">
        <v>0</v>
      </c>
      <c r="J347" s="170">
        <v>0</v>
      </c>
      <c r="K347" s="171">
        <v>0</v>
      </c>
      <c r="L347" s="170">
        <v>0</v>
      </c>
      <c r="M347" s="170">
        <v>551</v>
      </c>
      <c r="N347" s="170">
        <v>3746370</v>
      </c>
      <c r="O347" s="170">
        <v>0</v>
      </c>
      <c r="P347" s="170">
        <v>0</v>
      </c>
      <c r="Q347" s="170">
        <v>0</v>
      </c>
      <c r="R347" s="170">
        <v>0</v>
      </c>
      <c r="S347" s="170">
        <v>0</v>
      </c>
      <c r="T347" s="170">
        <v>0</v>
      </c>
      <c r="U347" s="170">
        <v>0</v>
      </c>
      <c r="V347" s="170">
        <v>0</v>
      </c>
      <c r="W347" s="170">
        <v>0</v>
      </c>
      <c r="X347" s="170">
        <v>0</v>
      </c>
      <c r="Y347" s="170">
        <v>0</v>
      </c>
      <c r="Z347" s="170">
        <v>0</v>
      </c>
      <c r="AA347" s="170">
        <v>0</v>
      </c>
      <c r="AB347" s="170">
        <v>0</v>
      </c>
      <c r="AC347" s="170">
        <f>ROUND(N347*1.26%,2)</f>
        <v>47204.26</v>
      </c>
      <c r="AD347" s="170">
        <v>0</v>
      </c>
      <c r="AE347" s="170">
        <v>0</v>
      </c>
      <c r="AF347" s="172" t="s">
        <v>17063</v>
      </c>
      <c r="AG347" s="172">
        <v>2023</v>
      </c>
      <c r="AH347" s="173">
        <v>2023</v>
      </c>
      <c r="AI347" s="12"/>
      <c r="AJ347" s="12"/>
      <c r="AK347" s="12"/>
      <c r="AL347" s="12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4"/>
      <c r="AY347" s="14"/>
      <c r="AZ347" s="13"/>
      <c r="BA347" s="13"/>
      <c r="BB347" s="15"/>
      <c r="BC347" s="16"/>
      <c r="CH347" s="165">
        <f t="shared" si="134"/>
        <v>-2.255546860396862E-10</v>
      </c>
    </row>
    <row r="348" spans="1:115" x14ac:dyDescent="0.3">
      <c r="B348" s="166" t="s">
        <v>257</v>
      </c>
      <c r="C348" s="166"/>
      <c r="D348" s="163">
        <f>D349</f>
        <v>6588819.2000000002</v>
      </c>
      <c r="E348" s="1">
        <f t="shared" ref="E348:AE348" si="153">E349</f>
        <v>0</v>
      </c>
      <c r="F348" s="1">
        <f t="shared" si="153"/>
        <v>0</v>
      </c>
      <c r="G348" s="1">
        <f t="shared" si="153"/>
        <v>0</v>
      </c>
      <c r="H348" s="1">
        <f t="shared" si="153"/>
        <v>0</v>
      </c>
      <c r="I348" s="1">
        <f t="shared" si="153"/>
        <v>0</v>
      </c>
      <c r="J348" s="1">
        <f t="shared" si="153"/>
        <v>0</v>
      </c>
      <c r="K348" s="164">
        <f t="shared" si="153"/>
        <v>0</v>
      </c>
      <c r="L348" s="1">
        <f t="shared" si="153"/>
        <v>0</v>
      </c>
      <c r="M348" s="1">
        <f t="shared" si="153"/>
        <v>782</v>
      </c>
      <c r="N348" s="1">
        <f t="shared" si="153"/>
        <v>6274543.96</v>
      </c>
      <c r="O348" s="1">
        <f t="shared" si="153"/>
        <v>0</v>
      </c>
      <c r="P348" s="1">
        <f t="shared" si="153"/>
        <v>0</v>
      </c>
      <c r="Q348" s="1">
        <f t="shared" si="153"/>
        <v>0</v>
      </c>
      <c r="R348" s="1">
        <f t="shared" si="153"/>
        <v>0</v>
      </c>
      <c r="S348" s="1">
        <f t="shared" si="153"/>
        <v>0</v>
      </c>
      <c r="T348" s="1">
        <f t="shared" si="153"/>
        <v>0</v>
      </c>
      <c r="U348" s="1">
        <f t="shared" si="153"/>
        <v>0</v>
      </c>
      <c r="V348" s="1">
        <f t="shared" si="153"/>
        <v>0</v>
      </c>
      <c r="W348" s="1">
        <f t="shared" si="153"/>
        <v>0</v>
      </c>
      <c r="X348" s="1">
        <f t="shared" si="153"/>
        <v>0</v>
      </c>
      <c r="Y348" s="1">
        <f t="shared" si="153"/>
        <v>0</v>
      </c>
      <c r="Z348" s="1">
        <f t="shared" si="153"/>
        <v>0</v>
      </c>
      <c r="AA348" s="1">
        <f t="shared" si="153"/>
        <v>0</v>
      </c>
      <c r="AB348" s="1">
        <f t="shared" si="153"/>
        <v>0</v>
      </c>
      <c r="AC348" s="1">
        <f t="shared" si="153"/>
        <v>134275.24</v>
      </c>
      <c r="AD348" s="1">
        <f t="shared" si="153"/>
        <v>180000</v>
      </c>
      <c r="AE348" s="1">
        <f t="shared" si="153"/>
        <v>0</v>
      </c>
      <c r="AF348" s="2" t="s">
        <v>17037</v>
      </c>
      <c r="AG348" s="2" t="s">
        <v>17037</v>
      </c>
      <c r="AH348" s="2" t="s">
        <v>17037</v>
      </c>
      <c r="AI348" s="12"/>
      <c r="AJ348" s="12"/>
      <c r="AK348" s="12"/>
      <c r="AL348" s="12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4"/>
      <c r="AY348" s="14"/>
      <c r="AZ348" s="13"/>
      <c r="BA348" s="13"/>
      <c r="BB348" s="15"/>
      <c r="BC348" s="16">
        <f t="shared" si="151"/>
        <v>-782</v>
      </c>
      <c r="BJ348" s="5" t="e">
        <f t="shared" ref="BJ348:BJ353" si="154">VLOOKUP(C348,BM:BO,3,FALSE)</f>
        <v>#N/A</v>
      </c>
      <c r="BM348" s="5" t="s">
        <v>655</v>
      </c>
      <c r="BN348" s="5" t="s">
        <v>628</v>
      </c>
      <c r="BO348" s="5" t="s">
        <v>3354</v>
      </c>
      <c r="BU348" s="5" t="s">
        <v>655</v>
      </c>
      <c r="BV348" s="5" t="s">
        <v>628</v>
      </c>
      <c r="BW348" s="5" t="s">
        <v>3354</v>
      </c>
      <c r="CH348" s="165">
        <f t="shared" si="134"/>
        <v>2.3283064365386963E-10</v>
      </c>
    </row>
    <row r="349" spans="1:115" x14ac:dyDescent="0.3">
      <c r="A349" s="5">
        <v>1</v>
      </c>
      <c r="B349" s="17">
        <f>SUBTOTAL(9,$A$22:A349)</f>
        <v>281</v>
      </c>
      <c r="C349" s="4" t="s">
        <v>258</v>
      </c>
      <c r="D349" s="1">
        <f>E349+F349+G349+H349+I349+J349+L349+N349+P349+R349+T349+U349+V349+W349+X349+Y349+Z349+AA349+AB349+AC349+AD349+AE349</f>
        <v>6588819.2000000002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169">
        <v>0</v>
      </c>
      <c r="L349" s="3">
        <v>0</v>
      </c>
      <c r="M349" s="1">
        <v>782</v>
      </c>
      <c r="N349" s="1">
        <v>6274543.96</v>
      </c>
      <c r="O349" s="3">
        <v>0</v>
      </c>
      <c r="P349" s="3">
        <v>0</v>
      </c>
      <c r="Q349" s="1">
        <v>0</v>
      </c>
      <c r="R349" s="1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1">
        <f>ROUND(N349*2.14%,2)</f>
        <v>134275.24</v>
      </c>
      <c r="AD349" s="1">
        <v>180000</v>
      </c>
      <c r="AE349" s="3">
        <v>0</v>
      </c>
      <c r="AF349" s="2">
        <v>2023</v>
      </c>
      <c r="AG349" s="2">
        <v>2023</v>
      </c>
      <c r="AH349" s="2">
        <v>2023</v>
      </c>
      <c r="AI349" s="12"/>
      <c r="AJ349" s="12"/>
      <c r="AK349" s="12"/>
      <c r="AL349" s="12"/>
      <c r="AM349" s="13" t="s">
        <v>16981</v>
      </c>
      <c r="AN349" s="13" t="s">
        <v>16962</v>
      </c>
      <c r="AO349" s="13">
        <v>0</v>
      </c>
      <c r="AP349" s="13" t="s">
        <v>16968</v>
      </c>
      <c r="AQ349" s="13" t="s">
        <v>16969</v>
      </c>
      <c r="AR349" s="13" t="s">
        <v>16975</v>
      </c>
      <c r="AS349" s="13"/>
      <c r="AT349" s="13"/>
      <c r="AU349" s="13"/>
      <c r="AV349" s="13"/>
      <c r="AW349" s="13" t="s">
        <v>774</v>
      </c>
      <c r="AX349" s="14">
        <v>879.32</v>
      </c>
      <c r="AY349" s="14">
        <v>651.38</v>
      </c>
      <c r="AZ349" s="13" t="s">
        <v>2969</v>
      </c>
      <c r="BA349" s="13" t="s">
        <v>17023</v>
      </c>
      <c r="BB349" s="15"/>
      <c r="BC349" s="16">
        <f t="shared" si="151"/>
        <v>-130.62</v>
      </c>
      <c r="BJ349" s="5" t="str">
        <f t="shared" si="154"/>
        <v>нет данных</v>
      </c>
      <c r="BM349" s="5" t="s">
        <v>3355</v>
      </c>
      <c r="BN349" s="5" t="s">
        <v>855</v>
      </c>
      <c r="BO349" s="5" t="s">
        <v>3356</v>
      </c>
      <c r="BU349" s="5" t="s">
        <v>3355</v>
      </c>
      <c r="BV349" s="5" t="s">
        <v>855</v>
      </c>
      <c r="BW349" s="5" t="s">
        <v>3356</v>
      </c>
      <c r="CH349" s="165">
        <f t="shared" si="134"/>
        <v>2.3283064365386963E-10</v>
      </c>
    </row>
    <row r="350" spans="1:115" x14ac:dyDescent="0.3">
      <c r="B350" s="166" t="s">
        <v>259</v>
      </c>
      <c r="C350" s="166"/>
      <c r="D350" s="163">
        <f>D351</f>
        <v>5667056.2000000002</v>
      </c>
      <c r="E350" s="1">
        <f t="shared" ref="E350:AE350" si="155">E351</f>
        <v>0</v>
      </c>
      <c r="F350" s="1">
        <f t="shared" si="155"/>
        <v>0</v>
      </c>
      <c r="G350" s="1">
        <f t="shared" si="155"/>
        <v>0</v>
      </c>
      <c r="H350" s="1">
        <f t="shared" si="155"/>
        <v>0</v>
      </c>
      <c r="I350" s="1">
        <f t="shared" si="155"/>
        <v>0</v>
      </c>
      <c r="J350" s="1">
        <f t="shared" si="155"/>
        <v>0</v>
      </c>
      <c r="K350" s="164">
        <f t="shared" si="155"/>
        <v>0</v>
      </c>
      <c r="L350" s="1">
        <f t="shared" si="155"/>
        <v>0</v>
      </c>
      <c r="M350" s="1">
        <f t="shared" si="155"/>
        <v>672.6</v>
      </c>
      <c r="N350" s="1">
        <f t="shared" si="155"/>
        <v>5372093.4000000004</v>
      </c>
      <c r="O350" s="1">
        <f t="shared" si="155"/>
        <v>0</v>
      </c>
      <c r="P350" s="1">
        <f t="shared" si="155"/>
        <v>0</v>
      </c>
      <c r="Q350" s="1">
        <f t="shared" si="155"/>
        <v>0</v>
      </c>
      <c r="R350" s="1">
        <f t="shared" si="155"/>
        <v>0</v>
      </c>
      <c r="S350" s="1">
        <f t="shared" si="155"/>
        <v>0</v>
      </c>
      <c r="T350" s="1">
        <f t="shared" si="155"/>
        <v>0</v>
      </c>
      <c r="U350" s="1">
        <f t="shared" si="155"/>
        <v>0</v>
      </c>
      <c r="V350" s="1">
        <f t="shared" si="155"/>
        <v>0</v>
      </c>
      <c r="W350" s="1">
        <f t="shared" si="155"/>
        <v>0</v>
      </c>
      <c r="X350" s="1">
        <f t="shared" si="155"/>
        <v>0</v>
      </c>
      <c r="Y350" s="1">
        <f t="shared" si="155"/>
        <v>0</v>
      </c>
      <c r="Z350" s="1">
        <f t="shared" si="155"/>
        <v>0</v>
      </c>
      <c r="AA350" s="1">
        <f t="shared" si="155"/>
        <v>0</v>
      </c>
      <c r="AB350" s="1">
        <f t="shared" si="155"/>
        <v>0</v>
      </c>
      <c r="AC350" s="1">
        <f t="shared" si="155"/>
        <v>114962.8</v>
      </c>
      <c r="AD350" s="1">
        <f t="shared" si="155"/>
        <v>180000</v>
      </c>
      <c r="AE350" s="1">
        <f t="shared" si="155"/>
        <v>0</v>
      </c>
      <c r="AF350" s="2" t="s">
        <v>17037</v>
      </c>
      <c r="AG350" s="2" t="s">
        <v>17037</v>
      </c>
      <c r="AH350" s="2" t="s">
        <v>17037</v>
      </c>
      <c r="AI350" s="12"/>
      <c r="AJ350" s="12"/>
      <c r="AK350" s="12"/>
      <c r="AL350" s="12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4"/>
      <c r="AY350" s="14"/>
      <c r="AZ350" s="13"/>
      <c r="BA350" s="13"/>
      <c r="BB350" s="15"/>
      <c r="BC350" s="16">
        <f t="shared" si="151"/>
        <v>-672.6</v>
      </c>
      <c r="BJ350" s="5" t="e">
        <f t="shared" si="154"/>
        <v>#N/A</v>
      </c>
      <c r="BM350" s="5" t="s">
        <v>3357</v>
      </c>
      <c r="BN350" s="5" t="s">
        <v>790</v>
      </c>
      <c r="BO350" s="5" t="s">
        <v>3358</v>
      </c>
      <c r="BU350" s="5" t="s">
        <v>3357</v>
      </c>
      <c r="BV350" s="5" t="s">
        <v>790</v>
      </c>
      <c r="BW350" s="5" t="s">
        <v>3358</v>
      </c>
      <c r="CH350" s="165">
        <f t="shared" si="134"/>
        <v>-1.7462298274040222E-10</v>
      </c>
    </row>
    <row r="351" spans="1:115" x14ac:dyDescent="0.3">
      <c r="A351" s="5">
        <v>1</v>
      </c>
      <c r="B351" s="17">
        <f>SUBTOTAL(9,$A$22:A351)</f>
        <v>282</v>
      </c>
      <c r="C351" s="4" t="s">
        <v>260</v>
      </c>
      <c r="D351" s="1">
        <f>E351+F351+G351+H351+I351+J351+L351+N351+P351+R351+T351+U351+V351+W351+X351+Y351+Z351+AA351+AB351+AC351+AD351+AE351</f>
        <v>5667056.2000000002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169">
        <v>0</v>
      </c>
      <c r="L351" s="3">
        <v>0</v>
      </c>
      <c r="M351" s="6">
        <v>672.6</v>
      </c>
      <c r="N351" s="1">
        <v>5372093.4000000004</v>
      </c>
      <c r="O351" s="3">
        <v>0</v>
      </c>
      <c r="P351" s="3">
        <v>0</v>
      </c>
      <c r="Q351" s="1">
        <v>0</v>
      </c>
      <c r="R351" s="1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1">
        <f>ROUND(N351*2.14%,2)</f>
        <v>114962.8</v>
      </c>
      <c r="AD351" s="1">
        <v>180000</v>
      </c>
      <c r="AE351" s="3">
        <v>0</v>
      </c>
      <c r="AF351" s="2">
        <v>2023</v>
      </c>
      <c r="AG351" s="2">
        <v>2023</v>
      </c>
      <c r="AH351" s="2">
        <v>2023</v>
      </c>
      <c r="AI351" s="12"/>
      <c r="AJ351" s="12"/>
      <c r="AK351" s="12"/>
      <c r="AL351" s="12"/>
      <c r="AM351" s="13" t="s">
        <v>16973</v>
      </c>
      <c r="AN351" s="13">
        <v>2015</v>
      </c>
      <c r="AO351" s="13">
        <v>0</v>
      </c>
      <c r="AP351" s="13">
        <v>2016</v>
      </c>
      <c r="AQ351" s="13" t="s">
        <v>16978</v>
      </c>
      <c r="AR351" s="13">
        <v>2016</v>
      </c>
      <c r="AS351" s="13" t="s">
        <v>16992</v>
      </c>
      <c r="AT351" s="13" t="s">
        <v>16989</v>
      </c>
      <c r="AU351" s="13">
        <f>725022.07+38561.41+1604449.5</f>
        <v>2368032.98</v>
      </c>
      <c r="AV351" s="13">
        <v>343512.32000000001</v>
      </c>
      <c r="AW351" s="13" t="s">
        <v>618</v>
      </c>
      <c r="AX351" s="14">
        <v>687</v>
      </c>
      <c r="AY351" s="14">
        <v>555.37</v>
      </c>
      <c r="AZ351" s="13" t="s">
        <v>2969</v>
      </c>
      <c r="BA351" s="13">
        <v>2004</v>
      </c>
      <c r="BB351" s="15"/>
      <c r="BC351" s="16">
        <f t="shared" si="151"/>
        <v>-117.23000000000002</v>
      </c>
      <c r="BJ351" s="5" t="str">
        <f t="shared" si="154"/>
        <v>483.920</v>
      </c>
      <c r="BM351" s="5" t="s">
        <v>555</v>
      </c>
      <c r="BN351" s="5" t="s">
        <v>790</v>
      </c>
      <c r="BO351" s="5" t="s">
        <v>1127</v>
      </c>
      <c r="BU351" s="5" t="s">
        <v>555</v>
      </c>
      <c r="BV351" s="5" t="s">
        <v>790</v>
      </c>
      <c r="BW351" s="5" t="s">
        <v>1127</v>
      </c>
      <c r="CH351" s="165">
        <f t="shared" si="134"/>
        <v>-1.7462298274040222E-10</v>
      </c>
    </row>
    <row r="352" spans="1:115" x14ac:dyDescent="0.3">
      <c r="B352" s="166" t="s">
        <v>261</v>
      </c>
      <c r="C352" s="166"/>
      <c r="D352" s="163">
        <f>D353+D354+D355</f>
        <v>18347382.370000001</v>
      </c>
      <c r="E352" s="1">
        <f t="shared" ref="E352:AE352" si="156">E353+E354+E355</f>
        <v>0</v>
      </c>
      <c r="F352" s="1">
        <f t="shared" si="156"/>
        <v>0</v>
      </c>
      <c r="G352" s="1">
        <f t="shared" si="156"/>
        <v>0</v>
      </c>
      <c r="H352" s="1">
        <f t="shared" si="156"/>
        <v>0</v>
      </c>
      <c r="I352" s="1">
        <f t="shared" si="156"/>
        <v>0</v>
      </c>
      <c r="J352" s="1">
        <f t="shared" si="156"/>
        <v>0</v>
      </c>
      <c r="K352" s="164">
        <f t="shared" si="156"/>
        <v>0</v>
      </c>
      <c r="L352" s="1">
        <f t="shared" si="156"/>
        <v>0</v>
      </c>
      <c r="M352" s="1">
        <f t="shared" si="156"/>
        <v>2107.6999999999998</v>
      </c>
      <c r="N352" s="1">
        <f t="shared" si="156"/>
        <v>17767165.039999999</v>
      </c>
      <c r="O352" s="1">
        <f t="shared" si="156"/>
        <v>0</v>
      </c>
      <c r="P352" s="1">
        <f t="shared" si="156"/>
        <v>0</v>
      </c>
      <c r="Q352" s="1">
        <f t="shared" si="156"/>
        <v>0</v>
      </c>
      <c r="R352" s="1">
        <f t="shared" si="156"/>
        <v>0</v>
      </c>
      <c r="S352" s="1">
        <f t="shared" si="156"/>
        <v>0</v>
      </c>
      <c r="T352" s="1">
        <f t="shared" si="156"/>
        <v>0</v>
      </c>
      <c r="U352" s="1">
        <f t="shared" si="156"/>
        <v>0</v>
      </c>
      <c r="V352" s="1">
        <f t="shared" si="156"/>
        <v>0</v>
      </c>
      <c r="W352" s="1">
        <f t="shared" si="156"/>
        <v>0</v>
      </c>
      <c r="X352" s="1">
        <f t="shared" si="156"/>
        <v>0</v>
      </c>
      <c r="Y352" s="1">
        <f t="shared" si="156"/>
        <v>0</v>
      </c>
      <c r="Z352" s="1">
        <f t="shared" si="156"/>
        <v>0</v>
      </c>
      <c r="AA352" s="1">
        <f t="shared" si="156"/>
        <v>0</v>
      </c>
      <c r="AB352" s="1">
        <f t="shared" si="156"/>
        <v>0</v>
      </c>
      <c r="AC352" s="1">
        <f t="shared" si="156"/>
        <v>380217.32999999996</v>
      </c>
      <c r="AD352" s="1">
        <f t="shared" si="156"/>
        <v>200000</v>
      </c>
      <c r="AE352" s="1">
        <f t="shared" si="156"/>
        <v>0</v>
      </c>
      <c r="AF352" s="2" t="s">
        <v>17037</v>
      </c>
      <c r="AG352" s="2" t="s">
        <v>17037</v>
      </c>
      <c r="AH352" s="2" t="s">
        <v>17037</v>
      </c>
      <c r="AI352" s="12"/>
      <c r="AJ352" s="12"/>
      <c r="AK352" s="12"/>
      <c r="AL352" s="12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4"/>
      <c r="AY352" s="14"/>
      <c r="AZ352" s="13"/>
      <c r="BA352" s="13"/>
      <c r="BB352" s="15"/>
      <c r="BC352" s="16">
        <f t="shared" si="151"/>
        <v>-2107.6999999999998</v>
      </c>
      <c r="BJ352" s="5" t="e">
        <f t="shared" si="154"/>
        <v>#N/A</v>
      </c>
      <c r="BM352" s="5" t="s">
        <v>3360</v>
      </c>
      <c r="BN352" s="5" t="s">
        <v>844</v>
      </c>
      <c r="BO352" s="5" t="s">
        <v>3361</v>
      </c>
      <c r="BU352" s="5" t="s">
        <v>3360</v>
      </c>
      <c r="BV352" s="5" t="s">
        <v>844</v>
      </c>
      <c r="BW352" s="5" t="s">
        <v>3361</v>
      </c>
      <c r="CH352" s="165">
        <f t="shared" si="134"/>
        <v>1.9790604710578918E-9</v>
      </c>
    </row>
    <row r="353" spans="1:115" x14ac:dyDescent="0.3">
      <c r="A353" s="5">
        <v>1</v>
      </c>
      <c r="B353" s="17">
        <f>SUBTOTAL(9,$A$22:A353)</f>
        <v>283</v>
      </c>
      <c r="C353" s="4" t="s">
        <v>262</v>
      </c>
      <c r="D353" s="1">
        <f t="shared" ref="D353:D355" si="157">E353+F353+G353+H353+I353+J353+L353+N353+P353+R353+T353+U353+V353+W353+X353+Y353+Z353+AA353+AB353+AC353+AD353+AE353</f>
        <v>8676261.5999999996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169">
        <v>0</v>
      </c>
      <c r="L353" s="3">
        <v>0</v>
      </c>
      <c r="M353" s="1">
        <v>1029.8</v>
      </c>
      <c r="N353" s="1">
        <v>8298670.0599999996</v>
      </c>
      <c r="O353" s="3">
        <v>0</v>
      </c>
      <c r="P353" s="3">
        <v>0</v>
      </c>
      <c r="Q353" s="1">
        <v>0</v>
      </c>
      <c r="R353" s="1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1">
        <f>ROUND(N353*2.14%,2)</f>
        <v>177591.54</v>
      </c>
      <c r="AD353" s="3">
        <v>200000</v>
      </c>
      <c r="AE353" s="3">
        <v>0</v>
      </c>
      <c r="AF353" s="2">
        <v>2023</v>
      </c>
      <c r="AG353" s="2">
        <v>2023</v>
      </c>
      <c r="AH353" s="2">
        <v>2023</v>
      </c>
      <c r="AI353" s="12"/>
      <c r="AJ353" s="12"/>
      <c r="AK353" s="12"/>
      <c r="AL353" s="12"/>
      <c r="AM353" s="13" t="s">
        <v>16971</v>
      </c>
      <c r="AN353" s="13" t="s">
        <v>16962</v>
      </c>
      <c r="AO353" s="13">
        <v>0</v>
      </c>
      <c r="AP353" s="13" t="s">
        <v>16983</v>
      </c>
      <c r="AQ353" s="13" t="s">
        <v>16969</v>
      </c>
      <c r="AR353" s="13">
        <v>0</v>
      </c>
      <c r="AS353" s="13"/>
      <c r="AT353" s="13"/>
      <c r="AU353" s="13"/>
      <c r="AV353" s="13"/>
      <c r="AW353" s="13" t="s">
        <v>739</v>
      </c>
      <c r="AX353" s="14">
        <v>926.8</v>
      </c>
      <c r="AY353" s="14">
        <v>722.41</v>
      </c>
      <c r="AZ353" s="13" t="s">
        <v>2969</v>
      </c>
      <c r="BA353" s="13" t="s">
        <v>17023</v>
      </c>
      <c r="BB353" s="15"/>
      <c r="BC353" s="16">
        <f t="shared" si="151"/>
        <v>-307.39</v>
      </c>
      <c r="BJ353" s="5" t="str">
        <f t="shared" si="154"/>
        <v>нет данных</v>
      </c>
      <c r="BM353" s="5" t="s">
        <v>3362</v>
      </c>
      <c r="BN353" s="5" t="s">
        <v>2986</v>
      </c>
      <c r="BO353" s="5" t="s">
        <v>2986</v>
      </c>
      <c r="BU353" s="5" t="s">
        <v>3362</v>
      </c>
      <c r="BV353" s="5" t="s">
        <v>2986</v>
      </c>
      <c r="BW353" s="5" t="s">
        <v>2986</v>
      </c>
      <c r="CH353" s="165">
        <f t="shared" si="134"/>
        <v>2.9103830456733704E-11</v>
      </c>
    </row>
    <row r="354" spans="1:115" s="174" customFormat="1" x14ac:dyDescent="0.3">
      <c r="A354" s="5">
        <v>1</v>
      </c>
      <c r="B354" s="17">
        <f>SUBTOTAL(9,$A$22:A354)</f>
        <v>284</v>
      </c>
      <c r="C354" s="188" t="s">
        <v>15727</v>
      </c>
      <c r="D354" s="1">
        <f t="shared" si="157"/>
        <v>2597088.2200000002</v>
      </c>
      <c r="E354" s="170">
        <v>0</v>
      </c>
      <c r="F354" s="170">
        <v>0</v>
      </c>
      <c r="G354" s="170">
        <v>0</v>
      </c>
      <c r="H354" s="170">
        <v>0</v>
      </c>
      <c r="I354" s="170">
        <v>0</v>
      </c>
      <c r="J354" s="170">
        <v>0</v>
      </c>
      <c r="K354" s="171">
        <v>0</v>
      </c>
      <c r="L354" s="170">
        <v>0</v>
      </c>
      <c r="M354" s="170">
        <v>249.6</v>
      </c>
      <c r="N354" s="170">
        <v>2542674.98</v>
      </c>
      <c r="O354" s="170">
        <v>0</v>
      </c>
      <c r="P354" s="170">
        <v>0</v>
      </c>
      <c r="Q354" s="170">
        <v>0</v>
      </c>
      <c r="R354" s="170">
        <v>0</v>
      </c>
      <c r="S354" s="170">
        <v>0</v>
      </c>
      <c r="T354" s="170">
        <v>0</v>
      </c>
      <c r="U354" s="170">
        <v>0</v>
      </c>
      <c r="V354" s="170">
        <v>0</v>
      </c>
      <c r="W354" s="170">
        <v>0</v>
      </c>
      <c r="X354" s="170">
        <v>0</v>
      </c>
      <c r="Y354" s="170">
        <v>0</v>
      </c>
      <c r="Z354" s="170">
        <v>0</v>
      </c>
      <c r="AA354" s="170">
        <v>0</v>
      </c>
      <c r="AB354" s="170">
        <v>0</v>
      </c>
      <c r="AC354" s="193">
        <f>ROUND(N354*2.14%,2)+ROUND(E354*2.14%,2)+ROUND(F354*2.14%,2)+ROUND(G354*2.14%,2)+ROUND(H354*2.14%,2)+ROUND(I354*2.14%,2)+ROUND(J354*2.14%,2)+ROUND(L354*2.14%,2)+ROUND(P354*2.14%,2)+ROUND(R354*2.14%,2)+ROUND(T354*2.14%,2)+ROUND(U354*2.14%,2)+ROUND(V354*2.14%,2)+ROUND(W354*2.14%,2)+ROUND(X354*2.14%,2)+ROUND(Y354*2.14%,2)+ROUND(Z354*2.14%,2)+ROUND(AA354*2.14%,2)+ROUND(AB354*2.14%,2)</f>
        <v>54413.24</v>
      </c>
      <c r="AD354" s="170">
        <v>0</v>
      </c>
      <c r="AE354" s="170">
        <v>0</v>
      </c>
      <c r="AF354" s="172" t="s">
        <v>17063</v>
      </c>
      <c r="AG354" s="172">
        <v>2023</v>
      </c>
      <c r="AH354" s="173">
        <v>2023</v>
      </c>
      <c r="AT354" s="174" t="e">
        <f>VLOOKUP(C354,AW:AX,2,FALSE)</f>
        <v>#N/A</v>
      </c>
      <c r="BW354" s="175"/>
      <c r="CE354" s="174" t="e">
        <f>VLOOKUP(C354,CF:CG,2,FALSE)</f>
        <v>#N/A</v>
      </c>
      <c r="CH354" s="165">
        <f t="shared" si="134"/>
        <v>2.255546860396862E-10</v>
      </c>
      <c r="CL354" s="174" t="e">
        <f>VLOOKUP(C354,CM:CN,2,FALSE)</f>
        <v>#N/A</v>
      </c>
      <c r="DK354" s="174" t="e">
        <f>VLOOKUP(C354,DL:DM,2,FALSE)</f>
        <v>#N/A</v>
      </c>
    </row>
    <row r="355" spans="1:115" s="174" customFormat="1" x14ac:dyDescent="0.3">
      <c r="A355" s="5">
        <v>1</v>
      </c>
      <c r="B355" s="17">
        <f>SUBTOTAL(9,$A$22:A355)</f>
        <v>285</v>
      </c>
      <c r="C355" s="188" t="s">
        <v>15742</v>
      </c>
      <c r="D355" s="1">
        <f t="shared" si="157"/>
        <v>7074032.5499999998</v>
      </c>
      <c r="E355" s="170">
        <v>0</v>
      </c>
      <c r="F355" s="170">
        <v>0</v>
      </c>
      <c r="G355" s="170">
        <v>0</v>
      </c>
      <c r="H355" s="170">
        <v>0</v>
      </c>
      <c r="I355" s="170">
        <v>0</v>
      </c>
      <c r="J355" s="170">
        <v>0</v>
      </c>
      <c r="K355" s="171">
        <v>0</v>
      </c>
      <c r="L355" s="170">
        <v>0</v>
      </c>
      <c r="M355" s="170">
        <v>828.3</v>
      </c>
      <c r="N355" s="170">
        <v>6925820</v>
      </c>
      <c r="O355" s="170">
        <v>0</v>
      </c>
      <c r="P355" s="170">
        <v>0</v>
      </c>
      <c r="Q355" s="170">
        <v>0</v>
      </c>
      <c r="R355" s="170">
        <v>0</v>
      </c>
      <c r="S355" s="170">
        <v>0</v>
      </c>
      <c r="T355" s="170">
        <v>0</v>
      </c>
      <c r="U355" s="170">
        <v>0</v>
      </c>
      <c r="V355" s="170">
        <v>0</v>
      </c>
      <c r="W355" s="170">
        <v>0</v>
      </c>
      <c r="X355" s="170">
        <v>0</v>
      </c>
      <c r="Y355" s="170">
        <v>0</v>
      </c>
      <c r="Z355" s="170">
        <v>0</v>
      </c>
      <c r="AA355" s="170">
        <v>0</v>
      </c>
      <c r="AB355" s="170">
        <v>0</v>
      </c>
      <c r="AC355" s="193">
        <f>ROUND(N355*2.14%,2)+ROUND(E355*2.14%,2)+ROUND(F355*2.14%,2)+ROUND(G355*2.14%,2)+ROUND(H355*2.14%,2)+ROUND(I355*2.14%,2)+ROUND(J355*2.14%,2)+ROUND(L355*2.14%,2)+ROUND(P355*2.14%,2)+ROUND(R355*2.14%,2)+ROUND(T355*2.14%,2)+ROUND(U355*2.14%,2)+ROUND(V355*2.14%,2)+ROUND(W355*2.14%,2)+ROUND(X355*2.14%,2)+ROUND(Y355*2.14%,2)+ROUND(Z355*2.14%,2)+ROUND(AA355*2.14%,2)+ROUND(AB355*2.14%,2)</f>
        <v>148212.54999999999</v>
      </c>
      <c r="AD355" s="170">
        <v>0</v>
      </c>
      <c r="AE355" s="170">
        <v>0</v>
      </c>
      <c r="AF355" s="172" t="s">
        <v>17063</v>
      </c>
      <c r="AG355" s="172">
        <v>2023</v>
      </c>
      <c r="AH355" s="172">
        <v>2023</v>
      </c>
      <c r="BW355" s="175"/>
      <c r="CH355" s="165">
        <f t="shared" si="134"/>
        <v>-1.7462298274040222E-10</v>
      </c>
    </row>
    <row r="356" spans="1:115" x14ac:dyDescent="0.3">
      <c r="B356" s="166" t="s">
        <v>263</v>
      </c>
      <c r="C356" s="166"/>
      <c r="D356" s="163">
        <f t="shared" ref="D356:AE356" si="158">SUM(D357:D362)</f>
        <v>34184580.829999998</v>
      </c>
      <c r="E356" s="1">
        <f t="shared" si="158"/>
        <v>0</v>
      </c>
      <c r="F356" s="1">
        <f t="shared" si="158"/>
        <v>0</v>
      </c>
      <c r="G356" s="1">
        <f t="shared" si="158"/>
        <v>0</v>
      </c>
      <c r="H356" s="1">
        <f t="shared" si="158"/>
        <v>0</v>
      </c>
      <c r="I356" s="1">
        <f t="shared" si="158"/>
        <v>0</v>
      </c>
      <c r="J356" s="1">
        <f t="shared" si="158"/>
        <v>0</v>
      </c>
      <c r="K356" s="164">
        <f t="shared" si="158"/>
        <v>0</v>
      </c>
      <c r="L356" s="1">
        <f t="shared" si="158"/>
        <v>0</v>
      </c>
      <c r="M356" s="1">
        <f t="shared" si="158"/>
        <v>4228.8</v>
      </c>
      <c r="N356" s="1">
        <f t="shared" si="158"/>
        <v>32759161.310000002</v>
      </c>
      <c r="O356" s="1">
        <f t="shared" si="158"/>
        <v>0</v>
      </c>
      <c r="P356" s="1">
        <f t="shared" si="158"/>
        <v>0</v>
      </c>
      <c r="Q356" s="1">
        <f t="shared" si="158"/>
        <v>0</v>
      </c>
      <c r="R356" s="1">
        <f t="shared" si="158"/>
        <v>0</v>
      </c>
      <c r="S356" s="1">
        <f t="shared" si="158"/>
        <v>0</v>
      </c>
      <c r="T356" s="1">
        <f t="shared" si="158"/>
        <v>0</v>
      </c>
      <c r="U356" s="1">
        <f t="shared" si="158"/>
        <v>0</v>
      </c>
      <c r="V356" s="1">
        <f t="shared" si="158"/>
        <v>0</v>
      </c>
      <c r="W356" s="1">
        <f t="shared" si="158"/>
        <v>0</v>
      </c>
      <c r="X356" s="1">
        <f t="shared" si="158"/>
        <v>0</v>
      </c>
      <c r="Y356" s="1">
        <f t="shared" si="158"/>
        <v>0</v>
      </c>
      <c r="Z356" s="1">
        <f t="shared" si="158"/>
        <v>0</v>
      </c>
      <c r="AA356" s="1">
        <f t="shared" si="158"/>
        <v>400000</v>
      </c>
      <c r="AB356" s="1">
        <f t="shared" si="158"/>
        <v>0</v>
      </c>
      <c r="AC356" s="1">
        <f t="shared" si="158"/>
        <v>709606.05</v>
      </c>
      <c r="AD356" s="1">
        <f t="shared" si="158"/>
        <v>315813.46999999997</v>
      </c>
      <c r="AE356" s="1">
        <f t="shared" si="158"/>
        <v>0</v>
      </c>
      <c r="AF356" s="2" t="s">
        <v>17037</v>
      </c>
      <c r="AG356" s="2" t="s">
        <v>17037</v>
      </c>
      <c r="AH356" s="2" t="s">
        <v>17037</v>
      </c>
      <c r="AI356" s="12"/>
      <c r="AJ356" s="12"/>
      <c r="AK356" s="12"/>
      <c r="AL356" s="12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4"/>
      <c r="AY356" s="14"/>
      <c r="AZ356" s="13"/>
      <c r="BA356" s="13"/>
      <c r="BB356" s="15"/>
      <c r="BC356" s="16">
        <f t="shared" si="151"/>
        <v>-4228.8</v>
      </c>
      <c r="BJ356" s="5" t="e">
        <f>VLOOKUP(C356,BM:BO,3,FALSE)</f>
        <v>#N/A</v>
      </c>
      <c r="BM356" s="5" t="s">
        <v>3364</v>
      </c>
      <c r="BN356" s="5" t="s">
        <v>1345</v>
      </c>
      <c r="BO356" s="5" t="s">
        <v>3366</v>
      </c>
      <c r="BU356" s="5" t="s">
        <v>3364</v>
      </c>
      <c r="BV356" s="5" t="s">
        <v>1345</v>
      </c>
      <c r="BW356" s="5" t="s">
        <v>3366</v>
      </c>
      <c r="CH356" s="165">
        <f t="shared" si="134"/>
        <v>-4.1909515857696533E-9</v>
      </c>
    </row>
    <row r="357" spans="1:115" x14ac:dyDescent="0.3">
      <c r="A357" s="5">
        <v>1</v>
      </c>
      <c r="B357" s="17">
        <f>SUBTOTAL(9,$A$22:A357)</f>
        <v>286</v>
      </c>
      <c r="C357" s="4" t="s">
        <v>264</v>
      </c>
      <c r="D357" s="1">
        <f t="shared" ref="D357:D362" si="159">E357+F357+G357+H357+I357+J357+L357+N357+P357+R357+T357+U357+V357+W357+X357+Y357+Z357+AA357+AB357+AC357+AD357+AE357</f>
        <v>6265891.4900000002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169">
        <v>0</v>
      </c>
      <c r="L357" s="3">
        <v>0</v>
      </c>
      <c r="M357" s="1">
        <v>748.2</v>
      </c>
      <c r="N357" s="1">
        <v>5995725.4000000004</v>
      </c>
      <c r="O357" s="3">
        <v>0</v>
      </c>
      <c r="P357" s="3">
        <v>0</v>
      </c>
      <c r="Q357" s="1">
        <v>0</v>
      </c>
      <c r="R357" s="1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1">
        <f>ROUND(N357*2.14%,2)</f>
        <v>128308.52</v>
      </c>
      <c r="AD357" s="1">
        <v>141857.57</v>
      </c>
      <c r="AE357" s="3">
        <v>0</v>
      </c>
      <c r="AF357" s="2">
        <v>2023</v>
      </c>
      <c r="AG357" s="2">
        <v>2023</v>
      </c>
      <c r="AH357" s="2">
        <v>2023</v>
      </c>
      <c r="AI357" s="12"/>
      <c r="AJ357" s="12"/>
      <c r="AK357" s="12"/>
      <c r="AL357" s="12"/>
      <c r="AM357" s="13" t="s">
        <v>16965</v>
      </c>
      <c r="AN357" s="13" t="s">
        <v>16962</v>
      </c>
      <c r="AO357" s="13">
        <v>0</v>
      </c>
      <c r="AP357" s="13" t="s">
        <v>16972</v>
      </c>
      <c r="AQ357" s="13" t="s">
        <v>16969</v>
      </c>
      <c r="AR357" s="13" t="s">
        <v>16975</v>
      </c>
      <c r="AS357" s="13"/>
      <c r="AT357" s="13"/>
      <c r="AU357" s="13"/>
      <c r="AV357" s="13"/>
      <c r="AW357" s="13" t="s">
        <v>1016</v>
      </c>
      <c r="AX357" s="14">
        <v>1304.8</v>
      </c>
      <c r="AY357" s="14">
        <v>748.2</v>
      </c>
      <c r="AZ357" s="13" t="s">
        <v>2969</v>
      </c>
      <c r="BA357" s="13" t="s">
        <v>17023</v>
      </c>
      <c r="BB357" s="15"/>
      <c r="BC357" s="16">
        <f t="shared" si="151"/>
        <v>0</v>
      </c>
      <c r="BJ357" s="5" t="str">
        <f>VLOOKUP(C357,BM:BO,3,FALSE)</f>
        <v>709.920</v>
      </c>
      <c r="BM357" s="5" t="s">
        <v>3368</v>
      </c>
      <c r="BN357" s="5" t="s">
        <v>2986</v>
      </c>
      <c r="BO357" s="5" t="s">
        <v>773</v>
      </c>
      <c r="BU357" s="5" t="s">
        <v>3368</v>
      </c>
      <c r="BV357" s="5" t="s">
        <v>2986</v>
      </c>
      <c r="BW357" s="5" t="s">
        <v>773</v>
      </c>
      <c r="CH357" s="165">
        <f t="shared" si="134"/>
        <v>-1.7462298274040222E-10</v>
      </c>
    </row>
    <row r="358" spans="1:115" x14ac:dyDescent="0.3">
      <c r="A358" s="5">
        <v>1</v>
      </c>
      <c r="B358" s="17">
        <f>SUBTOTAL(9,$A$22:A358)</f>
        <v>287</v>
      </c>
      <c r="C358" s="4" t="s">
        <v>265</v>
      </c>
      <c r="D358" s="1">
        <f t="shared" si="159"/>
        <v>9571434.5800000001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169">
        <v>0</v>
      </c>
      <c r="L358" s="3">
        <v>0</v>
      </c>
      <c r="M358" s="1">
        <v>1180</v>
      </c>
      <c r="N358" s="1">
        <f>9538092.81-337506.68+0.01</f>
        <v>9200586.1400000006</v>
      </c>
      <c r="O358" s="3">
        <v>0</v>
      </c>
      <c r="P358" s="3">
        <v>0</v>
      </c>
      <c r="Q358" s="1">
        <v>0</v>
      </c>
      <c r="R358" s="1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1">
        <f>ROUND(N358*2.14%,2)</f>
        <v>196892.54</v>
      </c>
      <c r="AD358" s="3">
        <v>173955.9</v>
      </c>
      <c r="AE358" s="3">
        <v>0</v>
      </c>
      <c r="AF358" s="2">
        <v>2023</v>
      </c>
      <c r="AG358" s="2">
        <v>2023</v>
      </c>
      <c r="AH358" s="2">
        <v>2023</v>
      </c>
      <c r="AI358" s="12"/>
      <c r="AJ358" s="12"/>
      <c r="AK358" s="12"/>
      <c r="AL358" s="12"/>
      <c r="AM358" s="13" t="s">
        <v>16966</v>
      </c>
      <c r="AN358" s="13" t="s">
        <v>16974</v>
      </c>
      <c r="AO358" s="13">
        <v>0</v>
      </c>
      <c r="AP358" s="13" t="s">
        <v>16965</v>
      </c>
      <c r="AQ358" s="13" t="s">
        <v>16972</v>
      </c>
      <c r="AR358" s="13">
        <v>0</v>
      </c>
      <c r="AS358" s="13" t="s">
        <v>16993</v>
      </c>
      <c r="AT358" s="13"/>
      <c r="AU358" s="13"/>
      <c r="AV358" s="13"/>
      <c r="AW358" s="13" t="s">
        <v>619</v>
      </c>
      <c r="AX358" s="14">
        <v>2156.8000000000002</v>
      </c>
      <c r="AY358" s="14">
        <v>980</v>
      </c>
      <c r="AZ358" s="13" t="s">
        <v>2969</v>
      </c>
      <c r="BA358" s="13" t="s">
        <v>17023</v>
      </c>
      <c r="BB358" s="15"/>
      <c r="BC358" s="16">
        <f t="shared" si="151"/>
        <v>-200</v>
      </c>
      <c r="BJ358" s="5" t="str">
        <f>VLOOKUP(C358,BM:BO,3,FALSE)</f>
        <v>нет данных</v>
      </c>
      <c r="BM358" s="5" t="s">
        <v>3370</v>
      </c>
      <c r="BN358" s="5" t="s">
        <v>806</v>
      </c>
      <c r="BO358" s="5" t="s">
        <v>3371</v>
      </c>
      <c r="BU358" s="5" t="s">
        <v>3370</v>
      </c>
      <c r="BV358" s="5" t="s">
        <v>806</v>
      </c>
      <c r="BW358" s="5" t="s">
        <v>3371</v>
      </c>
      <c r="CH358" s="165">
        <f t="shared" si="134"/>
        <v>-5.2386894822120667E-10</v>
      </c>
    </row>
    <row r="359" spans="1:115" x14ac:dyDescent="0.3">
      <c r="A359" s="5">
        <v>1</v>
      </c>
      <c r="B359" s="17">
        <f>SUBTOTAL(9,$A$22:A359)</f>
        <v>288</v>
      </c>
      <c r="C359" s="4" t="s">
        <v>15636</v>
      </c>
      <c r="D359" s="1">
        <f t="shared" si="159"/>
        <v>2209743.4200000004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169">
        <v>0</v>
      </c>
      <c r="L359" s="3">
        <v>0</v>
      </c>
      <c r="M359" s="1">
        <v>500</v>
      </c>
      <c r="N359" s="1">
        <v>2163445.6800000002</v>
      </c>
      <c r="O359" s="3">
        <v>0</v>
      </c>
      <c r="P359" s="3">
        <v>0</v>
      </c>
      <c r="Q359" s="1">
        <v>0</v>
      </c>
      <c r="R359" s="1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1">
        <f>ROUND(N359*2.14%,2)+ROUND(E359*2.14%,2)+ROUND(F359*2.14%,2)+ROUND(G359*2.14%,2)+ROUND(H359*2.14%,2)+ROUND(I359*2.14%,2)+ROUND(J359*2.14%,2)+ROUND(L359*2.14%,2)+ROUND(P359*2.14%,2)+ROUND(R359*2.14%,2)+ROUND(T359*2.14%,2)+ROUND(U359*2.14%,2)+ROUND(V359*2.14%,2)+ROUND(W359*2.14%,2)+ROUND(X359*2.14%,2)+ROUND(Y359*2.14%,2)+ROUND(Z359*2.14%,2)+ROUND(AA359*2.14%,2)+ROUND(AB359*2.14%,2)</f>
        <v>46297.74</v>
      </c>
      <c r="AD359" s="3">
        <v>0</v>
      </c>
      <c r="AE359" s="3">
        <v>0</v>
      </c>
      <c r="AF359" s="2" t="s">
        <v>17063</v>
      </c>
      <c r="AG359" s="2">
        <v>2023</v>
      </c>
      <c r="AH359" s="2">
        <v>2023</v>
      </c>
      <c r="AI359" s="12"/>
      <c r="AJ359" s="12"/>
      <c r="AK359" s="12"/>
      <c r="AL359" s="12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4"/>
      <c r="AY359" s="14"/>
      <c r="AZ359" s="13"/>
      <c r="BA359" s="13"/>
      <c r="BB359" s="15"/>
      <c r="BC359" s="16"/>
      <c r="CH359" s="165">
        <f t="shared" si="134"/>
        <v>2.255546860396862E-10</v>
      </c>
    </row>
    <row r="360" spans="1:115" s="174" customFormat="1" x14ac:dyDescent="0.3">
      <c r="A360" s="5">
        <v>1</v>
      </c>
      <c r="B360" s="17">
        <f>SUBTOTAL(9,$A$22:A360)</f>
        <v>289</v>
      </c>
      <c r="C360" s="162" t="s">
        <v>15682</v>
      </c>
      <c r="D360" s="1">
        <f t="shared" si="159"/>
        <v>408560</v>
      </c>
      <c r="E360" s="170">
        <v>0</v>
      </c>
      <c r="F360" s="170">
        <v>0</v>
      </c>
      <c r="G360" s="170">
        <v>0</v>
      </c>
      <c r="H360" s="170">
        <v>0</v>
      </c>
      <c r="I360" s="170">
        <v>0</v>
      </c>
      <c r="J360" s="170">
        <v>0</v>
      </c>
      <c r="K360" s="171">
        <v>0</v>
      </c>
      <c r="L360" s="170">
        <v>0</v>
      </c>
      <c r="M360" s="170">
        <v>0</v>
      </c>
      <c r="N360" s="170">
        <v>0</v>
      </c>
      <c r="O360" s="170">
        <v>0</v>
      </c>
      <c r="P360" s="170">
        <v>0</v>
      </c>
      <c r="Q360" s="170">
        <v>0</v>
      </c>
      <c r="R360" s="170">
        <v>0</v>
      </c>
      <c r="S360" s="170">
        <v>0</v>
      </c>
      <c r="T360" s="170">
        <v>0</v>
      </c>
      <c r="U360" s="170">
        <v>0</v>
      </c>
      <c r="V360" s="170">
        <v>0</v>
      </c>
      <c r="W360" s="170">
        <v>0</v>
      </c>
      <c r="X360" s="170">
        <v>0</v>
      </c>
      <c r="Y360" s="170">
        <v>0</v>
      </c>
      <c r="Z360" s="170">
        <v>0</v>
      </c>
      <c r="AA360" s="170">
        <v>400000</v>
      </c>
      <c r="AB360" s="170">
        <v>0</v>
      </c>
      <c r="AC360" s="193">
        <f>ROUND(N360*2.14%,2)+ROUND(E360*2.14%,2)+ROUND(F360*2.14%,2)+ROUND(G360*2.14%,2)+ROUND(H360*2.14%,2)+ROUND(I360*2.14%,2)+ROUND(J360*2.14%,2)+ROUND(L360*2.14%,2)+ROUND(P360*2.14%,2)+ROUND(R360*2.14%,2)+ROUND(T360*2.14%,2)+ROUND(U360*2.14%,2)+ROUND(V360*2.14%,2)+ROUND(W360*2.14%,2)+ROUND(X360*2.14%,2)+ROUND(Y360*2.14%,2)+ROUND(Z360*2.14%,2)+ROUND(AA360*2.14%,2)+ROUND(AB360*2.14%,2)</f>
        <v>8560</v>
      </c>
      <c r="AD360" s="170">
        <v>0</v>
      </c>
      <c r="AE360" s="170">
        <v>0</v>
      </c>
      <c r="AF360" s="172" t="s">
        <v>17063</v>
      </c>
      <c r="AG360" s="172">
        <v>2023</v>
      </c>
      <c r="AH360" s="173">
        <v>2023</v>
      </c>
      <c r="BW360" s="175"/>
      <c r="CA360" s="174" t="e">
        <f>VLOOKUP(C360,CB:CC,2,FALSE)</f>
        <v>#N/A</v>
      </c>
      <c r="CE360" s="174" t="e">
        <f>VLOOKUP(C360,CF:CG,2,FALSE)</f>
        <v>#N/A</v>
      </c>
      <c r="CH360" s="165">
        <f t="shared" si="134"/>
        <v>0</v>
      </c>
      <c r="CL360" s="174" t="e">
        <f>VLOOKUP(C360,CM:CN,2,FALSE)</f>
        <v>#N/A</v>
      </c>
      <c r="DK360" s="174" t="e">
        <f>VLOOKUP(C360,DL:DM,2,FALSE)</f>
        <v>#N/A</v>
      </c>
    </row>
    <row r="361" spans="1:115" s="174" customFormat="1" x14ac:dyDescent="0.3">
      <c r="A361" s="5">
        <v>1</v>
      </c>
      <c r="B361" s="17">
        <f>SUBTOTAL(9,$A$22:A361)</f>
        <v>290</v>
      </c>
      <c r="C361" s="162" t="s">
        <v>15695</v>
      </c>
      <c r="D361" s="1">
        <f t="shared" si="159"/>
        <v>8460186.8399999999</v>
      </c>
      <c r="E361" s="170">
        <v>0</v>
      </c>
      <c r="F361" s="170">
        <v>0</v>
      </c>
      <c r="G361" s="170">
        <v>0</v>
      </c>
      <c r="H361" s="170">
        <v>0</v>
      </c>
      <c r="I361" s="170">
        <v>0</v>
      </c>
      <c r="J361" s="170">
        <v>0</v>
      </c>
      <c r="K361" s="171">
        <v>0</v>
      </c>
      <c r="L361" s="170">
        <v>0</v>
      </c>
      <c r="M361" s="170">
        <v>929.32</v>
      </c>
      <c r="N361" s="170">
        <v>8282932.0899999999</v>
      </c>
      <c r="O361" s="170">
        <v>0</v>
      </c>
      <c r="P361" s="170">
        <v>0</v>
      </c>
      <c r="Q361" s="170">
        <v>0</v>
      </c>
      <c r="R361" s="170">
        <v>0</v>
      </c>
      <c r="S361" s="170">
        <v>0</v>
      </c>
      <c r="T361" s="170">
        <v>0</v>
      </c>
      <c r="U361" s="170">
        <v>0</v>
      </c>
      <c r="V361" s="170">
        <v>0</v>
      </c>
      <c r="W361" s="170">
        <v>0</v>
      </c>
      <c r="X361" s="170">
        <v>0</v>
      </c>
      <c r="Y361" s="170">
        <v>0</v>
      </c>
      <c r="Z361" s="170">
        <v>0</v>
      </c>
      <c r="AA361" s="170">
        <v>0</v>
      </c>
      <c r="AB361" s="170">
        <v>0</v>
      </c>
      <c r="AC361" s="193">
        <f>ROUND(N361*2.14%,2)+ROUND(E361*2.14%,2)+ROUND(F361*2.14%,2)+ROUND(G361*2.14%,2)+ROUND(H361*2.14%,2)+ROUND(I361*2.14%,2)+ROUND(J361*2.14%,2)+ROUND(L361*2.14%,2)+ROUND(P361*2.14%,2)+ROUND(R361*2.14%,2)+ROUND(T361*2.14%,2)+ROUND(U361*2.14%,2)+ROUND(V361*2.14%,2)+ROUND(W361*2.14%,2)+ROUND(X361*2.14%,2)+ROUND(Y361*2.14%,2)+ROUND(Z361*2.14%,2)+ROUND(AA361*2.14%,2)+ROUND(AB361*2.14%,2)</f>
        <v>177254.75</v>
      </c>
      <c r="AD361" s="170">
        <v>0</v>
      </c>
      <c r="AE361" s="170">
        <v>0</v>
      </c>
      <c r="AF361" s="172" t="s">
        <v>17063</v>
      </c>
      <c r="AG361" s="172">
        <v>2023</v>
      </c>
      <c r="AH361" s="173">
        <v>2023</v>
      </c>
      <c r="BW361" s="175"/>
      <c r="CA361" s="174" t="e">
        <f>VLOOKUP(C361,CB:CC,2,FALSE)</f>
        <v>#N/A</v>
      </c>
      <c r="CE361" s="174" t="e">
        <f>VLOOKUP(C361,CF:CG,2,FALSE)</f>
        <v>#N/A</v>
      </c>
      <c r="CH361" s="165">
        <f t="shared" si="134"/>
        <v>0</v>
      </c>
      <c r="CL361" s="174" t="e">
        <f>VLOOKUP(C361,CM:CN,2,FALSE)</f>
        <v>#N/A</v>
      </c>
      <c r="DK361" s="174" t="e">
        <f>VLOOKUP(C361,DL:DM,2,FALSE)</f>
        <v>#N/A</v>
      </c>
    </row>
    <row r="362" spans="1:115" s="174" customFormat="1" x14ac:dyDescent="0.3">
      <c r="A362" s="5">
        <v>1</v>
      </c>
      <c r="B362" s="17">
        <f>SUBTOTAL(9,$A$22:A362)</f>
        <v>291</v>
      </c>
      <c r="C362" s="188" t="s">
        <v>2724</v>
      </c>
      <c r="D362" s="1">
        <f t="shared" si="159"/>
        <v>7268764.5</v>
      </c>
      <c r="E362" s="170">
        <v>0</v>
      </c>
      <c r="F362" s="170">
        <v>0</v>
      </c>
      <c r="G362" s="170">
        <v>0</v>
      </c>
      <c r="H362" s="170">
        <v>0</v>
      </c>
      <c r="I362" s="170">
        <v>0</v>
      </c>
      <c r="J362" s="170">
        <v>0</v>
      </c>
      <c r="K362" s="171">
        <v>0</v>
      </c>
      <c r="L362" s="170">
        <v>0</v>
      </c>
      <c r="M362" s="170">
        <v>871.28</v>
      </c>
      <c r="N362" s="170">
        <v>7116472</v>
      </c>
      <c r="O362" s="170">
        <v>0</v>
      </c>
      <c r="P362" s="170">
        <v>0</v>
      </c>
      <c r="Q362" s="170">
        <v>0</v>
      </c>
      <c r="R362" s="170">
        <v>0</v>
      </c>
      <c r="S362" s="170">
        <v>0</v>
      </c>
      <c r="T362" s="170">
        <v>0</v>
      </c>
      <c r="U362" s="170">
        <v>0</v>
      </c>
      <c r="V362" s="170">
        <v>0</v>
      </c>
      <c r="W362" s="170">
        <v>0</v>
      </c>
      <c r="X362" s="170">
        <v>0</v>
      </c>
      <c r="Y362" s="170">
        <v>0</v>
      </c>
      <c r="Z362" s="170">
        <v>0</v>
      </c>
      <c r="AA362" s="170">
        <v>0</v>
      </c>
      <c r="AB362" s="170">
        <v>0</v>
      </c>
      <c r="AC362" s="193">
        <f>ROUND(N362*2.14%,2)+ROUND(E362*2.14%,2)+ROUND(F362*2.14%,2)+ROUND(G362*2.14%,2)+ROUND(H362*2.14%,2)+ROUND(I362*2.14%,2)+ROUND(J362*2.14%,2)+ROUND(L362*2.14%,2)+ROUND(P362*2.14%,2)+ROUND(R362*2.14%,2)+ROUND(T362*2.14%,2)+ROUND(U362*2.14%,2)+ROUND(V362*2.14%,2)+ROUND(W362*2.14%,2)+ROUND(X362*2.14%,2)+ROUND(Y362*2.14%,2)+ROUND(Z362*2.14%,2)+ROUND(AA362*2.14%,2)+ROUND(AB362*2.14%,2)</f>
        <v>152292.5</v>
      </c>
      <c r="AD362" s="170">
        <v>0</v>
      </c>
      <c r="AE362" s="170">
        <v>0</v>
      </c>
      <c r="AF362" s="172" t="s">
        <v>17063</v>
      </c>
      <c r="AG362" s="172">
        <v>2023</v>
      </c>
      <c r="AH362" s="173">
        <v>2023</v>
      </c>
      <c r="AT362" s="174" t="e">
        <f>VLOOKUP(C362,AW:AX,2,FALSE)</f>
        <v>#N/A</v>
      </c>
      <c r="BW362" s="175"/>
      <c r="CE362" s="174" t="e">
        <f>VLOOKUP(C362,CF:CG,2,FALSE)</f>
        <v>#N/A</v>
      </c>
      <c r="CH362" s="165">
        <f t="shared" si="134"/>
        <v>0</v>
      </c>
      <c r="CL362" s="174" t="e">
        <f>VLOOKUP(C362,CM:CN,2,FALSE)</f>
        <v>#N/A</v>
      </c>
      <c r="DK362" s="174" t="e">
        <f>VLOOKUP(C362,DL:DM,2,FALSE)</f>
        <v>#N/A</v>
      </c>
    </row>
    <row r="363" spans="1:115" x14ac:dyDescent="0.3">
      <c r="B363" s="166" t="s">
        <v>269</v>
      </c>
      <c r="C363" s="166"/>
      <c r="D363" s="163">
        <f>SUM(D364:D373)</f>
        <v>4853120.3899999997</v>
      </c>
      <c r="E363" s="1">
        <f t="shared" ref="E363:AE363" si="160">SUM(E364:E373)</f>
        <v>0</v>
      </c>
      <c r="F363" s="1">
        <f t="shared" si="160"/>
        <v>4384027.37</v>
      </c>
      <c r="G363" s="1">
        <f t="shared" si="160"/>
        <v>0</v>
      </c>
      <c r="H363" s="1">
        <f t="shared" si="160"/>
        <v>0</v>
      </c>
      <c r="I363" s="1">
        <f t="shared" si="160"/>
        <v>367412.22</v>
      </c>
      <c r="J363" s="1">
        <f t="shared" si="160"/>
        <v>0</v>
      </c>
      <c r="K363" s="164">
        <f t="shared" si="160"/>
        <v>0</v>
      </c>
      <c r="L363" s="1">
        <f t="shared" si="160"/>
        <v>0</v>
      </c>
      <c r="M363" s="1">
        <f t="shared" si="160"/>
        <v>0</v>
      </c>
      <c r="N363" s="1">
        <f t="shared" si="160"/>
        <v>0</v>
      </c>
      <c r="O363" s="1">
        <f t="shared" si="160"/>
        <v>0</v>
      </c>
      <c r="P363" s="1">
        <f t="shared" si="160"/>
        <v>0</v>
      </c>
      <c r="Q363" s="1">
        <f t="shared" si="160"/>
        <v>0</v>
      </c>
      <c r="R363" s="1">
        <f t="shared" si="160"/>
        <v>0</v>
      </c>
      <c r="S363" s="1">
        <f t="shared" si="160"/>
        <v>0</v>
      </c>
      <c r="T363" s="1">
        <f t="shared" si="160"/>
        <v>0</v>
      </c>
      <c r="U363" s="1">
        <f t="shared" si="160"/>
        <v>0</v>
      </c>
      <c r="V363" s="1">
        <f t="shared" si="160"/>
        <v>0</v>
      </c>
      <c r="W363" s="1">
        <f t="shared" si="160"/>
        <v>0</v>
      </c>
      <c r="X363" s="1">
        <f t="shared" si="160"/>
        <v>0</v>
      </c>
      <c r="Y363" s="1">
        <f t="shared" si="160"/>
        <v>0</v>
      </c>
      <c r="Z363" s="1">
        <f t="shared" si="160"/>
        <v>0</v>
      </c>
      <c r="AA363" s="1">
        <f t="shared" si="160"/>
        <v>0</v>
      </c>
      <c r="AB363" s="1">
        <f t="shared" si="160"/>
        <v>0</v>
      </c>
      <c r="AC363" s="1">
        <f t="shared" si="160"/>
        <v>101680.79999999999</v>
      </c>
      <c r="AD363" s="1">
        <f t="shared" si="160"/>
        <v>0</v>
      </c>
      <c r="AE363" s="1">
        <f t="shared" si="160"/>
        <v>0</v>
      </c>
      <c r="AF363" s="2" t="s">
        <v>17037</v>
      </c>
      <c r="AG363" s="2" t="s">
        <v>17037</v>
      </c>
      <c r="AH363" s="2" t="s">
        <v>17037</v>
      </c>
      <c r="AI363" s="12"/>
      <c r="AJ363" s="12"/>
      <c r="AK363" s="12"/>
      <c r="AL363" s="12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4"/>
      <c r="AY363" s="14"/>
      <c r="AZ363" s="13"/>
      <c r="BA363" s="13"/>
      <c r="BB363" s="15"/>
      <c r="BC363" s="16"/>
      <c r="CH363" s="165">
        <f t="shared" si="134"/>
        <v>-4.0745362639427185E-10</v>
      </c>
    </row>
    <row r="364" spans="1:115" s="174" customFormat="1" x14ac:dyDescent="0.3">
      <c r="A364" s="5">
        <v>1</v>
      </c>
      <c r="B364" s="17">
        <f>SUBTOTAL(9,$A$22:A364)</f>
        <v>292</v>
      </c>
      <c r="C364" s="162" t="s">
        <v>15508</v>
      </c>
      <c r="D364" s="1">
        <f t="shared" ref="D364:D373" si="161">E364+F364+G364+H364+I364+J364+L364+N364+P364+R364+T364+U364+V364+W364+X364+Y364+Z364+AA364+AB364+AC364+AD364+AE364</f>
        <v>375274.83999999997</v>
      </c>
      <c r="E364" s="170">
        <v>0</v>
      </c>
      <c r="F364" s="170">
        <v>0</v>
      </c>
      <c r="G364" s="170">
        <v>0</v>
      </c>
      <c r="H364" s="170">
        <v>0</v>
      </c>
      <c r="I364" s="170">
        <v>367412.22</v>
      </c>
      <c r="J364" s="170">
        <v>0</v>
      </c>
      <c r="K364" s="171">
        <v>0</v>
      </c>
      <c r="L364" s="170">
        <v>0</v>
      </c>
      <c r="M364" s="170">
        <v>0</v>
      </c>
      <c r="N364" s="170">
        <v>0</v>
      </c>
      <c r="O364" s="170">
        <v>0</v>
      </c>
      <c r="P364" s="170">
        <v>0</v>
      </c>
      <c r="Q364" s="170">
        <v>0</v>
      </c>
      <c r="R364" s="170">
        <v>0</v>
      </c>
      <c r="S364" s="170">
        <v>0</v>
      </c>
      <c r="T364" s="170">
        <v>0</v>
      </c>
      <c r="U364" s="170">
        <v>0</v>
      </c>
      <c r="V364" s="170">
        <v>0</v>
      </c>
      <c r="W364" s="170">
        <v>0</v>
      </c>
      <c r="X364" s="170">
        <v>0</v>
      </c>
      <c r="Y364" s="170">
        <v>0</v>
      </c>
      <c r="Z364" s="170">
        <v>0</v>
      </c>
      <c r="AA364" s="170">
        <v>0</v>
      </c>
      <c r="AB364" s="170">
        <v>0</v>
      </c>
      <c r="AC364" s="193">
        <f t="shared" ref="AC364:AC373" si="162">ROUND(N364*2.14%,2)+ROUND(E364*2.14%,2)+ROUND(F364*2.14%,2)+ROUND(G364*2.14%,2)+ROUND(H364*2.14%,2)+ROUND(I364*2.14%,2)+ROUND(J364*2.14%,2)+ROUND(L364*2.14%,2)+ROUND(P364*2.14%,2)+ROUND(R364*2.14%,2)+ROUND(T364*2.14%,2)+ROUND(U364*2.14%,2)+ROUND(V364*2.14%,2)+ROUND(W364*2.14%,2)+ROUND(X364*2.14%,2)+ROUND(Y364*2.14%,2)+ROUND(Z364*2.14%,2)+ROUND(AA364*2.14%,2)+ROUND(AB364*2.14%,2)</f>
        <v>7862.62</v>
      </c>
      <c r="AD364" s="170">
        <v>0</v>
      </c>
      <c r="AE364" s="170">
        <v>0</v>
      </c>
      <c r="AF364" s="172" t="s">
        <v>17063</v>
      </c>
      <c r="AG364" s="172">
        <v>2023</v>
      </c>
      <c r="AH364" s="173">
        <v>2023</v>
      </c>
      <c r="AT364" s="174" t="e">
        <f>VLOOKUP(C364,AW:AX,2,FALSE)</f>
        <v>#N/A</v>
      </c>
      <c r="BW364" s="175"/>
      <c r="CA364" s="174" t="e">
        <f>VLOOKUP(C364,CB:CC,2,FALSE)</f>
        <v>#N/A</v>
      </c>
      <c r="CE364" s="174" t="e">
        <f>VLOOKUP(C364,CF:CG,2,FALSE)</f>
        <v>#N/A</v>
      </c>
      <c r="CH364" s="165">
        <f t="shared" si="134"/>
        <v>-4.5474735088646412E-12</v>
      </c>
      <c r="CL364" s="174">
        <f>VLOOKUP(C364,CM:CN,2,FALSE)</f>
        <v>82879.66</v>
      </c>
      <c r="DK364" s="174" t="e">
        <f>VLOOKUP(C364,DL:DM,2,FALSE)</f>
        <v>#N/A</v>
      </c>
    </row>
    <row r="365" spans="1:115" s="174" customFormat="1" x14ac:dyDescent="0.3">
      <c r="A365" s="5">
        <v>1</v>
      </c>
      <c r="B365" s="17">
        <f>SUBTOTAL(9,$A$22:A365)</f>
        <v>293</v>
      </c>
      <c r="C365" s="162" t="s">
        <v>15520</v>
      </c>
      <c r="D365" s="1">
        <f t="shared" si="161"/>
        <v>464925.68</v>
      </c>
      <c r="E365" s="170">
        <v>0</v>
      </c>
      <c r="F365" s="170">
        <v>455184.73</v>
      </c>
      <c r="G365" s="170">
        <v>0</v>
      </c>
      <c r="H365" s="170">
        <v>0</v>
      </c>
      <c r="I365" s="170">
        <v>0</v>
      </c>
      <c r="J365" s="170">
        <v>0</v>
      </c>
      <c r="K365" s="171">
        <v>0</v>
      </c>
      <c r="L365" s="170">
        <v>0</v>
      </c>
      <c r="M365" s="170">
        <v>0</v>
      </c>
      <c r="N365" s="170">
        <v>0</v>
      </c>
      <c r="O365" s="170">
        <v>0</v>
      </c>
      <c r="P365" s="170">
        <v>0</v>
      </c>
      <c r="Q365" s="170">
        <v>0</v>
      </c>
      <c r="R365" s="170">
        <v>0</v>
      </c>
      <c r="S365" s="170">
        <v>0</v>
      </c>
      <c r="T365" s="170">
        <v>0</v>
      </c>
      <c r="U365" s="170">
        <v>0</v>
      </c>
      <c r="V365" s="170">
        <v>0</v>
      </c>
      <c r="W365" s="170">
        <v>0</v>
      </c>
      <c r="X365" s="170">
        <v>0</v>
      </c>
      <c r="Y365" s="170">
        <v>0</v>
      </c>
      <c r="Z365" s="170">
        <v>0</v>
      </c>
      <c r="AA365" s="170">
        <v>0</v>
      </c>
      <c r="AB365" s="170">
        <v>0</v>
      </c>
      <c r="AC365" s="193">
        <f t="shared" si="162"/>
        <v>9740.9500000000007</v>
      </c>
      <c r="AD365" s="170">
        <v>0</v>
      </c>
      <c r="AE365" s="170">
        <v>0</v>
      </c>
      <c r="AF365" s="172" t="s">
        <v>17063</v>
      </c>
      <c r="AG365" s="172">
        <v>2023</v>
      </c>
      <c r="AH365" s="173">
        <v>2023</v>
      </c>
      <c r="BW365" s="175"/>
      <c r="CH365" s="165">
        <f t="shared" si="134"/>
        <v>1.0913936421275139E-11</v>
      </c>
    </row>
    <row r="366" spans="1:115" s="174" customFormat="1" x14ac:dyDescent="0.3">
      <c r="A366" s="5">
        <v>1</v>
      </c>
      <c r="B366" s="17">
        <f>SUBTOTAL(9,$A$22:A366)</f>
        <v>294</v>
      </c>
      <c r="C366" s="162" t="s">
        <v>15522</v>
      </c>
      <c r="D366" s="1">
        <f t="shared" si="161"/>
        <v>461093.33999999997</v>
      </c>
      <c r="E366" s="170">
        <v>0</v>
      </c>
      <c r="F366" s="170">
        <v>451432.68</v>
      </c>
      <c r="G366" s="170">
        <v>0</v>
      </c>
      <c r="H366" s="170">
        <v>0</v>
      </c>
      <c r="I366" s="170">
        <v>0</v>
      </c>
      <c r="J366" s="170">
        <v>0</v>
      </c>
      <c r="K366" s="171">
        <v>0</v>
      </c>
      <c r="L366" s="170">
        <v>0</v>
      </c>
      <c r="M366" s="170">
        <v>0</v>
      </c>
      <c r="N366" s="170">
        <v>0</v>
      </c>
      <c r="O366" s="170">
        <v>0</v>
      </c>
      <c r="P366" s="170">
        <v>0</v>
      </c>
      <c r="Q366" s="170">
        <v>0</v>
      </c>
      <c r="R366" s="170">
        <v>0</v>
      </c>
      <c r="S366" s="170">
        <v>0</v>
      </c>
      <c r="T366" s="170">
        <v>0</v>
      </c>
      <c r="U366" s="170">
        <v>0</v>
      </c>
      <c r="V366" s="170">
        <v>0</v>
      </c>
      <c r="W366" s="170">
        <v>0</v>
      </c>
      <c r="X366" s="170">
        <v>0</v>
      </c>
      <c r="Y366" s="170">
        <v>0</v>
      </c>
      <c r="Z366" s="170">
        <v>0</v>
      </c>
      <c r="AA366" s="170">
        <v>0</v>
      </c>
      <c r="AB366" s="170">
        <v>0</v>
      </c>
      <c r="AC366" s="193">
        <f t="shared" si="162"/>
        <v>9660.66</v>
      </c>
      <c r="AD366" s="170">
        <v>0</v>
      </c>
      <c r="AE366" s="170">
        <v>0</v>
      </c>
      <c r="AF366" s="172" t="s">
        <v>17063</v>
      </c>
      <c r="AG366" s="172">
        <v>2023</v>
      </c>
      <c r="AH366" s="173">
        <v>2023</v>
      </c>
      <c r="BW366" s="175"/>
      <c r="CH366" s="165">
        <f t="shared" si="134"/>
        <v>-2.5465851649641991E-11</v>
      </c>
    </row>
    <row r="367" spans="1:115" s="174" customFormat="1" x14ac:dyDescent="0.3">
      <c r="A367" s="5">
        <v>1</v>
      </c>
      <c r="B367" s="17">
        <f>SUBTOTAL(9,$A$22:A367)</f>
        <v>295</v>
      </c>
      <c r="C367" s="162" t="s">
        <v>15523</v>
      </c>
      <c r="D367" s="1">
        <f t="shared" si="161"/>
        <v>463252.68000000005</v>
      </c>
      <c r="E367" s="170">
        <v>0</v>
      </c>
      <c r="F367" s="170">
        <v>453546.78</v>
      </c>
      <c r="G367" s="170">
        <v>0</v>
      </c>
      <c r="H367" s="170">
        <v>0</v>
      </c>
      <c r="I367" s="170">
        <v>0</v>
      </c>
      <c r="J367" s="170">
        <v>0</v>
      </c>
      <c r="K367" s="171">
        <v>0</v>
      </c>
      <c r="L367" s="170">
        <v>0</v>
      </c>
      <c r="M367" s="170">
        <v>0</v>
      </c>
      <c r="N367" s="170">
        <v>0</v>
      </c>
      <c r="O367" s="170">
        <v>0</v>
      </c>
      <c r="P367" s="170">
        <v>0</v>
      </c>
      <c r="Q367" s="170">
        <v>0</v>
      </c>
      <c r="R367" s="170">
        <v>0</v>
      </c>
      <c r="S367" s="170">
        <v>0</v>
      </c>
      <c r="T367" s="170">
        <v>0</v>
      </c>
      <c r="U367" s="170">
        <v>0</v>
      </c>
      <c r="V367" s="170">
        <v>0</v>
      </c>
      <c r="W367" s="170">
        <v>0</v>
      </c>
      <c r="X367" s="170">
        <v>0</v>
      </c>
      <c r="Y367" s="170">
        <v>0</v>
      </c>
      <c r="Z367" s="170">
        <v>0</v>
      </c>
      <c r="AA367" s="170">
        <v>0</v>
      </c>
      <c r="AB367" s="170">
        <v>0</v>
      </c>
      <c r="AC367" s="193">
        <f t="shared" si="162"/>
        <v>9705.9</v>
      </c>
      <c r="AD367" s="170">
        <v>0</v>
      </c>
      <c r="AE367" s="170">
        <v>0</v>
      </c>
      <c r="AF367" s="172" t="s">
        <v>17063</v>
      </c>
      <c r="AG367" s="172">
        <v>2023</v>
      </c>
      <c r="AH367" s="173">
        <v>2023</v>
      </c>
      <c r="BW367" s="175"/>
      <c r="CH367" s="165">
        <f t="shared" si="134"/>
        <v>2.3646862246096134E-11</v>
      </c>
    </row>
    <row r="368" spans="1:115" s="174" customFormat="1" x14ac:dyDescent="0.3">
      <c r="A368" s="5">
        <v>1</v>
      </c>
      <c r="B368" s="17">
        <f>SUBTOTAL(9,$A$22:A368)</f>
        <v>296</v>
      </c>
      <c r="C368" s="162" t="s">
        <v>15524</v>
      </c>
      <c r="D368" s="1">
        <f t="shared" si="161"/>
        <v>461022.00999999995</v>
      </c>
      <c r="E368" s="170">
        <v>0</v>
      </c>
      <c r="F368" s="170">
        <v>451362.85</v>
      </c>
      <c r="G368" s="170">
        <v>0</v>
      </c>
      <c r="H368" s="170">
        <v>0</v>
      </c>
      <c r="I368" s="170">
        <v>0</v>
      </c>
      <c r="J368" s="170">
        <v>0</v>
      </c>
      <c r="K368" s="171">
        <v>0</v>
      </c>
      <c r="L368" s="170">
        <v>0</v>
      </c>
      <c r="M368" s="170">
        <v>0</v>
      </c>
      <c r="N368" s="170">
        <v>0</v>
      </c>
      <c r="O368" s="170">
        <v>0</v>
      </c>
      <c r="P368" s="170">
        <v>0</v>
      </c>
      <c r="Q368" s="170">
        <v>0</v>
      </c>
      <c r="R368" s="170">
        <v>0</v>
      </c>
      <c r="S368" s="170">
        <v>0</v>
      </c>
      <c r="T368" s="170">
        <v>0</v>
      </c>
      <c r="U368" s="170">
        <v>0</v>
      </c>
      <c r="V368" s="170">
        <v>0</v>
      </c>
      <c r="W368" s="170">
        <v>0</v>
      </c>
      <c r="X368" s="170">
        <v>0</v>
      </c>
      <c r="Y368" s="170">
        <v>0</v>
      </c>
      <c r="Z368" s="170">
        <v>0</v>
      </c>
      <c r="AA368" s="170">
        <v>0</v>
      </c>
      <c r="AB368" s="170">
        <v>0</v>
      </c>
      <c r="AC368" s="193">
        <f t="shared" si="162"/>
        <v>9659.16</v>
      </c>
      <c r="AD368" s="170">
        <v>0</v>
      </c>
      <c r="AE368" s="170">
        <v>0</v>
      </c>
      <c r="AF368" s="172" t="s">
        <v>17063</v>
      </c>
      <c r="AG368" s="172">
        <v>2023</v>
      </c>
      <c r="AH368" s="173">
        <v>2023</v>
      </c>
      <c r="BW368" s="175"/>
      <c r="CH368" s="165">
        <f t="shared" si="134"/>
        <v>-2.5465851649641991E-11</v>
      </c>
    </row>
    <row r="369" spans="1:115" s="174" customFormat="1" x14ac:dyDescent="0.3">
      <c r="A369" s="5">
        <v>1</v>
      </c>
      <c r="B369" s="17">
        <f>SUBTOTAL(9,$A$22:A369)</f>
        <v>297</v>
      </c>
      <c r="C369" s="162" t="s">
        <v>15525</v>
      </c>
      <c r="D369" s="1">
        <f t="shared" si="161"/>
        <v>470223.52</v>
      </c>
      <c r="E369" s="170">
        <v>0</v>
      </c>
      <c r="F369" s="170">
        <v>460371.57</v>
      </c>
      <c r="G369" s="170">
        <v>0</v>
      </c>
      <c r="H369" s="170">
        <v>0</v>
      </c>
      <c r="I369" s="170">
        <v>0</v>
      </c>
      <c r="J369" s="170">
        <v>0</v>
      </c>
      <c r="K369" s="171">
        <v>0</v>
      </c>
      <c r="L369" s="170">
        <v>0</v>
      </c>
      <c r="M369" s="170">
        <v>0</v>
      </c>
      <c r="N369" s="170">
        <v>0</v>
      </c>
      <c r="O369" s="170">
        <v>0</v>
      </c>
      <c r="P369" s="170">
        <v>0</v>
      </c>
      <c r="Q369" s="170">
        <v>0</v>
      </c>
      <c r="R369" s="170">
        <v>0</v>
      </c>
      <c r="S369" s="170">
        <v>0</v>
      </c>
      <c r="T369" s="170">
        <v>0</v>
      </c>
      <c r="U369" s="170">
        <v>0</v>
      </c>
      <c r="V369" s="170">
        <v>0</v>
      </c>
      <c r="W369" s="170">
        <v>0</v>
      </c>
      <c r="X369" s="170">
        <v>0</v>
      </c>
      <c r="Y369" s="170">
        <v>0</v>
      </c>
      <c r="Z369" s="170">
        <v>0</v>
      </c>
      <c r="AA369" s="170">
        <v>0</v>
      </c>
      <c r="AB369" s="170">
        <v>0</v>
      </c>
      <c r="AC369" s="193">
        <f t="shared" si="162"/>
        <v>9851.9500000000007</v>
      </c>
      <c r="AD369" s="170">
        <v>0</v>
      </c>
      <c r="AE369" s="170">
        <v>0</v>
      </c>
      <c r="AF369" s="172" t="s">
        <v>17063</v>
      </c>
      <c r="AG369" s="172">
        <v>2023</v>
      </c>
      <c r="AH369" s="173">
        <v>2023</v>
      </c>
      <c r="BW369" s="175"/>
      <c r="CH369" s="165">
        <f t="shared" si="134"/>
        <v>1.0913936421275139E-11</v>
      </c>
    </row>
    <row r="370" spans="1:115" s="174" customFormat="1" x14ac:dyDescent="0.3">
      <c r="A370" s="5">
        <v>1</v>
      </c>
      <c r="B370" s="17">
        <f>SUBTOTAL(9,$A$22:A370)</f>
        <v>298</v>
      </c>
      <c r="C370" s="162" t="s">
        <v>15526</v>
      </c>
      <c r="D370" s="1">
        <f t="shared" si="161"/>
        <v>483095.25</v>
      </c>
      <c r="E370" s="170">
        <v>0</v>
      </c>
      <c r="F370" s="170">
        <v>472973.61</v>
      </c>
      <c r="G370" s="170">
        <v>0</v>
      </c>
      <c r="H370" s="170">
        <v>0</v>
      </c>
      <c r="I370" s="170">
        <v>0</v>
      </c>
      <c r="J370" s="170">
        <v>0</v>
      </c>
      <c r="K370" s="171">
        <v>0</v>
      </c>
      <c r="L370" s="170">
        <v>0</v>
      </c>
      <c r="M370" s="170">
        <v>0</v>
      </c>
      <c r="N370" s="170">
        <v>0</v>
      </c>
      <c r="O370" s="170">
        <v>0</v>
      </c>
      <c r="P370" s="170">
        <v>0</v>
      </c>
      <c r="Q370" s="170">
        <v>0</v>
      </c>
      <c r="R370" s="170">
        <v>0</v>
      </c>
      <c r="S370" s="170">
        <v>0</v>
      </c>
      <c r="T370" s="170">
        <v>0</v>
      </c>
      <c r="U370" s="170">
        <v>0</v>
      </c>
      <c r="V370" s="170">
        <v>0</v>
      </c>
      <c r="W370" s="170">
        <v>0</v>
      </c>
      <c r="X370" s="170">
        <v>0</v>
      </c>
      <c r="Y370" s="170">
        <v>0</v>
      </c>
      <c r="Z370" s="170">
        <v>0</v>
      </c>
      <c r="AA370" s="170">
        <v>0</v>
      </c>
      <c r="AB370" s="170">
        <v>0</v>
      </c>
      <c r="AC370" s="193">
        <f t="shared" si="162"/>
        <v>10121.64</v>
      </c>
      <c r="AD370" s="170">
        <v>0</v>
      </c>
      <c r="AE370" s="170">
        <v>0</v>
      </c>
      <c r="AF370" s="172" t="s">
        <v>17063</v>
      </c>
      <c r="AG370" s="172">
        <v>2023</v>
      </c>
      <c r="AH370" s="173">
        <v>2023</v>
      </c>
      <c r="BW370" s="175"/>
      <c r="CH370" s="165">
        <f t="shared" si="134"/>
        <v>1.4551915228366852E-11</v>
      </c>
    </row>
    <row r="371" spans="1:115" s="174" customFormat="1" x14ac:dyDescent="0.3">
      <c r="A371" s="5">
        <v>1</v>
      </c>
      <c r="B371" s="17">
        <f>SUBTOTAL(9,$A$22:A371)</f>
        <v>299</v>
      </c>
      <c r="C371" s="162" t="s">
        <v>15527</v>
      </c>
      <c r="D371" s="1">
        <f t="shared" si="161"/>
        <v>552284.87</v>
      </c>
      <c r="E371" s="170">
        <v>0</v>
      </c>
      <c r="F371" s="170">
        <v>540713.6</v>
      </c>
      <c r="G371" s="170">
        <v>0</v>
      </c>
      <c r="H371" s="170">
        <v>0</v>
      </c>
      <c r="I371" s="170">
        <v>0</v>
      </c>
      <c r="J371" s="170">
        <v>0</v>
      </c>
      <c r="K371" s="171">
        <v>0</v>
      </c>
      <c r="L371" s="170">
        <v>0</v>
      </c>
      <c r="M371" s="170">
        <v>0</v>
      </c>
      <c r="N371" s="170">
        <v>0</v>
      </c>
      <c r="O371" s="170">
        <v>0</v>
      </c>
      <c r="P371" s="170">
        <v>0</v>
      </c>
      <c r="Q371" s="170">
        <v>0</v>
      </c>
      <c r="R371" s="170">
        <v>0</v>
      </c>
      <c r="S371" s="170">
        <v>0</v>
      </c>
      <c r="T371" s="170">
        <v>0</v>
      </c>
      <c r="U371" s="170">
        <v>0</v>
      </c>
      <c r="V371" s="170">
        <v>0</v>
      </c>
      <c r="W371" s="170">
        <v>0</v>
      </c>
      <c r="X371" s="170">
        <v>0</v>
      </c>
      <c r="Y371" s="170">
        <v>0</v>
      </c>
      <c r="Z371" s="170">
        <v>0</v>
      </c>
      <c r="AA371" s="170">
        <v>0</v>
      </c>
      <c r="AB371" s="170">
        <v>0</v>
      </c>
      <c r="AC371" s="193">
        <f t="shared" si="162"/>
        <v>11571.27</v>
      </c>
      <c r="AD371" s="170">
        <v>0</v>
      </c>
      <c r="AE371" s="170">
        <v>0</v>
      </c>
      <c r="AF371" s="172" t="s">
        <v>17063</v>
      </c>
      <c r="AG371" s="172">
        <v>2023</v>
      </c>
      <c r="AH371" s="173">
        <v>2023</v>
      </c>
      <c r="BW371" s="175"/>
      <c r="CH371" s="165">
        <f t="shared" si="134"/>
        <v>1.8189894035458565E-11</v>
      </c>
    </row>
    <row r="372" spans="1:115" s="174" customFormat="1" x14ac:dyDescent="0.3">
      <c r="A372" s="5">
        <v>1</v>
      </c>
      <c r="B372" s="17">
        <f>SUBTOTAL(9,$A$22:A372)</f>
        <v>300</v>
      </c>
      <c r="C372" s="162" t="s">
        <v>15528</v>
      </c>
      <c r="D372" s="1">
        <f t="shared" si="161"/>
        <v>562400.68999999994</v>
      </c>
      <c r="E372" s="170">
        <v>0</v>
      </c>
      <c r="F372" s="170">
        <v>550617.48</v>
      </c>
      <c r="G372" s="170">
        <v>0</v>
      </c>
      <c r="H372" s="170">
        <v>0</v>
      </c>
      <c r="I372" s="170">
        <v>0</v>
      </c>
      <c r="J372" s="170">
        <v>0</v>
      </c>
      <c r="K372" s="171">
        <v>0</v>
      </c>
      <c r="L372" s="170">
        <v>0</v>
      </c>
      <c r="M372" s="170">
        <v>0</v>
      </c>
      <c r="N372" s="170">
        <v>0</v>
      </c>
      <c r="O372" s="170">
        <v>0</v>
      </c>
      <c r="P372" s="170">
        <v>0</v>
      </c>
      <c r="Q372" s="170">
        <v>0</v>
      </c>
      <c r="R372" s="170">
        <v>0</v>
      </c>
      <c r="S372" s="170">
        <v>0</v>
      </c>
      <c r="T372" s="170">
        <v>0</v>
      </c>
      <c r="U372" s="170">
        <v>0</v>
      </c>
      <c r="V372" s="170">
        <v>0</v>
      </c>
      <c r="W372" s="170">
        <v>0</v>
      </c>
      <c r="X372" s="170">
        <v>0</v>
      </c>
      <c r="Y372" s="170">
        <v>0</v>
      </c>
      <c r="Z372" s="170">
        <v>0</v>
      </c>
      <c r="AA372" s="170">
        <v>0</v>
      </c>
      <c r="AB372" s="170">
        <v>0</v>
      </c>
      <c r="AC372" s="193">
        <f t="shared" si="162"/>
        <v>11783.21</v>
      </c>
      <c r="AD372" s="170">
        <v>0</v>
      </c>
      <c r="AE372" s="170">
        <v>0</v>
      </c>
      <c r="AF372" s="172" t="s">
        <v>17063</v>
      </c>
      <c r="AG372" s="172">
        <v>2023</v>
      </c>
      <c r="AH372" s="173">
        <v>2023</v>
      </c>
      <c r="BW372" s="175"/>
      <c r="CH372" s="165">
        <f t="shared" si="134"/>
        <v>-3.637978807091713E-11</v>
      </c>
    </row>
    <row r="373" spans="1:115" s="174" customFormat="1" x14ac:dyDescent="0.3">
      <c r="A373" s="5">
        <v>1</v>
      </c>
      <c r="B373" s="17">
        <f>SUBTOTAL(9,$A$22:A373)</f>
        <v>301</v>
      </c>
      <c r="C373" s="162" t="s">
        <v>15531</v>
      </c>
      <c r="D373" s="1">
        <f t="shared" si="161"/>
        <v>559547.50999999989</v>
      </c>
      <c r="E373" s="170">
        <v>0</v>
      </c>
      <c r="F373" s="170">
        <v>547824.06999999995</v>
      </c>
      <c r="G373" s="170">
        <v>0</v>
      </c>
      <c r="H373" s="170">
        <v>0</v>
      </c>
      <c r="I373" s="170">
        <v>0</v>
      </c>
      <c r="J373" s="170">
        <v>0</v>
      </c>
      <c r="K373" s="171">
        <v>0</v>
      </c>
      <c r="L373" s="170">
        <v>0</v>
      </c>
      <c r="M373" s="170">
        <v>0</v>
      </c>
      <c r="N373" s="170">
        <v>0</v>
      </c>
      <c r="O373" s="170">
        <v>0</v>
      </c>
      <c r="P373" s="170">
        <v>0</v>
      </c>
      <c r="Q373" s="170">
        <v>0</v>
      </c>
      <c r="R373" s="170">
        <v>0</v>
      </c>
      <c r="S373" s="170">
        <v>0</v>
      </c>
      <c r="T373" s="170">
        <v>0</v>
      </c>
      <c r="U373" s="170">
        <v>0</v>
      </c>
      <c r="V373" s="170">
        <v>0</v>
      </c>
      <c r="W373" s="170">
        <v>0</v>
      </c>
      <c r="X373" s="170">
        <v>0</v>
      </c>
      <c r="Y373" s="170">
        <v>0</v>
      </c>
      <c r="Z373" s="170">
        <v>0</v>
      </c>
      <c r="AA373" s="170">
        <v>0</v>
      </c>
      <c r="AB373" s="170">
        <v>0</v>
      </c>
      <c r="AC373" s="193">
        <f t="shared" si="162"/>
        <v>11723.44</v>
      </c>
      <c r="AD373" s="170">
        <v>0</v>
      </c>
      <c r="AE373" s="170">
        <v>0</v>
      </c>
      <c r="AF373" s="172" t="s">
        <v>17063</v>
      </c>
      <c r="AG373" s="172">
        <v>2023</v>
      </c>
      <c r="AH373" s="173">
        <v>2023</v>
      </c>
      <c r="BW373" s="175"/>
      <c r="CH373" s="165">
        <f t="shared" si="134"/>
        <v>-5.6388671509921551E-11</v>
      </c>
    </row>
    <row r="374" spans="1:115" x14ac:dyDescent="0.3">
      <c r="B374" s="166" t="s">
        <v>266</v>
      </c>
      <c r="C374" s="166"/>
      <c r="D374" s="163">
        <f>SUM(D375:D378)</f>
        <v>18385848.82</v>
      </c>
      <c r="E374" s="163">
        <f t="shared" ref="E374:AE374" si="163">SUM(E375:E378)</f>
        <v>0</v>
      </c>
      <c r="F374" s="163">
        <f t="shared" si="163"/>
        <v>0</v>
      </c>
      <c r="G374" s="163">
        <f t="shared" si="163"/>
        <v>0</v>
      </c>
      <c r="H374" s="163">
        <f t="shared" si="163"/>
        <v>0</v>
      </c>
      <c r="I374" s="163">
        <f t="shared" si="163"/>
        <v>2383548.62</v>
      </c>
      <c r="J374" s="163">
        <f t="shared" si="163"/>
        <v>0</v>
      </c>
      <c r="K374" s="179">
        <f t="shared" si="163"/>
        <v>0</v>
      </c>
      <c r="L374" s="163">
        <f t="shared" si="163"/>
        <v>0</v>
      </c>
      <c r="M374" s="163">
        <f t="shared" si="163"/>
        <v>1053</v>
      </c>
      <c r="N374" s="163">
        <f t="shared" si="163"/>
        <v>8997105.0700000003</v>
      </c>
      <c r="O374" s="163">
        <f t="shared" si="163"/>
        <v>146</v>
      </c>
      <c r="P374" s="163">
        <f t="shared" si="163"/>
        <v>1766451.26</v>
      </c>
      <c r="Q374" s="163">
        <f t="shared" si="163"/>
        <v>1892.17</v>
      </c>
      <c r="R374" s="163">
        <f t="shared" si="163"/>
        <v>4308220.62</v>
      </c>
      <c r="S374" s="163">
        <f t="shared" si="163"/>
        <v>0</v>
      </c>
      <c r="T374" s="163">
        <f t="shared" si="163"/>
        <v>0</v>
      </c>
      <c r="U374" s="163">
        <f t="shared" si="163"/>
        <v>0</v>
      </c>
      <c r="V374" s="163">
        <f t="shared" si="163"/>
        <v>0</v>
      </c>
      <c r="W374" s="163">
        <f t="shared" si="163"/>
        <v>0</v>
      </c>
      <c r="X374" s="163">
        <f t="shared" si="163"/>
        <v>0</v>
      </c>
      <c r="Y374" s="163">
        <f t="shared" si="163"/>
        <v>0</v>
      </c>
      <c r="Z374" s="163">
        <f t="shared" si="163"/>
        <v>0</v>
      </c>
      <c r="AA374" s="163">
        <f t="shared" si="163"/>
        <v>0</v>
      </c>
      <c r="AB374" s="163">
        <f t="shared" si="163"/>
        <v>0</v>
      </c>
      <c r="AC374" s="163">
        <f t="shared" si="163"/>
        <v>373543.97</v>
      </c>
      <c r="AD374" s="163">
        <f t="shared" si="163"/>
        <v>556979.28</v>
      </c>
      <c r="AE374" s="163">
        <f t="shared" si="163"/>
        <v>0</v>
      </c>
      <c r="AF374" s="2" t="s">
        <v>17037</v>
      </c>
      <c r="AG374" s="2" t="s">
        <v>17037</v>
      </c>
      <c r="AH374" s="2" t="s">
        <v>17037</v>
      </c>
      <c r="AI374" s="12"/>
      <c r="AJ374" s="12"/>
      <c r="AK374" s="12"/>
      <c r="AL374" s="12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4"/>
      <c r="AY374" s="14"/>
      <c r="AZ374" s="13"/>
      <c r="BA374" s="13"/>
      <c r="BB374" s="15"/>
      <c r="BC374" s="16">
        <f t="shared" si="151"/>
        <v>-1053</v>
      </c>
      <c r="BJ374" s="5" t="e">
        <f>VLOOKUP(C374,BM:BO,3,FALSE)</f>
        <v>#N/A</v>
      </c>
      <c r="BM374" s="5" t="s">
        <v>3372</v>
      </c>
      <c r="BN374" s="5" t="s">
        <v>806</v>
      </c>
      <c r="BO374" s="5" t="s">
        <v>3374</v>
      </c>
      <c r="BU374" s="5" t="s">
        <v>3372</v>
      </c>
      <c r="BV374" s="5" t="s">
        <v>806</v>
      </c>
      <c r="BW374" s="5" t="s">
        <v>3374</v>
      </c>
      <c r="CH374" s="165">
        <f t="shared" si="134"/>
        <v>-9.3132257461547852E-10</v>
      </c>
    </row>
    <row r="375" spans="1:115" x14ac:dyDescent="0.3">
      <c r="A375" s="5">
        <v>1</v>
      </c>
      <c r="B375" s="17">
        <f>SUBTOTAL(9,$A$22:A375)</f>
        <v>302</v>
      </c>
      <c r="C375" s="4" t="s">
        <v>268</v>
      </c>
      <c r="D375" s="1">
        <f t="shared" ref="D375:D378" si="164">E375+F375+G375+H375+I375+J375+L375+N375+P375+R375+T375+U375+V375+W375+X375+Y375+Z375+AA375+AB375+AC375+AD375+AE375</f>
        <v>9389643.120000001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169">
        <v>0</v>
      </c>
      <c r="L375" s="3">
        <v>0</v>
      </c>
      <c r="M375" s="1">
        <v>1053</v>
      </c>
      <c r="N375" s="1">
        <v>8997105.0700000003</v>
      </c>
      <c r="O375" s="3">
        <v>0</v>
      </c>
      <c r="P375" s="3">
        <v>0</v>
      </c>
      <c r="Q375" s="1">
        <v>0</v>
      </c>
      <c r="R375" s="1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1">
        <f>ROUND(N375*2.14%,2)</f>
        <v>192538.05</v>
      </c>
      <c r="AD375" s="3">
        <v>200000</v>
      </c>
      <c r="AE375" s="3">
        <v>0</v>
      </c>
      <c r="AF375" s="2">
        <v>2023</v>
      </c>
      <c r="AG375" s="2">
        <v>2023</v>
      </c>
      <c r="AH375" s="2">
        <v>2023</v>
      </c>
      <c r="AI375" s="12"/>
      <c r="AJ375" s="12"/>
      <c r="AK375" s="12"/>
      <c r="AL375" s="12"/>
      <c r="AM375" s="13" t="s">
        <v>16965</v>
      </c>
      <c r="AN375" s="13" t="s">
        <v>16967</v>
      </c>
      <c r="AO375" s="13">
        <v>0</v>
      </c>
      <c r="AP375" s="13" t="s">
        <v>16975</v>
      </c>
      <c r="AQ375" s="13" t="s">
        <v>16979</v>
      </c>
      <c r="AR375" s="13" t="s">
        <v>16975</v>
      </c>
      <c r="AS375" s="13"/>
      <c r="AT375" s="13"/>
      <c r="AU375" s="13"/>
      <c r="AV375" s="13"/>
      <c r="AW375" s="13" t="s">
        <v>926</v>
      </c>
      <c r="AX375" s="14">
        <v>3906.8</v>
      </c>
      <c r="AY375" s="14">
        <v>1053</v>
      </c>
      <c r="AZ375" s="13" t="s">
        <v>3044</v>
      </c>
      <c r="BA375" s="13" t="s">
        <v>17023</v>
      </c>
      <c r="BB375" s="15"/>
      <c r="BC375" s="16">
        <f t="shared" si="151"/>
        <v>0</v>
      </c>
      <c r="BJ375" s="5" t="str">
        <f>VLOOKUP(C375,BM:BO,3,FALSE)</f>
        <v>1105.500</v>
      </c>
      <c r="BM375" s="5" t="s">
        <v>3377</v>
      </c>
      <c r="BN375" s="5" t="s">
        <v>1345</v>
      </c>
      <c r="BO375" s="5" t="s">
        <v>3378</v>
      </c>
      <c r="BU375" s="5" t="s">
        <v>3377</v>
      </c>
      <c r="BV375" s="5" t="s">
        <v>1345</v>
      </c>
      <c r="BW375" s="5" t="s">
        <v>3378</v>
      </c>
      <c r="CH375" s="165">
        <f t="shared" si="134"/>
        <v>7.5669959187507629E-10</v>
      </c>
    </row>
    <row r="376" spans="1:115" s="174" customFormat="1" x14ac:dyDescent="0.3">
      <c r="A376" s="5">
        <v>1</v>
      </c>
      <c r="B376" s="17">
        <f>SUBTOTAL(9,$A$22:A376)</f>
        <v>303</v>
      </c>
      <c r="C376" s="188" t="s">
        <v>15361</v>
      </c>
      <c r="D376" s="1">
        <f t="shared" si="164"/>
        <v>4445789.16</v>
      </c>
      <c r="E376" s="170">
        <v>0</v>
      </c>
      <c r="F376" s="170">
        <v>0</v>
      </c>
      <c r="G376" s="170">
        <v>0</v>
      </c>
      <c r="H376" s="170">
        <v>0</v>
      </c>
      <c r="I376" s="170">
        <v>2383548.62</v>
      </c>
      <c r="J376" s="170">
        <v>0</v>
      </c>
      <c r="K376" s="171">
        <v>0</v>
      </c>
      <c r="L376" s="170">
        <v>0</v>
      </c>
      <c r="M376" s="170">
        <v>0</v>
      </c>
      <c r="N376" s="170">
        <v>0</v>
      </c>
      <c r="O376" s="170">
        <v>146</v>
      </c>
      <c r="P376" s="170">
        <v>1766451.26</v>
      </c>
      <c r="Q376" s="170">
        <v>0</v>
      </c>
      <c r="R376" s="170">
        <v>0</v>
      </c>
      <c r="S376" s="170">
        <v>0</v>
      </c>
      <c r="T376" s="170">
        <v>0</v>
      </c>
      <c r="U376" s="170">
        <v>0</v>
      </c>
      <c r="V376" s="170">
        <v>0</v>
      </c>
      <c r="W376" s="170">
        <v>0</v>
      </c>
      <c r="X376" s="170">
        <v>0</v>
      </c>
      <c r="Y376" s="170">
        <v>0</v>
      </c>
      <c r="Z376" s="170">
        <v>0</v>
      </c>
      <c r="AA376" s="170">
        <v>0</v>
      </c>
      <c r="AB376" s="170">
        <v>0</v>
      </c>
      <c r="AC376" s="193">
        <f>ROUND(N376*2.14%,2)+ROUND(E376*2.14%,2)+ROUND(F376*2.14%,2)+ROUND(G376*2.14%,2)+ROUND(H376*2.14%,2)+ROUND(I376*2.14%,2)+ROUND(J376*2.14%,2)+ROUND(L376*2.14%,2)+ROUND(P376*2.14%,2)+ROUND(R376*2.14%,2)+ROUND(T376*2.14%,2)+ROUND(U376*2.14%,2)+ROUND(V376*2.14%,2)+ROUND(W376*2.14%,2)+ROUND(X376*2.14%,2)+ROUND(Y376*2.14%,2)+ROUND(Z376*2.14%,2)+ROUND(AA376*2.14%,2)+ROUND(AB376*2.14%,2)</f>
        <v>88810</v>
      </c>
      <c r="AD376" s="170">
        <v>206979.28</v>
      </c>
      <c r="AE376" s="170">
        <v>0</v>
      </c>
      <c r="AF376" s="172">
        <v>2023</v>
      </c>
      <c r="AG376" s="172">
        <v>2023</v>
      </c>
      <c r="AH376" s="173">
        <v>2023</v>
      </c>
      <c r="AT376" s="174" t="e">
        <f>VLOOKUP(C376,AW:AX,2,FALSE)</f>
        <v>#N/A</v>
      </c>
      <c r="BW376" s="175"/>
      <c r="CE376" s="174" t="e">
        <f>VLOOKUP(C376,CF:CG,2,FALSE)</f>
        <v>#N/A</v>
      </c>
      <c r="CH376" s="165">
        <f t="shared" ref="CH376:CH441" si="165">D376-E376-F376-G376-H376-I376-J376-L376-N376-P376-R376-T376-U376-V376-W376-X376-Y376-Z376-AA376-AB376-AC376-AD376-AE376</f>
        <v>2.9103830456733704E-11</v>
      </c>
      <c r="CL376" s="174" t="e">
        <f>VLOOKUP(C376,CM:CN,2,FALSE)</f>
        <v>#N/A</v>
      </c>
      <c r="DK376" s="174" t="e">
        <f>VLOOKUP(C376,DL:DM,2,FALSE)</f>
        <v>#N/A</v>
      </c>
    </row>
    <row r="377" spans="1:115" s="174" customFormat="1" x14ac:dyDescent="0.3">
      <c r="A377" s="5">
        <v>1</v>
      </c>
      <c r="B377" s="17">
        <f>SUBTOTAL(9,$A$22:A377)</f>
        <v>304</v>
      </c>
      <c r="C377" s="162" t="s">
        <v>15483</v>
      </c>
      <c r="D377" s="1">
        <f t="shared" si="164"/>
        <v>4400416.54</v>
      </c>
      <c r="E377" s="170">
        <v>0</v>
      </c>
      <c r="F377" s="170">
        <v>0</v>
      </c>
      <c r="G377" s="170">
        <v>0</v>
      </c>
      <c r="H377" s="170">
        <v>0</v>
      </c>
      <c r="I377" s="170">
        <v>0</v>
      </c>
      <c r="J377" s="170">
        <v>0</v>
      </c>
      <c r="K377" s="171">
        <v>0</v>
      </c>
      <c r="L377" s="170">
        <v>0</v>
      </c>
      <c r="M377" s="170">
        <v>0</v>
      </c>
      <c r="N377" s="170">
        <v>0</v>
      </c>
      <c r="O377" s="170">
        <v>0</v>
      </c>
      <c r="P377" s="170">
        <v>0</v>
      </c>
      <c r="Q377" s="170">
        <v>1892.17</v>
      </c>
      <c r="R377" s="170">
        <v>4308220.62</v>
      </c>
      <c r="S377" s="170">
        <v>0</v>
      </c>
      <c r="T377" s="170">
        <v>0</v>
      </c>
      <c r="U377" s="170">
        <v>0</v>
      </c>
      <c r="V377" s="170">
        <v>0</v>
      </c>
      <c r="W377" s="170">
        <v>0</v>
      </c>
      <c r="X377" s="170">
        <v>0</v>
      </c>
      <c r="Y377" s="170">
        <v>0</v>
      </c>
      <c r="Z377" s="170">
        <v>0</v>
      </c>
      <c r="AA377" s="170">
        <v>0</v>
      </c>
      <c r="AB377" s="170">
        <v>0</v>
      </c>
      <c r="AC377" s="193">
        <f>ROUND(N377*2.14%,2)+ROUND(E377*2.14%,2)+ROUND(F377*2.14%,2)+ROUND(G377*2.14%,2)+ROUND(H377*2.14%,2)+ROUND(I377*2.14%,2)+ROUND(J377*2.14%,2)+ROUND(L377*2.14%,2)+ROUND(P377*2.14%,2)+ROUND(R377*2.14%,2)+ROUND(T377*2.14%,2)+ROUND(U377*2.14%,2)+ROUND(V377*2.14%,2)+ROUND(W377*2.14%,2)+ROUND(X377*2.14%,2)+ROUND(Y377*2.14%,2)+ROUND(Z377*2.14%,2)+ROUND(AA377*2.14%,2)+ROUND(AB377*2.14%,2)</f>
        <v>92195.92</v>
      </c>
      <c r="AD377" s="170">
        <v>0</v>
      </c>
      <c r="AE377" s="170">
        <v>0</v>
      </c>
      <c r="AF377" s="172" t="s">
        <v>17063</v>
      </c>
      <c r="AG377" s="172">
        <v>2023</v>
      </c>
      <c r="AH377" s="173">
        <v>2023</v>
      </c>
      <c r="AT377" s="174" t="e">
        <f>VLOOKUP(C377,AW:AX,2,FALSE)</f>
        <v>#N/A</v>
      </c>
      <c r="BW377" s="175"/>
      <c r="CA377" s="174" t="e">
        <f>VLOOKUP(C377,CB:CC,2,FALSE)</f>
        <v>#N/A</v>
      </c>
      <c r="CE377" s="174" t="e">
        <f>VLOOKUP(C377,CF:CG,2,FALSE)</f>
        <v>#N/A</v>
      </c>
      <c r="CH377" s="165">
        <f t="shared" si="165"/>
        <v>-7.2759576141834259E-11</v>
      </c>
      <c r="CL377" s="174" t="e">
        <f>VLOOKUP(C377,CM:CN,2,FALSE)</f>
        <v>#N/A</v>
      </c>
      <c r="DK377" s="174" t="e">
        <f>VLOOKUP(C377,DL:DM,2,FALSE)</f>
        <v>#N/A</v>
      </c>
    </row>
    <row r="378" spans="1:115" x14ac:dyDescent="0.3">
      <c r="A378" s="5">
        <v>1</v>
      </c>
      <c r="B378" s="17">
        <f>SUBTOTAL(9,$A$22:A378)</f>
        <v>305</v>
      </c>
      <c r="C378" s="4" t="s">
        <v>267</v>
      </c>
      <c r="D378" s="1">
        <f t="shared" si="164"/>
        <v>150000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169">
        <v>0</v>
      </c>
      <c r="L378" s="3">
        <v>0</v>
      </c>
      <c r="M378" s="6">
        <v>0</v>
      </c>
      <c r="N378" s="1">
        <v>0</v>
      </c>
      <c r="O378" s="3">
        <v>0</v>
      </c>
      <c r="P378" s="3">
        <v>0</v>
      </c>
      <c r="Q378" s="1">
        <v>0</v>
      </c>
      <c r="R378" s="1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1">
        <f>ROUND(N378*2.14%,2)</f>
        <v>0</v>
      </c>
      <c r="AD378" s="1">
        <v>150000</v>
      </c>
      <c r="AE378" s="3">
        <v>0</v>
      </c>
      <c r="AF378" s="2">
        <v>2023</v>
      </c>
      <c r="AG378" s="2" t="s">
        <v>17063</v>
      </c>
      <c r="AH378" s="2" t="s">
        <v>17063</v>
      </c>
      <c r="AI378" s="12"/>
      <c r="AJ378" s="12"/>
      <c r="AK378" s="12"/>
      <c r="AL378" s="12"/>
      <c r="AM378" s="13" t="s">
        <v>16973</v>
      </c>
      <c r="AN378" s="13" t="s">
        <v>16976</v>
      </c>
      <c r="AO378" s="13">
        <v>0</v>
      </c>
      <c r="AP378" s="13" t="s">
        <v>16971</v>
      </c>
      <c r="AQ378" s="13" t="s">
        <v>16983</v>
      </c>
      <c r="AR378" s="13">
        <v>0</v>
      </c>
      <c r="AS378" s="13" t="s">
        <v>16992</v>
      </c>
      <c r="AT378" s="13"/>
      <c r="AU378" s="13"/>
      <c r="AV378" s="13"/>
      <c r="AW378" s="13" t="s">
        <v>665</v>
      </c>
      <c r="AX378" s="14">
        <v>263.7</v>
      </c>
      <c r="AY378" s="14">
        <v>228.48</v>
      </c>
      <c r="AZ378" s="13" t="s">
        <v>2969</v>
      </c>
      <c r="BA378" s="13">
        <v>2006</v>
      </c>
      <c r="BB378" s="15"/>
      <c r="BC378" s="16">
        <f>AY378-M378</f>
        <v>228.48</v>
      </c>
      <c r="BJ378" s="5" t="str">
        <f>VLOOKUP(C378,BM:BO,3,FALSE)</f>
        <v>199.400</v>
      </c>
      <c r="BM378" s="5" t="s">
        <v>656</v>
      </c>
      <c r="BN378" s="5" t="s">
        <v>627</v>
      </c>
      <c r="BO378" s="5" t="s">
        <v>3375</v>
      </c>
      <c r="BU378" s="5" t="s">
        <v>656</v>
      </c>
      <c r="BV378" s="5" t="s">
        <v>627</v>
      </c>
      <c r="BW378" s="5" t="s">
        <v>3375</v>
      </c>
      <c r="CH378" s="165">
        <f t="shared" si="165"/>
        <v>0</v>
      </c>
    </row>
    <row r="379" spans="1:115" x14ac:dyDescent="0.3">
      <c r="B379" s="166" t="s">
        <v>271</v>
      </c>
      <c r="C379" s="166"/>
      <c r="D379" s="163">
        <f>D380</f>
        <v>8800830.6999999993</v>
      </c>
      <c r="E379" s="1">
        <f t="shared" ref="E379:AE379" si="166">E380</f>
        <v>0</v>
      </c>
      <c r="F379" s="1">
        <f t="shared" si="166"/>
        <v>0</v>
      </c>
      <c r="G379" s="1">
        <f t="shared" si="166"/>
        <v>0</v>
      </c>
      <c r="H379" s="1">
        <f t="shared" si="166"/>
        <v>0</v>
      </c>
      <c r="I379" s="1">
        <f t="shared" si="166"/>
        <v>0</v>
      </c>
      <c r="J379" s="1">
        <f t="shared" si="166"/>
        <v>0</v>
      </c>
      <c r="K379" s="164">
        <f t="shared" si="166"/>
        <v>0</v>
      </c>
      <c r="L379" s="1">
        <f t="shared" si="166"/>
        <v>0</v>
      </c>
      <c r="M379" s="1">
        <f t="shared" si="166"/>
        <v>820.6</v>
      </c>
      <c r="N379" s="1">
        <f t="shared" si="166"/>
        <v>8616438.9100000001</v>
      </c>
      <c r="O379" s="1">
        <f t="shared" si="166"/>
        <v>0</v>
      </c>
      <c r="P379" s="1">
        <f t="shared" si="166"/>
        <v>0</v>
      </c>
      <c r="Q379" s="1">
        <f t="shared" si="166"/>
        <v>0</v>
      </c>
      <c r="R379" s="1">
        <f t="shared" si="166"/>
        <v>0</v>
      </c>
      <c r="S379" s="1">
        <f t="shared" si="166"/>
        <v>0</v>
      </c>
      <c r="T379" s="1">
        <f t="shared" si="166"/>
        <v>0</v>
      </c>
      <c r="U379" s="1">
        <f t="shared" si="166"/>
        <v>0</v>
      </c>
      <c r="V379" s="1">
        <f t="shared" si="166"/>
        <v>0</v>
      </c>
      <c r="W379" s="1">
        <f t="shared" si="166"/>
        <v>0</v>
      </c>
      <c r="X379" s="1">
        <f t="shared" si="166"/>
        <v>0</v>
      </c>
      <c r="Y379" s="1">
        <f t="shared" si="166"/>
        <v>0</v>
      </c>
      <c r="Z379" s="1">
        <f t="shared" si="166"/>
        <v>0</v>
      </c>
      <c r="AA379" s="1">
        <f t="shared" si="166"/>
        <v>0</v>
      </c>
      <c r="AB379" s="1">
        <f t="shared" si="166"/>
        <v>0</v>
      </c>
      <c r="AC379" s="1">
        <f t="shared" si="166"/>
        <v>184391.79</v>
      </c>
      <c r="AD379" s="1">
        <f t="shared" si="166"/>
        <v>0</v>
      </c>
      <c r="AE379" s="1">
        <f t="shared" si="166"/>
        <v>0</v>
      </c>
      <c r="AF379" s="2" t="s">
        <v>17037</v>
      </c>
      <c r="AG379" s="2" t="s">
        <v>17037</v>
      </c>
      <c r="AH379" s="2" t="s">
        <v>17037</v>
      </c>
      <c r="AI379" s="12"/>
      <c r="AJ379" s="12"/>
      <c r="AK379" s="12"/>
      <c r="AL379" s="12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4"/>
      <c r="AY379" s="14"/>
      <c r="AZ379" s="13"/>
      <c r="BA379" s="13"/>
      <c r="BB379" s="15"/>
      <c r="BC379" s="16"/>
      <c r="CH379" s="165">
        <f t="shared" si="165"/>
        <v>-9.0221874415874481E-10</v>
      </c>
    </row>
    <row r="380" spans="1:115" s="174" customFormat="1" x14ac:dyDescent="0.3">
      <c r="A380" s="5">
        <v>1</v>
      </c>
      <c r="B380" s="17">
        <f>SUBTOTAL(9,$A$22:A380)</f>
        <v>306</v>
      </c>
      <c r="C380" s="188" t="s">
        <v>2742</v>
      </c>
      <c r="D380" s="1">
        <f>E380+F380+G380+H380+I380+J380+L380+N380+P380+R380+T380+U380+V380+W380+X380+Y380+Z380+AA380+AB380+AC380+AD380+AE380</f>
        <v>8800830.6999999993</v>
      </c>
      <c r="E380" s="170">
        <v>0</v>
      </c>
      <c r="F380" s="170">
        <v>0</v>
      </c>
      <c r="G380" s="170">
        <v>0</v>
      </c>
      <c r="H380" s="170">
        <v>0</v>
      </c>
      <c r="I380" s="170">
        <v>0</v>
      </c>
      <c r="J380" s="170">
        <v>0</v>
      </c>
      <c r="K380" s="171">
        <v>0</v>
      </c>
      <c r="L380" s="170">
        <v>0</v>
      </c>
      <c r="M380" s="170">
        <v>820.6</v>
      </c>
      <c r="N380" s="170">
        <v>8616438.9100000001</v>
      </c>
      <c r="O380" s="170">
        <v>0</v>
      </c>
      <c r="P380" s="170">
        <v>0</v>
      </c>
      <c r="Q380" s="170">
        <v>0</v>
      </c>
      <c r="R380" s="170">
        <v>0</v>
      </c>
      <c r="S380" s="170">
        <v>0</v>
      </c>
      <c r="T380" s="170">
        <v>0</v>
      </c>
      <c r="U380" s="170">
        <v>0</v>
      </c>
      <c r="V380" s="170">
        <v>0</v>
      </c>
      <c r="W380" s="170">
        <v>0</v>
      </c>
      <c r="X380" s="170">
        <v>0</v>
      </c>
      <c r="Y380" s="170">
        <v>0</v>
      </c>
      <c r="Z380" s="170">
        <v>0</v>
      </c>
      <c r="AA380" s="170">
        <v>0</v>
      </c>
      <c r="AB380" s="170">
        <v>0</v>
      </c>
      <c r="AC380" s="193">
        <f>ROUND(N380*2.14%,2)+ROUND(E380*2.14%,2)+ROUND(F380*2.14%,2)+ROUND(G380*2.14%,2)+ROUND(H380*2.14%,2)+ROUND(I380*2.14%,2)+ROUND(J380*2.14%,2)+ROUND(L380*2.14%,2)+ROUND(P380*2.14%,2)+ROUND(R380*2.14%,2)+ROUND(T380*2.14%,2)+ROUND(U380*2.14%,2)+ROUND(V380*2.14%,2)+ROUND(W380*2.14%,2)+ROUND(X380*2.14%,2)+ROUND(Y380*2.14%,2)+ROUND(Z380*2.14%,2)+ROUND(AA380*2.14%,2)+ROUND(AB380*2.14%,2)</f>
        <v>184391.79</v>
      </c>
      <c r="AD380" s="170">
        <v>0</v>
      </c>
      <c r="AE380" s="170">
        <v>0</v>
      </c>
      <c r="AF380" s="172" t="s">
        <v>17063</v>
      </c>
      <c r="AG380" s="172">
        <v>2023</v>
      </c>
      <c r="AH380" s="173">
        <v>2023</v>
      </c>
      <c r="AT380" s="174" t="e">
        <f>VLOOKUP(C380,AW:AX,2,FALSE)</f>
        <v>#N/A</v>
      </c>
      <c r="BW380" s="175"/>
      <c r="CE380" s="174" t="e">
        <f>VLOOKUP(C380,CF:CG,2,FALSE)</f>
        <v>#N/A</v>
      </c>
      <c r="CH380" s="165">
        <f t="shared" si="165"/>
        <v>-9.0221874415874481E-10</v>
      </c>
      <c r="CL380" s="174" t="e">
        <f>VLOOKUP(C380,CM:CN,2,FALSE)</f>
        <v>#N/A</v>
      </c>
      <c r="DK380" s="174" t="e">
        <f>VLOOKUP(C380,DL:DM,2,FALSE)</f>
        <v>#N/A</v>
      </c>
    </row>
    <row r="381" spans="1:115" x14ac:dyDescent="0.3">
      <c r="B381" s="166" t="s">
        <v>52</v>
      </c>
      <c r="C381" s="166"/>
      <c r="D381" s="163">
        <f>SUM(D382:D386)</f>
        <v>34494538.579999998</v>
      </c>
      <c r="E381" s="1">
        <f t="shared" ref="E381:AE381" si="167">SUM(E382:E386)</f>
        <v>0</v>
      </c>
      <c r="F381" s="1">
        <f t="shared" si="167"/>
        <v>0</v>
      </c>
      <c r="G381" s="1">
        <f t="shared" si="167"/>
        <v>0</v>
      </c>
      <c r="H381" s="1">
        <f t="shared" si="167"/>
        <v>0</v>
      </c>
      <c r="I381" s="1">
        <f t="shared" si="167"/>
        <v>0</v>
      </c>
      <c r="J381" s="1">
        <f t="shared" si="167"/>
        <v>0</v>
      </c>
      <c r="K381" s="164">
        <f t="shared" si="167"/>
        <v>0</v>
      </c>
      <c r="L381" s="1">
        <f t="shared" si="167"/>
        <v>0</v>
      </c>
      <c r="M381" s="1">
        <f t="shared" si="167"/>
        <v>3831.2200000000003</v>
      </c>
      <c r="N381" s="1">
        <f t="shared" si="167"/>
        <v>33585188.439999998</v>
      </c>
      <c r="O381" s="1">
        <f t="shared" si="167"/>
        <v>0</v>
      </c>
      <c r="P381" s="1">
        <f t="shared" si="167"/>
        <v>0</v>
      </c>
      <c r="Q381" s="1">
        <f t="shared" si="167"/>
        <v>0</v>
      </c>
      <c r="R381" s="1">
        <f t="shared" si="167"/>
        <v>0</v>
      </c>
      <c r="S381" s="1">
        <f t="shared" si="167"/>
        <v>0</v>
      </c>
      <c r="T381" s="1">
        <f t="shared" si="167"/>
        <v>0</v>
      </c>
      <c r="U381" s="1">
        <f t="shared" si="167"/>
        <v>0</v>
      </c>
      <c r="V381" s="1">
        <f t="shared" si="167"/>
        <v>0</v>
      </c>
      <c r="W381" s="1">
        <f t="shared" si="167"/>
        <v>0</v>
      </c>
      <c r="X381" s="1">
        <f t="shared" si="167"/>
        <v>0</v>
      </c>
      <c r="Y381" s="1">
        <f t="shared" si="167"/>
        <v>0</v>
      </c>
      <c r="Z381" s="1">
        <f t="shared" si="167"/>
        <v>0</v>
      </c>
      <c r="AA381" s="1">
        <f t="shared" si="167"/>
        <v>0</v>
      </c>
      <c r="AB381" s="1">
        <f t="shared" si="167"/>
        <v>0</v>
      </c>
      <c r="AC381" s="1">
        <f t="shared" si="167"/>
        <v>609350.14</v>
      </c>
      <c r="AD381" s="1">
        <f t="shared" si="167"/>
        <v>180000</v>
      </c>
      <c r="AE381" s="1">
        <f t="shared" si="167"/>
        <v>120000</v>
      </c>
      <c r="AF381" s="2" t="s">
        <v>17037</v>
      </c>
      <c r="AG381" s="2" t="s">
        <v>17037</v>
      </c>
      <c r="AH381" s="2" t="s">
        <v>17037</v>
      </c>
      <c r="AI381" s="12"/>
      <c r="AJ381" s="12"/>
      <c r="AK381" s="12"/>
      <c r="AL381" s="12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4"/>
      <c r="AY381" s="14"/>
      <c r="AZ381" s="13"/>
      <c r="BA381" s="13"/>
      <c r="BB381" s="15"/>
      <c r="BC381" s="16">
        <f t="shared" si="151"/>
        <v>-3831.2200000000003</v>
      </c>
      <c r="BJ381" s="5" t="e">
        <f>VLOOKUP(C381,BM:BO,3,FALSE)</f>
        <v>#N/A</v>
      </c>
      <c r="BM381" s="5" t="s">
        <v>3006</v>
      </c>
      <c r="BN381" s="5" t="s">
        <v>2986</v>
      </c>
      <c r="BO381" s="5" t="s">
        <v>2986</v>
      </c>
      <c r="BU381" s="5" t="s">
        <v>3006</v>
      </c>
      <c r="BV381" s="5" t="s">
        <v>2986</v>
      </c>
      <c r="BW381" s="5" t="s">
        <v>2986</v>
      </c>
      <c r="CH381" s="165">
        <f t="shared" si="165"/>
        <v>5.8207660913467407E-10</v>
      </c>
    </row>
    <row r="382" spans="1:115" x14ac:dyDescent="0.3">
      <c r="A382" s="5">
        <v>1</v>
      </c>
      <c r="B382" s="17">
        <f>SUBTOTAL(9,$A$22:A382)</f>
        <v>307</v>
      </c>
      <c r="C382" s="194" t="s">
        <v>57</v>
      </c>
      <c r="D382" s="1">
        <f t="shared" ref="D382:D386" si="168">E382+F382+G382+H382+I382+J382+L382+N382+P382+R382+T382+U382+V382+W382+X382+Y382+Z382+AA382+AB382+AC382+AD382+AE382</f>
        <v>4688937.4700000007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169">
        <v>0</v>
      </c>
      <c r="L382" s="3">
        <v>0</v>
      </c>
      <c r="M382" s="1">
        <v>544</v>
      </c>
      <c r="N382" s="1">
        <v>4414467.8600000003</v>
      </c>
      <c r="O382" s="3">
        <v>0</v>
      </c>
      <c r="P382" s="3">
        <v>0</v>
      </c>
      <c r="Q382" s="1">
        <v>0</v>
      </c>
      <c r="R382" s="1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1">
        <f>ROUND(N382*2.14%,2)</f>
        <v>94469.61</v>
      </c>
      <c r="AD382" s="1">
        <v>180000</v>
      </c>
      <c r="AE382" s="3">
        <v>0</v>
      </c>
      <c r="AF382" s="2">
        <v>2023</v>
      </c>
      <c r="AG382" s="2">
        <v>2023</v>
      </c>
      <c r="AH382" s="2">
        <v>2023</v>
      </c>
      <c r="AI382" s="12"/>
      <c r="AJ382" s="12"/>
      <c r="AK382" s="12"/>
      <c r="AL382" s="12"/>
      <c r="AM382" s="13" t="s">
        <v>16984</v>
      </c>
      <c r="AN382" s="13" t="s">
        <v>16960</v>
      </c>
      <c r="AO382" s="13">
        <v>0</v>
      </c>
      <c r="AP382" s="13" t="s">
        <v>16973</v>
      </c>
      <c r="AQ382" s="13" t="s">
        <v>16969</v>
      </c>
      <c r="AR382" s="13">
        <v>0</v>
      </c>
      <c r="AS382" s="13"/>
      <c r="AT382" s="13"/>
      <c r="AU382" s="13"/>
      <c r="AV382" s="13"/>
      <c r="AW382" s="13" t="s">
        <v>639</v>
      </c>
      <c r="AX382" s="14">
        <v>632.1</v>
      </c>
      <c r="AY382" s="14">
        <v>544</v>
      </c>
      <c r="AZ382" s="13" t="s">
        <v>2969</v>
      </c>
      <c r="BA382" s="13" t="s">
        <v>17023</v>
      </c>
      <c r="BB382" s="15"/>
      <c r="BC382" s="16">
        <f t="shared" si="151"/>
        <v>0</v>
      </c>
      <c r="BJ382" s="5" t="str">
        <f>VLOOKUP(C382,BM:BO,3,FALSE)</f>
        <v>0.000</v>
      </c>
      <c r="BM382" s="5" t="s">
        <v>3008</v>
      </c>
      <c r="BN382" s="5" t="s">
        <v>3010</v>
      </c>
      <c r="BO382" s="5" t="s">
        <v>2986</v>
      </c>
      <c r="BU382" s="5" t="s">
        <v>3008</v>
      </c>
      <c r="BV382" s="5" t="s">
        <v>3010</v>
      </c>
      <c r="BW382" s="5" t="s">
        <v>2986</v>
      </c>
      <c r="CH382" s="165">
        <f t="shared" si="165"/>
        <v>3.4924596548080444E-10</v>
      </c>
    </row>
    <row r="383" spans="1:115" x14ac:dyDescent="0.3">
      <c r="A383" s="5">
        <v>1</v>
      </c>
      <c r="B383" s="17">
        <f>SUBTOTAL(9,$A$22:A383)</f>
        <v>308</v>
      </c>
      <c r="C383" s="194" t="s">
        <v>15906</v>
      </c>
      <c r="D383" s="1">
        <f t="shared" si="168"/>
        <v>2100539.54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169">
        <v>0</v>
      </c>
      <c r="L383" s="3">
        <v>0</v>
      </c>
      <c r="M383" s="1">
        <v>358.42</v>
      </c>
      <c r="N383" s="1">
        <v>1939044</v>
      </c>
      <c r="O383" s="3">
        <v>0</v>
      </c>
      <c r="P383" s="3">
        <v>0</v>
      </c>
      <c r="Q383" s="1">
        <v>0</v>
      </c>
      <c r="R383" s="1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1">
        <v>41495.54</v>
      </c>
      <c r="AD383" s="1">
        <v>0</v>
      </c>
      <c r="AE383" s="3">
        <v>120000</v>
      </c>
      <c r="AF383" s="2" t="s">
        <v>17063</v>
      </c>
      <c r="AG383" s="2">
        <v>2023</v>
      </c>
      <c r="AH383" s="2">
        <v>2023</v>
      </c>
      <c r="AI383" s="12"/>
      <c r="AJ383" s="12"/>
      <c r="AK383" s="12"/>
      <c r="AL383" s="12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4"/>
      <c r="AY383" s="14"/>
      <c r="AZ383" s="13"/>
      <c r="BA383" s="13"/>
      <c r="BB383" s="15"/>
      <c r="BC383" s="16"/>
      <c r="CH383" s="165">
        <f t="shared" si="165"/>
        <v>0</v>
      </c>
    </row>
    <row r="384" spans="1:115" s="174" customFormat="1" x14ac:dyDescent="0.3">
      <c r="A384" s="5">
        <v>1</v>
      </c>
      <c r="B384" s="17">
        <f>SUBTOTAL(9,$A$22:A384)</f>
        <v>309</v>
      </c>
      <c r="C384" s="162" t="s">
        <v>15911</v>
      </c>
      <c r="D384" s="1">
        <f t="shared" si="168"/>
        <v>7615696.4900000002</v>
      </c>
      <c r="E384" s="170">
        <v>0</v>
      </c>
      <c r="F384" s="170">
        <v>0</v>
      </c>
      <c r="G384" s="170">
        <v>0</v>
      </c>
      <c r="H384" s="170">
        <v>0</v>
      </c>
      <c r="I384" s="170">
        <v>0</v>
      </c>
      <c r="J384" s="170">
        <v>0</v>
      </c>
      <c r="K384" s="171">
        <v>0</v>
      </c>
      <c r="L384" s="170">
        <v>0</v>
      </c>
      <c r="M384" s="170">
        <v>910.4</v>
      </c>
      <c r="N384" s="195">
        <v>7456135.2000000002</v>
      </c>
      <c r="O384" s="170">
        <v>0</v>
      </c>
      <c r="P384" s="170">
        <v>0</v>
      </c>
      <c r="Q384" s="170">
        <v>0</v>
      </c>
      <c r="R384" s="170">
        <v>0</v>
      </c>
      <c r="S384" s="170">
        <v>0</v>
      </c>
      <c r="T384" s="170">
        <v>0</v>
      </c>
      <c r="U384" s="170">
        <v>0</v>
      </c>
      <c r="V384" s="170">
        <v>0</v>
      </c>
      <c r="W384" s="170">
        <v>0</v>
      </c>
      <c r="X384" s="170">
        <v>0</v>
      </c>
      <c r="Y384" s="170">
        <v>0</v>
      </c>
      <c r="Z384" s="170">
        <v>0</v>
      </c>
      <c r="AA384" s="170">
        <v>0</v>
      </c>
      <c r="AB384" s="170">
        <v>0</v>
      </c>
      <c r="AC384" s="193">
        <f>ROUND(N384*2.14%,2)+ROUND(E384*2.14%,2)+ROUND(F384*2.14%,2)+ROUND(G384*2.14%,2)+ROUND(H384*2.14%,2)+ROUND(I384*2.14%,2)+ROUND(J384*2.14%,2)+ROUND(L384*2.14%,2)+ROUND(P384*2.14%,2)+ROUND(R384*2.14%,2)+ROUND(T384*2.14%,2)+ROUND(U384*2.14%,2)+ROUND(V384*2.14%,2)+ROUND(W384*2.14%,2)+ROUND(X384*2.14%,2)+ROUND(Y384*2.14%,2)+ROUND(Z384*2.14%,2)+ROUND(AA384*2.14%,2)+ROUND(AB384*2.14%,2)</f>
        <v>159561.29</v>
      </c>
      <c r="AD384" s="170">
        <v>0</v>
      </c>
      <c r="AE384" s="170">
        <v>0</v>
      </c>
      <c r="AF384" s="172" t="s">
        <v>17063</v>
      </c>
      <c r="AG384" s="172">
        <v>2023</v>
      </c>
      <c r="AH384" s="173">
        <v>2023</v>
      </c>
      <c r="AT384" s="174" t="e">
        <f>VLOOKUP(C384,AW:AX,2,FALSE)</f>
        <v>#N/A</v>
      </c>
      <c r="BW384" s="175"/>
      <c r="CA384" s="174" t="e">
        <f>VLOOKUP(C384,CB:CC,2,FALSE)</f>
        <v>#N/A</v>
      </c>
      <c r="CE384" s="174" t="e">
        <f>VLOOKUP(C384,CF:CG,2,FALSE)</f>
        <v>#N/A</v>
      </c>
      <c r="CH384" s="165">
        <f t="shared" si="165"/>
        <v>2.9103830456733704E-11</v>
      </c>
      <c r="CL384" s="174" t="e">
        <f>VLOOKUP(C384,CM:CN,2,FALSE)</f>
        <v>#N/A</v>
      </c>
      <c r="DK384" s="174" t="e">
        <f>VLOOKUP(C384,DL:DM,2,FALSE)</f>
        <v>#N/A</v>
      </c>
    </row>
    <row r="385" spans="1:115" s="174" customFormat="1" x14ac:dyDescent="0.3">
      <c r="A385" s="5">
        <v>1</v>
      </c>
      <c r="B385" s="17">
        <f>SUBTOTAL(9,$A$22:A385)</f>
        <v>310</v>
      </c>
      <c r="C385" s="162" t="s">
        <v>15887</v>
      </c>
      <c r="D385" s="1">
        <f t="shared" si="168"/>
        <v>9861598.209999999</v>
      </c>
      <c r="E385" s="170">
        <v>0</v>
      </c>
      <c r="F385" s="170">
        <v>0</v>
      </c>
      <c r="G385" s="170">
        <v>0</v>
      </c>
      <c r="H385" s="170">
        <v>0</v>
      </c>
      <c r="I385" s="170">
        <v>0</v>
      </c>
      <c r="J385" s="170">
        <v>0</v>
      </c>
      <c r="K385" s="171">
        <v>0</v>
      </c>
      <c r="L385" s="170">
        <v>0</v>
      </c>
      <c r="M385" s="170">
        <v>1052.4000000000001</v>
      </c>
      <c r="N385" s="195">
        <v>9654981.5999999996</v>
      </c>
      <c r="O385" s="170">
        <v>0</v>
      </c>
      <c r="P385" s="170">
        <v>0</v>
      </c>
      <c r="Q385" s="170">
        <v>0</v>
      </c>
      <c r="R385" s="170">
        <v>0</v>
      </c>
      <c r="S385" s="170">
        <v>0</v>
      </c>
      <c r="T385" s="170">
        <v>0</v>
      </c>
      <c r="U385" s="170">
        <v>0</v>
      </c>
      <c r="V385" s="170">
        <v>0</v>
      </c>
      <c r="W385" s="170">
        <v>0</v>
      </c>
      <c r="X385" s="170">
        <v>0</v>
      </c>
      <c r="Y385" s="170">
        <v>0</v>
      </c>
      <c r="Z385" s="170">
        <v>0</v>
      </c>
      <c r="AA385" s="170">
        <v>0</v>
      </c>
      <c r="AB385" s="170">
        <v>0</v>
      </c>
      <c r="AC385" s="193">
        <f>ROUND(N385*2.14%,2)+ROUND(E385*2.14%,2)+ROUND(F385*2.14%,2)+ROUND(G385*2.14%,2)+ROUND(H385*2.14%,2)+ROUND(I385*2.14%,2)+ROUND(J385*2.14%,2)+ROUND(L385*2.14%,2)+ROUND(P385*2.14%,2)+ROUND(R385*2.14%,2)+ROUND(T385*2.14%,2)+ROUND(U385*2.14%,2)+ROUND(V385*2.14%,2)+ROUND(W385*2.14%,2)+ROUND(X385*2.14%,2)+ROUND(Y385*2.14%,2)+ROUND(Z385*2.14%,2)+ROUND(AA385*2.14%,2)+ROUND(AB385*2.14%,2)</f>
        <v>206616.61</v>
      </c>
      <c r="AD385" s="170">
        <v>0</v>
      </c>
      <c r="AE385" s="170">
        <v>0</v>
      </c>
      <c r="AF385" s="172" t="s">
        <v>17063</v>
      </c>
      <c r="AG385" s="172">
        <v>2023</v>
      </c>
      <c r="AH385" s="173">
        <v>2023</v>
      </c>
      <c r="AT385" s="174" t="e">
        <f>VLOOKUP(C385,AW:AX,2,FALSE)</f>
        <v>#N/A</v>
      </c>
      <c r="BW385" s="175"/>
      <c r="CA385" s="174" t="e">
        <f>VLOOKUP(C385,CB:CC,2,FALSE)</f>
        <v>#N/A</v>
      </c>
      <c r="CE385" s="174" t="e">
        <f>VLOOKUP(C385,CF:CG,2,FALSE)</f>
        <v>#N/A</v>
      </c>
      <c r="CH385" s="165">
        <f t="shared" si="165"/>
        <v>-5.8207660913467407E-10</v>
      </c>
      <c r="CL385" s="174" t="e">
        <f>VLOOKUP(C385,CM:CN,2,FALSE)</f>
        <v>#N/A</v>
      </c>
      <c r="DK385" s="174" t="e">
        <f>VLOOKUP(C385,DL:DM,2,FALSE)</f>
        <v>#N/A</v>
      </c>
    </row>
    <row r="386" spans="1:115" s="174" customFormat="1" x14ac:dyDescent="0.3">
      <c r="A386" s="5">
        <v>1</v>
      </c>
      <c r="B386" s="17">
        <f>SUBTOTAL(9,$A$22:A386)</f>
        <v>311</v>
      </c>
      <c r="C386" s="188" t="s">
        <v>15892</v>
      </c>
      <c r="D386" s="1">
        <f t="shared" si="168"/>
        <v>10227766.869999999</v>
      </c>
      <c r="E386" s="170">
        <v>0</v>
      </c>
      <c r="F386" s="170">
        <v>0</v>
      </c>
      <c r="G386" s="170">
        <v>0</v>
      </c>
      <c r="H386" s="170">
        <v>0</v>
      </c>
      <c r="I386" s="170">
        <v>0</v>
      </c>
      <c r="J386" s="170">
        <v>0</v>
      </c>
      <c r="K386" s="171">
        <v>0</v>
      </c>
      <c r="L386" s="170">
        <v>0</v>
      </c>
      <c r="M386" s="170">
        <v>966</v>
      </c>
      <c r="N386" s="170">
        <v>10120559.779999999</v>
      </c>
      <c r="O386" s="170">
        <v>0</v>
      </c>
      <c r="P386" s="170">
        <v>0</v>
      </c>
      <c r="Q386" s="170">
        <v>0</v>
      </c>
      <c r="R386" s="170">
        <v>0</v>
      </c>
      <c r="S386" s="170">
        <v>0</v>
      </c>
      <c r="T386" s="170">
        <v>0</v>
      </c>
      <c r="U386" s="170">
        <v>0</v>
      </c>
      <c r="V386" s="170">
        <v>0</v>
      </c>
      <c r="W386" s="170">
        <v>0</v>
      </c>
      <c r="X386" s="170">
        <v>0</v>
      </c>
      <c r="Y386" s="170">
        <v>0</v>
      </c>
      <c r="Z386" s="170">
        <v>0</v>
      </c>
      <c r="AA386" s="170">
        <v>0</v>
      </c>
      <c r="AB386" s="170">
        <v>0</v>
      </c>
      <c r="AC386" s="170">
        <f t="shared" ref="AC386" si="169">ROUND(N386*1.0593%,2)+ROUND(E386*1.0593%,2)+ROUND(F386*1.0593%,2)+ROUND(G386*1.0593%,2)+ROUND(H386*1.0593%,2)+ROUND(I386*1.0593%,2)+ROUND(J386*1.0593%,2)+ROUND(L386*1.0593%,2)+ROUND(P386*1.0593%,2)+ROUND(R386*1.0593%,2)+ROUND(T386*1.0593%,2)+ROUND(U386*1.0593%,2)+ROUND(V386*1.0593%,2)+ROUND(W386*1.0593%,2)+ROUND(X386*1.0593%,2)+ROUND(Y386*1.0593%,2)+ROUND(Z386*1.0593%,2)+ROUND(AA386*1.0593%,2)+ROUND(AB386*1.0593%,2)</f>
        <v>107207.09</v>
      </c>
      <c r="AD386" s="170">
        <v>0</v>
      </c>
      <c r="AE386" s="170">
        <v>0</v>
      </c>
      <c r="AF386" s="172" t="s">
        <v>17063</v>
      </c>
      <c r="AG386" s="172">
        <v>2023</v>
      </c>
      <c r="AH386" s="173">
        <v>2023</v>
      </c>
      <c r="AT386" s="174" t="e">
        <f>VLOOKUP(C386,AW:AX,2,FALSE)</f>
        <v>#N/A</v>
      </c>
      <c r="BW386" s="175"/>
      <c r="CE386" s="174">
        <f>VLOOKUP(C386,CF:CG,2,FALSE)</f>
        <v>1</v>
      </c>
      <c r="CH386" s="165">
        <f t="shared" si="165"/>
        <v>-1.4551915228366852E-10</v>
      </c>
      <c r="CL386" s="174" t="e">
        <f>VLOOKUP(C386,CM:CN,2,FALSE)</f>
        <v>#N/A</v>
      </c>
      <c r="DK386" s="174" t="e">
        <f>VLOOKUP(C386,DL:DM,2,FALSE)</f>
        <v>#N/A</v>
      </c>
    </row>
    <row r="387" spans="1:115" x14ac:dyDescent="0.3">
      <c r="B387" s="166" t="s">
        <v>53</v>
      </c>
      <c r="C387" s="166"/>
      <c r="D387" s="163">
        <f>D388</f>
        <v>8578192.4800000004</v>
      </c>
      <c r="E387" s="1">
        <f t="shared" ref="E387:AE387" si="170">E388</f>
        <v>0</v>
      </c>
      <c r="F387" s="1">
        <f t="shared" si="170"/>
        <v>0</v>
      </c>
      <c r="G387" s="1">
        <f t="shared" si="170"/>
        <v>0</v>
      </c>
      <c r="H387" s="1">
        <f t="shared" si="170"/>
        <v>0</v>
      </c>
      <c r="I387" s="1">
        <f t="shared" si="170"/>
        <v>0</v>
      </c>
      <c r="J387" s="1">
        <f t="shared" si="170"/>
        <v>0</v>
      </c>
      <c r="K387" s="164">
        <f t="shared" si="170"/>
        <v>0</v>
      </c>
      <c r="L387" s="1">
        <f t="shared" si="170"/>
        <v>0</v>
      </c>
      <c r="M387" s="1">
        <f t="shared" si="170"/>
        <v>962</v>
      </c>
      <c r="N387" s="1">
        <f t="shared" si="170"/>
        <v>8222236.6200000001</v>
      </c>
      <c r="O387" s="1">
        <f t="shared" si="170"/>
        <v>0</v>
      </c>
      <c r="P387" s="1">
        <f t="shared" si="170"/>
        <v>0</v>
      </c>
      <c r="Q387" s="1">
        <f t="shared" si="170"/>
        <v>0</v>
      </c>
      <c r="R387" s="1">
        <f t="shared" si="170"/>
        <v>0</v>
      </c>
      <c r="S387" s="1">
        <f t="shared" si="170"/>
        <v>0</v>
      </c>
      <c r="T387" s="1">
        <f t="shared" si="170"/>
        <v>0</v>
      </c>
      <c r="U387" s="1">
        <f t="shared" si="170"/>
        <v>0</v>
      </c>
      <c r="V387" s="1">
        <f t="shared" si="170"/>
        <v>0</v>
      </c>
      <c r="W387" s="1">
        <f t="shared" si="170"/>
        <v>0</v>
      </c>
      <c r="X387" s="1">
        <f t="shared" si="170"/>
        <v>0</v>
      </c>
      <c r="Y387" s="1">
        <f t="shared" si="170"/>
        <v>0</v>
      </c>
      <c r="Z387" s="1">
        <f t="shared" si="170"/>
        <v>0</v>
      </c>
      <c r="AA387" s="1">
        <f t="shared" si="170"/>
        <v>0</v>
      </c>
      <c r="AB387" s="1">
        <f t="shared" si="170"/>
        <v>0</v>
      </c>
      <c r="AC387" s="1">
        <f t="shared" si="170"/>
        <v>175955.86</v>
      </c>
      <c r="AD387" s="1">
        <f t="shared" si="170"/>
        <v>180000</v>
      </c>
      <c r="AE387" s="1">
        <f t="shared" si="170"/>
        <v>0</v>
      </c>
      <c r="AF387" s="2" t="s">
        <v>17037</v>
      </c>
      <c r="AG387" s="2" t="s">
        <v>17037</v>
      </c>
      <c r="AH387" s="2" t="s">
        <v>17037</v>
      </c>
      <c r="AI387" s="12"/>
      <c r="AJ387" s="12"/>
      <c r="AK387" s="12"/>
      <c r="AL387" s="12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4"/>
      <c r="AY387" s="14"/>
      <c r="AZ387" s="13"/>
      <c r="BA387" s="13"/>
      <c r="BB387" s="15"/>
      <c r="BC387" s="16">
        <f t="shared" si="151"/>
        <v>-962</v>
      </c>
      <c r="BJ387" s="5" t="e">
        <f t="shared" ref="BJ387:BJ392" si="171">VLOOKUP(C387,BM:BO,3,FALSE)</f>
        <v>#N/A</v>
      </c>
      <c r="BM387" s="5" t="s">
        <v>3011</v>
      </c>
      <c r="BN387" s="5" t="s">
        <v>2986</v>
      </c>
      <c r="BO387" s="5" t="s">
        <v>2986</v>
      </c>
      <c r="BU387" s="5" t="s">
        <v>3011</v>
      </c>
      <c r="BV387" s="5" t="s">
        <v>2986</v>
      </c>
      <c r="BW387" s="5" t="s">
        <v>2986</v>
      </c>
      <c r="CH387" s="165">
        <f t="shared" si="165"/>
        <v>3.4924596548080444E-10</v>
      </c>
    </row>
    <row r="388" spans="1:115" x14ac:dyDescent="0.3">
      <c r="A388" s="5">
        <v>1</v>
      </c>
      <c r="B388" s="17">
        <f>SUBTOTAL(9,$A$22:A388)</f>
        <v>312</v>
      </c>
      <c r="C388" s="196" t="s">
        <v>58</v>
      </c>
      <c r="D388" s="1">
        <f>E388+F388+G388+H388+I388+J388+L388+N388+P388+R388+T388+U388+V388+W388+X388+Y388+Z388+AA388+AB388+AC388+AD388+AE388</f>
        <v>8578192.4800000004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169">
        <v>0</v>
      </c>
      <c r="L388" s="3">
        <v>0</v>
      </c>
      <c r="M388" s="197">
        <v>962</v>
      </c>
      <c r="N388" s="1">
        <v>8222236.6200000001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1">
        <f>ROUND(N388*2.14%,2)</f>
        <v>175955.86</v>
      </c>
      <c r="AD388" s="1">
        <v>180000</v>
      </c>
      <c r="AE388" s="3">
        <v>0</v>
      </c>
      <c r="AF388" s="2">
        <v>2023</v>
      </c>
      <c r="AG388" s="2">
        <v>2023</v>
      </c>
      <c r="AH388" s="2">
        <v>2023</v>
      </c>
      <c r="AI388" s="12"/>
      <c r="AJ388" s="12"/>
      <c r="AK388" s="12"/>
      <c r="AL388" s="12"/>
      <c r="AM388" s="13" t="s">
        <v>16981</v>
      </c>
      <c r="AN388" s="13" t="s">
        <v>16970</v>
      </c>
      <c r="AO388" s="13">
        <v>0</v>
      </c>
      <c r="AP388" s="13" t="s">
        <v>16975</v>
      </c>
      <c r="AQ388" s="13" t="s">
        <v>16963</v>
      </c>
      <c r="AR388" s="13" t="s">
        <v>16975</v>
      </c>
      <c r="AS388" s="13"/>
      <c r="AT388" s="13"/>
      <c r="AU388" s="13"/>
      <c r="AV388" s="13"/>
      <c r="AW388" s="13" t="s">
        <v>783</v>
      </c>
      <c r="AX388" s="14">
        <v>3535</v>
      </c>
      <c r="AY388" s="14">
        <v>962</v>
      </c>
      <c r="AZ388" s="13" t="s">
        <v>3044</v>
      </c>
      <c r="BA388" s="13" t="s">
        <v>17023</v>
      </c>
      <c r="BB388" s="15"/>
      <c r="BC388" s="16">
        <f t="shared" si="151"/>
        <v>0</v>
      </c>
      <c r="BJ388" s="5" t="str">
        <f t="shared" si="171"/>
        <v>857.000</v>
      </c>
      <c r="BM388" s="5" t="s">
        <v>3012</v>
      </c>
      <c r="BN388" s="5" t="s">
        <v>2982</v>
      </c>
      <c r="BO388" s="5" t="s">
        <v>3014</v>
      </c>
      <c r="BU388" s="5" t="s">
        <v>3012</v>
      </c>
      <c r="BV388" s="5" t="s">
        <v>2982</v>
      </c>
      <c r="BW388" s="5" t="s">
        <v>3014</v>
      </c>
      <c r="CH388" s="165">
        <f t="shared" si="165"/>
        <v>3.4924596548080444E-10</v>
      </c>
    </row>
    <row r="389" spans="1:115" x14ac:dyDescent="0.3">
      <c r="B389" s="166" t="s">
        <v>54</v>
      </c>
      <c r="C389" s="166"/>
      <c r="D389" s="163">
        <f>D390</f>
        <v>10731103.199999999</v>
      </c>
      <c r="E389" s="1">
        <f t="shared" ref="E389:AE389" si="172">E390</f>
        <v>0</v>
      </c>
      <c r="F389" s="1">
        <f t="shared" si="172"/>
        <v>0</v>
      </c>
      <c r="G389" s="1">
        <f t="shared" si="172"/>
        <v>0</v>
      </c>
      <c r="H389" s="1">
        <f t="shared" si="172"/>
        <v>0</v>
      </c>
      <c r="I389" s="1">
        <f t="shared" si="172"/>
        <v>0</v>
      </c>
      <c r="J389" s="1">
        <f t="shared" si="172"/>
        <v>0</v>
      </c>
      <c r="K389" s="164">
        <f t="shared" si="172"/>
        <v>0</v>
      </c>
      <c r="L389" s="1">
        <f t="shared" si="172"/>
        <v>0</v>
      </c>
      <c r="M389" s="1">
        <f t="shared" si="172"/>
        <v>1245</v>
      </c>
      <c r="N389" s="1">
        <f t="shared" si="172"/>
        <v>10310459.369999999</v>
      </c>
      <c r="O389" s="1">
        <f t="shared" si="172"/>
        <v>0</v>
      </c>
      <c r="P389" s="1">
        <f t="shared" si="172"/>
        <v>0</v>
      </c>
      <c r="Q389" s="1">
        <f t="shared" si="172"/>
        <v>0</v>
      </c>
      <c r="R389" s="1">
        <f t="shared" si="172"/>
        <v>0</v>
      </c>
      <c r="S389" s="1">
        <f t="shared" si="172"/>
        <v>0</v>
      </c>
      <c r="T389" s="1">
        <f t="shared" si="172"/>
        <v>0</v>
      </c>
      <c r="U389" s="1">
        <f t="shared" si="172"/>
        <v>0</v>
      </c>
      <c r="V389" s="1">
        <f t="shared" si="172"/>
        <v>0</v>
      </c>
      <c r="W389" s="1">
        <f t="shared" si="172"/>
        <v>0</v>
      </c>
      <c r="X389" s="1">
        <f t="shared" si="172"/>
        <v>0</v>
      </c>
      <c r="Y389" s="1">
        <f t="shared" si="172"/>
        <v>0</v>
      </c>
      <c r="Z389" s="1">
        <f t="shared" si="172"/>
        <v>0</v>
      </c>
      <c r="AA389" s="1">
        <f t="shared" si="172"/>
        <v>0</v>
      </c>
      <c r="AB389" s="1">
        <f t="shared" si="172"/>
        <v>0</v>
      </c>
      <c r="AC389" s="1">
        <f t="shared" si="172"/>
        <v>220643.83</v>
      </c>
      <c r="AD389" s="1">
        <f t="shared" si="172"/>
        <v>200000</v>
      </c>
      <c r="AE389" s="1">
        <f t="shared" si="172"/>
        <v>0</v>
      </c>
      <c r="AF389" s="2" t="s">
        <v>17037</v>
      </c>
      <c r="AG389" s="2" t="s">
        <v>17037</v>
      </c>
      <c r="AH389" s="2" t="s">
        <v>17037</v>
      </c>
      <c r="AI389" s="12"/>
      <c r="AJ389" s="12"/>
      <c r="AK389" s="12"/>
      <c r="AL389" s="12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4"/>
      <c r="AY389" s="14"/>
      <c r="AZ389" s="13"/>
      <c r="BA389" s="13"/>
      <c r="BB389" s="15"/>
      <c r="BC389" s="16">
        <f t="shared" si="151"/>
        <v>-1245</v>
      </c>
      <c r="BJ389" s="5" t="e">
        <f t="shared" si="171"/>
        <v>#N/A</v>
      </c>
      <c r="BM389" s="5" t="s">
        <v>3015</v>
      </c>
      <c r="BN389" s="5" t="s">
        <v>17000</v>
      </c>
      <c r="BO389" s="5" t="s">
        <v>3017</v>
      </c>
      <c r="BU389" s="5" t="s">
        <v>3015</v>
      </c>
      <c r="BV389" s="5" t="s">
        <v>17000</v>
      </c>
      <c r="BW389" s="5" t="s">
        <v>3017</v>
      </c>
      <c r="CH389" s="165">
        <f t="shared" si="165"/>
        <v>8.7311491370201111E-11</v>
      </c>
    </row>
    <row r="390" spans="1:115" x14ac:dyDescent="0.3">
      <c r="A390" s="5">
        <v>1</v>
      </c>
      <c r="B390" s="17">
        <f>SUBTOTAL(9,$A$22:A390)</f>
        <v>313</v>
      </c>
      <c r="C390" s="4" t="s">
        <v>59</v>
      </c>
      <c r="D390" s="1">
        <f>E390+F390+G390+H390+I390+J390+L390+N390+P390+R390+T390+U390+V390+W390+X390+Y390+Z390+AA390+AB390+AC390+AD390+AE390</f>
        <v>10731103.199999999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169">
        <v>0</v>
      </c>
      <c r="L390" s="3">
        <v>0</v>
      </c>
      <c r="M390" s="1">
        <v>1245</v>
      </c>
      <c r="N390" s="1">
        <v>10310459.369999999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1">
        <f>ROUND(N390*2.14%,2)</f>
        <v>220643.83</v>
      </c>
      <c r="AD390" s="3">
        <v>200000</v>
      </c>
      <c r="AE390" s="3">
        <v>0</v>
      </c>
      <c r="AF390" s="2">
        <v>2023</v>
      </c>
      <c r="AG390" s="2">
        <v>2023</v>
      </c>
      <c r="AH390" s="2">
        <v>2023</v>
      </c>
      <c r="AI390" s="12"/>
      <c r="AJ390" s="12"/>
      <c r="AK390" s="12"/>
      <c r="AL390" s="12"/>
      <c r="AM390" s="13" t="s">
        <v>16965</v>
      </c>
      <c r="AN390" s="13" t="s">
        <v>16967</v>
      </c>
      <c r="AO390" s="13">
        <v>0</v>
      </c>
      <c r="AP390" s="13" t="s">
        <v>16983</v>
      </c>
      <c r="AQ390" s="13" t="s">
        <v>16979</v>
      </c>
      <c r="AR390" s="13" t="s">
        <v>16975</v>
      </c>
      <c r="AS390" s="13"/>
      <c r="AT390" s="13"/>
      <c r="AU390" s="13"/>
      <c r="AV390" s="13"/>
      <c r="AW390" s="13" t="s">
        <v>739</v>
      </c>
      <c r="AX390" s="14">
        <v>1334.6</v>
      </c>
      <c r="AY390" s="14">
        <v>1245</v>
      </c>
      <c r="AZ390" s="13" t="s">
        <v>2969</v>
      </c>
      <c r="BA390" s="13" t="s">
        <v>17023</v>
      </c>
      <c r="BB390" s="15"/>
      <c r="BC390" s="16">
        <f t="shared" si="151"/>
        <v>0</v>
      </c>
      <c r="BJ390" s="5" t="str">
        <f t="shared" si="171"/>
        <v>1002.100</v>
      </c>
      <c r="BM390" s="5" t="s">
        <v>3018</v>
      </c>
      <c r="BN390" s="5" t="s">
        <v>3007</v>
      </c>
      <c r="BO390" s="5" t="s">
        <v>3021</v>
      </c>
      <c r="BU390" s="5" t="s">
        <v>3018</v>
      </c>
      <c r="BV390" s="5" t="s">
        <v>3007</v>
      </c>
      <c r="BW390" s="5" t="s">
        <v>3021</v>
      </c>
      <c r="CH390" s="165">
        <f t="shared" si="165"/>
        <v>8.7311491370201111E-11</v>
      </c>
    </row>
    <row r="391" spans="1:115" x14ac:dyDescent="0.3">
      <c r="B391" s="166" t="s">
        <v>493</v>
      </c>
      <c r="C391" s="166"/>
      <c r="D391" s="163">
        <f>SUM(D392:D395)</f>
        <v>14463585.310000002</v>
      </c>
      <c r="E391" s="1">
        <f t="shared" ref="E391:AE391" si="173">SUM(E392:E395)</f>
        <v>0</v>
      </c>
      <c r="F391" s="1">
        <f t="shared" si="173"/>
        <v>0</v>
      </c>
      <c r="G391" s="1">
        <f t="shared" si="173"/>
        <v>0</v>
      </c>
      <c r="H391" s="1">
        <f t="shared" si="173"/>
        <v>0</v>
      </c>
      <c r="I391" s="1">
        <f t="shared" si="173"/>
        <v>0</v>
      </c>
      <c r="J391" s="1">
        <f t="shared" si="173"/>
        <v>0</v>
      </c>
      <c r="K391" s="164">
        <f t="shared" si="173"/>
        <v>0</v>
      </c>
      <c r="L391" s="1">
        <f t="shared" si="173"/>
        <v>0</v>
      </c>
      <c r="M391" s="1">
        <f t="shared" si="173"/>
        <v>1856</v>
      </c>
      <c r="N391" s="1">
        <f t="shared" si="173"/>
        <v>13485006.180000002</v>
      </c>
      <c r="O391" s="1">
        <f t="shared" si="173"/>
        <v>0</v>
      </c>
      <c r="P391" s="1">
        <f t="shared" si="173"/>
        <v>0</v>
      </c>
      <c r="Q391" s="1">
        <f t="shared" si="173"/>
        <v>0</v>
      </c>
      <c r="R391" s="1">
        <f t="shared" si="173"/>
        <v>0</v>
      </c>
      <c r="S391" s="1">
        <f t="shared" si="173"/>
        <v>0</v>
      </c>
      <c r="T391" s="1">
        <f t="shared" si="173"/>
        <v>0</v>
      </c>
      <c r="U391" s="1">
        <f t="shared" si="173"/>
        <v>0</v>
      </c>
      <c r="V391" s="1">
        <f t="shared" si="173"/>
        <v>0</v>
      </c>
      <c r="W391" s="1">
        <f t="shared" si="173"/>
        <v>0</v>
      </c>
      <c r="X391" s="1">
        <f t="shared" si="173"/>
        <v>0</v>
      </c>
      <c r="Y391" s="1">
        <f t="shared" si="173"/>
        <v>0</v>
      </c>
      <c r="Z391" s="1">
        <f t="shared" si="173"/>
        <v>0</v>
      </c>
      <c r="AA391" s="1">
        <f t="shared" si="173"/>
        <v>0</v>
      </c>
      <c r="AB391" s="1">
        <f t="shared" si="173"/>
        <v>0</v>
      </c>
      <c r="AC391" s="1">
        <f t="shared" si="173"/>
        <v>288579.13</v>
      </c>
      <c r="AD391" s="1">
        <f t="shared" si="173"/>
        <v>330000</v>
      </c>
      <c r="AE391" s="1">
        <f t="shared" si="173"/>
        <v>360000</v>
      </c>
      <c r="AF391" s="2" t="s">
        <v>17037</v>
      </c>
      <c r="AG391" s="2" t="s">
        <v>17037</v>
      </c>
      <c r="AH391" s="2" t="s">
        <v>17037</v>
      </c>
      <c r="AI391" s="12"/>
      <c r="AJ391" s="12"/>
      <c r="AK391" s="12"/>
      <c r="AL391" s="12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4"/>
      <c r="AY391" s="14"/>
      <c r="AZ391" s="13"/>
      <c r="BA391" s="13"/>
      <c r="BB391" s="15"/>
      <c r="BC391" s="16">
        <f t="shared" si="151"/>
        <v>-1856</v>
      </c>
      <c r="BJ391" s="5" t="e">
        <f t="shared" si="171"/>
        <v>#N/A</v>
      </c>
      <c r="BM391" s="5" t="s">
        <v>3745</v>
      </c>
      <c r="BN391" s="5" t="s">
        <v>666</v>
      </c>
      <c r="BO391" s="5" t="s">
        <v>773</v>
      </c>
      <c r="BU391" s="5" t="s">
        <v>3745</v>
      </c>
      <c r="BV391" s="5" t="s">
        <v>666</v>
      </c>
      <c r="BW391" s="5" t="s">
        <v>773</v>
      </c>
      <c r="CH391" s="165">
        <f t="shared" si="165"/>
        <v>8.149072527885437E-10</v>
      </c>
    </row>
    <row r="392" spans="1:115" x14ac:dyDescent="0.3">
      <c r="A392" s="5">
        <v>1</v>
      </c>
      <c r="B392" s="17">
        <f>SUBTOTAL(9,$A$22:A392)</f>
        <v>314</v>
      </c>
      <c r="C392" s="4" t="s">
        <v>495</v>
      </c>
      <c r="D392" s="1">
        <f t="shared" ref="D392:D393" si="174">E392+F392+G392+H392+I392+J392+L392+N392+P392+R392+T392+U392+V392+W392+X392+Y392+Z392+AA392+AB392+AC392+AD392+AE392</f>
        <v>5220267.2200000007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169">
        <v>0</v>
      </c>
      <c r="L392" s="3">
        <v>0</v>
      </c>
      <c r="M392" s="6">
        <v>644</v>
      </c>
      <c r="N392" s="1">
        <v>4958438.6500000004</v>
      </c>
      <c r="O392" s="3">
        <v>0</v>
      </c>
      <c r="P392" s="3">
        <v>0</v>
      </c>
      <c r="Q392" s="1">
        <v>0</v>
      </c>
      <c r="R392" s="1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1">
        <f>ROUND(N392*2.14%,2)</f>
        <v>106110.59</v>
      </c>
      <c r="AD392" s="1">
        <v>155717.98000000001</v>
      </c>
      <c r="AE392" s="3">
        <v>0</v>
      </c>
      <c r="AF392" s="2">
        <v>2023</v>
      </c>
      <c r="AG392" s="2">
        <v>2023</v>
      </c>
      <c r="AH392" s="2">
        <v>2023</v>
      </c>
      <c r="AI392" s="12"/>
      <c r="AJ392" s="12"/>
      <c r="AK392" s="12"/>
      <c r="AL392" s="12"/>
      <c r="AM392" s="13" t="s">
        <v>16964</v>
      </c>
      <c r="AN392" s="13" t="s">
        <v>16969</v>
      </c>
      <c r="AO392" s="13">
        <v>0</v>
      </c>
      <c r="AP392" s="13" t="s">
        <v>16962</v>
      </c>
      <c r="AQ392" s="13" t="s">
        <v>16983</v>
      </c>
      <c r="AR392" s="13" t="s">
        <v>16975</v>
      </c>
      <c r="AS392" s="13"/>
      <c r="AT392" s="13"/>
      <c r="AU392" s="13"/>
      <c r="AV392" s="13"/>
      <c r="AW392" s="13" t="s">
        <v>1016</v>
      </c>
      <c r="AX392" s="14">
        <v>955.2</v>
      </c>
      <c r="AY392" s="14" t="s">
        <v>2986</v>
      </c>
      <c r="AZ392" s="13" t="s">
        <v>2969</v>
      </c>
      <c r="BA392" s="13" t="s">
        <v>17023</v>
      </c>
      <c r="BB392" s="15"/>
      <c r="BC392" s="16" t="e">
        <f t="shared" si="151"/>
        <v>#VALUE!</v>
      </c>
      <c r="BJ392" s="5" t="str">
        <f t="shared" si="171"/>
        <v>478.150</v>
      </c>
      <c r="BM392" s="5" t="s">
        <v>3748</v>
      </c>
      <c r="BN392" s="5" t="s">
        <v>669</v>
      </c>
      <c r="BO392" s="5" t="s">
        <v>3749</v>
      </c>
      <c r="BU392" s="5" t="s">
        <v>3748</v>
      </c>
      <c r="BV392" s="5" t="s">
        <v>669</v>
      </c>
      <c r="BW392" s="5" t="s">
        <v>3749</v>
      </c>
      <c r="CH392" s="165">
        <f t="shared" si="165"/>
        <v>2.9103830456733704E-10</v>
      </c>
    </row>
    <row r="393" spans="1:115" s="174" customFormat="1" x14ac:dyDescent="0.3">
      <c r="A393" s="5">
        <v>1</v>
      </c>
      <c r="B393" s="17">
        <f>SUBTOTAL(9,$A$22:A393)</f>
        <v>315</v>
      </c>
      <c r="C393" s="162" t="s">
        <v>16238</v>
      </c>
      <c r="D393" s="1">
        <f t="shared" si="174"/>
        <v>4129277.1100000003</v>
      </c>
      <c r="E393" s="170">
        <v>0</v>
      </c>
      <c r="F393" s="170">
        <v>0</v>
      </c>
      <c r="G393" s="170">
        <v>0</v>
      </c>
      <c r="H393" s="170">
        <v>0</v>
      </c>
      <c r="I393" s="170">
        <v>0</v>
      </c>
      <c r="J393" s="170">
        <v>0</v>
      </c>
      <c r="K393" s="171">
        <v>0</v>
      </c>
      <c r="L393" s="170">
        <v>0</v>
      </c>
      <c r="M393" s="170">
        <v>510</v>
      </c>
      <c r="N393" s="170">
        <v>3925276.2</v>
      </c>
      <c r="O393" s="170">
        <v>0</v>
      </c>
      <c r="P393" s="170">
        <v>0</v>
      </c>
      <c r="Q393" s="170">
        <v>0</v>
      </c>
      <c r="R393" s="170">
        <v>0</v>
      </c>
      <c r="S393" s="170">
        <v>0</v>
      </c>
      <c r="T393" s="170">
        <v>0</v>
      </c>
      <c r="U393" s="170">
        <v>0</v>
      </c>
      <c r="V393" s="170">
        <v>0</v>
      </c>
      <c r="W393" s="170">
        <v>0</v>
      </c>
      <c r="X393" s="170">
        <v>0</v>
      </c>
      <c r="Y393" s="170">
        <v>0</v>
      </c>
      <c r="Z393" s="170">
        <v>0</v>
      </c>
      <c r="AA393" s="170">
        <v>0</v>
      </c>
      <c r="AB393" s="170">
        <v>0</v>
      </c>
      <c r="AC393" s="193">
        <f>ROUND(N393*2.14%,2)+ROUND(E393*2.14%,2)+ROUND(F393*2.14%,2)+ROUND(G393*2.14%,2)+ROUND(H393*2.14%,2)+ROUND(I393*2.14%,2)+ROUND(J393*2.14%,2)+ROUND(L393*2.14%,2)+ROUND(P393*2.14%,2)+ROUND(R393*2.14%,2)+ROUND(T393*2.14%,2)+ROUND(U393*2.14%,2)+ROUND(V393*2.14%,2)+ROUND(W393*2.14%,2)+ROUND(X393*2.14%,2)+ROUND(Y393*2.14%,2)+ROUND(Z393*2.14%,2)+ROUND(AA393*2.14%,2)+ROUND(AB393*2.14%,2)</f>
        <v>84000.91</v>
      </c>
      <c r="AD393" s="170">
        <v>0</v>
      </c>
      <c r="AE393" s="170">
        <v>120000</v>
      </c>
      <c r="AF393" s="172" t="s">
        <v>17063</v>
      </c>
      <c r="AG393" s="172">
        <v>2023</v>
      </c>
      <c r="AH393" s="173">
        <v>2023</v>
      </c>
      <c r="BW393" s="175"/>
      <c r="CH393" s="165">
        <f t="shared" si="165"/>
        <v>1.4551915228366852E-10</v>
      </c>
      <c r="DK393" s="174" t="e">
        <f>VLOOKUP(C393,DL:DM,2,FALSE)</f>
        <v>#N/A</v>
      </c>
    </row>
    <row r="394" spans="1:115" x14ac:dyDescent="0.3">
      <c r="A394" s="5">
        <v>1</v>
      </c>
      <c r="B394" s="17">
        <f>SUBTOTAL(9,$A$22:A394)</f>
        <v>316</v>
      </c>
      <c r="C394" s="4" t="s">
        <v>494</v>
      </c>
      <c r="D394" s="1">
        <f t="shared" ref="D394:D395" si="175">E394+F394+G394+H394+I394+J394+L394+N394+P394+R394+T394+U394+V394+W394+X394+Y394+Z394+AA394+AB394+AC394+AD394+AE394</f>
        <v>3281766.02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169">
        <v>0</v>
      </c>
      <c r="L394" s="3">
        <v>0</v>
      </c>
      <c r="M394" s="6">
        <v>400</v>
      </c>
      <c r="N394" s="1">
        <v>2924891.33</v>
      </c>
      <c r="O394" s="3">
        <v>0</v>
      </c>
      <c r="P394" s="3">
        <v>0</v>
      </c>
      <c r="Q394" s="1">
        <v>0</v>
      </c>
      <c r="R394" s="1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1">
        <f>ROUND(N394*2.14%,2)</f>
        <v>62592.67</v>
      </c>
      <c r="AD394" s="1">
        <f>168557.94+5724.08</f>
        <v>174282.02</v>
      </c>
      <c r="AE394" s="3">
        <v>120000</v>
      </c>
      <c r="AF394" s="2">
        <v>2023</v>
      </c>
      <c r="AG394" s="2">
        <v>2023</v>
      </c>
      <c r="AH394" s="2">
        <v>2023</v>
      </c>
      <c r="AI394" s="12"/>
      <c r="AJ394" s="12"/>
      <c r="AK394" s="12"/>
      <c r="AL394" s="12"/>
      <c r="AM394" s="13" t="s">
        <v>16981</v>
      </c>
      <c r="AN394" s="13" t="s">
        <v>16969</v>
      </c>
      <c r="AO394" s="13">
        <v>0</v>
      </c>
      <c r="AP394" s="13" t="s">
        <v>16975</v>
      </c>
      <c r="AQ394" s="13" t="s">
        <v>16961</v>
      </c>
      <c r="AR394" s="13" t="s">
        <v>16975</v>
      </c>
      <c r="AS394" s="13"/>
      <c r="AT394" s="13"/>
      <c r="AU394" s="13"/>
      <c r="AV394" s="13"/>
      <c r="AW394" s="13" t="s">
        <v>945</v>
      </c>
      <c r="AX394" s="14">
        <v>453.6</v>
      </c>
      <c r="AY394" s="14">
        <v>453</v>
      </c>
      <c r="AZ394" s="13" t="s">
        <v>2969</v>
      </c>
      <c r="BA394" s="13" t="s">
        <v>17023</v>
      </c>
      <c r="BB394" s="15"/>
      <c r="BC394" s="16">
        <f>AY394-M394</f>
        <v>53</v>
      </c>
      <c r="BJ394" s="5" t="str">
        <f>VLOOKUP(C394,BM:BO,3,FALSE)</f>
        <v>229.900</v>
      </c>
      <c r="BM394" s="5" t="s">
        <v>3746</v>
      </c>
      <c r="BN394" s="5" t="s">
        <v>844</v>
      </c>
      <c r="BO394" s="5" t="s">
        <v>773</v>
      </c>
      <c r="BU394" s="5" t="s">
        <v>3746</v>
      </c>
      <c r="BV394" s="5" t="s">
        <v>844</v>
      </c>
      <c r="BW394" s="5" t="s">
        <v>773</v>
      </c>
      <c r="CH394" s="165">
        <f>D394-E394-F394-G394-H394-I394-J394-L394-N394-P394-R394-T394-U394-V394-W394-X394-Y394-Z394-AA394-AB394-AC394-AD394-AE394</f>
        <v>0</v>
      </c>
    </row>
    <row r="395" spans="1:115" x14ac:dyDescent="0.3">
      <c r="A395" s="5">
        <v>1</v>
      </c>
      <c r="B395" s="17">
        <f>SUBTOTAL(9,$A$22:A395)</f>
        <v>317</v>
      </c>
      <c r="C395" s="4" t="s">
        <v>16242</v>
      </c>
      <c r="D395" s="1">
        <f t="shared" si="175"/>
        <v>1832274.96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169">
        <v>0</v>
      </c>
      <c r="L395" s="3">
        <v>0</v>
      </c>
      <c r="M395" s="6">
        <v>302</v>
      </c>
      <c r="N395" s="1">
        <v>1676400</v>
      </c>
      <c r="O395" s="3">
        <v>0</v>
      </c>
      <c r="P395" s="3">
        <v>0</v>
      </c>
      <c r="Q395" s="1">
        <v>0</v>
      </c>
      <c r="R395" s="1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1">
        <v>35874.959999999999</v>
      </c>
      <c r="AD395" s="1">
        <v>0</v>
      </c>
      <c r="AE395" s="3">
        <v>120000</v>
      </c>
      <c r="AF395" s="2" t="s">
        <v>17063</v>
      </c>
      <c r="AG395" s="2">
        <v>2023</v>
      </c>
      <c r="AH395" s="2">
        <v>2023</v>
      </c>
      <c r="AI395" s="12"/>
      <c r="AJ395" s="12"/>
      <c r="AK395" s="12"/>
      <c r="AL395" s="12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4"/>
      <c r="AY395" s="14"/>
      <c r="AZ395" s="13"/>
      <c r="BA395" s="13"/>
      <c r="BB395" s="15"/>
      <c r="BC395" s="16"/>
      <c r="CH395" s="165">
        <f>D395-E395-F395-G395-H395-I395-J395-L395-N395-P395-R395-T395-U395-V395-W395-X395-Y395-Z395-AA395-AB395-AC395-AD395-AE395</f>
        <v>0</v>
      </c>
    </row>
    <row r="396" spans="1:115" x14ac:dyDescent="0.3">
      <c r="B396" s="166" t="s">
        <v>498</v>
      </c>
      <c r="C396" s="166"/>
      <c r="D396" s="163">
        <f>D397</f>
        <v>4641914.7</v>
      </c>
      <c r="E396" s="1">
        <f t="shared" ref="E396:AE396" si="176">E397</f>
        <v>0</v>
      </c>
      <c r="F396" s="1">
        <f t="shared" si="176"/>
        <v>0</v>
      </c>
      <c r="G396" s="1">
        <f t="shared" si="176"/>
        <v>0</v>
      </c>
      <c r="H396" s="1">
        <f t="shared" si="176"/>
        <v>0</v>
      </c>
      <c r="I396" s="1">
        <f t="shared" si="176"/>
        <v>0</v>
      </c>
      <c r="J396" s="1">
        <f t="shared" si="176"/>
        <v>0</v>
      </c>
      <c r="K396" s="164">
        <f t="shared" si="176"/>
        <v>0</v>
      </c>
      <c r="L396" s="1">
        <f t="shared" si="176"/>
        <v>0</v>
      </c>
      <c r="M396" s="1">
        <f t="shared" si="176"/>
        <v>570</v>
      </c>
      <c r="N396" s="1">
        <f t="shared" si="176"/>
        <v>4368430.29</v>
      </c>
      <c r="O396" s="1">
        <f t="shared" si="176"/>
        <v>0</v>
      </c>
      <c r="P396" s="1">
        <f t="shared" si="176"/>
        <v>0</v>
      </c>
      <c r="Q396" s="1">
        <f t="shared" si="176"/>
        <v>0</v>
      </c>
      <c r="R396" s="1">
        <f t="shared" si="176"/>
        <v>0</v>
      </c>
      <c r="S396" s="1">
        <f t="shared" si="176"/>
        <v>0</v>
      </c>
      <c r="T396" s="1">
        <f t="shared" si="176"/>
        <v>0</v>
      </c>
      <c r="U396" s="1">
        <f t="shared" si="176"/>
        <v>0</v>
      </c>
      <c r="V396" s="1">
        <f t="shared" si="176"/>
        <v>0</v>
      </c>
      <c r="W396" s="1">
        <f t="shared" si="176"/>
        <v>0</v>
      </c>
      <c r="X396" s="1">
        <f t="shared" si="176"/>
        <v>0</v>
      </c>
      <c r="Y396" s="1">
        <f t="shared" si="176"/>
        <v>0</v>
      </c>
      <c r="Z396" s="1">
        <f t="shared" si="176"/>
        <v>0</v>
      </c>
      <c r="AA396" s="1">
        <f t="shared" si="176"/>
        <v>0</v>
      </c>
      <c r="AB396" s="1">
        <f t="shared" si="176"/>
        <v>0</v>
      </c>
      <c r="AC396" s="1">
        <f t="shared" si="176"/>
        <v>93484.41</v>
      </c>
      <c r="AD396" s="1">
        <f t="shared" si="176"/>
        <v>180000</v>
      </c>
      <c r="AE396" s="1">
        <f t="shared" si="176"/>
        <v>0</v>
      </c>
      <c r="AF396" s="2" t="s">
        <v>17037</v>
      </c>
      <c r="AG396" s="2" t="s">
        <v>17037</v>
      </c>
      <c r="AH396" s="2" t="s">
        <v>17037</v>
      </c>
      <c r="AI396" s="12"/>
      <c r="AJ396" s="12"/>
      <c r="AK396" s="12"/>
      <c r="AL396" s="12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4"/>
      <c r="AY396" s="14"/>
      <c r="AZ396" s="13"/>
      <c r="BA396" s="13"/>
      <c r="BB396" s="15"/>
      <c r="BC396" s="16">
        <f t="shared" si="151"/>
        <v>-570</v>
      </c>
      <c r="BJ396" s="5" t="e">
        <f t="shared" ref="BJ396:BJ404" si="177">VLOOKUP(C396,BM:BO,3,FALSE)</f>
        <v>#N/A</v>
      </c>
      <c r="BM396" s="5" t="s">
        <v>3750</v>
      </c>
      <c r="BN396" s="5" t="s">
        <v>783</v>
      </c>
      <c r="BO396" s="5" t="s">
        <v>773</v>
      </c>
      <c r="BU396" s="5" t="s">
        <v>3750</v>
      </c>
      <c r="BV396" s="5" t="s">
        <v>783</v>
      </c>
      <c r="BW396" s="5" t="s">
        <v>773</v>
      </c>
      <c r="CH396" s="165">
        <f t="shared" si="165"/>
        <v>1.4551915228366852E-10</v>
      </c>
    </row>
    <row r="397" spans="1:115" x14ac:dyDescent="0.3">
      <c r="A397" s="5">
        <v>1</v>
      </c>
      <c r="B397" s="17">
        <f>SUBTOTAL(9,$A$22:A397)</f>
        <v>318</v>
      </c>
      <c r="C397" s="4" t="s">
        <v>497</v>
      </c>
      <c r="D397" s="1">
        <f>E397+F397+G397+H397+I397+J397+L397+N397+P397+R397+T397+U397+V397+W397+X397+Y397+Z397+AA397+AB397+AC397+AD397+AE397</f>
        <v>4641914.7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169">
        <v>0</v>
      </c>
      <c r="L397" s="3">
        <v>0</v>
      </c>
      <c r="M397" s="6">
        <v>570</v>
      </c>
      <c r="N397" s="1">
        <v>4368430.29</v>
      </c>
      <c r="O397" s="3">
        <v>0</v>
      </c>
      <c r="P397" s="3">
        <v>0</v>
      </c>
      <c r="Q397" s="1">
        <v>0</v>
      </c>
      <c r="R397" s="1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1">
        <f>ROUND(N397*2.14%,2)</f>
        <v>93484.41</v>
      </c>
      <c r="AD397" s="1">
        <v>180000</v>
      </c>
      <c r="AE397" s="3">
        <v>0</v>
      </c>
      <c r="AF397" s="2">
        <v>2023</v>
      </c>
      <c r="AG397" s="2">
        <v>2023</v>
      </c>
      <c r="AH397" s="2">
        <v>2023</v>
      </c>
      <c r="AI397" s="12"/>
      <c r="AJ397" s="12"/>
      <c r="AK397" s="12"/>
      <c r="AL397" s="12"/>
      <c r="AM397" s="13" t="s">
        <v>16960</v>
      </c>
      <c r="AN397" s="13" t="s">
        <v>16960</v>
      </c>
      <c r="AO397" s="13">
        <v>0</v>
      </c>
      <c r="AP397" s="13" t="s">
        <v>16973</v>
      </c>
      <c r="AQ397" s="13" t="s">
        <v>16978</v>
      </c>
      <c r="AR397" s="13" t="s">
        <v>16975</v>
      </c>
      <c r="AS397" s="13"/>
      <c r="AT397" s="13"/>
      <c r="AU397" s="13"/>
      <c r="AV397" s="13"/>
      <c r="AW397" s="13" t="s">
        <v>621</v>
      </c>
      <c r="AX397" s="14">
        <v>709.6</v>
      </c>
      <c r="AY397" s="14">
        <v>611.9</v>
      </c>
      <c r="AZ397" s="13" t="s">
        <v>2969</v>
      </c>
      <c r="BA397" s="13" t="s">
        <v>17023</v>
      </c>
      <c r="BB397" s="15"/>
      <c r="BC397" s="16">
        <f t="shared" si="151"/>
        <v>41.899999999999977</v>
      </c>
      <c r="BJ397" s="5" t="str">
        <f t="shared" si="177"/>
        <v>437.100</v>
      </c>
      <c r="BM397" s="5" t="s">
        <v>3751</v>
      </c>
      <c r="BN397" s="5" t="s">
        <v>778</v>
      </c>
      <c r="BO397" s="5" t="s">
        <v>773</v>
      </c>
      <c r="BU397" s="5" t="s">
        <v>3751</v>
      </c>
      <c r="BV397" s="5" t="s">
        <v>778</v>
      </c>
      <c r="BW397" s="5" t="s">
        <v>773</v>
      </c>
      <c r="CH397" s="165">
        <f t="shared" si="165"/>
        <v>1.4551915228366852E-10</v>
      </c>
    </row>
    <row r="398" spans="1:115" x14ac:dyDescent="0.3">
      <c r="B398" s="166" t="s">
        <v>499</v>
      </c>
      <c r="C398" s="166"/>
      <c r="D398" s="163">
        <f>D399</f>
        <v>5080000</v>
      </c>
      <c r="E398" s="1">
        <f t="shared" ref="E398:AE398" si="178">E399</f>
        <v>0</v>
      </c>
      <c r="F398" s="1">
        <f t="shared" si="178"/>
        <v>0</v>
      </c>
      <c r="G398" s="1">
        <f t="shared" si="178"/>
        <v>0</v>
      </c>
      <c r="H398" s="1">
        <f t="shared" si="178"/>
        <v>0</v>
      </c>
      <c r="I398" s="1">
        <f t="shared" si="178"/>
        <v>0</v>
      </c>
      <c r="J398" s="1">
        <f t="shared" si="178"/>
        <v>0</v>
      </c>
      <c r="K398" s="164">
        <f t="shared" si="178"/>
        <v>0</v>
      </c>
      <c r="L398" s="1">
        <f t="shared" si="178"/>
        <v>0</v>
      </c>
      <c r="M398" s="1">
        <f t="shared" si="178"/>
        <v>0</v>
      </c>
      <c r="N398" s="1">
        <f t="shared" si="178"/>
        <v>0</v>
      </c>
      <c r="O398" s="1">
        <f t="shared" si="178"/>
        <v>0</v>
      </c>
      <c r="P398" s="1">
        <f t="shared" si="178"/>
        <v>0</v>
      </c>
      <c r="Q398" s="1">
        <f t="shared" si="178"/>
        <v>0</v>
      </c>
      <c r="R398" s="1">
        <f t="shared" si="178"/>
        <v>0</v>
      </c>
      <c r="S398" s="1">
        <f t="shared" si="178"/>
        <v>0</v>
      </c>
      <c r="T398" s="1">
        <f t="shared" si="178"/>
        <v>0</v>
      </c>
      <c r="U398" s="1">
        <f t="shared" si="178"/>
        <v>4728803.5999999996</v>
      </c>
      <c r="V398" s="1">
        <f t="shared" si="178"/>
        <v>0</v>
      </c>
      <c r="W398" s="1">
        <f t="shared" si="178"/>
        <v>0</v>
      </c>
      <c r="X398" s="1">
        <f t="shared" si="178"/>
        <v>0</v>
      </c>
      <c r="Y398" s="1">
        <f t="shared" si="178"/>
        <v>0</v>
      </c>
      <c r="Z398" s="1">
        <f t="shared" si="178"/>
        <v>0</v>
      </c>
      <c r="AA398" s="1">
        <f t="shared" si="178"/>
        <v>0</v>
      </c>
      <c r="AB398" s="1">
        <f t="shared" si="178"/>
        <v>0</v>
      </c>
      <c r="AC398" s="1">
        <f t="shared" si="178"/>
        <v>101196.4</v>
      </c>
      <c r="AD398" s="1">
        <f t="shared" si="178"/>
        <v>250000</v>
      </c>
      <c r="AE398" s="1">
        <f t="shared" si="178"/>
        <v>0</v>
      </c>
      <c r="AF398" s="2" t="s">
        <v>17037</v>
      </c>
      <c r="AG398" s="2" t="s">
        <v>17037</v>
      </c>
      <c r="AH398" s="2" t="s">
        <v>17037</v>
      </c>
      <c r="AI398" s="12"/>
      <c r="AJ398" s="12"/>
      <c r="AK398" s="12"/>
      <c r="AL398" s="12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4"/>
      <c r="AY398" s="14"/>
      <c r="AZ398" s="13"/>
      <c r="BA398" s="13"/>
      <c r="BB398" s="15"/>
      <c r="BC398" s="16">
        <f t="shared" si="151"/>
        <v>0</v>
      </c>
      <c r="BJ398" s="5" t="e">
        <f t="shared" si="177"/>
        <v>#N/A</v>
      </c>
      <c r="BM398" s="5" t="s">
        <v>3753</v>
      </c>
      <c r="BN398" s="5" t="s">
        <v>739</v>
      </c>
      <c r="BO398" s="5" t="s">
        <v>3754</v>
      </c>
      <c r="BU398" s="5" t="s">
        <v>3753</v>
      </c>
      <c r="BV398" s="5" t="s">
        <v>739</v>
      </c>
      <c r="BW398" s="5" t="s">
        <v>3754</v>
      </c>
      <c r="CH398" s="165">
        <f t="shared" si="165"/>
        <v>3.7834979593753815E-10</v>
      </c>
    </row>
    <row r="399" spans="1:115" x14ac:dyDescent="0.3">
      <c r="A399" s="5">
        <v>1</v>
      </c>
      <c r="B399" s="17">
        <f>SUBTOTAL(9,$A$22:A399)</f>
        <v>319</v>
      </c>
      <c r="C399" s="4" t="s">
        <v>500</v>
      </c>
      <c r="D399" s="1">
        <f>E399+F399+G399+H399+I399+J399+L399+N399+P399+R399+T399+U399+V399+W399+X399+Y399+Z399+AA399+AB399+AC399+AD399+AE399</f>
        <v>5080000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169">
        <v>0</v>
      </c>
      <c r="L399" s="3">
        <v>0</v>
      </c>
      <c r="M399" s="6">
        <v>0</v>
      </c>
      <c r="N399" s="1">
        <v>0</v>
      </c>
      <c r="O399" s="3">
        <v>0</v>
      </c>
      <c r="P399" s="3">
        <v>0</v>
      </c>
      <c r="Q399" s="1">
        <v>0</v>
      </c>
      <c r="R399" s="1">
        <v>0</v>
      </c>
      <c r="S399" s="3">
        <v>0</v>
      </c>
      <c r="T399" s="3">
        <v>0</v>
      </c>
      <c r="U399" s="1">
        <v>4728803.5999999996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f>ROUND(U399*2.14%,2)</f>
        <v>101196.4</v>
      </c>
      <c r="AD399" s="3">
        <v>250000</v>
      </c>
      <c r="AE399" s="3">
        <v>0</v>
      </c>
      <c r="AF399" s="2">
        <v>2023</v>
      </c>
      <c r="AG399" s="2">
        <v>2023</v>
      </c>
      <c r="AH399" s="2">
        <v>2023</v>
      </c>
      <c r="AI399" s="12"/>
      <c r="AJ399" s="12"/>
      <c r="AK399" s="12"/>
      <c r="AL399" s="12"/>
      <c r="AM399" s="13" t="s">
        <v>16973</v>
      </c>
      <c r="AN399" s="13" t="s">
        <v>16964</v>
      </c>
      <c r="AO399" s="13">
        <v>0</v>
      </c>
      <c r="AP399" s="13" t="s">
        <v>16969</v>
      </c>
      <c r="AQ399" s="13" t="s">
        <v>16974</v>
      </c>
      <c r="AR399" s="13">
        <v>0</v>
      </c>
      <c r="AS399" s="13" t="s">
        <v>16998</v>
      </c>
      <c r="AT399" s="13"/>
      <c r="AU399" s="13"/>
      <c r="AV399" s="13"/>
      <c r="AW399" s="13" t="s">
        <v>778</v>
      </c>
      <c r="AX399" s="14">
        <v>736.9</v>
      </c>
      <c r="AY399" s="14">
        <v>548.34</v>
      </c>
      <c r="AZ399" s="13" t="s">
        <v>2969</v>
      </c>
      <c r="BA399" s="13" t="s">
        <v>3050</v>
      </c>
      <c r="BB399" s="15"/>
      <c r="BC399" s="16">
        <f t="shared" si="151"/>
        <v>548.34</v>
      </c>
      <c r="BJ399" s="5" t="str">
        <f t="shared" si="177"/>
        <v>811.600</v>
      </c>
      <c r="BM399" s="5" t="s">
        <v>3755</v>
      </c>
      <c r="BN399" s="5" t="s">
        <v>1270</v>
      </c>
      <c r="BO399" s="5" t="s">
        <v>773</v>
      </c>
      <c r="BU399" s="5" t="s">
        <v>3755</v>
      </c>
      <c r="BV399" s="5" t="s">
        <v>1270</v>
      </c>
      <c r="BW399" s="5" t="s">
        <v>773</v>
      </c>
      <c r="CH399" s="165">
        <f t="shared" si="165"/>
        <v>3.7834979593753815E-10</v>
      </c>
    </row>
    <row r="400" spans="1:115" x14ac:dyDescent="0.3">
      <c r="B400" s="166" t="s">
        <v>502</v>
      </c>
      <c r="C400" s="166"/>
      <c r="D400" s="163">
        <f>D401</f>
        <v>5397325.2400000002</v>
      </c>
      <c r="E400" s="1">
        <f t="shared" ref="E400:AE400" si="179">E401</f>
        <v>0</v>
      </c>
      <c r="F400" s="1">
        <f t="shared" si="179"/>
        <v>0</v>
      </c>
      <c r="G400" s="1">
        <f t="shared" si="179"/>
        <v>0</v>
      </c>
      <c r="H400" s="1">
        <f t="shared" si="179"/>
        <v>0</v>
      </c>
      <c r="I400" s="1">
        <f t="shared" si="179"/>
        <v>0</v>
      </c>
      <c r="J400" s="1">
        <f t="shared" si="179"/>
        <v>0</v>
      </c>
      <c r="K400" s="164">
        <f t="shared" si="179"/>
        <v>0</v>
      </c>
      <c r="L400" s="1">
        <f t="shared" si="179"/>
        <v>0</v>
      </c>
      <c r="M400" s="1">
        <f t="shared" si="179"/>
        <v>662.76</v>
      </c>
      <c r="N400" s="1">
        <f t="shared" si="179"/>
        <v>5108013.75</v>
      </c>
      <c r="O400" s="1">
        <f t="shared" si="179"/>
        <v>0</v>
      </c>
      <c r="P400" s="1">
        <f t="shared" si="179"/>
        <v>0</v>
      </c>
      <c r="Q400" s="1">
        <f t="shared" si="179"/>
        <v>0</v>
      </c>
      <c r="R400" s="1">
        <f t="shared" si="179"/>
        <v>0</v>
      </c>
      <c r="S400" s="1">
        <f t="shared" si="179"/>
        <v>0</v>
      </c>
      <c r="T400" s="1">
        <f t="shared" si="179"/>
        <v>0</v>
      </c>
      <c r="U400" s="1">
        <f t="shared" si="179"/>
        <v>0</v>
      </c>
      <c r="V400" s="1">
        <f t="shared" si="179"/>
        <v>0</v>
      </c>
      <c r="W400" s="1">
        <f t="shared" si="179"/>
        <v>0</v>
      </c>
      <c r="X400" s="1">
        <f t="shared" si="179"/>
        <v>0</v>
      </c>
      <c r="Y400" s="1">
        <f t="shared" si="179"/>
        <v>0</v>
      </c>
      <c r="Z400" s="1">
        <f t="shared" si="179"/>
        <v>0</v>
      </c>
      <c r="AA400" s="1">
        <f t="shared" si="179"/>
        <v>0</v>
      </c>
      <c r="AB400" s="1">
        <f t="shared" si="179"/>
        <v>0</v>
      </c>
      <c r="AC400" s="1">
        <f t="shared" si="179"/>
        <v>109311.49</v>
      </c>
      <c r="AD400" s="1">
        <f t="shared" si="179"/>
        <v>180000</v>
      </c>
      <c r="AE400" s="1">
        <f t="shared" si="179"/>
        <v>0</v>
      </c>
      <c r="AF400" s="2" t="s">
        <v>17037</v>
      </c>
      <c r="AG400" s="2" t="s">
        <v>17037</v>
      </c>
      <c r="AH400" s="2" t="s">
        <v>17037</v>
      </c>
      <c r="AI400" s="12"/>
      <c r="AJ400" s="12"/>
      <c r="AK400" s="12"/>
      <c r="AL400" s="12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4"/>
      <c r="AY400" s="14"/>
      <c r="AZ400" s="13"/>
      <c r="BA400" s="13"/>
      <c r="BB400" s="15"/>
      <c r="BC400" s="16">
        <f t="shared" si="151"/>
        <v>-662.76</v>
      </c>
      <c r="BJ400" s="5" t="e">
        <f t="shared" si="177"/>
        <v>#N/A</v>
      </c>
      <c r="BM400" s="5" t="s">
        <v>3757</v>
      </c>
      <c r="BN400" s="5" t="s">
        <v>786</v>
      </c>
      <c r="BO400" s="5" t="s">
        <v>3759</v>
      </c>
      <c r="BU400" s="5" t="s">
        <v>3757</v>
      </c>
      <c r="BV400" s="5" t="s">
        <v>786</v>
      </c>
      <c r="BW400" s="5" t="s">
        <v>3759</v>
      </c>
      <c r="CH400" s="165">
        <f t="shared" si="165"/>
        <v>2.3283064365386963E-10</v>
      </c>
    </row>
    <row r="401" spans="1:115" x14ac:dyDescent="0.3">
      <c r="A401" s="5">
        <v>1</v>
      </c>
      <c r="B401" s="17">
        <f>SUBTOTAL(9,$A$22:A401)</f>
        <v>320</v>
      </c>
      <c r="C401" s="4" t="s">
        <v>501</v>
      </c>
      <c r="D401" s="1">
        <f>E401+F401+G401+H401+I401+J401+L401+N401+P401+R401+T401+U401+V401+W401+X401+Y401+Z401+AA401+AB401+AC401+AD401+AE401</f>
        <v>5397325.2400000002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169">
        <v>0</v>
      </c>
      <c r="L401" s="3">
        <v>0</v>
      </c>
      <c r="M401" s="6">
        <v>662.76</v>
      </c>
      <c r="N401" s="1">
        <v>5108013.75</v>
      </c>
      <c r="O401" s="3">
        <v>0</v>
      </c>
      <c r="P401" s="3">
        <v>0</v>
      </c>
      <c r="Q401" s="1">
        <v>0</v>
      </c>
      <c r="R401" s="1">
        <v>0</v>
      </c>
      <c r="S401" s="3">
        <v>0</v>
      </c>
      <c r="T401" s="3">
        <v>0</v>
      </c>
      <c r="U401" s="1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1">
        <f>ROUND(N401*2.14%,2)</f>
        <v>109311.49</v>
      </c>
      <c r="AD401" s="1">
        <v>180000</v>
      </c>
      <c r="AE401" s="3">
        <v>0</v>
      </c>
      <c r="AF401" s="2">
        <v>2023</v>
      </c>
      <c r="AG401" s="2">
        <v>2023</v>
      </c>
      <c r="AH401" s="2">
        <v>2023</v>
      </c>
      <c r="AI401" s="12"/>
      <c r="AJ401" s="12"/>
      <c r="AK401" s="12"/>
      <c r="AL401" s="12"/>
      <c r="AM401" s="13" t="s">
        <v>16966</v>
      </c>
      <c r="AN401" s="13" t="s">
        <v>16976</v>
      </c>
      <c r="AO401" s="13">
        <v>0</v>
      </c>
      <c r="AP401" s="13" t="s">
        <v>16975</v>
      </c>
      <c r="AQ401" s="13" t="s">
        <v>16970</v>
      </c>
      <c r="AR401" s="13" t="s">
        <v>16975</v>
      </c>
      <c r="AS401" s="13" t="s">
        <v>16994</v>
      </c>
      <c r="AT401" s="13"/>
      <c r="AU401" s="13"/>
      <c r="AV401" s="13"/>
      <c r="AW401" s="13" t="s">
        <v>706</v>
      </c>
      <c r="AX401" s="14">
        <v>1119.9000000000001</v>
      </c>
      <c r="AY401" s="14">
        <v>706.43</v>
      </c>
      <c r="AZ401" s="13" t="s">
        <v>2969</v>
      </c>
      <c r="BA401" s="13" t="s">
        <v>17023</v>
      </c>
      <c r="BB401" s="15"/>
      <c r="BC401" s="16">
        <f t="shared" si="151"/>
        <v>43.669999999999959</v>
      </c>
      <c r="BJ401" s="5" t="str">
        <f t="shared" si="177"/>
        <v>526.400</v>
      </c>
      <c r="BM401" s="5" t="s">
        <v>3760</v>
      </c>
      <c r="BN401" s="5" t="s">
        <v>661</v>
      </c>
      <c r="BO401" s="5" t="s">
        <v>773</v>
      </c>
      <c r="BU401" s="5" t="s">
        <v>3760</v>
      </c>
      <c r="BV401" s="5" t="s">
        <v>661</v>
      </c>
      <c r="BW401" s="5" t="s">
        <v>773</v>
      </c>
      <c r="CH401" s="165">
        <f t="shared" si="165"/>
        <v>2.3283064365386963E-10</v>
      </c>
    </row>
    <row r="402" spans="1:115" x14ac:dyDescent="0.3">
      <c r="B402" s="166" t="s">
        <v>305</v>
      </c>
      <c r="C402" s="166"/>
      <c r="D402" s="163">
        <f t="shared" ref="D402:AE402" si="180">SUM(D403:D404)</f>
        <v>17376189.66</v>
      </c>
      <c r="E402" s="1">
        <f t="shared" si="180"/>
        <v>0</v>
      </c>
      <c r="F402" s="1">
        <f t="shared" si="180"/>
        <v>0</v>
      </c>
      <c r="G402" s="1">
        <f t="shared" si="180"/>
        <v>0</v>
      </c>
      <c r="H402" s="1">
        <f t="shared" si="180"/>
        <v>0</v>
      </c>
      <c r="I402" s="1">
        <f t="shared" si="180"/>
        <v>0</v>
      </c>
      <c r="J402" s="1">
        <f t="shared" si="180"/>
        <v>0</v>
      </c>
      <c r="K402" s="164">
        <f t="shared" si="180"/>
        <v>0</v>
      </c>
      <c r="L402" s="1">
        <f t="shared" si="180"/>
        <v>0</v>
      </c>
      <c r="M402" s="1">
        <f t="shared" si="180"/>
        <v>2194.6</v>
      </c>
      <c r="N402" s="1">
        <f t="shared" si="180"/>
        <v>16597088.609999999</v>
      </c>
      <c r="O402" s="1">
        <f t="shared" si="180"/>
        <v>0</v>
      </c>
      <c r="P402" s="1">
        <f t="shared" si="180"/>
        <v>0</v>
      </c>
      <c r="Q402" s="1">
        <f t="shared" si="180"/>
        <v>0</v>
      </c>
      <c r="R402" s="1">
        <f t="shared" si="180"/>
        <v>0</v>
      </c>
      <c r="S402" s="1">
        <f t="shared" si="180"/>
        <v>0</v>
      </c>
      <c r="T402" s="1">
        <f t="shared" si="180"/>
        <v>0</v>
      </c>
      <c r="U402" s="1">
        <f t="shared" si="180"/>
        <v>0</v>
      </c>
      <c r="V402" s="1">
        <f t="shared" si="180"/>
        <v>0</v>
      </c>
      <c r="W402" s="1">
        <f t="shared" si="180"/>
        <v>0</v>
      </c>
      <c r="X402" s="1">
        <f t="shared" si="180"/>
        <v>0</v>
      </c>
      <c r="Y402" s="1">
        <f t="shared" si="180"/>
        <v>0</v>
      </c>
      <c r="Z402" s="1">
        <f t="shared" si="180"/>
        <v>0</v>
      </c>
      <c r="AA402" s="1">
        <f t="shared" si="180"/>
        <v>0</v>
      </c>
      <c r="AB402" s="1">
        <f t="shared" si="180"/>
        <v>0</v>
      </c>
      <c r="AC402" s="1">
        <f t="shared" si="180"/>
        <v>355177.69</v>
      </c>
      <c r="AD402" s="1">
        <f t="shared" si="180"/>
        <v>423923.36000000004</v>
      </c>
      <c r="AE402" s="1">
        <f t="shared" si="180"/>
        <v>0</v>
      </c>
      <c r="AF402" s="2" t="s">
        <v>17037</v>
      </c>
      <c r="AG402" s="2" t="s">
        <v>17037</v>
      </c>
      <c r="AH402" s="2" t="s">
        <v>17037</v>
      </c>
      <c r="AI402" s="12"/>
      <c r="AJ402" s="12"/>
      <c r="AK402" s="12"/>
      <c r="AL402" s="12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4"/>
      <c r="AY402" s="14"/>
      <c r="AZ402" s="13"/>
      <c r="BA402" s="13"/>
      <c r="BB402" s="15"/>
      <c r="BC402" s="16">
        <f t="shared" si="151"/>
        <v>-2194.6</v>
      </c>
      <c r="BJ402" s="5" t="e">
        <f t="shared" si="177"/>
        <v>#N/A</v>
      </c>
      <c r="BM402" s="5" t="s">
        <v>3452</v>
      </c>
      <c r="BN402" s="5" t="s">
        <v>3210</v>
      </c>
      <c r="BO402" s="5" t="s">
        <v>3453</v>
      </c>
      <c r="BU402" s="5" t="s">
        <v>3452</v>
      </c>
      <c r="BV402" s="5" t="s">
        <v>3210</v>
      </c>
      <c r="BW402" s="5" t="s">
        <v>3453</v>
      </c>
      <c r="CH402" s="165">
        <f t="shared" si="165"/>
        <v>6.9849193096160889E-10</v>
      </c>
    </row>
    <row r="403" spans="1:115" x14ac:dyDescent="0.3">
      <c r="A403" s="5">
        <v>1</v>
      </c>
      <c r="B403" s="17">
        <f>SUBTOTAL(9,$A$22:A403)</f>
        <v>321</v>
      </c>
      <c r="C403" s="4" t="s">
        <v>304</v>
      </c>
      <c r="D403" s="1">
        <f t="shared" ref="D403:D404" si="181">E403+F403+G403+H403+I403+J403+L403+N403+P403+R403+T403+U403+V403+W403+X403+Y403+Z403+AA403+AB403+AC403+AD403+AE403</f>
        <v>12286603.369999999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169">
        <v>0</v>
      </c>
      <c r="L403" s="3">
        <v>0</v>
      </c>
      <c r="M403" s="6">
        <v>1541</v>
      </c>
      <c r="N403" s="1">
        <f>11749734.02-43003.09</f>
        <v>11706730.93</v>
      </c>
      <c r="O403" s="3">
        <v>0</v>
      </c>
      <c r="P403" s="3">
        <v>0</v>
      </c>
      <c r="Q403" s="1">
        <v>0</v>
      </c>
      <c r="R403" s="1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1">
        <f>ROUND(N403*2.14%,2)</f>
        <v>250524.04</v>
      </c>
      <c r="AD403" s="3">
        <v>329348.40000000002</v>
      </c>
      <c r="AE403" s="3">
        <v>0</v>
      </c>
      <c r="AF403" s="2">
        <v>2023</v>
      </c>
      <c r="AG403" s="2">
        <v>2023</v>
      </c>
      <c r="AH403" s="2">
        <v>2023</v>
      </c>
      <c r="AI403" s="12"/>
      <c r="AJ403" s="12"/>
      <c r="AK403" s="12"/>
      <c r="AL403" s="12"/>
      <c r="AM403" s="13" t="s">
        <v>16971</v>
      </c>
      <c r="AN403" s="13" t="s">
        <v>16977</v>
      </c>
      <c r="AO403" s="13">
        <v>0</v>
      </c>
      <c r="AP403" s="13" t="s">
        <v>16975</v>
      </c>
      <c r="AQ403" s="13" t="s">
        <v>16975</v>
      </c>
      <c r="AR403" s="13">
        <v>2015</v>
      </c>
      <c r="AS403" s="13"/>
      <c r="AT403" s="13" t="s">
        <v>16986</v>
      </c>
      <c r="AU403" s="168">
        <v>291118.3</v>
      </c>
      <c r="AV403" s="168">
        <v>2461444.4200000004</v>
      </c>
      <c r="AW403" s="13" t="s">
        <v>1073</v>
      </c>
      <c r="AX403" s="14">
        <v>4211</v>
      </c>
      <c r="AY403" s="14">
        <v>1541</v>
      </c>
      <c r="AZ403" s="13" t="s">
        <v>2969</v>
      </c>
      <c r="BA403" s="13" t="s">
        <v>17023</v>
      </c>
      <c r="BB403" s="15"/>
      <c r="BC403" s="16">
        <f t="shared" si="151"/>
        <v>0</v>
      </c>
      <c r="BJ403" s="5" t="str">
        <f t="shared" si="177"/>
        <v>1348.500</v>
      </c>
      <c r="BM403" s="5" t="s">
        <v>3454</v>
      </c>
      <c r="BN403" s="5" t="s">
        <v>3010</v>
      </c>
      <c r="BO403" s="5" t="s">
        <v>3455</v>
      </c>
      <c r="BU403" s="5" t="s">
        <v>3454</v>
      </c>
      <c r="BV403" s="5" t="s">
        <v>3010</v>
      </c>
      <c r="BW403" s="5" t="s">
        <v>3455</v>
      </c>
      <c r="CH403" s="165">
        <f t="shared" si="165"/>
        <v>-5.8207660913467407E-10</v>
      </c>
    </row>
    <row r="404" spans="1:115" x14ac:dyDescent="0.3">
      <c r="A404" s="5">
        <v>1</v>
      </c>
      <c r="B404" s="17">
        <f>SUBTOTAL(9,$A$22:A404)</f>
        <v>322</v>
      </c>
      <c r="C404" s="4" t="s">
        <v>306</v>
      </c>
      <c r="D404" s="1">
        <f t="shared" si="181"/>
        <v>5089586.29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169">
        <v>0</v>
      </c>
      <c r="L404" s="3">
        <v>0</v>
      </c>
      <c r="M404" s="6">
        <v>653.6</v>
      </c>
      <c r="N404" s="1">
        <v>4890357.68</v>
      </c>
      <c r="O404" s="3">
        <v>0</v>
      </c>
      <c r="P404" s="3">
        <v>0</v>
      </c>
      <c r="Q404" s="1">
        <v>0</v>
      </c>
      <c r="R404" s="1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1">
        <f>ROUND(N404*2.14%,2)</f>
        <v>104653.65</v>
      </c>
      <c r="AD404" s="1">
        <v>94574.96</v>
      </c>
      <c r="AE404" s="3">
        <v>0</v>
      </c>
      <c r="AF404" s="2">
        <v>2023</v>
      </c>
      <c r="AG404" s="2">
        <v>2023</v>
      </c>
      <c r="AH404" s="2">
        <v>2023</v>
      </c>
      <c r="AI404" s="12"/>
      <c r="AJ404" s="12"/>
      <c r="AK404" s="12"/>
      <c r="AL404" s="12"/>
      <c r="AM404" s="13" t="s">
        <v>16960</v>
      </c>
      <c r="AN404" s="13" t="s">
        <v>16960</v>
      </c>
      <c r="AO404" s="13">
        <v>0</v>
      </c>
      <c r="AP404" s="13" t="s">
        <v>16962</v>
      </c>
      <c r="AQ404" s="13" t="s">
        <v>16977</v>
      </c>
      <c r="AR404" s="13">
        <v>0</v>
      </c>
      <c r="AS404" s="13"/>
      <c r="AT404" s="13"/>
      <c r="AU404" s="13"/>
      <c r="AV404" s="13"/>
      <c r="AW404" s="13" t="s">
        <v>619</v>
      </c>
      <c r="AX404" s="14">
        <v>778.7</v>
      </c>
      <c r="AY404" s="14">
        <v>653.6</v>
      </c>
      <c r="AZ404" s="13" t="s">
        <v>2969</v>
      </c>
      <c r="BA404" s="13" t="s">
        <v>17023</v>
      </c>
      <c r="BB404" s="15"/>
      <c r="BC404" s="16">
        <f t="shared" si="151"/>
        <v>0</v>
      </c>
      <c r="BJ404" s="5" t="str">
        <f t="shared" si="177"/>
        <v>нет данных</v>
      </c>
      <c r="BM404" s="5" t="s">
        <v>3456</v>
      </c>
      <c r="BN404" s="5" t="s">
        <v>2986</v>
      </c>
      <c r="BO404" s="5" t="s">
        <v>2986</v>
      </c>
      <c r="BU404" s="5" t="s">
        <v>3456</v>
      </c>
      <c r="BV404" s="5" t="s">
        <v>2986</v>
      </c>
      <c r="BW404" s="5" t="s">
        <v>2986</v>
      </c>
      <c r="CH404" s="165">
        <f t="shared" si="165"/>
        <v>3.3469405025243759E-10</v>
      </c>
    </row>
    <row r="405" spans="1:115" x14ac:dyDescent="0.3">
      <c r="B405" s="166" t="s">
        <v>17325</v>
      </c>
      <c r="C405" s="166"/>
      <c r="D405" s="163">
        <f>D406</f>
        <v>496575.67</v>
      </c>
      <c r="E405" s="1">
        <f t="shared" ref="E405:AE405" si="182">E406</f>
        <v>0</v>
      </c>
      <c r="F405" s="1">
        <f t="shared" si="182"/>
        <v>0</v>
      </c>
      <c r="G405" s="1">
        <f t="shared" si="182"/>
        <v>0</v>
      </c>
      <c r="H405" s="1">
        <f t="shared" si="182"/>
        <v>0</v>
      </c>
      <c r="I405" s="1">
        <f t="shared" si="182"/>
        <v>0</v>
      </c>
      <c r="J405" s="1">
        <f t="shared" si="182"/>
        <v>0</v>
      </c>
      <c r="K405" s="164">
        <f t="shared" si="182"/>
        <v>0</v>
      </c>
      <c r="L405" s="1">
        <f t="shared" si="182"/>
        <v>0</v>
      </c>
      <c r="M405" s="1">
        <f t="shared" si="182"/>
        <v>0</v>
      </c>
      <c r="N405" s="1">
        <f t="shared" si="182"/>
        <v>0</v>
      </c>
      <c r="O405" s="1">
        <f t="shared" si="182"/>
        <v>0</v>
      </c>
      <c r="P405" s="1">
        <f t="shared" si="182"/>
        <v>0</v>
      </c>
      <c r="Q405" s="1">
        <f t="shared" si="182"/>
        <v>0</v>
      </c>
      <c r="R405" s="1">
        <f t="shared" si="182"/>
        <v>0</v>
      </c>
      <c r="S405" s="1">
        <f t="shared" si="182"/>
        <v>0</v>
      </c>
      <c r="T405" s="1">
        <f t="shared" si="182"/>
        <v>0</v>
      </c>
      <c r="U405" s="1">
        <f t="shared" si="182"/>
        <v>0</v>
      </c>
      <c r="V405" s="1">
        <f t="shared" si="182"/>
        <v>0</v>
      </c>
      <c r="W405" s="1">
        <f t="shared" si="182"/>
        <v>0</v>
      </c>
      <c r="X405" s="1">
        <f t="shared" si="182"/>
        <v>486171.6</v>
      </c>
      <c r="Y405" s="1">
        <f t="shared" si="182"/>
        <v>0</v>
      </c>
      <c r="Z405" s="1">
        <f t="shared" si="182"/>
        <v>0</v>
      </c>
      <c r="AA405" s="1">
        <f t="shared" si="182"/>
        <v>0</v>
      </c>
      <c r="AB405" s="1">
        <f t="shared" si="182"/>
        <v>0</v>
      </c>
      <c r="AC405" s="1">
        <f t="shared" si="182"/>
        <v>10404.07</v>
      </c>
      <c r="AD405" s="1">
        <f t="shared" si="182"/>
        <v>0</v>
      </c>
      <c r="AE405" s="1">
        <f t="shared" si="182"/>
        <v>0</v>
      </c>
      <c r="AF405" s="2" t="s">
        <v>17037</v>
      </c>
      <c r="AG405" s="2" t="s">
        <v>17037</v>
      </c>
      <c r="AH405" s="2" t="s">
        <v>17037</v>
      </c>
      <c r="AI405" s="12"/>
      <c r="AJ405" s="12"/>
      <c r="AK405" s="12"/>
      <c r="AL405" s="12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4"/>
      <c r="AY405" s="14"/>
      <c r="AZ405" s="13"/>
      <c r="BA405" s="13"/>
      <c r="BB405" s="15"/>
      <c r="BC405" s="16"/>
      <c r="CH405" s="165">
        <f t="shared" si="165"/>
        <v>7.2759576141834259E-12</v>
      </c>
    </row>
    <row r="406" spans="1:115" s="174" customFormat="1" x14ac:dyDescent="0.3">
      <c r="A406" s="5">
        <v>1</v>
      </c>
      <c r="B406" s="17">
        <f>SUBTOTAL(9,$A$22:A406)</f>
        <v>323</v>
      </c>
      <c r="C406" s="162" t="s">
        <v>16909</v>
      </c>
      <c r="D406" s="1">
        <f>E406+F406+G406+H406+I406+J406+L406+N406+P406+R406+T406+U406+V406+W406+X406+Y406+Z406+AA406+AB406+AC406+AD406+AE406</f>
        <v>496575.67</v>
      </c>
      <c r="E406" s="170">
        <v>0</v>
      </c>
      <c r="F406" s="170">
        <v>0</v>
      </c>
      <c r="G406" s="170">
        <v>0</v>
      </c>
      <c r="H406" s="170">
        <v>0</v>
      </c>
      <c r="I406" s="170">
        <v>0</v>
      </c>
      <c r="J406" s="170">
        <v>0</v>
      </c>
      <c r="K406" s="171">
        <v>0</v>
      </c>
      <c r="L406" s="170">
        <v>0</v>
      </c>
      <c r="M406" s="170">
        <v>0</v>
      </c>
      <c r="N406" s="170">
        <v>0</v>
      </c>
      <c r="O406" s="170">
        <v>0</v>
      </c>
      <c r="P406" s="170">
        <v>0</v>
      </c>
      <c r="Q406" s="170">
        <v>0</v>
      </c>
      <c r="R406" s="170">
        <v>0</v>
      </c>
      <c r="S406" s="170">
        <v>0</v>
      </c>
      <c r="T406" s="170">
        <v>0</v>
      </c>
      <c r="U406" s="170">
        <v>0</v>
      </c>
      <c r="V406" s="170">
        <v>0</v>
      </c>
      <c r="W406" s="170">
        <v>0</v>
      </c>
      <c r="X406" s="170">
        <v>486171.6</v>
      </c>
      <c r="Y406" s="170">
        <v>0</v>
      </c>
      <c r="Z406" s="170">
        <v>0</v>
      </c>
      <c r="AA406" s="170">
        <v>0</v>
      </c>
      <c r="AB406" s="170">
        <v>0</v>
      </c>
      <c r="AC406" s="193">
        <f>ROUND(N406*2.14%,2)+ROUND(E406*2.14%,2)+ROUND(F406*2.14%,2)+ROUND(G406*2.14%,2)+ROUND(H406*2.14%,2)+ROUND(I406*2.14%,2)+ROUND(J406*2.14%,2)+ROUND(L406*2.14%,2)+ROUND(P406*2.14%,2)+ROUND(R406*2.14%,2)+ROUND(T406*2.14%,2)+ROUND(U406*2.14%,2)+ROUND(V406*2.14%,2)+ROUND(W406*2.14%,2)+ROUND(X406*2.14%,2)+ROUND(Y406*2.14%,2)+ROUND(Z406*2.14%,2)+ROUND(AA406*2.14%,2)+ROUND(AB406*2.14%,2)</f>
        <v>10404.07</v>
      </c>
      <c r="AD406" s="170">
        <v>0</v>
      </c>
      <c r="AE406" s="170">
        <v>0</v>
      </c>
      <c r="AF406" s="172" t="s">
        <v>17063</v>
      </c>
      <c r="AG406" s="172">
        <v>2023</v>
      </c>
      <c r="AH406" s="173">
        <v>2023</v>
      </c>
      <c r="AT406" s="174" t="e">
        <f>VLOOKUP(C406,AW:AX,2,FALSE)</f>
        <v>#N/A</v>
      </c>
      <c r="BW406" s="175"/>
      <c r="CA406" s="174" t="e">
        <f>VLOOKUP(C406,CB:CC,2,FALSE)</f>
        <v>#N/A</v>
      </c>
      <c r="CE406" s="174" t="e">
        <f>VLOOKUP(C406,CF:CG,2,FALSE)</f>
        <v>#N/A</v>
      </c>
      <c r="CH406" s="165">
        <f t="shared" si="165"/>
        <v>7.2759576141834259E-12</v>
      </c>
      <c r="CL406" s="174" t="e">
        <f>VLOOKUP(C406,CM:CN,2,FALSE)</f>
        <v>#N/A</v>
      </c>
      <c r="DK406" s="174" t="e">
        <f>VLOOKUP(C406,DL:DM,2,FALSE)</f>
        <v>#N/A</v>
      </c>
    </row>
    <row r="407" spans="1:115" x14ac:dyDescent="0.3">
      <c r="B407" s="162" t="s">
        <v>17218</v>
      </c>
      <c r="C407" s="4"/>
      <c r="D407" s="163">
        <f t="shared" ref="D407:AE407" si="183">D408+D451+D456+D471+D482+D495+D499+D502+D505+D514+D516+D518+D520+D522+D524+D526+D532+D534+D536+D538+D546+D548+D550+D553+D555+D558+D563+D566+D568+D570+D572+D574+D577+D579+D582+D584+D587+D589+D591+D593+D596+D599+D602+D604+D606+D608+D610+D612+D614+D617+D540</f>
        <v>976459277.41000009</v>
      </c>
      <c r="E407" s="1">
        <f t="shared" si="183"/>
        <v>454567.5</v>
      </c>
      <c r="F407" s="1">
        <f t="shared" si="183"/>
        <v>0</v>
      </c>
      <c r="G407" s="1">
        <f t="shared" si="183"/>
        <v>1609152.47</v>
      </c>
      <c r="H407" s="1">
        <f t="shared" si="183"/>
        <v>204403.04</v>
      </c>
      <c r="I407" s="1">
        <f t="shared" si="183"/>
        <v>700515.74</v>
      </c>
      <c r="J407" s="1">
        <f t="shared" si="183"/>
        <v>0</v>
      </c>
      <c r="K407" s="164">
        <f t="shared" si="183"/>
        <v>13</v>
      </c>
      <c r="L407" s="1">
        <f t="shared" si="183"/>
        <v>29996592.91</v>
      </c>
      <c r="M407" s="1">
        <f t="shared" si="183"/>
        <v>101841.74</v>
      </c>
      <c r="N407" s="1">
        <f t="shared" si="183"/>
        <v>817615519.70999992</v>
      </c>
      <c r="O407" s="1">
        <f t="shared" si="183"/>
        <v>0</v>
      </c>
      <c r="P407" s="1">
        <f t="shared" si="183"/>
        <v>0</v>
      </c>
      <c r="Q407" s="1">
        <f t="shared" si="183"/>
        <v>11863.82</v>
      </c>
      <c r="R407" s="1">
        <f t="shared" si="183"/>
        <v>53747952.11999999</v>
      </c>
      <c r="S407" s="1">
        <f t="shared" si="183"/>
        <v>198</v>
      </c>
      <c r="T407" s="1">
        <f t="shared" si="183"/>
        <v>14618143.52</v>
      </c>
      <c r="U407" s="1">
        <f t="shared" si="183"/>
        <v>10804284.880000001</v>
      </c>
      <c r="V407" s="1">
        <f t="shared" si="183"/>
        <v>0</v>
      </c>
      <c r="W407" s="1">
        <f t="shared" si="183"/>
        <v>0</v>
      </c>
      <c r="X407" s="1">
        <f t="shared" si="183"/>
        <v>0</v>
      </c>
      <c r="Y407" s="1">
        <f t="shared" si="183"/>
        <v>0</v>
      </c>
      <c r="Z407" s="1">
        <f t="shared" si="183"/>
        <v>0</v>
      </c>
      <c r="AA407" s="1">
        <f t="shared" si="183"/>
        <v>0</v>
      </c>
      <c r="AB407" s="1">
        <f t="shared" si="183"/>
        <v>0</v>
      </c>
      <c r="AC407" s="1">
        <f t="shared" si="183"/>
        <v>19728145.519999996</v>
      </c>
      <c r="AD407" s="1">
        <f t="shared" si="183"/>
        <v>26140000</v>
      </c>
      <c r="AE407" s="1">
        <f t="shared" si="183"/>
        <v>840000</v>
      </c>
      <c r="AF407" s="2" t="s">
        <v>17037</v>
      </c>
      <c r="AG407" s="2" t="s">
        <v>17037</v>
      </c>
      <c r="AH407" s="2" t="s">
        <v>17037</v>
      </c>
      <c r="AI407" s="12"/>
      <c r="AJ407" s="12"/>
      <c r="AK407" s="12"/>
      <c r="AL407" s="12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4"/>
      <c r="AY407" s="14"/>
      <c r="AZ407" s="13"/>
      <c r="BA407" s="13"/>
      <c r="BB407" s="15"/>
      <c r="BC407" s="16"/>
      <c r="CH407" s="165">
        <f t="shared" si="165"/>
        <v>2.1606683731079102E-7</v>
      </c>
    </row>
    <row r="408" spans="1:115" x14ac:dyDescent="0.3">
      <c r="B408" s="166" t="s">
        <v>71</v>
      </c>
      <c r="C408" s="166"/>
      <c r="D408" s="163">
        <f>SUM(D409:D450)</f>
        <v>244358681.49000001</v>
      </c>
      <c r="E408" s="163">
        <f t="shared" ref="E408:AE408" si="184">SUM(E409:E450)</f>
        <v>0</v>
      </c>
      <c r="F408" s="163">
        <f t="shared" si="184"/>
        <v>0</v>
      </c>
      <c r="G408" s="163">
        <f t="shared" si="184"/>
        <v>0</v>
      </c>
      <c r="H408" s="163">
        <f t="shared" si="184"/>
        <v>0</v>
      </c>
      <c r="I408" s="163">
        <f t="shared" si="184"/>
        <v>0</v>
      </c>
      <c r="J408" s="163">
        <f t="shared" si="184"/>
        <v>0</v>
      </c>
      <c r="K408" s="179">
        <f t="shared" si="184"/>
        <v>1</v>
      </c>
      <c r="L408" s="163">
        <f t="shared" si="184"/>
        <v>2259447.8199999998</v>
      </c>
      <c r="M408" s="163">
        <f t="shared" si="184"/>
        <v>28026.899999999998</v>
      </c>
      <c r="N408" s="163">
        <f t="shared" si="184"/>
        <v>213526219.97999996</v>
      </c>
      <c r="O408" s="163">
        <f t="shared" si="184"/>
        <v>0</v>
      </c>
      <c r="P408" s="163">
        <f t="shared" si="184"/>
        <v>0</v>
      </c>
      <c r="Q408" s="163">
        <f t="shared" si="184"/>
        <v>2687.12</v>
      </c>
      <c r="R408" s="163">
        <f t="shared" si="184"/>
        <v>15967877.58</v>
      </c>
      <c r="S408" s="163">
        <f t="shared" si="184"/>
        <v>0</v>
      </c>
      <c r="T408" s="163">
        <f t="shared" si="184"/>
        <v>0</v>
      </c>
      <c r="U408" s="163">
        <f t="shared" si="184"/>
        <v>0</v>
      </c>
      <c r="V408" s="163">
        <f t="shared" si="184"/>
        <v>0</v>
      </c>
      <c r="W408" s="163">
        <f t="shared" si="184"/>
        <v>0</v>
      </c>
      <c r="X408" s="163">
        <f t="shared" si="184"/>
        <v>0</v>
      </c>
      <c r="Y408" s="163">
        <f t="shared" si="184"/>
        <v>0</v>
      </c>
      <c r="Z408" s="163">
        <f t="shared" si="184"/>
        <v>0</v>
      </c>
      <c r="AA408" s="163">
        <f t="shared" si="184"/>
        <v>0</v>
      </c>
      <c r="AB408" s="163">
        <f t="shared" si="184"/>
        <v>0</v>
      </c>
      <c r="AC408" s="163">
        <f t="shared" si="184"/>
        <v>4965136.1099999994</v>
      </c>
      <c r="AD408" s="163">
        <f t="shared" si="184"/>
        <v>7640000</v>
      </c>
      <c r="AE408" s="163">
        <f t="shared" si="184"/>
        <v>0</v>
      </c>
      <c r="AF408" s="2" t="s">
        <v>17037</v>
      </c>
      <c r="AG408" s="2" t="s">
        <v>17037</v>
      </c>
      <c r="AH408" s="2" t="s">
        <v>17037</v>
      </c>
      <c r="AI408" s="12"/>
      <c r="AJ408" s="12"/>
      <c r="AK408" s="12"/>
      <c r="AL408" s="12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4"/>
      <c r="AY408" s="14"/>
      <c r="AZ408" s="13"/>
      <c r="BA408" s="13"/>
      <c r="BB408" s="15"/>
      <c r="BC408" s="16">
        <f t="shared" ref="BC408:BC451" si="185">AY408-M408</f>
        <v>-28026.899999999998</v>
      </c>
      <c r="BJ408" s="5" t="e">
        <f t="shared" ref="BJ408:BJ448" si="186">VLOOKUP(C408,BM:BO,3,FALSE)</f>
        <v>#N/A</v>
      </c>
      <c r="BM408" s="5" t="s">
        <v>613</v>
      </c>
      <c r="BN408" s="5" t="s">
        <v>17003</v>
      </c>
      <c r="BO408" s="5" t="s">
        <v>3107</v>
      </c>
      <c r="BU408" s="5" t="s">
        <v>613</v>
      </c>
      <c r="BV408" s="5" t="s">
        <v>17003</v>
      </c>
      <c r="BW408" s="5" t="s">
        <v>3107</v>
      </c>
      <c r="CH408" s="165">
        <f t="shared" si="165"/>
        <v>5.7741999626159668E-8</v>
      </c>
    </row>
    <row r="409" spans="1:115" x14ac:dyDescent="0.3">
      <c r="A409" s="5">
        <v>1</v>
      </c>
      <c r="B409" s="17">
        <f>SUBTOTAL(9,$A$409:A409)</f>
        <v>1</v>
      </c>
      <c r="C409" s="4" t="s">
        <v>108</v>
      </c>
      <c r="D409" s="1">
        <f t="shared" ref="D409:D450" si="187">E409+F409+G409+H409+I409+J409+L409+N409+P409+R409+T409+U409+V409+W409+X409+Y409+Z409+AA409+AB409+AC409+AD409+AE409</f>
        <v>2065079.27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169">
        <v>0</v>
      </c>
      <c r="L409" s="3">
        <v>0</v>
      </c>
      <c r="M409" s="1">
        <v>252</v>
      </c>
      <c r="N409" s="1">
        <v>1845583.78</v>
      </c>
      <c r="O409" s="3">
        <v>0</v>
      </c>
      <c r="P409" s="3">
        <v>0</v>
      </c>
      <c r="Q409" s="1">
        <v>0</v>
      </c>
      <c r="R409" s="1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1">
        <f t="shared" ref="AC409:AC427" si="188">ROUND(N409*2.14%,2)</f>
        <v>39495.49</v>
      </c>
      <c r="AD409" s="1">
        <v>180000</v>
      </c>
      <c r="AE409" s="3">
        <v>0</v>
      </c>
      <c r="AF409" s="2">
        <v>2024</v>
      </c>
      <c r="AG409" s="2">
        <v>2024</v>
      </c>
      <c r="AH409" s="2">
        <v>2024</v>
      </c>
      <c r="AI409" s="12"/>
      <c r="AJ409" s="12"/>
      <c r="AK409" s="12"/>
      <c r="AL409" s="12"/>
      <c r="AM409" s="13" t="s">
        <v>16973</v>
      </c>
      <c r="AN409" s="13" t="s">
        <v>16970</v>
      </c>
      <c r="AO409" s="13">
        <v>0</v>
      </c>
      <c r="AP409" s="13" t="s">
        <v>16971</v>
      </c>
      <c r="AQ409" s="13" t="s">
        <v>16977</v>
      </c>
      <c r="AR409" s="13">
        <v>0</v>
      </c>
      <c r="AS409" s="13"/>
      <c r="AT409" s="13"/>
      <c r="AU409" s="13"/>
      <c r="AV409" s="13"/>
      <c r="AW409" s="13" t="s">
        <v>665</v>
      </c>
      <c r="AX409" s="14">
        <v>267.60000000000002</v>
      </c>
      <c r="AY409" s="14">
        <v>252</v>
      </c>
      <c r="AZ409" s="13" t="s">
        <v>17026</v>
      </c>
      <c r="BA409" s="13" t="s">
        <v>627</v>
      </c>
      <c r="BB409" s="15"/>
      <c r="BC409" s="16">
        <f t="shared" si="185"/>
        <v>0</v>
      </c>
      <c r="BJ409" s="5" t="str">
        <f t="shared" si="186"/>
        <v>180.000</v>
      </c>
      <c r="BM409" s="5" t="s">
        <v>3108</v>
      </c>
      <c r="BN409" s="5" t="s">
        <v>722</v>
      </c>
      <c r="BO409" s="5" t="s">
        <v>3109</v>
      </c>
      <c r="BU409" s="5" t="s">
        <v>3108</v>
      </c>
      <c r="BV409" s="5" t="s">
        <v>722</v>
      </c>
      <c r="BW409" s="5" t="s">
        <v>3109</v>
      </c>
      <c r="CH409" s="165">
        <f t="shared" si="165"/>
        <v>0</v>
      </c>
    </row>
    <row r="410" spans="1:115" x14ac:dyDescent="0.3">
      <c r="A410" s="5">
        <v>1</v>
      </c>
      <c r="B410" s="17">
        <f>SUBTOTAL(9,$A$409:A410)</f>
        <v>2</v>
      </c>
      <c r="C410" s="4" t="s">
        <v>109</v>
      </c>
      <c r="D410" s="1">
        <f t="shared" si="187"/>
        <v>11071119.41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169">
        <v>0</v>
      </c>
      <c r="L410" s="3">
        <v>0</v>
      </c>
      <c r="M410" s="1">
        <v>1351</v>
      </c>
      <c r="N410" s="1">
        <v>10613980.23</v>
      </c>
      <c r="O410" s="3">
        <v>0</v>
      </c>
      <c r="P410" s="3">
        <v>0</v>
      </c>
      <c r="Q410" s="1">
        <v>0</v>
      </c>
      <c r="R410" s="1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1">
        <f t="shared" si="188"/>
        <v>227139.18</v>
      </c>
      <c r="AD410" s="1">
        <v>230000</v>
      </c>
      <c r="AE410" s="3">
        <v>0</v>
      </c>
      <c r="AF410" s="2">
        <v>2024</v>
      </c>
      <c r="AG410" s="2">
        <v>2024</v>
      </c>
      <c r="AH410" s="2">
        <v>2024</v>
      </c>
      <c r="AI410" s="12"/>
      <c r="AJ410" s="12"/>
      <c r="AK410" s="12"/>
      <c r="AL410" s="12"/>
      <c r="AM410" s="13" t="s">
        <v>16973</v>
      </c>
      <c r="AN410" s="13" t="s">
        <v>16970</v>
      </c>
      <c r="AO410" s="13">
        <v>2018</v>
      </c>
      <c r="AP410" s="13" t="s">
        <v>16970</v>
      </c>
      <c r="AQ410" s="13" t="s">
        <v>16968</v>
      </c>
      <c r="AR410" s="13" t="s">
        <v>16975</v>
      </c>
      <c r="AS410" s="13"/>
      <c r="AT410" s="13" t="s">
        <v>16986</v>
      </c>
      <c r="AU410" s="168">
        <v>1511199.48</v>
      </c>
      <c r="AV410" s="168">
        <v>2992445.51</v>
      </c>
      <c r="AW410" s="13" t="s">
        <v>623</v>
      </c>
      <c r="AX410" s="14">
        <v>6095</v>
      </c>
      <c r="AY410" s="14">
        <v>1351</v>
      </c>
      <c r="AZ410" s="13" t="s">
        <v>17029</v>
      </c>
      <c r="BA410" s="13" t="s">
        <v>17023</v>
      </c>
      <c r="BB410" s="15"/>
      <c r="BC410" s="16">
        <f t="shared" si="185"/>
        <v>0</v>
      </c>
      <c r="BJ410" s="5" t="str">
        <f t="shared" si="186"/>
        <v>1229.500</v>
      </c>
      <c r="BM410" s="5" t="s">
        <v>3110</v>
      </c>
      <c r="BN410" s="5" t="s">
        <v>3261</v>
      </c>
      <c r="BO410" s="5" t="s">
        <v>3111</v>
      </c>
      <c r="BU410" s="5" t="s">
        <v>3110</v>
      </c>
      <c r="BV410" s="5" t="s">
        <v>3261</v>
      </c>
      <c r="BW410" s="5" t="s">
        <v>3111</v>
      </c>
      <c r="CH410" s="165">
        <f t="shared" si="165"/>
        <v>-2.9103830456733704E-10</v>
      </c>
    </row>
    <row r="411" spans="1:115" x14ac:dyDescent="0.3">
      <c r="A411" s="5">
        <v>1</v>
      </c>
      <c r="B411" s="17">
        <f>SUBTOTAL(9,$A$409:A411)</f>
        <v>3</v>
      </c>
      <c r="C411" s="4" t="s">
        <v>110</v>
      </c>
      <c r="D411" s="1">
        <f t="shared" si="187"/>
        <v>2170696.7599999998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169">
        <v>0</v>
      </c>
      <c r="L411" s="3">
        <v>0</v>
      </c>
      <c r="M411" s="1">
        <v>257</v>
      </c>
      <c r="N411" s="1">
        <v>2027312.28</v>
      </c>
      <c r="O411" s="3">
        <v>0</v>
      </c>
      <c r="P411" s="3">
        <v>0</v>
      </c>
      <c r="Q411" s="1">
        <v>0</v>
      </c>
      <c r="R411" s="1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1">
        <f t="shared" si="188"/>
        <v>43384.480000000003</v>
      </c>
      <c r="AD411" s="3">
        <v>100000</v>
      </c>
      <c r="AE411" s="3">
        <v>0</v>
      </c>
      <c r="AF411" s="2">
        <v>2024</v>
      </c>
      <c r="AG411" s="2">
        <v>2024</v>
      </c>
      <c r="AH411" s="2">
        <v>2024</v>
      </c>
      <c r="AI411" s="12"/>
      <c r="AJ411" s="12"/>
      <c r="AK411" s="12"/>
      <c r="AL411" s="12"/>
      <c r="AM411" s="13" t="s">
        <v>16960</v>
      </c>
      <c r="AN411" s="13" t="s">
        <v>16980</v>
      </c>
      <c r="AO411" s="13">
        <v>0</v>
      </c>
      <c r="AP411" s="13" t="s">
        <v>16973</v>
      </c>
      <c r="AQ411" s="13" t="s">
        <v>16979</v>
      </c>
      <c r="AR411" s="13">
        <v>0</v>
      </c>
      <c r="AS411" s="13"/>
      <c r="AT411" s="13"/>
      <c r="AU411" s="13"/>
      <c r="AV411" s="13"/>
      <c r="AW411" s="13" t="s">
        <v>665</v>
      </c>
      <c r="AX411" s="14">
        <v>299.5</v>
      </c>
      <c r="AY411" s="14">
        <v>257</v>
      </c>
      <c r="AZ411" s="13" t="s">
        <v>594</v>
      </c>
      <c r="BA411" s="13">
        <v>1959</v>
      </c>
      <c r="BB411" s="15"/>
      <c r="BC411" s="16">
        <f t="shared" si="185"/>
        <v>0</v>
      </c>
      <c r="BJ411" s="5" t="str">
        <f t="shared" si="186"/>
        <v>272.500</v>
      </c>
      <c r="BM411" s="5" t="s">
        <v>3112</v>
      </c>
      <c r="BN411" s="5" t="s">
        <v>2986</v>
      </c>
      <c r="BO411" s="5" t="s">
        <v>2986</v>
      </c>
      <c r="BU411" s="5" t="s">
        <v>3112</v>
      </c>
      <c r="BV411" s="5" t="s">
        <v>2986</v>
      </c>
      <c r="BW411" s="5" t="s">
        <v>2986</v>
      </c>
      <c r="CH411" s="165">
        <f t="shared" si="165"/>
        <v>-2.6193447411060333E-10</v>
      </c>
    </row>
    <row r="412" spans="1:115" x14ac:dyDescent="0.3">
      <c r="A412" s="5">
        <v>1</v>
      </c>
      <c r="B412" s="17">
        <f>SUBTOTAL(9,$A$409:A412)</f>
        <v>4</v>
      </c>
      <c r="C412" s="4" t="s">
        <v>111</v>
      </c>
      <c r="D412" s="1">
        <f t="shared" si="187"/>
        <v>8129200.9299999997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169">
        <v>0</v>
      </c>
      <c r="L412" s="3">
        <v>0</v>
      </c>
      <c r="M412" s="1">
        <v>992</v>
      </c>
      <c r="N412" s="1">
        <v>7763071.21</v>
      </c>
      <c r="O412" s="3">
        <v>0</v>
      </c>
      <c r="P412" s="3">
        <v>0</v>
      </c>
      <c r="Q412" s="1">
        <v>0</v>
      </c>
      <c r="R412" s="1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1">
        <f t="shared" si="188"/>
        <v>166129.72</v>
      </c>
      <c r="AD412" s="1">
        <v>200000</v>
      </c>
      <c r="AE412" s="3">
        <v>0</v>
      </c>
      <c r="AF412" s="2">
        <v>2024</v>
      </c>
      <c r="AG412" s="2">
        <v>2024</v>
      </c>
      <c r="AH412" s="2">
        <v>2024</v>
      </c>
      <c r="AI412" s="12"/>
      <c r="AJ412" s="12"/>
      <c r="AK412" s="12"/>
      <c r="AL412" s="12"/>
      <c r="AM412" s="13" t="s">
        <v>16973</v>
      </c>
      <c r="AN412" s="13" t="s">
        <v>16970</v>
      </c>
      <c r="AO412" s="13">
        <v>0</v>
      </c>
      <c r="AP412" s="13" t="s">
        <v>16964</v>
      </c>
      <c r="AQ412" s="13" t="s">
        <v>16977</v>
      </c>
      <c r="AR412" s="13">
        <v>0</v>
      </c>
      <c r="AS412" s="13"/>
      <c r="AT412" s="13"/>
      <c r="AU412" s="13"/>
      <c r="AV412" s="13"/>
      <c r="AW412" s="13" t="s">
        <v>1010</v>
      </c>
      <c r="AX412" s="14">
        <v>2693.3</v>
      </c>
      <c r="AY412" s="14">
        <v>992</v>
      </c>
      <c r="AZ412" s="13" t="s">
        <v>17026</v>
      </c>
      <c r="BA412" s="13" t="s">
        <v>722</v>
      </c>
      <c r="BB412" s="15"/>
      <c r="BC412" s="16">
        <f t="shared" si="185"/>
        <v>0</v>
      </c>
      <c r="BJ412" s="5" t="str">
        <f t="shared" si="186"/>
        <v>1094.000</v>
      </c>
      <c r="BM412" s="5" t="s">
        <v>3113</v>
      </c>
      <c r="BN412" s="5" t="s">
        <v>3261</v>
      </c>
      <c r="BO412" s="5" t="s">
        <v>3114</v>
      </c>
      <c r="BU412" s="5" t="s">
        <v>3113</v>
      </c>
      <c r="BV412" s="5" t="s">
        <v>3261</v>
      </c>
      <c r="BW412" s="5" t="s">
        <v>3114</v>
      </c>
      <c r="CH412" s="165">
        <f t="shared" si="165"/>
        <v>-2.6193447411060333E-10</v>
      </c>
    </row>
    <row r="413" spans="1:115" x14ac:dyDescent="0.3">
      <c r="A413" s="5">
        <v>1</v>
      </c>
      <c r="B413" s="17">
        <f>SUBTOTAL(9,$A$409:A413)</f>
        <v>5</v>
      </c>
      <c r="C413" s="4" t="s">
        <v>112</v>
      </c>
      <c r="D413" s="1">
        <f t="shared" si="187"/>
        <v>4646428.3500000006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169">
        <v>0</v>
      </c>
      <c r="L413" s="3">
        <v>0</v>
      </c>
      <c r="M413" s="1">
        <v>567</v>
      </c>
      <c r="N413" s="1">
        <v>4353268.41</v>
      </c>
      <c r="O413" s="3">
        <v>0</v>
      </c>
      <c r="P413" s="3">
        <v>0</v>
      </c>
      <c r="Q413" s="1">
        <v>0</v>
      </c>
      <c r="R413" s="1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1">
        <f t="shared" si="188"/>
        <v>93159.94</v>
      </c>
      <c r="AD413" s="1">
        <v>200000</v>
      </c>
      <c r="AE413" s="3">
        <v>0</v>
      </c>
      <c r="AF413" s="2">
        <v>2024</v>
      </c>
      <c r="AG413" s="2">
        <v>2024</v>
      </c>
      <c r="AH413" s="2">
        <v>2024</v>
      </c>
      <c r="AI413" s="12"/>
      <c r="AJ413" s="12"/>
      <c r="AK413" s="12"/>
      <c r="AL413" s="12"/>
      <c r="AM413" s="13" t="s">
        <v>16973</v>
      </c>
      <c r="AN413" s="13" t="s">
        <v>16971</v>
      </c>
      <c r="AO413" s="13">
        <v>0</v>
      </c>
      <c r="AP413" s="13" t="s">
        <v>16975</v>
      </c>
      <c r="AQ413" s="13" t="s">
        <v>16969</v>
      </c>
      <c r="AR413" s="13">
        <v>0</v>
      </c>
      <c r="AS413" s="13"/>
      <c r="AT413" s="13"/>
      <c r="AU413" s="13"/>
      <c r="AV413" s="13"/>
      <c r="AW413" s="13" t="s">
        <v>797</v>
      </c>
      <c r="AX413" s="14">
        <v>875.4</v>
      </c>
      <c r="AY413" s="14">
        <v>567</v>
      </c>
      <c r="AZ413" s="13" t="s">
        <v>17026</v>
      </c>
      <c r="BA413" s="13" t="s">
        <v>708</v>
      </c>
      <c r="BB413" s="15"/>
      <c r="BC413" s="16">
        <f t="shared" si="185"/>
        <v>0</v>
      </c>
      <c r="BJ413" s="5" t="str">
        <f t="shared" si="186"/>
        <v>676.000</v>
      </c>
      <c r="BM413" s="5" t="s">
        <v>3116</v>
      </c>
      <c r="BN413" s="5" t="s">
        <v>931</v>
      </c>
      <c r="BO413" s="5" t="s">
        <v>3117</v>
      </c>
      <c r="BU413" s="5" t="s">
        <v>3116</v>
      </c>
      <c r="BV413" s="5" t="s">
        <v>931</v>
      </c>
      <c r="BW413" s="5" t="s">
        <v>3117</v>
      </c>
      <c r="CH413" s="165">
        <f t="shared" si="165"/>
        <v>4.0745362639427185E-10</v>
      </c>
    </row>
    <row r="414" spans="1:115" x14ac:dyDescent="0.3">
      <c r="A414" s="5">
        <v>1</v>
      </c>
      <c r="B414" s="17">
        <f>SUBTOTAL(9,$A$409:A414)</f>
        <v>6</v>
      </c>
      <c r="C414" s="4" t="s">
        <v>113</v>
      </c>
      <c r="D414" s="1">
        <f t="shared" si="187"/>
        <v>4572675.5200000005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169">
        <v>0</v>
      </c>
      <c r="L414" s="3">
        <v>0</v>
      </c>
      <c r="M414" s="1">
        <v>558</v>
      </c>
      <c r="N414" s="1">
        <v>4281060.82</v>
      </c>
      <c r="O414" s="3">
        <v>0</v>
      </c>
      <c r="P414" s="3">
        <v>0</v>
      </c>
      <c r="Q414" s="1">
        <v>0</v>
      </c>
      <c r="R414" s="1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1">
        <f t="shared" si="188"/>
        <v>91614.7</v>
      </c>
      <c r="AD414" s="1">
        <v>200000</v>
      </c>
      <c r="AE414" s="3">
        <v>0</v>
      </c>
      <c r="AF414" s="2">
        <v>2024</v>
      </c>
      <c r="AG414" s="2">
        <v>2024</v>
      </c>
      <c r="AH414" s="2">
        <v>2024</v>
      </c>
      <c r="AI414" s="12"/>
      <c r="AJ414" s="12"/>
      <c r="AK414" s="12"/>
      <c r="AL414" s="12"/>
      <c r="AM414" s="13" t="s">
        <v>16973</v>
      </c>
      <c r="AN414" s="13" t="s">
        <v>16971</v>
      </c>
      <c r="AO414" s="13">
        <v>0</v>
      </c>
      <c r="AP414" s="13" t="s">
        <v>16975</v>
      </c>
      <c r="AQ414" s="13" t="s">
        <v>16969</v>
      </c>
      <c r="AR414" s="13">
        <v>0</v>
      </c>
      <c r="AS414" s="13"/>
      <c r="AT414" s="13"/>
      <c r="AU414" s="13"/>
      <c r="AV414" s="13"/>
      <c r="AW414" s="13" t="s">
        <v>665</v>
      </c>
      <c r="AX414" s="14">
        <v>546.79999999999995</v>
      </c>
      <c r="AY414" s="14">
        <v>558</v>
      </c>
      <c r="AZ414" s="13" t="s">
        <v>17026</v>
      </c>
      <c r="BA414" s="13">
        <v>1990</v>
      </c>
      <c r="BB414" s="15"/>
      <c r="BC414" s="16">
        <f t="shared" si="185"/>
        <v>0</v>
      </c>
      <c r="BJ414" s="5" t="str">
        <f t="shared" si="186"/>
        <v>363.000</v>
      </c>
      <c r="BM414" s="5" t="s">
        <v>3118</v>
      </c>
      <c r="BN414" s="5" t="s">
        <v>802</v>
      </c>
      <c r="BO414" s="5" t="s">
        <v>3119</v>
      </c>
      <c r="BU414" s="5" t="s">
        <v>3118</v>
      </c>
      <c r="BV414" s="5" t="s">
        <v>802</v>
      </c>
      <c r="BW414" s="5" t="s">
        <v>3119</v>
      </c>
      <c r="CH414" s="165">
        <f t="shared" si="165"/>
        <v>1.7462298274040222E-10</v>
      </c>
    </row>
    <row r="415" spans="1:115" x14ac:dyDescent="0.3">
      <c r="A415" s="5">
        <v>1</v>
      </c>
      <c r="B415" s="17">
        <f>SUBTOTAL(9,$A$409:A415)</f>
        <v>7</v>
      </c>
      <c r="C415" s="4" t="s">
        <v>115</v>
      </c>
      <c r="D415" s="1">
        <f t="shared" si="187"/>
        <v>3376240.7100000004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169">
        <v>0</v>
      </c>
      <c r="L415" s="3">
        <v>0</v>
      </c>
      <c r="M415" s="1">
        <v>412</v>
      </c>
      <c r="N415" s="1">
        <v>3129274.24</v>
      </c>
      <c r="O415" s="3">
        <v>0</v>
      </c>
      <c r="P415" s="3">
        <v>0</v>
      </c>
      <c r="Q415" s="1">
        <v>0</v>
      </c>
      <c r="R415" s="1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1">
        <f t="shared" si="188"/>
        <v>66966.47</v>
      </c>
      <c r="AD415" s="1">
        <v>180000</v>
      </c>
      <c r="AE415" s="3">
        <v>0</v>
      </c>
      <c r="AF415" s="2">
        <v>2024</v>
      </c>
      <c r="AG415" s="2">
        <v>2024</v>
      </c>
      <c r="AH415" s="2">
        <v>2024</v>
      </c>
      <c r="AI415" s="12"/>
      <c r="AJ415" s="12"/>
      <c r="AK415" s="12"/>
      <c r="AL415" s="12"/>
      <c r="AM415" s="13" t="s">
        <v>16973</v>
      </c>
      <c r="AN415" s="13" t="s">
        <v>16971</v>
      </c>
      <c r="AO415" s="13">
        <v>0</v>
      </c>
      <c r="AP415" s="13" t="s">
        <v>16976</v>
      </c>
      <c r="AQ415" s="13" t="s">
        <v>16977</v>
      </c>
      <c r="AR415" s="13">
        <v>0</v>
      </c>
      <c r="AS415" s="13"/>
      <c r="AT415" s="13"/>
      <c r="AU415" s="13"/>
      <c r="AV415" s="13"/>
      <c r="AW415" s="13" t="s">
        <v>639</v>
      </c>
      <c r="AX415" s="14">
        <v>969.7</v>
      </c>
      <c r="AY415" s="14">
        <v>412</v>
      </c>
      <c r="AZ415" s="13" t="s">
        <v>17026</v>
      </c>
      <c r="BA415" s="13">
        <v>1992</v>
      </c>
      <c r="BB415" s="15"/>
      <c r="BC415" s="16">
        <f t="shared" si="185"/>
        <v>0</v>
      </c>
      <c r="BJ415" s="5" t="str">
        <f t="shared" si="186"/>
        <v>588.000</v>
      </c>
      <c r="BM415" s="5" t="s">
        <v>3121</v>
      </c>
      <c r="BN415" s="5" t="s">
        <v>627</v>
      </c>
      <c r="BO415" s="5" t="s">
        <v>3122</v>
      </c>
      <c r="BU415" s="5" t="s">
        <v>3121</v>
      </c>
      <c r="BV415" s="5" t="s">
        <v>627</v>
      </c>
      <c r="BW415" s="5" t="s">
        <v>3122</v>
      </c>
      <c r="CH415" s="165">
        <f t="shared" si="165"/>
        <v>2.0372681319713593E-10</v>
      </c>
    </row>
    <row r="416" spans="1:115" x14ac:dyDescent="0.3">
      <c r="A416" s="5">
        <v>1</v>
      </c>
      <c r="B416" s="17">
        <f>SUBTOTAL(9,$A$409:A416)</f>
        <v>8</v>
      </c>
      <c r="C416" s="4" t="s">
        <v>114</v>
      </c>
      <c r="D416" s="1">
        <f t="shared" si="187"/>
        <v>4646428.3500000006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169">
        <v>0</v>
      </c>
      <c r="L416" s="3">
        <v>0</v>
      </c>
      <c r="M416" s="1">
        <v>567</v>
      </c>
      <c r="N416" s="1">
        <v>4353268.41</v>
      </c>
      <c r="O416" s="3">
        <v>0</v>
      </c>
      <c r="P416" s="3">
        <v>0</v>
      </c>
      <c r="Q416" s="1">
        <v>0</v>
      </c>
      <c r="R416" s="1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1">
        <f t="shared" si="188"/>
        <v>93159.94</v>
      </c>
      <c r="AD416" s="1">
        <v>200000</v>
      </c>
      <c r="AE416" s="3">
        <v>0</v>
      </c>
      <c r="AF416" s="2">
        <v>2024</v>
      </c>
      <c r="AG416" s="2">
        <v>2024</v>
      </c>
      <c r="AH416" s="2">
        <v>2024</v>
      </c>
      <c r="AI416" s="12"/>
      <c r="AJ416" s="12"/>
      <c r="AK416" s="12"/>
      <c r="AL416" s="12"/>
      <c r="AM416" s="13" t="s">
        <v>16973</v>
      </c>
      <c r="AN416" s="13" t="s">
        <v>16971</v>
      </c>
      <c r="AO416" s="13">
        <v>0</v>
      </c>
      <c r="AP416" s="13" t="s">
        <v>16975</v>
      </c>
      <c r="AQ416" s="13" t="s">
        <v>16969</v>
      </c>
      <c r="AR416" s="13">
        <v>0</v>
      </c>
      <c r="AS416" s="13"/>
      <c r="AT416" s="13"/>
      <c r="AU416" s="13"/>
      <c r="AV416" s="13"/>
      <c r="AW416" s="13" t="s">
        <v>797</v>
      </c>
      <c r="AX416" s="14">
        <v>872</v>
      </c>
      <c r="AY416" s="14">
        <v>567</v>
      </c>
      <c r="AZ416" s="13" t="s">
        <v>17026</v>
      </c>
      <c r="BA416" s="13">
        <v>1995</v>
      </c>
      <c r="BB416" s="15"/>
      <c r="BC416" s="16">
        <f t="shared" si="185"/>
        <v>0</v>
      </c>
      <c r="BJ416" s="5" t="str">
        <f t="shared" si="186"/>
        <v>500.000</v>
      </c>
      <c r="BM416" s="5" t="s">
        <v>3124</v>
      </c>
      <c r="BN416" s="5" t="s">
        <v>2986</v>
      </c>
      <c r="BO416" s="5" t="s">
        <v>2986</v>
      </c>
      <c r="BU416" s="5" t="s">
        <v>3124</v>
      </c>
      <c r="BV416" s="5" t="s">
        <v>2986</v>
      </c>
      <c r="BW416" s="5" t="s">
        <v>2986</v>
      </c>
      <c r="CH416" s="165">
        <f t="shared" si="165"/>
        <v>4.0745362639427185E-10</v>
      </c>
    </row>
    <row r="417" spans="1:86" x14ac:dyDescent="0.3">
      <c r="A417" s="5">
        <v>1</v>
      </c>
      <c r="B417" s="17">
        <f>SUBTOTAL(9,$A$409:A417)</f>
        <v>9</v>
      </c>
      <c r="C417" s="4" t="s">
        <v>116</v>
      </c>
      <c r="D417" s="1">
        <f t="shared" si="187"/>
        <v>2745244.27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169">
        <v>0</v>
      </c>
      <c r="L417" s="3">
        <v>0</v>
      </c>
      <c r="M417" s="1">
        <v>335</v>
      </c>
      <c r="N417" s="1">
        <v>2511498.21</v>
      </c>
      <c r="O417" s="3">
        <v>0</v>
      </c>
      <c r="P417" s="3">
        <v>0</v>
      </c>
      <c r="Q417" s="1">
        <v>0</v>
      </c>
      <c r="R417" s="1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1">
        <f t="shared" si="188"/>
        <v>53746.06</v>
      </c>
      <c r="AD417" s="1">
        <v>180000</v>
      </c>
      <c r="AE417" s="3">
        <v>0</v>
      </c>
      <c r="AF417" s="2">
        <v>2024</v>
      </c>
      <c r="AG417" s="2">
        <v>2024</v>
      </c>
      <c r="AH417" s="2">
        <v>2024</v>
      </c>
      <c r="AI417" s="12"/>
      <c r="AJ417" s="12"/>
      <c r="AK417" s="12"/>
      <c r="AL417" s="12"/>
      <c r="AM417" s="13" t="s">
        <v>16973</v>
      </c>
      <c r="AN417" s="13" t="s">
        <v>16971</v>
      </c>
      <c r="AO417" s="13">
        <v>0</v>
      </c>
      <c r="AP417" s="13" t="s">
        <v>16975</v>
      </c>
      <c r="AQ417" s="13" t="s">
        <v>16969</v>
      </c>
      <c r="AR417" s="13">
        <v>0</v>
      </c>
      <c r="AS417" s="13"/>
      <c r="AT417" s="13"/>
      <c r="AU417" s="13"/>
      <c r="AV417" s="13"/>
      <c r="AW417" s="13" t="s">
        <v>797</v>
      </c>
      <c r="AX417" s="14">
        <v>560.4</v>
      </c>
      <c r="AY417" s="14">
        <v>335</v>
      </c>
      <c r="AZ417" s="13" t="s">
        <v>17026</v>
      </c>
      <c r="BA417" s="13" t="s">
        <v>708</v>
      </c>
      <c r="BB417" s="15"/>
      <c r="BC417" s="16">
        <f t="shared" si="185"/>
        <v>0</v>
      </c>
      <c r="BJ417" s="5" t="str">
        <f t="shared" si="186"/>
        <v>499.500</v>
      </c>
      <c r="BM417" s="5" t="s">
        <v>3126</v>
      </c>
      <c r="BN417" s="5" t="s">
        <v>2986</v>
      </c>
      <c r="BO417" s="5" t="s">
        <v>2986</v>
      </c>
      <c r="BU417" s="5" t="s">
        <v>3126</v>
      </c>
      <c r="BV417" s="5" t="s">
        <v>2986</v>
      </c>
      <c r="BW417" s="5" t="s">
        <v>2986</v>
      </c>
      <c r="CH417" s="165">
        <f t="shared" si="165"/>
        <v>5.8207660913467407E-11</v>
      </c>
    </row>
    <row r="418" spans="1:86" x14ac:dyDescent="0.3">
      <c r="A418" s="5">
        <v>1</v>
      </c>
      <c r="B418" s="17">
        <f>SUBTOTAL(9,$A$409:A418)</f>
        <v>10</v>
      </c>
      <c r="C418" s="4" t="s">
        <v>117</v>
      </c>
      <c r="D418" s="1">
        <f t="shared" si="187"/>
        <v>3012176.12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169">
        <v>0</v>
      </c>
      <c r="L418" s="3">
        <v>0</v>
      </c>
      <c r="M418" s="1">
        <v>337.8</v>
      </c>
      <c r="N418" s="1">
        <v>2772837.4</v>
      </c>
      <c r="O418" s="3">
        <v>0</v>
      </c>
      <c r="P418" s="3">
        <v>0</v>
      </c>
      <c r="Q418" s="1">
        <v>0</v>
      </c>
      <c r="R418" s="1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1">
        <f t="shared" si="188"/>
        <v>59338.720000000001</v>
      </c>
      <c r="AD418" s="1">
        <v>180000</v>
      </c>
      <c r="AE418" s="3">
        <v>0</v>
      </c>
      <c r="AF418" s="2">
        <v>2024</v>
      </c>
      <c r="AG418" s="2">
        <v>2024</v>
      </c>
      <c r="AH418" s="2">
        <v>2024</v>
      </c>
      <c r="AI418" s="12"/>
      <c r="AJ418" s="12"/>
      <c r="AK418" s="12"/>
      <c r="AL418" s="12"/>
      <c r="AM418" s="13" t="s">
        <v>16973</v>
      </c>
      <c r="AN418" s="13" t="s">
        <v>16974</v>
      </c>
      <c r="AO418" s="13">
        <v>2019</v>
      </c>
      <c r="AP418" s="13" t="s">
        <v>16975</v>
      </c>
      <c r="AQ418" s="13" t="s">
        <v>16975</v>
      </c>
      <c r="AR418" s="13" t="s">
        <v>16968</v>
      </c>
      <c r="AS418" s="13"/>
      <c r="AT418" s="13" t="s">
        <v>16986</v>
      </c>
      <c r="AU418" s="168">
        <v>1497619.77</v>
      </c>
      <c r="AV418" s="168">
        <v>1913967.34</v>
      </c>
      <c r="AW418" s="13" t="s">
        <v>734</v>
      </c>
      <c r="AX418" s="14">
        <v>2437.1</v>
      </c>
      <c r="AY418" s="14">
        <v>337.8</v>
      </c>
      <c r="AZ418" s="13" t="s">
        <v>17136</v>
      </c>
      <c r="BA418" s="13" t="s">
        <v>17023</v>
      </c>
      <c r="BB418" s="15"/>
      <c r="BC418" s="16">
        <f t="shared" si="185"/>
        <v>0</v>
      </c>
      <c r="BJ418" s="5" t="str">
        <f t="shared" si="186"/>
        <v>360.000</v>
      </c>
      <c r="BM418" s="5" t="s">
        <v>3127</v>
      </c>
      <c r="BN418" s="5" t="s">
        <v>2986</v>
      </c>
      <c r="BO418" s="5" t="s">
        <v>2986</v>
      </c>
      <c r="BU418" s="5" t="s">
        <v>3127</v>
      </c>
      <c r="BV418" s="5" t="s">
        <v>2986</v>
      </c>
      <c r="BW418" s="5" t="s">
        <v>2986</v>
      </c>
      <c r="CH418" s="165">
        <f t="shared" si="165"/>
        <v>2.0372681319713593E-10</v>
      </c>
    </row>
    <row r="419" spans="1:86" x14ac:dyDescent="0.3">
      <c r="A419" s="5">
        <v>1</v>
      </c>
      <c r="B419" s="17">
        <f>SUBTOTAL(9,$A$409:A419)</f>
        <v>11</v>
      </c>
      <c r="C419" s="4" t="s">
        <v>118</v>
      </c>
      <c r="D419" s="1">
        <f t="shared" si="187"/>
        <v>3933484.32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169">
        <v>0</v>
      </c>
      <c r="L419" s="3">
        <v>0</v>
      </c>
      <c r="M419" s="1">
        <v>480</v>
      </c>
      <c r="N419" s="1">
        <v>3674842.69</v>
      </c>
      <c r="O419" s="3">
        <v>0</v>
      </c>
      <c r="P419" s="3">
        <v>0</v>
      </c>
      <c r="Q419" s="1">
        <v>0</v>
      </c>
      <c r="R419" s="1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1">
        <f t="shared" si="188"/>
        <v>78641.63</v>
      </c>
      <c r="AD419" s="1">
        <v>180000</v>
      </c>
      <c r="AE419" s="3">
        <v>0</v>
      </c>
      <c r="AF419" s="2">
        <v>2024</v>
      </c>
      <c r="AG419" s="2">
        <v>2024</v>
      </c>
      <c r="AH419" s="2">
        <v>2024</v>
      </c>
      <c r="AI419" s="12"/>
      <c r="AJ419" s="12"/>
      <c r="AK419" s="12"/>
      <c r="AL419" s="12"/>
      <c r="AM419" s="13" t="s">
        <v>16973</v>
      </c>
      <c r="AN419" s="13" t="s">
        <v>16971</v>
      </c>
      <c r="AO419" s="13">
        <v>0</v>
      </c>
      <c r="AP419" s="13" t="s">
        <v>16976</v>
      </c>
      <c r="AQ419" s="13" t="s">
        <v>16977</v>
      </c>
      <c r="AR419" s="13">
        <v>0</v>
      </c>
      <c r="AS419" s="13"/>
      <c r="AT419" s="13"/>
      <c r="AU419" s="13"/>
      <c r="AV419" s="13"/>
      <c r="AW419" s="13" t="s">
        <v>665</v>
      </c>
      <c r="AX419" s="14">
        <v>478.4</v>
      </c>
      <c r="AY419" s="14">
        <v>480</v>
      </c>
      <c r="AZ419" s="13" t="s">
        <v>17026</v>
      </c>
      <c r="BA419" s="13" t="s">
        <v>708</v>
      </c>
      <c r="BB419" s="15"/>
      <c r="BC419" s="16">
        <f t="shared" si="185"/>
        <v>0</v>
      </c>
      <c r="BJ419" s="5" t="str">
        <f t="shared" si="186"/>
        <v>1832.000</v>
      </c>
      <c r="BM419" s="5" t="s">
        <v>3128</v>
      </c>
      <c r="BN419" s="5" t="s">
        <v>2986</v>
      </c>
      <c r="BO419" s="5" t="s">
        <v>2986</v>
      </c>
      <c r="BU419" s="5" t="s">
        <v>3128</v>
      </c>
      <c r="BV419" s="5" t="s">
        <v>2986</v>
      </c>
      <c r="BW419" s="5" t="s">
        <v>2986</v>
      </c>
      <c r="CH419" s="165">
        <f t="shared" si="165"/>
        <v>-1.1641532182693481E-10</v>
      </c>
    </row>
    <row r="420" spans="1:86" x14ac:dyDescent="0.3">
      <c r="A420" s="5">
        <v>1</v>
      </c>
      <c r="B420" s="17">
        <f>SUBTOTAL(9,$A$409:A420)</f>
        <v>12</v>
      </c>
      <c r="C420" s="4" t="s">
        <v>119</v>
      </c>
      <c r="D420" s="1">
        <f t="shared" si="187"/>
        <v>8112811.4100000001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169">
        <v>0</v>
      </c>
      <c r="L420" s="3">
        <v>0</v>
      </c>
      <c r="M420" s="1">
        <v>990</v>
      </c>
      <c r="N420" s="1">
        <v>7747025.0700000003</v>
      </c>
      <c r="O420" s="3">
        <v>0</v>
      </c>
      <c r="P420" s="3">
        <v>0</v>
      </c>
      <c r="Q420" s="1">
        <v>0</v>
      </c>
      <c r="R420" s="1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1">
        <f t="shared" si="188"/>
        <v>165786.34</v>
      </c>
      <c r="AD420" s="1">
        <v>200000</v>
      </c>
      <c r="AE420" s="3">
        <v>0</v>
      </c>
      <c r="AF420" s="2">
        <v>2024</v>
      </c>
      <c r="AG420" s="2">
        <v>2024</v>
      </c>
      <c r="AH420" s="2">
        <v>2024</v>
      </c>
      <c r="AI420" s="12"/>
      <c r="AJ420" s="12"/>
      <c r="AK420" s="12"/>
      <c r="AL420" s="12"/>
      <c r="AM420" s="13" t="s">
        <v>16981</v>
      </c>
      <c r="AN420" s="13" t="s">
        <v>16970</v>
      </c>
      <c r="AO420" s="13">
        <v>0</v>
      </c>
      <c r="AP420" s="13" t="s">
        <v>16962</v>
      </c>
      <c r="AQ420" s="13" t="s">
        <v>16983</v>
      </c>
      <c r="AR420" s="13" t="s">
        <v>16975</v>
      </c>
      <c r="AS420" s="13"/>
      <c r="AT420" s="13"/>
      <c r="AU420" s="13"/>
      <c r="AV420" s="13"/>
      <c r="AW420" s="13" t="s">
        <v>666</v>
      </c>
      <c r="AX420" s="14">
        <v>3968.8</v>
      </c>
      <c r="AY420" s="14">
        <v>990</v>
      </c>
      <c r="AZ420" s="13" t="s">
        <v>17026</v>
      </c>
      <c r="BA420" s="13">
        <v>2009</v>
      </c>
      <c r="BB420" s="15"/>
      <c r="BC420" s="16">
        <f t="shared" si="185"/>
        <v>0</v>
      </c>
      <c r="BJ420" s="5" t="str">
        <f t="shared" si="186"/>
        <v>878.900</v>
      </c>
      <c r="BM420" s="5" t="s">
        <v>3129</v>
      </c>
      <c r="BN420" s="5" t="s">
        <v>2986</v>
      </c>
      <c r="BO420" s="5" t="s">
        <v>2986</v>
      </c>
      <c r="BU420" s="5" t="s">
        <v>3129</v>
      </c>
      <c r="BV420" s="5" t="s">
        <v>2986</v>
      </c>
      <c r="BW420" s="5" t="s">
        <v>2986</v>
      </c>
      <c r="CH420" s="165">
        <f t="shared" si="165"/>
        <v>-1.4551915228366852E-10</v>
      </c>
    </row>
    <row r="421" spans="1:86" x14ac:dyDescent="0.3">
      <c r="A421" s="5">
        <v>1</v>
      </c>
      <c r="B421" s="17">
        <f>SUBTOTAL(9,$A$409:A421)</f>
        <v>13</v>
      </c>
      <c r="C421" s="4" t="s">
        <v>120</v>
      </c>
      <c r="D421" s="1">
        <f t="shared" si="187"/>
        <v>5008268.8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169">
        <v>0</v>
      </c>
      <c r="L421" s="3">
        <v>0</v>
      </c>
      <c r="M421" s="1">
        <v>640</v>
      </c>
      <c r="N421" s="1">
        <v>4707527.71</v>
      </c>
      <c r="O421" s="3">
        <v>0</v>
      </c>
      <c r="P421" s="3">
        <v>0</v>
      </c>
      <c r="Q421" s="1">
        <v>0</v>
      </c>
      <c r="R421" s="1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1">
        <f t="shared" si="188"/>
        <v>100741.09</v>
      </c>
      <c r="AD421" s="1">
        <v>200000</v>
      </c>
      <c r="AE421" s="3">
        <v>0</v>
      </c>
      <c r="AF421" s="2">
        <v>2024</v>
      </c>
      <c r="AG421" s="2">
        <v>2024</v>
      </c>
      <c r="AH421" s="2">
        <v>2024</v>
      </c>
      <c r="AI421" s="12"/>
      <c r="AJ421" s="12"/>
      <c r="AK421" s="12"/>
      <c r="AL421" s="12"/>
      <c r="AM421" s="13" t="s">
        <v>16973</v>
      </c>
      <c r="AN421" s="13" t="s">
        <v>16974</v>
      </c>
      <c r="AO421" s="13">
        <v>2015</v>
      </c>
      <c r="AP421" s="13" t="s">
        <v>16975</v>
      </c>
      <c r="AQ421" s="13" t="s">
        <v>16977</v>
      </c>
      <c r="AR421" s="13" t="s">
        <v>16975</v>
      </c>
      <c r="AS421" s="13"/>
      <c r="AT421" s="13" t="s">
        <v>16986</v>
      </c>
      <c r="AU421" s="168">
        <v>3218098.9</v>
      </c>
      <c r="AV421" s="168">
        <v>2437384.13</v>
      </c>
      <c r="AW421" s="13" t="s">
        <v>739</v>
      </c>
      <c r="AX421" s="14">
        <v>3947.4</v>
      </c>
      <c r="AY421" s="14">
        <v>640</v>
      </c>
      <c r="AZ421" s="13" t="s">
        <v>17027</v>
      </c>
      <c r="BA421" s="13" t="s">
        <v>722</v>
      </c>
      <c r="BB421" s="15"/>
      <c r="BC421" s="16">
        <f t="shared" si="185"/>
        <v>0</v>
      </c>
      <c r="BJ421" s="5" t="str">
        <f t="shared" si="186"/>
        <v>654.850</v>
      </c>
      <c r="BM421" s="5" t="s">
        <v>3130</v>
      </c>
      <c r="BN421" s="5" t="s">
        <v>3010</v>
      </c>
      <c r="BO421" s="5" t="s">
        <v>3131</v>
      </c>
      <c r="BU421" s="5" t="s">
        <v>3130</v>
      </c>
      <c r="BV421" s="5" t="s">
        <v>3010</v>
      </c>
      <c r="BW421" s="5" t="s">
        <v>3131</v>
      </c>
      <c r="CH421" s="165">
        <f t="shared" si="165"/>
        <v>-1.4551915228366852E-10</v>
      </c>
    </row>
    <row r="422" spans="1:86" x14ac:dyDescent="0.3">
      <c r="A422" s="5">
        <v>1</v>
      </c>
      <c r="B422" s="17">
        <f>SUBTOTAL(9,$A$409:A422)</f>
        <v>14</v>
      </c>
      <c r="C422" s="4" t="s">
        <v>121</v>
      </c>
      <c r="D422" s="1">
        <f t="shared" si="187"/>
        <v>9874684.5999999996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169">
        <v>0</v>
      </c>
      <c r="L422" s="3">
        <v>0</v>
      </c>
      <c r="M422" s="1">
        <v>1205</v>
      </c>
      <c r="N422" s="1">
        <v>9442612.6899999995</v>
      </c>
      <c r="O422" s="3">
        <v>0</v>
      </c>
      <c r="P422" s="3">
        <v>0</v>
      </c>
      <c r="Q422" s="1">
        <v>0</v>
      </c>
      <c r="R422" s="1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1">
        <f t="shared" si="188"/>
        <v>202071.91</v>
      </c>
      <c r="AD422" s="1">
        <v>230000</v>
      </c>
      <c r="AE422" s="3">
        <v>0</v>
      </c>
      <c r="AF422" s="2">
        <v>2024</v>
      </c>
      <c r="AG422" s="2">
        <v>2024</v>
      </c>
      <c r="AH422" s="2">
        <v>2024</v>
      </c>
      <c r="AI422" s="12"/>
      <c r="AJ422" s="12"/>
      <c r="AK422" s="12"/>
      <c r="AL422" s="12"/>
      <c r="AM422" s="13" t="s">
        <v>16973</v>
      </c>
      <c r="AN422" s="13" t="s">
        <v>16970</v>
      </c>
      <c r="AO422" s="13">
        <v>0</v>
      </c>
      <c r="AP422" s="13" t="s">
        <v>16964</v>
      </c>
      <c r="AQ422" s="13" t="s">
        <v>16977</v>
      </c>
      <c r="AR422" s="13" t="s">
        <v>16975</v>
      </c>
      <c r="AS422" s="13"/>
      <c r="AT422" s="13"/>
      <c r="AU422" s="13"/>
      <c r="AV422" s="13"/>
      <c r="AW422" s="13" t="s">
        <v>699</v>
      </c>
      <c r="AX422" s="14">
        <v>3283.9</v>
      </c>
      <c r="AY422" s="14">
        <v>1205</v>
      </c>
      <c r="AZ422" s="13" t="s">
        <v>17026</v>
      </c>
      <c r="BA422" s="13" t="s">
        <v>627</v>
      </c>
      <c r="BB422" s="15"/>
      <c r="BC422" s="16">
        <f t="shared" si="185"/>
        <v>0</v>
      </c>
      <c r="BJ422" s="5" t="str">
        <f t="shared" si="186"/>
        <v>1120.000</v>
      </c>
      <c r="BM422" s="5" t="s">
        <v>538</v>
      </c>
      <c r="BN422" s="5" t="s">
        <v>2986</v>
      </c>
      <c r="BO422" s="5" t="s">
        <v>3133</v>
      </c>
      <c r="BU422" s="5" t="s">
        <v>538</v>
      </c>
      <c r="BV422" s="5" t="s">
        <v>2986</v>
      </c>
      <c r="BW422" s="5" t="s">
        <v>3133</v>
      </c>
      <c r="CH422" s="165">
        <f t="shared" si="165"/>
        <v>1.4551915228366852E-10</v>
      </c>
    </row>
    <row r="423" spans="1:86" x14ac:dyDescent="0.3">
      <c r="A423" s="5">
        <v>1</v>
      </c>
      <c r="B423" s="17">
        <f>SUBTOTAL(9,$A$409:A423)</f>
        <v>15</v>
      </c>
      <c r="C423" s="4" t="s">
        <v>122</v>
      </c>
      <c r="D423" s="1">
        <f t="shared" si="187"/>
        <v>4640474.0600000005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169">
        <v>0</v>
      </c>
      <c r="L423" s="3">
        <v>0</v>
      </c>
      <c r="M423" s="1">
        <v>593</v>
      </c>
      <c r="N423" s="1">
        <v>4347438.87</v>
      </c>
      <c r="O423" s="3">
        <v>0</v>
      </c>
      <c r="P423" s="3">
        <v>0</v>
      </c>
      <c r="Q423" s="1">
        <v>0</v>
      </c>
      <c r="R423" s="1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1">
        <f t="shared" si="188"/>
        <v>93035.19</v>
      </c>
      <c r="AD423" s="1">
        <v>200000</v>
      </c>
      <c r="AE423" s="3">
        <v>0</v>
      </c>
      <c r="AF423" s="2">
        <v>2024</v>
      </c>
      <c r="AG423" s="2">
        <v>2024</v>
      </c>
      <c r="AH423" s="2">
        <v>2024</v>
      </c>
      <c r="AI423" s="12"/>
      <c r="AJ423" s="12"/>
      <c r="AK423" s="12"/>
      <c r="AL423" s="12"/>
      <c r="AM423" s="13" t="s">
        <v>16973</v>
      </c>
      <c r="AN423" s="13" t="s">
        <v>16971</v>
      </c>
      <c r="AO423" s="13" t="s">
        <v>16982</v>
      </c>
      <c r="AP423" s="13" t="s">
        <v>16975</v>
      </c>
      <c r="AQ423" s="13" t="s">
        <v>16968</v>
      </c>
      <c r="AR423" s="13" t="s">
        <v>16975</v>
      </c>
      <c r="AS423" s="13"/>
      <c r="AT423" s="13"/>
      <c r="AU423" s="13"/>
      <c r="AV423" s="13"/>
      <c r="AW423" s="13" t="s">
        <v>664</v>
      </c>
      <c r="AX423" s="14">
        <v>3709.1</v>
      </c>
      <c r="AY423" s="14">
        <v>593</v>
      </c>
      <c r="AZ423" s="13" t="s">
        <v>17027</v>
      </c>
      <c r="BA423" s="13" t="s">
        <v>17023</v>
      </c>
      <c r="BB423" s="15"/>
      <c r="BC423" s="16">
        <f t="shared" si="185"/>
        <v>0</v>
      </c>
      <c r="BJ423" s="5" t="str">
        <f t="shared" si="186"/>
        <v>721.700</v>
      </c>
      <c r="BM423" s="5" t="s">
        <v>3134</v>
      </c>
      <c r="BN423" s="5" t="s">
        <v>2986</v>
      </c>
      <c r="BO423" s="5" t="s">
        <v>3135</v>
      </c>
      <c r="BU423" s="5" t="s">
        <v>3134</v>
      </c>
      <c r="BV423" s="5" t="s">
        <v>2986</v>
      </c>
      <c r="BW423" s="5" t="s">
        <v>3135</v>
      </c>
      <c r="CH423" s="165">
        <f t="shared" si="165"/>
        <v>4.0745362639427185E-10</v>
      </c>
    </row>
    <row r="424" spans="1:86" x14ac:dyDescent="0.3">
      <c r="A424" s="5">
        <v>1</v>
      </c>
      <c r="B424" s="17">
        <f>SUBTOTAL(9,$A$409:A424)</f>
        <v>16</v>
      </c>
      <c r="C424" s="4" t="s">
        <v>149</v>
      </c>
      <c r="D424" s="1">
        <f t="shared" si="187"/>
        <v>9703520.8000000007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169">
        <v>0</v>
      </c>
      <c r="L424" s="3">
        <v>0</v>
      </c>
      <c r="M424" s="1">
        <v>1240</v>
      </c>
      <c r="N424" s="1">
        <v>9275035.0500000007</v>
      </c>
      <c r="O424" s="3">
        <v>0</v>
      </c>
      <c r="P424" s="3">
        <v>0</v>
      </c>
      <c r="Q424" s="1">
        <v>0</v>
      </c>
      <c r="R424" s="1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1">
        <f t="shared" si="188"/>
        <v>198485.75</v>
      </c>
      <c r="AD424" s="1">
        <v>230000</v>
      </c>
      <c r="AE424" s="3">
        <v>0</v>
      </c>
      <c r="AF424" s="2">
        <v>2024</v>
      </c>
      <c r="AG424" s="2">
        <v>2024</v>
      </c>
      <c r="AH424" s="2">
        <v>2024</v>
      </c>
      <c r="AI424" s="12"/>
      <c r="AJ424" s="12"/>
      <c r="AK424" s="12"/>
      <c r="AL424" s="12"/>
      <c r="AM424" s="13" t="s">
        <v>16973</v>
      </c>
      <c r="AN424" s="13" t="s">
        <v>16976</v>
      </c>
      <c r="AO424" s="13" t="s">
        <v>16979</v>
      </c>
      <c r="AP424" s="13" t="s">
        <v>16975</v>
      </c>
      <c r="AQ424" s="13" t="s">
        <v>16977</v>
      </c>
      <c r="AR424" s="13" t="s">
        <v>16975</v>
      </c>
      <c r="AS424" s="13"/>
      <c r="AT424" s="13"/>
      <c r="AU424" s="13"/>
      <c r="AV424" s="13"/>
      <c r="AW424" s="13" t="s">
        <v>1270</v>
      </c>
      <c r="AX424" s="14">
        <v>9703</v>
      </c>
      <c r="AY424" s="14">
        <v>1240</v>
      </c>
      <c r="AZ424" s="13" t="s">
        <v>17027</v>
      </c>
      <c r="BA424" s="13" t="s">
        <v>17023</v>
      </c>
      <c r="BB424" s="15"/>
      <c r="BC424" s="16">
        <f t="shared" si="185"/>
        <v>0</v>
      </c>
      <c r="BJ424" s="5" t="str">
        <f t="shared" si="186"/>
        <v>1536.000</v>
      </c>
      <c r="BM424" s="5" t="s">
        <v>3136</v>
      </c>
      <c r="BN424" s="5" t="s">
        <v>3050</v>
      </c>
      <c r="BO424" s="5" t="s">
        <v>3137</v>
      </c>
      <c r="BU424" s="5" t="s">
        <v>3136</v>
      </c>
      <c r="BV424" s="5" t="s">
        <v>3050</v>
      </c>
      <c r="BW424" s="5" t="s">
        <v>3137</v>
      </c>
      <c r="CH424" s="165">
        <f t="shared" si="165"/>
        <v>0</v>
      </c>
    </row>
    <row r="425" spans="1:86" x14ac:dyDescent="0.3">
      <c r="A425" s="5">
        <v>1</v>
      </c>
      <c r="B425" s="17">
        <f>SUBTOTAL(9,$A$409:A425)</f>
        <v>17</v>
      </c>
      <c r="C425" s="4" t="s">
        <v>148</v>
      </c>
      <c r="D425" s="1">
        <f t="shared" si="187"/>
        <v>4072795.2199999997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169">
        <v>0</v>
      </c>
      <c r="L425" s="3">
        <v>0</v>
      </c>
      <c r="M425" s="1">
        <v>497</v>
      </c>
      <c r="N425" s="1">
        <v>3811234.8</v>
      </c>
      <c r="O425" s="3">
        <v>0</v>
      </c>
      <c r="P425" s="3">
        <v>0</v>
      </c>
      <c r="Q425" s="1">
        <v>0</v>
      </c>
      <c r="R425" s="1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1">
        <f t="shared" si="188"/>
        <v>81560.42</v>
      </c>
      <c r="AD425" s="1">
        <v>180000</v>
      </c>
      <c r="AE425" s="3">
        <v>0</v>
      </c>
      <c r="AF425" s="2">
        <v>2024</v>
      </c>
      <c r="AG425" s="2">
        <v>2024</v>
      </c>
      <c r="AH425" s="2">
        <v>2024</v>
      </c>
      <c r="AI425" s="12"/>
      <c r="AJ425" s="12"/>
      <c r="AK425" s="12"/>
      <c r="AL425" s="12"/>
      <c r="AM425" s="13" t="s">
        <v>16981</v>
      </c>
      <c r="AN425" s="13" t="s">
        <v>16961</v>
      </c>
      <c r="AO425" s="13">
        <v>0</v>
      </c>
      <c r="AP425" s="13" t="s">
        <v>16975</v>
      </c>
      <c r="AQ425" s="13" t="s">
        <v>16969</v>
      </c>
      <c r="AR425" s="13" t="s">
        <v>16968</v>
      </c>
      <c r="AS425" s="13"/>
      <c r="AT425" s="13"/>
      <c r="AU425" s="13"/>
      <c r="AV425" s="13"/>
      <c r="AW425" s="13" t="s">
        <v>929</v>
      </c>
      <c r="AX425" s="14">
        <v>65.3</v>
      </c>
      <c r="AY425" s="14">
        <v>500</v>
      </c>
      <c r="AZ425" s="13" t="s">
        <v>17026</v>
      </c>
      <c r="BA425" s="13" t="s">
        <v>3210</v>
      </c>
      <c r="BB425" s="15"/>
      <c r="BC425" s="16">
        <f t="shared" si="185"/>
        <v>3</v>
      </c>
      <c r="BJ425" s="5" t="str">
        <f t="shared" si="186"/>
        <v>377.500</v>
      </c>
      <c r="BM425" s="5" t="s">
        <v>3138</v>
      </c>
      <c r="BN425" s="5" t="s">
        <v>664</v>
      </c>
      <c r="BO425" s="5" t="s">
        <v>3139</v>
      </c>
      <c r="BU425" s="5" t="s">
        <v>3138</v>
      </c>
      <c r="BV425" s="5" t="s">
        <v>664</v>
      </c>
      <c r="BW425" s="5" t="s">
        <v>3139</v>
      </c>
      <c r="CH425" s="165">
        <f t="shared" si="165"/>
        <v>-5.8207660913467407E-11</v>
      </c>
    </row>
    <row r="426" spans="1:86" x14ac:dyDescent="0.3">
      <c r="A426" s="5">
        <v>1</v>
      </c>
      <c r="B426" s="17">
        <f>SUBTOTAL(9,$A$409:A426)</f>
        <v>18</v>
      </c>
      <c r="C426" s="4" t="s">
        <v>147</v>
      </c>
      <c r="D426" s="1">
        <f t="shared" si="187"/>
        <v>4012973.48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169">
        <v>0</v>
      </c>
      <c r="L426" s="3">
        <v>0</v>
      </c>
      <c r="M426" s="1">
        <v>489.7</v>
      </c>
      <c r="N426" s="1">
        <v>3752666.42</v>
      </c>
      <c r="O426" s="3">
        <v>0</v>
      </c>
      <c r="P426" s="3">
        <v>0</v>
      </c>
      <c r="Q426" s="1">
        <v>0</v>
      </c>
      <c r="R426" s="1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1">
        <f t="shared" si="188"/>
        <v>80307.06</v>
      </c>
      <c r="AD426" s="1">
        <v>180000</v>
      </c>
      <c r="AE426" s="3">
        <v>0</v>
      </c>
      <c r="AF426" s="2">
        <v>2024</v>
      </c>
      <c r="AG426" s="2">
        <v>2024</v>
      </c>
      <c r="AH426" s="2">
        <v>2024</v>
      </c>
      <c r="AI426" s="12"/>
      <c r="AJ426" s="12"/>
      <c r="AK426" s="12"/>
      <c r="AL426" s="12"/>
      <c r="AM426" s="13" t="s">
        <v>16981</v>
      </c>
      <c r="AN426" s="13" t="s">
        <v>16961</v>
      </c>
      <c r="AO426" s="13">
        <v>0</v>
      </c>
      <c r="AP426" s="13" t="s">
        <v>16975</v>
      </c>
      <c r="AQ426" s="13" t="s">
        <v>16969</v>
      </c>
      <c r="AR426" s="13" t="s">
        <v>16968</v>
      </c>
      <c r="AS426" s="13"/>
      <c r="AT426" s="13"/>
      <c r="AU426" s="13"/>
      <c r="AV426" s="13"/>
      <c r="AW426" s="13" t="s">
        <v>929</v>
      </c>
      <c r="AX426" s="14">
        <v>552.4</v>
      </c>
      <c r="AY426" s="14">
        <v>500</v>
      </c>
      <c r="AZ426" s="13" t="s">
        <v>17026</v>
      </c>
      <c r="BA426" s="13" t="s">
        <v>3210</v>
      </c>
      <c r="BB426" s="15"/>
      <c r="BC426" s="16">
        <f t="shared" si="185"/>
        <v>10.300000000000011</v>
      </c>
      <c r="BJ426" s="5" t="str">
        <f t="shared" si="186"/>
        <v>376.700</v>
      </c>
      <c r="BM426" s="5" t="s">
        <v>632</v>
      </c>
      <c r="BN426" s="5" t="s">
        <v>703</v>
      </c>
      <c r="BO426" s="5" t="s">
        <v>3140</v>
      </c>
      <c r="BU426" s="5" t="s">
        <v>632</v>
      </c>
      <c r="BV426" s="5" t="s">
        <v>703</v>
      </c>
      <c r="BW426" s="5" t="s">
        <v>3140</v>
      </c>
      <c r="CH426" s="165">
        <f t="shared" si="165"/>
        <v>5.8207660913467407E-11</v>
      </c>
    </row>
    <row r="427" spans="1:86" x14ac:dyDescent="0.3">
      <c r="A427" s="5">
        <v>1</v>
      </c>
      <c r="B427" s="17">
        <f>SUBTOTAL(9,$A$409:A427)</f>
        <v>19</v>
      </c>
      <c r="C427" s="4" t="s">
        <v>146</v>
      </c>
      <c r="D427" s="1">
        <f t="shared" si="187"/>
        <v>4671012.63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169">
        <v>0</v>
      </c>
      <c r="L427" s="3">
        <v>0</v>
      </c>
      <c r="M427" s="1">
        <v>570</v>
      </c>
      <c r="N427" s="1">
        <v>4377337.6100000003</v>
      </c>
      <c r="O427" s="3">
        <v>0</v>
      </c>
      <c r="P427" s="3">
        <v>0</v>
      </c>
      <c r="Q427" s="1">
        <v>0</v>
      </c>
      <c r="R427" s="1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1">
        <f t="shared" si="188"/>
        <v>93675.02</v>
      </c>
      <c r="AD427" s="1">
        <v>200000</v>
      </c>
      <c r="AE427" s="3">
        <v>0</v>
      </c>
      <c r="AF427" s="2">
        <v>2024</v>
      </c>
      <c r="AG427" s="2">
        <v>2024</v>
      </c>
      <c r="AH427" s="2">
        <v>2024</v>
      </c>
      <c r="AI427" s="12"/>
      <c r="AJ427" s="12"/>
      <c r="AK427" s="12"/>
      <c r="AL427" s="12"/>
      <c r="AM427" s="13" t="s">
        <v>16981</v>
      </c>
      <c r="AN427" s="13" t="s">
        <v>16961</v>
      </c>
      <c r="AO427" s="13">
        <v>0</v>
      </c>
      <c r="AP427" s="13" t="s">
        <v>16983</v>
      </c>
      <c r="AQ427" s="13" t="s">
        <v>16972</v>
      </c>
      <c r="AR427" s="13" t="s">
        <v>16975</v>
      </c>
      <c r="AS427" s="13"/>
      <c r="AT427" s="13"/>
      <c r="AU427" s="13"/>
      <c r="AV427" s="13"/>
      <c r="AW427" s="13" t="s">
        <v>739</v>
      </c>
      <c r="AX427" s="14">
        <v>850.5</v>
      </c>
      <c r="AY427" s="14">
        <v>570</v>
      </c>
      <c r="AZ427" s="13" t="s">
        <v>17026</v>
      </c>
      <c r="BA427" s="13" t="s">
        <v>3210</v>
      </c>
      <c r="BB427" s="15"/>
      <c r="BC427" s="16">
        <f t="shared" si="185"/>
        <v>0</v>
      </c>
      <c r="BJ427" s="5" t="str">
        <f t="shared" si="186"/>
        <v>436.000</v>
      </c>
      <c r="BM427" s="5" t="s">
        <v>3141</v>
      </c>
      <c r="BN427" s="5" t="s">
        <v>2986</v>
      </c>
      <c r="BO427" s="5" t="s">
        <v>2722</v>
      </c>
      <c r="BU427" s="5" t="s">
        <v>3141</v>
      </c>
      <c r="BV427" s="5" t="s">
        <v>2986</v>
      </c>
      <c r="BW427" s="5" t="s">
        <v>2722</v>
      </c>
      <c r="CH427" s="165">
        <f t="shared" si="165"/>
        <v>-4.6566128730773926E-10</v>
      </c>
    </row>
    <row r="428" spans="1:86" x14ac:dyDescent="0.3">
      <c r="A428" s="5">
        <v>1</v>
      </c>
      <c r="B428" s="17">
        <f>SUBTOTAL(9,$A$409:A428)</f>
        <v>20</v>
      </c>
      <c r="C428" s="4" t="s">
        <v>145</v>
      </c>
      <c r="D428" s="1">
        <f t="shared" si="187"/>
        <v>8243927.5499999998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169">
        <v>0</v>
      </c>
      <c r="L428" s="3">
        <v>0</v>
      </c>
      <c r="M428" s="1">
        <v>1006</v>
      </c>
      <c r="N428" s="1">
        <v>7846022.6600000001</v>
      </c>
      <c r="O428" s="3">
        <v>0</v>
      </c>
      <c r="P428" s="3">
        <v>0</v>
      </c>
      <c r="Q428" s="1">
        <v>0</v>
      </c>
      <c r="R428" s="1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1">
        <f>ROUND(N428*2.14%,2)+0.01</f>
        <v>167904.89</v>
      </c>
      <c r="AD428" s="1">
        <v>230000</v>
      </c>
      <c r="AE428" s="3">
        <v>0</v>
      </c>
      <c r="AF428" s="2">
        <v>2024</v>
      </c>
      <c r="AG428" s="2">
        <v>2024</v>
      </c>
      <c r="AH428" s="2">
        <v>2024</v>
      </c>
      <c r="AI428" s="12"/>
      <c r="AJ428" s="12"/>
      <c r="AK428" s="12"/>
      <c r="AL428" s="12"/>
      <c r="AM428" s="13" t="s">
        <v>16981</v>
      </c>
      <c r="AN428" s="13" t="s">
        <v>16961</v>
      </c>
      <c r="AO428" s="13">
        <v>0</v>
      </c>
      <c r="AP428" s="13" t="s">
        <v>16975</v>
      </c>
      <c r="AQ428" s="13" t="s">
        <v>16975</v>
      </c>
      <c r="AR428" s="13" t="s">
        <v>16972</v>
      </c>
      <c r="AS428" s="13"/>
      <c r="AT428" s="13"/>
      <c r="AU428" s="13"/>
      <c r="AV428" s="13"/>
      <c r="AW428" s="13" t="s">
        <v>670</v>
      </c>
      <c r="AX428" s="14">
        <v>3171.4</v>
      </c>
      <c r="AY428" s="14">
        <v>1006</v>
      </c>
      <c r="AZ428" s="13" t="s">
        <v>17026</v>
      </c>
      <c r="BA428" s="13" t="s">
        <v>3210</v>
      </c>
      <c r="BB428" s="15"/>
      <c r="BC428" s="16">
        <f t="shared" si="185"/>
        <v>0</v>
      </c>
      <c r="BJ428" s="5" t="str">
        <f t="shared" si="186"/>
        <v>777.400</v>
      </c>
      <c r="BM428" s="5" t="s">
        <v>3142</v>
      </c>
      <c r="BN428" s="5" t="s">
        <v>2986</v>
      </c>
      <c r="BO428" s="5" t="s">
        <v>2986</v>
      </c>
      <c r="BU428" s="5" t="s">
        <v>3142</v>
      </c>
      <c r="BV428" s="5" t="s">
        <v>2986</v>
      </c>
      <c r="BW428" s="5" t="s">
        <v>2986</v>
      </c>
      <c r="CH428" s="165">
        <f t="shared" si="165"/>
        <v>-3.4924596548080444E-10</v>
      </c>
    </row>
    <row r="429" spans="1:86" x14ac:dyDescent="0.3">
      <c r="A429" s="5">
        <v>1</v>
      </c>
      <c r="B429" s="17">
        <f>SUBTOTAL(9,$A$409:A429)</f>
        <v>21</v>
      </c>
      <c r="C429" s="4" t="s">
        <v>143</v>
      </c>
      <c r="D429" s="1">
        <f t="shared" si="187"/>
        <v>14085756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169">
        <v>0</v>
      </c>
      <c r="L429" s="3">
        <v>0</v>
      </c>
      <c r="M429" s="1">
        <v>1800</v>
      </c>
      <c r="N429" s="1">
        <v>13565455.26</v>
      </c>
      <c r="O429" s="3">
        <v>0</v>
      </c>
      <c r="P429" s="3">
        <v>0</v>
      </c>
      <c r="Q429" s="1">
        <v>0</v>
      </c>
      <c r="R429" s="1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1">
        <f>ROUND(N429*2.14%,2)</f>
        <v>290300.74</v>
      </c>
      <c r="AD429" s="1">
        <v>230000</v>
      </c>
      <c r="AE429" s="3">
        <v>0</v>
      </c>
      <c r="AF429" s="2">
        <v>2024</v>
      </c>
      <c r="AG429" s="2">
        <v>2024</v>
      </c>
      <c r="AH429" s="2">
        <v>2024</v>
      </c>
      <c r="AI429" s="12"/>
      <c r="AJ429" s="12"/>
      <c r="AK429" s="12"/>
      <c r="AL429" s="12"/>
      <c r="AM429" s="13" t="s">
        <v>16973</v>
      </c>
      <c r="AN429" s="13" t="s">
        <v>16971</v>
      </c>
      <c r="AO429" s="13">
        <v>0</v>
      </c>
      <c r="AP429" s="13" t="s">
        <v>16975</v>
      </c>
      <c r="AQ429" s="13" t="s">
        <v>16969</v>
      </c>
      <c r="AR429" s="13" t="s">
        <v>16968</v>
      </c>
      <c r="AS429" s="13"/>
      <c r="AT429" s="13"/>
      <c r="AU429" s="13"/>
      <c r="AV429" s="13"/>
      <c r="AW429" s="13" t="s">
        <v>739</v>
      </c>
      <c r="AX429" s="14">
        <v>4561.8999999999996</v>
      </c>
      <c r="AY429" s="14">
        <v>1800</v>
      </c>
      <c r="AZ429" s="13" t="s">
        <v>17027</v>
      </c>
      <c r="BA429" s="13" t="s">
        <v>17023</v>
      </c>
      <c r="BB429" s="15"/>
      <c r="BC429" s="16">
        <f t="shared" si="185"/>
        <v>0</v>
      </c>
      <c r="BJ429" s="5" t="str">
        <f t="shared" si="186"/>
        <v>1275.000</v>
      </c>
      <c r="BM429" s="5" t="s">
        <v>3143</v>
      </c>
      <c r="BN429" s="5" t="s">
        <v>2986</v>
      </c>
      <c r="BO429" s="5" t="s">
        <v>3145</v>
      </c>
      <c r="BU429" s="5" t="s">
        <v>3143</v>
      </c>
      <c r="BV429" s="5" t="s">
        <v>2986</v>
      </c>
      <c r="BW429" s="5" t="s">
        <v>3145</v>
      </c>
      <c r="CH429" s="165">
        <f t="shared" si="165"/>
        <v>2.3283064365386963E-10</v>
      </c>
    </row>
    <row r="430" spans="1:86" x14ac:dyDescent="0.3">
      <c r="A430" s="5">
        <v>1</v>
      </c>
      <c r="B430" s="17">
        <f>SUBTOTAL(9,$A$409:A430)</f>
        <v>22</v>
      </c>
      <c r="C430" s="4" t="s">
        <v>142</v>
      </c>
      <c r="D430" s="1">
        <f t="shared" si="187"/>
        <v>4826713.05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169">
        <v>0</v>
      </c>
      <c r="L430" s="3">
        <v>0</v>
      </c>
      <c r="M430" s="1">
        <v>589</v>
      </c>
      <c r="N430" s="1">
        <v>4529775.8499999996</v>
      </c>
      <c r="O430" s="3">
        <v>0</v>
      </c>
      <c r="P430" s="3">
        <v>0</v>
      </c>
      <c r="Q430" s="1">
        <v>0</v>
      </c>
      <c r="R430" s="1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1">
        <f>ROUND(N430*2.14%,2)</f>
        <v>96937.2</v>
      </c>
      <c r="AD430" s="1">
        <v>200000</v>
      </c>
      <c r="AE430" s="3">
        <v>0</v>
      </c>
      <c r="AF430" s="2">
        <v>2024</v>
      </c>
      <c r="AG430" s="2">
        <v>2024</v>
      </c>
      <c r="AH430" s="2">
        <v>2024</v>
      </c>
      <c r="AI430" s="12"/>
      <c r="AJ430" s="12"/>
      <c r="AK430" s="12"/>
      <c r="AL430" s="12"/>
      <c r="AM430" s="13" t="s">
        <v>16973</v>
      </c>
      <c r="AN430" s="13" t="s">
        <v>16971</v>
      </c>
      <c r="AO430" s="13">
        <v>0</v>
      </c>
      <c r="AP430" s="13" t="s">
        <v>16976</v>
      </c>
      <c r="AQ430" s="13" t="s">
        <v>16977</v>
      </c>
      <c r="AR430" s="13" t="s">
        <v>16975</v>
      </c>
      <c r="AS430" s="13"/>
      <c r="AT430" s="13"/>
      <c r="AU430" s="13"/>
      <c r="AV430" s="13"/>
      <c r="AW430" s="13" t="s">
        <v>633</v>
      </c>
      <c r="AX430" s="14">
        <v>701.3</v>
      </c>
      <c r="AY430" s="14">
        <v>589</v>
      </c>
      <c r="AZ430" s="13" t="s">
        <v>17026</v>
      </c>
      <c r="BA430" s="13" t="s">
        <v>17023</v>
      </c>
      <c r="BB430" s="15"/>
      <c r="BC430" s="16">
        <f t="shared" si="185"/>
        <v>0</v>
      </c>
      <c r="BJ430" s="5" t="str">
        <f t="shared" si="186"/>
        <v>453.000</v>
      </c>
      <c r="BM430" s="5" t="s">
        <v>3147</v>
      </c>
      <c r="BN430" s="5" t="s">
        <v>802</v>
      </c>
      <c r="BO430" s="5" t="s">
        <v>927</v>
      </c>
      <c r="BU430" s="5" t="s">
        <v>3147</v>
      </c>
      <c r="BV430" s="5" t="s">
        <v>802</v>
      </c>
      <c r="BW430" s="5" t="s">
        <v>927</v>
      </c>
      <c r="CH430" s="165">
        <f t="shared" si="165"/>
        <v>1.7462298274040222E-10</v>
      </c>
    </row>
    <row r="431" spans="1:86" x14ac:dyDescent="0.3">
      <c r="A431" s="5">
        <v>1</v>
      </c>
      <c r="B431" s="17">
        <f>SUBTOTAL(9,$A$409:A431)</f>
        <v>23</v>
      </c>
      <c r="C431" s="4" t="s">
        <v>141</v>
      </c>
      <c r="D431" s="1">
        <f t="shared" si="187"/>
        <v>6219822.0800000001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169">
        <v>0</v>
      </c>
      <c r="L431" s="3">
        <v>0</v>
      </c>
      <c r="M431" s="1">
        <v>759</v>
      </c>
      <c r="N431" s="1">
        <v>5893696.96</v>
      </c>
      <c r="O431" s="3">
        <v>0</v>
      </c>
      <c r="P431" s="3">
        <v>0</v>
      </c>
      <c r="Q431" s="1">
        <v>0</v>
      </c>
      <c r="R431" s="1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1">
        <f>ROUND(N431*2.14%,2)+0.01</f>
        <v>126125.12</v>
      </c>
      <c r="AD431" s="1">
        <v>200000</v>
      </c>
      <c r="AE431" s="3">
        <v>0</v>
      </c>
      <c r="AF431" s="2">
        <v>2024</v>
      </c>
      <c r="AG431" s="2">
        <v>2024</v>
      </c>
      <c r="AH431" s="2">
        <v>2024</v>
      </c>
      <c r="AI431" s="12"/>
      <c r="AJ431" s="12"/>
      <c r="AK431" s="12"/>
      <c r="AL431" s="12"/>
      <c r="AM431" s="13" t="s">
        <v>16980</v>
      </c>
      <c r="AN431" s="13" t="s">
        <v>16967</v>
      </c>
      <c r="AO431" s="13">
        <v>0</v>
      </c>
      <c r="AP431" s="13" t="s">
        <v>16975</v>
      </c>
      <c r="AQ431" s="13" t="s">
        <v>16969</v>
      </c>
      <c r="AR431" s="13">
        <v>0</v>
      </c>
      <c r="AS431" s="13"/>
      <c r="AT431" s="13"/>
      <c r="AU431" s="13"/>
      <c r="AV431" s="13"/>
      <c r="AW431" s="13" t="s">
        <v>699</v>
      </c>
      <c r="AX431" s="14">
        <v>701.1</v>
      </c>
      <c r="AY431" s="14">
        <v>719.2</v>
      </c>
      <c r="AZ431" s="13" t="s">
        <v>17026</v>
      </c>
      <c r="BA431" s="13">
        <v>2007</v>
      </c>
      <c r="BB431" s="15"/>
      <c r="BC431" s="16">
        <f t="shared" si="185"/>
        <v>-39.799999999999955</v>
      </c>
      <c r="BJ431" s="5" t="str">
        <f t="shared" si="186"/>
        <v>856.000</v>
      </c>
      <c r="BM431" s="5" t="s">
        <v>3148</v>
      </c>
      <c r="BN431" s="5" t="s">
        <v>806</v>
      </c>
      <c r="BO431" s="5" t="s">
        <v>2986</v>
      </c>
      <c r="BU431" s="5" t="s">
        <v>3148</v>
      </c>
      <c r="BV431" s="5" t="s">
        <v>806</v>
      </c>
      <c r="BW431" s="5" t="s">
        <v>2986</v>
      </c>
      <c r="CH431" s="165">
        <f t="shared" si="165"/>
        <v>1.1641532182693481E-10</v>
      </c>
    </row>
    <row r="432" spans="1:86" x14ac:dyDescent="0.3">
      <c r="A432" s="5">
        <v>1</v>
      </c>
      <c r="B432" s="17">
        <f>SUBTOTAL(9,$A$409:A432)</f>
        <v>24</v>
      </c>
      <c r="C432" s="4" t="s">
        <v>140</v>
      </c>
      <c r="D432" s="1">
        <f t="shared" si="187"/>
        <v>5086523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169">
        <v>0</v>
      </c>
      <c r="L432" s="3">
        <v>0</v>
      </c>
      <c r="M432" s="1">
        <v>650</v>
      </c>
      <c r="N432" s="1">
        <v>4784142.3499999996</v>
      </c>
      <c r="O432" s="3">
        <v>0</v>
      </c>
      <c r="P432" s="3">
        <v>0</v>
      </c>
      <c r="Q432" s="1">
        <v>0</v>
      </c>
      <c r="R432" s="1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1">
        <f t="shared" ref="AC432:AC445" si="189">ROUND(N432*2.14%,2)</f>
        <v>102380.65</v>
      </c>
      <c r="AD432" s="1">
        <v>200000</v>
      </c>
      <c r="AE432" s="3">
        <v>0</v>
      </c>
      <c r="AF432" s="2">
        <v>2024</v>
      </c>
      <c r="AG432" s="2">
        <v>2024</v>
      </c>
      <c r="AH432" s="2">
        <v>2024</v>
      </c>
      <c r="AI432" s="12"/>
      <c r="AJ432" s="12"/>
      <c r="AK432" s="12"/>
      <c r="AL432" s="12"/>
      <c r="AM432" s="13" t="s">
        <v>16980</v>
      </c>
      <c r="AN432" s="13" t="s">
        <v>16961</v>
      </c>
      <c r="AO432" s="13" t="s">
        <v>16977</v>
      </c>
      <c r="AP432" s="13" t="s">
        <v>16975</v>
      </c>
      <c r="AQ432" s="13" t="s">
        <v>16969</v>
      </c>
      <c r="AR432" s="13" t="s">
        <v>16975</v>
      </c>
      <c r="AS432" s="13"/>
      <c r="AT432" s="13"/>
      <c r="AU432" s="13"/>
      <c r="AV432" s="13"/>
      <c r="AW432" s="13" t="s">
        <v>1270</v>
      </c>
      <c r="AX432" s="14">
        <v>2600.9</v>
      </c>
      <c r="AY432" s="14">
        <v>650</v>
      </c>
      <c r="AZ432" s="13" t="s">
        <v>17027</v>
      </c>
      <c r="BA432" s="13">
        <v>2008</v>
      </c>
      <c r="BB432" s="15"/>
      <c r="BC432" s="16">
        <f t="shared" si="185"/>
        <v>0</v>
      </c>
      <c r="BJ432" s="5" t="str">
        <f t="shared" si="186"/>
        <v>1539.800</v>
      </c>
      <c r="BM432" s="5" t="s">
        <v>3150</v>
      </c>
      <c r="BN432" s="5" t="s">
        <v>639</v>
      </c>
      <c r="BO432" s="5" t="s">
        <v>2986</v>
      </c>
      <c r="BU432" s="5" t="s">
        <v>3150</v>
      </c>
      <c r="BV432" s="5" t="s">
        <v>639</v>
      </c>
      <c r="BW432" s="5" t="s">
        <v>2986</v>
      </c>
      <c r="CH432" s="165">
        <f t="shared" si="165"/>
        <v>3.7834979593753815E-10</v>
      </c>
    </row>
    <row r="433" spans="1:86" x14ac:dyDescent="0.3">
      <c r="A433" s="5">
        <v>1</v>
      </c>
      <c r="B433" s="17">
        <f>SUBTOTAL(9,$A$409:A433)</f>
        <v>25</v>
      </c>
      <c r="C433" s="4" t="s">
        <v>139</v>
      </c>
      <c r="D433" s="1">
        <f t="shared" si="187"/>
        <v>6072525.9199999999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169">
        <v>0</v>
      </c>
      <c r="L433" s="3">
        <v>0</v>
      </c>
      <c r="M433" s="1">
        <v>776</v>
      </c>
      <c r="N433" s="1">
        <v>5749486.9000000004</v>
      </c>
      <c r="O433" s="3">
        <v>0</v>
      </c>
      <c r="P433" s="3">
        <v>0</v>
      </c>
      <c r="Q433" s="1">
        <v>0</v>
      </c>
      <c r="R433" s="1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1">
        <f t="shared" si="189"/>
        <v>123039.02</v>
      </c>
      <c r="AD433" s="1">
        <v>200000</v>
      </c>
      <c r="AE433" s="3">
        <v>0</v>
      </c>
      <c r="AF433" s="2">
        <v>2024</v>
      </c>
      <c r="AG433" s="2">
        <v>2024</v>
      </c>
      <c r="AH433" s="2">
        <v>2024</v>
      </c>
      <c r="AI433" s="12"/>
      <c r="AJ433" s="12"/>
      <c r="AK433" s="12"/>
      <c r="AL433" s="12"/>
      <c r="AM433" s="13" t="s">
        <v>16973</v>
      </c>
      <c r="AN433" s="13" t="s">
        <v>16970</v>
      </c>
      <c r="AO433" s="13" t="s">
        <v>16963</v>
      </c>
      <c r="AP433" s="13" t="s">
        <v>16975</v>
      </c>
      <c r="AQ433" s="13" t="s">
        <v>16977</v>
      </c>
      <c r="AR433" s="13" t="s">
        <v>16975</v>
      </c>
      <c r="AS433" s="13"/>
      <c r="AT433" s="13"/>
      <c r="AU433" s="13"/>
      <c r="AV433" s="13"/>
      <c r="AW433" s="13" t="s">
        <v>623</v>
      </c>
      <c r="AX433" s="14">
        <v>7098</v>
      </c>
      <c r="AY433" s="14">
        <v>776</v>
      </c>
      <c r="AZ433" s="13" t="s">
        <v>17027</v>
      </c>
      <c r="BA433" s="13" t="s">
        <v>17023</v>
      </c>
      <c r="BB433" s="15"/>
      <c r="BC433" s="16">
        <f t="shared" si="185"/>
        <v>0</v>
      </c>
      <c r="BJ433" s="5" t="str">
        <f t="shared" si="186"/>
        <v>887.000</v>
      </c>
      <c r="BM433" s="5" t="s">
        <v>3151</v>
      </c>
      <c r="BN433" s="5" t="s">
        <v>2986</v>
      </c>
      <c r="BO433" s="5" t="s">
        <v>3152</v>
      </c>
      <c r="BU433" s="5" t="s">
        <v>3151</v>
      </c>
      <c r="BV433" s="5" t="s">
        <v>2986</v>
      </c>
      <c r="BW433" s="5" t="s">
        <v>3152</v>
      </c>
      <c r="CH433" s="165">
        <f t="shared" si="165"/>
        <v>-4.6566128730773926E-10</v>
      </c>
    </row>
    <row r="434" spans="1:86" x14ac:dyDescent="0.3">
      <c r="A434" s="5">
        <v>1</v>
      </c>
      <c r="B434" s="17">
        <f>SUBTOTAL(9,$A$409:A434)</f>
        <v>26</v>
      </c>
      <c r="C434" s="4" t="s">
        <v>138</v>
      </c>
      <c r="D434" s="1">
        <f t="shared" si="187"/>
        <v>6258770.9199999999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169">
        <v>0</v>
      </c>
      <c r="L434" s="3">
        <v>0</v>
      </c>
      <c r="M434" s="1">
        <v>799.8</v>
      </c>
      <c r="N434" s="1">
        <v>5931829.7599999998</v>
      </c>
      <c r="O434" s="3">
        <v>0</v>
      </c>
      <c r="P434" s="3">
        <v>0</v>
      </c>
      <c r="Q434" s="1">
        <v>0</v>
      </c>
      <c r="R434" s="1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1">
        <f t="shared" si="189"/>
        <v>126941.16</v>
      </c>
      <c r="AD434" s="1">
        <v>200000</v>
      </c>
      <c r="AE434" s="3">
        <v>0</v>
      </c>
      <c r="AF434" s="2">
        <v>2024</v>
      </c>
      <c r="AG434" s="2">
        <v>2024</v>
      </c>
      <c r="AH434" s="2">
        <v>2024</v>
      </c>
      <c r="AI434" s="12"/>
      <c r="AJ434" s="12"/>
      <c r="AK434" s="12"/>
      <c r="AL434" s="12"/>
      <c r="AM434" s="13" t="s">
        <v>16973</v>
      </c>
      <c r="AN434" s="13" t="s">
        <v>16965</v>
      </c>
      <c r="AO434" s="13">
        <v>0</v>
      </c>
      <c r="AP434" s="13" t="s">
        <v>16975</v>
      </c>
      <c r="AQ434" s="13" t="s">
        <v>16979</v>
      </c>
      <c r="AR434" s="13" t="s">
        <v>16968</v>
      </c>
      <c r="AS434" s="13"/>
      <c r="AT434" s="13"/>
      <c r="AU434" s="13"/>
      <c r="AV434" s="13"/>
      <c r="AW434" s="13" t="s">
        <v>806</v>
      </c>
      <c r="AX434" s="14">
        <v>3347.6</v>
      </c>
      <c r="AY434" s="14">
        <v>799.8</v>
      </c>
      <c r="AZ434" s="13" t="s">
        <v>17027</v>
      </c>
      <c r="BA434" s="13">
        <v>2003</v>
      </c>
      <c r="BB434" s="15"/>
      <c r="BC434" s="16">
        <f t="shared" si="185"/>
        <v>0</v>
      </c>
      <c r="BJ434" s="5" t="str">
        <f t="shared" si="186"/>
        <v>799.900</v>
      </c>
      <c r="BM434" s="5" t="s">
        <v>3153</v>
      </c>
      <c r="BN434" s="5" t="s">
        <v>2986</v>
      </c>
      <c r="BO434" s="5" t="s">
        <v>2986</v>
      </c>
      <c r="BU434" s="5" t="s">
        <v>3153</v>
      </c>
      <c r="BV434" s="5" t="s">
        <v>2986</v>
      </c>
      <c r="BW434" s="5" t="s">
        <v>2986</v>
      </c>
      <c r="CH434" s="165">
        <f t="shared" si="165"/>
        <v>1.4551915228366852E-10</v>
      </c>
    </row>
    <row r="435" spans="1:86" x14ac:dyDescent="0.3">
      <c r="A435" s="5">
        <v>1</v>
      </c>
      <c r="B435" s="17">
        <f>SUBTOTAL(9,$A$409:A435)</f>
        <v>27</v>
      </c>
      <c r="C435" s="4" t="s">
        <v>137</v>
      </c>
      <c r="D435" s="1">
        <f t="shared" si="187"/>
        <v>4662817.87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169">
        <v>0</v>
      </c>
      <c r="L435" s="3">
        <v>0</v>
      </c>
      <c r="M435" s="1">
        <v>569</v>
      </c>
      <c r="N435" s="1">
        <v>4369314.54</v>
      </c>
      <c r="O435" s="3">
        <v>0</v>
      </c>
      <c r="P435" s="3">
        <v>0</v>
      </c>
      <c r="Q435" s="1">
        <v>0</v>
      </c>
      <c r="R435" s="1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1">
        <f t="shared" si="189"/>
        <v>93503.33</v>
      </c>
      <c r="AD435" s="1">
        <v>200000</v>
      </c>
      <c r="AE435" s="3">
        <v>0</v>
      </c>
      <c r="AF435" s="2">
        <v>2024</v>
      </c>
      <c r="AG435" s="2">
        <v>2024</v>
      </c>
      <c r="AH435" s="2">
        <v>2024</v>
      </c>
      <c r="AI435" s="12"/>
      <c r="AJ435" s="12"/>
      <c r="AK435" s="12"/>
      <c r="AL435" s="12"/>
      <c r="AM435" s="13" t="s">
        <v>16973</v>
      </c>
      <c r="AN435" s="13" t="s">
        <v>16971</v>
      </c>
      <c r="AO435" s="13">
        <v>0</v>
      </c>
      <c r="AP435" s="13" t="s">
        <v>16975</v>
      </c>
      <c r="AQ435" s="13" t="s">
        <v>16969</v>
      </c>
      <c r="AR435" s="13" t="s">
        <v>16968</v>
      </c>
      <c r="AS435" s="13"/>
      <c r="AT435" s="13"/>
      <c r="AU435" s="13"/>
      <c r="AV435" s="13"/>
      <c r="AW435" s="13" t="s">
        <v>1016</v>
      </c>
      <c r="AX435" s="14">
        <v>618.79999999999995</v>
      </c>
      <c r="AY435" s="14">
        <v>569</v>
      </c>
      <c r="AZ435" s="13" t="s">
        <v>17026</v>
      </c>
      <c r="BA435" s="13" t="s">
        <v>17023</v>
      </c>
      <c r="BB435" s="15"/>
      <c r="BC435" s="16">
        <f t="shared" si="185"/>
        <v>0</v>
      </c>
      <c r="BJ435" s="5" t="str">
        <f t="shared" si="186"/>
        <v>629.000</v>
      </c>
      <c r="BM435" s="5" t="s">
        <v>3154</v>
      </c>
      <c r="BN435" s="5" t="s">
        <v>2986</v>
      </c>
      <c r="BO435" s="5" t="s">
        <v>2986</v>
      </c>
      <c r="BU435" s="5" t="s">
        <v>3154</v>
      </c>
      <c r="BV435" s="5" t="s">
        <v>2986</v>
      </c>
      <c r="BW435" s="5" t="s">
        <v>2986</v>
      </c>
      <c r="CH435" s="165">
        <f t="shared" si="165"/>
        <v>5.8207660913467407E-11</v>
      </c>
    </row>
    <row r="436" spans="1:86" x14ac:dyDescent="0.3">
      <c r="A436" s="5">
        <v>1</v>
      </c>
      <c r="B436" s="17">
        <f>SUBTOTAL(9,$A$409:A436)</f>
        <v>28</v>
      </c>
      <c r="C436" s="4" t="s">
        <v>136</v>
      </c>
      <c r="D436" s="1">
        <f t="shared" si="187"/>
        <v>6473859.6100000003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169">
        <v>0</v>
      </c>
      <c r="L436" s="3">
        <v>0</v>
      </c>
      <c r="M436" s="1">
        <v>790</v>
      </c>
      <c r="N436" s="1">
        <v>6142411.9900000002</v>
      </c>
      <c r="O436" s="3">
        <v>0</v>
      </c>
      <c r="P436" s="3">
        <v>0</v>
      </c>
      <c r="Q436" s="1">
        <v>0</v>
      </c>
      <c r="R436" s="1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1">
        <f t="shared" si="189"/>
        <v>131447.62</v>
      </c>
      <c r="AD436" s="1">
        <v>200000</v>
      </c>
      <c r="AE436" s="3">
        <v>0</v>
      </c>
      <c r="AF436" s="2">
        <v>2024</v>
      </c>
      <c r="AG436" s="2">
        <v>2024</v>
      </c>
      <c r="AH436" s="2">
        <v>2024</v>
      </c>
      <c r="AI436" s="12"/>
      <c r="AJ436" s="12"/>
      <c r="AK436" s="12"/>
      <c r="AL436" s="12"/>
      <c r="AM436" s="13" t="s">
        <v>16973</v>
      </c>
      <c r="AN436" s="13" t="s">
        <v>16965</v>
      </c>
      <c r="AO436" s="13">
        <v>0</v>
      </c>
      <c r="AP436" s="13" t="s">
        <v>16970</v>
      </c>
      <c r="AQ436" s="13" t="s">
        <v>16977</v>
      </c>
      <c r="AR436" s="13">
        <v>0</v>
      </c>
      <c r="AS436" s="13"/>
      <c r="AT436" s="13"/>
      <c r="AU436" s="13"/>
      <c r="AV436" s="13"/>
      <c r="AW436" s="13" t="s">
        <v>813</v>
      </c>
      <c r="AX436" s="14">
        <v>941.4</v>
      </c>
      <c r="AY436" s="14">
        <v>790</v>
      </c>
      <c r="AZ436" s="13" t="s">
        <v>17026</v>
      </c>
      <c r="BA436" s="13" t="s">
        <v>722</v>
      </c>
      <c r="BB436" s="15"/>
      <c r="BC436" s="16">
        <f t="shared" si="185"/>
        <v>0</v>
      </c>
      <c r="BJ436" s="5" t="str">
        <f t="shared" si="186"/>
        <v>600.000</v>
      </c>
      <c r="BM436" s="5" t="s">
        <v>3155</v>
      </c>
      <c r="BN436" s="5" t="s">
        <v>2986</v>
      </c>
      <c r="BO436" s="5" t="s">
        <v>2986</v>
      </c>
      <c r="BU436" s="5" t="s">
        <v>3155</v>
      </c>
      <c r="BV436" s="5" t="s">
        <v>2986</v>
      </c>
      <c r="BW436" s="5" t="s">
        <v>2986</v>
      </c>
      <c r="CH436" s="165">
        <f t="shared" si="165"/>
        <v>1.1641532182693481E-10</v>
      </c>
    </row>
    <row r="437" spans="1:86" x14ac:dyDescent="0.3">
      <c r="A437" s="5">
        <v>1</v>
      </c>
      <c r="B437" s="17">
        <f>SUBTOTAL(9,$A$409:A437)</f>
        <v>29</v>
      </c>
      <c r="C437" s="4" t="s">
        <v>134</v>
      </c>
      <c r="D437" s="1">
        <f t="shared" si="187"/>
        <v>3130168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169">
        <v>0</v>
      </c>
      <c r="L437" s="3">
        <v>0</v>
      </c>
      <c r="M437" s="1">
        <v>400</v>
      </c>
      <c r="N437" s="1">
        <v>2888357.16</v>
      </c>
      <c r="O437" s="3">
        <v>0</v>
      </c>
      <c r="P437" s="3">
        <v>0</v>
      </c>
      <c r="Q437" s="1">
        <v>0</v>
      </c>
      <c r="R437" s="1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1">
        <f t="shared" si="189"/>
        <v>61810.84</v>
      </c>
      <c r="AD437" s="1">
        <v>180000</v>
      </c>
      <c r="AE437" s="3">
        <v>0</v>
      </c>
      <c r="AF437" s="2">
        <v>2024</v>
      </c>
      <c r="AG437" s="2">
        <v>2024</v>
      </c>
      <c r="AH437" s="2">
        <v>2024</v>
      </c>
      <c r="AI437" s="12"/>
      <c r="AJ437" s="12"/>
      <c r="AK437" s="12"/>
      <c r="AL437" s="12"/>
      <c r="AM437" s="13" t="s">
        <v>16973</v>
      </c>
      <c r="AN437" s="13" t="s">
        <v>16976</v>
      </c>
      <c r="AO437" s="13" t="s">
        <v>16982</v>
      </c>
      <c r="AP437" s="13" t="s">
        <v>16968</v>
      </c>
      <c r="AQ437" s="13" t="s">
        <v>16963</v>
      </c>
      <c r="AR437" s="13" t="s">
        <v>16975</v>
      </c>
      <c r="AS437" s="13"/>
      <c r="AT437" s="13"/>
      <c r="AU437" s="13"/>
      <c r="AV437" s="13"/>
      <c r="AW437" s="13" t="s">
        <v>774</v>
      </c>
      <c r="AX437" s="14">
        <v>3068.4</v>
      </c>
      <c r="AY437" s="14">
        <v>400</v>
      </c>
      <c r="AZ437" s="13" t="s">
        <v>17027</v>
      </c>
      <c r="BA437" s="13" t="s">
        <v>17023</v>
      </c>
      <c r="BB437" s="15"/>
      <c r="BC437" s="16">
        <f t="shared" si="185"/>
        <v>0</v>
      </c>
      <c r="BJ437" s="5" t="str">
        <f t="shared" si="186"/>
        <v>763.000</v>
      </c>
      <c r="BM437" s="5" t="s">
        <v>3156</v>
      </c>
      <c r="BN437" s="5" t="s">
        <v>2986</v>
      </c>
      <c r="BO437" s="5" t="s">
        <v>2986</v>
      </c>
      <c r="BU437" s="5" t="s">
        <v>3156</v>
      </c>
      <c r="BV437" s="5" t="s">
        <v>2986</v>
      </c>
      <c r="BW437" s="5" t="s">
        <v>2986</v>
      </c>
      <c r="CH437" s="165">
        <f t="shared" si="165"/>
        <v>-1.4551915228366852E-10</v>
      </c>
    </row>
    <row r="438" spans="1:86" x14ac:dyDescent="0.3">
      <c r="A438" s="5">
        <v>1</v>
      </c>
      <c r="B438" s="17">
        <f>SUBTOTAL(9,$A$409:A438)</f>
        <v>30</v>
      </c>
      <c r="C438" s="4" t="s">
        <v>135</v>
      </c>
      <c r="D438" s="1">
        <f t="shared" si="187"/>
        <v>3130168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169">
        <v>0</v>
      </c>
      <c r="L438" s="3">
        <v>0</v>
      </c>
      <c r="M438" s="1">
        <v>400</v>
      </c>
      <c r="N438" s="1">
        <v>2888357.16</v>
      </c>
      <c r="O438" s="3">
        <v>0</v>
      </c>
      <c r="P438" s="3">
        <v>0</v>
      </c>
      <c r="Q438" s="1">
        <v>0</v>
      </c>
      <c r="R438" s="1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1">
        <f t="shared" si="189"/>
        <v>61810.84</v>
      </c>
      <c r="AD438" s="1">
        <v>180000</v>
      </c>
      <c r="AE438" s="3">
        <v>0</v>
      </c>
      <c r="AF438" s="2">
        <v>2024</v>
      </c>
      <c r="AG438" s="2">
        <v>2024</v>
      </c>
      <c r="AH438" s="2">
        <v>2024</v>
      </c>
      <c r="AI438" s="12"/>
      <c r="AJ438" s="12"/>
      <c r="AK438" s="12"/>
      <c r="AL438" s="12"/>
      <c r="AM438" s="13" t="s">
        <v>16973</v>
      </c>
      <c r="AN438" s="13" t="s">
        <v>16976</v>
      </c>
      <c r="AO438" s="13" t="s">
        <v>16982</v>
      </c>
      <c r="AP438" s="13" t="s">
        <v>16968</v>
      </c>
      <c r="AQ438" s="13" t="s">
        <v>16963</v>
      </c>
      <c r="AR438" s="13" t="s">
        <v>16975</v>
      </c>
      <c r="AS438" s="13"/>
      <c r="AT438" s="13"/>
      <c r="AU438" s="13"/>
      <c r="AV438" s="13"/>
      <c r="AW438" s="13" t="s">
        <v>774</v>
      </c>
      <c r="AX438" s="14">
        <v>2618.5</v>
      </c>
      <c r="AY438" s="14">
        <v>400</v>
      </c>
      <c r="AZ438" s="13" t="s">
        <v>17027</v>
      </c>
      <c r="BA438" s="13" t="s">
        <v>17023</v>
      </c>
      <c r="BB438" s="15"/>
      <c r="BC438" s="16">
        <f t="shared" si="185"/>
        <v>0</v>
      </c>
      <c r="BJ438" s="5" t="str">
        <f t="shared" si="186"/>
        <v>655.000</v>
      </c>
      <c r="BM438" s="5" t="s">
        <v>3157</v>
      </c>
      <c r="BN438" s="5" t="s">
        <v>2986</v>
      </c>
      <c r="BO438" s="5" t="s">
        <v>2986</v>
      </c>
      <c r="BU438" s="5" t="s">
        <v>3157</v>
      </c>
      <c r="BV438" s="5" t="s">
        <v>2986</v>
      </c>
      <c r="BW438" s="5" t="s">
        <v>2986</v>
      </c>
      <c r="CH438" s="165">
        <f t="shared" si="165"/>
        <v>-1.4551915228366852E-10</v>
      </c>
    </row>
    <row r="439" spans="1:86" x14ac:dyDescent="0.3">
      <c r="A439" s="5">
        <v>1</v>
      </c>
      <c r="B439" s="17">
        <f>SUBTOTAL(9,$A$409:A439)</f>
        <v>31</v>
      </c>
      <c r="C439" s="4" t="s">
        <v>133</v>
      </c>
      <c r="D439" s="1">
        <f t="shared" si="187"/>
        <v>10710881.680000002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169">
        <v>0</v>
      </c>
      <c r="L439" s="3">
        <v>0</v>
      </c>
      <c r="M439" s="1">
        <v>1445</v>
      </c>
      <c r="N439" s="1">
        <f>10261290.07+225181.13</f>
        <v>10486471.200000001</v>
      </c>
      <c r="O439" s="3">
        <v>0</v>
      </c>
      <c r="P439" s="3">
        <v>0</v>
      </c>
      <c r="Q439" s="1">
        <v>0</v>
      </c>
      <c r="R439" s="1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1">
        <f t="shared" si="189"/>
        <v>224410.48</v>
      </c>
      <c r="AD439" s="1">
        <v>0</v>
      </c>
      <c r="AE439" s="3">
        <v>0</v>
      </c>
      <c r="AF439" s="2" t="s">
        <v>17063</v>
      </c>
      <c r="AG439" s="2">
        <v>2024</v>
      </c>
      <c r="AH439" s="2">
        <v>2024</v>
      </c>
      <c r="AI439" s="12"/>
      <c r="AJ439" s="12"/>
      <c r="AK439" s="12"/>
      <c r="AL439" s="12"/>
      <c r="AM439" s="13" t="s">
        <v>16965</v>
      </c>
      <c r="AN439" s="13" t="s">
        <v>16973</v>
      </c>
      <c r="AO439" s="13">
        <v>0</v>
      </c>
      <c r="AP439" s="13" t="s">
        <v>16974</v>
      </c>
      <c r="AQ439" s="13" t="s">
        <v>16977</v>
      </c>
      <c r="AR439" s="13" t="s">
        <v>16975</v>
      </c>
      <c r="AS439" s="13"/>
      <c r="AT439" s="13"/>
      <c r="AU439" s="13"/>
      <c r="AV439" s="13"/>
      <c r="AW439" s="13" t="s">
        <v>783</v>
      </c>
      <c r="AX439" s="14">
        <v>5084.1000000000004</v>
      </c>
      <c r="AY439" s="14">
        <v>1445</v>
      </c>
      <c r="AZ439" s="13" t="s">
        <v>17026</v>
      </c>
      <c r="BA439" s="13" t="s">
        <v>722</v>
      </c>
      <c r="BB439" s="15"/>
      <c r="BC439" s="16">
        <f t="shared" si="185"/>
        <v>0</v>
      </c>
      <c r="BJ439" s="5" t="str">
        <f t="shared" si="186"/>
        <v>1444.400</v>
      </c>
      <c r="BM439" s="5" t="s">
        <v>634</v>
      </c>
      <c r="BN439" s="5" t="s">
        <v>722</v>
      </c>
      <c r="BO439" s="5" t="s">
        <v>3158</v>
      </c>
      <c r="BU439" s="5" t="s">
        <v>634</v>
      </c>
      <c r="BV439" s="5" t="s">
        <v>722</v>
      </c>
      <c r="BW439" s="5" t="s">
        <v>3158</v>
      </c>
      <c r="CH439" s="165">
        <f t="shared" si="165"/>
        <v>4.3655745685100555E-10</v>
      </c>
    </row>
    <row r="440" spans="1:86" x14ac:dyDescent="0.3">
      <c r="A440" s="5">
        <v>1</v>
      </c>
      <c r="B440" s="17">
        <f>SUBTOTAL(9,$A$409:A440)</f>
        <v>32</v>
      </c>
      <c r="C440" s="4" t="s">
        <v>131</v>
      </c>
      <c r="D440" s="1">
        <f t="shared" si="187"/>
        <v>4958186.1100000003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169">
        <v>0</v>
      </c>
      <c r="L440" s="3">
        <v>0</v>
      </c>
      <c r="M440" s="1">
        <v>633.6</v>
      </c>
      <c r="N440" s="1">
        <v>4658494.33</v>
      </c>
      <c r="O440" s="3">
        <v>0</v>
      </c>
      <c r="P440" s="3">
        <v>0</v>
      </c>
      <c r="Q440" s="1">
        <v>0</v>
      </c>
      <c r="R440" s="1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1">
        <f t="shared" si="189"/>
        <v>99691.78</v>
      </c>
      <c r="AD440" s="1">
        <v>200000</v>
      </c>
      <c r="AE440" s="3">
        <v>0</v>
      </c>
      <c r="AF440" s="2">
        <v>2024</v>
      </c>
      <c r="AG440" s="2">
        <v>2024</v>
      </c>
      <c r="AH440" s="2">
        <v>2024</v>
      </c>
      <c r="AI440" s="12"/>
      <c r="AJ440" s="12"/>
      <c r="AK440" s="12"/>
      <c r="AL440" s="12"/>
      <c r="AM440" s="13" t="s">
        <v>16973</v>
      </c>
      <c r="AN440" s="13" t="s">
        <v>16965</v>
      </c>
      <c r="AO440" s="13">
        <v>0</v>
      </c>
      <c r="AP440" s="13" t="s">
        <v>16975</v>
      </c>
      <c r="AQ440" s="13" t="s">
        <v>16969</v>
      </c>
      <c r="AR440" s="13" t="s">
        <v>16968</v>
      </c>
      <c r="AS440" s="13"/>
      <c r="AT440" s="13"/>
      <c r="AU440" s="13"/>
      <c r="AV440" s="13"/>
      <c r="AW440" s="13" t="s">
        <v>1016</v>
      </c>
      <c r="AX440" s="14">
        <v>1923</v>
      </c>
      <c r="AY440" s="14">
        <v>633.6</v>
      </c>
      <c r="AZ440" s="13" t="s">
        <v>17027</v>
      </c>
      <c r="BA440" s="13" t="s">
        <v>627</v>
      </c>
      <c r="BB440" s="15"/>
      <c r="BC440" s="16">
        <f t="shared" si="185"/>
        <v>0</v>
      </c>
      <c r="BJ440" s="5" t="str">
        <f t="shared" si="186"/>
        <v>648.200</v>
      </c>
      <c r="BM440" s="5" t="s">
        <v>3162</v>
      </c>
      <c r="BN440" s="5" t="s">
        <v>2986</v>
      </c>
      <c r="BO440" s="5" t="s">
        <v>2986</v>
      </c>
      <c r="BU440" s="5" t="s">
        <v>3162</v>
      </c>
      <c r="BV440" s="5" t="s">
        <v>2986</v>
      </c>
      <c r="BW440" s="5" t="s">
        <v>2986</v>
      </c>
      <c r="CH440" s="165">
        <f t="shared" si="165"/>
        <v>2.6193447411060333E-10</v>
      </c>
    </row>
    <row r="441" spans="1:86" x14ac:dyDescent="0.3">
      <c r="A441" s="5">
        <v>1</v>
      </c>
      <c r="B441" s="17">
        <f>SUBTOTAL(9,$A$409:A441)</f>
        <v>33</v>
      </c>
      <c r="C441" s="4" t="s">
        <v>130</v>
      </c>
      <c r="D441" s="1">
        <f t="shared" si="187"/>
        <v>2245895.54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169">
        <v>0</v>
      </c>
      <c r="L441" s="3">
        <v>0</v>
      </c>
      <c r="M441" s="1">
        <v>287</v>
      </c>
      <c r="N441" s="1">
        <v>2022611.65</v>
      </c>
      <c r="O441" s="3">
        <v>0</v>
      </c>
      <c r="P441" s="3">
        <v>0</v>
      </c>
      <c r="Q441" s="1">
        <v>0</v>
      </c>
      <c r="R441" s="1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1">
        <f t="shared" si="189"/>
        <v>43283.89</v>
      </c>
      <c r="AD441" s="1">
        <v>180000</v>
      </c>
      <c r="AE441" s="3">
        <v>0</v>
      </c>
      <c r="AF441" s="2">
        <v>2024</v>
      </c>
      <c r="AG441" s="2">
        <v>2024</v>
      </c>
      <c r="AH441" s="2">
        <v>2024</v>
      </c>
      <c r="AI441" s="12"/>
      <c r="AJ441" s="12"/>
      <c r="AK441" s="12"/>
      <c r="AL441" s="12"/>
      <c r="AM441" s="13" t="s">
        <v>16973</v>
      </c>
      <c r="AN441" s="13" t="s">
        <v>16971</v>
      </c>
      <c r="AO441" s="13">
        <v>0</v>
      </c>
      <c r="AP441" s="13" t="s">
        <v>16983</v>
      </c>
      <c r="AQ441" s="13" t="s">
        <v>16972</v>
      </c>
      <c r="AR441" s="13" t="s">
        <v>16975</v>
      </c>
      <c r="AS441" s="13"/>
      <c r="AT441" s="13"/>
      <c r="AU441" s="13"/>
      <c r="AV441" s="13"/>
      <c r="AW441" s="13" t="s">
        <v>739</v>
      </c>
      <c r="AX441" s="14">
        <v>970.3</v>
      </c>
      <c r="AY441" s="14">
        <v>287</v>
      </c>
      <c r="AZ441" s="13" t="s">
        <v>17027</v>
      </c>
      <c r="BA441" s="13" t="s">
        <v>17023</v>
      </c>
      <c r="BB441" s="15"/>
      <c r="BC441" s="16">
        <f t="shared" si="185"/>
        <v>0</v>
      </c>
      <c r="BJ441" s="5" t="str">
        <f t="shared" si="186"/>
        <v>267.000</v>
      </c>
      <c r="BM441" s="5" t="s">
        <v>3163</v>
      </c>
      <c r="BN441" s="5" t="s">
        <v>2986</v>
      </c>
      <c r="BO441" s="5" t="s">
        <v>2986</v>
      </c>
      <c r="BU441" s="5" t="s">
        <v>3163</v>
      </c>
      <c r="BV441" s="5" t="s">
        <v>2986</v>
      </c>
      <c r="BW441" s="5" t="s">
        <v>2986</v>
      </c>
      <c r="CH441" s="165">
        <f t="shared" si="165"/>
        <v>1.1641532182693481E-10</v>
      </c>
    </row>
    <row r="442" spans="1:86" x14ac:dyDescent="0.3">
      <c r="A442" s="5">
        <v>1</v>
      </c>
      <c r="B442" s="17">
        <f>SUBTOTAL(9,$A$409:A442)</f>
        <v>34</v>
      </c>
      <c r="C442" s="4" t="s">
        <v>129</v>
      </c>
      <c r="D442" s="1">
        <f t="shared" si="187"/>
        <v>6146069.25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169">
        <v>0</v>
      </c>
      <c r="L442" s="3">
        <v>0</v>
      </c>
      <c r="M442" s="1">
        <v>750</v>
      </c>
      <c r="N442" s="1">
        <v>5821489.3799999999</v>
      </c>
      <c r="O442" s="3">
        <v>0</v>
      </c>
      <c r="P442" s="3">
        <v>0</v>
      </c>
      <c r="Q442" s="1">
        <v>0</v>
      </c>
      <c r="R442" s="1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1">
        <f t="shared" si="189"/>
        <v>124579.87</v>
      </c>
      <c r="AD442" s="1">
        <v>200000</v>
      </c>
      <c r="AE442" s="3">
        <v>0</v>
      </c>
      <c r="AF442" s="2">
        <v>2024</v>
      </c>
      <c r="AG442" s="2">
        <v>2024</v>
      </c>
      <c r="AH442" s="2">
        <v>2024</v>
      </c>
      <c r="AI442" s="12"/>
      <c r="AJ442" s="12"/>
      <c r="AK442" s="12"/>
      <c r="AL442" s="12"/>
      <c r="AM442" s="13" t="s">
        <v>16973</v>
      </c>
      <c r="AN442" s="13" t="s">
        <v>16971</v>
      </c>
      <c r="AO442" s="13">
        <v>0</v>
      </c>
      <c r="AP442" s="13" t="s">
        <v>16968</v>
      </c>
      <c r="AQ442" s="13" t="s">
        <v>16969</v>
      </c>
      <c r="AR442" s="13">
        <v>0</v>
      </c>
      <c r="AS442" s="13"/>
      <c r="AT442" s="13"/>
      <c r="AU442" s="13"/>
      <c r="AV442" s="13"/>
      <c r="AW442" s="13" t="s">
        <v>774</v>
      </c>
      <c r="AX442" s="14">
        <v>2024.6</v>
      </c>
      <c r="AY442" s="14">
        <v>750</v>
      </c>
      <c r="AZ442" s="13" t="s">
        <v>17026</v>
      </c>
      <c r="BA442" s="13" t="s">
        <v>17023</v>
      </c>
      <c r="BB442" s="15"/>
      <c r="BC442" s="16">
        <f t="shared" si="185"/>
        <v>0</v>
      </c>
      <c r="BJ442" s="5" t="str">
        <f t="shared" si="186"/>
        <v>804.380</v>
      </c>
      <c r="BM442" s="5" t="s">
        <v>3164</v>
      </c>
      <c r="BN442" s="5" t="s">
        <v>2986</v>
      </c>
      <c r="BO442" s="5" t="s">
        <v>2986</v>
      </c>
      <c r="BU442" s="5" t="s">
        <v>3164</v>
      </c>
      <c r="BV442" s="5" t="s">
        <v>2986</v>
      </c>
      <c r="BW442" s="5" t="s">
        <v>2986</v>
      </c>
      <c r="CH442" s="165">
        <f t="shared" ref="CH442:CH479" si="190">D442-E442-F442-G442-H442-I442-J442-L442-N442-P442-R442-T442-U442-V442-W442-X442-Y442-Z442-AA442-AB442-AC442-AD442-AE442</f>
        <v>1.1641532182693481E-10</v>
      </c>
    </row>
    <row r="443" spans="1:86" x14ac:dyDescent="0.3">
      <c r="A443" s="5">
        <v>1</v>
      </c>
      <c r="B443" s="17">
        <f>SUBTOTAL(9,$A$409:A443)</f>
        <v>35</v>
      </c>
      <c r="C443" s="4" t="s">
        <v>128</v>
      </c>
      <c r="D443" s="1">
        <f t="shared" si="187"/>
        <v>7948916.2299999995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169">
        <v>0</v>
      </c>
      <c r="L443" s="3">
        <v>0</v>
      </c>
      <c r="M443" s="1">
        <v>970</v>
      </c>
      <c r="N443" s="1">
        <v>7586563.7699999996</v>
      </c>
      <c r="O443" s="3">
        <v>0</v>
      </c>
      <c r="P443" s="3">
        <v>0</v>
      </c>
      <c r="Q443" s="1">
        <v>0</v>
      </c>
      <c r="R443" s="1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1">
        <f t="shared" si="189"/>
        <v>162352.46</v>
      </c>
      <c r="AD443" s="1">
        <v>200000</v>
      </c>
      <c r="AE443" s="3">
        <v>0</v>
      </c>
      <c r="AF443" s="2">
        <v>2024</v>
      </c>
      <c r="AG443" s="2">
        <v>2024</v>
      </c>
      <c r="AH443" s="2">
        <v>2024</v>
      </c>
      <c r="AI443" s="12"/>
      <c r="AJ443" s="12"/>
      <c r="AK443" s="12"/>
      <c r="AL443" s="12"/>
      <c r="AM443" s="13" t="s">
        <v>16973</v>
      </c>
      <c r="AN443" s="13" t="s">
        <v>16970</v>
      </c>
      <c r="AO443" s="13">
        <v>0</v>
      </c>
      <c r="AP443" s="13" t="s">
        <v>16965</v>
      </c>
      <c r="AQ443" s="13" t="s">
        <v>16977</v>
      </c>
      <c r="AR443" s="13" t="s">
        <v>16975</v>
      </c>
      <c r="AS443" s="13"/>
      <c r="AT443" s="13"/>
      <c r="AU443" s="13"/>
      <c r="AV443" s="13"/>
      <c r="AW443" s="13" t="s">
        <v>615</v>
      </c>
      <c r="AX443" s="14">
        <v>1926.2</v>
      </c>
      <c r="AY443" s="14">
        <v>970</v>
      </c>
      <c r="AZ443" s="13" t="s">
        <v>17026</v>
      </c>
      <c r="BA443" s="13">
        <v>2002</v>
      </c>
      <c r="BB443" s="15"/>
      <c r="BC443" s="16">
        <f t="shared" si="185"/>
        <v>0</v>
      </c>
      <c r="BJ443" s="5" t="str">
        <f t="shared" si="186"/>
        <v>762.700</v>
      </c>
      <c r="BM443" s="5" t="s">
        <v>3166</v>
      </c>
      <c r="BN443" s="5" t="s">
        <v>2986</v>
      </c>
      <c r="BO443" s="5" t="s">
        <v>2986</v>
      </c>
      <c r="BU443" s="5" t="s">
        <v>3166</v>
      </c>
      <c r="BV443" s="5" t="s">
        <v>2986</v>
      </c>
      <c r="BW443" s="5" t="s">
        <v>2986</v>
      </c>
      <c r="CH443" s="165">
        <f t="shared" si="190"/>
        <v>-2.9103830456733704E-11</v>
      </c>
    </row>
    <row r="444" spans="1:86" x14ac:dyDescent="0.3">
      <c r="A444" s="5">
        <v>1</v>
      </c>
      <c r="B444" s="17">
        <f>SUBTOTAL(9,$A$409:A444)</f>
        <v>36</v>
      </c>
      <c r="C444" s="4" t="s">
        <v>126</v>
      </c>
      <c r="D444" s="1">
        <f t="shared" si="187"/>
        <v>4261274.68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169">
        <v>0</v>
      </c>
      <c r="L444" s="3">
        <v>0</v>
      </c>
      <c r="M444" s="1">
        <v>0</v>
      </c>
      <c r="N444" s="1">
        <v>0</v>
      </c>
      <c r="O444" s="3">
        <v>0</v>
      </c>
      <c r="P444" s="3">
        <v>0</v>
      </c>
      <c r="Q444" s="1">
        <v>558.29999999999995</v>
      </c>
      <c r="R444" s="1">
        <v>3976184.34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1">
        <f>ROUND(R444*2.14%,2)</f>
        <v>85090.34</v>
      </c>
      <c r="AD444" s="1">
        <v>200000</v>
      </c>
      <c r="AE444" s="3">
        <v>0</v>
      </c>
      <c r="AF444" s="2">
        <v>2024</v>
      </c>
      <c r="AG444" s="2">
        <v>2024</v>
      </c>
      <c r="AH444" s="2">
        <v>2024</v>
      </c>
      <c r="AI444" s="12"/>
      <c r="AJ444" s="12"/>
      <c r="AK444" s="12"/>
      <c r="AL444" s="12"/>
      <c r="AM444" s="13" t="s">
        <v>16973</v>
      </c>
      <c r="AN444" s="13" t="s">
        <v>16970</v>
      </c>
      <c r="AO444" s="13">
        <v>0</v>
      </c>
      <c r="AP444" s="13" t="s">
        <v>16971</v>
      </c>
      <c r="AQ444" s="13" t="s">
        <v>16977</v>
      </c>
      <c r="AR444" s="13">
        <v>0</v>
      </c>
      <c r="AS444" s="13"/>
      <c r="AT444" s="13"/>
      <c r="AU444" s="13"/>
      <c r="AV444" s="13"/>
      <c r="AW444" s="13" t="s">
        <v>665</v>
      </c>
      <c r="AX444" s="14">
        <v>504.6</v>
      </c>
      <c r="AY444" s="14">
        <v>520</v>
      </c>
      <c r="AZ444" s="13" t="s">
        <v>17026</v>
      </c>
      <c r="BA444" s="13">
        <v>2000</v>
      </c>
      <c r="BB444" s="15"/>
      <c r="BC444" s="16">
        <f t="shared" si="185"/>
        <v>520</v>
      </c>
      <c r="BJ444" s="5" t="str">
        <f t="shared" si="186"/>
        <v>372.500</v>
      </c>
      <c r="BM444" s="5" t="s">
        <v>3168</v>
      </c>
      <c r="BN444" s="5" t="s">
        <v>2986</v>
      </c>
      <c r="BO444" s="5" t="s">
        <v>2986</v>
      </c>
      <c r="BU444" s="5" t="s">
        <v>3168</v>
      </c>
      <c r="BV444" s="5" t="s">
        <v>2986</v>
      </c>
      <c r="BW444" s="5" t="s">
        <v>2986</v>
      </c>
      <c r="CH444" s="165">
        <f t="shared" si="190"/>
        <v>-1.4551915228366852E-10</v>
      </c>
    </row>
    <row r="445" spans="1:86" x14ac:dyDescent="0.3">
      <c r="A445" s="5">
        <v>1</v>
      </c>
      <c r="B445" s="17">
        <f>SUBTOTAL(9,$A$409:A445)</f>
        <v>37</v>
      </c>
      <c r="C445" s="4" t="s">
        <v>125</v>
      </c>
      <c r="D445" s="1">
        <f t="shared" si="187"/>
        <v>3245124.56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169">
        <v>0</v>
      </c>
      <c r="L445" s="3">
        <v>0</v>
      </c>
      <c r="M445" s="1">
        <v>396</v>
      </c>
      <c r="N445" s="1">
        <v>3000905.19</v>
      </c>
      <c r="O445" s="3">
        <v>0</v>
      </c>
      <c r="P445" s="3">
        <v>0</v>
      </c>
      <c r="Q445" s="1">
        <v>0</v>
      </c>
      <c r="R445" s="1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1">
        <f t="shared" si="189"/>
        <v>64219.37</v>
      </c>
      <c r="AD445" s="1">
        <v>180000</v>
      </c>
      <c r="AE445" s="3">
        <v>0</v>
      </c>
      <c r="AF445" s="2">
        <v>2024</v>
      </c>
      <c r="AG445" s="2">
        <v>2024</v>
      </c>
      <c r="AH445" s="2">
        <v>2024</v>
      </c>
      <c r="AI445" s="12"/>
      <c r="AJ445" s="12"/>
      <c r="AK445" s="12"/>
      <c r="AL445" s="12"/>
      <c r="AM445" s="13" t="s">
        <v>16973</v>
      </c>
      <c r="AN445" s="13" t="s">
        <v>16971</v>
      </c>
      <c r="AO445" s="13">
        <v>0</v>
      </c>
      <c r="AP445" s="13" t="s">
        <v>16976</v>
      </c>
      <c r="AQ445" s="13" t="s">
        <v>16977</v>
      </c>
      <c r="AR445" s="13">
        <v>0</v>
      </c>
      <c r="AS445" s="13"/>
      <c r="AT445" s="13"/>
      <c r="AU445" s="13"/>
      <c r="AV445" s="13"/>
      <c r="AW445" s="13" t="s">
        <v>666</v>
      </c>
      <c r="AX445" s="14">
        <v>358.3</v>
      </c>
      <c r="AY445" s="14">
        <v>396</v>
      </c>
      <c r="AZ445" s="13" t="s">
        <v>17026</v>
      </c>
      <c r="BA445" s="13" t="s">
        <v>722</v>
      </c>
      <c r="BB445" s="15"/>
      <c r="BC445" s="16">
        <f t="shared" si="185"/>
        <v>0</v>
      </c>
      <c r="BJ445" s="5" t="str">
        <f t="shared" si="186"/>
        <v>153.000</v>
      </c>
      <c r="BM445" s="5" t="s">
        <v>3169</v>
      </c>
      <c r="BN445" s="5" t="s">
        <v>2986</v>
      </c>
      <c r="BO445" s="5" t="s">
        <v>2986</v>
      </c>
      <c r="BU445" s="5" t="s">
        <v>3169</v>
      </c>
      <c r="BV445" s="5" t="s">
        <v>2986</v>
      </c>
      <c r="BW445" s="5" t="s">
        <v>2986</v>
      </c>
      <c r="CH445" s="165">
        <f t="shared" si="190"/>
        <v>1.1641532182693481E-10</v>
      </c>
    </row>
    <row r="446" spans="1:86" x14ac:dyDescent="0.3">
      <c r="A446" s="5">
        <v>1</v>
      </c>
      <c r="B446" s="17">
        <f>SUBTOTAL(9,$A$409:A446)</f>
        <v>38</v>
      </c>
      <c r="C446" s="4" t="s">
        <v>124</v>
      </c>
      <c r="D446" s="1">
        <f t="shared" si="187"/>
        <v>2457800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169">
        <v>1</v>
      </c>
      <c r="L446" s="1">
        <v>2259447.8199999998</v>
      </c>
      <c r="M446" s="1">
        <v>0</v>
      </c>
      <c r="N446" s="1">
        <v>0</v>
      </c>
      <c r="O446" s="3">
        <v>0</v>
      </c>
      <c r="P446" s="3">
        <v>0</v>
      </c>
      <c r="Q446" s="1">
        <v>0</v>
      </c>
      <c r="R446" s="1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1">
        <f>ROUND(L446*2.14%,2)</f>
        <v>48352.18</v>
      </c>
      <c r="AD446" s="3">
        <v>150000</v>
      </c>
      <c r="AE446" s="3">
        <v>0</v>
      </c>
      <c r="AF446" s="2">
        <v>2024</v>
      </c>
      <c r="AG446" s="2">
        <v>2024</v>
      </c>
      <c r="AH446" s="2">
        <v>2024</v>
      </c>
      <c r="AI446" s="12"/>
      <c r="AJ446" s="12"/>
      <c r="AK446" s="12"/>
      <c r="AL446" s="12"/>
      <c r="AM446" s="13">
        <v>2017</v>
      </c>
      <c r="AN446" s="13" t="s">
        <v>16976</v>
      </c>
      <c r="AO446" s="13" t="s">
        <v>16973</v>
      </c>
      <c r="AP446" s="13" t="s">
        <v>16977</v>
      </c>
      <c r="AQ446" s="13" t="s">
        <v>16963</v>
      </c>
      <c r="AR446" s="13" t="s">
        <v>16975</v>
      </c>
      <c r="AS446" s="13"/>
      <c r="AT446" s="13" t="s">
        <v>17035</v>
      </c>
      <c r="AU446" s="13"/>
      <c r="AV446" s="13"/>
      <c r="AW446" s="13" t="s">
        <v>616</v>
      </c>
      <c r="AX446" s="14">
        <v>4218.8</v>
      </c>
      <c r="AY446" s="14">
        <v>718.36</v>
      </c>
      <c r="AZ446" s="13" t="s">
        <v>17030</v>
      </c>
      <c r="BA446" s="13">
        <v>2017</v>
      </c>
      <c r="BB446" s="15"/>
      <c r="BC446" s="16">
        <f t="shared" si="185"/>
        <v>718.36</v>
      </c>
      <c r="BJ446" s="5" t="str">
        <f t="shared" si="186"/>
        <v>1047.000</v>
      </c>
      <c r="BM446" s="5" t="s">
        <v>3170</v>
      </c>
      <c r="BN446" s="5" t="s">
        <v>2986</v>
      </c>
      <c r="BO446" s="5" t="s">
        <v>2986</v>
      </c>
      <c r="BU446" s="5" t="s">
        <v>3170</v>
      </c>
      <c r="BV446" s="5" t="s">
        <v>2986</v>
      </c>
      <c r="BW446" s="5" t="s">
        <v>2986</v>
      </c>
      <c r="CH446" s="165">
        <f t="shared" si="190"/>
        <v>1.7462298274040222E-10</v>
      </c>
    </row>
    <row r="447" spans="1:86" x14ac:dyDescent="0.3">
      <c r="A447" s="5">
        <v>1</v>
      </c>
      <c r="B447" s="17">
        <f>SUBTOTAL(9,$A$409:A447)</f>
        <v>39</v>
      </c>
      <c r="C447" s="4" t="s">
        <v>123</v>
      </c>
      <c r="D447" s="1">
        <f t="shared" si="187"/>
        <v>12480617.960000001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169">
        <v>0</v>
      </c>
      <c r="L447" s="3">
        <v>0</v>
      </c>
      <c r="M447" s="1">
        <v>1523</v>
      </c>
      <c r="N447" s="1">
        <v>11988454.74</v>
      </c>
      <c r="O447" s="3">
        <v>0</v>
      </c>
      <c r="P447" s="3">
        <v>0</v>
      </c>
      <c r="Q447" s="1">
        <v>0</v>
      </c>
      <c r="R447" s="1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1">
        <v>262163.21999999997</v>
      </c>
      <c r="AD447" s="1">
        <v>230000</v>
      </c>
      <c r="AE447" s="3">
        <v>0</v>
      </c>
      <c r="AF447" s="2">
        <v>2024</v>
      </c>
      <c r="AG447" s="2">
        <v>2024</v>
      </c>
      <c r="AH447" s="2">
        <v>2024</v>
      </c>
      <c r="AI447" s="12"/>
      <c r="AJ447" s="12"/>
      <c r="AK447" s="12"/>
      <c r="AL447" s="12"/>
      <c r="AM447" s="13" t="s">
        <v>16973</v>
      </c>
      <c r="AN447" s="13" t="s">
        <v>16971</v>
      </c>
      <c r="AO447" s="13">
        <v>0</v>
      </c>
      <c r="AP447" s="13" t="s">
        <v>16963</v>
      </c>
      <c r="AQ447" s="13" t="s">
        <v>16969</v>
      </c>
      <c r="AR447" s="13" t="s">
        <v>16975</v>
      </c>
      <c r="AS447" s="13"/>
      <c r="AT447" s="13"/>
      <c r="AU447" s="13"/>
      <c r="AV447" s="13"/>
      <c r="AW447" s="13" t="s">
        <v>855</v>
      </c>
      <c r="AX447" s="14">
        <v>4599.3999999999996</v>
      </c>
      <c r="AY447" s="14">
        <v>1523</v>
      </c>
      <c r="AZ447" s="13" t="s">
        <v>17026</v>
      </c>
      <c r="BA447" s="13" t="s">
        <v>658</v>
      </c>
      <c r="BB447" s="15"/>
      <c r="BC447" s="16">
        <f t="shared" si="185"/>
        <v>0</v>
      </c>
      <c r="BJ447" s="5" t="str">
        <f t="shared" si="186"/>
        <v>1318.600</v>
      </c>
      <c r="BM447" s="5" t="s">
        <v>3171</v>
      </c>
      <c r="BN447" s="5" t="s">
        <v>2986</v>
      </c>
      <c r="BO447" s="5" t="s">
        <v>2986</v>
      </c>
      <c r="BU447" s="5" t="s">
        <v>3171</v>
      </c>
      <c r="BV447" s="5" t="s">
        <v>2986</v>
      </c>
      <c r="BW447" s="5" t="s">
        <v>2986</v>
      </c>
      <c r="CH447" s="165">
        <f t="shared" si="190"/>
        <v>6.9849193096160889E-10</v>
      </c>
    </row>
    <row r="448" spans="1:86" x14ac:dyDescent="0.3">
      <c r="A448" s="5">
        <v>1</v>
      </c>
      <c r="B448" s="17">
        <f>SUBTOTAL(9,$A$409:A448)</f>
        <v>40</v>
      </c>
      <c r="C448" s="167" t="s">
        <v>72</v>
      </c>
      <c r="D448" s="1">
        <f t="shared" si="187"/>
        <v>8999233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64">
        <v>0</v>
      </c>
      <c r="L448" s="1">
        <v>0</v>
      </c>
      <c r="M448" s="1">
        <v>1150</v>
      </c>
      <c r="N448" s="1">
        <v>8585503.2300000004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f>ROUND(N448*2.14%,2)</f>
        <v>183729.77</v>
      </c>
      <c r="AD448" s="1">
        <v>230000</v>
      </c>
      <c r="AE448" s="1">
        <v>0</v>
      </c>
      <c r="AF448" s="2">
        <v>2024</v>
      </c>
      <c r="AG448" s="2">
        <v>2024</v>
      </c>
      <c r="AH448" s="2">
        <v>2024</v>
      </c>
      <c r="AI448" s="12"/>
      <c r="AJ448" s="12"/>
      <c r="AK448" s="12"/>
      <c r="AL448" s="12"/>
      <c r="AM448" s="13" t="s">
        <v>16978</v>
      </c>
      <c r="AN448" s="13" t="s">
        <v>16967</v>
      </c>
      <c r="AO448" s="13">
        <v>0</v>
      </c>
      <c r="AP448" s="13" t="s">
        <v>16968</v>
      </c>
      <c r="AQ448" s="13" t="s">
        <v>16969</v>
      </c>
      <c r="AR448" s="13" t="s">
        <v>16975</v>
      </c>
      <c r="AS448" s="13"/>
      <c r="AT448" s="13"/>
      <c r="AU448" s="13"/>
      <c r="AV448" s="13"/>
      <c r="AW448" s="13" t="s">
        <v>774</v>
      </c>
      <c r="AX448" s="14">
        <v>4977</v>
      </c>
      <c r="AY448" s="14">
        <v>1026</v>
      </c>
      <c r="AZ448" s="13" t="s">
        <v>17027</v>
      </c>
      <c r="BA448" s="13">
        <v>2006</v>
      </c>
      <c r="BB448" s="15"/>
      <c r="BC448" s="16">
        <f>AY448-M448</f>
        <v>-124</v>
      </c>
      <c r="BJ448" s="5" t="str">
        <f t="shared" si="186"/>
        <v>1118.000</v>
      </c>
      <c r="BM448" s="5" t="s">
        <v>605</v>
      </c>
      <c r="BN448" s="5" t="s">
        <v>2982</v>
      </c>
      <c r="BO448" s="5" t="s">
        <v>3057</v>
      </c>
      <c r="BU448" s="5" t="s">
        <v>605</v>
      </c>
      <c r="BV448" s="5" t="s">
        <v>2982</v>
      </c>
      <c r="BW448" s="5" t="s">
        <v>3057</v>
      </c>
      <c r="CH448" s="165">
        <f t="shared" si="190"/>
        <v>-4.3655745685100555E-10</v>
      </c>
    </row>
    <row r="449" spans="1:116" s="174" customFormat="1" x14ac:dyDescent="0.3">
      <c r="A449" s="5">
        <v>1</v>
      </c>
      <c r="B449" s="17">
        <f>SUBTOTAL(9,$A$22:A449)</f>
        <v>364</v>
      </c>
      <c r="C449" s="162" t="s">
        <v>5420</v>
      </c>
      <c r="D449" s="1">
        <f t="shared" si="187"/>
        <v>3175954.68</v>
      </c>
      <c r="E449" s="170">
        <v>0</v>
      </c>
      <c r="F449" s="170">
        <v>0</v>
      </c>
      <c r="G449" s="170">
        <v>0</v>
      </c>
      <c r="H449" s="170">
        <v>0</v>
      </c>
      <c r="I449" s="170">
        <v>0</v>
      </c>
      <c r="J449" s="170">
        <v>0</v>
      </c>
      <c r="K449" s="171">
        <v>0</v>
      </c>
      <c r="L449" s="170">
        <v>0</v>
      </c>
      <c r="M449" s="170">
        <v>0</v>
      </c>
      <c r="N449" s="170">
        <v>0</v>
      </c>
      <c r="O449" s="170">
        <v>0</v>
      </c>
      <c r="P449" s="170">
        <v>0</v>
      </c>
      <c r="Q449" s="170">
        <v>978.02</v>
      </c>
      <c r="R449" s="170">
        <v>3109413.24</v>
      </c>
      <c r="S449" s="170">
        <v>0</v>
      </c>
      <c r="T449" s="170">
        <v>0</v>
      </c>
      <c r="U449" s="170">
        <v>0</v>
      </c>
      <c r="V449" s="170">
        <v>0</v>
      </c>
      <c r="W449" s="170">
        <v>0</v>
      </c>
      <c r="X449" s="170">
        <v>0</v>
      </c>
      <c r="Y449" s="170">
        <v>0</v>
      </c>
      <c r="Z449" s="170">
        <v>0</v>
      </c>
      <c r="AA449" s="170">
        <v>0</v>
      </c>
      <c r="AB449" s="170">
        <v>0</v>
      </c>
      <c r="AC449" s="170">
        <f t="shared" ref="AC449:AC450" si="191">ROUND(N449*2.14%,2)+ROUND(E449*2.14%,2)+ROUND(F449*2.14%,2)+ROUND(G449*2.14%,2)+ROUND(H449*2.14%,2)+ROUND(I449*2.14%,2)+ROUND(J449*2.14%,2)+ROUND(L449*2.14%,2)+ROUND(P449*2.14%,2)+ROUND(R449*2.14%,2)+ROUND(T449*2.14%,2)+ROUND(U449*2.14%,2)+ROUND(V449*2.14%,2)+ROUND(W449*2.14%,2)+ROUND(X449*2.14%,2)+ROUND(Y449*2.14%,2)+ROUND(Z449*2.14%,2)+ROUND(AA449*2.14%,2)+ROUND(AB449*2.14%,2)</f>
        <v>66541.440000000002</v>
      </c>
      <c r="AD449" s="170">
        <v>0</v>
      </c>
      <c r="AE449" s="170">
        <v>0</v>
      </c>
      <c r="AF449" s="172" t="s">
        <v>17063</v>
      </c>
      <c r="AG449" s="172">
        <v>2024</v>
      </c>
      <c r="AH449" s="173">
        <v>2024</v>
      </c>
      <c r="BV449" s="174" t="b">
        <f t="shared" ref="BV449:BV450" si="192">D449=(E449+F449+G449+H449+I449+L449+N449+P449+R449+T449+U449+V449+AA449+AB449+AC449+AD449+AE449)</f>
        <v>1</v>
      </c>
      <c r="BW449" s="175"/>
      <c r="CA449" s="174" t="e">
        <f>VLOOKUP(C449,CB:CC,2,FALSE)</f>
        <v>#N/A</v>
      </c>
      <c r="CE449" s="174" t="e">
        <f>VLOOKUP(C449,CF:CG,2,FALSE)</f>
        <v>#N/A</v>
      </c>
      <c r="CF449" s="174" t="s">
        <v>13164</v>
      </c>
      <c r="CG449" s="174">
        <v>1</v>
      </c>
      <c r="CH449" s="165">
        <f t="shared" si="190"/>
        <v>-5.8207660913467407E-11</v>
      </c>
      <c r="CL449" s="174" t="e">
        <f>VLOOKUP(C449,CM:CN,2,FALSE)</f>
        <v>#N/A</v>
      </c>
      <c r="CM449" s="174" t="s">
        <v>10372</v>
      </c>
      <c r="CN449" s="174">
        <v>83917.54</v>
      </c>
      <c r="DK449" s="174" t="e">
        <f>VLOOKUP(C449,DL:DM,2,FALSE)</f>
        <v>#N/A</v>
      </c>
      <c r="DL449" s="174" t="s">
        <v>2636</v>
      </c>
    </row>
    <row r="450" spans="1:116" s="174" customFormat="1" x14ac:dyDescent="0.3">
      <c r="A450" s="5">
        <v>1</v>
      </c>
      <c r="B450" s="17">
        <f>SUBTOTAL(9,$A$22:A450)</f>
        <v>365</v>
      </c>
      <c r="C450" s="162" t="s">
        <v>5079</v>
      </c>
      <c r="D450" s="1">
        <f t="shared" si="187"/>
        <v>9072360.7899999991</v>
      </c>
      <c r="E450" s="170">
        <v>0</v>
      </c>
      <c r="F450" s="170">
        <v>0</v>
      </c>
      <c r="G450" s="170">
        <v>0</v>
      </c>
      <c r="H450" s="170">
        <v>0</v>
      </c>
      <c r="I450" s="170">
        <v>0</v>
      </c>
      <c r="J450" s="170">
        <v>0</v>
      </c>
      <c r="K450" s="171">
        <v>0</v>
      </c>
      <c r="L450" s="170">
        <v>0</v>
      </c>
      <c r="M450" s="170">
        <v>0</v>
      </c>
      <c r="N450" s="170">
        <v>0</v>
      </c>
      <c r="O450" s="170">
        <v>0</v>
      </c>
      <c r="P450" s="170">
        <v>0</v>
      </c>
      <c r="Q450" s="170">
        <v>1150.8</v>
      </c>
      <c r="R450" s="170">
        <v>8882280</v>
      </c>
      <c r="S450" s="170">
        <v>0</v>
      </c>
      <c r="T450" s="170">
        <v>0</v>
      </c>
      <c r="U450" s="170">
        <v>0</v>
      </c>
      <c r="V450" s="170">
        <v>0</v>
      </c>
      <c r="W450" s="170">
        <v>0</v>
      </c>
      <c r="X450" s="170">
        <v>0</v>
      </c>
      <c r="Y450" s="170">
        <v>0</v>
      </c>
      <c r="Z450" s="170">
        <v>0</v>
      </c>
      <c r="AA450" s="170">
        <v>0</v>
      </c>
      <c r="AB450" s="170">
        <v>0</v>
      </c>
      <c r="AC450" s="170">
        <f t="shared" si="191"/>
        <v>190080.79</v>
      </c>
      <c r="AD450" s="170">
        <v>0</v>
      </c>
      <c r="AE450" s="170">
        <v>0</v>
      </c>
      <c r="AF450" s="172" t="s">
        <v>17063</v>
      </c>
      <c r="AG450" s="172">
        <v>2024</v>
      </c>
      <c r="AH450" s="173">
        <v>2024</v>
      </c>
      <c r="AT450" s="174" t="e">
        <f>VLOOKUP(C450,AW:AX,2,FALSE)</f>
        <v>#N/A</v>
      </c>
      <c r="BV450" s="174" t="b">
        <f t="shared" si="192"/>
        <v>1</v>
      </c>
      <c r="BW450" s="175"/>
      <c r="CA450" s="174" t="e">
        <f>VLOOKUP(C450,CB:CC,2,FALSE)</f>
        <v>#N/A</v>
      </c>
      <c r="CE450" s="174" t="e">
        <f>VLOOKUP(C450,CF:CG,2,FALSE)</f>
        <v>#N/A</v>
      </c>
      <c r="CF450" s="174" t="s">
        <v>11240</v>
      </c>
      <c r="CG450" s="174">
        <v>1</v>
      </c>
      <c r="CH450" s="165">
        <f t="shared" si="190"/>
        <v>-9.0221874415874481E-10</v>
      </c>
      <c r="CL450" s="174" t="e">
        <f>VLOOKUP(C450,CM:CN,2,FALSE)</f>
        <v>#N/A</v>
      </c>
      <c r="CM450" s="174" t="s">
        <v>10975</v>
      </c>
      <c r="CN450" s="174">
        <v>81671.7</v>
      </c>
      <c r="DK450" s="174" t="e">
        <f>VLOOKUP(C450,DL:DM,2,FALSE)</f>
        <v>#N/A</v>
      </c>
      <c r="DL450" s="174" t="s">
        <v>2620</v>
      </c>
    </row>
    <row r="451" spans="1:116" x14ac:dyDescent="0.3">
      <c r="B451" s="166" t="s">
        <v>568</v>
      </c>
      <c r="C451" s="166"/>
      <c r="D451" s="163">
        <f t="shared" ref="D451:AE451" si="193">SUM(D452:D455)</f>
        <v>25262500.919999998</v>
      </c>
      <c r="E451" s="1">
        <f t="shared" si="193"/>
        <v>0</v>
      </c>
      <c r="F451" s="1">
        <f t="shared" si="193"/>
        <v>0</v>
      </c>
      <c r="G451" s="1">
        <f t="shared" si="193"/>
        <v>0</v>
      </c>
      <c r="H451" s="1">
        <f t="shared" si="193"/>
        <v>0</v>
      </c>
      <c r="I451" s="1">
        <f t="shared" si="193"/>
        <v>0</v>
      </c>
      <c r="J451" s="1">
        <f t="shared" si="193"/>
        <v>0</v>
      </c>
      <c r="K451" s="164">
        <f t="shared" si="193"/>
        <v>0</v>
      </c>
      <c r="L451" s="1">
        <f t="shared" si="193"/>
        <v>0</v>
      </c>
      <c r="M451" s="1">
        <f t="shared" si="193"/>
        <v>2074.86</v>
      </c>
      <c r="N451" s="1">
        <f t="shared" si="193"/>
        <v>21563742.93</v>
      </c>
      <c r="O451" s="1">
        <f t="shared" si="193"/>
        <v>0</v>
      </c>
      <c r="P451" s="1">
        <f t="shared" si="193"/>
        <v>0</v>
      </c>
      <c r="Q451" s="1">
        <f t="shared" si="193"/>
        <v>330</v>
      </c>
      <c r="R451" s="1">
        <f t="shared" si="193"/>
        <v>2533085.86</v>
      </c>
      <c r="S451" s="1">
        <f t="shared" si="193"/>
        <v>0</v>
      </c>
      <c r="T451" s="1">
        <f t="shared" si="193"/>
        <v>0</v>
      </c>
      <c r="U451" s="1">
        <f t="shared" si="193"/>
        <v>0</v>
      </c>
      <c r="V451" s="1">
        <f t="shared" si="193"/>
        <v>0</v>
      </c>
      <c r="W451" s="1">
        <f t="shared" si="193"/>
        <v>0</v>
      </c>
      <c r="X451" s="1">
        <f t="shared" si="193"/>
        <v>0</v>
      </c>
      <c r="Y451" s="1">
        <f t="shared" si="193"/>
        <v>0</v>
      </c>
      <c r="Z451" s="1">
        <f t="shared" si="193"/>
        <v>0</v>
      </c>
      <c r="AA451" s="1">
        <f t="shared" si="193"/>
        <v>0</v>
      </c>
      <c r="AB451" s="1">
        <f t="shared" si="193"/>
        <v>0</v>
      </c>
      <c r="AC451" s="1">
        <f t="shared" si="193"/>
        <v>515672.13</v>
      </c>
      <c r="AD451" s="1">
        <f t="shared" si="193"/>
        <v>650000</v>
      </c>
      <c r="AE451" s="1">
        <f t="shared" si="193"/>
        <v>0</v>
      </c>
      <c r="AF451" s="2" t="s">
        <v>17037</v>
      </c>
      <c r="AG451" s="2" t="s">
        <v>17037</v>
      </c>
      <c r="AH451" s="2" t="s">
        <v>17037</v>
      </c>
      <c r="AI451" s="12"/>
      <c r="AJ451" s="12"/>
      <c r="AK451" s="12"/>
      <c r="AL451" s="12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4"/>
      <c r="AY451" s="14"/>
      <c r="AZ451" s="13"/>
      <c r="BA451" s="13"/>
      <c r="BB451" s="15"/>
      <c r="BC451" s="16">
        <f t="shared" si="185"/>
        <v>-2074.86</v>
      </c>
      <c r="BJ451" s="5" t="e">
        <f>VLOOKUP(C451,BM:BO,3,FALSE)</f>
        <v>#N/A</v>
      </c>
      <c r="BM451" s="5" t="s">
        <v>3898</v>
      </c>
      <c r="BN451" s="5" t="s">
        <v>3050</v>
      </c>
      <c r="BO451" s="5" t="s">
        <v>2986</v>
      </c>
      <c r="BU451" s="5" t="s">
        <v>3898</v>
      </c>
      <c r="BV451" s="5" t="s">
        <v>3050</v>
      </c>
      <c r="BW451" s="5" t="s">
        <v>2986</v>
      </c>
      <c r="CH451" s="165">
        <f t="shared" si="190"/>
        <v>-1.5133991837501526E-9</v>
      </c>
    </row>
    <row r="452" spans="1:116" x14ac:dyDescent="0.3">
      <c r="A452" s="5">
        <v>1</v>
      </c>
      <c r="B452" s="17">
        <f>SUBTOTAL(9,$A$409:A452)</f>
        <v>43</v>
      </c>
      <c r="C452" s="4" t="s">
        <v>578</v>
      </c>
      <c r="D452" s="1">
        <f t="shared" ref="D452:D455" si="194">E452+F452+G452+H452+I452+J452+L452+N452+P452+R452+T452+U452+V452+W452+X452+Y452+Z452+AA452+AB452+AC452+AD452+AE452</f>
        <v>12766938.24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169">
        <v>0</v>
      </c>
      <c r="L452" s="3">
        <v>0</v>
      </c>
      <c r="M452" s="1">
        <v>1176</v>
      </c>
      <c r="N452" s="1">
        <v>12303640.34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1">
        <f t="shared" ref="AC452:AC454" si="195">ROUND(N452*2.14%,2)</f>
        <v>263297.90000000002</v>
      </c>
      <c r="AD452" s="3">
        <v>200000</v>
      </c>
      <c r="AE452" s="3">
        <v>0</v>
      </c>
      <c r="AF452" s="2">
        <v>2024</v>
      </c>
      <c r="AG452" s="2">
        <v>2024</v>
      </c>
      <c r="AH452" s="2">
        <v>2024</v>
      </c>
      <c r="AI452" s="12"/>
      <c r="AJ452" s="12"/>
      <c r="AK452" s="12"/>
      <c r="AL452" s="12"/>
      <c r="AM452" s="13" t="s">
        <v>16971</v>
      </c>
      <c r="AN452" s="13" t="s">
        <v>16985</v>
      </c>
      <c r="AO452" s="13">
        <v>0</v>
      </c>
      <c r="AP452" s="13" t="s">
        <v>16985</v>
      </c>
      <c r="AQ452" s="13" t="s">
        <v>16977</v>
      </c>
      <c r="AR452" s="13" t="s">
        <v>16975</v>
      </c>
      <c r="AS452" s="13"/>
      <c r="AT452" s="13"/>
      <c r="AU452" s="13"/>
      <c r="AV452" s="13"/>
      <c r="AW452" s="13" t="s">
        <v>619</v>
      </c>
      <c r="AX452" s="14">
        <v>3441.8</v>
      </c>
      <c r="AY452" s="14">
        <v>1176</v>
      </c>
      <c r="AZ452" s="13" t="s">
        <v>2969</v>
      </c>
      <c r="BA452" s="13" t="s">
        <v>17023</v>
      </c>
      <c r="BB452" s="15"/>
      <c r="BC452" s="16">
        <f>AY452-M452</f>
        <v>0</v>
      </c>
      <c r="BJ452" s="5" t="str">
        <f>VLOOKUP(C452,BM:BO,3,FALSE)</f>
        <v>906.000</v>
      </c>
      <c r="BM452" s="5" t="s">
        <v>3899</v>
      </c>
      <c r="BN452" s="5" t="s">
        <v>3010</v>
      </c>
      <c r="BO452" s="5" t="s">
        <v>3900</v>
      </c>
      <c r="BU452" s="5" t="s">
        <v>3899</v>
      </c>
      <c r="BV452" s="5" t="s">
        <v>3010</v>
      </c>
      <c r="BW452" s="5" t="s">
        <v>3900</v>
      </c>
      <c r="CH452" s="165">
        <f t="shared" si="190"/>
        <v>3.4924596548080444E-10</v>
      </c>
    </row>
    <row r="453" spans="1:116" x14ac:dyDescent="0.3">
      <c r="A453" s="5">
        <v>1</v>
      </c>
      <c r="B453" s="17">
        <f>SUBTOTAL(9,$A$409:A453)</f>
        <v>44</v>
      </c>
      <c r="C453" s="4" t="s">
        <v>579</v>
      </c>
      <c r="D453" s="1">
        <f t="shared" si="194"/>
        <v>4547273.58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169">
        <v>0</v>
      </c>
      <c r="L453" s="3">
        <v>0</v>
      </c>
      <c r="M453" s="1">
        <v>418.86</v>
      </c>
      <c r="N453" s="1">
        <f>4051512.43+253631.08</f>
        <v>4305143.51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1">
        <f t="shared" si="195"/>
        <v>92130.07</v>
      </c>
      <c r="AD453" s="1">
        <v>150000</v>
      </c>
      <c r="AE453" s="3">
        <v>0</v>
      </c>
      <c r="AF453" s="2">
        <v>2024</v>
      </c>
      <c r="AG453" s="2">
        <v>2024</v>
      </c>
      <c r="AH453" s="2">
        <v>2024</v>
      </c>
      <c r="AI453" s="12"/>
      <c r="AJ453" s="12"/>
      <c r="AK453" s="12"/>
      <c r="AL453" s="12"/>
      <c r="AM453" s="13" t="s">
        <v>16980</v>
      </c>
      <c r="AN453" s="13" t="s">
        <v>16982</v>
      </c>
      <c r="AO453" s="13">
        <v>0</v>
      </c>
      <c r="AP453" s="13" t="s">
        <v>16967</v>
      </c>
      <c r="AQ453" s="13" t="s">
        <v>16968</v>
      </c>
      <c r="AR453" s="13">
        <v>0</v>
      </c>
      <c r="AS453" s="13"/>
      <c r="AT453" s="13"/>
      <c r="AU453" s="13"/>
      <c r="AV453" s="13"/>
      <c r="AW453" s="13" t="s">
        <v>699</v>
      </c>
      <c r="AX453" s="14">
        <v>433.2</v>
      </c>
      <c r="AY453" s="14">
        <v>395</v>
      </c>
      <c r="AZ453" s="13" t="s">
        <v>2969</v>
      </c>
      <c r="BA453" s="13" t="s">
        <v>17023</v>
      </c>
      <c r="BB453" s="15"/>
      <c r="BC453" s="16">
        <f>AY453-M453</f>
        <v>-23.860000000000014</v>
      </c>
      <c r="BJ453" s="5" t="str">
        <f>VLOOKUP(C453,BM:BO,3,FALSE)</f>
        <v>286.800</v>
      </c>
      <c r="BM453" s="5" t="s">
        <v>756</v>
      </c>
      <c r="BN453" s="5" t="s">
        <v>703</v>
      </c>
      <c r="BO453" s="5" t="s">
        <v>3901</v>
      </c>
      <c r="BU453" s="5" t="s">
        <v>756</v>
      </c>
      <c r="BV453" s="5" t="s">
        <v>703</v>
      </c>
      <c r="BW453" s="5" t="s">
        <v>3901</v>
      </c>
      <c r="CH453" s="165">
        <f t="shared" si="190"/>
        <v>2.9103830456733704E-10</v>
      </c>
    </row>
    <row r="454" spans="1:116" x14ac:dyDescent="0.3">
      <c r="A454" s="5">
        <v>1</v>
      </c>
      <c r="B454" s="17">
        <f>SUBTOTAL(9,$A$409:A454)</f>
        <v>45</v>
      </c>
      <c r="C454" s="4" t="s">
        <v>585</v>
      </c>
      <c r="D454" s="1">
        <f t="shared" si="194"/>
        <v>5210995.2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169">
        <v>0</v>
      </c>
      <c r="L454" s="3">
        <v>0</v>
      </c>
      <c r="M454" s="1">
        <v>480</v>
      </c>
      <c r="N454" s="1">
        <v>4954959.08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1">
        <f t="shared" si="195"/>
        <v>106036.12</v>
      </c>
      <c r="AD454" s="1">
        <v>150000</v>
      </c>
      <c r="AE454" s="3">
        <v>0</v>
      </c>
      <c r="AF454" s="2">
        <v>2024</v>
      </c>
      <c r="AG454" s="2">
        <v>2024</v>
      </c>
      <c r="AH454" s="2">
        <v>2024</v>
      </c>
      <c r="AI454" s="12"/>
      <c r="AJ454" s="12"/>
      <c r="AK454" s="12"/>
      <c r="AL454" s="12"/>
      <c r="AM454" s="13" t="s">
        <v>16964</v>
      </c>
      <c r="AN454" s="13" t="s">
        <v>16985</v>
      </c>
      <c r="AO454" s="13"/>
      <c r="AP454" s="13" t="s">
        <v>16970</v>
      </c>
      <c r="AQ454" s="13" t="s">
        <v>16977</v>
      </c>
      <c r="AR454" s="13"/>
      <c r="AS454" s="13"/>
      <c r="AT454" s="13"/>
      <c r="AU454" s="13"/>
      <c r="AV454" s="13"/>
      <c r="AW454" s="13"/>
      <c r="AX454" s="14"/>
      <c r="AY454" s="14"/>
      <c r="AZ454" s="13" t="s">
        <v>2969</v>
      </c>
      <c r="BA454" s="13"/>
      <c r="BB454" s="15"/>
      <c r="BC454" s="16"/>
      <c r="CH454" s="165">
        <f t="shared" si="190"/>
        <v>1.1641532182693481E-10</v>
      </c>
    </row>
    <row r="455" spans="1:116" x14ac:dyDescent="0.3">
      <c r="A455" s="5">
        <v>1</v>
      </c>
      <c r="B455" s="17">
        <f>SUBTOTAL(9,$A$409:A455)</f>
        <v>46</v>
      </c>
      <c r="C455" s="4" t="s">
        <v>9555</v>
      </c>
      <c r="D455" s="1">
        <f t="shared" si="194"/>
        <v>2737293.9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169">
        <v>0</v>
      </c>
      <c r="L455" s="3">
        <v>0</v>
      </c>
      <c r="M455" s="1">
        <v>0</v>
      </c>
      <c r="N455" s="197">
        <v>0</v>
      </c>
      <c r="O455" s="3">
        <v>0</v>
      </c>
      <c r="P455" s="3">
        <v>0</v>
      </c>
      <c r="Q455" s="3">
        <v>330</v>
      </c>
      <c r="R455" s="1">
        <v>2533085.86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1">
        <f>ROUND(R455*2.14%,2)</f>
        <v>54208.04</v>
      </c>
      <c r="AD455" s="3">
        <v>150000</v>
      </c>
      <c r="AE455" s="3">
        <v>0</v>
      </c>
      <c r="AF455" s="2">
        <v>2024</v>
      </c>
      <c r="AG455" s="2">
        <v>2024</v>
      </c>
      <c r="AH455" s="2">
        <v>2024</v>
      </c>
      <c r="AI455" s="12"/>
      <c r="AJ455" s="12"/>
      <c r="AK455" s="12"/>
      <c r="AL455" s="12"/>
      <c r="AM455" s="13" t="s">
        <v>16964</v>
      </c>
      <c r="AN455" s="13" t="s">
        <v>16976</v>
      </c>
      <c r="AO455" s="13"/>
      <c r="AP455" s="13" t="s">
        <v>16973</v>
      </c>
      <c r="AQ455" s="13" t="s">
        <v>16977</v>
      </c>
      <c r="AR455" s="13"/>
      <c r="AS455" s="13" t="s">
        <v>16991</v>
      </c>
      <c r="AT455" s="13"/>
      <c r="AU455" s="13"/>
      <c r="AV455" s="13"/>
      <c r="AW455" s="13"/>
      <c r="AX455" s="14"/>
      <c r="AY455" s="14"/>
      <c r="AZ455" s="13" t="s">
        <v>2969</v>
      </c>
      <c r="BA455" s="13"/>
      <c r="BB455" s="15"/>
      <c r="BC455" s="16"/>
      <c r="CH455" s="165">
        <f t="shared" si="190"/>
        <v>2.9103830456733704E-11</v>
      </c>
    </row>
    <row r="456" spans="1:116" x14ac:dyDescent="0.3">
      <c r="B456" s="166" t="s">
        <v>380</v>
      </c>
      <c r="C456" s="166"/>
      <c r="D456" s="163">
        <f t="shared" ref="D456:AE456" si="196">SUM(D457:D470)</f>
        <v>72162129.74000001</v>
      </c>
      <c r="E456" s="1">
        <f t="shared" si="196"/>
        <v>54142.36</v>
      </c>
      <c r="F456" s="1">
        <f t="shared" si="196"/>
        <v>0</v>
      </c>
      <c r="G456" s="1">
        <f t="shared" si="196"/>
        <v>1609152.47</v>
      </c>
      <c r="H456" s="1">
        <f t="shared" si="196"/>
        <v>0</v>
      </c>
      <c r="I456" s="1">
        <f t="shared" si="196"/>
        <v>0</v>
      </c>
      <c r="J456" s="1">
        <f t="shared" si="196"/>
        <v>0</v>
      </c>
      <c r="K456" s="164">
        <f t="shared" si="196"/>
        <v>12</v>
      </c>
      <c r="L456" s="1">
        <f t="shared" si="196"/>
        <v>27737145.09</v>
      </c>
      <c r="M456" s="1">
        <f t="shared" si="196"/>
        <v>4620</v>
      </c>
      <c r="N456" s="1">
        <f t="shared" si="196"/>
        <v>36377787.349999994</v>
      </c>
      <c r="O456" s="1">
        <f t="shared" si="196"/>
        <v>0</v>
      </c>
      <c r="P456" s="1">
        <f t="shared" si="196"/>
        <v>0</v>
      </c>
      <c r="Q456" s="1">
        <f t="shared" si="196"/>
        <v>410</v>
      </c>
      <c r="R456" s="1">
        <f t="shared" si="196"/>
        <v>2669129.04</v>
      </c>
      <c r="S456" s="1">
        <f t="shared" si="196"/>
        <v>0</v>
      </c>
      <c r="T456" s="1">
        <f t="shared" si="196"/>
        <v>0</v>
      </c>
      <c r="U456" s="1">
        <f t="shared" si="196"/>
        <v>0</v>
      </c>
      <c r="V456" s="1">
        <f t="shared" si="196"/>
        <v>0</v>
      </c>
      <c r="W456" s="1">
        <f t="shared" si="196"/>
        <v>0</v>
      </c>
      <c r="X456" s="1">
        <f t="shared" si="196"/>
        <v>0</v>
      </c>
      <c r="Y456" s="1">
        <f t="shared" si="196"/>
        <v>0</v>
      </c>
      <c r="Z456" s="1">
        <f t="shared" si="196"/>
        <v>0</v>
      </c>
      <c r="AA456" s="1">
        <f t="shared" si="196"/>
        <v>0</v>
      </c>
      <c r="AB456" s="1">
        <f t="shared" si="196"/>
        <v>0</v>
      </c>
      <c r="AC456" s="1">
        <f t="shared" si="196"/>
        <v>1464773.4300000002</v>
      </c>
      <c r="AD456" s="1">
        <f t="shared" si="196"/>
        <v>2250000</v>
      </c>
      <c r="AE456" s="1">
        <f t="shared" si="196"/>
        <v>0</v>
      </c>
      <c r="AF456" s="2" t="s">
        <v>17037</v>
      </c>
      <c r="AG456" s="2" t="s">
        <v>17037</v>
      </c>
      <c r="AH456" s="2" t="s">
        <v>17037</v>
      </c>
      <c r="AI456" s="12"/>
      <c r="AJ456" s="12"/>
      <c r="AK456" s="12"/>
      <c r="AL456" s="12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4"/>
      <c r="AY456" s="14"/>
      <c r="AZ456" s="13"/>
      <c r="BA456" s="13"/>
      <c r="BB456" s="15"/>
      <c r="BC456" s="16">
        <f t="shared" ref="BC456:BC486" si="197">AY456-M456</f>
        <v>-4620</v>
      </c>
      <c r="BJ456" s="5" t="e">
        <f t="shared" ref="BJ456:BJ486" si="198">VLOOKUP(C456,BM:BO,3,FALSE)</f>
        <v>#N/A</v>
      </c>
      <c r="BM456" s="5" t="s">
        <v>3634</v>
      </c>
      <c r="BN456" s="5" t="s">
        <v>2982</v>
      </c>
      <c r="BO456" s="5" t="s">
        <v>3635</v>
      </c>
      <c r="BU456" s="5" t="s">
        <v>3634</v>
      </c>
      <c r="BV456" s="5" t="s">
        <v>2982</v>
      </c>
      <c r="BW456" s="5" t="s">
        <v>3635</v>
      </c>
      <c r="CH456" s="165">
        <f t="shared" si="190"/>
        <v>1.3504177331924438E-8</v>
      </c>
    </row>
    <row r="457" spans="1:116" x14ac:dyDescent="0.3">
      <c r="A457" s="5">
        <v>1</v>
      </c>
      <c r="B457" s="17">
        <f>SUBTOTAL(9,$A$409:A457)</f>
        <v>47</v>
      </c>
      <c r="C457" s="4" t="s">
        <v>427</v>
      </c>
      <c r="D457" s="1">
        <f t="shared" ref="D457:D470" si="199">E457+F457+G457+H457+I457+J457+L457+N457+P457+R457+T457+U457+V457+W457+X457+Y457+Z457+AA457+AB457+AC457+AD457+AE457</f>
        <v>2822576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169">
        <v>0</v>
      </c>
      <c r="L457" s="3">
        <v>0</v>
      </c>
      <c r="M457" s="1">
        <v>335</v>
      </c>
      <c r="N457" s="1">
        <v>2616581.16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1">
        <f>ROUND(N457*2.14%,2)</f>
        <v>55994.84</v>
      </c>
      <c r="AD457" s="1">
        <v>150000</v>
      </c>
      <c r="AE457" s="3">
        <v>0</v>
      </c>
      <c r="AF457" s="2">
        <v>2024</v>
      </c>
      <c r="AG457" s="2">
        <v>2024</v>
      </c>
      <c r="AH457" s="2">
        <v>2024</v>
      </c>
      <c r="AI457" s="12"/>
      <c r="AJ457" s="12"/>
      <c r="AK457" s="12"/>
      <c r="AL457" s="12"/>
      <c r="AM457" s="13" t="s">
        <v>16971</v>
      </c>
      <c r="AN457" s="13" t="s">
        <v>16962</v>
      </c>
      <c r="AO457" s="13">
        <v>0</v>
      </c>
      <c r="AP457" s="13" t="s">
        <v>16974</v>
      </c>
      <c r="AQ457" s="13" t="s">
        <v>16983</v>
      </c>
      <c r="AR457" s="13">
        <v>0</v>
      </c>
      <c r="AS457" s="13"/>
      <c r="AT457" s="13"/>
      <c r="AU457" s="13"/>
      <c r="AV457" s="13"/>
      <c r="AW457" s="13" t="s">
        <v>633</v>
      </c>
      <c r="AX457" s="14">
        <v>311</v>
      </c>
      <c r="AY457" s="14" t="s">
        <v>2986</v>
      </c>
      <c r="AZ457" s="13" t="s">
        <v>2969</v>
      </c>
      <c r="BA457" s="13" t="s">
        <v>17023</v>
      </c>
      <c r="BB457" s="15"/>
      <c r="BC457" s="16" t="e">
        <f t="shared" si="197"/>
        <v>#VALUE!</v>
      </c>
      <c r="BJ457" s="5" t="str">
        <f t="shared" si="198"/>
        <v>нет данных</v>
      </c>
      <c r="BM457" s="5" t="s">
        <v>3636</v>
      </c>
      <c r="BN457" s="5" t="s">
        <v>630</v>
      </c>
      <c r="BO457" s="5" t="s">
        <v>3637</v>
      </c>
      <c r="BU457" s="5" t="s">
        <v>3636</v>
      </c>
      <c r="BV457" s="5" t="s">
        <v>630</v>
      </c>
      <c r="BW457" s="5" t="s">
        <v>3637</v>
      </c>
      <c r="CH457" s="165">
        <f t="shared" si="190"/>
        <v>-1.4551915228366852E-10</v>
      </c>
    </row>
    <row r="458" spans="1:116" x14ac:dyDescent="0.3">
      <c r="A458" s="5">
        <v>1</v>
      </c>
      <c r="B458" s="17">
        <f>SUBTOTAL(9,$A$409:A458)</f>
        <v>48</v>
      </c>
      <c r="C458" s="4" t="s">
        <v>428</v>
      </c>
      <c r="D458" s="1">
        <f t="shared" si="199"/>
        <v>4802592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169">
        <v>0</v>
      </c>
      <c r="L458" s="3">
        <v>0</v>
      </c>
      <c r="M458" s="1">
        <v>570</v>
      </c>
      <c r="N458" s="1">
        <v>4525741.1399999997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1">
        <f>ROUND(N458*2.14%,2)</f>
        <v>96850.86</v>
      </c>
      <c r="AD458" s="1">
        <v>180000</v>
      </c>
      <c r="AE458" s="3">
        <v>0</v>
      </c>
      <c r="AF458" s="2">
        <v>2024</v>
      </c>
      <c r="AG458" s="2">
        <v>2024</v>
      </c>
      <c r="AH458" s="2">
        <v>2024</v>
      </c>
      <c r="AI458" s="12"/>
      <c r="AJ458" s="12"/>
      <c r="AK458" s="12"/>
      <c r="AL458" s="12"/>
      <c r="AM458" s="13" t="s">
        <v>16964</v>
      </c>
      <c r="AN458" s="13" t="s">
        <v>16985</v>
      </c>
      <c r="AO458" s="13">
        <v>0</v>
      </c>
      <c r="AP458" s="13" t="s">
        <v>16974</v>
      </c>
      <c r="AQ458" s="13" t="s">
        <v>16977</v>
      </c>
      <c r="AR458" s="13" t="s">
        <v>16975</v>
      </c>
      <c r="AS458" s="13"/>
      <c r="AT458" s="13"/>
      <c r="AU458" s="13"/>
      <c r="AV458" s="13"/>
      <c r="AW458" s="13" t="s">
        <v>642</v>
      </c>
      <c r="AX458" s="14">
        <v>1281.5999999999999</v>
      </c>
      <c r="AY458" s="14">
        <v>576</v>
      </c>
      <c r="AZ458" s="13" t="s">
        <v>2969</v>
      </c>
      <c r="BA458" s="13" t="s">
        <v>17023</v>
      </c>
      <c r="BB458" s="15"/>
      <c r="BC458" s="16">
        <f t="shared" si="197"/>
        <v>6</v>
      </c>
      <c r="BJ458" s="5" t="str">
        <f t="shared" si="198"/>
        <v>447.000</v>
      </c>
      <c r="BM458" s="5" t="s">
        <v>3638</v>
      </c>
      <c r="BN458" s="5" t="s">
        <v>3010</v>
      </c>
      <c r="BO458" s="5" t="s">
        <v>2986</v>
      </c>
      <c r="BU458" s="5" t="s">
        <v>3638</v>
      </c>
      <c r="BV458" s="5" t="s">
        <v>3010</v>
      </c>
      <c r="BW458" s="5" t="s">
        <v>2986</v>
      </c>
      <c r="CH458" s="165">
        <f t="shared" si="190"/>
        <v>3.4924596548080444E-10</v>
      </c>
    </row>
    <row r="459" spans="1:116" x14ac:dyDescent="0.3">
      <c r="A459" s="5">
        <v>1</v>
      </c>
      <c r="B459" s="17">
        <f>SUBTOTAL(9,$A$409:A459)</f>
        <v>49</v>
      </c>
      <c r="C459" s="4" t="s">
        <v>429</v>
      </c>
      <c r="D459" s="1">
        <f t="shared" si="199"/>
        <v>3656710.4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169">
        <v>0</v>
      </c>
      <c r="L459" s="3">
        <v>0</v>
      </c>
      <c r="M459" s="1">
        <v>434</v>
      </c>
      <c r="N459" s="1">
        <v>3433239.08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1">
        <f>ROUND(N459*2.14%,2)</f>
        <v>73471.320000000007</v>
      </c>
      <c r="AD459" s="1">
        <v>150000</v>
      </c>
      <c r="AE459" s="3">
        <v>0</v>
      </c>
      <c r="AF459" s="2">
        <v>2024</v>
      </c>
      <c r="AG459" s="2">
        <v>2024</v>
      </c>
      <c r="AH459" s="2">
        <v>2024</v>
      </c>
      <c r="AI459" s="12"/>
      <c r="AJ459" s="12"/>
      <c r="AK459" s="12"/>
      <c r="AL459" s="12"/>
      <c r="AM459" s="13" t="s">
        <v>16980</v>
      </c>
      <c r="AN459" s="13" t="s">
        <v>16961</v>
      </c>
      <c r="AO459" s="13">
        <v>0</v>
      </c>
      <c r="AP459" s="13" t="s">
        <v>16969</v>
      </c>
      <c r="AQ459" s="13" t="s">
        <v>16968</v>
      </c>
      <c r="AR459" s="13">
        <v>0</v>
      </c>
      <c r="AS459" s="13"/>
      <c r="AT459" s="13"/>
      <c r="AU459" s="13"/>
      <c r="AV459" s="13"/>
      <c r="AW459" s="13" t="s">
        <v>2426</v>
      </c>
      <c r="AX459" s="14">
        <v>438.7</v>
      </c>
      <c r="AY459" s="14">
        <v>380</v>
      </c>
      <c r="AZ459" s="13" t="s">
        <v>2969</v>
      </c>
      <c r="BA459" s="13" t="s">
        <v>17023</v>
      </c>
      <c r="BB459" s="15"/>
      <c r="BC459" s="16">
        <f t="shared" si="197"/>
        <v>-54</v>
      </c>
      <c r="BJ459" s="5" t="str">
        <f t="shared" si="198"/>
        <v>280.000</v>
      </c>
      <c r="BM459" s="5" t="s">
        <v>546</v>
      </c>
      <c r="BN459" s="5" t="s">
        <v>1345</v>
      </c>
      <c r="BO459" s="5" t="s">
        <v>2986</v>
      </c>
      <c r="BU459" s="5" t="s">
        <v>546</v>
      </c>
      <c r="BV459" s="5" t="s">
        <v>1345</v>
      </c>
      <c r="BW459" s="5" t="s">
        <v>2986</v>
      </c>
      <c r="CH459" s="165">
        <f t="shared" si="190"/>
        <v>-1.7462298274040222E-10</v>
      </c>
    </row>
    <row r="460" spans="1:116" x14ac:dyDescent="0.3">
      <c r="A460" s="5">
        <v>1</v>
      </c>
      <c r="B460" s="17">
        <f>SUBTOTAL(9,$A$409:A460)</f>
        <v>50</v>
      </c>
      <c r="C460" s="198" t="s">
        <v>389</v>
      </c>
      <c r="D460" s="1">
        <f t="shared" si="199"/>
        <v>28530720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169">
        <v>12</v>
      </c>
      <c r="L460" s="1">
        <v>27737145.09</v>
      </c>
      <c r="M460" s="197">
        <v>0</v>
      </c>
      <c r="N460" s="197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1">
        <f>ROUND(L460*2.14%,2)+0.01</f>
        <v>593574.91</v>
      </c>
      <c r="AD460" s="3">
        <v>200000</v>
      </c>
      <c r="AE460" s="3">
        <v>0</v>
      </c>
      <c r="AF460" s="2">
        <v>2024</v>
      </c>
      <c r="AG460" s="2">
        <v>2024</v>
      </c>
      <c r="AH460" s="2">
        <v>2024</v>
      </c>
      <c r="AI460" s="12"/>
      <c r="AJ460" s="12"/>
      <c r="AK460" s="12"/>
      <c r="AL460" s="12"/>
      <c r="AM460" s="13">
        <v>2018</v>
      </c>
      <c r="AN460" s="13">
        <v>2020</v>
      </c>
      <c r="AO460" s="13" t="s">
        <v>16971</v>
      </c>
      <c r="AP460" s="13">
        <v>2019</v>
      </c>
      <c r="AQ460" s="13" t="s">
        <v>16972</v>
      </c>
      <c r="AR460" s="13" t="s">
        <v>16975</v>
      </c>
      <c r="AS460" s="13"/>
      <c r="AT460" s="13" t="s">
        <v>17036</v>
      </c>
      <c r="AU460" s="13"/>
      <c r="AV460" s="13"/>
      <c r="AW460" s="13" t="s">
        <v>670</v>
      </c>
      <c r="AX460" s="14">
        <v>33139</v>
      </c>
      <c r="AY460" s="14">
        <v>4200</v>
      </c>
      <c r="AZ460" s="13" t="s">
        <v>2994</v>
      </c>
      <c r="BA460" s="13" t="s">
        <v>670</v>
      </c>
      <c r="BB460" s="15"/>
      <c r="BC460" s="16">
        <f t="shared" si="197"/>
        <v>4200</v>
      </c>
      <c r="BJ460" s="5" t="str">
        <f t="shared" si="198"/>
        <v>3788.000</v>
      </c>
      <c r="BM460" s="5" t="s">
        <v>3582</v>
      </c>
      <c r="BN460" s="5" t="s">
        <v>670</v>
      </c>
      <c r="BO460" s="5" t="s">
        <v>2986</v>
      </c>
      <c r="BU460" s="5" t="s">
        <v>3582</v>
      </c>
      <c r="BV460" s="5" t="s">
        <v>670</v>
      </c>
      <c r="BW460" s="5" t="s">
        <v>2986</v>
      </c>
      <c r="CH460" s="165">
        <f t="shared" si="190"/>
        <v>1.1641532182693481E-10</v>
      </c>
    </row>
    <row r="461" spans="1:116" x14ac:dyDescent="0.3">
      <c r="A461" s="5">
        <v>1</v>
      </c>
      <c r="B461" s="17">
        <f>SUBTOTAL(9,$A$409:A461)</f>
        <v>51</v>
      </c>
      <c r="C461" s="4" t="s">
        <v>431</v>
      </c>
      <c r="D461" s="1">
        <f t="shared" si="199"/>
        <v>1828889.34</v>
      </c>
      <c r="E461" s="3">
        <v>54142.36</v>
      </c>
      <c r="F461" s="3">
        <v>0</v>
      </c>
      <c r="G461" s="3">
        <v>1609152.47</v>
      </c>
      <c r="H461" s="3">
        <v>0</v>
      </c>
      <c r="I461" s="3">
        <v>0</v>
      </c>
      <c r="J461" s="3">
        <v>0</v>
      </c>
      <c r="K461" s="169">
        <v>0</v>
      </c>
      <c r="L461" s="3">
        <v>0</v>
      </c>
      <c r="M461" s="1">
        <v>0</v>
      </c>
      <c r="N461" s="197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f>ROUND(E461*2.14%,2)+ROUND(G461*2.14%,2)</f>
        <v>35594.51</v>
      </c>
      <c r="AD461" s="3">
        <v>130000</v>
      </c>
      <c r="AE461" s="3">
        <v>0</v>
      </c>
      <c r="AF461" s="2">
        <v>2024</v>
      </c>
      <c r="AG461" s="2">
        <v>2024</v>
      </c>
      <c r="AH461" s="2">
        <v>2024</v>
      </c>
      <c r="AI461" s="12"/>
      <c r="AJ461" s="12"/>
      <c r="AK461" s="12"/>
      <c r="AL461" s="12"/>
      <c r="AM461" s="13" t="s">
        <v>16985</v>
      </c>
      <c r="AN461" s="13" t="s">
        <v>16980</v>
      </c>
      <c r="AO461" s="13">
        <v>0</v>
      </c>
      <c r="AP461" s="13" t="s">
        <v>16969</v>
      </c>
      <c r="AQ461" s="13" t="s">
        <v>16968</v>
      </c>
      <c r="AR461" s="13">
        <v>0</v>
      </c>
      <c r="AS461" s="13"/>
      <c r="AT461" s="13"/>
      <c r="AU461" s="13"/>
      <c r="AV461" s="13"/>
      <c r="AW461" s="13" t="s">
        <v>1006</v>
      </c>
      <c r="AX461" s="14">
        <v>409.26</v>
      </c>
      <c r="AY461" s="14">
        <v>314</v>
      </c>
      <c r="AZ461" s="13" t="s">
        <v>2969</v>
      </c>
      <c r="BA461" s="13" t="s">
        <v>627</v>
      </c>
      <c r="BB461" s="15"/>
      <c r="BC461" s="16">
        <f t="shared" si="197"/>
        <v>314</v>
      </c>
      <c r="BJ461" s="5" t="str">
        <f t="shared" si="198"/>
        <v>268.100</v>
      </c>
      <c r="BM461" s="5" t="s">
        <v>3639</v>
      </c>
      <c r="BN461" s="5" t="s">
        <v>3210</v>
      </c>
      <c r="BO461" s="5" t="s">
        <v>3640</v>
      </c>
      <c r="BU461" s="5" t="s">
        <v>3639</v>
      </c>
      <c r="BV461" s="5" t="s">
        <v>3210</v>
      </c>
      <c r="BW461" s="5" t="s">
        <v>3640</v>
      </c>
      <c r="CH461" s="165">
        <f t="shared" si="190"/>
        <v>0</v>
      </c>
    </row>
    <row r="462" spans="1:116" x14ac:dyDescent="0.3">
      <c r="A462" s="5">
        <v>1</v>
      </c>
      <c r="B462" s="17">
        <f>SUBTOTAL(9,$A$409:A462)</f>
        <v>52</v>
      </c>
      <c r="C462" s="4" t="s">
        <v>437</v>
      </c>
      <c r="D462" s="1">
        <f t="shared" si="199"/>
        <v>4634080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169">
        <v>0</v>
      </c>
      <c r="L462" s="3">
        <v>0</v>
      </c>
      <c r="M462" s="1">
        <v>550</v>
      </c>
      <c r="N462" s="1">
        <v>4360759.74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1">
        <f t="shared" ref="AC462:AC469" si="200">ROUND(N462*2.14%,2)</f>
        <v>93320.26</v>
      </c>
      <c r="AD462" s="1">
        <v>180000</v>
      </c>
      <c r="AE462" s="3">
        <v>0</v>
      </c>
      <c r="AF462" s="2">
        <v>2024</v>
      </c>
      <c r="AG462" s="2">
        <v>2024</v>
      </c>
      <c r="AH462" s="2">
        <v>2024</v>
      </c>
      <c r="AI462" s="12"/>
      <c r="AJ462" s="12"/>
      <c r="AK462" s="12"/>
      <c r="AL462" s="12"/>
      <c r="AM462" s="13" t="s">
        <v>16980</v>
      </c>
      <c r="AN462" s="13" t="s">
        <v>16967</v>
      </c>
      <c r="AO462" s="13">
        <v>0</v>
      </c>
      <c r="AP462" s="13" t="s">
        <v>16969</v>
      </c>
      <c r="AQ462" s="13" t="s">
        <v>16968</v>
      </c>
      <c r="AR462" s="13">
        <v>0</v>
      </c>
      <c r="AS462" s="13"/>
      <c r="AT462" s="13"/>
      <c r="AU462" s="13"/>
      <c r="AV462" s="13"/>
      <c r="AW462" s="13" t="s">
        <v>1694</v>
      </c>
      <c r="AX462" s="14">
        <v>385.6</v>
      </c>
      <c r="AY462" s="14" t="s">
        <v>2986</v>
      </c>
      <c r="AZ462" s="13" t="s">
        <v>2969</v>
      </c>
      <c r="BA462" s="13" t="s">
        <v>17023</v>
      </c>
      <c r="BB462" s="15"/>
      <c r="BC462" s="16" t="e">
        <f t="shared" si="197"/>
        <v>#VALUE!</v>
      </c>
      <c r="BJ462" s="5" t="str">
        <f t="shared" si="198"/>
        <v>275.000</v>
      </c>
      <c r="BM462" s="5" t="s">
        <v>3646</v>
      </c>
      <c r="BN462" s="5" t="s">
        <v>2986</v>
      </c>
      <c r="BO462" s="5" t="s">
        <v>2986</v>
      </c>
      <c r="BU462" s="5" t="s">
        <v>3646</v>
      </c>
      <c r="BV462" s="5" t="s">
        <v>2986</v>
      </c>
      <c r="BW462" s="5" t="s">
        <v>2986</v>
      </c>
      <c r="CH462" s="165">
        <f t="shared" si="190"/>
        <v>-2.3283064365386963E-10</v>
      </c>
    </row>
    <row r="463" spans="1:116" x14ac:dyDescent="0.3">
      <c r="A463" s="5">
        <v>1</v>
      </c>
      <c r="B463" s="17">
        <f>SUBTOTAL(9,$A$409:A463)</f>
        <v>53</v>
      </c>
      <c r="C463" s="4" t="s">
        <v>438</v>
      </c>
      <c r="D463" s="1">
        <f t="shared" si="199"/>
        <v>2274912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169">
        <v>0</v>
      </c>
      <c r="L463" s="3">
        <v>0</v>
      </c>
      <c r="M463" s="197">
        <v>270</v>
      </c>
      <c r="N463" s="1">
        <v>2080391.62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1">
        <f t="shared" si="200"/>
        <v>44520.38</v>
      </c>
      <c r="AD463" s="1">
        <v>150000</v>
      </c>
      <c r="AE463" s="3">
        <v>0</v>
      </c>
      <c r="AF463" s="2">
        <v>2024</v>
      </c>
      <c r="AG463" s="2">
        <v>2024</v>
      </c>
      <c r="AH463" s="2">
        <v>2024</v>
      </c>
      <c r="AI463" s="12"/>
      <c r="AJ463" s="12"/>
      <c r="AK463" s="12"/>
      <c r="AL463" s="12"/>
      <c r="AM463" s="13" t="s">
        <v>16966</v>
      </c>
      <c r="AN463" s="13" t="s">
        <v>16982</v>
      </c>
      <c r="AO463" s="13">
        <v>0</v>
      </c>
      <c r="AP463" s="13" t="s">
        <v>16971</v>
      </c>
      <c r="AQ463" s="13" t="s">
        <v>16972</v>
      </c>
      <c r="AR463" s="13">
        <v>0</v>
      </c>
      <c r="AS463" s="13" t="s">
        <v>16995</v>
      </c>
      <c r="AT463" s="13"/>
      <c r="AU463" s="13"/>
      <c r="AV463" s="13"/>
      <c r="AW463" s="13" t="s">
        <v>800</v>
      </c>
      <c r="AX463" s="14">
        <v>202.5</v>
      </c>
      <c r="AY463" s="14">
        <v>202.5</v>
      </c>
      <c r="AZ463" s="13" t="s">
        <v>2969</v>
      </c>
      <c r="BA463" s="13">
        <v>2005</v>
      </c>
      <c r="BB463" s="15"/>
      <c r="BC463" s="16">
        <f t="shared" si="197"/>
        <v>-67.5</v>
      </c>
      <c r="BD463" s="5" t="s">
        <v>17021</v>
      </c>
      <c r="BJ463" s="5" t="str">
        <f t="shared" si="198"/>
        <v>202.500</v>
      </c>
      <c r="BM463" s="5" t="s">
        <v>3647</v>
      </c>
      <c r="BN463" s="5" t="s">
        <v>633</v>
      </c>
      <c r="BO463" s="5" t="s">
        <v>3648</v>
      </c>
      <c r="BU463" s="5" t="s">
        <v>3647</v>
      </c>
      <c r="BV463" s="5" t="s">
        <v>633</v>
      </c>
      <c r="BW463" s="5" t="s">
        <v>3648</v>
      </c>
      <c r="CH463" s="165">
        <f t="shared" si="190"/>
        <v>-1.1641532182693481E-10</v>
      </c>
    </row>
    <row r="464" spans="1:116" x14ac:dyDescent="0.3">
      <c r="A464" s="5">
        <v>1</v>
      </c>
      <c r="B464" s="17">
        <f>SUBTOTAL(9,$A$409:A464)</f>
        <v>54</v>
      </c>
      <c r="C464" s="4" t="s">
        <v>439</v>
      </c>
      <c r="D464" s="1">
        <f t="shared" si="199"/>
        <v>2510828.8000000003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169">
        <v>0</v>
      </c>
      <c r="L464" s="3">
        <v>0</v>
      </c>
      <c r="M464" s="1">
        <v>298</v>
      </c>
      <c r="N464" s="1">
        <v>2311365.58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1">
        <f t="shared" si="200"/>
        <v>49463.22</v>
      </c>
      <c r="AD464" s="1">
        <v>150000</v>
      </c>
      <c r="AE464" s="3">
        <v>0</v>
      </c>
      <c r="AF464" s="2">
        <v>2024</v>
      </c>
      <c r="AG464" s="2">
        <v>2024</v>
      </c>
      <c r="AH464" s="2">
        <v>2024</v>
      </c>
      <c r="AI464" s="12"/>
      <c r="AJ464" s="12"/>
      <c r="AK464" s="12"/>
      <c r="AL464" s="12"/>
      <c r="AM464" s="13" t="s">
        <v>16978</v>
      </c>
      <c r="AN464" s="13" t="s">
        <v>16967</v>
      </c>
      <c r="AO464" s="13">
        <v>0</v>
      </c>
      <c r="AP464" s="13" t="s">
        <v>16982</v>
      </c>
      <c r="AQ464" s="13" t="s">
        <v>16968</v>
      </c>
      <c r="AR464" s="13">
        <v>0</v>
      </c>
      <c r="AS464" s="13"/>
      <c r="AT464" s="13"/>
      <c r="AU464" s="13"/>
      <c r="AV464" s="13"/>
      <c r="AW464" s="13" t="s">
        <v>945</v>
      </c>
      <c r="AX464" s="14">
        <v>358.7</v>
      </c>
      <c r="AY464" s="14">
        <v>361</v>
      </c>
      <c r="AZ464" s="13" t="s">
        <v>2969</v>
      </c>
      <c r="BA464" s="13" t="s">
        <v>17023</v>
      </c>
      <c r="BB464" s="15"/>
      <c r="BC464" s="16">
        <f t="shared" si="197"/>
        <v>63</v>
      </c>
      <c r="BJ464" s="5" t="str">
        <f t="shared" si="198"/>
        <v>нет данных</v>
      </c>
      <c r="BM464" s="5" t="s">
        <v>544</v>
      </c>
      <c r="BN464" s="5" t="s">
        <v>778</v>
      </c>
      <c r="BO464" s="5" t="s">
        <v>3650</v>
      </c>
      <c r="BU464" s="5" t="s">
        <v>544</v>
      </c>
      <c r="BV464" s="5" t="s">
        <v>778</v>
      </c>
      <c r="BW464" s="5" t="s">
        <v>3650</v>
      </c>
      <c r="CH464" s="165">
        <f t="shared" si="190"/>
        <v>2.0372681319713593E-10</v>
      </c>
    </row>
    <row r="465" spans="1:86" x14ac:dyDescent="0.3">
      <c r="A465" s="5">
        <v>1</v>
      </c>
      <c r="B465" s="17">
        <f>SUBTOTAL(9,$A$409:A465)</f>
        <v>55</v>
      </c>
      <c r="C465" s="4" t="s">
        <v>440</v>
      </c>
      <c r="D465" s="1">
        <f t="shared" si="199"/>
        <v>4549824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169">
        <v>0</v>
      </c>
      <c r="L465" s="3">
        <v>0</v>
      </c>
      <c r="M465" s="1">
        <v>540</v>
      </c>
      <c r="N465" s="1">
        <v>4278269.04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1">
        <f t="shared" si="200"/>
        <v>91554.96</v>
      </c>
      <c r="AD465" s="1">
        <v>180000</v>
      </c>
      <c r="AE465" s="3">
        <v>0</v>
      </c>
      <c r="AF465" s="2">
        <v>2024</v>
      </c>
      <c r="AG465" s="2">
        <v>2024</v>
      </c>
      <c r="AH465" s="2">
        <v>2024</v>
      </c>
      <c r="AI465" s="12"/>
      <c r="AJ465" s="12"/>
      <c r="AK465" s="12"/>
      <c r="AL465" s="12"/>
      <c r="AM465" s="13" t="s">
        <v>16964</v>
      </c>
      <c r="AN465" s="13" t="s">
        <v>16971</v>
      </c>
      <c r="AO465" s="13">
        <v>0</v>
      </c>
      <c r="AP465" s="13" t="s">
        <v>16970</v>
      </c>
      <c r="AQ465" s="13" t="s">
        <v>16977</v>
      </c>
      <c r="AR465" s="13">
        <v>0</v>
      </c>
      <c r="AS465" s="13"/>
      <c r="AT465" s="13"/>
      <c r="AU465" s="13"/>
      <c r="AV465" s="13"/>
      <c r="AW465" s="13" t="s">
        <v>665</v>
      </c>
      <c r="AX465" s="14">
        <v>680.1</v>
      </c>
      <c r="AY465" s="14">
        <v>540</v>
      </c>
      <c r="AZ465" s="13" t="s">
        <v>2969</v>
      </c>
      <c r="BA465" s="13" t="s">
        <v>17023</v>
      </c>
      <c r="BB465" s="15"/>
      <c r="BC465" s="16">
        <f t="shared" si="197"/>
        <v>0</v>
      </c>
      <c r="BJ465" s="5" t="str">
        <f t="shared" si="198"/>
        <v>1435.000</v>
      </c>
      <c r="BM465" s="5" t="s">
        <v>3651</v>
      </c>
      <c r="BN465" s="5" t="s">
        <v>3102</v>
      </c>
      <c r="BO465" s="5" t="s">
        <v>3653</v>
      </c>
      <c r="BU465" s="5" t="s">
        <v>3651</v>
      </c>
      <c r="BV465" s="5" t="s">
        <v>3102</v>
      </c>
      <c r="BW465" s="5" t="s">
        <v>3653</v>
      </c>
      <c r="CH465" s="165">
        <f t="shared" si="190"/>
        <v>-5.8207660913467407E-11</v>
      </c>
    </row>
    <row r="466" spans="1:86" x14ac:dyDescent="0.3">
      <c r="A466" s="5">
        <v>1</v>
      </c>
      <c r="B466" s="17">
        <f>SUBTOTAL(9,$A$409:A466)</f>
        <v>56</v>
      </c>
      <c r="C466" s="4" t="s">
        <v>454</v>
      </c>
      <c r="D466" s="1">
        <f t="shared" si="199"/>
        <v>3243856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169">
        <v>0</v>
      </c>
      <c r="L466" s="3">
        <v>0</v>
      </c>
      <c r="M466" s="1">
        <v>385</v>
      </c>
      <c r="N466" s="1">
        <v>3029034.66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1">
        <f t="shared" si="200"/>
        <v>64821.34</v>
      </c>
      <c r="AD466" s="1">
        <v>150000</v>
      </c>
      <c r="AE466" s="3">
        <v>0</v>
      </c>
      <c r="AF466" s="2">
        <v>2024</v>
      </c>
      <c r="AG466" s="2">
        <v>2024</v>
      </c>
      <c r="AH466" s="2">
        <v>2024</v>
      </c>
      <c r="AI466" s="12"/>
      <c r="AJ466" s="12"/>
      <c r="AK466" s="12"/>
      <c r="AL466" s="12"/>
      <c r="AM466" s="13" t="s">
        <v>16966</v>
      </c>
      <c r="AN466" s="13" t="s">
        <v>16970</v>
      </c>
      <c r="AO466" s="13">
        <v>0</v>
      </c>
      <c r="AP466" s="13" t="s">
        <v>16971</v>
      </c>
      <c r="AQ466" s="13" t="s">
        <v>16972</v>
      </c>
      <c r="AR466" s="13">
        <v>0</v>
      </c>
      <c r="AS466" s="13"/>
      <c r="AT466" s="13"/>
      <c r="AU466" s="13"/>
      <c r="AV466" s="13"/>
      <c r="AW466" s="13" t="s">
        <v>800</v>
      </c>
      <c r="AX466" s="14">
        <v>456.5</v>
      </c>
      <c r="AY466" s="14">
        <v>385</v>
      </c>
      <c r="AZ466" s="13" t="s">
        <v>2969</v>
      </c>
      <c r="BA466" s="13">
        <v>2004</v>
      </c>
      <c r="BB466" s="15"/>
      <c r="BC466" s="16">
        <f t="shared" si="197"/>
        <v>0</v>
      </c>
      <c r="BJ466" s="5" t="str">
        <f t="shared" si="198"/>
        <v>328.800</v>
      </c>
      <c r="BM466" s="5" t="s">
        <v>3673</v>
      </c>
      <c r="BN466" s="5" t="s">
        <v>2986</v>
      </c>
      <c r="BO466" s="5" t="s">
        <v>2986</v>
      </c>
      <c r="BU466" s="5" t="s">
        <v>3673</v>
      </c>
      <c r="BV466" s="5" t="s">
        <v>2986</v>
      </c>
      <c r="BW466" s="5" t="s">
        <v>2986</v>
      </c>
      <c r="CH466" s="165">
        <f t="shared" si="190"/>
        <v>-1.4551915228366852E-10</v>
      </c>
    </row>
    <row r="467" spans="1:86" x14ac:dyDescent="0.3">
      <c r="A467" s="5">
        <v>1</v>
      </c>
      <c r="B467" s="17">
        <f>SUBTOTAL(9,$A$409:A467)</f>
        <v>57</v>
      </c>
      <c r="C467" s="4" t="s">
        <v>446</v>
      </c>
      <c r="D467" s="1">
        <f t="shared" si="199"/>
        <v>5122764.7999999998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169">
        <v>0</v>
      </c>
      <c r="L467" s="3">
        <v>0</v>
      </c>
      <c r="M467" s="1">
        <v>608</v>
      </c>
      <c r="N467" s="1">
        <v>4839205.8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1">
        <f t="shared" si="200"/>
        <v>103559</v>
      </c>
      <c r="AD467" s="1">
        <v>180000</v>
      </c>
      <c r="AE467" s="3">
        <v>0</v>
      </c>
      <c r="AF467" s="2">
        <v>2024</v>
      </c>
      <c r="AG467" s="2">
        <v>2024</v>
      </c>
      <c r="AH467" s="2">
        <v>2024</v>
      </c>
      <c r="AI467" s="12"/>
      <c r="AJ467" s="12"/>
      <c r="AK467" s="12"/>
      <c r="AL467" s="12"/>
      <c r="AM467" s="13" t="s">
        <v>16971</v>
      </c>
      <c r="AN467" s="13" t="s">
        <v>16962</v>
      </c>
      <c r="AO467" s="13">
        <v>0</v>
      </c>
      <c r="AP467" s="13" t="s">
        <v>16982</v>
      </c>
      <c r="AQ467" s="13" t="s">
        <v>16983</v>
      </c>
      <c r="AR467" s="13" t="s">
        <v>16969</v>
      </c>
      <c r="AS467" s="13"/>
      <c r="AT467" s="13"/>
      <c r="AU467" s="13"/>
      <c r="AV467" s="13"/>
      <c r="AW467" s="13" t="s">
        <v>813</v>
      </c>
      <c r="AX467" s="14">
        <v>2484.4</v>
      </c>
      <c r="AY467" s="14">
        <v>608</v>
      </c>
      <c r="AZ467" s="13" t="s">
        <v>2969</v>
      </c>
      <c r="BA467" s="13" t="s">
        <v>17023</v>
      </c>
      <c r="BB467" s="15"/>
      <c r="BC467" s="16">
        <f t="shared" si="197"/>
        <v>0</v>
      </c>
      <c r="BJ467" s="5" t="str">
        <f t="shared" si="198"/>
        <v>535.940</v>
      </c>
      <c r="BM467" s="5" t="s">
        <v>3657</v>
      </c>
      <c r="BN467" s="5" t="s">
        <v>3261</v>
      </c>
      <c r="BO467" s="5" t="s">
        <v>2511</v>
      </c>
      <c r="BU467" s="5" t="s">
        <v>3657</v>
      </c>
      <c r="BV467" s="5" t="s">
        <v>3261</v>
      </c>
      <c r="BW467" s="5" t="s">
        <v>2511</v>
      </c>
      <c r="CH467" s="165">
        <f t="shared" si="190"/>
        <v>0</v>
      </c>
    </row>
    <row r="468" spans="1:86" x14ac:dyDescent="0.3">
      <c r="A468" s="5">
        <v>1</v>
      </c>
      <c r="B468" s="17">
        <f>SUBTOTAL(9,$A$409:A468)</f>
        <v>58</v>
      </c>
      <c r="C468" s="4" t="s">
        <v>442</v>
      </c>
      <c r="D468" s="1">
        <f t="shared" si="199"/>
        <v>2274912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169">
        <v>0</v>
      </c>
      <c r="L468" s="3">
        <v>0</v>
      </c>
      <c r="M468" s="1">
        <v>270</v>
      </c>
      <c r="N468" s="1">
        <v>2080391.62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1">
        <f t="shared" si="200"/>
        <v>44520.38</v>
      </c>
      <c r="AD468" s="1">
        <v>150000</v>
      </c>
      <c r="AE468" s="3">
        <v>0</v>
      </c>
      <c r="AF468" s="2">
        <v>2024</v>
      </c>
      <c r="AG468" s="2">
        <v>2024</v>
      </c>
      <c r="AH468" s="2">
        <v>2024</v>
      </c>
      <c r="AI468" s="12"/>
      <c r="AJ468" s="12"/>
      <c r="AK468" s="12"/>
      <c r="AL468" s="12"/>
      <c r="AM468" s="13" t="s">
        <v>16960</v>
      </c>
      <c r="AN468" s="13" t="s">
        <v>16966</v>
      </c>
      <c r="AO468" s="13">
        <v>0</v>
      </c>
      <c r="AP468" s="13" t="s">
        <v>16970</v>
      </c>
      <c r="AQ468" s="13" t="s">
        <v>16977</v>
      </c>
      <c r="AR468" s="13">
        <v>0</v>
      </c>
      <c r="AS468" s="13"/>
      <c r="AT468" s="13"/>
      <c r="AU468" s="13"/>
      <c r="AV468" s="13"/>
      <c r="AW468" s="13" t="s">
        <v>800</v>
      </c>
      <c r="AX468" s="14">
        <v>283.89999999999998</v>
      </c>
      <c r="AY468" s="14">
        <v>260</v>
      </c>
      <c r="AZ468" s="13" t="s">
        <v>2969</v>
      </c>
      <c r="BA468" s="13" t="s">
        <v>17023</v>
      </c>
      <c r="BB468" s="15"/>
      <c r="BC468" s="16">
        <f t="shared" si="197"/>
        <v>-10</v>
      </c>
      <c r="BJ468" s="5" t="str">
        <f t="shared" si="198"/>
        <v>210.000</v>
      </c>
      <c r="BM468" s="5" t="s">
        <v>3660</v>
      </c>
      <c r="BN468" s="5" t="s">
        <v>3010</v>
      </c>
      <c r="BO468" s="5" t="s">
        <v>1963</v>
      </c>
      <c r="BU468" s="5" t="s">
        <v>3660</v>
      </c>
      <c r="BV468" s="5" t="s">
        <v>3010</v>
      </c>
      <c r="BW468" s="5" t="s">
        <v>1963</v>
      </c>
      <c r="CH468" s="165">
        <f t="shared" si="190"/>
        <v>-1.1641532182693481E-10</v>
      </c>
    </row>
    <row r="469" spans="1:86" x14ac:dyDescent="0.3">
      <c r="A469" s="5">
        <v>1</v>
      </c>
      <c r="B469" s="17">
        <f>SUBTOTAL(9,$A$409:A469)</f>
        <v>59</v>
      </c>
      <c r="C469" s="4" t="s">
        <v>443</v>
      </c>
      <c r="D469" s="1">
        <f t="shared" si="199"/>
        <v>3033216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169">
        <v>0</v>
      </c>
      <c r="L469" s="3">
        <v>0</v>
      </c>
      <c r="M469" s="1">
        <v>360</v>
      </c>
      <c r="N469" s="1">
        <v>2822807.91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1">
        <f t="shared" si="200"/>
        <v>60408.09</v>
      </c>
      <c r="AD469" s="1">
        <v>150000</v>
      </c>
      <c r="AE469" s="3">
        <v>0</v>
      </c>
      <c r="AF469" s="2">
        <v>2024</v>
      </c>
      <c r="AG469" s="2">
        <v>2024</v>
      </c>
      <c r="AH469" s="2">
        <v>2024</v>
      </c>
      <c r="AI469" s="12"/>
      <c r="AJ469" s="12"/>
      <c r="AK469" s="12"/>
      <c r="AL469" s="12"/>
      <c r="AM469" s="13" t="s">
        <v>16964</v>
      </c>
      <c r="AN469" s="13" t="s">
        <v>16985</v>
      </c>
      <c r="AO469" s="13">
        <v>0</v>
      </c>
      <c r="AP469" s="13" t="s">
        <v>16974</v>
      </c>
      <c r="AQ469" s="13" t="s">
        <v>16977</v>
      </c>
      <c r="AR469" s="13">
        <v>0</v>
      </c>
      <c r="AS469" s="13"/>
      <c r="AT469" s="13"/>
      <c r="AU469" s="13"/>
      <c r="AV469" s="13"/>
      <c r="AW469" s="13" t="s">
        <v>642</v>
      </c>
      <c r="AX469" s="14">
        <v>294</v>
      </c>
      <c r="AY469" s="14">
        <v>360</v>
      </c>
      <c r="AZ469" s="13" t="s">
        <v>2969</v>
      </c>
      <c r="BA469" s="13" t="s">
        <v>17023</v>
      </c>
      <c r="BB469" s="15"/>
      <c r="BC469" s="16">
        <f t="shared" si="197"/>
        <v>0</v>
      </c>
      <c r="BJ469" s="5" t="str">
        <f t="shared" si="198"/>
        <v>нет данных</v>
      </c>
      <c r="BM469" s="5" t="s">
        <v>3661</v>
      </c>
      <c r="BN469" s="5" t="s">
        <v>1345</v>
      </c>
      <c r="BO469" s="5" t="s">
        <v>2703</v>
      </c>
      <c r="BU469" s="5" t="s">
        <v>3661</v>
      </c>
      <c r="BV469" s="5" t="s">
        <v>1345</v>
      </c>
      <c r="BW469" s="5" t="s">
        <v>2703</v>
      </c>
      <c r="CH469" s="165">
        <f t="shared" si="190"/>
        <v>-1.4551915228366852E-10</v>
      </c>
    </row>
    <row r="470" spans="1:86" x14ac:dyDescent="0.3">
      <c r="A470" s="5">
        <v>1</v>
      </c>
      <c r="B470" s="17">
        <f>SUBTOTAL(9,$A$409:A470)</f>
        <v>60</v>
      </c>
      <c r="C470" s="4" t="s">
        <v>444</v>
      </c>
      <c r="D470" s="1">
        <f t="shared" si="199"/>
        <v>2876248.4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169">
        <v>0</v>
      </c>
      <c r="L470" s="3">
        <v>0</v>
      </c>
      <c r="M470" s="1">
        <v>0</v>
      </c>
      <c r="N470" s="197">
        <v>0</v>
      </c>
      <c r="O470" s="3">
        <v>0</v>
      </c>
      <c r="P470" s="3">
        <v>0</v>
      </c>
      <c r="Q470" s="3">
        <v>410</v>
      </c>
      <c r="R470" s="1">
        <v>2669129.04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1">
        <f>ROUND(R470*2.14%,2)</f>
        <v>57119.360000000001</v>
      </c>
      <c r="AD470" s="3">
        <v>150000</v>
      </c>
      <c r="AE470" s="3">
        <v>0</v>
      </c>
      <c r="AF470" s="2">
        <v>2024</v>
      </c>
      <c r="AG470" s="2">
        <v>2024</v>
      </c>
      <c r="AH470" s="2">
        <v>2024</v>
      </c>
      <c r="AI470" s="12"/>
      <c r="AJ470" s="12"/>
      <c r="AK470" s="12"/>
      <c r="AL470" s="12"/>
      <c r="AM470" s="13" t="s">
        <v>16964</v>
      </c>
      <c r="AN470" s="13" t="s">
        <v>16962</v>
      </c>
      <c r="AO470" s="13">
        <v>0</v>
      </c>
      <c r="AP470" s="13" t="s">
        <v>16974</v>
      </c>
      <c r="AQ470" s="13" t="s">
        <v>16983</v>
      </c>
      <c r="AR470" s="13">
        <v>0</v>
      </c>
      <c r="AS470" s="13" t="s">
        <v>16991</v>
      </c>
      <c r="AT470" s="13"/>
      <c r="AU470" s="13"/>
      <c r="AV470" s="13"/>
      <c r="AW470" s="13" t="s">
        <v>639</v>
      </c>
      <c r="AX470" s="14">
        <v>435.9</v>
      </c>
      <c r="AY470" s="14">
        <v>360</v>
      </c>
      <c r="AZ470" s="13" t="s">
        <v>2969</v>
      </c>
      <c r="BA470" s="13" t="s">
        <v>639</v>
      </c>
      <c r="BB470" s="15"/>
      <c r="BC470" s="16">
        <f t="shared" si="197"/>
        <v>360</v>
      </c>
      <c r="BJ470" s="5" t="str">
        <f t="shared" si="198"/>
        <v>нет данных</v>
      </c>
      <c r="BM470" s="5" t="s">
        <v>3662</v>
      </c>
      <c r="BN470" s="5" t="s">
        <v>669</v>
      </c>
      <c r="BO470" s="5" t="s">
        <v>3663</v>
      </c>
      <c r="BU470" s="5" t="s">
        <v>3662</v>
      </c>
      <c r="BV470" s="5" t="s">
        <v>669</v>
      </c>
      <c r="BW470" s="5" t="s">
        <v>3663</v>
      </c>
      <c r="CH470" s="165">
        <f t="shared" si="190"/>
        <v>-1.1641532182693481E-10</v>
      </c>
    </row>
    <row r="471" spans="1:86" x14ac:dyDescent="0.3">
      <c r="B471" s="166" t="s">
        <v>199</v>
      </c>
      <c r="C471" s="166"/>
      <c r="D471" s="163">
        <f t="shared" ref="D471:AE471" si="201">SUM(D472:D481)</f>
        <v>68139941.349999994</v>
      </c>
      <c r="E471" s="1">
        <f t="shared" si="201"/>
        <v>0</v>
      </c>
      <c r="F471" s="1">
        <f t="shared" si="201"/>
        <v>0</v>
      </c>
      <c r="G471" s="1">
        <f t="shared" si="201"/>
        <v>0</v>
      </c>
      <c r="H471" s="1">
        <f t="shared" si="201"/>
        <v>0</v>
      </c>
      <c r="I471" s="1">
        <f t="shared" si="201"/>
        <v>0</v>
      </c>
      <c r="J471" s="1">
        <f t="shared" si="201"/>
        <v>0</v>
      </c>
      <c r="K471" s="164">
        <f t="shared" si="201"/>
        <v>0</v>
      </c>
      <c r="L471" s="1">
        <f t="shared" si="201"/>
        <v>0</v>
      </c>
      <c r="M471" s="1">
        <f t="shared" si="201"/>
        <v>7146.7</v>
      </c>
      <c r="N471" s="1">
        <f t="shared" si="201"/>
        <v>57900286.229999997</v>
      </c>
      <c r="O471" s="1">
        <f t="shared" si="201"/>
        <v>0</v>
      </c>
      <c r="P471" s="1">
        <f t="shared" si="201"/>
        <v>0</v>
      </c>
      <c r="Q471" s="1">
        <f t="shared" si="201"/>
        <v>1050</v>
      </c>
      <c r="R471" s="1">
        <f t="shared" si="201"/>
        <v>7000772.4699999997</v>
      </c>
      <c r="S471" s="1">
        <f t="shared" si="201"/>
        <v>0</v>
      </c>
      <c r="T471" s="1">
        <f t="shared" si="201"/>
        <v>0</v>
      </c>
      <c r="U471" s="1">
        <f t="shared" si="201"/>
        <v>0</v>
      </c>
      <c r="V471" s="1">
        <f t="shared" si="201"/>
        <v>0</v>
      </c>
      <c r="W471" s="1">
        <f t="shared" si="201"/>
        <v>0</v>
      </c>
      <c r="X471" s="1">
        <f t="shared" si="201"/>
        <v>0</v>
      </c>
      <c r="Y471" s="1">
        <f t="shared" si="201"/>
        <v>0</v>
      </c>
      <c r="Z471" s="1">
        <f t="shared" si="201"/>
        <v>0</v>
      </c>
      <c r="AA471" s="1">
        <f t="shared" si="201"/>
        <v>0</v>
      </c>
      <c r="AB471" s="1">
        <f t="shared" si="201"/>
        <v>0</v>
      </c>
      <c r="AC471" s="1">
        <f t="shared" si="201"/>
        <v>1388882.65</v>
      </c>
      <c r="AD471" s="1">
        <f t="shared" si="201"/>
        <v>1850000</v>
      </c>
      <c r="AE471" s="1">
        <f t="shared" si="201"/>
        <v>0</v>
      </c>
      <c r="AF471" s="2" t="s">
        <v>17037</v>
      </c>
      <c r="AG471" s="2" t="s">
        <v>17037</v>
      </c>
      <c r="AH471" s="2" t="s">
        <v>17037</v>
      </c>
      <c r="AI471" s="12"/>
      <c r="AJ471" s="12"/>
      <c r="AK471" s="12"/>
      <c r="AL471" s="12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4"/>
      <c r="AY471" s="14"/>
      <c r="AZ471" s="13"/>
      <c r="BA471" s="13"/>
      <c r="BB471" s="15"/>
      <c r="BC471" s="16">
        <f t="shared" si="197"/>
        <v>-7146.7</v>
      </c>
      <c r="BJ471" s="5" t="e">
        <f t="shared" si="198"/>
        <v>#N/A</v>
      </c>
      <c r="BM471" s="5" t="s">
        <v>3251</v>
      </c>
      <c r="BN471" s="5" t="s">
        <v>2986</v>
      </c>
      <c r="BO471" s="5" t="s">
        <v>3252</v>
      </c>
      <c r="BU471" s="5" t="s">
        <v>3251</v>
      </c>
      <c r="BV471" s="5" t="s">
        <v>2986</v>
      </c>
      <c r="BW471" s="5" t="s">
        <v>3252</v>
      </c>
      <c r="CH471" s="165">
        <f t="shared" si="190"/>
        <v>-2.3283064365386963E-9</v>
      </c>
    </row>
    <row r="472" spans="1:86" x14ac:dyDescent="0.3">
      <c r="A472" s="5">
        <v>1</v>
      </c>
      <c r="B472" s="17">
        <f>SUBTOTAL(9,$A$409:A472)</f>
        <v>61</v>
      </c>
      <c r="C472" s="4" t="s">
        <v>200</v>
      </c>
      <c r="D472" s="1">
        <f t="shared" ref="D472:D481" si="202">E472+F472+G472+H472+I472+J472+L472+N472+P472+R472+T472+U472+V472+W472+X472+Y472+Z472+AA472+AB472+AC472+AD472+AE472</f>
        <v>4602107.2299999995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169">
        <v>0</v>
      </c>
      <c r="L472" s="3">
        <v>0</v>
      </c>
      <c r="M472" s="1">
        <v>484</v>
      </c>
      <c r="N472" s="1">
        <v>4358828.3</v>
      </c>
      <c r="O472" s="3">
        <v>0</v>
      </c>
      <c r="P472" s="3">
        <v>0</v>
      </c>
      <c r="Q472" s="1">
        <v>0</v>
      </c>
      <c r="R472" s="1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1">
        <f>ROUND(N472*2.14%,2)</f>
        <v>93278.93</v>
      </c>
      <c r="AD472" s="1">
        <v>150000</v>
      </c>
      <c r="AE472" s="3">
        <v>0</v>
      </c>
      <c r="AF472" s="2">
        <v>2024</v>
      </c>
      <c r="AG472" s="2">
        <v>2024</v>
      </c>
      <c r="AH472" s="2">
        <v>2024</v>
      </c>
      <c r="AI472" s="12"/>
      <c r="AJ472" s="12"/>
      <c r="AK472" s="12"/>
      <c r="AL472" s="12"/>
      <c r="AM472" s="13" t="s">
        <v>16960</v>
      </c>
      <c r="AN472" s="13" t="s">
        <v>16973</v>
      </c>
      <c r="AO472" s="13">
        <v>0</v>
      </c>
      <c r="AP472" s="13" t="s">
        <v>16979</v>
      </c>
      <c r="AQ472" s="13" t="s">
        <v>16963</v>
      </c>
      <c r="AR472" s="13">
        <v>0</v>
      </c>
      <c r="AS472" s="13"/>
      <c r="AT472" s="13"/>
      <c r="AU472" s="13"/>
      <c r="AV472" s="13"/>
      <c r="AW472" s="13" t="s">
        <v>614</v>
      </c>
      <c r="AX472" s="14">
        <v>540.9</v>
      </c>
      <c r="AY472" s="14">
        <v>484</v>
      </c>
      <c r="AZ472" s="13" t="s">
        <v>2969</v>
      </c>
      <c r="BA472" s="13" t="s">
        <v>17023</v>
      </c>
      <c r="BB472" s="15"/>
      <c r="BC472" s="16">
        <f t="shared" si="197"/>
        <v>0</v>
      </c>
      <c r="BJ472" s="5" t="str">
        <f t="shared" si="198"/>
        <v>589.000</v>
      </c>
      <c r="BM472" s="5" t="s">
        <v>3253</v>
      </c>
      <c r="BN472" s="5" t="s">
        <v>2986</v>
      </c>
      <c r="BO472" s="5" t="s">
        <v>2986</v>
      </c>
      <c r="BU472" s="5" t="s">
        <v>3253</v>
      </c>
      <c r="BV472" s="5" t="s">
        <v>2986</v>
      </c>
      <c r="BW472" s="5" t="s">
        <v>2986</v>
      </c>
      <c r="CH472" s="165">
        <f t="shared" si="190"/>
        <v>-2.9103830456733704E-10</v>
      </c>
    </row>
    <row r="473" spans="1:86" x14ac:dyDescent="0.3">
      <c r="A473" s="5">
        <v>1</v>
      </c>
      <c r="B473" s="17">
        <f>SUBTOTAL(9,$A$409:A473)</f>
        <v>62</v>
      </c>
      <c r="C473" s="4" t="s">
        <v>201</v>
      </c>
      <c r="D473" s="1">
        <f t="shared" si="202"/>
        <v>5956899.2000000002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169">
        <v>0</v>
      </c>
      <c r="L473" s="3">
        <v>0</v>
      </c>
      <c r="M473" s="1">
        <v>707</v>
      </c>
      <c r="N473" s="1">
        <v>5655863.7199999997</v>
      </c>
      <c r="O473" s="3">
        <v>0</v>
      </c>
      <c r="P473" s="3">
        <v>0</v>
      </c>
      <c r="Q473" s="1">
        <v>0</v>
      </c>
      <c r="R473" s="1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1">
        <f>ROUND(N473*2.14%,2)</f>
        <v>121035.48</v>
      </c>
      <c r="AD473" s="1">
        <v>180000</v>
      </c>
      <c r="AE473" s="3">
        <v>0</v>
      </c>
      <c r="AF473" s="2">
        <v>2024</v>
      </c>
      <c r="AG473" s="2">
        <v>2024</v>
      </c>
      <c r="AH473" s="2">
        <v>2024</v>
      </c>
      <c r="AI473" s="12"/>
      <c r="AJ473" s="12"/>
      <c r="AK473" s="12"/>
      <c r="AL473" s="12"/>
      <c r="AM473" s="13" t="s">
        <v>16964</v>
      </c>
      <c r="AN473" s="13" t="s">
        <v>16978</v>
      </c>
      <c r="AO473" s="13">
        <v>0</v>
      </c>
      <c r="AP473" s="13" t="s">
        <v>16981</v>
      </c>
      <c r="AQ473" s="13" t="s">
        <v>16977</v>
      </c>
      <c r="AR473" s="13" t="s">
        <v>16975</v>
      </c>
      <c r="AS473" s="13"/>
      <c r="AT473" s="13"/>
      <c r="AU473" s="13"/>
      <c r="AV473" s="13"/>
      <c r="AW473" s="13" t="s">
        <v>639</v>
      </c>
      <c r="AX473" s="14">
        <v>1185</v>
      </c>
      <c r="AY473" s="14">
        <v>707</v>
      </c>
      <c r="AZ473" s="13" t="s">
        <v>2969</v>
      </c>
      <c r="BA473" s="13" t="s">
        <v>17023</v>
      </c>
      <c r="BB473" s="15"/>
      <c r="BC473" s="16">
        <f t="shared" si="197"/>
        <v>0</v>
      </c>
      <c r="BJ473" s="5" t="str">
        <f t="shared" si="198"/>
        <v>546.000</v>
      </c>
      <c r="BM473" s="5" t="s">
        <v>3254</v>
      </c>
      <c r="BN473" s="5" t="s">
        <v>3088</v>
      </c>
      <c r="BO473" s="5" t="s">
        <v>3255</v>
      </c>
      <c r="BU473" s="5" t="s">
        <v>3254</v>
      </c>
      <c r="BV473" s="5" t="s">
        <v>3088</v>
      </c>
      <c r="BW473" s="5" t="s">
        <v>3255</v>
      </c>
      <c r="CH473" s="165">
        <f t="shared" si="190"/>
        <v>4.6566128730773926E-10</v>
      </c>
    </row>
    <row r="474" spans="1:86" x14ac:dyDescent="0.3">
      <c r="A474" s="5">
        <v>1</v>
      </c>
      <c r="B474" s="17">
        <f>SUBTOTAL(9,$A$409:A474)</f>
        <v>63</v>
      </c>
      <c r="C474" s="4" t="s">
        <v>202</v>
      </c>
      <c r="D474" s="1">
        <f t="shared" si="202"/>
        <v>7835808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169">
        <v>0</v>
      </c>
      <c r="L474" s="3">
        <v>0</v>
      </c>
      <c r="M474" s="1">
        <v>930</v>
      </c>
      <c r="N474" s="1">
        <v>7495406.3099999996</v>
      </c>
      <c r="O474" s="3">
        <v>0</v>
      </c>
      <c r="P474" s="3">
        <v>0</v>
      </c>
      <c r="Q474" s="1">
        <v>0</v>
      </c>
      <c r="R474" s="1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1">
        <f>ROUND(N474*2.14%,2)-0.01</f>
        <v>160401.69</v>
      </c>
      <c r="AD474" s="1">
        <v>180000</v>
      </c>
      <c r="AE474" s="3">
        <v>0</v>
      </c>
      <c r="AF474" s="2">
        <v>2024</v>
      </c>
      <c r="AG474" s="2">
        <v>2024</v>
      </c>
      <c r="AH474" s="2">
        <v>2024</v>
      </c>
      <c r="AI474" s="12"/>
      <c r="AJ474" s="12"/>
      <c r="AK474" s="12"/>
      <c r="AL474" s="12"/>
      <c r="AM474" s="13" t="s">
        <v>16964</v>
      </c>
      <c r="AN474" s="13" t="s">
        <v>16960</v>
      </c>
      <c r="AO474" s="13">
        <v>0</v>
      </c>
      <c r="AP474" s="13" t="s">
        <v>16976</v>
      </c>
      <c r="AQ474" s="13" t="s">
        <v>16977</v>
      </c>
      <c r="AR474" s="13">
        <v>0</v>
      </c>
      <c r="AS474" s="13"/>
      <c r="AT474" s="13"/>
      <c r="AU474" s="13"/>
      <c r="AV474" s="13"/>
      <c r="AW474" s="13" t="s">
        <v>665</v>
      </c>
      <c r="AX474" s="14">
        <v>1915.9</v>
      </c>
      <c r="AY474" s="14">
        <v>930</v>
      </c>
      <c r="AZ474" s="13" t="s">
        <v>2969</v>
      </c>
      <c r="BA474" s="13" t="s">
        <v>3050</v>
      </c>
      <c r="BB474" s="15"/>
      <c r="BC474" s="16">
        <f t="shared" si="197"/>
        <v>0</v>
      </c>
      <c r="BJ474" s="5" t="str">
        <f t="shared" si="198"/>
        <v>705.000</v>
      </c>
      <c r="BM474" s="5" t="s">
        <v>3256</v>
      </c>
      <c r="BN474" s="5" t="s">
        <v>2986</v>
      </c>
      <c r="BO474" s="5" t="s">
        <v>2986</v>
      </c>
      <c r="BU474" s="5" t="s">
        <v>3256</v>
      </c>
      <c r="BV474" s="5" t="s">
        <v>2986</v>
      </c>
      <c r="BW474" s="5" t="s">
        <v>2986</v>
      </c>
      <c r="CH474" s="165">
        <f t="shared" si="190"/>
        <v>4.0745362639427185E-10</v>
      </c>
    </row>
    <row r="475" spans="1:86" x14ac:dyDescent="0.3">
      <c r="A475" s="5">
        <v>1</v>
      </c>
      <c r="B475" s="17">
        <f>SUBTOTAL(9,$A$409:A475)</f>
        <v>64</v>
      </c>
      <c r="C475" s="4" t="s">
        <v>203</v>
      </c>
      <c r="D475" s="1">
        <f t="shared" si="202"/>
        <v>6908992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169">
        <v>0</v>
      </c>
      <c r="L475" s="3">
        <v>0</v>
      </c>
      <c r="M475" s="1">
        <v>820</v>
      </c>
      <c r="N475" s="1">
        <v>6588008.6200000001</v>
      </c>
      <c r="O475" s="3">
        <v>0</v>
      </c>
      <c r="P475" s="3">
        <v>0</v>
      </c>
      <c r="Q475" s="1">
        <v>0</v>
      </c>
      <c r="R475" s="1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1">
        <f>ROUND(N475*2.14%,2)</f>
        <v>140983.38</v>
      </c>
      <c r="AD475" s="1">
        <v>180000</v>
      </c>
      <c r="AE475" s="3">
        <v>0</v>
      </c>
      <c r="AF475" s="2">
        <v>2024</v>
      </c>
      <c r="AG475" s="2">
        <v>2024</v>
      </c>
      <c r="AH475" s="2">
        <v>2024</v>
      </c>
      <c r="AI475" s="12"/>
      <c r="AJ475" s="12"/>
      <c r="AK475" s="12"/>
      <c r="AL475" s="12"/>
      <c r="AM475" s="13" t="s">
        <v>16985</v>
      </c>
      <c r="AN475" s="13" t="s">
        <v>16982</v>
      </c>
      <c r="AO475" s="13">
        <v>0</v>
      </c>
      <c r="AP475" s="13" t="s">
        <v>16980</v>
      </c>
      <c r="AQ475" s="13" t="s">
        <v>16975</v>
      </c>
      <c r="AR475" s="13">
        <v>0</v>
      </c>
      <c r="AS475" s="13" t="s">
        <v>16991</v>
      </c>
      <c r="AT475" s="13"/>
      <c r="AU475" s="13"/>
      <c r="AV475" s="13"/>
      <c r="AW475" s="13" t="s">
        <v>697</v>
      </c>
      <c r="AX475" s="14">
        <v>805.4</v>
      </c>
      <c r="AY475" s="14" t="s">
        <v>2986</v>
      </c>
      <c r="AZ475" s="13" t="s">
        <v>2969</v>
      </c>
      <c r="BA475" s="13" t="s">
        <v>17023</v>
      </c>
      <c r="BB475" s="15"/>
      <c r="BC475" s="16" t="e">
        <f t="shared" si="197"/>
        <v>#VALUE!</v>
      </c>
      <c r="BJ475" s="5" t="str">
        <f t="shared" si="198"/>
        <v>нет данных</v>
      </c>
      <c r="BM475" s="5" t="s">
        <v>3257</v>
      </c>
      <c r="BN475" s="5" t="s">
        <v>2986</v>
      </c>
      <c r="BO475" s="5" t="s">
        <v>3259</v>
      </c>
      <c r="BU475" s="5" t="s">
        <v>3257</v>
      </c>
      <c r="BV475" s="5" t="s">
        <v>2986</v>
      </c>
      <c r="BW475" s="5" t="s">
        <v>3259</v>
      </c>
      <c r="CH475" s="165">
        <f t="shared" si="190"/>
        <v>-1.1641532182693481E-10</v>
      </c>
    </row>
    <row r="476" spans="1:86" x14ac:dyDescent="0.3">
      <c r="A476" s="5">
        <v>1</v>
      </c>
      <c r="B476" s="17">
        <f>SUBTOTAL(9,$A$409:A476)</f>
        <v>65</v>
      </c>
      <c r="C476" s="4" t="s">
        <v>204</v>
      </c>
      <c r="D476" s="1">
        <f t="shared" si="202"/>
        <v>6167539.2000000002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169">
        <v>0</v>
      </c>
      <c r="L476" s="3">
        <v>0</v>
      </c>
      <c r="M476" s="1">
        <v>732</v>
      </c>
      <c r="N476" s="1">
        <v>5862090.46</v>
      </c>
      <c r="O476" s="3">
        <v>0</v>
      </c>
      <c r="P476" s="3">
        <v>0</v>
      </c>
      <c r="Q476" s="1">
        <v>0</v>
      </c>
      <c r="R476" s="1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1">
        <f>ROUND(N476*2.14%,2)</f>
        <v>125448.74</v>
      </c>
      <c r="AD476" s="1">
        <v>180000</v>
      </c>
      <c r="AE476" s="3">
        <v>0</v>
      </c>
      <c r="AF476" s="2">
        <v>2024</v>
      </c>
      <c r="AG476" s="2">
        <v>2024</v>
      </c>
      <c r="AH476" s="2">
        <v>2024</v>
      </c>
      <c r="AI476" s="12"/>
      <c r="AJ476" s="12"/>
      <c r="AK476" s="12"/>
      <c r="AL476" s="12"/>
      <c r="AM476" s="13" t="s">
        <v>16964</v>
      </c>
      <c r="AN476" s="13">
        <v>2017</v>
      </c>
      <c r="AO476" s="13">
        <v>0</v>
      </c>
      <c r="AP476" s="13" t="s">
        <v>16978</v>
      </c>
      <c r="AQ476" s="13" t="s">
        <v>16977</v>
      </c>
      <c r="AR476" s="13">
        <v>0</v>
      </c>
      <c r="AS476" s="13"/>
      <c r="AT476" s="13" t="s">
        <v>16986</v>
      </c>
      <c r="AU476" s="168">
        <v>684099</v>
      </c>
      <c r="AV476" s="168">
        <v>720410.6</v>
      </c>
      <c r="AW476" s="13" t="s">
        <v>615</v>
      </c>
      <c r="AX476" s="14">
        <v>1205.4000000000001</v>
      </c>
      <c r="AY476" s="14">
        <v>732</v>
      </c>
      <c r="AZ476" s="13" t="s">
        <v>2969</v>
      </c>
      <c r="BA476" s="13" t="s">
        <v>17023</v>
      </c>
      <c r="BB476" s="15"/>
      <c r="BC476" s="16">
        <f t="shared" si="197"/>
        <v>0</v>
      </c>
      <c r="BJ476" s="5" t="str">
        <f t="shared" si="198"/>
        <v>546.000</v>
      </c>
      <c r="BM476" s="5" t="s">
        <v>3260</v>
      </c>
      <c r="BN476" s="5" t="s">
        <v>3261</v>
      </c>
      <c r="BO476" s="5" t="s">
        <v>3262</v>
      </c>
      <c r="BU476" s="5" t="s">
        <v>3260</v>
      </c>
      <c r="BV476" s="5" t="s">
        <v>3261</v>
      </c>
      <c r="BW476" s="5" t="s">
        <v>3262</v>
      </c>
      <c r="CH476" s="165">
        <f t="shared" si="190"/>
        <v>2.3283064365386963E-10</v>
      </c>
    </row>
    <row r="477" spans="1:86" x14ac:dyDescent="0.3">
      <c r="A477" s="5">
        <v>1</v>
      </c>
      <c r="B477" s="17">
        <f>SUBTOTAL(9,$A$409:A477)</f>
        <v>66</v>
      </c>
      <c r="C477" s="4" t="s">
        <v>205</v>
      </c>
      <c r="D477" s="1">
        <f t="shared" si="202"/>
        <v>7400589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169">
        <v>0</v>
      </c>
      <c r="L477" s="3">
        <v>0</v>
      </c>
      <c r="M477" s="1">
        <v>0</v>
      </c>
      <c r="N477" s="1">
        <v>0</v>
      </c>
      <c r="O477" s="3">
        <v>0</v>
      </c>
      <c r="P477" s="3">
        <v>0</v>
      </c>
      <c r="Q477" s="1">
        <v>1050</v>
      </c>
      <c r="R477" s="1">
        <v>7000772.4699999997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1">
        <f>ROUND(R477*2.14%,2)</f>
        <v>149816.53</v>
      </c>
      <c r="AD477" s="3">
        <v>250000</v>
      </c>
      <c r="AE477" s="3">
        <v>0</v>
      </c>
      <c r="AF477" s="2">
        <v>2024</v>
      </c>
      <c r="AG477" s="2">
        <v>2024</v>
      </c>
      <c r="AH477" s="2">
        <v>2024</v>
      </c>
      <c r="AI477" s="12"/>
      <c r="AJ477" s="12"/>
      <c r="AK477" s="12"/>
      <c r="AL477" s="12"/>
      <c r="AM477" s="13" t="s">
        <v>16966</v>
      </c>
      <c r="AN477" s="13" t="s">
        <v>16976</v>
      </c>
      <c r="AO477" s="13">
        <v>0</v>
      </c>
      <c r="AP477" s="13" t="s">
        <v>16980</v>
      </c>
      <c r="AQ477" s="13" t="s">
        <v>16963</v>
      </c>
      <c r="AR477" s="13" t="s">
        <v>16976</v>
      </c>
      <c r="AS477" s="13"/>
      <c r="AT477" s="13"/>
      <c r="AU477" s="13"/>
      <c r="AV477" s="13"/>
      <c r="AW477" s="13" t="s">
        <v>614</v>
      </c>
      <c r="AX477" s="14">
        <v>1386.8</v>
      </c>
      <c r="AY477" s="14">
        <v>1149</v>
      </c>
      <c r="AZ477" s="13" t="s">
        <v>2969</v>
      </c>
      <c r="BA477" s="13" t="s">
        <v>614</v>
      </c>
      <c r="BB477" s="15"/>
      <c r="BC477" s="16">
        <f t="shared" si="197"/>
        <v>1149</v>
      </c>
      <c r="BJ477" s="5" t="str">
        <f t="shared" si="198"/>
        <v>1149.000</v>
      </c>
      <c r="BM477" s="5" t="s">
        <v>3263</v>
      </c>
      <c r="BN477" s="5" t="s">
        <v>2986</v>
      </c>
      <c r="BO477" s="5" t="s">
        <v>2986</v>
      </c>
      <c r="BU477" s="5" t="s">
        <v>3263</v>
      </c>
      <c r="BV477" s="5" t="s">
        <v>2986</v>
      </c>
      <c r="BW477" s="5" t="s">
        <v>2986</v>
      </c>
      <c r="CH477" s="165">
        <f t="shared" si="190"/>
        <v>2.6193447411060333E-10</v>
      </c>
    </row>
    <row r="478" spans="1:86" x14ac:dyDescent="0.3">
      <c r="A478" s="5">
        <v>1</v>
      </c>
      <c r="B478" s="17">
        <f>SUBTOTAL(9,$A$409:A478)</f>
        <v>67</v>
      </c>
      <c r="C478" s="4" t="s">
        <v>206</v>
      </c>
      <c r="D478" s="1">
        <f t="shared" si="202"/>
        <v>9529353.6000000015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169">
        <v>0</v>
      </c>
      <c r="L478" s="3">
        <v>0</v>
      </c>
      <c r="M478" s="1">
        <v>1131</v>
      </c>
      <c r="N478" s="1">
        <v>9133888.3900000006</v>
      </c>
      <c r="O478" s="3">
        <v>0</v>
      </c>
      <c r="P478" s="3">
        <v>0</v>
      </c>
      <c r="Q478" s="1">
        <v>0</v>
      </c>
      <c r="R478" s="1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1">
        <f>ROUND(N478*2.14%,2)</f>
        <v>195465.21</v>
      </c>
      <c r="AD478" s="3">
        <v>200000</v>
      </c>
      <c r="AE478" s="3">
        <v>0</v>
      </c>
      <c r="AF478" s="2">
        <v>2024</v>
      </c>
      <c r="AG478" s="2">
        <v>2024</v>
      </c>
      <c r="AH478" s="2">
        <v>2024</v>
      </c>
      <c r="AI478" s="12"/>
      <c r="AJ478" s="12"/>
      <c r="AK478" s="12"/>
      <c r="AL478" s="12"/>
      <c r="AM478" s="13" t="s">
        <v>16965</v>
      </c>
      <c r="AN478" s="13" t="s">
        <v>16970</v>
      </c>
      <c r="AO478" s="13">
        <v>0</v>
      </c>
      <c r="AP478" s="13" t="s">
        <v>16966</v>
      </c>
      <c r="AQ478" s="13" t="s">
        <v>16983</v>
      </c>
      <c r="AR478" s="13" t="s">
        <v>16975</v>
      </c>
      <c r="AS478" s="13"/>
      <c r="AT478" s="13"/>
      <c r="AU478" s="13"/>
      <c r="AV478" s="13"/>
      <c r="AW478" s="13" t="s">
        <v>633</v>
      </c>
      <c r="AX478" s="14">
        <v>2684.2</v>
      </c>
      <c r="AY478" s="14">
        <v>1131</v>
      </c>
      <c r="AZ478" s="13" t="s">
        <v>2969</v>
      </c>
      <c r="BA478" s="13">
        <v>2008</v>
      </c>
      <c r="BB478" s="15"/>
      <c r="BC478" s="16">
        <f t="shared" si="197"/>
        <v>0</v>
      </c>
      <c r="BJ478" s="5" t="str">
        <f t="shared" si="198"/>
        <v>816.000</v>
      </c>
      <c r="BM478" s="5" t="s">
        <v>3264</v>
      </c>
      <c r="BN478" s="5" t="s">
        <v>2986</v>
      </c>
      <c r="BO478" s="5" t="s">
        <v>3266</v>
      </c>
      <c r="BU478" s="5" t="s">
        <v>3264</v>
      </c>
      <c r="BV478" s="5" t="s">
        <v>2986</v>
      </c>
      <c r="BW478" s="5" t="s">
        <v>3266</v>
      </c>
      <c r="CH478" s="165">
        <f t="shared" si="190"/>
        <v>9.0221874415874481E-10</v>
      </c>
    </row>
    <row r="479" spans="1:86" x14ac:dyDescent="0.3">
      <c r="A479" s="5">
        <v>1</v>
      </c>
      <c r="B479" s="17">
        <f>SUBTOTAL(9,$A$409:A479)</f>
        <v>68</v>
      </c>
      <c r="C479" s="4" t="s">
        <v>207</v>
      </c>
      <c r="D479" s="1">
        <f t="shared" si="202"/>
        <v>4044288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169">
        <v>0</v>
      </c>
      <c r="L479" s="3">
        <v>0</v>
      </c>
      <c r="M479" s="1">
        <v>480</v>
      </c>
      <c r="N479" s="1">
        <v>3812696.3</v>
      </c>
      <c r="O479" s="3">
        <v>0</v>
      </c>
      <c r="P479" s="3">
        <v>0</v>
      </c>
      <c r="Q479" s="1">
        <v>0</v>
      </c>
      <c r="R479" s="1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1">
        <f>ROUND(N479*2.14%,2)</f>
        <v>81591.7</v>
      </c>
      <c r="AD479" s="1">
        <v>150000</v>
      </c>
      <c r="AE479" s="3">
        <v>0</v>
      </c>
      <c r="AF479" s="2">
        <v>2024</v>
      </c>
      <c r="AG479" s="2">
        <v>2024</v>
      </c>
      <c r="AH479" s="2">
        <v>2024</v>
      </c>
      <c r="AI479" s="12"/>
      <c r="AJ479" s="12"/>
      <c r="AK479" s="12"/>
      <c r="AL479" s="12"/>
      <c r="AM479" s="13" t="s">
        <v>16964</v>
      </c>
      <c r="AN479" s="13">
        <v>2019</v>
      </c>
      <c r="AO479" s="13">
        <v>0</v>
      </c>
      <c r="AP479" s="13" t="s">
        <v>16981</v>
      </c>
      <c r="AQ479" s="13" t="s">
        <v>16963</v>
      </c>
      <c r="AR479" s="13">
        <v>0</v>
      </c>
      <c r="AS479" s="13"/>
      <c r="AT479" s="13" t="s">
        <v>16986</v>
      </c>
      <c r="AU479" s="168">
        <v>1024698.37</v>
      </c>
      <c r="AV479" s="168">
        <v>327147.07</v>
      </c>
      <c r="AW479" s="13" t="s">
        <v>802</v>
      </c>
      <c r="AX479" s="14">
        <v>530.6</v>
      </c>
      <c r="AY479" s="14">
        <v>480</v>
      </c>
      <c r="AZ479" s="13" t="s">
        <v>2969</v>
      </c>
      <c r="BA479" s="13" t="s">
        <v>17023</v>
      </c>
      <c r="BB479" s="15"/>
      <c r="BC479" s="16">
        <f t="shared" si="197"/>
        <v>0</v>
      </c>
      <c r="BJ479" s="5" t="str">
        <f t="shared" si="198"/>
        <v>нет данных</v>
      </c>
      <c r="BM479" s="5" t="s">
        <v>3267</v>
      </c>
      <c r="BN479" s="5" t="s">
        <v>3010</v>
      </c>
      <c r="BO479" s="5" t="s">
        <v>3268</v>
      </c>
      <c r="BU479" s="5" t="s">
        <v>3267</v>
      </c>
      <c r="BV479" s="5" t="s">
        <v>3010</v>
      </c>
      <c r="BW479" s="5" t="s">
        <v>3268</v>
      </c>
      <c r="CH479" s="165">
        <f t="shared" si="190"/>
        <v>1.7462298274040222E-10</v>
      </c>
    </row>
    <row r="480" spans="1:86" x14ac:dyDescent="0.3">
      <c r="A480" s="5">
        <v>1</v>
      </c>
      <c r="B480" s="17">
        <f>SUBTOTAL(9,$A$409:A480)</f>
        <v>69</v>
      </c>
      <c r="C480" s="4" t="s">
        <v>208</v>
      </c>
      <c r="D480" s="1">
        <f t="shared" si="202"/>
        <v>9290909.120000001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169">
        <v>0</v>
      </c>
      <c r="L480" s="3">
        <v>0</v>
      </c>
      <c r="M480" s="1">
        <v>1102.7</v>
      </c>
      <c r="N480" s="1">
        <v>8900439.7100000009</v>
      </c>
      <c r="O480" s="3">
        <v>0</v>
      </c>
      <c r="P480" s="3">
        <v>0</v>
      </c>
      <c r="Q480" s="1">
        <v>0</v>
      </c>
      <c r="R480" s="1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1">
        <f>ROUND(N480*2.14%,2)</f>
        <v>190469.41</v>
      </c>
      <c r="AD480" s="3">
        <v>200000</v>
      </c>
      <c r="AE480" s="3">
        <v>0</v>
      </c>
      <c r="AF480" s="2">
        <v>2024</v>
      </c>
      <c r="AG480" s="2">
        <v>2024</v>
      </c>
      <c r="AH480" s="2">
        <v>2024</v>
      </c>
      <c r="AI480" s="12"/>
      <c r="AJ480" s="12"/>
      <c r="AK480" s="12"/>
      <c r="AL480" s="12"/>
      <c r="AM480" s="13" t="s">
        <v>16964</v>
      </c>
      <c r="AN480" s="13" t="s">
        <v>16978</v>
      </c>
      <c r="AO480" s="13">
        <v>0</v>
      </c>
      <c r="AP480" s="13" t="s">
        <v>16973</v>
      </c>
      <c r="AQ480" s="13" t="s">
        <v>16977</v>
      </c>
      <c r="AR480" s="13" t="s">
        <v>16975</v>
      </c>
      <c r="AS480" s="13"/>
      <c r="AT480" s="13"/>
      <c r="AU480" s="13"/>
      <c r="AV480" s="13"/>
      <c r="AW480" s="13" t="s">
        <v>633</v>
      </c>
      <c r="AX480" s="14">
        <v>2574.3000000000002</v>
      </c>
      <c r="AY480" s="14">
        <v>1102.7</v>
      </c>
      <c r="AZ480" s="13" t="s">
        <v>2969</v>
      </c>
      <c r="BA480" s="13" t="s">
        <v>17023</v>
      </c>
      <c r="BB480" s="15"/>
      <c r="BC480" s="16">
        <f t="shared" si="197"/>
        <v>0</v>
      </c>
      <c r="BJ480" s="5" t="str">
        <f t="shared" si="198"/>
        <v>848.240</v>
      </c>
      <c r="BM480" s="5" t="s">
        <v>3269</v>
      </c>
      <c r="BN480" s="5" t="s">
        <v>1073</v>
      </c>
      <c r="BO480" s="5" t="s">
        <v>3270</v>
      </c>
      <c r="BU480" s="5" t="s">
        <v>3269</v>
      </c>
      <c r="BV480" s="5" t="s">
        <v>1073</v>
      </c>
      <c r="BW480" s="5" t="s">
        <v>3270</v>
      </c>
      <c r="CH480" s="165">
        <f t="shared" ref="CH480:CH540" si="203">D480-E480-F480-G480-H480-I480-J480-L480-N480-P480-R480-T480-U480-V480-W480-X480-Y480-Z480-AA480-AB480-AC480-AD480-AE480</f>
        <v>1.4551915228366852E-10</v>
      </c>
    </row>
    <row r="481" spans="1:86" x14ac:dyDescent="0.3">
      <c r="A481" s="5">
        <v>1</v>
      </c>
      <c r="B481" s="17">
        <f>SUBTOTAL(9,$A$409:A481)</f>
        <v>70</v>
      </c>
      <c r="C481" s="4" t="s">
        <v>209</v>
      </c>
      <c r="D481" s="1">
        <f t="shared" si="202"/>
        <v>6403456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169">
        <v>0</v>
      </c>
      <c r="L481" s="3">
        <v>0</v>
      </c>
      <c r="M481" s="1">
        <v>760</v>
      </c>
      <c r="N481" s="1">
        <v>6093064.4199999999</v>
      </c>
      <c r="O481" s="3">
        <v>0</v>
      </c>
      <c r="P481" s="3">
        <v>0</v>
      </c>
      <c r="Q481" s="1">
        <v>0</v>
      </c>
      <c r="R481" s="1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1">
        <f>ROUND(N481*2.14%,2)</f>
        <v>130391.58</v>
      </c>
      <c r="AD481" s="1">
        <v>180000</v>
      </c>
      <c r="AE481" s="3">
        <v>0</v>
      </c>
      <c r="AF481" s="2">
        <v>2024</v>
      </c>
      <c r="AG481" s="2">
        <v>2024</v>
      </c>
      <c r="AH481" s="2">
        <v>2024</v>
      </c>
      <c r="AI481" s="12"/>
      <c r="AJ481" s="12"/>
      <c r="AK481" s="12"/>
      <c r="AL481" s="12"/>
      <c r="AM481" s="13" t="s">
        <v>16964</v>
      </c>
      <c r="AN481" s="13" t="s">
        <v>16976</v>
      </c>
      <c r="AO481" s="13">
        <v>0</v>
      </c>
      <c r="AP481" s="13" t="s">
        <v>16973</v>
      </c>
      <c r="AQ481" s="13" t="s">
        <v>16977</v>
      </c>
      <c r="AR481" s="13">
        <v>0</v>
      </c>
      <c r="AS481" s="13"/>
      <c r="AT481" s="13"/>
      <c r="AU481" s="13"/>
      <c r="AV481" s="13"/>
      <c r="AW481" s="13" t="s">
        <v>665</v>
      </c>
      <c r="AX481" s="14">
        <v>672.9</v>
      </c>
      <c r="AY481" s="14">
        <v>767</v>
      </c>
      <c r="AZ481" s="13" t="s">
        <v>2969</v>
      </c>
      <c r="BA481" s="13" t="s">
        <v>17023</v>
      </c>
      <c r="BB481" s="15"/>
      <c r="BC481" s="16">
        <f t="shared" si="197"/>
        <v>7</v>
      </c>
      <c r="BJ481" s="5" t="str">
        <f t="shared" si="198"/>
        <v>567.000</v>
      </c>
      <c r="BM481" s="5" t="s">
        <v>3271</v>
      </c>
      <c r="BN481" s="5" t="s">
        <v>2986</v>
      </c>
      <c r="BO481" s="5" t="s">
        <v>2986</v>
      </c>
      <c r="BU481" s="5" t="s">
        <v>3271</v>
      </c>
      <c r="BV481" s="5" t="s">
        <v>2986</v>
      </c>
      <c r="BW481" s="5" t="s">
        <v>2986</v>
      </c>
      <c r="CH481" s="165">
        <f t="shared" si="203"/>
        <v>5.8207660913467407E-11</v>
      </c>
    </row>
    <row r="482" spans="1:86" x14ac:dyDescent="0.3">
      <c r="B482" s="166" t="s">
        <v>509</v>
      </c>
      <c r="C482" s="166"/>
      <c r="D482" s="163">
        <f t="shared" ref="D482:AE482" si="204">SUM(D483:D494)</f>
        <v>85592652.090000004</v>
      </c>
      <c r="E482" s="1">
        <f t="shared" si="204"/>
        <v>0</v>
      </c>
      <c r="F482" s="1">
        <f t="shared" si="204"/>
        <v>0</v>
      </c>
      <c r="G482" s="1">
        <f t="shared" si="204"/>
        <v>0</v>
      </c>
      <c r="H482" s="1">
        <f t="shared" si="204"/>
        <v>0</v>
      </c>
      <c r="I482" s="1">
        <f t="shared" si="204"/>
        <v>0</v>
      </c>
      <c r="J482" s="1">
        <f t="shared" si="204"/>
        <v>0</v>
      </c>
      <c r="K482" s="164">
        <f t="shared" si="204"/>
        <v>0</v>
      </c>
      <c r="L482" s="1">
        <f t="shared" si="204"/>
        <v>0</v>
      </c>
      <c r="M482" s="1">
        <f t="shared" si="204"/>
        <v>9969.8499999999985</v>
      </c>
      <c r="N482" s="1">
        <f t="shared" si="204"/>
        <v>81831458.859999999</v>
      </c>
      <c r="O482" s="1">
        <f t="shared" si="204"/>
        <v>0</v>
      </c>
      <c r="P482" s="1">
        <f t="shared" si="204"/>
        <v>0</v>
      </c>
      <c r="Q482" s="1">
        <f t="shared" si="204"/>
        <v>0</v>
      </c>
      <c r="R482" s="1">
        <f t="shared" si="204"/>
        <v>0</v>
      </c>
      <c r="S482" s="1">
        <f t="shared" si="204"/>
        <v>0</v>
      </c>
      <c r="T482" s="1">
        <f t="shared" si="204"/>
        <v>0</v>
      </c>
      <c r="U482" s="1">
        <f t="shared" si="204"/>
        <v>0</v>
      </c>
      <c r="V482" s="1">
        <f t="shared" si="204"/>
        <v>0</v>
      </c>
      <c r="W482" s="1">
        <f t="shared" si="204"/>
        <v>0</v>
      </c>
      <c r="X482" s="1">
        <f t="shared" si="204"/>
        <v>0</v>
      </c>
      <c r="Y482" s="1">
        <f t="shared" si="204"/>
        <v>0</v>
      </c>
      <c r="Z482" s="1">
        <f t="shared" si="204"/>
        <v>0</v>
      </c>
      <c r="AA482" s="1">
        <f t="shared" si="204"/>
        <v>0</v>
      </c>
      <c r="AB482" s="1">
        <f t="shared" si="204"/>
        <v>0</v>
      </c>
      <c r="AC482" s="1">
        <f t="shared" si="204"/>
        <v>1751193.23</v>
      </c>
      <c r="AD482" s="1">
        <f t="shared" si="204"/>
        <v>2010000</v>
      </c>
      <c r="AE482" s="1">
        <f t="shared" si="204"/>
        <v>0</v>
      </c>
      <c r="AF482" s="2" t="s">
        <v>17037</v>
      </c>
      <c r="AG482" s="2" t="s">
        <v>17037</v>
      </c>
      <c r="AH482" s="2" t="s">
        <v>17037</v>
      </c>
      <c r="AI482" s="12"/>
      <c r="AJ482" s="12"/>
      <c r="AK482" s="12"/>
      <c r="AL482" s="12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4"/>
      <c r="AY482" s="14"/>
      <c r="AZ482" s="13"/>
      <c r="BA482" s="13"/>
      <c r="BB482" s="15"/>
      <c r="BC482" s="16">
        <f t="shared" si="197"/>
        <v>-9969.8499999999985</v>
      </c>
      <c r="BJ482" s="5" t="e">
        <f t="shared" si="198"/>
        <v>#N/A</v>
      </c>
      <c r="BM482" s="5" t="s">
        <v>526</v>
      </c>
      <c r="BN482" s="5" t="s">
        <v>1142</v>
      </c>
      <c r="BO482" s="5" t="s">
        <v>1790</v>
      </c>
      <c r="BU482" s="5" t="s">
        <v>526</v>
      </c>
      <c r="BV482" s="5" t="s">
        <v>1142</v>
      </c>
      <c r="BW482" s="5" t="s">
        <v>1790</v>
      </c>
      <c r="CH482" s="165">
        <f t="shared" si="203"/>
        <v>4.1909515857696533E-9</v>
      </c>
    </row>
    <row r="483" spans="1:86" x14ac:dyDescent="0.3">
      <c r="A483" s="5">
        <v>1</v>
      </c>
      <c r="B483" s="17">
        <f>SUBTOTAL(9,$A$409:A483)</f>
        <v>71</v>
      </c>
      <c r="C483" s="4" t="s">
        <v>538</v>
      </c>
      <c r="D483" s="1">
        <f t="shared" ref="D483:D493" si="205">E483+F483+G483+H483+I483+J483+L483+N483+P483+R483+T483+U483+V483+W483+X483+Y483+Z483+AA483+AB483+AC483+AD483+AE483</f>
        <v>3307048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169">
        <v>0</v>
      </c>
      <c r="L483" s="3">
        <v>0</v>
      </c>
      <c r="M483" s="1">
        <v>392.5</v>
      </c>
      <c r="N483" s="1">
        <v>3090902.68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1">
        <f t="shared" ref="AC483:AC493" si="206">ROUND(N483*2.14%,2)</f>
        <v>66145.320000000007</v>
      </c>
      <c r="AD483" s="1">
        <v>150000</v>
      </c>
      <c r="AE483" s="3">
        <v>0</v>
      </c>
      <c r="AF483" s="2">
        <v>2024</v>
      </c>
      <c r="AG483" s="2">
        <v>2024</v>
      </c>
      <c r="AH483" s="2">
        <v>2024</v>
      </c>
      <c r="AI483" s="12"/>
      <c r="AJ483" s="12"/>
      <c r="AK483" s="12"/>
      <c r="AL483" s="12"/>
      <c r="AM483" s="13" t="s">
        <v>16978</v>
      </c>
      <c r="AN483" s="13" t="s">
        <v>16967</v>
      </c>
      <c r="AO483" s="13">
        <v>0</v>
      </c>
      <c r="AP483" s="13" t="s">
        <v>16975</v>
      </c>
      <c r="AQ483" s="13" t="s">
        <v>16979</v>
      </c>
      <c r="AR483" s="13">
        <v>0</v>
      </c>
      <c r="AS483" s="13"/>
      <c r="AT483" s="13"/>
      <c r="AU483" s="13"/>
      <c r="AV483" s="13"/>
      <c r="AW483" s="13" t="s">
        <v>640</v>
      </c>
      <c r="AX483" s="14">
        <v>1318.1</v>
      </c>
      <c r="AY483" s="14">
        <v>422.8</v>
      </c>
      <c r="AZ483" s="13" t="s">
        <v>17136</v>
      </c>
      <c r="BA483" s="13" t="s">
        <v>17023</v>
      </c>
      <c r="BB483" s="15"/>
      <c r="BC483" s="16">
        <f t="shared" si="197"/>
        <v>30.300000000000011</v>
      </c>
      <c r="BD483" s="5" t="s">
        <v>17021</v>
      </c>
      <c r="BJ483" s="5" t="str">
        <f t="shared" si="198"/>
        <v>422.800</v>
      </c>
      <c r="BM483" s="5" t="s">
        <v>3834</v>
      </c>
      <c r="BN483" s="5" t="s">
        <v>800</v>
      </c>
      <c r="BO483" s="5" t="s">
        <v>2383</v>
      </c>
      <c r="BU483" s="5" t="s">
        <v>3834</v>
      </c>
      <c r="BV483" s="5" t="s">
        <v>800</v>
      </c>
      <c r="BW483" s="5" t="s">
        <v>2383</v>
      </c>
      <c r="CH483" s="165">
        <f t="shared" si="203"/>
        <v>-1.7462298274040222E-10</v>
      </c>
    </row>
    <row r="484" spans="1:86" x14ac:dyDescent="0.3">
      <c r="A484" s="5">
        <v>1</v>
      </c>
      <c r="B484" s="17">
        <f>SUBTOTAL(9,$A$409:A484)</f>
        <v>72</v>
      </c>
      <c r="C484" s="4" t="s">
        <v>539</v>
      </c>
      <c r="D484" s="1">
        <f t="shared" si="205"/>
        <v>7664354.4000000004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169">
        <v>0</v>
      </c>
      <c r="L484" s="3">
        <v>0</v>
      </c>
      <c r="M484" s="1">
        <v>860</v>
      </c>
      <c r="N484" s="1">
        <v>7327544.9400000004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1">
        <f t="shared" si="206"/>
        <v>156809.46</v>
      </c>
      <c r="AD484" s="1">
        <v>180000</v>
      </c>
      <c r="AE484" s="3">
        <v>0</v>
      </c>
      <c r="AF484" s="2">
        <v>2024</v>
      </c>
      <c r="AG484" s="2">
        <v>2024</v>
      </c>
      <c r="AH484" s="2">
        <v>2024</v>
      </c>
      <c r="AI484" s="12"/>
      <c r="AJ484" s="12"/>
      <c r="AK484" s="12"/>
      <c r="AL484" s="12"/>
      <c r="AM484" s="13" t="s">
        <v>16965</v>
      </c>
      <c r="AN484" s="13" t="s">
        <v>16967</v>
      </c>
      <c r="AO484" s="13">
        <v>0</v>
      </c>
      <c r="AP484" s="13" t="s">
        <v>16983</v>
      </c>
      <c r="AQ484" s="13" t="s">
        <v>16979</v>
      </c>
      <c r="AR484" s="13" t="s">
        <v>16977</v>
      </c>
      <c r="AS484" s="13"/>
      <c r="AT484" s="13"/>
      <c r="AU484" s="13"/>
      <c r="AV484" s="13"/>
      <c r="AW484" s="13" t="s">
        <v>739</v>
      </c>
      <c r="AX484" s="14">
        <v>3003.4</v>
      </c>
      <c r="AY484" s="14" t="s">
        <v>2986</v>
      </c>
      <c r="AZ484" s="13" t="s">
        <v>2994</v>
      </c>
      <c r="BA484" s="13" t="s">
        <v>17023</v>
      </c>
      <c r="BB484" s="15"/>
      <c r="BC484" s="16" t="e">
        <f t="shared" si="197"/>
        <v>#VALUE!</v>
      </c>
      <c r="BJ484" s="5" t="str">
        <f t="shared" si="198"/>
        <v>859.400</v>
      </c>
      <c r="BM484" s="5" t="s">
        <v>3835</v>
      </c>
      <c r="BN484" s="5" t="s">
        <v>3007</v>
      </c>
      <c r="BO484" s="5" t="s">
        <v>3836</v>
      </c>
      <c r="BU484" s="5" t="s">
        <v>3835</v>
      </c>
      <c r="BV484" s="5" t="s">
        <v>3007</v>
      </c>
      <c r="BW484" s="5" t="s">
        <v>3836</v>
      </c>
      <c r="CH484" s="165">
        <f t="shared" si="203"/>
        <v>-2.9103830456733704E-11</v>
      </c>
    </row>
    <row r="485" spans="1:86" x14ac:dyDescent="0.3">
      <c r="A485" s="5">
        <v>1</v>
      </c>
      <c r="B485" s="17">
        <f>SUBTOTAL(9,$A$409:A485)</f>
        <v>73</v>
      </c>
      <c r="C485" s="4" t="s">
        <v>540</v>
      </c>
      <c r="D485" s="1">
        <f t="shared" si="205"/>
        <v>7697188.9300000006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169">
        <v>0</v>
      </c>
      <c r="L485" s="3">
        <v>0</v>
      </c>
      <c r="M485" s="1">
        <v>780</v>
      </c>
      <c r="N485" s="1">
        <v>7359691.5300000003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1">
        <f t="shared" si="206"/>
        <v>157497.4</v>
      </c>
      <c r="AD485" s="1">
        <v>180000</v>
      </c>
      <c r="AE485" s="3">
        <v>0</v>
      </c>
      <c r="AF485" s="2">
        <v>2024</v>
      </c>
      <c r="AG485" s="2">
        <v>2024</v>
      </c>
      <c r="AH485" s="2">
        <v>2024</v>
      </c>
      <c r="AI485" s="12"/>
      <c r="AJ485" s="12"/>
      <c r="AK485" s="12"/>
      <c r="AL485" s="12"/>
      <c r="AM485" s="13" t="s">
        <v>16973</v>
      </c>
      <c r="AN485" s="13" t="s">
        <v>16965</v>
      </c>
      <c r="AO485" s="13">
        <v>0</v>
      </c>
      <c r="AP485" s="13" t="s">
        <v>16970</v>
      </c>
      <c r="AQ485" s="13" t="s">
        <v>16979</v>
      </c>
      <c r="AR485" s="13">
        <v>0</v>
      </c>
      <c r="AS485" s="13"/>
      <c r="AT485" s="13"/>
      <c r="AU485" s="13"/>
      <c r="AV485" s="13"/>
      <c r="AW485" s="13" t="s">
        <v>664</v>
      </c>
      <c r="AX485" s="14">
        <v>3703.7</v>
      </c>
      <c r="AY485" s="14">
        <v>1091.48</v>
      </c>
      <c r="AZ485" s="13" t="s">
        <v>2994</v>
      </c>
      <c r="BA485" s="13" t="s">
        <v>17023</v>
      </c>
      <c r="BB485" s="15"/>
      <c r="BC485" s="16">
        <f t="shared" si="197"/>
        <v>311.48</v>
      </c>
      <c r="BJ485" s="5" t="str">
        <f t="shared" si="198"/>
        <v>нет данных</v>
      </c>
      <c r="BM485" s="5" t="s">
        <v>3837</v>
      </c>
      <c r="BN485" s="5" t="s">
        <v>1345</v>
      </c>
      <c r="BO485" s="5" t="s">
        <v>3838</v>
      </c>
      <c r="BU485" s="5" t="s">
        <v>3837</v>
      </c>
      <c r="BV485" s="5" t="s">
        <v>1345</v>
      </c>
      <c r="BW485" s="5" t="s">
        <v>3838</v>
      </c>
      <c r="CH485" s="165">
        <f t="shared" si="203"/>
        <v>3.7834979593753815E-10</v>
      </c>
    </row>
    <row r="486" spans="1:86" x14ac:dyDescent="0.3">
      <c r="A486" s="5">
        <v>1</v>
      </c>
      <c r="B486" s="17">
        <f>SUBTOTAL(9,$A$409:A486)</f>
        <v>74</v>
      </c>
      <c r="C486" s="4" t="s">
        <v>541</v>
      </c>
      <c r="D486" s="1">
        <f t="shared" si="205"/>
        <v>4549824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169">
        <v>0</v>
      </c>
      <c r="L486" s="3">
        <v>0</v>
      </c>
      <c r="M486" s="1">
        <v>540</v>
      </c>
      <c r="N486" s="1">
        <v>4278269.04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1">
        <f t="shared" si="206"/>
        <v>91554.96</v>
      </c>
      <c r="AD486" s="1">
        <v>180000</v>
      </c>
      <c r="AE486" s="3">
        <v>0</v>
      </c>
      <c r="AF486" s="2">
        <v>2024</v>
      </c>
      <c r="AG486" s="2">
        <v>2024</v>
      </c>
      <c r="AH486" s="2">
        <v>2024</v>
      </c>
      <c r="AI486" s="12"/>
      <c r="AJ486" s="12"/>
      <c r="AK486" s="12"/>
      <c r="AL486" s="12"/>
      <c r="AM486" s="13" t="s">
        <v>16964</v>
      </c>
      <c r="AN486" s="13" t="s">
        <v>16973</v>
      </c>
      <c r="AO486" s="13">
        <v>0</v>
      </c>
      <c r="AP486" s="13" t="s">
        <v>16985</v>
      </c>
      <c r="AQ486" s="13" t="s">
        <v>16977</v>
      </c>
      <c r="AR486" s="13" t="s">
        <v>16975</v>
      </c>
      <c r="AS486" s="13"/>
      <c r="AT486" s="13"/>
      <c r="AU486" s="13"/>
      <c r="AV486" s="13"/>
      <c r="AW486" s="13" t="s">
        <v>618</v>
      </c>
      <c r="AX486" s="14">
        <v>2680.85</v>
      </c>
      <c r="AY486" s="14">
        <v>500.5</v>
      </c>
      <c r="AZ486" s="13" t="s">
        <v>2969</v>
      </c>
      <c r="BA486" s="13">
        <v>2010</v>
      </c>
      <c r="BB486" s="15"/>
      <c r="BC486" s="16">
        <f t="shared" si="197"/>
        <v>-39.5</v>
      </c>
      <c r="BJ486" s="5" t="str">
        <f t="shared" si="198"/>
        <v>455.000</v>
      </c>
      <c r="BM486" s="5" t="s">
        <v>3839</v>
      </c>
      <c r="BN486" s="5" t="s">
        <v>1345</v>
      </c>
      <c r="BO486" s="5" t="s">
        <v>3840</v>
      </c>
      <c r="BU486" s="5" t="s">
        <v>3839</v>
      </c>
      <c r="BV486" s="5" t="s">
        <v>1345</v>
      </c>
      <c r="BW486" s="5" t="s">
        <v>3840</v>
      </c>
      <c r="CH486" s="165">
        <f t="shared" si="203"/>
        <v>-5.8207660913467407E-11</v>
      </c>
    </row>
    <row r="487" spans="1:86" x14ac:dyDescent="0.3">
      <c r="A487" s="5">
        <v>1</v>
      </c>
      <c r="B487" s="17">
        <f>SUBTOTAL(9,$A$409:A487)</f>
        <v>75</v>
      </c>
      <c r="C487" s="4" t="s">
        <v>3418</v>
      </c>
      <c r="D487" s="1">
        <f t="shared" si="205"/>
        <v>5235667.84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169">
        <v>0</v>
      </c>
      <c r="L487" s="3">
        <v>0</v>
      </c>
      <c r="M487" s="1">
        <v>621.4</v>
      </c>
      <c r="N487" s="1">
        <v>4949743.33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1">
        <f t="shared" si="206"/>
        <v>105924.51</v>
      </c>
      <c r="AD487" s="1">
        <v>180000</v>
      </c>
      <c r="AE487" s="3">
        <v>0</v>
      </c>
      <c r="AF487" s="2">
        <v>2024</v>
      </c>
      <c r="AG487" s="2">
        <v>2024</v>
      </c>
      <c r="AH487" s="2">
        <v>2024</v>
      </c>
      <c r="AI487" s="12"/>
      <c r="AJ487" s="12"/>
      <c r="AK487" s="12"/>
      <c r="AL487" s="12"/>
      <c r="AM487" s="13" t="s">
        <v>16964</v>
      </c>
      <c r="AN487" s="13" t="s">
        <v>16980</v>
      </c>
      <c r="AO487" s="13"/>
      <c r="AP487" s="13" t="s">
        <v>16966</v>
      </c>
      <c r="AQ487" s="13" t="s">
        <v>16977</v>
      </c>
      <c r="AR487" s="13" t="s">
        <v>16975</v>
      </c>
      <c r="AS487" s="13"/>
      <c r="AT487" s="13"/>
      <c r="AU487" s="13"/>
      <c r="AV487" s="13"/>
      <c r="AW487" s="13">
        <v>1964</v>
      </c>
      <c r="AX487" s="14">
        <v>1701.07</v>
      </c>
      <c r="AY487" s="14">
        <v>621.46</v>
      </c>
      <c r="AZ487" s="13" t="s">
        <v>2969</v>
      </c>
      <c r="BA487" s="13">
        <v>2010</v>
      </c>
      <c r="BB487" s="15"/>
      <c r="BC487" s="16">
        <f t="shared" ref="BC487:BC525" si="207">AY487-M487</f>
        <v>6.0000000000059117E-2</v>
      </c>
      <c r="CH487" s="165">
        <f t="shared" si="203"/>
        <v>-2.3283064365386963E-10</v>
      </c>
    </row>
    <row r="488" spans="1:86" x14ac:dyDescent="0.3">
      <c r="A488" s="5">
        <v>1</v>
      </c>
      <c r="B488" s="17">
        <f>SUBTOTAL(9,$A$409:A488)</f>
        <v>76</v>
      </c>
      <c r="C488" s="4" t="s">
        <v>542</v>
      </c>
      <c r="D488" s="1">
        <f t="shared" si="205"/>
        <v>4465568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169">
        <v>0</v>
      </c>
      <c r="L488" s="3">
        <v>0</v>
      </c>
      <c r="M488" s="1">
        <v>530</v>
      </c>
      <c r="N488" s="1">
        <v>4195778.34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1">
        <f t="shared" si="206"/>
        <v>89789.66</v>
      </c>
      <c r="AD488" s="1">
        <v>180000</v>
      </c>
      <c r="AE488" s="3">
        <v>0</v>
      </c>
      <c r="AF488" s="2">
        <v>2024</v>
      </c>
      <c r="AG488" s="2">
        <v>2024</v>
      </c>
      <c r="AH488" s="2">
        <v>2024</v>
      </c>
      <c r="AI488" s="12"/>
      <c r="AJ488" s="12"/>
      <c r="AK488" s="12"/>
      <c r="AL488" s="12"/>
      <c r="AM488" s="13" t="s">
        <v>16964</v>
      </c>
      <c r="AN488" s="13" t="s">
        <v>16984</v>
      </c>
      <c r="AO488" s="13">
        <v>0</v>
      </c>
      <c r="AP488" s="13" t="s">
        <v>16973</v>
      </c>
      <c r="AQ488" s="13" t="s">
        <v>16969</v>
      </c>
      <c r="AR488" s="13" t="s">
        <v>16964</v>
      </c>
      <c r="AS488" s="13"/>
      <c r="AT488" s="13"/>
      <c r="AU488" s="13"/>
      <c r="AV488" s="13"/>
      <c r="AW488" s="13" t="s">
        <v>639</v>
      </c>
      <c r="AX488" s="14">
        <v>2498.58</v>
      </c>
      <c r="AY488" s="14">
        <v>489.94</v>
      </c>
      <c r="AZ488" s="13" t="s">
        <v>2969</v>
      </c>
      <c r="BA488" s="13" t="s">
        <v>1345</v>
      </c>
      <c r="BB488" s="15"/>
      <c r="BC488" s="16">
        <f t="shared" si="207"/>
        <v>-40.06</v>
      </c>
      <c r="BJ488" s="5" t="e">
        <f t="shared" ref="BJ488:BJ496" si="208">VLOOKUP(C488,BM:BO,3,FALSE)</f>
        <v>#N/A</v>
      </c>
      <c r="BM488" s="5" t="s">
        <v>3841</v>
      </c>
      <c r="BN488" s="5" t="s">
        <v>3210</v>
      </c>
      <c r="BO488" s="5" t="s">
        <v>3842</v>
      </c>
      <c r="BU488" s="5" t="s">
        <v>3841</v>
      </c>
      <c r="BV488" s="5" t="s">
        <v>3210</v>
      </c>
      <c r="BW488" s="5" t="s">
        <v>3842</v>
      </c>
      <c r="CH488" s="165">
        <f t="shared" si="203"/>
        <v>1.4551915228366852E-10</v>
      </c>
    </row>
    <row r="489" spans="1:86" x14ac:dyDescent="0.3">
      <c r="A489" s="5">
        <v>1</v>
      </c>
      <c r="B489" s="17">
        <f>SUBTOTAL(9,$A$409:A489)</f>
        <v>77</v>
      </c>
      <c r="C489" s="4" t="s">
        <v>543</v>
      </c>
      <c r="D489" s="1">
        <f t="shared" si="205"/>
        <v>10455000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169">
        <v>0</v>
      </c>
      <c r="L489" s="3">
        <v>0</v>
      </c>
      <c r="M489" s="1">
        <v>1230</v>
      </c>
      <c r="N489" s="1">
        <v>10040140.98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1">
        <f t="shared" si="206"/>
        <v>214859.02</v>
      </c>
      <c r="AD489" s="3">
        <v>200000</v>
      </c>
      <c r="AE489" s="3">
        <v>0</v>
      </c>
      <c r="AF489" s="2">
        <v>2024</v>
      </c>
      <c r="AG489" s="2">
        <v>2024</v>
      </c>
      <c r="AH489" s="2">
        <v>2024</v>
      </c>
      <c r="AI489" s="12"/>
      <c r="AJ489" s="12"/>
      <c r="AK489" s="12"/>
      <c r="AL489" s="12"/>
      <c r="AM489" s="13" t="s">
        <v>16965</v>
      </c>
      <c r="AN489" s="13" t="s">
        <v>16967</v>
      </c>
      <c r="AO489" s="13">
        <v>0</v>
      </c>
      <c r="AP489" s="13" t="s">
        <v>16975</v>
      </c>
      <c r="AQ489" s="13" t="s">
        <v>16979</v>
      </c>
      <c r="AR489" s="13" t="s">
        <v>16975</v>
      </c>
      <c r="AS489" s="13"/>
      <c r="AT489" s="13"/>
      <c r="AU489" s="13"/>
      <c r="AV489" s="13"/>
      <c r="AW489" s="13" t="s">
        <v>929</v>
      </c>
      <c r="AX489" s="14">
        <v>5763.67</v>
      </c>
      <c r="AY489" s="14">
        <v>1406.99</v>
      </c>
      <c r="AZ489" s="13" t="s">
        <v>2994</v>
      </c>
      <c r="BA489" s="13" t="s">
        <v>17023</v>
      </c>
      <c r="BB489" s="15"/>
      <c r="BC489" s="16">
        <f t="shared" si="207"/>
        <v>176.99</v>
      </c>
      <c r="BJ489" s="5" t="str">
        <f t="shared" si="208"/>
        <v>нет данных</v>
      </c>
      <c r="BM489" s="5" t="s">
        <v>3843</v>
      </c>
      <c r="BN489" s="5" t="s">
        <v>3010</v>
      </c>
      <c r="BO489" s="5" t="s">
        <v>3844</v>
      </c>
      <c r="BU489" s="5" t="s">
        <v>3843</v>
      </c>
      <c r="BV489" s="5" t="s">
        <v>3010</v>
      </c>
      <c r="BW489" s="5" t="s">
        <v>3844</v>
      </c>
      <c r="CH489" s="165">
        <f t="shared" si="203"/>
        <v>-4.3655745685100555E-10</v>
      </c>
    </row>
    <row r="490" spans="1:86" x14ac:dyDescent="0.3">
      <c r="A490" s="5">
        <v>1</v>
      </c>
      <c r="B490" s="17">
        <f>SUBTOTAL(9,$A$409:A490)</f>
        <v>78</v>
      </c>
      <c r="C490" s="4" t="s">
        <v>544</v>
      </c>
      <c r="D490" s="1">
        <f t="shared" si="205"/>
        <v>10053425.92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169">
        <v>0</v>
      </c>
      <c r="L490" s="3">
        <v>0</v>
      </c>
      <c r="M490" s="1">
        <v>1193.2</v>
      </c>
      <c r="N490" s="1">
        <v>9646980.5399999991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1">
        <f t="shared" si="206"/>
        <v>206445.38</v>
      </c>
      <c r="AD490" s="3">
        <v>200000</v>
      </c>
      <c r="AE490" s="3">
        <v>0</v>
      </c>
      <c r="AF490" s="2">
        <v>2024</v>
      </c>
      <c r="AG490" s="2">
        <v>2024</v>
      </c>
      <c r="AH490" s="2">
        <v>2024</v>
      </c>
      <c r="AI490" s="12"/>
      <c r="AJ490" s="12"/>
      <c r="AK490" s="12"/>
      <c r="AL490" s="12"/>
      <c r="AM490" s="13" t="s">
        <v>16964</v>
      </c>
      <c r="AN490" s="13" t="s">
        <v>16980</v>
      </c>
      <c r="AO490" s="13">
        <v>0</v>
      </c>
      <c r="AP490" s="13" t="s">
        <v>16985</v>
      </c>
      <c r="AQ490" s="13" t="s">
        <v>16977</v>
      </c>
      <c r="AR490" s="13" t="s">
        <v>16975</v>
      </c>
      <c r="AS490" s="13"/>
      <c r="AT490" s="13"/>
      <c r="AU490" s="13"/>
      <c r="AV490" s="13"/>
      <c r="AW490" s="13" t="s">
        <v>621</v>
      </c>
      <c r="AX490" s="14">
        <v>3399.17</v>
      </c>
      <c r="AY490" s="14">
        <v>1193.2</v>
      </c>
      <c r="AZ490" s="13" t="s">
        <v>2969</v>
      </c>
      <c r="BA490" s="13" t="s">
        <v>17023</v>
      </c>
      <c r="BB490" s="15"/>
      <c r="BC490" s="16">
        <f t="shared" si="207"/>
        <v>0</v>
      </c>
      <c r="BJ490" s="5" t="str">
        <f t="shared" si="208"/>
        <v>874.900</v>
      </c>
      <c r="BM490" s="5" t="s">
        <v>3845</v>
      </c>
      <c r="BN490" s="5" t="s">
        <v>2982</v>
      </c>
      <c r="BO490" s="5" t="s">
        <v>3846</v>
      </c>
      <c r="BU490" s="5" t="s">
        <v>3845</v>
      </c>
      <c r="BV490" s="5" t="s">
        <v>2982</v>
      </c>
      <c r="BW490" s="5" t="s">
        <v>3846</v>
      </c>
      <c r="CH490" s="165">
        <f t="shared" si="203"/>
        <v>8.149072527885437E-10</v>
      </c>
    </row>
    <row r="491" spans="1:86" x14ac:dyDescent="0.3">
      <c r="A491" s="5">
        <v>1</v>
      </c>
      <c r="B491" s="17">
        <f>SUBTOTAL(9,$A$409:A491)</f>
        <v>79</v>
      </c>
      <c r="C491" s="4" t="s">
        <v>545</v>
      </c>
      <c r="D491" s="1">
        <f t="shared" si="205"/>
        <v>10616256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169">
        <v>0</v>
      </c>
      <c r="L491" s="3">
        <v>0</v>
      </c>
      <c r="M491" s="1">
        <v>1260</v>
      </c>
      <c r="N491" s="1">
        <v>10198018.41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1">
        <f t="shared" si="206"/>
        <v>218237.59</v>
      </c>
      <c r="AD491" s="3">
        <v>200000</v>
      </c>
      <c r="AE491" s="3">
        <v>0</v>
      </c>
      <c r="AF491" s="2">
        <v>2024</v>
      </c>
      <c r="AG491" s="2">
        <v>2024</v>
      </c>
      <c r="AH491" s="2">
        <v>2024</v>
      </c>
      <c r="AI491" s="12"/>
      <c r="AJ491" s="12"/>
      <c r="AK491" s="12"/>
      <c r="AL491" s="12"/>
      <c r="AM491" s="13" t="s">
        <v>16971</v>
      </c>
      <c r="AN491" s="13" t="s">
        <v>16966</v>
      </c>
      <c r="AO491" s="13">
        <v>0</v>
      </c>
      <c r="AP491" s="13" t="s">
        <v>16985</v>
      </c>
      <c r="AQ491" s="13" t="s">
        <v>16983</v>
      </c>
      <c r="AR491" s="13" t="s">
        <v>16975</v>
      </c>
      <c r="AS491" s="13"/>
      <c r="AT491" s="13"/>
      <c r="AU491" s="13"/>
      <c r="AV491" s="13"/>
      <c r="AW491" s="13" t="s">
        <v>619</v>
      </c>
      <c r="AX491" s="14">
        <v>4152</v>
      </c>
      <c r="AY491" s="14">
        <v>1166.0999999999999</v>
      </c>
      <c r="AZ491" s="13" t="s">
        <v>2969</v>
      </c>
      <c r="BA491" s="13" t="s">
        <v>17023</v>
      </c>
      <c r="BB491" s="15"/>
      <c r="BC491" s="16">
        <f t="shared" si="207"/>
        <v>-93.900000000000091</v>
      </c>
      <c r="BJ491" s="5" t="str">
        <f t="shared" si="208"/>
        <v>нет данных</v>
      </c>
      <c r="BM491" s="5" t="s">
        <v>563</v>
      </c>
      <c r="BN491" s="5" t="s">
        <v>658</v>
      </c>
      <c r="BO491" s="5" t="s">
        <v>3776</v>
      </c>
      <c r="BU491" s="5" t="s">
        <v>563</v>
      </c>
      <c r="BV491" s="5" t="s">
        <v>658</v>
      </c>
      <c r="BW491" s="5" t="s">
        <v>3776</v>
      </c>
      <c r="CH491" s="165">
        <f t="shared" si="203"/>
        <v>-1.4551915228366852E-10</v>
      </c>
    </row>
    <row r="492" spans="1:86" x14ac:dyDescent="0.3">
      <c r="A492" s="5">
        <v>1</v>
      </c>
      <c r="B492" s="17">
        <f>SUBTOTAL(9,$A$409:A492)</f>
        <v>80</v>
      </c>
      <c r="C492" s="4" t="s">
        <v>546</v>
      </c>
      <c r="D492" s="1">
        <f t="shared" si="205"/>
        <v>7333375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169">
        <v>0</v>
      </c>
      <c r="L492" s="3">
        <v>0</v>
      </c>
      <c r="M492" s="1">
        <v>862.75</v>
      </c>
      <c r="N492" s="1">
        <v>7003500.0999999996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1">
        <f t="shared" si="206"/>
        <v>149874.9</v>
      </c>
      <c r="AD492" s="1">
        <v>180000</v>
      </c>
      <c r="AE492" s="3">
        <v>0</v>
      </c>
      <c r="AF492" s="2">
        <v>2024</v>
      </c>
      <c r="AG492" s="2">
        <v>2024</v>
      </c>
      <c r="AH492" s="2">
        <v>2024</v>
      </c>
      <c r="AI492" s="12"/>
      <c r="AJ492" s="12"/>
      <c r="AK492" s="12"/>
      <c r="AL492" s="12"/>
      <c r="AM492" s="13" t="s">
        <v>16980</v>
      </c>
      <c r="AN492" s="13" t="s">
        <v>16971</v>
      </c>
      <c r="AO492" s="13">
        <v>0</v>
      </c>
      <c r="AP492" s="13" t="s">
        <v>16982</v>
      </c>
      <c r="AQ492" s="13" t="s">
        <v>16983</v>
      </c>
      <c r="AR492" s="13" t="s">
        <v>16975</v>
      </c>
      <c r="AS492" s="13"/>
      <c r="AT492" s="13"/>
      <c r="AU492" s="13"/>
      <c r="AV492" s="13"/>
      <c r="AW492" s="13" t="s">
        <v>781</v>
      </c>
      <c r="AX492" s="14">
        <v>3021.6</v>
      </c>
      <c r="AY492" s="14">
        <v>963</v>
      </c>
      <c r="AZ492" s="13" t="s">
        <v>2994</v>
      </c>
      <c r="BA492" s="13" t="s">
        <v>17023</v>
      </c>
      <c r="BB492" s="15"/>
      <c r="BC492" s="16">
        <f t="shared" si="207"/>
        <v>100.25</v>
      </c>
      <c r="BJ492" s="5" t="str">
        <f t="shared" si="208"/>
        <v>нет данных</v>
      </c>
      <c r="BM492" s="5" t="s">
        <v>3847</v>
      </c>
      <c r="BN492" s="5" t="s">
        <v>1275</v>
      </c>
      <c r="BO492" s="5" t="s">
        <v>3849</v>
      </c>
      <c r="BU492" s="5" t="s">
        <v>3847</v>
      </c>
      <c r="BV492" s="5" t="s">
        <v>1275</v>
      </c>
      <c r="BW492" s="5" t="s">
        <v>3849</v>
      </c>
      <c r="CH492" s="165">
        <f t="shared" si="203"/>
        <v>3.7834979593753815E-10</v>
      </c>
    </row>
    <row r="493" spans="1:86" ht="20.25" customHeight="1" x14ac:dyDescent="0.3">
      <c r="A493" s="5">
        <v>1</v>
      </c>
      <c r="B493" s="17">
        <f>SUBTOTAL(9,$A$409:A493)</f>
        <v>81</v>
      </c>
      <c r="C493" s="4" t="s">
        <v>548</v>
      </c>
      <c r="D493" s="1">
        <f t="shared" si="205"/>
        <v>8160000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169">
        <v>0</v>
      </c>
      <c r="L493" s="3">
        <v>0</v>
      </c>
      <c r="M493" s="1">
        <v>960</v>
      </c>
      <c r="N493" s="1">
        <v>7812805.9500000002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1">
        <f t="shared" si="206"/>
        <v>167194.04999999999</v>
      </c>
      <c r="AD493" s="1">
        <v>180000</v>
      </c>
      <c r="AE493" s="3">
        <v>0</v>
      </c>
      <c r="AF493" s="2">
        <v>2024</v>
      </c>
      <c r="AG493" s="2">
        <v>2024</v>
      </c>
      <c r="AH493" s="2">
        <v>2024</v>
      </c>
      <c r="AI493" s="12"/>
      <c r="AJ493" s="12"/>
      <c r="AK493" s="12"/>
      <c r="AL493" s="12"/>
      <c r="AM493" s="13" t="s">
        <v>16965</v>
      </c>
      <c r="AN493" s="13" t="s">
        <v>16967</v>
      </c>
      <c r="AO493" s="13">
        <v>0</v>
      </c>
      <c r="AP493" s="13" t="s">
        <v>16977</v>
      </c>
      <c r="AQ493" s="13" t="s">
        <v>16979</v>
      </c>
      <c r="AR493" s="13" t="s">
        <v>16975</v>
      </c>
      <c r="AS493" s="13"/>
      <c r="AT493" s="13"/>
      <c r="AU493" s="13"/>
      <c r="AV493" s="13"/>
      <c r="AW493" s="13" t="s">
        <v>616</v>
      </c>
      <c r="AX493" s="14">
        <v>3637.93</v>
      </c>
      <c r="AY493" s="14">
        <v>943</v>
      </c>
      <c r="AZ493" s="13" t="s">
        <v>3044</v>
      </c>
      <c r="BA493" s="13" t="s">
        <v>17023</v>
      </c>
      <c r="BB493" s="15"/>
      <c r="BC493" s="16">
        <f t="shared" si="207"/>
        <v>-17</v>
      </c>
      <c r="BJ493" s="5" t="str">
        <f t="shared" si="208"/>
        <v>943.000</v>
      </c>
      <c r="BM493" s="5" t="s">
        <v>3850</v>
      </c>
      <c r="BN493" s="5" t="s">
        <v>664</v>
      </c>
      <c r="BO493" s="5" t="s">
        <v>3851</v>
      </c>
      <c r="BU493" s="5" t="s">
        <v>3850</v>
      </c>
      <c r="BV493" s="5" t="s">
        <v>664</v>
      </c>
      <c r="BW493" s="5" t="s">
        <v>3851</v>
      </c>
      <c r="CH493" s="165">
        <f t="shared" si="203"/>
        <v>-1.7462298274040222E-10</v>
      </c>
    </row>
    <row r="494" spans="1:86" x14ac:dyDescent="0.3">
      <c r="A494" s="5">
        <v>1</v>
      </c>
      <c r="B494" s="17">
        <f>SUBTOTAL(9,$A$409:A494)</f>
        <v>82</v>
      </c>
      <c r="C494" s="4" t="s">
        <v>516</v>
      </c>
      <c r="D494" s="1">
        <f>E494+F494+G494+H494+I494+J494+L494+N494+P494+R494+T494+U494+V494+W494+X494+Y494+Z494+AA494+AB494+AC494+AD494+AE494</f>
        <v>6054944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180">
        <v>0</v>
      </c>
      <c r="L494" s="181">
        <v>0</v>
      </c>
      <c r="M494" s="183">
        <v>740</v>
      </c>
      <c r="N494" s="1">
        <v>5928083.0199999996</v>
      </c>
      <c r="O494" s="3">
        <v>0</v>
      </c>
      <c r="P494" s="3">
        <v>0</v>
      </c>
      <c r="Q494" s="1">
        <v>0</v>
      </c>
      <c r="R494" s="1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1">
        <f>ROUND(N494*2.14%,2)</f>
        <v>126860.98</v>
      </c>
      <c r="AD494" s="1">
        <v>0</v>
      </c>
      <c r="AE494" s="3">
        <v>0</v>
      </c>
      <c r="AF494" s="2" t="s">
        <v>17063</v>
      </c>
      <c r="AG494" s="2">
        <v>2024</v>
      </c>
      <c r="AH494" s="2">
        <v>2024</v>
      </c>
      <c r="AI494" s="12"/>
      <c r="AJ494" s="12"/>
      <c r="AK494" s="12"/>
      <c r="AL494" s="12"/>
      <c r="AM494" s="13" t="s">
        <v>16981</v>
      </c>
      <c r="AN494" s="13" t="s">
        <v>16982</v>
      </c>
      <c r="AO494" s="13">
        <v>0</v>
      </c>
      <c r="AP494" s="13" t="s">
        <v>16967</v>
      </c>
      <c r="AQ494" s="13" t="s">
        <v>16975</v>
      </c>
      <c r="AR494" s="13" t="s">
        <v>16975</v>
      </c>
      <c r="AS494" s="13"/>
      <c r="AT494" s="13"/>
      <c r="AU494" s="13"/>
      <c r="AV494" s="13"/>
      <c r="AW494" s="13" t="s">
        <v>2225</v>
      </c>
      <c r="AX494" s="14">
        <v>1159.1300000000001</v>
      </c>
      <c r="AY494" s="14">
        <v>650</v>
      </c>
      <c r="AZ494" s="13" t="s">
        <v>2969</v>
      </c>
      <c r="BA494" s="13" t="s">
        <v>17023</v>
      </c>
      <c r="BB494" s="15"/>
      <c r="BC494" s="16">
        <f>AY494-M494</f>
        <v>-90</v>
      </c>
      <c r="BJ494" s="5" t="str">
        <f t="shared" si="208"/>
        <v>886.900</v>
      </c>
      <c r="BM494" s="5" t="s">
        <v>3795</v>
      </c>
      <c r="BN494" s="5" t="s">
        <v>1142</v>
      </c>
      <c r="BO494" s="5" t="s">
        <v>3796</v>
      </c>
      <c r="BU494" s="5" t="s">
        <v>3795</v>
      </c>
      <c r="BV494" s="5" t="s">
        <v>1142</v>
      </c>
      <c r="BW494" s="5" t="s">
        <v>3796</v>
      </c>
      <c r="CH494" s="165">
        <f>D494-E494-F494-G494-H494-I494-J494-L494-N494-P494-R494-T494-U494-V494-W494-X494-Y494-Z494-AA494-AB494-AC494-AD494-AE494</f>
        <v>4.5110937207937241E-10</v>
      </c>
    </row>
    <row r="495" spans="1:86" x14ac:dyDescent="0.3">
      <c r="B495" s="166" t="s">
        <v>534</v>
      </c>
      <c r="C495" s="166"/>
      <c r="D495" s="163">
        <f>SUM(D496:D498)</f>
        <v>14682262.560000001</v>
      </c>
      <c r="E495" s="1">
        <f t="shared" ref="E495:AE495" si="209">SUM(E496:E498)</f>
        <v>0</v>
      </c>
      <c r="F495" s="1">
        <f t="shared" si="209"/>
        <v>0</v>
      </c>
      <c r="G495" s="1">
        <f t="shared" si="209"/>
        <v>0</v>
      </c>
      <c r="H495" s="1">
        <f t="shared" si="209"/>
        <v>0</v>
      </c>
      <c r="I495" s="1">
        <f t="shared" si="209"/>
        <v>0</v>
      </c>
      <c r="J495" s="1">
        <f t="shared" si="209"/>
        <v>0</v>
      </c>
      <c r="K495" s="164">
        <f t="shared" si="209"/>
        <v>0</v>
      </c>
      <c r="L495" s="1">
        <f t="shared" si="209"/>
        <v>0</v>
      </c>
      <c r="M495" s="1">
        <f t="shared" si="209"/>
        <v>1751.1</v>
      </c>
      <c r="N495" s="1">
        <f t="shared" si="209"/>
        <v>14031978.23</v>
      </c>
      <c r="O495" s="1">
        <f t="shared" si="209"/>
        <v>0</v>
      </c>
      <c r="P495" s="1">
        <f t="shared" si="209"/>
        <v>0</v>
      </c>
      <c r="Q495" s="1">
        <f t="shared" si="209"/>
        <v>0</v>
      </c>
      <c r="R495" s="1">
        <f t="shared" si="209"/>
        <v>0</v>
      </c>
      <c r="S495" s="1">
        <f t="shared" si="209"/>
        <v>0</v>
      </c>
      <c r="T495" s="1">
        <f t="shared" si="209"/>
        <v>0</v>
      </c>
      <c r="U495" s="1">
        <f t="shared" si="209"/>
        <v>0</v>
      </c>
      <c r="V495" s="1">
        <f t="shared" si="209"/>
        <v>0</v>
      </c>
      <c r="W495" s="1">
        <f t="shared" si="209"/>
        <v>0</v>
      </c>
      <c r="X495" s="1">
        <f t="shared" si="209"/>
        <v>0</v>
      </c>
      <c r="Y495" s="1">
        <f t="shared" si="209"/>
        <v>0</v>
      </c>
      <c r="Z495" s="1">
        <f t="shared" si="209"/>
        <v>0</v>
      </c>
      <c r="AA495" s="1">
        <f t="shared" si="209"/>
        <v>0</v>
      </c>
      <c r="AB495" s="1">
        <f t="shared" si="209"/>
        <v>0</v>
      </c>
      <c r="AC495" s="1">
        <f t="shared" si="209"/>
        <v>300284.33</v>
      </c>
      <c r="AD495" s="1">
        <f t="shared" si="209"/>
        <v>350000</v>
      </c>
      <c r="AE495" s="1">
        <f t="shared" si="209"/>
        <v>0</v>
      </c>
      <c r="AF495" s="2" t="s">
        <v>17037</v>
      </c>
      <c r="AG495" s="2" t="s">
        <v>17037</v>
      </c>
      <c r="AH495" s="2" t="s">
        <v>17037</v>
      </c>
      <c r="AI495" s="12"/>
      <c r="AJ495" s="12"/>
      <c r="AK495" s="12"/>
      <c r="AL495" s="12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4"/>
      <c r="AY495" s="14"/>
      <c r="AZ495" s="13"/>
      <c r="BA495" s="13"/>
      <c r="BB495" s="15"/>
      <c r="BC495" s="16">
        <f t="shared" si="207"/>
        <v>-1751.1</v>
      </c>
      <c r="BJ495" s="5" t="e">
        <f t="shared" si="208"/>
        <v>#N/A</v>
      </c>
      <c r="BM495" s="5" t="s">
        <v>750</v>
      </c>
      <c r="BN495" s="5" t="s">
        <v>672</v>
      </c>
      <c r="BO495" s="5" t="s">
        <v>3852</v>
      </c>
      <c r="BU495" s="5" t="s">
        <v>750</v>
      </c>
      <c r="BV495" s="5" t="s">
        <v>672</v>
      </c>
      <c r="BW495" s="5" t="s">
        <v>3852</v>
      </c>
      <c r="CH495" s="165">
        <f t="shared" si="203"/>
        <v>5.8207660913467407E-11</v>
      </c>
    </row>
    <row r="496" spans="1:86" x14ac:dyDescent="0.3">
      <c r="A496" s="5">
        <v>1</v>
      </c>
      <c r="B496" s="17">
        <f>SUBTOTAL(9,$A$409:A496)</f>
        <v>83</v>
      </c>
      <c r="C496" s="4" t="s">
        <v>549</v>
      </c>
      <c r="D496" s="1">
        <f t="shared" ref="D496:D498" si="210">E496+F496+G496+H496+I496+J496+L496+N496+P496+R496+T496+U496+V496+W496+X496+Y496+Z496+AA496+AB496+AC496+AD496+AE496</f>
        <v>8933500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169">
        <v>0</v>
      </c>
      <c r="L496" s="3">
        <v>0</v>
      </c>
      <c r="M496" s="1">
        <v>1051</v>
      </c>
      <c r="N496" s="1">
        <v>8550518.9000000004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1">
        <f>ROUND(N496*2.14%,2)</f>
        <v>182981.1</v>
      </c>
      <c r="AD496" s="3">
        <v>200000</v>
      </c>
      <c r="AE496" s="3">
        <v>0</v>
      </c>
      <c r="AF496" s="2">
        <v>2024</v>
      </c>
      <c r="AG496" s="2">
        <v>2024</v>
      </c>
      <c r="AH496" s="2">
        <v>2024</v>
      </c>
      <c r="AI496" s="12"/>
      <c r="AJ496" s="12"/>
      <c r="AK496" s="12"/>
      <c r="AL496" s="12"/>
      <c r="AM496" s="13" t="s">
        <v>16980</v>
      </c>
      <c r="AN496" s="13" t="s">
        <v>16961</v>
      </c>
      <c r="AO496" s="13">
        <v>0</v>
      </c>
      <c r="AP496" s="13" t="s">
        <v>16975</v>
      </c>
      <c r="AQ496" s="13" t="s">
        <v>16963</v>
      </c>
      <c r="AR496" s="13" t="s">
        <v>16975</v>
      </c>
      <c r="AS496" s="13"/>
      <c r="AT496" s="13"/>
      <c r="AU496" s="13"/>
      <c r="AV496" s="13"/>
      <c r="AW496" s="13" t="s">
        <v>926</v>
      </c>
      <c r="AX496" s="14">
        <v>5783</v>
      </c>
      <c r="AY496" s="14">
        <v>1051</v>
      </c>
      <c r="AZ496" s="13" t="s">
        <v>2994</v>
      </c>
      <c r="BA496" s="13">
        <v>2012</v>
      </c>
      <c r="BB496" s="15"/>
      <c r="BC496" s="16">
        <f t="shared" si="207"/>
        <v>0</v>
      </c>
      <c r="BJ496" s="5" t="str">
        <f t="shared" si="208"/>
        <v>1051.000</v>
      </c>
      <c r="BM496" s="5" t="s">
        <v>549</v>
      </c>
      <c r="BN496" s="5" t="s">
        <v>2982</v>
      </c>
      <c r="BO496" s="5" t="s">
        <v>3853</v>
      </c>
      <c r="BU496" s="5" t="s">
        <v>549</v>
      </c>
      <c r="BV496" s="5" t="s">
        <v>2982</v>
      </c>
      <c r="BW496" s="5" t="s">
        <v>3853</v>
      </c>
      <c r="CH496" s="165">
        <f t="shared" si="203"/>
        <v>-3.7834979593753815E-10</v>
      </c>
    </row>
    <row r="497" spans="1:86" x14ac:dyDescent="0.3">
      <c r="A497" s="5">
        <v>1</v>
      </c>
      <c r="B497" s="17">
        <f>SUBTOTAL(9,$A$409:A497)</f>
        <v>84</v>
      </c>
      <c r="C497" s="4" t="s">
        <v>3825</v>
      </c>
      <c r="D497" s="1">
        <f t="shared" si="210"/>
        <v>3364342.08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169">
        <v>0</v>
      </c>
      <c r="L497" s="3">
        <v>0</v>
      </c>
      <c r="M497" s="1">
        <v>399.3</v>
      </c>
      <c r="N497" s="1">
        <v>3146996.36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1">
        <f>ROUND(N497*2.14%,2)</f>
        <v>67345.72</v>
      </c>
      <c r="AD497" s="1">
        <v>150000</v>
      </c>
      <c r="AE497" s="3">
        <v>0</v>
      </c>
      <c r="AF497" s="2">
        <v>2024</v>
      </c>
      <c r="AG497" s="2">
        <v>2024</v>
      </c>
      <c r="AH497" s="2">
        <v>2024</v>
      </c>
      <c r="AI497" s="12"/>
      <c r="AJ497" s="12"/>
      <c r="AK497" s="12"/>
      <c r="AL497" s="12"/>
      <c r="AM497" s="13" t="s">
        <v>16973</v>
      </c>
      <c r="AN497" s="13" t="s">
        <v>16965</v>
      </c>
      <c r="AO497" s="13"/>
      <c r="AP497" s="13" t="s">
        <v>16975</v>
      </c>
      <c r="AQ497" s="13" t="s">
        <v>16983</v>
      </c>
      <c r="AR497" s="13" t="s">
        <v>16975</v>
      </c>
      <c r="AS497" s="13"/>
      <c r="AT497" s="13"/>
      <c r="AU497" s="13"/>
      <c r="AV497" s="13"/>
      <c r="AW497" s="13">
        <v>1988</v>
      </c>
      <c r="AX497" s="14">
        <v>1473.4</v>
      </c>
      <c r="AY497" s="14">
        <v>399.3</v>
      </c>
      <c r="AZ497" s="13" t="s">
        <v>17033</v>
      </c>
      <c r="BA497" s="13" t="s">
        <v>17023</v>
      </c>
      <c r="BB497" s="15"/>
      <c r="BC497" s="16">
        <f t="shared" si="207"/>
        <v>0</v>
      </c>
      <c r="CH497" s="165">
        <f t="shared" si="203"/>
        <v>2.0372681319713593E-10</v>
      </c>
    </row>
    <row r="498" spans="1:86" x14ac:dyDescent="0.3">
      <c r="A498" s="5">
        <v>1</v>
      </c>
      <c r="B498" s="17">
        <f>SUBTOTAL(9,$A$409:A498)</f>
        <v>85</v>
      </c>
      <c r="C498" s="4" t="s">
        <v>524</v>
      </c>
      <c r="D498" s="1">
        <f t="shared" si="210"/>
        <v>2384420.48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169">
        <v>0</v>
      </c>
      <c r="L498" s="3">
        <v>0</v>
      </c>
      <c r="M498" s="6">
        <v>300.8</v>
      </c>
      <c r="N498" s="1">
        <v>2334462.9700000002</v>
      </c>
      <c r="O498" s="3">
        <v>0</v>
      </c>
      <c r="P498" s="3">
        <v>0</v>
      </c>
      <c r="Q498" s="1">
        <v>0</v>
      </c>
      <c r="R498" s="1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1">
        <f>ROUND(N498*2.14%,2)</f>
        <v>49957.51</v>
      </c>
      <c r="AD498" s="1">
        <v>0</v>
      </c>
      <c r="AE498" s="3">
        <v>0</v>
      </c>
      <c r="AF498" s="2" t="s">
        <v>17063</v>
      </c>
      <c r="AG498" s="2">
        <v>2024</v>
      </c>
      <c r="AH498" s="2">
        <v>2024</v>
      </c>
      <c r="AI498" s="12"/>
      <c r="AJ498" s="12"/>
      <c r="AK498" s="12"/>
      <c r="AL498" s="12"/>
      <c r="AM498" s="13" t="s">
        <v>16978</v>
      </c>
      <c r="AN498" s="13" t="s">
        <v>16970</v>
      </c>
      <c r="AO498" s="13">
        <v>0</v>
      </c>
      <c r="AP498" s="13" t="s">
        <v>16985</v>
      </c>
      <c r="AQ498" s="13" t="s">
        <v>16972</v>
      </c>
      <c r="AR498" s="13">
        <v>0</v>
      </c>
      <c r="AS498" s="13"/>
      <c r="AT498" s="13"/>
      <c r="AU498" s="13"/>
      <c r="AV498" s="13"/>
      <c r="AW498" s="13" t="s">
        <v>621</v>
      </c>
      <c r="AX498" s="14">
        <v>701</v>
      </c>
      <c r="AY498" s="14">
        <v>300.8</v>
      </c>
      <c r="AZ498" s="13" t="s">
        <v>2969</v>
      </c>
      <c r="BA498" s="13">
        <v>2007</v>
      </c>
      <c r="BB498" s="15"/>
      <c r="BC498" s="16">
        <f>AY498-M498</f>
        <v>0</v>
      </c>
      <c r="BJ498" s="5" t="str">
        <f t="shared" ref="BJ498:BJ510" si="211">VLOOKUP(C498,BM:BO,3,FALSE)</f>
        <v>290.700</v>
      </c>
      <c r="BM498" s="5" t="s">
        <v>3811</v>
      </c>
      <c r="BN498" s="5" t="s">
        <v>813</v>
      </c>
      <c r="BO498" s="5" t="s">
        <v>2355</v>
      </c>
      <c r="BU498" s="5" t="s">
        <v>3811</v>
      </c>
      <c r="BV498" s="5" t="s">
        <v>813</v>
      </c>
      <c r="BW498" s="5" t="s">
        <v>2355</v>
      </c>
      <c r="CH498" s="165">
        <f t="shared" si="203"/>
        <v>-2.255546860396862E-10</v>
      </c>
    </row>
    <row r="499" spans="1:86" x14ac:dyDescent="0.3">
      <c r="B499" s="166" t="s">
        <v>535</v>
      </c>
      <c r="C499" s="166"/>
      <c r="D499" s="163">
        <f t="shared" ref="D499:AE499" si="212">SUM(D500:D501)</f>
        <v>17109331.199999999</v>
      </c>
      <c r="E499" s="1">
        <f t="shared" si="212"/>
        <v>0</v>
      </c>
      <c r="F499" s="1">
        <f t="shared" si="212"/>
        <v>0</v>
      </c>
      <c r="G499" s="1">
        <f t="shared" si="212"/>
        <v>0</v>
      </c>
      <c r="H499" s="1">
        <f t="shared" si="212"/>
        <v>0</v>
      </c>
      <c r="I499" s="1">
        <f t="shared" si="212"/>
        <v>0</v>
      </c>
      <c r="J499" s="1">
        <f t="shared" si="212"/>
        <v>0</v>
      </c>
      <c r="K499" s="164">
        <f t="shared" si="212"/>
        <v>0</v>
      </c>
      <c r="L499" s="1">
        <f t="shared" si="212"/>
        <v>0</v>
      </c>
      <c r="M499" s="1">
        <f t="shared" si="212"/>
        <v>2052</v>
      </c>
      <c r="N499" s="1">
        <f t="shared" si="212"/>
        <v>16555053.07</v>
      </c>
      <c r="O499" s="1">
        <f t="shared" si="212"/>
        <v>0</v>
      </c>
      <c r="P499" s="1">
        <f t="shared" si="212"/>
        <v>0</v>
      </c>
      <c r="Q499" s="1">
        <f t="shared" si="212"/>
        <v>0</v>
      </c>
      <c r="R499" s="1">
        <f t="shared" si="212"/>
        <v>0</v>
      </c>
      <c r="S499" s="1">
        <f t="shared" si="212"/>
        <v>0</v>
      </c>
      <c r="T499" s="1">
        <f t="shared" si="212"/>
        <v>0</v>
      </c>
      <c r="U499" s="1">
        <f t="shared" si="212"/>
        <v>0</v>
      </c>
      <c r="V499" s="1">
        <f t="shared" si="212"/>
        <v>0</v>
      </c>
      <c r="W499" s="1">
        <f t="shared" si="212"/>
        <v>0</v>
      </c>
      <c r="X499" s="1">
        <f t="shared" si="212"/>
        <v>0</v>
      </c>
      <c r="Y499" s="1">
        <f t="shared" si="212"/>
        <v>0</v>
      </c>
      <c r="Z499" s="1">
        <f t="shared" si="212"/>
        <v>0</v>
      </c>
      <c r="AA499" s="1">
        <f t="shared" si="212"/>
        <v>0</v>
      </c>
      <c r="AB499" s="1">
        <f t="shared" si="212"/>
        <v>0</v>
      </c>
      <c r="AC499" s="1">
        <f t="shared" si="212"/>
        <v>354278.13</v>
      </c>
      <c r="AD499" s="1">
        <f t="shared" si="212"/>
        <v>200000</v>
      </c>
      <c r="AE499" s="1">
        <f t="shared" si="212"/>
        <v>0</v>
      </c>
      <c r="AF499" s="2" t="s">
        <v>17037</v>
      </c>
      <c r="AG499" s="2" t="s">
        <v>17037</v>
      </c>
      <c r="AH499" s="2" t="s">
        <v>17037</v>
      </c>
      <c r="AI499" s="12"/>
      <c r="AJ499" s="12"/>
      <c r="AK499" s="12"/>
      <c r="AL499" s="12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4"/>
      <c r="AY499" s="14"/>
      <c r="AZ499" s="13"/>
      <c r="BA499" s="13"/>
      <c r="BB499" s="15"/>
      <c r="BC499" s="16">
        <f t="shared" si="207"/>
        <v>-2052</v>
      </c>
      <c r="BJ499" s="5" t="e">
        <f t="shared" si="211"/>
        <v>#N/A</v>
      </c>
      <c r="BM499" s="5" t="s">
        <v>3854</v>
      </c>
      <c r="BN499" s="5" t="s">
        <v>1345</v>
      </c>
      <c r="BO499" s="5" t="s">
        <v>2695</v>
      </c>
      <c r="BU499" s="5" t="s">
        <v>3854</v>
      </c>
      <c r="BV499" s="5" t="s">
        <v>1345</v>
      </c>
      <c r="BW499" s="5" t="s">
        <v>2695</v>
      </c>
      <c r="CH499" s="165">
        <f t="shared" si="203"/>
        <v>-1.0477378964424133E-9</v>
      </c>
    </row>
    <row r="500" spans="1:86" x14ac:dyDescent="0.3">
      <c r="A500" s="5">
        <v>1</v>
      </c>
      <c r="B500" s="17">
        <f>SUBTOTAL(9,$A$409:A500)</f>
        <v>86</v>
      </c>
      <c r="C500" s="4" t="s">
        <v>550</v>
      </c>
      <c r="D500" s="1">
        <f t="shared" ref="D500:D501" si="213">E500+F500+G500+H500+I500+J500+L500+N500+P500+R500+T500+U500+V500+W500+X500+Y500+Z500+AA500+AB500+AC500+AD500+AE500</f>
        <v>9832675.1999999993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169">
        <v>0</v>
      </c>
      <c r="L500" s="3">
        <v>0</v>
      </c>
      <c r="M500" s="1">
        <v>1167</v>
      </c>
      <c r="N500" s="1">
        <v>9430854.9100000001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1">
        <f>ROUND(N500*2.14%,2)-0.01</f>
        <v>201820.28999999998</v>
      </c>
      <c r="AD500" s="3">
        <v>200000</v>
      </c>
      <c r="AE500" s="3">
        <v>0</v>
      </c>
      <c r="AF500" s="2">
        <v>2024</v>
      </c>
      <c r="AG500" s="2">
        <v>2024</v>
      </c>
      <c r="AH500" s="2">
        <v>2024</v>
      </c>
      <c r="AI500" s="12"/>
      <c r="AJ500" s="12"/>
      <c r="AK500" s="12"/>
      <c r="AL500" s="12"/>
      <c r="AM500" s="13" t="s">
        <v>16971</v>
      </c>
      <c r="AN500" s="13" t="s">
        <v>16985</v>
      </c>
      <c r="AO500" s="13">
        <v>0</v>
      </c>
      <c r="AP500" s="13" t="s">
        <v>16985</v>
      </c>
      <c r="AQ500" s="13" t="s">
        <v>16983</v>
      </c>
      <c r="AR500" s="13" t="s">
        <v>16975</v>
      </c>
      <c r="AS500" s="13"/>
      <c r="AT500" s="13"/>
      <c r="AU500" s="13"/>
      <c r="AV500" s="13"/>
      <c r="AW500" s="13" t="s">
        <v>619</v>
      </c>
      <c r="AX500" s="14">
        <v>3417.9</v>
      </c>
      <c r="AY500" s="14">
        <v>1167</v>
      </c>
      <c r="AZ500" s="13" t="s">
        <v>2969</v>
      </c>
      <c r="BA500" s="13" t="s">
        <v>17023</v>
      </c>
      <c r="BB500" s="15"/>
      <c r="BC500" s="16">
        <f t="shared" si="207"/>
        <v>0</v>
      </c>
      <c r="BJ500" s="5" t="str">
        <f t="shared" si="211"/>
        <v>нет данных</v>
      </c>
      <c r="BM500" s="5" t="s">
        <v>3855</v>
      </c>
      <c r="BN500" s="5" t="s">
        <v>786</v>
      </c>
      <c r="BO500" s="5" t="s">
        <v>3813</v>
      </c>
      <c r="BU500" s="5" t="s">
        <v>3855</v>
      </c>
      <c r="BV500" s="5" t="s">
        <v>786</v>
      </c>
      <c r="BW500" s="5" t="s">
        <v>3813</v>
      </c>
      <c r="CH500" s="165">
        <f t="shared" si="203"/>
        <v>-8.7311491370201111E-10</v>
      </c>
    </row>
    <row r="501" spans="1:86" x14ac:dyDescent="0.3">
      <c r="A501" s="5">
        <v>1</v>
      </c>
      <c r="B501" s="17">
        <f>SUBTOTAL(9,$A$409:A501)</f>
        <v>87</v>
      </c>
      <c r="C501" s="4" t="s">
        <v>551</v>
      </c>
      <c r="D501" s="1">
        <f t="shared" si="213"/>
        <v>7276656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169">
        <v>0</v>
      </c>
      <c r="L501" s="3">
        <v>0</v>
      </c>
      <c r="M501" s="1">
        <v>885</v>
      </c>
      <c r="N501" s="1">
        <v>7124198.1600000001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1">
        <f>ROUND(N501*2.14%,2)</f>
        <v>152457.84</v>
      </c>
      <c r="AD501" s="1">
        <v>0</v>
      </c>
      <c r="AE501" s="3">
        <v>0</v>
      </c>
      <c r="AF501" s="2" t="s">
        <v>17063</v>
      </c>
      <c r="AG501" s="2">
        <v>2024</v>
      </c>
      <c r="AH501" s="2">
        <v>2024</v>
      </c>
      <c r="AI501" s="12"/>
      <c r="AJ501" s="12"/>
      <c r="AK501" s="12"/>
      <c r="AL501" s="12"/>
      <c r="AM501" s="13" t="s">
        <v>16966</v>
      </c>
      <c r="AN501" s="13" t="s">
        <v>16970</v>
      </c>
      <c r="AO501" s="13">
        <v>0</v>
      </c>
      <c r="AP501" s="13" t="s">
        <v>16971</v>
      </c>
      <c r="AQ501" s="13" t="s">
        <v>16972</v>
      </c>
      <c r="AR501" s="13">
        <v>0</v>
      </c>
      <c r="AS501" s="13" t="s">
        <v>16995</v>
      </c>
      <c r="AT501" s="13"/>
      <c r="AU501" s="13"/>
      <c r="AV501" s="13"/>
      <c r="AW501" s="13" t="s">
        <v>997</v>
      </c>
      <c r="AX501" s="14">
        <v>884.1</v>
      </c>
      <c r="AY501" s="14">
        <v>885</v>
      </c>
      <c r="AZ501" s="13" t="s">
        <v>2969</v>
      </c>
      <c r="BA501" s="13">
        <v>2009</v>
      </c>
      <c r="BB501" s="15"/>
      <c r="BC501" s="16">
        <f t="shared" si="207"/>
        <v>0</v>
      </c>
      <c r="BJ501" s="5" t="e">
        <f t="shared" si="211"/>
        <v>#N/A</v>
      </c>
      <c r="BM501" s="5" t="s">
        <v>3856</v>
      </c>
      <c r="BN501" s="5" t="s">
        <v>865</v>
      </c>
      <c r="BO501" s="5" t="s">
        <v>3857</v>
      </c>
      <c r="BU501" s="5" t="s">
        <v>3856</v>
      </c>
      <c r="BV501" s="5" t="s">
        <v>865</v>
      </c>
      <c r="BW501" s="5" t="s">
        <v>3857</v>
      </c>
      <c r="CH501" s="165">
        <f t="shared" si="203"/>
        <v>-1.4551915228366852E-10</v>
      </c>
    </row>
    <row r="502" spans="1:86" x14ac:dyDescent="0.3">
      <c r="B502" s="166" t="s">
        <v>536</v>
      </c>
      <c r="C502" s="166"/>
      <c r="D502" s="163">
        <f>D503+D504</f>
        <v>15108214.489999998</v>
      </c>
      <c r="E502" s="1">
        <f t="shared" ref="E502:AE502" si="214">E503+E504</f>
        <v>0</v>
      </c>
      <c r="F502" s="1">
        <f t="shared" si="214"/>
        <v>0</v>
      </c>
      <c r="G502" s="1">
        <f t="shared" si="214"/>
        <v>0</v>
      </c>
      <c r="H502" s="1">
        <f t="shared" si="214"/>
        <v>0</v>
      </c>
      <c r="I502" s="1">
        <f t="shared" si="214"/>
        <v>0</v>
      </c>
      <c r="J502" s="1">
        <f t="shared" si="214"/>
        <v>0</v>
      </c>
      <c r="K502" s="164">
        <f t="shared" si="214"/>
        <v>0</v>
      </c>
      <c r="L502" s="1">
        <f t="shared" si="214"/>
        <v>0</v>
      </c>
      <c r="M502" s="1">
        <f t="shared" si="214"/>
        <v>544.79999999999995</v>
      </c>
      <c r="N502" s="1">
        <f t="shared" si="214"/>
        <v>4317864.58</v>
      </c>
      <c r="O502" s="1">
        <f t="shared" si="214"/>
        <v>0</v>
      </c>
      <c r="P502" s="1">
        <f t="shared" si="214"/>
        <v>0</v>
      </c>
      <c r="Q502" s="1">
        <f t="shared" si="214"/>
        <v>2566</v>
      </c>
      <c r="R502" s="1">
        <f t="shared" si="214"/>
        <v>10052817.32</v>
      </c>
      <c r="S502" s="1">
        <f t="shared" si="214"/>
        <v>0</v>
      </c>
      <c r="T502" s="1">
        <f t="shared" si="214"/>
        <v>0</v>
      </c>
      <c r="U502" s="1">
        <f t="shared" si="214"/>
        <v>0</v>
      </c>
      <c r="V502" s="1">
        <f t="shared" si="214"/>
        <v>0</v>
      </c>
      <c r="W502" s="1">
        <f t="shared" si="214"/>
        <v>0</v>
      </c>
      <c r="X502" s="1">
        <f t="shared" si="214"/>
        <v>0</v>
      </c>
      <c r="Y502" s="1">
        <f t="shared" si="214"/>
        <v>0</v>
      </c>
      <c r="Z502" s="1">
        <f t="shared" si="214"/>
        <v>0</v>
      </c>
      <c r="AA502" s="1">
        <f t="shared" si="214"/>
        <v>0</v>
      </c>
      <c r="AB502" s="1">
        <f t="shared" si="214"/>
        <v>0</v>
      </c>
      <c r="AC502" s="1">
        <f t="shared" si="214"/>
        <v>307532.59000000003</v>
      </c>
      <c r="AD502" s="1">
        <f t="shared" si="214"/>
        <v>430000</v>
      </c>
      <c r="AE502" s="1">
        <f t="shared" si="214"/>
        <v>0</v>
      </c>
      <c r="AF502" s="2" t="s">
        <v>17037</v>
      </c>
      <c r="AG502" s="2" t="s">
        <v>17037</v>
      </c>
      <c r="AH502" s="2" t="s">
        <v>17037</v>
      </c>
      <c r="AI502" s="12"/>
      <c r="AJ502" s="12"/>
      <c r="AK502" s="12"/>
      <c r="AL502" s="12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4"/>
      <c r="AY502" s="14"/>
      <c r="AZ502" s="13"/>
      <c r="BA502" s="13"/>
      <c r="BB502" s="15"/>
      <c r="BC502" s="16">
        <f t="shared" si="207"/>
        <v>-544.79999999999995</v>
      </c>
      <c r="BJ502" s="5" t="e">
        <f t="shared" si="211"/>
        <v>#N/A</v>
      </c>
      <c r="BM502" s="5" t="s">
        <v>751</v>
      </c>
      <c r="BN502" s="5" t="s">
        <v>628</v>
      </c>
      <c r="BO502" s="5" t="s">
        <v>3858</v>
      </c>
      <c r="BU502" s="5" t="s">
        <v>751</v>
      </c>
      <c r="BV502" s="5" t="s">
        <v>628</v>
      </c>
      <c r="BW502" s="5" t="s">
        <v>3858</v>
      </c>
      <c r="CH502" s="165">
        <f t="shared" si="203"/>
        <v>-2.0372681319713593E-9</v>
      </c>
    </row>
    <row r="503" spans="1:86" x14ac:dyDescent="0.3">
      <c r="A503" s="5">
        <v>1</v>
      </c>
      <c r="B503" s="17">
        <f>SUBTOTAL(9,$A$409:A503)</f>
        <v>88</v>
      </c>
      <c r="C503" s="4" t="s">
        <v>552</v>
      </c>
      <c r="D503" s="1">
        <f t="shared" ref="D503:D504" si="215">E503+F503+G503+H503+I503+J503+L503+N503+P503+R503+T503+U503+V503+W503+X503+Y503+Z503+AA503+AB503+AC503+AD503+AE503</f>
        <v>10517947.609999999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169">
        <v>0</v>
      </c>
      <c r="L503" s="3">
        <v>0</v>
      </c>
      <c r="M503" s="1">
        <v>0</v>
      </c>
      <c r="N503" s="197">
        <v>0</v>
      </c>
      <c r="O503" s="3">
        <v>0</v>
      </c>
      <c r="P503" s="3">
        <v>0</v>
      </c>
      <c r="Q503" s="3">
        <v>2566</v>
      </c>
      <c r="R503" s="1">
        <v>10052817.32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1">
        <f>ROUND(R503*2.14%,2)</f>
        <v>215130.29</v>
      </c>
      <c r="AD503" s="3">
        <v>250000</v>
      </c>
      <c r="AE503" s="3">
        <v>0</v>
      </c>
      <c r="AF503" s="2">
        <v>2024</v>
      </c>
      <c r="AG503" s="2">
        <v>2024</v>
      </c>
      <c r="AH503" s="2">
        <v>2024</v>
      </c>
      <c r="AI503" s="12"/>
      <c r="AJ503" s="12"/>
      <c r="AK503" s="12"/>
      <c r="AL503" s="12"/>
      <c r="AM503" s="13" t="s">
        <v>16966</v>
      </c>
      <c r="AN503" s="13" t="s">
        <v>16970</v>
      </c>
      <c r="AO503" s="13">
        <v>0</v>
      </c>
      <c r="AP503" s="13" t="s">
        <v>16971</v>
      </c>
      <c r="AQ503" s="13" t="s">
        <v>16972</v>
      </c>
      <c r="AR503" s="13" t="s">
        <v>16975</v>
      </c>
      <c r="AS503" s="13"/>
      <c r="AT503" s="13"/>
      <c r="AU503" s="13"/>
      <c r="AV503" s="13"/>
      <c r="AW503" s="13" t="s">
        <v>800</v>
      </c>
      <c r="AX503" s="14">
        <v>4615.13</v>
      </c>
      <c r="AY503" s="14">
        <v>1650</v>
      </c>
      <c r="AZ503" s="13" t="s">
        <v>2969</v>
      </c>
      <c r="BA503" s="13" t="s">
        <v>2986</v>
      </c>
      <c r="BB503" s="15"/>
      <c r="BC503" s="16">
        <f t="shared" si="207"/>
        <v>1650</v>
      </c>
      <c r="BJ503" s="5" t="str">
        <f t="shared" si="211"/>
        <v>1204.200</v>
      </c>
      <c r="BM503" s="5" t="s">
        <v>752</v>
      </c>
      <c r="BN503" s="5" t="s">
        <v>3210</v>
      </c>
      <c r="BO503" s="5" t="s">
        <v>785</v>
      </c>
      <c r="BU503" s="5" t="s">
        <v>752</v>
      </c>
      <c r="BV503" s="5" t="s">
        <v>3210</v>
      </c>
      <c r="BW503" s="5" t="s">
        <v>785</v>
      </c>
      <c r="CH503" s="165">
        <f t="shared" si="203"/>
        <v>-9.0221874415874481E-10</v>
      </c>
    </row>
    <row r="504" spans="1:86" x14ac:dyDescent="0.3">
      <c r="A504" s="5">
        <v>1</v>
      </c>
      <c r="B504" s="17">
        <f>SUBTOTAL(9,$A$409:A504)</f>
        <v>89</v>
      </c>
      <c r="C504" s="4" t="s">
        <v>553</v>
      </c>
      <c r="D504" s="1">
        <f t="shared" si="215"/>
        <v>4590266.88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169">
        <v>0</v>
      </c>
      <c r="L504" s="3">
        <v>0</v>
      </c>
      <c r="M504" s="1">
        <v>544.79999999999995</v>
      </c>
      <c r="N504" s="1">
        <v>4317864.58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1">
        <f>ROUND(N504*2.14%,2)</f>
        <v>92402.3</v>
      </c>
      <c r="AD504" s="1">
        <v>180000</v>
      </c>
      <c r="AE504" s="3">
        <v>0</v>
      </c>
      <c r="AF504" s="2">
        <v>2024</v>
      </c>
      <c r="AG504" s="2">
        <v>2024</v>
      </c>
      <c r="AH504" s="2">
        <v>2024</v>
      </c>
      <c r="AI504" s="12"/>
      <c r="AJ504" s="12"/>
      <c r="AK504" s="12"/>
      <c r="AL504" s="12"/>
      <c r="AM504" s="13" t="s">
        <v>16964</v>
      </c>
      <c r="AN504" s="13" t="s">
        <v>16965</v>
      </c>
      <c r="AO504" s="13">
        <v>0</v>
      </c>
      <c r="AP504" s="13" t="s">
        <v>16980</v>
      </c>
      <c r="AQ504" s="13" t="s">
        <v>16977</v>
      </c>
      <c r="AR504" s="13">
        <v>0</v>
      </c>
      <c r="AS504" s="13"/>
      <c r="AT504" s="13"/>
      <c r="AU504" s="13"/>
      <c r="AV504" s="13"/>
      <c r="AW504" s="13" t="s">
        <v>642</v>
      </c>
      <c r="AX504" s="14">
        <v>613.79999999999995</v>
      </c>
      <c r="AY504" s="14">
        <v>544.79999999999995</v>
      </c>
      <c r="AZ504" s="13" t="s">
        <v>2969</v>
      </c>
      <c r="BA504" s="13" t="s">
        <v>17023</v>
      </c>
      <c r="BB504" s="15"/>
      <c r="BC504" s="16">
        <f t="shared" si="207"/>
        <v>0</v>
      </c>
      <c r="BJ504" s="5" t="str">
        <f t="shared" si="211"/>
        <v>403.600</v>
      </c>
      <c r="BM504" s="5" t="s">
        <v>3859</v>
      </c>
      <c r="BN504" s="5" t="s">
        <v>865</v>
      </c>
      <c r="BO504" s="5" t="s">
        <v>2432</v>
      </c>
      <c r="BU504" s="5" t="s">
        <v>3859</v>
      </c>
      <c r="BV504" s="5" t="s">
        <v>865</v>
      </c>
      <c r="BW504" s="5" t="s">
        <v>2432</v>
      </c>
      <c r="CH504" s="165">
        <f t="shared" si="203"/>
        <v>-1.7462298274040222E-10</v>
      </c>
    </row>
    <row r="505" spans="1:86" x14ac:dyDescent="0.3">
      <c r="B505" s="166" t="s">
        <v>459</v>
      </c>
      <c r="C505" s="166"/>
      <c r="D505" s="163">
        <f>SUM(D506:D513)</f>
        <v>40448210.159999996</v>
      </c>
      <c r="E505" s="1">
        <f t="shared" ref="E505:AE505" si="216">SUM(E506:E513)</f>
        <v>0</v>
      </c>
      <c r="F505" s="1">
        <f t="shared" si="216"/>
        <v>0</v>
      </c>
      <c r="G505" s="1">
        <f t="shared" si="216"/>
        <v>0</v>
      </c>
      <c r="H505" s="1">
        <f t="shared" si="216"/>
        <v>0</v>
      </c>
      <c r="I505" s="1">
        <f t="shared" si="216"/>
        <v>0</v>
      </c>
      <c r="J505" s="1">
        <f t="shared" si="216"/>
        <v>0</v>
      </c>
      <c r="K505" s="164">
        <f t="shared" si="216"/>
        <v>0</v>
      </c>
      <c r="L505" s="1">
        <f t="shared" si="216"/>
        <v>0</v>
      </c>
      <c r="M505" s="1">
        <f t="shared" si="216"/>
        <v>4652.3</v>
      </c>
      <c r="N505" s="1">
        <f t="shared" si="216"/>
        <v>35603025.469999999</v>
      </c>
      <c r="O505" s="1">
        <f t="shared" si="216"/>
        <v>0</v>
      </c>
      <c r="P505" s="1">
        <f t="shared" si="216"/>
        <v>0</v>
      </c>
      <c r="Q505" s="1">
        <f t="shared" si="216"/>
        <v>585.5</v>
      </c>
      <c r="R505" s="1">
        <f t="shared" si="216"/>
        <v>2913430.43</v>
      </c>
      <c r="S505" s="1">
        <f t="shared" si="216"/>
        <v>0</v>
      </c>
      <c r="T505" s="1">
        <f t="shared" si="216"/>
        <v>0</v>
      </c>
      <c r="U505" s="1">
        <f t="shared" si="216"/>
        <v>0</v>
      </c>
      <c r="V505" s="1">
        <f t="shared" si="216"/>
        <v>0</v>
      </c>
      <c r="W505" s="1">
        <f t="shared" si="216"/>
        <v>0</v>
      </c>
      <c r="X505" s="1">
        <f t="shared" si="216"/>
        <v>0</v>
      </c>
      <c r="Y505" s="1">
        <f t="shared" si="216"/>
        <v>0</v>
      </c>
      <c r="Z505" s="1">
        <f t="shared" si="216"/>
        <v>0</v>
      </c>
      <c r="AA505" s="1">
        <f t="shared" si="216"/>
        <v>0</v>
      </c>
      <c r="AB505" s="1">
        <f t="shared" si="216"/>
        <v>0</v>
      </c>
      <c r="AC505" s="1">
        <f t="shared" si="216"/>
        <v>771754.26</v>
      </c>
      <c r="AD505" s="1">
        <f t="shared" si="216"/>
        <v>680000</v>
      </c>
      <c r="AE505" s="1">
        <f t="shared" si="216"/>
        <v>480000</v>
      </c>
      <c r="AF505" s="2" t="s">
        <v>17037</v>
      </c>
      <c r="AG505" s="2" t="s">
        <v>17037</v>
      </c>
      <c r="AH505" s="2" t="s">
        <v>17037</v>
      </c>
      <c r="AI505" s="12"/>
      <c r="AJ505" s="12"/>
      <c r="AK505" s="12"/>
      <c r="AL505" s="12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4"/>
      <c r="AY505" s="14"/>
      <c r="AZ505" s="13"/>
      <c r="BA505" s="13"/>
      <c r="BB505" s="15"/>
      <c r="BC505" s="16">
        <f t="shared" si="207"/>
        <v>-4652.3</v>
      </c>
      <c r="BJ505" s="5" t="e">
        <f t="shared" si="211"/>
        <v>#N/A</v>
      </c>
      <c r="BM505" s="5" t="s">
        <v>3707</v>
      </c>
      <c r="BN505" s="5" t="s">
        <v>734</v>
      </c>
      <c r="BO505" s="5" t="s">
        <v>3708</v>
      </c>
      <c r="BU505" s="5" t="s">
        <v>3707</v>
      </c>
      <c r="BV505" s="5" t="s">
        <v>734</v>
      </c>
      <c r="BW505" s="5" t="s">
        <v>3708</v>
      </c>
      <c r="CH505" s="165">
        <f t="shared" si="203"/>
        <v>-2.5611370801925659E-9</v>
      </c>
    </row>
    <row r="506" spans="1:86" x14ac:dyDescent="0.3">
      <c r="A506" s="5">
        <v>1</v>
      </c>
      <c r="B506" s="17">
        <f>SUBTOTAL(9,$A$409:A506)</f>
        <v>90</v>
      </c>
      <c r="C506" s="4" t="s">
        <v>476</v>
      </c>
      <c r="D506" s="1">
        <f t="shared" ref="D506:D513" si="217">E506+F506+G506+H506+I506+J506+L506+N506+P506+R506+T506+U506+V506+W506+X506+Y506+Z506+AA506+AB506+AC506+AD506+AE506</f>
        <v>12960000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169">
        <v>0</v>
      </c>
      <c r="L506" s="3">
        <v>0</v>
      </c>
      <c r="M506" s="1">
        <v>1620</v>
      </c>
      <c r="N506" s="1">
        <v>12492657.140000001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1">
        <f>ROUND(N506*2.14%,2)</f>
        <v>267342.86</v>
      </c>
      <c r="AD506" s="3">
        <v>200000</v>
      </c>
      <c r="AE506" s="3">
        <v>0</v>
      </c>
      <c r="AF506" s="2">
        <v>2024</v>
      </c>
      <c r="AG506" s="2">
        <v>2024</v>
      </c>
      <c r="AH506" s="2">
        <v>2024</v>
      </c>
      <c r="AI506" s="12"/>
      <c r="AJ506" s="12"/>
      <c r="AK506" s="12"/>
      <c r="AL506" s="12"/>
      <c r="AM506" s="13" t="s">
        <v>16965</v>
      </c>
      <c r="AN506" s="13" t="s">
        <v>16967</v>
      </c>
      <c r="AO506" s="13">
        <v>0</v>
      </c>
      <c r="AP506" s="13" t="s">
        <v>16975</v>
      </c>
      <c r="AQ506" s="13" t="s">
        <v>16968</v>
      </c>
      <c r="AR506" s="13" t="s">
        <v>16963</v>
      </c>
      <c r="AS506" s="13"/>
      <c r="AT506" s="13"/>
      <c r="AU506" s="13"/>
      <c r="AV506" s="13"/>
      <c r="AW506" s="13" t="s">
        <v>1016</v>
      </c>
      <c r="AX506" s="14">
        <v>6142.1</v>
      </c>
      <c r="AY506" s="14">
        <v>1614</v>
      </c>
      <c r="AZ506" s="13" t="s">
        <v>2994</v>
      </c>
      <c r="BA506" s="13">
        <v>2009</v>
      </c>
      <c r="BB506" s="15"/>
      <c r="BC506" s="16">
        <f t="shared" si="207"/>
        <v>-6</v>
      </c>
      <c r="BJ506" s="5" t="str">
        <f t="shared" si="211"/>
        <v>1614.600</v>
      </c>
      <c r="BM506" s="5" t="s">
        <v>3709</v>
      </c>
      <c r="BN506" s="5" t="s">
        <v>2986</v>
      </c>
      <c r="BO506" s="5" t="s">
        <v>3708</v>
      </c>
      <c r="BU506" s="5" t="s">
        <v>3709</v>
      </c>
      <c r="BV506" s="5" t="s">
        <v>2986</v>
      </c>
      <c r="BW506" s="5" t="s">
        <v>3708</v>
      </c>
      <c r="CH506" s="165">
        <f t="shared" si="203"/>
        <v>-5.8207660913467407E-10</v>
      </c>
    </row>
    <row r="507" spans="1:86" x14ac:dyDescent="0.3">
      <c r="A507" s="5">
        <v>1</v>
      </c>
      <c r="B507" s="17">
        <f>SUBTOTAL(9,$A$409:A507)</f>
        <v>91</v>
      </c>
      <c r="C507" s="4" t="s">
        <v>477</v>
      </c>
      <c r="D507" s="1">
        <f t="shared" si="217"/>
        <v>4012668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169">
        <v>0</v>
      </c>
      <c r="L507" s="3">
        <v>0</v>
      </c>
      <c r="M507" s="1">
        <v>450</v>
      </c>
      <c r="N507" s="1">
        <v>3781738.79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1">
        <f>ROUND(N507*2.14%,2)</f>
        <v>80929.210000000006</v>
      </c>
      <c r="AD507" s="1">
        <v>150000</v>
      </c>
      <c r="AE507" s="3">
        <v>0</v>
      </c>
      <c r="AF507" s="2">
        <v>2024</v>
      </c>
      <c r="AG507" s="2">
        <v>2024</v>
      </c>
      <c r="AH507" s="2">
        <v>2024</v>
      </c>
      <c r="AI507" s="12"/>
      <c r="AJ507" s="12"/>
      <c r="AK507" s="12"/>
      <c r="AL507" s="12"/>
      <c r="AM507" s="13" t="s">
        <v>16978</v>
      </c>
      <c r="AN507" s="13" t="s">
        <v>16961</v>
      </c>
      <c r="AO507" s="13">
        <v>0</v>
      </c>
      <c r="AP507" s="13" t="s">
        <v>16975</v>
      </c>
      <c r="AQ507" s="13" t="s">
        <v>16963</v>
      </c>
      <c r="AR507" s="13">
        <v>0</v>
      </c>
      <c r="AS507" s="13"/>
      <c r="AT507" s="13"/>
      <c r="AU507" s="13"/>
      <c r="AV507" s="13"/>
      <c r="AW507" s="13" t="s">
        <v>926</v>
      </c>
      <c r="AX507" s="14">
        <v>862.2</v>
      </c>
      <c r="AY507" s="14" t="s">
        <v>2986</v>
      </c>
      <c r="AZ507" s="13" t="s">
        <v>2994</v>
      </c>
      <c r="BA507" s="13" t="s">
        <v>17023</v>
      </c>
      <c r="BB507" s="15"/>
      <c r="BC507" s="16" t="e">
        <f t="shared" si="207"/>
        <v>#VALUE!</v>
      </c>
      <c r="BJ507" s="5" t="str">
        <f t="shared" si="211"/>
        <v>нет данных</v>
      </c>
      <c r="BM507" s="5" t="s">
        <v>726</v>
      </c>
      <c r="BN507" s="5" t="s">
        <v>2986</v>
      </c>
      <c r="BO507" s="5" t="s">
        <v>2986</v>
      </c>
      <c r="BU507" s="5" t="s">
        <v>726</v>
      </c>
      <c r="BV507" s="5" t="s">
        <v>2986</v>
      </c>
      <c r="BW507" s="5" t="s">
        <v>2986</v>
      </c>
      <c r="CH507" s="165">
        <f t="shared" si="203"/>
        <v>-5.8207660913467407E-11</v>
      </c>
    </row>
    <row r="508" spans="1:86" x14ac:dyDescent="0.3">
      <c r="A508" s="5">
        <v>1</v>
      </c>
      <c r="B508" s="17">
        <f>SUBTOTAL(9,$A$409:A508)</f>
        <v>92</v>
      </c>
      <c r="C508" s="4" t="s">
        <v>478</v>
      </c>
      <c r="D508" s="1">
        <f t="shared" si="217"/>
        <v>6108172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169">
        <v>0</v>
      </c>
      <c r="L508" s="3">
        <v>0</v>
      </c>
      <c r="M508" s="1">
        <v>685</v>
      </c>
      <c r="N508" s="1">
        <v>5803967.0999999996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1">
        <f>ROUND(N508*2.14%,2)</f>
        <v>124204.9</v>
      </c>
      <c r="AD508" s="1">
        <v>180000</v>
      </c>
      <c r="AE508" s="3">
        <v>0</v>
      </c>
      <c r="AF508" s="2">
        <v>2024</v>
      </c>
      <c r="AG508" s="2">
        <v>2024</v>
      </c>
      <c r="AH508" s="2">
        <v>2024</v>
      </c>
      <c r="AI508" s="12"/>
      <c r="AJ508" s="12"/>
      <c r="AK508" s="12"/>
      <c r="AL508" s="12"/>
      <c r="AM508" s="13" t="s">
        <v>16980</v>
      </c>
      <c r="AN508" s="13" t="s">
        <v>16961</v>
      </c>
      <c r="AO508" s="13">
        <v>0</v>
      </c>
      <c r="AP508" s="13" t="s">
        <v>16975</v>
      </c>
      <c r="AQ508" s="13" t="s">
        <v>16975</v>
      </c>
      <c r="AR508" s="13">
        <v>0</v>
      </c>
      <c r="AS508" s="13"/>
      <c r="AT508" s="13"/>
      <c r="AU508" s="13"/>
      <c r="AV508" s="13"/>
      <c r="AW508" s="13" t="s">
        <v>1270</v>
      </c>
      <c r="AX508" s="14">
        <v>935.2</v>
      </c>
      <c r="AY508" s="14">
        <v>716</v>
      </c>
      <c r="AZ508" s="13" t="s">
        <v>2994</v>
      </c>
      <c r="BA508" s="13">
        <v>2010</v>
      </c>
      <c r="BB508" s="15"/>
      <c r="BC508" s="16">
        <f t="shared" si="207"/>
        <v>31</v>
      </c>
      <c r="BJ508" s="5" t="str">
        <f t="shared" si="211"/>
        <v>646.600</v>
      </c>
      <c r="BM508" s="5" t="s">
        <v>727</v>
      </c>
      <c r="BN508" s="5" t="s">
        <v>628</v>
      </c>
      <c r="BO508" s="5" t="s">
        <v>735</v>
      </c>
      <c r="BU508" s="5" t="s">
        <v>727</v>
      </c>
      <c r="BV508" s="5" t="s">
        <v>628</v>
      </c>
      <c r="BW508" s="5" t="s">
        <v>735</v>
      </c>
      <c r="CH508" s="165">
        <f t="shared" si="203"/>
        <v>3.7834979593753815E-10</v>
      </c>
    </row>
    <row r="509" spans="1:86" x14ac:dyDescent="0.3">
      <c r="A509" s="5">
        <v>1</v>
      </c>
      <c r="B509" s="17">
        <f>SUBTOTAL(9,$A$409:A509)</f>
        <v>93</v>
      </c>
      <c r="C509" s="4" t="s">
        <v>460</v>
      </c>
      <c r="D509" s="1">
        <f t="shared" si="217"/>
        <v>3995395.2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169">
        <v>0</v>
      </c>
      <c r="L509" s="3">
        <v>0</v>
      </c>
      <c r="M509" s="6">
        <v>492</v>
      </c>
      <c r="N509" s="1">
        <v>3911685.14</v>
      </c>
      <c r="O509" s="3">
        <v>0</v>
      </c>
      <c r="P509" s="3">
        <v>0</v>
      </c>
      <c r="Q509" s="1">
        <v>0</v>
      </c>
      <c r="R509" s="1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1">
        <f>ROUND(N509*2.14%,2)</f>
        <v>83710.06</v>
      </c>
      <c r="AD509" s="1">
        <v>0</v>
      </c>
      <c r="AE509" s="3">
        <v>0</v>
      </c>
      <c r="AF509" s="2" t="s">
        <v>17063</v>
      </c>
      <c r="AG509" s="2">
        <v>2024</v>
      </c>
      <c r="AH509" s="2">
        <v>2024</v>
      </c>
      <c r="AI509" s="12"/>
      <c r="AJ509" s="12"/>
      <c r="AK509" s="12"/>
      <c r="AL509" s="12"/>
      <c r="AM509" s="13" t="s">
        <v>16964</v>
      </c>
      <c r="AN509" s="13" t="s">
        <v>16970</v>
      </c>
      <c r="AO509" s="13">
        <v>0</v>
      </c>
      <c r="AP509" s="13" t="s">
        <v>16981</v>
      </c>
      <c r="AQ509" s="13" t="s">
        <v>16983</v>
      </c>
      <c r="AR509" s="13">
        <v>0</v>
      </c>
      <c r="AS509" s="13"/>
      <c r="AT509" s="13"/>
      <c r="AU509" s="13"/>
      <c r="AV509" s="13"/>
      <c r="AW509" s="13" t="s">
        <v>642</v>
      </c>
      <c r="AX509" s="14">
        <v>542.20000000000005</v>
      </c>
      <c r="AY509" s="14">
        <v>507</v>
      </c>
      <c r="AZ509" s="13" t="s">
        <v>2969</v>
      </c>
      <c r="BA509" s="13" t="s">
        <v>17023</v>
      </c>
      <c r="BB509" s="15"/>
      <c r="BC509" s="16">
        <f>AY509-M509</f>
        <v>15</v>
      </c>
      <c r="BJ509" s="5" t="str">
        <f t="shared" si="211"/>
        <v>нет данных</v>
      </c>
      <c r="BM509" s="5" t="s">
        <v>725</v>
      </c>
      <c r="BN509" s="5" t="s">
        <v>2986</v>
      </c>
      <c r="BO509" s="5" t="s">
        <v>3678</v>
      </c>
      <c r="BU509" s="5" t="s">
        <v>725</v>
      </c>
      <c r="BV509" s="5" t="s">
        <v>2986</v>
      </c>
      <c r="BW509" s="5" t="s">
        <v>3678</v>
      </c>
      <c r="CH509" s="165">
        <f t="shared" si="203"/>
        <v>5.8207660913467407E-11</v>
      </c>
    </row>
    <row r="510" spans="1:86" x14ac:dyDescent="0.3">
      <c r="A510" s="5">
        <v>1</v>
      </c>
      <c r="B510" s="17">
        <f>SUBTOTAL(9,$A$409:A510)</f>
        <v>94</v>
      </c>
      <c r="C510" s="4" t="s">
        <v>464</v>
      </c>
      <c r="D510" s="1">
        <f t="shared" si="217"/>
        <v>2183891.1999999997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169">
        <v>0</v>
      </c>
      <c r="L510" s="3">
        <v>0</v>
      </c>
      <c r="M510" s="6">
        <v>277</v>
      </c>
      <c r="N510" s="1">
        <v>2138135.11</v>
      </c>
      <c r="O510" s="3">
        <v>0</v>
      </c>
      <c r="P510" s="3">
        <v>0</v>
      </c>
      <c r="Q510" s="1">
        <v>0</v>
      </c>
      <c r="R510" s="1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1">
        <f>ROUND(N510*2.14%,2)</f>
        <v>45756.09</v>
      </c>
      <c r="AD510" s="1">
        <v>0</v>
      </c>
      <c r="AE510" s="3">
        <v>0</v>
      </c>
      <c r="AF510" s="2" t="s">
        <v>17063</v>
      </c>
      <c r="AG510" s="2">
        <v>2024</v>
      </c>
      <c r="AH510" s="2">
        <v>2024</v>
      </c>
      <c r="AI510" s="12"/>
      <c r="AJ510" s="12"/>
      <c r="AK510" s="12"/>
      <c r="AL510" s="12"/>
      <c r="AM510" s="13" t="s">
        <v>16960</v>
      </c>
      <c r="AN510" s="13" t="s">
        <v>16960</v>
      </c>
      <c r="AO510" s="13">
        <v>0</v>
      </c>
      <c r="AP510" s="13" t="s">
        <v>16960</v>
      </c>
      <c r="AQ510" s="13" t="s">
        <v>16979</v>
      </c>
      <c r="AR510" s="13">
        <v>0</v>
      </c>
      <c r="AS510" s="13"/>
      <c r="AT510" s="13"/>
      <c r="AU510" s="13"/>
      <c r="AV510" s="13"/>
      <c r="AW510" s="13" t="s">
        <v>665</v>
      </c>
      <c r="AX510" s="14">
        <v>332</v>
      </c>
      <c r="AY510" s="14">
        <v>269</v>
      </c>
      <c r="AZ510" s="13" t="s">
        <v>2969</v>
      </c>
      <c r="BA510" s="13" t="s">
        <v>17023</v>
      </c>
      <c r="BB510" s="15"/>
      <c r="BC510" s="16">
        <f>AY510-M510</f>
        <v>-8</v>
      </c>
      <c r="BJ510" s="5" t="str">
        <f t="shared" si="211"/>
        <v>нет данных</v>
      </c>
      <c r="BM510" s="5" t="s">
        <v>3685</v>
      </c>
      <c r="BN510" s="5" t="s">
        <v>3010</v>
      </c>
      <c r="BO510" s="5" t="s">
        <v>2986</v>
      </c>
      <c r="BU510" s="5" t="s">
        <v>3685</v>
      </c>
      <c r="BV510" s="5" t="s">
        <v>3010</v>
      </c>
      <c r="BW510" s="5" t="s">
        <v>2986</v>
      </c>
      <c r="CH510" s="165">
        <f t="shared" si="203"/>
        <v>-1.4551915228366852E-10</v>
      </c>
    </row>
    <row r="511" spans="1:86" x14ac:dyDescent="0.3">
      <c r="A511" s="5">
        <v>1</v>
      </c>
      <c r="B511" s="17">
        <f>SUBTOTAL(9,$A$409:A511)</f>
        <v>95</v>
      </c>
      <c r="C511" s="4" t="s">
        <v>8391</v>
      </c>
      <c r="D511" s="1">
        <f t="shared" si="217"/>
        <v>6038858.4400000004</v>
      </c>
      <c r="E511" s="170">
        <v>0</v>
      </c>
      <c r="F511" s="170">
        <v>0</v>
      </c>
      <c r="G511" s="170">
        <v>0</v>
      </c>
      <c r="H511" s="170">
        <v>0</v>
      </c>
      <c r="I511" s="170">
        <v>0</v>
      </c>
      <c r="J511" s="170">
        <v>0</v>
      </c>
      <c r="K511" s="171">
        <v>0</v>
      </c>
      <c r="L511" s="170">
        <v>0</v>
      </c>
      <c r="M511" s="170">
        <v>271</v>
      </c>
      <c r="N511" s="170">
        <v>2617075.19</v>
      </c>
      <c r="O511" s="170">
        <v>0</v>
      </c>
      <c r="P511" s="170">
        <v>0</v>
      </c>
      <c r="Q511" s="170">
        <v>585.5</v>
      </c>
      <c r="R511" s="170">
        <v>2913430.43</v>
      </c>
      <c r="S511" s="170">
        <v>0</v>
      </c>
      <c r="T511" s="170">
        <v>0</v>
      </c>
      <c r="U511" s="170">
        <v>0</v>
      </c>
      <c r="V511" s="170">
        <v>0</v>
      </c>
      <c r="W511" s="170">
        <v>0</v>
      </c>
      <c r="X511" s="170">
        <v>0</v>
      </c>
      <c r="Y511" s="170">
        <v>0</v>
      </c>
      <c r="Z511" s="170">
        <v>0</v>
      </c>
      <c r="AA511" s="170">
        <v>0</v>
      </c>
      <c r="AB511" s="170">
        <v>0</v>
      </c>
      <c r="AC511" s="170">
        <f>ROUND(R511*2.14%,2)+ROUND(N511*2.14%,2)</f>
        <v>118352.82</v>
      </c>
      <c r="AD511" s="170">
        <v>150000</v>
      </c>
      <c r="AE511" s="170">
        <v>240000</v>
      </c>
      <c r="AF511" s="2">
        <v>2024</v>
      </c>
      <c r="AG511" s="2">
        <v>2024</v>
      </c>
      <c r="AH511" s="2">
        <v>2024</v>
      </c>
      <c r="AI511" s="12"/>
      <c r="AJ511" s="12"/>
      <c r="AK511" s="12"/>
      <c r="AL511" s="12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4"/>
      <c r="AY511" s="14"/>
      <c r="AZ511" s="13"/>
      <c r="BA511" s="13"/>
      <c r="BB511" s="15"/>
      <c r="BC511" s="16"/>
      <c r="CH511" s="165">
        <f t="shared" si="203"/>
        <v>2.9103830456733704E-10</v>
      </c>
    </row>
    <row r="512" spans="1:86" x14ac:dyDescent="0.3">
      <c r="A512" s="5">
        <v>1</v>
      </c>
      <c r="B512" s="17">
        <f>SUBTOTAL(9,$A$409:A512)</f>
        <v>96</v>
      </c>
      <c r="C512" s="4" t="s">
        <v>8428</v>
      </c>
      <c r="D512" s="1">
        <f t="shared" si="217"/>
        <v>2961597.52</v>
      </c>
      <c r="E512" s="170">
        <v>0</v>
      </c>
      <c r="F512" s="170">
        <v>0</v>
      </c>
      <c r="G512" s="170">
        <v>0</v>
      </c>
      <c r="H512" s="170">
        <v>0</v>
      </c>
      <c r="I512" s="170">
        <v>0</v>
      </c>
      <c r="J512" s="170">
        <v>0</v>
      </c>
      <c r="K512" s="171">
        <v>0</v>
      </c>
      <c r="L512" s="170">
        <v>0</v>
      </c>
      <c r="M512" s="170">
        <v>449.5</v>
      </c>
      <c r="N512" s="170">
        <v>2811812</v>
      </c>
      <c r="O512" s="170">
        <v>0</v>
      </c>
      <c r="P512" s="170">
        <v>0</v>
      </c>
      <c r="Q512" s="170">
        <v>0</v>
      </c>
      <c r="R512" s="170">
        <v>0</v>
      </c>
      <c r="S512" s="170">
        <v>0</v>
      </c>
      <c r="T512" s="170">
        <v>0</v>
      </c>
      <c r="U512" s="170">
        <v>0</v>
      </c>
      <c r="V512" s="170">
        <v>0</v>
      </c>
      <c r="W512" s="170">
        <v>0</v>
      </c>
      <c r="X512" s="170">
        <v>0</v>
      </c>
      <c r="Y512" s="170">
        <v>0</v>
      </c>
      <c r="Z512" s="170">
        <v>0</v>
      </c>
      <c r="AA512" s="170">
        <v>0</v>
      </c>
      <c r="AB512" s="170">
        <v>0</v>
      </c>
      <c r="AC512" s="170">
        <v>29785.52</v>
      </c>
      <c r="AD512" s="170">
        <v>0</v>
      </c>
      <c r="AE512" s="170">
        <v>120000</v>
      </c>
      <c r="AF512" s="172" t="s">
        <v>17063</v>
      </c>
      <c r="AG512" s="2">
        <v>2024</v>
      </c>
      <c r="AH512" s="2">
        <v>2024</v>
      </c>
      <c r="AI512" s="12"/>
      <c r="AJ512" s="12"/>
      <c r="AK512" s="12"/>
      <c r="AL512" s="12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4"/>
      <c r="AY512" s="14"/>
      <c r="AZ512" s="13"/>
      <c r="BA512" s="13"/>
      <c r="BB512" s="15"/>
      <c r="BC512" s="16"/>
      <c r="CH512" s="165">
        <f t="shared" si="203"/>
        <v>0</v>
      </c>
    </row>
    <row r="513" spans="1:86" x14ac:dyDescent="0.3">
      <c r="A513" s="5">
        <v>1</v>
      </c>
      <c r="B513" s="17">
        <f>SUBTOTAL(9,$A$409:A513)</f>
        <v>97</v>
      </c>
      <c r="C513" s="4" t="s">
        <v>8243</v>
      </c>
      <c r="D513" s="1">
        <f t="shared" si="217"/>
        <v>2187627.7999999998</v>
      </c>
      <c r="E513" s="170">
        <v>0</v>
      </c>
      <c r="F513" s="170">
        <v>0</v>
      </c>
      <c r="G513" s="170">
        <v>0</v>
      </c>
      <c r="H513" s="170">
        <v>0</v>
      </c>
      <c r="I513" s="170">
        <v>0</v>
      </c>
      <c r="J513" s="170">
        <v>0</v>
      </c>
      <c r="K513" s="171">
        <v>0</v>
      </c>
      <c r="L513" s="170">
        <v>0</v>
      </c>
      <c r="M513" s="170">
        <v>407.8</v>
      </c>
      <c r="N513" s="170">
        <v>2045955</v>
      </c>
      <c r="O513" s="170">
        <v>0</v>
      </c>
      <c r="P513" s="170">
        <v>0</v>
      </c>
      <c r="Q513" s="170">
        <v>0</v>
      </c>
      <c r="R513" s="170">
        <v>0</v>
      </c>
      <c r="S513" s="170">
        <v>0</v>
      </c>
      <c r="T513" s="170">
        <v>0</v>
      </c>
      <c r="U513" s="170">
        <v>0</v>
      </c>
      <c r="V513" s="170">
        <v>0</v>
      </c>
      <c r="W513" s="170">
        <v>0</v>
      </c>
      <c r="X513" s="170">
        <v>0</v>
      </c>
      <c r="Y513" s="170">
        <v>0</v>
      </c>
      <c r="Z513" s="170">
        <v>0</v>
      </c>
      <c r="AA513" s="170">
        <v>0</v>
      </c>
      <c r="AB513" s="170">
        <v>0</v>
      </c>
      <c r="AC513" s="170">
        <f>ROUND(N513*1.0593%,2)+ROUND(E513*1.0593%,2)+ROUND(F513*1.0593%,2)+ROUND(G513*1.0593%,2)+ROUND(H513*1.0593%,2)+ROUND(I513*1.0593%,2)+ROUND(J513*1.0593%,2)+ROUND(L513*1.0593%,2)+ROUND(P513*1.0593%,2)+ROUND(R513*1.0593%,2)+ROUND(T513*1.0593%,2)+ROUND(U513*1.0593%,2)+ROUND(V513*1.0593%,2)+ROUND(W513*1.0593%,2)+ROUND(X513*1.0593%,2)+ROUND(Y513*1.0593%,2)+ROUND(Z513*1.0593%,2)+ROUND(AA513*1.0593%,2)+ROUND(AB513*1.0593%,2)</f>
        <v>21672.799999999999</v>
      </c>
      <c r="AD513" s="170">
        <v>0</v>
      </c>
      <c r="AE513" s="170">
        <v>120000</v>
      </c>
      <c r="AF513" s="172" t="s">
        <v>17063</v>
      </c>
      <c r="AG513" s="2">
        <v>2024</v>
      </c>
      <c r="AH513" s="2">
        <v>2024</v>
      </c>
      <c r="AI513" s="12"/>
      <c r="AJ513" s="12"/>
      <c r="AK513" s="12"/>
      <c r="AL513" s="12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4"/>
      <c r="AY513" s="14"/>
      <c r="AZ513" s="13"/>
      <c r="BA513" s="13"/>
      <c r="BB513" s="15"/>
      <c r="BC513" s="16"/>
      <c r="CH513" s="165">
        <f t="shared" si="203"/>
        <v>-1.8917489796876907E-10</v>
      </c>
    </row>
    <row r="514" spans="1:86" x14ac:dyDescent="0.3">
      <c r="B514" s="166" t="s">
        <v>466</v>
      </c>
      <c r="C514" s="166"/>
      <c r="D514" s="163">
        <f>D515</f>
        <v>508994.24</v>
      </c>
      <c r="E514" s="1">
        <f t="shared" ref="E514:AE514" si="218">E515</f>
        <v>400425.14</v>
      </c>
      <c r="F514" s="1">
        <f t="shared" si="218"/>
        <v>0</v>
      </c>
      <c r="G514" s="1">
        <f t="shared" si="218"/>
        <v>0</v>
      </c>
      <c r="H514" s="1">
        <f t="shared" si="218"/>
        <v>0</v>
      </c>
      <c r="I514" s="1">
        <f t="shared" si="218"/>
        <v>0</v>
      </c>
      <c r="J514" s="1">
        <f t="shared" si="218"/>
        <v>0</v>
      </c>
      <c r="K514" s="164">
        <f t="shared" si="218"/>
        <v>0</v>
      </c>
      <c r="L514" s="1">
        <f t="shared" si="218"/>
        <v>0</v>
      </c>
      <c r="M514" s="1">
        <f t="shared" si="218"/>
        <v>0</v>
      </c>
      <c r="N514" s="1">
        <f t="shared" si="218"/>
        <v>0</v>
      </c>
      <c r="O514" s="1">
        <f t="shared" si="218"/>
        <v>0</v>
      </c>
      <c r="P514" s="1">
        <f t="shared" si="218"/>
        <v>0</v>
      </c>
      <c r="Q514" s="1">
        <f t="shared" si="218"/>
        <v>0</v>
      </c>
      <c r="R514" s="1">
        <f t="shared" si="218"/>
        <v>0</v>
      </c>
      <c r="S514" s="1">
        <f t="shared" si="218"/>
        <v>0</v>
      </c>
      <c r="T514" s="1">
        <f t="shared" si="218"/>
        <v>0</v>
      </c>
      <c r="U514" s="1">
        <f t="shared" si="218"/>
        <v>0</v>
      </c>
      <c r="V514" s="1">
        <f t="shared" si="218"/>
        <v>0</v>
      </c>
      <c r="W514" s="1">
        <f t="shared" si="218"/>
        <v>0</v>
      </c>
      <c r="X514" s="1">
        <f t="shared" si="218"/>
        <v>0</v>
      </c>
      <c r="Y514" s="1">
        <f t="shared" si="218"/>
        <v>0</v>
      </c>
      <c r="Z514" s="1">
        <f t="shared" si="218"/>
        <v>0</v>
      </c>
      <c r="AA514" s="1">
        <f t="shared" si="218"/>
        <v>0</v>
      </c>
      <c r="AB514" s="1">
        <f t="shared" si="218"/>
        <v>0</v>
      </c>
      <c r="AC514" s="1">
        <f t="shared" si="218"/>
        <v>8569.1</v>
      </c>
      <c r="AD514" s="1">
        <f t="shared" si="218"/>
        <v>100000</v>
      </c>
      <c r="AE514" s="1">
        <f t="shared" si="218"/>
        <v>0</v>
      </c>
      <c r="AF514" s="2" t="s">
        <v>17037</v>
      </c>
      <c r="AG514" s="2" t="s">
        <v>17037</v>
      </c>
      <c r="AH514" s="2" t="s">
        <v>17037</v>
      </c>
      <c r="AI514" s="12"/>
      <c r="AJ514" s="12"/>
      <c r="AK514" s="12"/>
      <c r="AL514" s="12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4"/>
      <c r="AY514" s="14"/>
      <c r="AZ514" s="13"/>
      <c r="BA514" s="13"/>
      <c r="BB514" s="15"/>
      <c r="BC514" s="16">
        <f t="shared" si="207"/>
        <v>0</v>
      </c>
      <c r="BJ514" s="5" t="e">
        <f t="shared" ref="BJ514:BJ530" si="219">VLOOKUP(C514,BM:BO,3,FALSE)</f>
        <v>#N/A</v>
      </c>
      <c r="BM514" s="5" t="s">
        <v>3710</v>
      </c>
      <c r="BN514" s="5" t="s">
        <v>658</v>
      </c>
      <c r="BO514" s="5" t="s">
        <v>3490</v>
      </c>
      <c r="BU514" s="5" t="s">
        <v>3710</v>
      </c>
      <c r="BV514" s="5" t="s">
        <v>658</v>
      </c>
      <c r="BW514" s="5" t="s">
        <v>3490</v>
      </c>
      <c r="CH514" s="165">
        <f t="shared" si="203"/>
        <v>-2.9103830456733704E-11</v>
      </c>
    </row>
    <row r="515" spans="1:86" x14ac:dyDescent="0.3">
      <c r="A515" s="5">
        <v>1</v>
      </c>
      <c r="B515" s="17">
        <f>SUBTOTAL(9,$A$409:A515)</f>
        <v>98</v>
      </c>
      <c r="C515" s="4" t="s">
        <v>479</v>
      </c>
      <c r="D515" s="1">
        <f>E515+F515+G515+H515+I515+J515+L515+N515+P515+R515+T515+U515+V515+W515+X515+Y515+Z515+AA515+AB515+AC515+AD515+AE515</f>
        <v>508994.24</v>
      </c>
      <c r="E515" s="3">
        <v>400425.14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169">
        <v>0</v>
      </c>
      <c r="L515" s="3">
        <v>0</v>
      </c>
      <c r="M515" s="1">
        <v>0</v>
      </c>
      <c r="N515" s="197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f>ROUND(E515*2.14%,2)</f>
        <v>8569.1</v>
      </c>
      <c r="AD515" s="3">
        <v>100000</v>
      </c>
      <c r="AE515" s="3">
        <v>0</v>
      </c>
      <c r="AF515" s="2">
        <v>2024</v>
      </c>
      <c r="AG515" s="2">
        <v>2024</v>
      </c>
      <c r="AH515" s="2">
        <v>2024</v>
      </c>
      <c r="AI515" s="12"/>
      <c r="AJ515" s="12"/>
      <c r="AK515" s="12"/>
      <c r="AL515" s="12"/>
      <c r="AM515" s="13" t="s">
        <v>16985</v>
      </c>
      <c r="AN515" s="13" t="s">
        <v>16980</v>
      </c>
      <c r="AO515" s="13">
        <v>0</v>
      </c>
      <c r="AP515" s="13" t="s">
        <v>16979</v>
      </c>
      <c r="AQ515" s="13" t="s">
        <v>16968</v>
      </c>
      <c r="AR515" s="13">
        <v>0</v>
      </c>
      <c r="AS515" s="13"/>
      <c r="AT515" s="13"/>
      <c r="AU515" s="13"/>
      <c r="AV515" s="13"/>
      <c r="AW515" s="13" t="s">
        <v>790</v>
      </c>
      <c r="AX515" s="14">
        <v>354</v>
      </c>
      <c r="AY515" s="14">
        <v>367.3</v>
      </c>
      <c r="AZ515" s="13" t="s">
        <v>2969</v>
      </c>
      <c r="BA515" s="13" t="s">
        <v>2986</v>
      </c>
      <c r="BB515" s="15"/>
      <c r="BC515" s="16">
        <f t="shared" si="207"/>
        <v>367.3</v>
      </c>
      <c r="BJ515" s="5" t="str">
        <f t="shared" si="219"/>
        <v>нет данных</v>
      </c>
      <c r="BM515" s="5" t="s">
        <v>522</v>
      </c>
      <c r="BN515" s="5" t="s">
        <v>781</v>
      </c>
      <c r="BO515" s="5" t="s">
        <v>3711</v>
      </c>
      <c r="BU515" s="5" t="s">
        <v>522</v>
      </c>
      <c r="BV515" s="5" t="s">
        <v>781</v>
      </c>
      <c r="BW515" s="5" t="s">
        <v>3711</v>
      </c>
      <c r="CH515" s="165">
        <f t="shared" si="203"/>
        <v>-2.9103830456733704E-11</v>
      </c>
    </row>
    <row r="516" spans="1:86" x14ac:dyDescent="0.3">
      <c r="B516" s="166" t="s">
        <v>468</v>
      </c>
      <c r="C516" s="166"/>
      <c r="D516" s="163">
        <f>D517</f>
        <v>4458520</v>
      </c>
      <c r="E516" s="1">
        <f t="shared" ref="E516:AE516" si="220">E517</f>
        <v>0</v>
      </c>
      <c r="F516" s="1">
        <f t="shared" si="220"/>
        <v>0</v>
      </c>
      <c r="G516" s="1">
        <f t="shared" si="220"/>
        <v>0</v>
      </c>
      <c r="H516" s="1">
        <f t="shared" si="220"/>
        <v>0</v>
      </c>
      <c r="I516" s="1">
        <f t="shared" si="220"/>
        <v>0</v>
      </c>
      <c r="J516" s="1">
        <f t="shared" si="220"/>
        <v>0</v>
      </c>
      <c r="K516" s="164">
        <f t="shared" si="220"/>
        <v>0</v>
      </c>
      <c r="L516" s="1">
        <f t="shared" si="220"/>
        <v>0</v>
      </c>
      <c r="M516" s="1">
        <f t="shared" si="220"/>
        <v>500</v>
      </c>
      <c r="N516" s="1">
        <f t="shared" si="220"/>
        <v>4218249.46</v>
      </c>
      <c r="O516" s="1">
        <f t="shared" si="220"/>
        <v>0</v>
      </c>
      <c r="P516" s="1">
        <f t="shared" si="220"/>
        <v>0</v>
      </c>
      <c r="Q516" s="1">
        <f t="shared" si="220"/>
        <v>0</v>
      </c>
      <c r="R516" s="1">
        <f t="shared" si="220"/>
        <v>0</v>
      </c>
      <c r="S516" s="1">
        <f t="shared" si="220"/>
        <v>0</v>
      </c>
      <c r="T516" s="1">
        <f t="shared" si="220"/>
        <v>0</v>
      </c>
      <c r="U516" s="1">
        <f t="shared" si="220"/>
        <v>0</v>
      </c>
      <c r="V516" s="1">
        <f t="shared" si="220"/>
        <v>0</v>
      </c>
      <c r="W516" s="1">
        <f t="shared" si="220"/>
        <v>0</v>
      </c>
      <c r="X516" s="1">
        <f t="shared" si="220"/>
        <v>0</v>
      </c>
      <c r="Y516" s="1">
        <f t="shared" si="220"/>
        <v>0</v>
      </c>
      <c r="Z516" s="1">
        <f t="shared" si="220"/>
        <v>0</v>
      </c>
      <c r="AA516" s="1">
        <f t="shared" si="220"/>
        <v>0</v>
      </c>
      <c r="AB516" s="1">
        <f t="shared" si="220"/>
        <v>0</v>
      </c>
      <c r="AC516" s="1">
        <f t="shared" si="220"/>
        <v>90270.54</v>
      </c>
      <c r="AD516" s="1">
        <f t="shared" si="220"/>
        <v>150000</v>
      </c>
      <c r="AE516" s="1">
        <f t="shared" si="220"/>
        <v>0</v>
      </c>
      <c r="AF516" s="2" t="s">
        <v>17037</v>
      </c>
      <c r="AG516" s="2" t="s">
        <v>17037</v>
      </c>
      <c r="AH516" s="2" t="s">
        <v>17037</v>
      </c>
      <c r="AI516" s="12"/>
      <c r="AJ516" s="12"/>
      <c r="AK516" s="12"/>
      <c r="AL516" s="12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4"/>
      <c r="AY516" s="14"/>
      <c r="AZ516" s="13"/>
      <c r="BA516" s="13"/>
      <c r="BB516" s="15"/>
      <c r="BC516" s="16">
        <f t="shared" si="207"/>
        <v>-500</v>
      </c>
      <c r="BJ516" s="5" t="e">
        <f t="shared" si="219"/>
        <v>#N/A</v>
      </c>
      <c r="BM516" s="5" t="s">
        <v>548</v>
      </c>
      <c r="BN516" s="5" t="s">
        <v>718</v>
      </c>
      <c r="BO516" s="5" t="s">
        <v>3712</v>
      </c>
      <c r="BU516" s="5" t="s">
        <v>548</v>
      </c>
      <c r="BV516" s="5" t="s">
        <v>718</v>
      </c>
      <c r="BW516" s="5" t="s">
        <v>3712</v>
      </c>
      <c r="CH516" s="165">
        <f t="shared" si="203"/>
        <v>5.8207660913467407E-11</v>
      </c>
    </row>
    <row r="517" spans="1:86" x14ac:dyDescent="0.3">
      <c r="A517" s="5">
        <v>1</v>
      </c>
      <c r="B517" s="17">
        <f>SUBTOTAL(9,$A$409:A517)</f>
        <v>99</v>
      </c>
      <c r="C517" s="4" t="s">
        <v>456</v>
      </c>
      <c r="D517" s="1">
        <f>E517+F517+G517+H517+I517+J517+L517+N517+P517+R517+T517+U517+V517+W517+X517+Y517+Z517+AA517+AB517+AC517+AD517+AE517</f>
        <v>4458520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169">
        <v>0</v>
      </c>
      <c r="L517" s="3">
        <v>0</v>
      </c>
      <c r="M517" s="1">
        <v>500</v>
      </c>
      <c r="N517" s="1">
        <v>4218249.46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1">
        <f>ROUND(N517*2.14%,2)</f>
        <v>90270.54</v>
      </c>
      <c r="AD517" s="3">
        <v>150000</v>
      </c>
      <c r="AE517" s="3">
        <v>0</v>
      </c>
      <c r="AF517" s="2">
        <v>2024</v>
      </c>
      <c r="AG517" s="2">
        <v>2024</v>
      </c>
      <c r="AH517" s="2">
        <v>2024</v>
      </c>
      <c r="AI517" s="12"/>
      <c r="AJ517" s="12"/>
      <c r="AK517" s="12"/>
      <c r="AL517" s="12"/>
      <c r="AM517" s="13" t="s">
        <v>16965</v>
      </c>
      <c r="AN517" s="13" t="s">
        <v>16967</v>
      </c>
      <c r="AO517" s="13">
        <v>0</v>
      </c>
      <c r="AP517" s="13" t="s">
        <v>16977</v>
      </c>
      <c r="AQ517" s="13" t="s">
        <v>16963</v>
      </c>
      <c r="AR517" s="13">
        <v>0</v>
      </c>
      <c r="AS517" s="13"/>
      <c r="AT517" s="13"/>
      <c r="AU517" s="13"/>
      <c r="AV517" s="13"/>
      <c r="AW517" s="13" t="s">
        <v>616</v>
      </c>
      <c r="AX517" s="14">
        <v>749.2</v>
      </c>
      <c r="AY517" s="14" t="s">
        <v>2986</v>
      </c>
      <c r="AZ517" s="13" t="s">
        <v>2994</v>
      </c>
      <c r="BA517" s="13" t="s">
        <v>17023</v>
      </c>
      <c r="BB517" s="15"/>
      <c r="BC517" s="16" t="e">
        <f t="shared" si="207"/>
        <v>#VALUE!</v>
      </c>
      <c r="BJ517" s="5" t="str">
        <f t="shared" si="219"/>
        <v>нет данных</v>
      </c>
      <c r="BM517" s="5" t="s">
        <v>521</v>
      </c>
      <c r="BN517" s="5" t="s">
        <v>3261</v>
      </c>
      <c r="BO517" s="5" t="s">
        <v>3713</v>
      </c>
      <c r="BU517" s="5" t="s">
        <v>521</v>
      </c>
      <c r="BV517" s="5" t="s">
        <v>3261</v>
      </c>
      <c r="BW517" s="5" t="s">
        <v>3713</v>
      </c>
      <c r="CH517" s="165">
        <f t="shared" si="203"/>
        <v>5.8207660913467407E-11</v>
      </c>
    </row>
    <row r="518" spans="1:86" x14ac:dyDescent="0.3">
      <c r="B518" s="166" t="s">
        <v>470</v>
      </c>
      <c r="C518" s="166"/>
      <c r="D518" s="163">
        <f>D519</f>
        <v>1024284.04</v>
      </c>
      <c r="E518" s="1">
        <f t="shared" ref="E518:AE518" si="221">E519</f>
        <v>0</v>
      </c>
      <c r="F518" s="1">
        <f t="shared" si="221"/>
        <v>0</v>
      </c>
      <c r="G518" s="1">
        <f t="shared" si="221"/>
        <v>0</v>
      </c>
      <c r="H518" s="1">
        <f t="shared" si="221"/>
        <v>204403.04</v>
      </c>
      <c r="I518" s="1">
        <f t="shared" si="221"/>
        <v>700515.74</v>
      </c>
      <c r="J518" s="1">
        <f t="shared" si="221"/>
        <v>0</v>
      </c>
      <c r="K518" s="164">
        <f t="shared" si="221"/>
        <v>0</v>
      </c>
      <c r="L518" s="1">
        <f t="shared" si="221"/>
        <v>0</v>
      </c>
      <c r="M518" s="1">
        <f t="shared" si="221"/>
        <v>0</v>
      </c>
      <c r="N518" s="1">
        <f t="shared" si="221"/>
        <v>0</v>
      </c>
      <c r="O518" s="1">
        <f t="shared" si="221"/>
        <v>0</v>
      </c>
      <c r="P518" s="1">
        <f t="shared" si="221"/>
        <v>0</v>
      </c>
      <c r="Q518" s="1">
        <f t="shared" si="221"/>
        <v>0</v>
      </c>
      <c r="R518" s="1">
        <f t="shared" si="221"/>
        <v>0</v>
      </c>
      <c r="S518" s="1">
        <f t="shared" si="221"/>
        <v>0</v>
      </c>
      <c r="T518" s="1">
        <f t="shared" si="221"/>
        <v>0</v>
      </c>
      <c r="U518" s="1">
        <f t="shared" si="221"/>
        <v>0</v>
      </c>
      <c r="V518" s="1">
        <f t="shared" si="221"/>
        <v>0</v>
      </c>
      <c r="W518" s="1">
        <f t="shared" si="221"/>
        <v>0</v>
      </c>
      <c r="X518" s="1">
        <f t="shared" si="221"/>
        <v>0</v>
      </c>
      <c r="Y518" s="1">
        <f t="shared" si="221"/>
        <v>0</v>
      </c>
      <c r="Z518" s="1">
        <f t="shared" si="221"/>
        <v>0</v>
      </c>
      <c r="AA518" s="1">
        <f t="shared" si="221"/>
        <v>0</v>
      </c>
      <c r="AB518" s="1">
        <f t="shared" si="221"/>
        <v>0</v>
      </c>
      <c r="AC518" s="1">
        <f t="shared" si="221"/>
        <v>19365.260000000002</v>
      </c>
      <c r="AD518" s="1">
        <f t="shared" si="221"/>
        <v>100000</v>
      </c>
      <c r="AE518" s="1">
        <f t="shared" si="221"/>
        <v>0</v>
      </c>
      <c r="AF518" s="2" t="s">
        <v>17037</v>
      </c>
      <c r="AG518" s="2" t="s">
        <v>17037</v>
      </c>
      <c r="AH518" s="2" t="s">
        <v>17037</v>
      </c>
      <c r="AI518" s="12"/>
      <c r="AJ518" s="12"/>
      <c r="AK518" s="12"/>
      <c r="AL518" s="12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4"/>
      <c r="AY518" s="14"/>
      <c r="AZ518" s="13"/>
      <c r="BA518" s="13"/>
      <c r="BB518" s="15"/>
      <c r="BC518" s="16">
        <f t="shared" si="207"/>
        <v>0</v>
      </c>
      <c r="BJ518" s="5" t="e">
        <f t="shared" si="219"/>
        <v>#N/A</v>
      </c>
      <c r="BM518" s="5" t="s">
        <v>3714</v>
      </c>
      <c r="BN518" s="5" t="s">
        <v>627</v>
      </c>
      <c r="BO518" s="5" t="s">
        <v>3715</v>
      </c>
      <c r="BU518" s="5" t="s">
        <v>3714</v>
      </c>
      <c r="BV518" s="5" t="s">
        <v>627</v>
      </c>
      <c r="BW518" s="5" t="s">
        <v>3715</v>
      </c>
      <c r="CH518" s="165">
        <f t="shared" si="203"/>
        <v>0</v>
      </c>
    </row>
    <row r="519" spans="1:86" x14ac:dyDescent="0.3">
      <c r="A519" s="5">
        <v>1</v>
      </c>
      <c r="B519" s="17">
        <f>SUBTOTAL(9,$A$409:A519)</f>
        <v>100</v>
      </c>
      <c r="C519" s="4" t="s">
        <v>480</v>
      </c>
      <c r="D519" s="1">
        <f>E519+F519+G519+H519+I519+J519+L519+N519+P519+R519+T519+U519+V519+W519+X519+Y519+Z519+AA519+AB519+AC519+AD519+AE519</f>
        <v>1024284.04</v>
      </c>
      <c r="E519" s="3">
        <v>0</v>
      </c>
      <c r="F519" s="3">
        <v>0</v>
      </c>
      <c r="G519" s="3">
        <v>0</v>
      </c>
      <c r="H519" s="3">
        <v>204403.04</v>
      </c>
      <c r="I519" s="3">
        <v>700515.74</v>
      </c>
      <c r="J519" s="3">
        <v>0</v>
      </c>
      <c r="K519" s="169">
        <v>0</v>
      </c>
      <c r="L519" s="3">
        <v>0</v>
      </c>
      <c r="M519" s="1">
        <v>0</v>
      </c>
      <c r="N519" s="197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f>ROUND(H519*2.14%,2)+ROUND(I519*2.14%,2)-0.01</f>
        <v>19365.260000000002</v>
      </c>
      <c r="AD519" s="3">
        <v>100000</v>
      </c>
      <c r="AE519" s="3">
        <v>0</v>
      </c>
      <c r="AF519" s="2">
        <v>2024</v>
      </c>
      <c r="AG519" s="2">
        <v>2024</v>
      </c>
      <c r="AH519" s="2">
        <v>2024</v>
      </c>
      <c r="AI519" s="12"/>
      <c r="AJ519" s="12"/>
      <c r="AK519" s="12"/>
      <c r="AL519" s="12"/>
      <c r="AM519" s="13" t="s">
        <v>16971</v>
      </c>
      <c r="AN519" s="13" t="s">
        <v>16967</v>
      </c>
      <c r="AO519" s="13">
        <v>0</v>
      </c>
      <c r="AP519" s="13" t="s">
        <v>16969</v>
      </c>
      <c r="AQ519" s="13" t="s">
        <v>16972</v>
      </c>
      <c r="AR519" s="13">
        <v>0</v>
      </c>
      <c r="AS519" s="13" t="s">
        <v>16991</v>
      </c>
      <c r="AT519" s="13"/>
      <c r="AU519" s="13"/>
      <c r="AV519" s="13"/>
      <c r="AW519" s="13" t="s">
        <v>781</v>
      </c>
      <c r="AX519" s="14">
        <v>975.1</v>
      </c>
      <c r="AY519" s="14">
        <v>879.9</v>
      </c>
      <c r="AZ519" s="13" t="s">
        <v>2969</v>
      </c>
      <c r="BA519" s="13" t="s">
        <v>3050</v>
      </c>
      <c r="BB519" s="15"/>
      <c r="BC519" s="16">
        <f t="shared" si="207"/>
        <v>879.9</v>
      </c>
      <c r="BJ519" s="5" t="str">
        <f t="shared" si="219"/>
        <v>635.000</v>
      </c>
      <c r="BM519" s="5" t="s">
        <v>3716</v>
      </c>
      <c r="BN519" s="5" t="s">
        <v>2982</v>
      </c>
      <c r="BO519" s="5" t="s">
        <v>3717</v>
      </c>
      <c r="BU519" s="5" t="s">
        <v>3716</v>
      </c>
      <c r="BV519" s="5" t="s">
        <v>2982</v>
      </c>
      <c r="BW519" s="5" t="s">
        <v>3717</v>
      </c>
      <c r="CH519" s="165">
        <f t="shared" si="203"/>
        <v>0</v>
      </c>
    </row>
    <row r="520" spans="1:86" x14ac:dyDescent="0.3">
      <c r="B520" s="166" t="s">
        <v>482</v>
      </c>
      <c r="C520" s="166"/>
      <c r="D520" s="163">
        <f>D521</f>
        <v>5308128</v>
      </c>
      <c r="E520" s="1">
        <f t="shared" ref="E520:AE520" si="222">E521</f>
        <v>0</v>
      </c>
      <c r="F520" s="1">
        <f t="shared" si="222"/>
        <v>0</v>
      </c>
      <c r="G520" s="1">
        <f t="shared" si="222"/>
        <v>0</v>
      </c>
      <c r="H520" s="1">
        <f t="shared" si="222"/>
        <v>0</v>
      </c>
      <c r="I520" s="1">
        <f t="shared" si="222"/>
        <v>0</v>
      </c>
      <c r="J520" s="1">
        <f t="shared" si="222"/>
        <v>0</v>
      </c>
      <c r="K520" s="164">
        <f t="shared" si="222"/>
        <v>0</v>
      </c>
      <c r="L520" s="1">
        <f t="shared" si="222"/>
        <v>0</v>
      </c>
      <c r="M520" s="1">
        <f t="shared" si="222"/>
        <v>630</v>
      </c>
      <c r="N520" s="1">
        <f t="shared" si="222"/>
        <v>5020685.33</v>
      </c>
      <c r="O520" s="1">
        <f t="shared" si="222"/>
        <v>0</v>
      </c>
      <c r="P520" s="1">
        <f t="shared" si="222"/>
        <v>0</v>
      </c>
      <c r="Q520" s="1">
        <f t="shared" si="222"/>
        <v>0</v>
      </c>
      <c r="R520" s="1">
        <f t="shared" si="222"/>
        <v>0</v>
      </c>
      <c r="S520" s="1">
        <f t="shared" si="222"/>
        <v>0</v>
      </c>
      <c r="T520" s="1">
        <f t="shared" si="222"/>
        <v>0</v>
      </c>
      <c r="U520" s="1">
        <f t="shared" si="222"/>
        <v>0</v>
      </c>
      <c r="V520" s="1">
        <f t="shared" si="222"/>
        <v>0</v>
      </c>
      <c r="W520" s="1">
        <f t="shared" si="222"/>
        <v>0</v>
      </c>
      <c r="X520" s="1">
        <f t="shared" si="222"/>
        <v>0</v>
      </c>
      <c r="Y520" s="1">
        <f t="shared" si="222"/>
        <v>0</v>
      </c>
      <c r="Z520" s="1">
        <f t="shared" si="222"/>
        <v>0</v>
      </c>
      <c r="AA520" s="1">
        <f t="shared" si="222"/>
        <v>0</v>
      </c>
      <c r="AB520" s="1">
        <f t="shared" si="222"/>
        <v>0</v>
      </c>
      <c r="AC520" s="1">
        <f t="shared" si="222"/>
        <v>107442.67</v>
      </c>
      <c r="AD520" s="1">
        <f t="shared" si="222"/>
        <v>180000</v>
      </c>
      <c r="AE520" s="1">
        <f t="shared" si="222"/>
        <v>0</v>
      </c>
      <c r="AF520" s="2" t="s">
        <v>17037</v>
      </c>
      <c r="AG520" s="2" t="s">
        <v>17037</v>
      </c>
      <c r="AH520" s="2" t="s">
        <v>17037</v>
      </c>
      <c r="AI520" s="12"/>
      <c r="AJ520" s="12"/>
      <c r="AK520" s="12"/>
      <c r="AL520" s="12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4"/>
      <c r="AY520" s="14"/>
      <c r="AZ520" s="13"/>
      <c r="BA520" s="13"/>
      <c r="BB520" s="15"/>
      <c r="BC520" s="16">
        <f t="shared" si="207"/>
        <v>-630</v>
      </c>
      <c r="BJ520" s="5" t="e">
        <f t="shared" si="219"/>
        <v>#N/A</v>
      </c>
      <c r="BM520" s="5" t="s">
        <v>736</v>
      </c>
      <c r="BN520" s="5" t="s">
        <v>722</v>
      </c>
      <c r="BO520" s="5" t="s">
        <v>3718</v>
      </c>
      <c r="BU520" s="5" t="s">
        <v>736</v>
      </c>
      <c r="BV520" s="5" t="s">
        <v>722</v>
      </c>
      <c r="BW520" s="5" t="s">
        <v>3718</v>
      </c>
      <c r="CH520" s="165">
        <f t="shared" si="203"/>
        <v>-5.8207660913467407E-11</v>
      </c>
    </row>
    <row r="521" spans="1:86" x14ac:dyDescent="0.3">
      <c r="A521" s="5">
        <v>1</v>
      </c>
      <c r="B521" s="17">
        <f>SUBTOTAL(9,$A$409:A521)</f>
        <v>101</v>
      </c>
      <c r="C521" s="4" t="s">
        <v>8482</v>
      </c>
      <c r="D521" s="1">
        <f>E521+F521+G521+H521+I521+J521+L521+N521+P521+R521+T521+U521+V521+W521+X521+Y521+Z521+AA521+AB521+AC521+AD521+AE521</f>
        <v>5308128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169">
        <v>0</v>
      </c>
      <c r="L521" s="3">
        <v>0</v>
      </c>
      <c r="M521" s="197">
        <v>630</v>
      </c>
      <c r="N521" s="1">
        <v>5020685.33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1">
        <f>ROUND(N521*2.14%,2)</f>
        <v>107442.67</v>
      </c>
      <c r="AD521" s="1">
        <v>180000</v>
      </c>
      <c r="AE521" s="3">
        <v>0</v>
      </c>
      <c r="AF521" s="2">
        <v>2024</v>
      </c>
      <c r="AG521" s="2">
        <v>2024</v>
      </c>
      <c r="AH521" s="2">
        <v>2024</v>
      </c>
      <c r="AI521" s="12"/>
      <c r="AJ521" s="12"/>
      <c r="AK521" s="12"/>
      <c r="AL521" s="12"/>
      <c r="AM521" s="13" t="s">
        <v>16971</v>
      </c>
      <c r="AN521" s="13" t="s">
        <v>16973</v>
      </c>
      <c r="AO521" s="13"/>
      <c r="AP521" s="13" t="s">
        <v>16963</v>
      </c>
      <c r="AQ521" s="13" t="s">
        <v>16968</v>
      </c>
      <c r="AR521" s="13"/>
      <c r="AS521" s="13"/>
      <c r="AT521" s="13"/>
      <c r="AU521" s="13"/>
      <c r="AV521" s="13"/>
      <c r="AW521" s="13">
        <v>1976</v>
      </c>
      <c r="AX521" s="14">
        <v>711.7</v>
      </c>
      <c r="AY521" s="14">
        <v>650</v>
      </c>
      <c r="AZ521" s="13" t="s">
        <v>2969</v>
      </c>
      <c r="BA521" s="13" t="s">
        <v>17023</v>
      </c>
      <c r="BB521" s="15"/>
      <c r="BC521" s="16">
        <f t="shared" si="207"/>
        <v>20</v>
      </c>
      <c r="BD521" s="5" t="s">
        <v>16953</v>
      </c>
      <c r="BJ521" s="5" t="str">
        <f t="shared" si="219"/>
        <v>497.500</v>
      </c>
      <c r="BM521" s="5" t="s">
        <v>737</v>
      </c>
      <c r="BN521" s="5" t="s">
        <v>2986</v>
      </c>
      <c r="BO521" s="5" t="s">
        <v>3719</v>
      </c>
      <c r="BU521" s="5" t="s">
        <v>737</v>
      </c>
      <c r="BV521" s="5" t="s">
        <v>2986</v>
      </c>
      <c r="BW521" s="5" t="s">
        <v>3719</v>
      </c>
      <c r="CH521" s="165">
        <f t="shared" si="203"/>
        <v>-5.8207660913467407E-11</v>
      </c>
    </row>
    <row r="522" spans="1:86" x14ac:dyDescent="0.3">
      <c r="B522" s="166" t="s">
        <v>471</v>
      </c>
      <c r="C522" s="166"/>
      <c r="D522" s="163">
        <f>D523</f>
        <v>7532677</v>
      </c>
      <c r="E522" s="1">
        <f t="shared" ref="E522:AE522" si="223">E523</f>
        <v>0</v>
      </c>
      <c r="F522" s="1">
        <f t="shared" si="223"/>
        <v>0</v>
      </c>
      <c r="G522" s="1">
        <f t="shared" si="223"/>
        <v>0</v>
      </c>
      <c r="H522" s="1">
        <f t="shared" si="223"/>
        <v>0</v>
      </c>
      <c r="I522" s="1">
        <f t="shared" si="223"/>
        <v>0</v>
      </c>
      <c r="J522" s="1">
        <f t="shared" si="223"/>
        <v>0</v>
      </c>
      <c r="K522" s="164">
        <f t="shared" si="223"/>
        <v>0</v>
      </c>
      <c r="L522" s="1">
        <f t="shared" si="223"/>
        <v>0</v>
      </c>
      <c r="M522" s="1">
        <f t="shared" si="223"/>
        <v>894</v>
      </c>
      <c r="N522" s="1">
        <f t="shared" si="223"/>
        <v>7198626.4000000004</v>
      </c>
      <c r="O522" s="1">
        <f t="shared" si="223"/>
        <v>0</v>
      </c>
      <c r="P522" s="1">
        <f t="shared" si="223"/>
        <v>0</v>
      </c>
      <c r="Q522" s="1">
        <f t="shared" si="223"/>
        <v>0</v>
      </c>
      <c r="R522" s="1">
        <f t="shared" si="223"/>
        <v>0</v>
      </c>
      <c r="S522" s="1">
        <f t="shared" si="223"/>
        <v>0</v>
      </c>
      <c r="T522" s="1">
        <f t="shared" si="223"/>
        <v>0</v>
      </c>
      <c r="U522" s="1">
        <f t="shared" si="223"/>
        <v>0</v>
      </c>
      <c r="V522" s="1">
        <f t="shared" si="223"/>
        <v>0</v>
      </c>
      <c r="W522" s="1">
        <f t="shared" si="223"/>
        <v>0</v>
      </c>
      <c r="X522" s="1">
        <f t="shared" si="223"/>
        <v>0</v>
      </c>
      <c r="Y522" s="1">
        <f t="shared" si="223"/>
        <v>0</v>
      </c>
      <c r="Z522" s="1">
        <f t="shared" si="223"/>
        <v>0</v>
      </c>
      <c r="AA522" s="1">
        <f t="shared" si="223"/>
        <v>0</v>
      </c>
      <c r="AB522" s="1">
        <f t="shared" si="223"/>
        <v>0</v>
      </c>
      <c r="AC522" s="1">
        <f t="shared" si="223"/>
        <v>154050.6</v>
      </c>
      <c r="AD522" s="1">
        <f t="shared" si="223"/>
        <v>180000</v>
      </c>
      <c r="AE522" s="1">
        <f t="shared" si="223"/>
        <v>0</v>
      </c>
      <c r="AF522" s="2" t="s">
        <v>17037</v>
      </c>
      <c r="AG522" s="2" t="s">
        <v>17037</v>
      </c>
      <c r="AH522" s="2" t="s">
        <v>17037</v>
      </c>
      <c r="AI522" s="12"/>
      <c r="AJ522" s="12"/>
      <c r="AK522" s="12"/>
      <c r="AL522" s="12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4"/>
      <c r="AY522" s="14"/>
      <c r="AZ522" s="13"/>
      <c r="BA522" s="13"/>
      <c r="BB522" s="15"/>
      <c r="BC522" s="16">
        <f t="shared" si="207"/>
        <v>-894</v>
      </c>
      <c r="BJ522" s="5" t="e">
        <f t="shared" si="219"/>
        <v>#N/A</v>
      </c>
      <c r="BM522" s="5" t="s">
        <v>738</v>
      </c>
      <c r="BN522" s="5" t="s">
        <v>3033</v>
      </c>
      <c r="BO522" s="5" t="s">
        <v>3720</v>
      </c>
      <c r="BU522" s="5" t="s">
        <v>738</v>
      </c>
      <c r="BV522" s="5" t="s">
        <v>3033</v>
      </c>
      <c r="BW522" s="5" t="s">
        <v>3720</v>
      </c>
      <c r="CH522" s="165">
        <f t="shared" si="203"/>
        <v>-3.7834979593753815E-10</v>
      </c>
    </row>
    <row r="523" spans="1:86" x14ac:dyDescent="0.3">
      <c r="A523" s="5">
        <v>1</v>
      </c>
      <c r="B523" s="17">
        <f>SUBTOTAL(9,$A$409:A523)</f>
        <v>102</v>
      </c>
      <c r="C523" s="4" t="s">
        <v>483</v>
      </c>
      <c r="D523" s="1">
        <f>E523+F523+G523+H523+I523+J523+L523+N523+P523+R523+T523+U523+V523+W523+X523+Y523+Z523+AA523+AB523+AC523+AD523+AE523</f>
        <v>7532677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169">
        <v>0</v>
      </c>
      <c r="L523" s="3">
        <v>0</v>
      </c>
      <c r="M523" s="1">
        <v>894</v>
      </c>
      <c r="N523" s="1">
        <v>7198626.4000000004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1">
        <f>ROUND(N523*2.14%,2)</f>
        <v>154050.6</v>
      </c>
      <c r="AD523" s="1">
        <v>180000</v>
      </c>
      <c r="AE523" s="3">
        <v>0</v>
      </c>
      <c r="AF523" s="2">
        <v>2024</v>
      </c>
      <c r="AG523" s="2">
        <v>2024</v>
      </c>
      <c r="AH523" s="2">
        <v>2024</v>
      </c>
      <c r="AI523" s="12"/>
      <c r="AJ523" s="12"/>
      <c r="AK523" s="12"/>
      <c r="AL523" s="12"/>
      <c r="AM523" s="13" t="s">
        <v>16965</v>
      </c>
      <c r="AN523" s="13" t="s">
        <v>16961</v>
      </c>
      <c r="AO523" s="13">
        <v>0</v>
      </c>
      <c r="AP523" s="13" t="s">
        <v>16975</v>
      </c>
      <c r="AQ523" s="13" t="s">
        <v>16963</v>
      </c>
      <c r="AR523" s="13" t="s">
        <v>16975</v>
      </c>
      <c r="AS523" s="13"/>
      <c r="AT523" s="13"/>
      <c r="AU523" s="13"/>
      <c r="AV523" s="13"/>
      <c r="AW523" s="13" t="s">
        <v>931</v>
      </c>
      <c r="AX523" s="14">
        <v>917</v>
      </c>
      <c r="AY523" s="14" t="s">
        <v>2986</v>
      </c>
      <c r="AZ523" s="13" t="s">
        <v>2969</v>
      </c>
      <c r="BA523" s="13" t="s">
        <v>17023</v>
      </c>
      <c r="BB523" s="15"/>
      <c r="BC523" s="16" t="e">
        <f t="shared" si="207"/>
        <v>#VALUE!</v>
      </c>
      <c r="BJ523" s="5" t="str">
        <f t="shared" si="219"/>
        <v>нет данных</v>
      </c>
      <c r="BM523" s="5" t="s">
        <v>547</v>
      </c>
      <c r="BN523" s="5" t="s">
        <v>660</v>
      </c>
      <c r="BO523" s="5" t="s">
        <v>3369</v>
      </c>
      <c r="BU523" s="5" t="s">
        <v>547</v>
      </c>
      <c r="BV523" s="5" t="s">
        <v>660</v>
      </c>
      <c r="BW523" s="5" t="s">
        <v>3369</v>
      </c>
      <c r="CH523" s="165">
        <f t="shared" si="203"/>
        <v>-3.7834979593753815E-10</v>
      </c>
    </row>
    <row r="524" spans="1:86" x14ac:dyDescent="0.3">
      <c r="B524" s="166" t="s">
        <v>473</v>
      </c>
      <c r="C524" s="166"/>
      <c r="D524" s="163">
        <f>D525</f>
        <v>7134922.25</v>
      </c>
      <c r="E524" s="1">
        <f t="shared" ref="E524:AE524" si="224">E525</f>
        <v>0</v>
      </c>
      <c r="F524" s="1">
        <f t="shared" si="224"/>
        <v>0</v>
      </c>
      <c r="G524" s="1">
        <f t="shared" si="224"/>
        <v>0</v>
      </c>
      <c r="H524" s="1">
        <f t="shared" si="224"/>
        <v>0</v>
      </c>
      <c r="I524" s="1">
        <f t="shared" si="224"/>
        <v>0</v>
      </c>
      <c r="J524" s="1">
        <f t="shared" si="224"/>
        <v>0</v>
      </c>
      <c r="K524" s="164">
        <f t="shared" si="224"/>
        <v>0</v>
      </c>
      <c r="L524" s="1">
        <f t="shared" si="224"/>
        <v>0</v>
      </c>
      <c r="M524" s="1">
        <f t="shared" si="224"/>
        <v>801.6</v>
      </c>
      <c r="N524" s="1">
        <f t="shared" si="224"/>
        <v>6809205.2599999998</v>
      </c>
      <c r="O524" s="1">
        <f t="shared" si="224"/>
        <v>0</v>
      </c>
      <c r="P524" s="1">
        <f t="shared" si="224"/>
        <v>0</v>
      </c>
      <c r="Q524" s="1">
        <f t="shared" si="224"/>
        <v>0</v>
      </c>
      <c r="R524" s="1">
        <f t="shared" si="224"/>
        <v>0</v>
      </c>
      <c r="S524" s="1">
        <f t="shared" si="224"/>
        <v>0</v>
      </c>
      <c r="T524" s="1">
        <f t="shared" si="224"/>
        <v>0</v>
      </c>
      <c r="U524" s="1">
        <f t="shared" si="224"/>
        <v>0</v>
      </c>
      <c r="V524" s="1">
        <f t="shared" si="224"/>
        <v>0</v>
      </c>
      <c r="W524" s="1">
        <f t="shared" si="224"/>
        <v>0</v>
      </c>
      <c r="X524" s="1">
        <f t="shared" si="224"/>
        <v>0</v>
      </c>
      <c r="Y524" s="1">
        <f t="shared" si="224"/>
        <v>0</v>
      </c>
      <c r="Z524" s="1">
        <f t="shared" si="224"/>
        <v>0</v>
      </c>
      <c r="AA524" s="1">
        <f t="shared" si="224"/>
        <v>0</v>
      </c>
      <c r="AB524" s="1">
        <f t="shared" si="224"/>
        <v>0</v>
      </c>
      <c r="AC524" s="1">
        <f t="shared" si="224"/>
        <v>145716.99</v>
      </c>
      <c r="AD524" s="1">
        <f t="shared" si="224"/>
        <v>180000</v>
      </c>
      <c r="AE524" s="1">
        <f t="shared" si="224"/>
        <v>0</v>
      </c>
      <c r="AF524" s="2" t="s">
        <v>17037</v>
      </c>
      <c r="AG524" s="2" t="s">
        <v>17037</v>
      </c>
      <c r="AH524" s="2" t="s">
        <v>17037</v>
      </c>
      <c r="AI524" s="12"/>
      <c r="AJ524" s="12"/>
      <c r="AK524" s="12"/>
      <c r="AL524" s="12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4"/>
      <c r="AY524" s="14"/>
      <c r="AZ524" s="13"/>
      <c r="BA524" s="13"/>
      <c r="BB524" s="15"/>
      <c r="BC524" s="16">
        <f t="shared" si="207"/>
        <v>-801.6</v>
      </c>
      <c r="BJ524" s="5" t="e">
        <f t="shared" si="219"/>
        <v>#N/A</v>
      </c>
      <c r="BM524" s="5" t="s">
        <v>520</v>
      </c>
      <c r="BN524" s="5" t="s">
        <v>2986</v>
      </c>
      <c r="BO524" s="5" t="s">
        <v>3723</v>
      </c>
      <c r="BU524" s="5" t="s">
        <v>520</v>
      </c>
      <c r="BV524" s="5" t="s">
        <v>2986</v>
      </c>
      <c r="BW524" s="5" t="s">
        <v>3723</v>
      </c>
      <c r="CH524" s="165">
        <f t="shared" si="203"/>
        <v>2.3283064365386963E-10</v>
      </c>
    </row>
    <row r="525" spans="1:86" x14ac:dyDescent="0.3">
      <c r="A525" s="5">
        <v>1</v>
      </c>
      <c r="B525" s="17">
        <f>SUBTOTAL(9,$A$409:A525)</f>
        <v>103</v>
      </c>
      <c r="C525" s="4" t="s">
        <v>484</v>
      </c>
      <c r="D525" s="1">
        <f>E525+F525+G525+H525+I525+J525+L525+N525+P525+R525+T525+U525+V525+W525+X525+Y525+Z525+AA525+AB525+AC525+AD525+AE525</f>
        <v>7134922.25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169">
        <v>0</v>
      </c>
      <c r="L525" s="3">
        <v>0</v>
      </c>
      <c r="M525" s="1">
        <v>801.6</v>
      </c>
      <c r="N525" s="1">
        <v>6809205.2599999998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1">
        <f>ROUND(N525*2.14%,2)</f>
        <v>145716.99</v>
      </c>
      <c r="AD525" s="1">
        <v>180000</v>
      </c>
      <c r="AE525" s="3">
        <v>0</v>
      </c>
      <c r="AF525" s="2">
        <v>2024</v>
      </c>
      <c r="AG525" s="2">
        <v>2024</v>
      </c>
      <c r="AH525" s="2">
        <v>2024</v>
      </c>
      <c r="AI525" s="12"/>
      <c r="AJ525" s="12"/>
      <c r="AK525" s="12"/>
      <c r="AL525" s="12"/>
      <c r="AM525" s="13" t="s">
        <v>16978</v>
      </c>
      <c r="AN525" s="13" t="s">
        <v>16982</v>
      </c>
      <c r="AO525" s="13">
        <v>0</v>
      </c>
      <c r="AP525" s="13" t="s">
        <v>16975</v>
      </c>
      <c r="AQ525" s="13" t="s">
        <v>16963</v>
      </c>
      <c r="AR525" s="13" t="s">
        <v>16975</v>
      </c>
      <c r="AS525" s="13"/>
      <c r="AT525" s="13"/>
      <c r="AU525" s="13"/>
      <c r="AV525" s="13"/>
      <c r="AW525" s="13" t="s">
        <v>661</v>
      </c>
      <c r="AX525" s="14">
        <v>4789.7</v>
      </c>
      <c r="AY525" s="14">
        <v>801.6</v>
      </c>
      <c r="AZ525" s="13" t="s">
        <v>3044</v>
      </c>
      <c r="BA525" s="13" t="s">
        <v>17023</v>
      </c>
      <c r="BB525" s="15"/>
      <c r="BC525" s="16">
        <f t="shared" si="207"/>
        <v>0</v>
      </c>
      <c r="BJ525" s="5" t="str">
        <f t="shared" si="219"/>
        <v>нет данных</v>
      </c>
      <c r="BM525" s="5" t="s">
        <v>3724</v>
      </c>
      <c r="BN525" s="5" t="s">
        <v>2986</v>
      </c>
      <c r="BO525" s="5" t="s">
        <v>3725</v>
      </c>
      <c r="BU525" s="5" t="s">
        <v>3724</v>
      </c>
      <c r="BV525" s="5" t="s">
        <v>2986</v>
      </c>
      <c r="BW525" s="5" t="s">
        <v>3725</v>
      </c>
      <c r="CH525" s="165">
        <f t="shared" si="203"/>
        <v>2.3283064365386963E-10</v>
      </c>
    </row>
    <row r="526" spans="1:86" x14ac:dyDescent="0.3">
      <c r="B526" s="166" t="s">
        <v>289</v>
      </c>
      <c r="C526" s="166"/>
      <c r="D526" s="163">
        <f>SUM(D527:D531)</f>
        <v>46844042.669999994</v>
      </c>
      <c r="E526" s="1">
        <f t="shared" ref="E526:AE526" si="225">SUM(E527:E531)</f>
        <v>0</v>
      </c>
      <c r="F526" s="1">
        <f t="shared" si="225"/>
        <v>0</v>
      </c>
      <c r="G526" s="1">
        <f t="shared" si="225"/>
        <v>0</v>
      </c>
      <c r="H526" s="1">
        <f t="shared" si="225"/>
        <v>0</v>
      </c>
      <c r="I526" s="1">
        <f t="shared" si="225"/>
        <v>0</v>
      </c>
      <c r="J526" s="1">
        <f t="shared" si="225"/>
        <v>0</v>
      </c>
      <c r="K526" s="164">
        <f t="shared" si="225"/>
        <v>0</v>
      </c>
      <c r="L526" s="1">
        <f t="shared" si="225"/>
        <v>0</v>
      </c>
      <c r="M526" s="1">
        <f t="shared" si="225"/>
        <v>4343.78</v>
      </c>
      <c r="N526" s="1">
        <f t="shared" si="225"/>
        <v>36592257.950000003</v>
      </c>
      <c r="O526" s="1">
        <f t="shared" si="225"/>
        <v>0</v>
      </c>
      <c r="P526" s="1">
        <f t="shared" si="225"/>
        <v>0</v>
      </c>
      <c r="Q526" s="1">
        <f t="shared" si="225"/>
        <v>0</v>
      </c>
      <c r="R526" s="1">
        <f t="shared" si="225"/>
        <v>0</v>
      </c>
      <c r="S526" s="1">
        <f t="shared" si="225"/>
        <v>114</v>
      </c>
      <c r="T526" s="1">
        <f t="shared" si="225"/>
        <v>8508580.9600000009</v>
      </c>
      <c r="U526" s="1">
        <f t="shared" si="225"/>
        <v>0</v>
      </c>
      <c r="V526" s="1">
        <f t="shared" si="225"/>
        <v>0</v>
      </c>
      <c r="W526" s="1">
        <f t="shared" si="225"/>
        <v>0</v>
      </c>
      <c r="X526" s="1">
        <f t="shared" si="225"/>
        <v>0</v>
      </c>
      <c r="Y526" s="1">
        <f t="shared" si="225"/>
        <v>0</v>
      </c>
      <c r="Z526" s="1">
        <f t="shared" si="225"/>
        <v>0</v>
      </c>
      <c r="AA526" s="1">
        <f t="shared" si="225"/>
        <v>0</v>
      </c>
      <c r="AB526" s="1">
        <f t="shared" si="225"/>
        <v>0</v>
      </c>
      <c r="AC526" s="1">
        <f t="shared" si="225"/>
        <v>873203.76000000013</v>
      </c>
      <c r="AD526" s="1">
        <f t="shared" si="225"/>
        <v>750000</v>
      </c>
      <c r="AE526" s="1">
        <f t="shared" si="225"/>
        <v>120000</v>
      </c>
      <c r="AF526" s="2" t="s">
        <v>17037</v>
      </c>
      <c r="AG526" s="2" t="s">
        <v>17037</v>
      </c>
      <c r="AH526" s="2" t="s">
        <v>17037</v>
      </c>
      <c r="AI526" s="12"/>
      <c r="AJ526" s="12"/>
      <c r="AK526" s="12"/>
      <c r="AL526" s="12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4"/>
      <c r="AY526" s="14"/>
      <c r="AZ526" s="13"/>
      <c r="BA526" s="13"/>
      <c r="BB526" s="15"/>
      <c r="BC526" s="16">
        <f t="shared" ref="BC526:BC567" si="226">AY526-M526</f>
        <v>-4343.78</v>
      </c>
      <c r="BJ526" s="5" t="e">
        <f t="shared" si="219"/>
        <v>#N/A</v>
      </c>
      <c r="BM526" s="5" t="s">
        <v>3429</v>
      </c>
      <c r="BN526" s="5" t="s">
        <v>633</v>
      </c>
      <c r="BO526" s="5" t="s">
        <v>3430</v>
      </c>
      <c r="BU526" s="5" t="s">
        <v>3429</v>
      </c>
      <c r="BV526" s="5" t="s">
        <v>633</v>
      </c>
      <c r="BW526" s="5" t="s">
        <v>3430</v>
      </c>
      <c r="CH526" s="165">
        <f t="shared" si="203"/>
        <v>-9.6624717116355896E-9</v>
      </c>
    </row>
    <row r="527" spans="1:86" x14ac:dyDescent="0.3">
      <c r="A527" s="5">
        <v>1</v>
      </c>
      <c r="B527" s="17">
        <f>SUBTOTAL(9,$A$409:A527)</f>
        <v>104</v>
      </c>
      <c r="C527" s="4" t="s">
        <v>293</v>
      </c>
      <c r="D527" s="1">
        <f t="shared" ref="D527:D531" si="227">E527+F527+G527+H527+I527+J527+L527+N527+P527+R527+T527+U527+V527+W527+X527+Y527+Z527+AA527+AB527+AC527+AD527+AE527</f>
        <v>5571597.5699999994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169">
        <v>0</v>
      </c>
      <c r="L527" s="3">
        <v>0</v>
      </c>
      <c r="M527" s="1">
        <v>637.79999999999995</v>
      </c>
      <c r="N527" s="1">
        <v>5259053.8099999996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112543.76</v>
      </c>
      <c r="AD527" s="3">
        <v>200000</v>
      </c>
      <c r="AE527" s="3">
        <v>0</v>
      </c>
      <c r="AF527" s="2">
        <v>2024</v>
      </c>
      <c r="AG527" s="2">
        <v>2024</v>
      </c>
      <c r="AH527" s="2">
        <v>2024</v>
      </c>
      <c r="AI527" s="12"/>
      <c r="AJ527" s="12"/>
      <c r="AK527" s="12"/>
      <c r="AL527" s="12"/>
      <c r="AM527" s="13" t="s">
        <v>16965</v>
      </c>
      <c r="AN527" s="13" t="s">
        <v>16961</v>
      </c>
      <c r="AO527" s="13">
        <v>0</v>
      </c>
      <c r="AP527" s="13" t="s">
        <v>16977</v>
      </c>
      <c r="AQ527" s="13" t="s">
        <v>16979</v>
      </c>
      <c r="AR527" s="13">
        <v>0</v>
      </c>
      <c r="AS527" s="13"/>
      <c r="AT527" s="13"/>
      <c r="AU527" s="13"/>
      <c r="AV527" s="13"/>
      <c r="AW527" s="13" t="s">
        <v>616</v>
      </c>
      <c r="AX527" s="14">
        <v>737.56</v>
      </c>
      <c r="AY527" s="14">
        <v>607.5</v>
      </c>
      <c r="AZ527" s="13" t="s">
        <v>2969</v>
      </c>
      <c r="BA527" s="13" t="s">
        <v>17023</v>
      </c>
      <c r="BB527" s="15"/>
      <c r="BC527" s="16">
        <f t="shared" si="226"/>
        <v>-30.299999999999955</v>
      </c>
      <c r="BJ527" s="5" t="str">
        <f t="shared" si="219"/>
        <v>768.000</v>
      </c>
      <c r="BM527" s="5" t="s">
        <v>3432</v>
      </c>
      <c r="BN527" s="5" t="s">
        <v>627</v>
      </c>
      <c r="BO527" s="5" t="s">
        <v>3434</v>
      </c>
      <c r="BU527" s="5" t="s">
        <v>3432</v>
      </c>
      <c r="BV527" s="5" t="s">
        <v>627</v>
      </c>
      <c r="BW527" s="5" t="s">
        <v>3434</v>
      </c>
      <c r="CH527" s="165">
        <f t="shared" si="203"/>
        <v>-2.3283064365386963E-10</v>
      </c>
    </row>
    <row r="528" spans="1:86" x14ac:dyDescent="0.3">
      <c r="A528" s="5">
        <v>1</v>
      </c>
      <c r="B528" s="17">
        <f>SUBTOTAL(9,$A$409:A528)</f>
        <v>105</v>
      </c>
      <c r="C528" s="4" t="s">
        <v>294</v>
      </c>
      <c r="D528" s="1">
        <f t="shared" si="227"/>
        <v>12242836.76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169">
        <v>0</v>
      </c>
      <c r="L528" s="3">
        <v>0</v>
      </c>
      <c r="M528" s="1">
        <v>1401.48</v>
      </c>
      <c r="N528" s="1">
        <v>11761150.16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251686.6</v>
      </c>
      <c r="AD528" s="3">
        <v>230000</v>
      </c>
      <c r="AE528" s="3">
        <v>0</v>
      </c>
      <c r="AF528" s="2">
        <v>2024</v>
      </c>
      <c r="AG528" s="2">
        <v>2024</v>
      </c>
      <c r="AH528" s="2">
        <v>2024</v>
      </c>
      <c r="AI528" s="12"/>
      <c r="AJ528" s="12"/>
      <c r="AK528" s="12"/>
      <c r="AL528" s="12"/>
      <c r="AM528" s="13" t="s">
        <v>16965</v>
      </c>
      <c r="AN528" s="13" t="s">
        <v>16961</v>
      </c>
      <c r="AO528" s="13">
        <v>0</v>
      </c>
      <c r="AP528" s="13" t="s">
        <v>16983</v>
      </c>
      <c r="AQ528" s="13" t="s">
        <v>16972</v>
      </c>
      <c r="AR528" s="13" t="s">
        <v>16975</v>
      </c>
      <c r="AS528" s="13"/>
      <c r="AT528" s="13"/>
      <c r="AU528" s="13"/>
      <c r="AV528" s="13"/>
      <c r="AW528" s="13" t="s">
        <v>739</v>
      </c>
      <c r="AX528" s="14">
        <v>3369.4</v>
      </c>
      <c r="AY528" s="14">
        <v>1374</v>
      </c>
      <c r="AZ528" s="13" t="s">
        <v>2969</v>
      </c>
      <c r="BA528" s="13" t="s">
        <v>17023</v>
      </c>
      <c r="BB528" s="15"/>
      <c r="BC528" s="16">
        <f t="shared" si="226"/>
        <v>-27.480000000000018</v>
      </c>
      <c r="BJ528" s="5" t="str">
        <f t="shared" si="219"/>
        <v>1597.200</v>
      </c>
      <c r="BM528" s="5" t="s">
        <v>3435</v>
      </c>
      <c r="BN528" s="5" t="s">
        <v>672</v>
      </c>
      <c r="BO528" s="5" t="s">
        <v>3438</v>
      </c>
      <c r="BU528" s="5" t="s">
        <v>3435</v>
      </c>
      <c r="BV528" s="5" t="s">
        <v>672</v>
      </c>
      <c r="BW528" s="5" t="s">
        <v>3438</v>
      </c>
      <c r="CH528" s="165">
        <f t="shared" si="203"/>
        <v>-3.7834979593753815E-10</v>
      </c>
    </row>
    <row r="529" spans="1:86" x14ac:dyDescent="0.3">
      <c r="A529" s="5">
        <v>1</v>
      </c>
      <c r="B529" s="17">
        <f>SUBTOTAL(9,$A$409:A529)</f>
        <v>106</v>
      </c>
      <c r="C529" s="4" t="s">
        <v>303</v>
      </c>
      <c r="D529" s="1">
        <f t="shared" si="227"/>
        <v>7084612.1500000004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169">
        <v>0</v>
      </c>
      <c r="L529" s="3">
        <v>0</v>
      </c>
      <c r="M529" s="1">
        <v>811</v>
      </c>
      <c r="N529" s="1">
        <v>6740368.25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144243.9</v>
      </c>
      <c r="AD529" s="3">
        <v>200000</v>
      </c>
      <c r="AE529" s="3">
        <v>0</v>
      </c>
      <c r="AF529" s="2">
        <v>2024</v>
      </c>
      <c r="AG529" s="2">
        <v>2024</v>
      </c>
      <c r="AH529" s="2">
        <v>2024</v>
      </c>
      <c r="AI529" s="12"/>
      <c r="AJ529" s="12"/>
      <c r="AK529" s="12"/>
      <c r="AL529" s="12"/>
      <c r="AM529" s="13" t="s">
        <v>16971</v>
      </c>
      <c r="AN529" s="13" t="s">
        <v>16967</v>
      </c>
      <c r="AO529" s="13">
        <v>0</v>
      </c>
      <c r="AP529" s="13" t="s">
        <v>16976</v>
      </c>
      <c r="AQ529" s="13" t="s">
        <v>16983</v>
      </c>
      <c r="AR529" s="13">
        <v>0</v>
      </c>
      <c r="AS529" s="13"/>
      <c r="AT529" s="13"/>
      <c r="AU529" s="13"/>
      <c r="AV529" s="13"/>
      <c r="AW529" s="13" t="s">
        <v>790</v>
      </c>
      <c r="AX529" s="14">
        <v>898.36</v>
      </c>
      <c r="AY529" s="14">
        <v>500</v>
      </c>
      <c r="AZ529" s="13" t="s">
        <v>2969</v>
      </c>
      <c r="BA529" s="13" t="s">
        <v>17023</v>
      </c>
      <c r="BB529" s="15"/>
      <c r="BC529" s="16">
        <f t="shared" si="226"/>
        <v>-311</v>
      </c>
      <c r="BD529" s="5" t="s">
        <v>16959</v>
      </c>
      <c r="BJ529" s="5" t="str">
        <f t="shared" si="219"/>
        <v>537.800</v>
      </c>
      <c r="BM529" s="5" t="s">
        <v>3440</v>
      </c>
      <c r="BN529" s="5" t="s">
        <v>718</v>
      </c>
      <c r="BO529" s="5" t="s">
        <v>1002</v>
      </c>
      <c r="BU529" s="5" t="s">
        <v>3440</v>
      </c>
      <c r="BV529" s="5" t="s">
        <v>718</v>
      </c>
      <c r="BW529" s="5" t="s">
        <v>1002</v>
      </c>
      <c r="CH529" s="165">
        <f t="shared" si="203"/>
        <v>3.7834979593753815E-10</v>
      </c>
    </row>
    <row r="530" spans="1:86" x14ac:dyDescent="0.3">
      <c r="A530" s="5">
        <v>1</v>
      </c>
      <c r="B530" s="17">
        <f>SUBTOTAL(9,$A$409:A530)</f>
        <v>107</v>
      </c>
      <c r="C530" s="4" t="s">
        <v>290</v>
      </c>
      <c r="D530" s="1">
        <f t="shared" si="227"/>
        <v>13106283.83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169">
        <v>0</v>
      </c>
      <c r="L530" s="3">
        <v>0</v>
      </c>
      <c r="M530" s="6">
        <v>1493.5</v>
      </c>
      <c r="N530" s="1">
        <v>12831685.73</v>
      </c>
      <c r="O530" s="3">
        <v>0</v>
      </c>
      <c r="P530" s="3">
        <v>0</v>
      </c>
      <c r="Q530" s="1">
        <v>0</v>
      </c>
      <c r="R530" s="1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f>274598.07+0.03</f>
        <v>274598.10000000003</v>
      </c>
      <c r="AD530" s="3">
        <v>0</v>
      </c>
      <c r="AE530" s="3">
        <v>0</v>
      </c>
      <c r="AF530" s="2" t="s">
        <v>17063</v>
      </c>
      <c r="AG530" s="2">
        <v>2024</v>
      </c>
      <c r="AH530" s="2">
        <v>2024</v>
      </c>
      <c r="AI530" s="12"/>
      <c r="AJ530" s="12"/>
      <c r="AK530" s="12"/>
      <c r="AL530" s="12"/>
      <c r="AM530" s="13" t="s">
        <v>16980</v>
      </c>
      <c r="AN530" s="13" t="s">
        <v>16976</v>
      </c>
      <c r="AO530" s="13">
        <v>0</v>
      </c>
      <c r="AP530" s="13" t="s">
        <v>16975</v>
      </c>
      <c r="AQ530" s="13" t="s">
        <v>16975</v>
      </c>
      <c r="AR530" s="13" t="s">
        <v>16975</v>
      </c>
      <c r="AS530" s="13"/>
      <c r="AT530" s="13"/>
      <c r="AU530" s="13"/>
      <c r="AV530" s="13"/>
      <c r="AW530" s="13" t="s">
        <v>786</v>
      </c>
      <c r="AX530" s="14">
        <v>2128.3000000000002</v>
      </c>
      <c r="AY530" s="14">
        <v>1493.5</v>
      </c>
      <c r="AZ530" s="13" t="s">
        <v>2994</v>
      </c>
      <c r="BA530" s="13">
        <v>2009</v>
      </c>
      <c r="BB530" s="15"/>
      <c r="BC530" s="16">
        <f>AY530-M530</f>
        <v>0</v>
      </c>
      <c r="BJ530" s="5" t="str">
        <f t="shared" si="219"/>
        <v>1493.500</v>
      </c>
      <c r="BM530" s="5" t="s">
        <v>680</v>
      </c>
      <c r="BN530" s="5" t="s">
        <v>1142</v>
      </c>
      <c r="BO530" s="5" t="s">
        <v>3421</v>
      </c>
      <c r="BU530" s="5" t="s">
        <v>680</v>
      </c>
      <c r="BV530" s="5" t="s">
        <v>1142</v>
      </c>
      <c r="BW530" s="5" t="s">
        <v>3421</v>
      </c>
      <c r="CH530" s="165">
        <f t="shared" si="203"/>
        <v>-4.0745362639427185E-10</v>
      </c>
    </row>
    <row r="531" spans="1:86" x14ac:dyDescent="0.3">
      <c r="A531" s="5">
        <v>1</v>
      </c>
      <c r="B531" s="17">
        <f>SUBTOTAL(9,$A$409:A531)</f>
        <v>108</v>
      </c>
      <c r="C531" s="4" t="s">
        <v>1585</v>
      </c>
      <c r="D531" s="1">
        <f t="shared" si="227"/>
        <v>8838712.3600000013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169">
        <v>0</v>
      </c>
      <c r="L531" s="3">
        <v>0</v>
      </c>
      <c r="M531" s="6">
        <v>0</v>
      </c>
      <c r="N531" s="1">
        <v>0</v>
      </c>
      <c r="O531" s="3">
        <v>0</v>
      </c>
      <c r="P531" s="3">
        <v>0</v>
      </c>
      <c r="Q531" s="1">
        <v>0</v>
      </c>
      <c r="R531" s="1">
        <v>0</v>
      </c>
      <c r="S531" s="3">
        <v>114</v>
      </c>
      <c r="T531" s="3">
        <v>8508580.9600000009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f>ROUND(N531*1.0593%,2)+ROUND(E531*1.0593%,2)+ROUND(F531*1.0593%,2)+ROUND(G531*1.0593%,2)+ROUND(H531*1.0593%,2)+ROUND(I531*1.0593%,2)+ROUND(J531*1.0593%,2)+ROUND(L531*1.0593%,2)+ROUND(P531*1.0593%,2)+ROUND(R531*1.0593%,2)+ROUND(T531*1.0593%,2)+ROUND(U531*1.0593%,2)+ROUND(V531*1.0593%,2)+ROUND(W531*1.0593%,2)+ROUND(X531*1.0593%,2)+ROUND(Y531*1.0593%,2)+ROUND(Z531*1.0593%,2)+ROUND(AA531*1.0593%,2)+ROUND(AB531*1.0593%,2)</f>
        <v>90131.4</v>
      </c>
      <c r="AD531" s="3">
        <v>120000</v>
      </c>
      <c r="AE531" s="3">
        <v>120000</v>
      </c>
      <c r="AF531" s="2">
        <v>2024</v>
      </c>
      <c r="AG531" s="2">
        <v>2024</v>
      </c>
      <c r="AH531" s="2">
        <v>2024</v>
      </c>
      <c r="AI531" s="12"/>
      <c r="AJ531" s="12"/>
      <c r="AK531" s="12"/>
      <c r="AL531" s="12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4"/>
      <c r="AY531" s="14"/>
      <c r="AZ531" s="13"/>
      <c r="BA531" s="13"/>
      <c r="BB531" s="15"/>
      <c r="BC531" s="16"/>
      <c r="CH531" s="165">
        <f t="shared" si="203"/>
        <v>3.7834979593753815E-10</v>
      </c>
    </row>
    <row r="532" spans="1:86" x14ac:dyDescent="0.3">
      <c r="B532" s="166" t="s">
        <v>332</v>
      </c>
      <c r="C532" s="166"/>
      <c r="D532" s="163">
        <f>D533</f>
        <v>6193827.0800000001</v>
      </c>
      <c r="E532" s="1">
        <f t="shared" ref="E532:AE532" si="228">E533</f>
        <v>0</v>
      </c>
      <c r="F532" s="1">
        <f t="shared" si="228"/>
        <v>0</v>
      </c>
      <c r="G532" s="1">
        <f t="shared" si="228"/>
        <v>0</v>
      </c>
      <c r="H532" s="1">
        <f t="shared" si="228"/>
        <v>0</v>
      </c>
      <c r="I532" s="1">
        <f t="shared" si="228"/>
        <v>0</v>
      </c>
      <c r="J532" s="1">
        <f t="shared" si="228"/>
        <v>0</v>
      </c>
      <c r="K532" s="164">
        <f t="shared" si="228"/>
        <v>0</v>
      </c>
      <c r="L532" s="1">
        <f t="shared" si="228"/>
        <v>0</v>
      </c>
      <c r="M532" s="1">
        <f t="shared" si="228"/>
        <v>735.12</v>
      </c>
      <c r="N532" s="1">
        <f t="shared" si="228"/>
        <v>5887827.5700000003</v>
      </c>
      <c r="O532" s="1">
        <f t="shared" si="228"/>
        <v>0</v>
      </c>
      <c r="P532" s="1">
        <f t="shared" si="228"/>
        <v>0</v>
      </c>
      <c r="Q532" s="1">
        <f t="shared" si="228"/>
        <v>0</v>
      </c>
      <c r="R532" s="1">
        <f t="shared" si="228"/>
        <v>0</v>
      </c>
      <c r="S532" s="1">
        <f t="shared" si="228"/>
        <v>0</v>
      </c>
      <c r="T532" s="1">
        <f t="shared" si="228"/>
        <v>0</v>
      </c>
      <c r="U532" s="1">
        <f t="shared" si="228"/>
        <v>0</v>
      </c>
      <c r="V532" s="1">
        <f t="shared" si="228"/>
        <v>0</v>
      </c>
      <c r="W532" s="1">
        <f t="shared" si="228"/>
        <v>0</v>
      </c>
      <c r="X532" s="1">
        <f t="shared" si="228"/>
        <v>0</v>
      </c>
      <c r="Y532" s="1">
        <f t="shared" si="228"/>
        <v>0</v>
      </c>
      <c r="Z532" s="1">
        <f t="shared" si="228"/>
        <v>0</v>
      </c>
      <c r="AA532" s="1">
        <f t="shared" si="228"/>
        <v>0</v>
      </c>
      <c r="AB532" s="1">
        <f t="shared" si="228"/>
        <v>0</v>
      </c>
      <c r="AC532" s="1">
        <f t="shared" si="228"/>
        <v>125999.51</v>
      </c>
      <c r="AD532" s="1">
        <f t="shared" si="228"/>
        <v>180000</v>
      </c>
      <c r="AE532" s="1">
        <f t="shared" si="228"/>
        <v>0</v>
      </c>
      <c r="AF532" s="2" t="s">
        <v>17037</v>
      </c>
      <c r="AG532" s="2" t="s">
        <v>17037</v>
      </c>
      <c r="AH532" s="2" t="s">
        <v>17037</v>
      </c>
      <c r="AI532" s="12"/>
      <c r="AJ532" s="12"/>
      <c r="AK532" s="12"/>
      <c r="AL532" s="12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4"/>
      <c r="AY532" s="14"/>
      <c r="AZ532" s="13"/>
      <c r="BA532" s="13"/>
      <c r="BB532" s="15"/>
      <c r="BC532" s="16">
        <f t="shared" si="226"/>
        <v>-735.12</v>
      </c>
      <c r="BJ532" s="5" t="e">
        <f t="shared" ref="BJ532:BJ550" si="229">VLOOKUP(C532,BM:BO,3,FALSE)</f>
        <v>#N/A</v>
      </c>
      <c r="BM532" s="5" t="s">
        <v>3481</v>
      </c>
      <c r="BN532" s="5" t="s">
        <v>2986</v>
      </c>
      <c r="BO532" s="5" t="s">
        <v>2986</v>
      </c>
      <c r="BU532" s="5" t="s">
        <v>3481</v>
      </c>
      <c r="BV532" s="5" t="s">
        <v>2986</v>
      </c>
      <c r="BW532" s="5" t="s">
        <v>2986</v>
      </c>
      <c r="CH532" s="165">
        <f t="shared" si="203"/>
        <v>-2.3283064365386963E-10</v>
      </c>
    </row>
    <row r="533" spans="1:86" x14ac:dyDescent="0.3">
      <c r="A533" s="5">
        <v>1</v>
      </c>
      <c r="B533" s="17">
        <f>SUBTOTAL(9,$A$409:A533)</f>
        <v>109</v>
      </c>
      <c r="C533" s="4" t="s">
        <v>334</v>
      </c>
      <c r="D533" s="1">
        <f>E533+F533+G533+H533+I533+J533+L533+N533+P533+R533+T533+U533+V533+W533+X533+Y533+Z533+AA533+AB533+AC533+AD533+AE533</f>
        <v>6193827.0800000001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169">
        <v>0</v>
      </c>
      <c r="L533" s="3">
        <v>0</v>
      </c>
      <c r="M533" s="1">
        <v>735.12</v>
      </c>
      <c r="N533" s="1">
        <v>5887827.5700000003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1">
        <f>ROUND(N533*2.14%,2)</f>
        <v>125999.51</v>
      </c>
      <c r="AD533" s="1">
        <v>180000</v>
      </c>
      <c r="AE533" s="3">
        <v>0</v>
      </c>
      <c r="AF533" s="2">
        <v>2024</v>
      </c>
      <c r="AG533" s="2">
        <v>2024</v>
      </c>
      <c r="AH533" s="2">
        <v>2024</v>
      </c>
      <c r="AI533" s="12"/>
      <c r="AJ533" s="12"/>
      <c r="AK533" s="12"/>
      <c r="AL533" s="12"/>
      <c r="AM533" s="13" t="s">
        <v>16971</v>
      </c>
      <c r="AN533" s="13" t="s">
        <v>16967</v>
      </c>
      <c r="AO533" s="13">
        <v>0</v>
      </c>
      <c r="AP533" s="13" t="s">
        <v>16982</v>
      </c>
      <c r="AQ533" s="13" t="s">
        <v>16972</v>
      </c>
      <c r="AR533" s="13">
        <v>0</v>
      </c>
      <c r="AS533" s="13"/>
      <c r="AT533" s="13"/>
      <c r="AU533" s="13"/>
      <c r="AV533" s="13"/>
      <c r="AW533" s="13" t="s">
        <v>781</v>
      </c>
      <c r="AX533" s="14">
        <v>775.8</v>
      </c>
      <c r="AY533" s="14">
        <v>760.5</v>
      </c>
      <c r="AZ533" s="13" t="s">
        <v>2969</v>
      </c>
      <c r="BA533" s="13" t="s">
        <v>17023</v>
      </c>
      <c r="BB533" s="15"/>
      <c r="BC533" s="16">
        <f t="shared" si="226"/>
        <v>25.379999999999995</v>
      </c>
      <c r="BJ533" s="5" t="str">
        <f t="shared" si="229"/>
        <v>764.000</v>
      </c>
      <c r="BM533" s="5" t="s">
        <v>3483</v>
      </c>
      <c r="BN533" s="5" t="s">
        <v>2986</v>
      </c>
      <c r="BO533" s="5" t="s">
        <v>2986</v>
      </c>
      <c r="BU533" s="5" t="s">
        <v>3483</v>
      </c>
      <c r="BV533" s="5" t="s">
        <v>2986</v>
      </c>
      <c r="BW533" s="5" t="s">
        <v>2986</v>
      </c>
      <c r="CH533" s="165">
        <f t="shared" si="203"/>
        <v>-2.3283064365386963E-10</v>
      </c>
    </row>
    <row r="534" spans="1:86" x14ac:dyDescent="0.3">
      <c r="B534" s="166" t="s">
        <v>333</v>
      </c>
      <c r="C534" s="166"/>
      <c r="D534" s="163">
        <f>D535</f>
        <v>2190656</v>
      </c>
      <c r="E534" s="1">
        <f t="shared" ref="E534:AE534" si="230">E535</f>
        <v>0</v>
      </c>
      <c r="F534" s="1">
        <f t="shared" si="230"/>
        <v>0</v>
      </c>
      <c r="G534" s="1">
        <f t="shared" si="230"/>
        <v>0</v>
      </c>
      <c r="H534" s="1">
        <f t="shared" si="230"/>
        <v>0</v>
      </c>
      <c r="I534" s="1">
        <f t="shared" si="230"/>
        <v>0</v>
      </c>
      <c r="J534" s="1">
        <f t="shared" si="230"/>
        <v>0</v>
      </c>
      <c r="K534" s="164">
        <f t="shared" si="230"/>
        <v>0</v>
      </c>
      <c r="L534" s="1">
        <f t="shared" si="230"/>
        <v>0</v>
      </c>
      <c r="M534" s="1">
        <f t="shared" si="230"/>
        <v>260</v>
      </c>
      <c r="N534" s="1">
        <f t="shared" si="230"/>
        <v>1997900.92</v>
      </c>
      <c r="O534" s="1">
        <f t="shared" si="230"/>
        <v>0</v>
      </c>
      <c r="P534" s="1">
        <f t="shared" si="230"/>
        <v>0</v>
      </c>
      <c r="Q534" s="1">
        <f t="shared" si="230"/>
        <v>0</v>
      </c>
      <c r="R534" s="1">
        <f t="shared" si="230"/>
        <v>0</v>
      </c>
      <c r="S534" s="1">
        <f t="shared" si="230"/>
        <v>0</v>
      </c>
      <c r="T534" s="1">
        <f t="shared" si="230"/>
        <v>0</v>
      </c>
      <c r="U534" s="1">
        <f t="shared" si="230"/>
        <v>0</v>
      </c>
      <c r="V534" s="1">
        <f t="shared" si="230"/>
        <v>0</v>
      </c>
      <c r="W534" s="1">
        <f t="shared" si="230"/>
        <v>0</v>
      </c>
      <c r="X534" s="1">
        <f t="shared" si="230"/>
        <v>0</v>
      </c>
      <c r="Y534" s="1">
        <f t="shared" si="230"/>
        <v>0</v>
      </c>
      <c r="Z534" s="1">
        <f t="shared" si="230"/>
        <v>0</v>
      </c>
      <c r="AA534" s="1">
        <f t="shared" si="230"/>
        <v>0</v>
      </c>
      <c r="AB534" s="1">
        <f t="shared" si="230"/>
        <v>0</v>
      </c>
      <c r="AC534" s="1">
        <f t="shared" si="230"/>
        <v>42755.08</v>
      </c>
      <c r="AD534" s="1">
        <f t="shared" si="230"/>
        <v>150000</v>
      </c>
      <c r="AE534" s="1">
        <f t="shared" si="230"/>
        <v>0</v>
      </c>
      <c r="AF534" s="2" t="s">
        <v>17037</v>
      </c>
      <c r="AG534" s="2" t="s">
        <v>17037</v>
      </c>
      <c r="AH534" s="2" t="s">
        <v>17037</v>
      </c>
      <c r="AI534" s="12"/>
      <c r="AJ534" s="12"/>
      <c r="AK534" s="12"/>
      <c r="AL534" s="12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4"/>
      <c r="AY534" s="14"/>
      <c r="AZ534" s="13"/>
      <c r="BA534" s="13"/>
      <c r="BB534" s="15"/>
      <c r="BC534" s="16">
        <f t="shared" si="226"/>
        <v>-260</v>
      </c>
      <c r="BJ534" s="5" t="e">
        <f t="shared" si="229"/>
        <v>#N/A</v>
      </c>
      <c r="BM534" s="5" t="s">
        <v>3485</v>
      </c>
      <c r="BN534" s="5" t="s">
        <v>1272</v>
      </c>
      <c r="BO534" s="5" t="s">
        <v>2197</v>
      </c>
      <c r="BU534" s="5" t="s">
        <v>3485</v>
      </c>
      <c r="BV534" s="5" t="s">
        <v>1272</v>
      </c>
      <c r="BW534" s="5" t="s">
        <v>2197</v>
      </c>
      <c r="CH534" s="165">
        <f t="shared" si="203"/>
        <v>5.8207660913467407E-11</v>
      </c>
    </row>
    <row r="535" spans="1:86" x14ac:dyDescent="0.3">
      <c r="A535" s="5">
        <v>1</v>
      </c>
      <c r="B535" s="17">
        <f>SUBTOTAL(9,$A$409:A535)</f>
        <v>110</v>
      </c>
      <c r="C535" s="4" t="s">
        <v>335</v>
      </c>
      <c r="D535" s="1">
        <f>E535+F535+G535+H535+I535+J535+L535+N535+P535+R535+T535+U535+V535+W535+X535+Y535+Z535+AA535+AB535+AC535+AD535+AE535</f>
        <v>2190656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169">
        <v>0</v>
      </c>
      <c r="L535" s="3">
        <v>0</v>
      </c>
      <c r="M535" s="1">
        <v>260</v>
      </c>
      <c r="N535" s="1">
        <v>1997900.92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1">
        <f>ROUND(N535*2.14%,2)</f>
        <v>42755.08</v>
      </c>
      <c r="AD535" s="1">
        <v>150000</v>
      </c>
      <c r="AE535" s="3">
        <v>0</v>
      </c>
      <c r="AF535" s="2">
        <v>2024</v>
      </c>
      <c r="AG535" s="2">
        <v>2024</v>
      </c>
      <c r="AH535" s="2">
        <v>2024</v>
      </c>
      <c r="AI535" s="12"/>
      <c r="AJ535" s="12"/>
      <c r="AK535" s="12"/>
      <c r="AL535" s="12"/>
      <c r="AM535" s="13" t="s">
        <v>16981</v>
      </c>
      <c r="AN535" s="13" t="s">
        <v>16981</v>
      </c>
      <c r="AO535" s="13">
        <v>0</v>
      </c>
      <c r="AP535" s="13" t="s">
        <v>16975</v>
      </c>
      <c r="AQ535" s="13" t="s">
        <v>16963</v>
      </c>
      <c r="AR535" s="13">
        <v>0</v>
      </c>
      <c r="AS535" s="13"/>
      <c r="AT535" s="13"/>
      <c r="AU535" s="13"/>
      <c r="AV535" s="13"/>
      <c r="AW535" s="13" t="s">
        <v>639</v>
      </c>
      <c r="AX535" s="14">
        <v>349.8</v>
      </c>
      <c r="AY535" s="14">
        <v>260</v>
      </c>
      <c r="AZ535" s="13" t="s">
        <v>2969</v>
      </c>
      <c r="BA535" s="13">
        <v>2007</v>
      </c>
      <c r="BB535" s="15"/>
      <c r="BC535" s="16">
        <f t="shared" si="226"/>
        <v>0</v>
      </c>
      <c r="BJ535" s="5" t="str">
        <f t="shared" si="229"/>
        <v>820.600</v>
      </c>
      <c r="BM535" s="5" t="s">
        <v>3488</v>
      </c>
      <c r="BN535" s="5" t="s">
        <v>1275</v>
      </c>
      <c r="BO535" s="5" t="s">
        <v>3489</v>
      </c>
      <c r="BU535" s="5" t="s">
        <v>3488</v>
      </c>
      <c r="BV535" s="5" t="s">
        <v>1275</v>
      </c>
      <c r="BW535" s="5" t="s">
        <v>3489</v>
      </c>
      <c r="CH535" s="165">
        <f t="shared" si="203"/>
        <v>5.8207660913467407E-11</v>
      </c>
    </row>
    <row r="536" spans="1:86" x14ac:dyDescent="0.3">
      <c r="B536" s="166" t="s">
        <v>355</v>
      </c>
      <c r="C536" s="166"/>
      <c r="D536" s="163">
        <f>D537</f>
        <v>7683651.5</v>
      </c>
      <c r="E536" s="1">
        <f t="shared" ref="E536:AE536" si="231">E537</f>
        <v>0</v>
      </c>
      <c r="F536" s="1">
        <f t="shared" si="231"/>
        <v>0</v>
      </c>
      <c r="G536" s="1">
        <f t="shared" si="231"/>
        <v>0</v>
      </c>
      <c r="H536" s="1">
        <f t="shared" si="231"/>
        <v>0</v>
      </c>
      <c r="I536" s="1">
        <f t="shared" si="231"/>
        <v>0</v>
      </c>
      <c r="J536" s="1">
        <f t="shared" si="231"/>
        <v>0</v>
      </c>
      <c r="K536" s="164">
        <f t="shared" si="231"/>
        <v>0</v>
      </c>
      <c r="L536" s="1">
        <f t="shared" si="231"/>
        <v>0</v>
      </c>
      <c r="M536" s="1">
        <f t="shared" si="231"/>
        <v>850</v>
      </c>
      <c r="N536" s="1">
        <f t="shared" si="231"/>
        <v>7346437.7300000004</v>
      </c>
      <c r="O536" s="1">
        <f t="shared" si="231"/>
        <v>0</v>
      </c>
      <c r="P536" s="1">
        <f t="shared" si="231"/>
        <v>0</v>
      </c>
      <c r="Q536" s="1">
        <f t="shared" si="231"/>
        <v>0</v>
      </c>
      <c r="R536" s="1">
        <f t="shared" si="231"/>
        <v>0</v>
      </c>
      <c r="S536" s="1">
        <f t="shared" si="231"/>
        <v>0</v>
      </c>
      <c r="T536" s="1">
        <f t="shared" si="231"/>
        <v>0</v>
      </c>
      <c r="U536" s="1">
        <f t="shared" si="231"/>
        <v>0</v>
      </c>
      <c r="V536" s="1">
        <f t="shared" si="231"/>
        <v>0</v>
      </c>
      <c r="W536" s="1">
        <f t="shared" si="231"/>
        <v>0</v>
      </c>
      <c r="X536" s="1">
        <f t="shared" si="231"/>
        <v>0</v>
      </c>
      <c r="Y536" s="1">
        <f t="shared" si="231"/>
        <v>0</v>
      </c>
      <c r="Z536" s="1">
        <f t="shared" si="231"/>
        <v>0</v>
      </c>
      <c r="AA536" s="1">
        <f t="shared" si="231"/>
        <v>0</v>
      </c>
      <c r="AB536" s="1">
        <f t="shared" si="231"/>
        <v>0</v>
      </c>
      <c r="AC536" s="1">
        <f t="shared" si="231"/>
        <v>157213.76999999999</v>
      </c>
      <c r="AD536" s="1">
        <f t="shared" si="231"/>
        <v>180000</v>
      </c>
      <c r="AE536" s="1">
        <f t="shared" si="231"/>
        <v>0</v>
      </c>
      <c r="AF536" s="2" t="s">
        <v>17037</v>
      </c>
      <c r="AG536" s="2" t="s">
        <v>17037</v>
      </c>
      <c r="AH536" s="2" t="s">
        <v>17037</v>
      </c>
      <c r="AI536" s="12"/>
      <c r="AJ536" s="12"/>
      <c r="AK536" s="12"/>
      <c r="AL536" s="12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4"/>
      <c r="AY536" s="14"/>
      <c r="AZ536" s="13"/>
      <c r="BA536" s="13"/>
      <c r="BB536" s="15"/>
      <c r="BC536" s="16">
        <f t="shared" si="226"/>
        <v>-850</v>
      </c>
      <c r="BJ536" s="5" t="e">
        <f t="shared" si="229"/>
        <v>#N/A</v>
      </c>
      <c r="BM536" s="5" t="s">
        <v>691</v>
      </c>
      <c r="BN536" s="5" t="s">
        <v>627</v>
      </c>
      <c r="BO536" s="5" t="s">
        <v>3140</v>
      </c>
      <c r="BU536" s="5" t="s">
        <v>691</v>
      </c>
      <c r="BV536" s="5" t="s">
        <v>627</v>
      </c>
      <c r="BW536" s="5" t="s">
        <v>3140</v>
      </c>
      <c r="CH536" s="165">
        <f t="shared" si="203"/>
        <v>-4.3655745685100555E-10</v>
      </c>
    </row>
    <row r="537" spans="1:86" x14ac:dyDescent="0.3">
      <c r="A537" s="5">
        <v>1</v>
      </c>
      <c r="B537" s="17">
        <f>SUBTOTAL(9,$A$409:A537)</f>
        <v>111</v>
      </c>
      <c r="C537" s="4" t="s">
        <v>357</v>
      </c>
      <c r="D537" s="1">
        <f>E537+F537+G537+H537+I537+J537+L537+N537+P537+R537+T537+U537+V537+W537+X537+Y537+Z537+AA537+AB537+AC537+AD537+AE537</f>
        <v>7683651.5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169">
        <v>0</v>
      </c>
      <c r="L537" s="3">
        <v>0</v>
      </c>
      <c r="M537" s="1">
        <v>850</v>
      </c>
      <c r="N537" s="1">
        <v>7346437.7300000004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1">
        <f>ROUND(N537*2.14%,2)</f>
        <v>157213.76999999999</v>
      </c>
      <c r="AD537" s="1">
        <v>180000</v>
      </c>
      <c r="AE537" s="3">
        <v>0</v>
      </c>
      <c r="AF537" s="2">
        <v>2024</v>
      </c>
      <c r="AG537" s="2">
        <v>2024</v>
      </c>
      <c r="AH537" s="2">
        <v>2024</v>
      </c>
      <c r="AI537" s="12"/>
      <c r="AJ537" s="12"/>
      <c r="AK537" s="12"/>
      <c r="AL537" s="12"/>
      <c r="AM537" s="13" t="s">
        <v>16971</v>
      </c>
      <c r="AN537" s="13" t="s">
        <v>16967</v>
      </c>
      <c r="AO537" s="13">
        <v>0</v>
      </c>
      <c r="AP537" s="13" t="s">
        <v>16975</v>
      </c>
      <c r="AQ537" s="13" t="s">
        <v>16969</v>
      </c>
      <c r="AR537" s="13" t="s">
        <v>16975</v>
      </c>
      <c r="AS537" s="13"/>
      <c r="AT537" s="13"/>
      <c r="AU537" s="13"/>
      <c r="AV537" s="13"/>
      <c r="AW537" s="13" t="s">
        <v>706</v>
      </c>
      <c r="AX537" s="14">
        <v>931.7</v>
      </c>
      <c r="AY537" s="14">
        <v>877</v>
      </c>
      <c r="AZ537" s="13" t="s">
        <v>2969</v>
      </c>
      <c r="BA537" s="13" t="s">
        <v>17023</v>
      </c>
      <c r="BB537" s="15"/>
      <c r="BC537" s="16">
        <f t="shared" si="226"/>
        <v>27</v>
      </c>
      <c r="BJ537" s="5" t="str">
        <f t="shared" si="229"/>
        <v>664.000</v>
      </c>
      <c r="BM537" s="5" t="s">
        <v>692</v>
      </c>
      <c r="BN537" s="5" t="s">
        <v>2986</v>
      </c>
      <c r="BO537" s="5" t="s">
        <v>1742</v>
      </c>
      <c r="BU537" s="5" t="s">
        <v>692</v>
      </c>
      <c r="BV537" s="5" t="s">
        <v>2986</v>
      </c>
      <c r="BW537" s="5" t="s">
        <v>1742</v>
      </c>
      <c r="CH537" s="165">
        <f t="shared" si="203"/>
        <v>-4.3655745685100555E-10</v>
      </c>
    </row>
    <row r="538" spans="1:86" x14ac:dyDescent="0.3">
      <c r="B538" s="166" t="s">
        <v>358</v>
      </c>
      <c r="C538" s="166"/>
      <c r="D538" s="163">
        <f>D539</f>
        <v>5423754</v>
      </c>
      <c r="E538" s="1">
        <f t="shared" ref="E538:AE538" si="232">E539</f>
        <v>0</v>
      </c>
      <c r="F538" s="1">
        <f t="shared" si="232"/>
        <v>0</v>
      </c>
      <c r="G538" s="1">
        <f t="shared" si="232"/>
        <v>0</v>
      </c>
      <c r="H538" s="1">
        <f t="shared" si="232"/>
        <v>0</v>
      </c>
      <c r="I538" s="1">
        <f t="shared" si="232"/>
        <v>0</v>
      </c>
      <c r="J538" s="1">
        <f t="shared" si="232"/>
        <v>0</v>
      </c>
      <c r="K538" s="164">
        <f t="shared" si="232"/>
        <v>0</v>
      </c>
      <c r="L538" s="1">
        <f t="shared" si="232"/>
        <v>0</v>
      </c>
      <c r="M538" s="1">
        <f t="shared" si="232"/>
        <v>600</v>
      </c>
      <c r="N538" s="1">
        <f t="shared" si="232"/>
        <v>5133888.78</v>
      </c>
      <c r="O538" s="1">
        <f t="shared" si="232"/>
        <v>0</v>
      </c>
      <c r="P538" s="1">
        <f t="shared" si="232"/>
        <v>0</v>
      </c>
      <c r="Q538" s="1">
        <f t="shared" si="232"/>
        <v>0</v>
      </c>
      <c r="R538" s="1">
        <f t="shared" si="232"/>
        <v>0</v>
      </c>
      <c r="S538" s="1">
        <f t="shared" si="232"/>
        <v>0</v>
      </c>
      <c r="T538" s="1">
        <f t="shared" si="232"/>
        <v>0</v>
      </c>
      <c r="U538" s="1">
        <f t="shared" si="232"/>
        <v>0</v>
      </c>
      <c r="V538" s="1">
        <f t="shared" si="232"/>
        <v>0</v>
      </c>
      <c r="W538" s="1">
        <f t="shared" si="232"/>
        <v>0</v>
      </c>
      <c r="X538" s="1">
        <f t="shared" si="232"/>
        <v>0</v>
      </c>
      <c r="Y538" s="1">
        <f t="shared" si="232"/>
        <v>0</v>
      </c>
      <c r="Z538" s="1">
        <f t="shared" si="232"/>
        <v>0</v>
      </c>
      <c r="AA538" s="1">
        <f t="shared" si="232"/>
        <v>0</v>
      </c>
      <c r="AB538" s="1">
        <f t="shared" si="232"/>
        <v>0</v>
      </c>
      <c r="AC538" s="1">
        <f t="shared" si="232"/>
        <v>109865.22</v>
      </c>
      <c r="AD538" s="1">
        <f t="shared" si="232"/>
        <v>180000</v>
      </c>
      <c r="AE538" s="1">
        <f t="shared" si="232"/>
        <v>0</v>
      </c>
      <c r="AF538" s="2" t="s">
        <v>17037</v>
      </c>
      <c r="AG538" s="2" t="s">
        <v>17037</v>
      </c>
      <c r="AH538" s="2" t="s">
        <v>17037</v>
      </c>
      <c r="AI538" s="12"/>
      <c r="AJ538" s="12"/>
      <c r="AK538" s="12"/>
      <c r="AL538" s="12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4"/>
      <c r="AY538" s="14"/>
      <c r="AZ538" s="13"/>
      <c r="BA538" s="13"/>
      <c r="BB538" s="15"/>
      <c r="BC538" s="16">
        <f t="shared" si="226"/>
        <v>-600</v>
      </c>
      <c r="BJ538" s="5" t="e">
        <f t="shared" si="229"/>
        <v>#N/A</v>
      </c>
      <c r="BM538" s="5" t="s">
        <v>3536</v>
      </c>
      <c r="BN538" s="5" t="s">
        <v>630</v>
      </c>
      <c r="BO538" s="5" t="s">
        <v>3537</v>
      </c>
      <c r="BU538" s="5" t="s">
        <v>3536</v>
      </c>
      <c r="BV538" s="5" t="s">
        <v>630</v>
      </c>
      <c r="BW538" s="5" t="s">
        <v>3537</v>
      </c>
      <c r="CH538" s="165">
        <f t="shared" si="203"/>
        <v>-2.6193447411060333E-10</v>
      </c>
    </row>
    <row r="539" spans="1:86" x14ac:dyDescent="0.3">
      <c r="A539" s="5">
        <v>1</v>
      </c>
      <c r="B539" s="17">
        <f>SUBTOTAL(9,$A$409:A539)</f>
        <v>112</v>
      </c>
      <c r="C539" s="4" t="s">
        <v>359</v>
      </c>
      <c r="D539" s="1">
        <f>E539+F539+G539+H539+I539+J539+L539+N539+P539+R539+T539+U539+V539+W539+X539+Y539+Z539+AA539+AB539+AC539+AD539+AE539</f>
        <v>5423754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169">
        <v>0</v>
      </c>
      <c r="L539" s="3">
        <v>0</v>
      </c>
      <c r="M539" s="1">
        <v>600</v>
      </c>
      <c r="N539" s="1">
        <v>5133888.78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1">
        <f>ROUND(N539*2.14%,2)</f>
        <v>109865.22</v>
      </c>
      <c r="AD539" s="1">
        <v>180000</v>
      </c>
      <c r="AE539" s="3">
        <v>0</v>
      </c>
      <c r="AF539" s="2">
        <v>2024</v>
      </c>
      <c r="AG539" s="2">
        <v>2024</v>
      </c>
      <c r="AH539" s="2">
        <v>2024</v>
      </c>
      <c r="AI539" s="12"/>
      <c r="AJ539" s="12"/>
      <c r="AK539" s="12"/>
      <c r="AL539" s="12"/>
      <c r="AM539" s="13" t="s">
        <v>16964</v>
      </c>
      <c r="AN539" s="13" t="s">
        <v>16970</v>
      </c>
      <c r="AO539" s="13">
        <v>0</v>
      </c>
      <c r="AP539" s="13" t="s">
        <v>16982</v>
      </c>
      <c r="AQ539" s="13" t="s">
        <v>16985</v>
      </c>
      <c r="AR539" s="13">
        <v>0</v>
      </c>
      <c r="AS539" s="13"/>
      <c r="AT539" s="13"/>
      <c r="AU539" s="13"/>
      <c r="AV539" s="13"/>
      <c r="AW539" s="13" t="s">
        <v>781</v>
      </c>
      <c r="AX539" s="14">
        <v>521.6</v>
      </c>
      <c r="AY539" s="14">
        <v>621.72</v>
      </c>
      <c r="AZ539" s="13" t="s">
        <v>2969</v>
      </c>
      <c r="BA539" s="13" t="s">
        <v>17023</v>
      </c>
      <c r="BB539" s="15"/>
      <c r="BC539" s="16">
        <f t="shared" si="226"/>
        <v>21.720000000000027</v>
      </c>
      <c r="BJ539" s="5" t="str">
        <f t="shared" si="229"/>
        <v>521.600</v>
      </c>
      <c r="BM539" s="5" t="s">
        <v>543</v>
      </c>
      <c r="BN539" s="5" t="s">
        <v>2986</v>
      </c>
      <c r="BO539" s="5" t="s">
        <v>2986</v>
      </c>
      <c r="BU539" s="5" t="s">
        <v>543</v>
      </c>
      <c r="BV539" s="5" t="s">
        <v>2986</v>
      </c>
      <c r="BW539" s="5" t="s">
        <v>2986</v>
      </c>
      <c r="CH539" s="165">
        <f t="shared" si="203"/>
        <v>-2.6193447411060333E-10</v>
      </c>
    </row>
    <row r="540" spans="1:86" x14ac:dyDescent="0.3">
      <c r="B540" s="166" t="s">
        <v>2949</v>
      </c>
      <c r="C540" s="166"/>
      <c r="D540" s="163">
        <f>SUM(D541:D545)</f>
        <v>30502927.5</v>
      </c>
      <c r="E540" s="1">
        <f t="shared" ref="E540:AE540" si="233">SUM(E541:E545)</f>
        <v>0</v>
      </c>
      <c r="F540" s="1">
        <f t="shared" si="233"/>
        <v>0</v>
      </c>
      <c r="G540" s="1">
        <f t="shared" si="233"/>
        <v>0</v>
      </c>
      <c r="H540" s="1">
        <f t="shared" si="233"/>
        <v>0</v>
      </c>
      <c r="I540" s="1">
        <f t="shared" si="233"/>
        <v>0</v>
      </c>
      <c r="J540" s="1">
        <f t="shared" si="233"/>
        <v>0</v>
      </c>
      <c r="K540" s="164">
        <f t="shared" si="233"/>
        <v>0</v>
      </c>
      <c r="L540" s="1">
        <f t="shared" si="233"/>
        <v>0</v>
      </c>
      <c r="M540" s="1">
        <f t="shared" si="233"/>
        <v>3257.38</v>
      </c>
      <c r="N540" s="1">
        <f t="shared" si="233"/>
        <v>26145859.530000001</v>
      </c>
      <c r="O540" s="1">
        <f t="shared" si="233"/>
        <v>0</v>
      </c>
      <c r="P540" s="1">
        <f t="shared" si="233"/>
        <v>0</v>
      </c>
      <c r="Q540" s="1">
        <f t="shared" si="233"/>
        <v>0</v>
      </c>
      <c r="R540" s="1">
        <f t="shared" si="233"/>
        <v>0</v>
      </c>
      <c r="S540" s="1">
        <f t="shared" si="233"/>
        <v>0</v>
      </c>
      <c r="T540" s="1">
        <f t="shared" si="233"/>
        <v>0</v>
      </c>
      <c r="U540" s="1">
        <f t="shared" si="233"/>
        <v>2748723.89</v>
      </c>
      <c r="V540" s="1">
        <f t="shared" si="233"/>
        <v>0</v>
      </c>
      <c r="W540" s="1">
        <f t="shared" si="233"/>
        <v>0</v>
      </c>
      <c r="X540" s="1">
        <f t="shared" si="233"/>
        <v>0</v>
      </c>
      <c r="Y540" s="1">
        <f t="shared" si="233"/>
        <v>0</v>
      </c>
      <c r="Z540" s="1">
        <f t="shared" si="233"/>
        <v>0</v>
      </c>
      <c r="AA540" s="1">
        <f t="shared" si="233"/>
        <v>0</v>
      </c>
      <c r="AB540" s="1">
        <f t="shared" si="233"/>
        <v>0</v>
      </c>
      <c r="AC540" s="1">
        <f t="shared" si="233"/>
        <v>618344.08000000007</v>
      </c>
      <c r="AD540" s="1">
        <f t="shared" si="233"/>
        <v>990000</v>
      </c>
      <c r="AE540" s="1">
        <f t="shared" si="233"/>
        <v>0</v>
      </c>
      <c r="AF540" s="2" t="s">
        <v>17037</v>
      </c>
      <c r="AG540" s="2" t="s">
        <v>17037</v>
      </c>
      <c r="AH540" s="2" t="s">
        <v>17037</v>
      </c>
      <c r="AI540" s="12"/>
      <c r="AJ540" s="12"/>
      <c r="AK540" s="12"/>
      <c r="AL540" s="12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4"/>
      <c r="AY540" s="14"/>
      <c r="AZ540" s="13"/>
      <c r="BA540" s="13"/>
      <c r="BB540" s="15"/>
      <c r="BC540" s="16">
        <f t="shared" si="226"/>
        <v>-3257.38</v>
      </c>
      <c r="BJ540" s="5" t="e">
        <f t="shared" si="229"/>
        <v>#N/A</v>
      </c>
      <c r="BM540" s="5" t="s">
        <v>760</v>
      </c>
      <c r="BN540" s="5" t="s">
        <v>3050</v>
      </c>
      <c r="BO540" s="5" t="s">
        <v>3925</v>
      </c>
      <c r="BU540" s="5" t="s">
        <v>760</v>
      </c>
      <c r="BV540" s="5" t="s">
        <v>3050</v>
      </c>
      <c r="BW540" s="5" t="s">
        <v>3925</v>
      </c>
      <c r="CH540" s="165">
        <f t="shared" si="203"/>
        <v>-1.3969838619232178E-9</v>
      </c>
    </row>
    <row r="541" spans="1:86" x14ac:dyDescent="0.3">
      <c r="A541" s="5">
        <v>1</v>
      </c>
      <c r="B541" s="17">
        <f>SUBTOTAL(9,$A$409:A541)</f>
        <v>113</v>
      </c>
      <c r="C541" s="4" t="s">
        <v>2953</v>
      </c>
      <c r="D541" s="1">
        <f t="shared" ref="D541:D545" si="234">E541+F541+G541+H541+I541+J541+L541+N541+P541+R541+T541+U541+V541+W541+X541+Y541+Z541+AA541+AB541+AC541+AD541+AE541</f>
        <v>9437851.5800000001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169">
        <v>0</v>
      </c>
      <c r="L541" s="3">
        <v>0</v>
      </c>
      <c r="M541" s="190">
        <v>1120.1400000000001</v>
      </c>
      <c r="N541" s="1">
        <v>9044303.4900000002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1">
        <f>ROUND(N541*2.14%,2)</f>
        <v>193548.09</v>
      </c>
      <c r="AD541" s="3">
        <v>200000</v>
      </c>
      <c r="AE541" s="3">
        <v>0</v>
      </c>
      <c r="AF541" s="2">
        <v>2024</v>
      </c>
      <c r="AG541" s="2">
        <v>2024</v>
      </c>
      <c r="AH541" s="2">
        <v>2024</v>
      </c>
      <c r="AI541" s="12"/>
      <c r="AJ541" s="12"/>
      <c r="AK541" s="12"/>
      <c r="AL541" s="12"/>
      <c r="AM541" s="13" t="s">
        <v>16971</v>
      </c>
      <c r="AN541" s="13" t="s">
        <v>16967</v>
      </c>
      <c r="AO541" s="13">
        <v>0</v>
      </c>
      <c r="AP541" s="13" t="s">
        <v>16979</v>
      </c>
      <c r="AQ541" s="13" t="s">
        <v>16969</v>
      </c>
      <c r="AR541" s="13">
        <v>0</v>
      </c>
      <c r="AS541" s="13"/>
      <c r="AT541" s="13"/>
      <c r="AU541" s="13"/>
      <c r="AV541" s="13"/>
      <c r="AW541" s="13" t="s">
        <v>806</v>
      </c>
      <c r="AX541" s="14">
        <v>2824.3</v>
      </c>
      <c r="AY541" s="14">
        <v>838.85</v>
      </c>
      <c r="AZ541" s="13" t="s">
        <v>2969</v>
      </c>
      <c r="BA541" s="13" t="s">
        <v>17023</v>
      </c>
      <c r="BB541" s="15"/>
      <c r="BC541" s="16">
        <f t="shared" si="226"/>
        <v>-281.29000000000008</v>
      </c>
      <c r="BD541" s="5" t="s">
        <v>16958</v>
      </c>
      <c r="BJ541" s="5" t="str">
        <f t="shared" si="229"/>
        <v>800.100</v>
      </c>
      <c r="BM541" s="5" t="s">
        <v>3926</v>
      </c>
      <c r="BN541" s="5" t="s">
        <v>3050</v>
      </c>
      <c r="BO541" s="5" t="s">
        <v>2986</v>
      </c>
      <c r="BU541" s="5" t="s">
        <v>3926</v>
      </c>
      <c r="BV541" s="5" t="s">
        <v>3050</v>
      </c>
      <c r="BW541" s="5" t="s">
        <v>2986</v>
      </c>
      <c r="CH541" s="165">
        <f t="shared" ref="CH541:CH601" si="235">D541-E541-F541-G541-H541-I541-J541-L541-N541-P541-R541-T541-U541-V541-W541-X541-Y541-Z541-AA541-AB541-AC541-AD541-AE541</f>
        <v>-1.4551915228366852E-10</v>
      </c>
    </row>
    <row r="542" spans="1:86" x14ac:dyDescent="0.3">
      <c r="A542" s="5">
        <v>1</v>
      </c>
      <c r="B542" s="17">
        <f>SUBTOTAL(9,$A$409:A542)</f>
        <v>114</v>
      </c>
      <c r="C542" s="4" t="s">
        <v>2954</v>
      </c>
      <c r="D542" s="1">
        <f t="shared" si="234"/>
        <v>5838940.7999999998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169">
        <v>0</v>
      </c>
      <c r="L542" s="3">
        <v>0</v>
      </c>
      <c r="M542" s="190">
        <v>693</v>
      </c>
      <c r="N542" s="1">
        <v>5540376.7400000002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1">
        <f>ROUND(N542*2.14%,2)</f>
        <v>118564.06</v>
      </c>
      <c r="AD542" s="1">
        <v>180000</v>
      </c>
      <c r="AE542" s="3">
        <v>0</v>
      </c>
      <c r="AF542" s="2">
        <v>2024</v>
      </c>
      <c r="AG542" s="2">
        <v>2024</v>
      </c>
      <c r="AH542" s="2">
        <v>2024</v>
      </c>
      <c r="AI542" s="12"/>
      <c r="AJ542" s="12"/>
      <c r="AK542" s="12"/>
      <c r="AL542" s="12"/>
      <c r="AM542" s="13" t="s">
        <v>16960</v>
      </c>
      <c r="AN542" s="13" t="s">
        <v>16964</v>
      </c>
      <c r="AO542" s="13">
        <v>0</v>
      </c>
      <c r="AP542" s="13" t="s">
        <v>16965</v>
      </c>
      <c r="AQ542" s="13" t="s">
        <v>16963</v>
      </c>
      <c r="AR542" s="13">
        <v>0</v>
      </c>
      <c r="AS542" s="13"/>
      <c r="AT542" s="13"/>
      <c r="AU542" s="13"/>
      <c r="AV542" s="13"/>
      <c r="AW542" s="13" t="s">
        <v>665</v>
      </c>
      <c r="AX542" s="14">
        <v>713</v>
      </c>
      <c r="AY542" s="14">
        <v>692</v>
      </c>
      <c r="AZ542" s="13" t="s">
        <v>2969</v>
      </c>
      <c r="BA542" s="13" t="s">
        <v>17023</v>
      </c>
      <c r="BB542" s="15"/>
      <c r="BC542" s="16">
        <f t="shared" si="226"/>
        <v>-1</v>
      </c>
      <c r="BJ542" s="5" t="str">
        <f t="shared" si="229"/>
        <v>532.460</v>
      </c>
      <c r="BM542" s="5" t="s">
        <v>3927</v>
      </c>
      <c r="BN542" s="5" t="s">
        <v>3050</v>
      </c>
      <c r="BO542" s="5" t="s">
        <v>2986</v>
      </c>
      <c r="BU542" s="5" t="s">
        <v>3927</v>
      </c>
      <c r="BV542" s="5" t="s">
        <v>3050</v>
      </c>
      <c r="BW542" s="5" t="s">
        <v>2986</v>
      </c>
      <c r="CH542" s="165">
        <f t="shared" si="235"/>
        <v>-4.0745362639427185E-10</v>
      </c>
    </row>
    <row r="543" spans="1:86" x14ac:dyDescent="0.3">
      <c r="A543" s="5">
        <v>1</v>
      </c>
      <c r="B543" s="17">
        <f>SUBTOTAL(9,$A$409:A543)</f>
        <v>115</v>
      </c>
      <c r="C543" s="4" t="s">
        <v>2951</v>
      </c>
      <c r="D543" s="1">
        <f t="shared" si="234"/>
        <v>4711932.54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169">
        <v>0</v>
      </c>
      <c r="L543" s="3">
        <v>0</v>
      </c>
      <c r="M543" s="190">
        <v>559.24</v>
      </c>
      <c r="N543" s="1">
        <v>4436981.1399999997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1">
        <f>ROUND(N543*2.14%,2)</f>
        <v>94951.4</v>
      </c>
      <c r="AD543" s="1">
        <v>180000</v>
      </c>
      <c r="AE543" s="3">
        <v>0</v>
      </c>
      <c r="AF543" s="2">
        <v>2024</v>
      </c>
      <c r="AG543" s="2">
        <v>2024</v>
      </c>
      <c r="AH543" s="2">
        <v>2024</v>
      </c>
      <c r="AI543" s="12"/>
      <c r="AJ543" s="12"/>
      <c r="AK543" s="12"/>
      <c r="AL543" s="12"/>
      <c r="AM543" s="13" t="s">
        <v>16964</v>
      </c>
      <c r="AN543" s="13" t="s">
        <v>16980</v>
      </c>
      <c r="AO543" s="13">
        <v>0</v>
      </c>
      <c r="AP543" s="13" t="s">
        <v>16966</v>
      </c>
      <c r="AQ543" s="13" t="s">
        <v>16977</v>
      </c>
      <c r="AR543" s="13">
        <v>0</v>
      </c>
      <c r="AS543" s="13"/>
      <c r="AT543" s="13"/>
      <c r="AU543" s="13"/>
      <c r="AV543" s="13"/>
      <c r="AW543" s="13" t="s">
        <v>618</v>
      </c>
      <c r="AX543" s="14">
        <v>635.5</v>
      </c>
      <c r="AY543" s="14">
        <v>559.24</v>
      </c>
      <c r="AZ543" s="13" t="s">
        <v>2969</v>
      </c>
      <c r="BA543" s="13" t="s">
        <v>17023</v>
      </c>
      <c r="BB543" s="15"/>
      <c r="BC543" s="16">
        <f t="shared" si="226"/>
        <v>0</v>
      </c>
      <c r="BJ543" s="5" t="str">
        <f t="shared" si="229"/>
        <v>442.000</v>
      </c>
      <c r="BM543" s="5" t="s">
        <v>3928</v>
      </c>
      <c r="BN543" s="5" t="s">
        <v>3050</v>
      </c>
      <c r="BO543" s="5" t="s">
        <v>3929</v>
      </c>
      <c r="BU543" s="5" t="s">
        <v>3928</v>
      </c>
      <c r="BV543" s="5" t="s">
        <v>3050</v>
      </c>
      <c r="BW543" s="5" t="s">
        <v>3929</v>
      </c>
      <c r="CH543" s="165">
        <f t="shared" si="235"/>
        <v>3.7834979593753815E-10</v>
      </c>
    </row>
    <row r="544" spans="1:86" x14ac:dyDescent="0.3">
      <c r="A544" s="5">
        <v>1</v>
      </c>
      <c r="B544" s="17">
        <f>SUBTOTAL(9,$A$409:A544)</f>
        <v>116</v>
      </c>
      <c r="C544" s="4" t="s">
        <v>2952</v>
      </c>
      <c r="D544" s="1">
        <f t="shared" si="234"/>
        <v>3057546.58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169">
        <v>0</v>
      </c>
      <c r="L544" s="3">
        <v>0</v>
      </c>
      <c r="M544" s="190">
        <v>0</v>
      </c>
      <c r="N544" s="190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1">
        <v>2748723.89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f>ROUND(U544*2.14%,2)</f>
        <v>58822.69</v>
      </c>
      <c r="AD544" s="3">
        <v>250000</v>
      </c>
      <c r="AE544" s="3">
        <v>0</v>
      </c>
      <c r="AF544" s="2">
        <v>2024</v>
      </c>
      <c r="AG544" s="2">
        <v>2024</v>
      </c>
      <c r="AH544" s="2">
        <v>2024</v>
      </c>
      <c r="AI544" s="12"/>
      <c r="AJ544" s="12"/>
      <c r="AK544" s="12"/>
      <c r="AL544" s="12"/>
      <c r="AM544" s="13" t="s">
        <v>16965</v>
      </c>
      <c r="AN544" s="13" t="s">
        <v>16961</v>
      </c>
      <c r="AO544" s="13">
        <v>0</v>
      </c>
      <c r="AP544" s="13" t="s">
        <v>16975</v>
      </c>
      <c r="AQ544" s="13" t="s">
        <v>16979</v>
      </c>
      <c r="AR544" s="13" t="s">
        <v>16975</v>
      </c>
      <c r="AS544" s="13"/>
      <c r="AT544" s="13"/>
      <c r="AU544" s="13"/>
      <c r="AV544" s="13"/>
      <c r="AW544" s="13" t="s">
        <v>929</v>
      </c>
      <c r="AX544" s="14">
        <v>570.9</v>
      </c>
      <c r="AY544" s="14">
        <v>330</v>
      </c>
      <c r="AZ544" s="13" t="s">
        <v>2969</v>
      </c>
      <c r="BA544" s="13" t="s">
        <v>17023</v>
      </c>
      <c r="BB544" s="15"/>
      <c r="BC544" s="16">
        <f t="shared" si="226"/>
        <v>330</v>
      </c>
      <c r="BJ544" s="5" t="str">
        <f t="shared" si="229"/>
        <v>285.700</v>
      </c>
      <c r="BM544" s="5" t="s">
        <v>3930</v>
      </c>
      <c r="BN544" s="5" t="s">
        <v>3050</v>
      </c>
      <c r="BO544" s="5" t="s">
        <v>2986</v>
      </c>
      <c r="BU544" s="5" t="s">
        <v>3930</v>
      </c>
      <c r="BV544" s="5" t="s">
        <v>3050</v>
      </c>
      <c r="BW544" s="5" t="s">
        <v>2986</v>
      </c>
      <c r="CH544" s="165">
        <f t="shared" si="235"/>
        <v>-5.8207660913467407E-11</v>
      </c>
    </row>
    <row r="545" spans="1:86" x14ac:dyDescent="0.3">
      <c r="A545" s="5">
        <v>1</v>
      </c>
      <c r="B545" s="17">
        <f>SUBTOTAL(9,$A$409:A545)</f>
        <v>117</v>
      </c>
      <c r="C545" s="4" t="s">
        <v>2955</v>
      </c>
      <c r="D545" s="1">
        <f t="shared" si="234"/>
        <v>7456656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169">
        <v>0</v>
      </c>
      <c r="L545" s="3">
        <v>0</v>
      </c>
      <c r="M545" s="190">
        <v>885</v>
      </c>
      <c r="N545" s="1">
        <v>7124198.1600000001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1">
        <f>ROUND(N545*2.14%,2)</f>
        <v>152457.84</v>
      </c>
      <c r="AD545" s="1">
        <v>180000</v>
      </c>
      <c r="AE545" s="3">
        <v>0</v>
      </c>
      <c r="AF545" s="2">
        <v>2024</v>
      </c>
      <c r="AG545" s="2">
        <v>2024</v>
      </c>
      <c r="AH545" s="2">
        <v>2024</v>
      </c>
      <c r="AI545" s="12"/>
      <c r="AJ545" s="12"/>
      <c r="AK545" s="12"/>
      <c r="AL545" s="12"/>
      <c r="AM545" s="13" t="s">
        <v>16965</v>
      </c>
      <c r="AN545" s="13" t="s">
        <v>16961</v>
      </c>
      <c r="AO545" s="13">
        <v>0</v>
      </c>
      <c r="AP545" s="13" t="s">
        <v>16975</v>
      </c>
      <c r="AQ545" s="13" t="s">
        <v>16969</v>
      </c>
      <c r="AR545" s="13" t="s">
        <v>16975</v>
      </c>
      <c r="AS545" s="13"/>
      <c r="AT545" s="13"/>
      <c r="AU545" s="13"/>
      <c r="AV545" s="13"/>
      <c r="AW545" s="13" t="s">
        <v>931</v>
      </c>
      <c r="AX545" s="14">
        <v>953.3</v>
      </c>
      <c r="AY545" s="14">
        <v>681.1</v>
      </c>
      <c r="AZ545" s="13" t="s">
        <v>2969</v>
      </c>
      <c r="BA545" s="13" t="s">
        <v>17023</v>
      </c>
      <c r="BB545" s="15"/>
      <c r="BC545" s="16">
        <f t="shared" si="226"/>
        <v>-203.89999999999998</v>
      </c>
      <c r="BD545" s="5" t="s">
        <v>16957</v>
      </c>
      <c r="BJ545" s="5" t="str">
        <f t="shared" si="229"/>
        <v>681.100</v>
      </c>
      <c r="BM545" s="5" t="s">
        <v>3931</v>
      </c>
      <c r="BN545" s="5" t="s">
        <v>3010</v>
      </c>
      <c r="BO545" s="5" t="s">
        <v>3932</v>
      </c>
      <c r="BU545" s="5" t="s">
        <v>3931</v>
      </c>
      <c r="BV545" s="5" t="s">
        <v>3010</v>
      </c>
      <c r="BW545" s="5" t="s">
        <v>3932</v>
      </c>
      <c r="CH545" s="165">
        <f t="shared" si="235"/>
        <v>-1.4551915228366852E-10</v>
      </c>
    </row>
    <row r="546" spans="1:86" x14ac:dyDescent="0.3">
      <c r="B546" s="166" t="s">
        <v>2959</v>
      </c>
      <c r="C546" s="166"/>
      <c r="D546" s="163">
        <f>D547</f>
        <v>4246200</v>
      </c>
      <c r="E546" s="1">
        <f t="shared" ref="E546:AE546" si="236">E547</f>
        <v>0</v>
      </c>
      <c r="F546" s="1">
        <f t="shared" si="236"/>
        <v>0</v>
      </c>
      <c r="G546" s="1">
        <f t="shared" si="236"/>
        <v>0</v>
      </c>
      <c r="H546" s="1">
        <f t="shared" si="236"/>
        <v>0</v>
      </c>
      <c r="I546" s="1">
        <f t="shared" si="236"/>
        <v>0</v>
      </c>
      <c r="J546" s="1">
        <f t="shared" si="236"/>
        <v>0</v>
      </c>
      <c r="K546" s="164">
        <f t="shared" si="236"/>
        <v>0</v>
      </c>
      <c r="L546" s="1">
        <f t="shared" si="236"/>
        <v>0</v>
      </c>
      <c r="M546" s="1">
        <f t="shared" si="236"/>
        <v>504</v>
      </c>
      <c r="N546" s="1">
        <f t="shared" si="236"/>
        <v>3981006.46</v>
      </c>
      <c r="O546" s="1">
        <f t="shared" si="236"/>
        <v>0</v>
      </c>
      <c r="P546" s="1">
        <f t="shared" si="236"/>
        <v>0</v>
      </c>
      <c r="Q546" s="1">
        <f t="shared" si="236"/>
        <v>0</v>
      </c>
      <c r="R546" s="1">
        <f t="shared" si="236"/>
        <v>0</v>
      </c>
      <c r="S546" s="1">
        <f t="shared" si="236"/>
        <v>0</v>
      </c>
      <c r="T546" s="1">
        <f t="shared" si="236"/>
        <v>0</v>
      </c>
      <c r="U546" s="1">
        <f t="shared" si="236"/>
        <v>0</v>
      </c>
      <c r="V546" s="1">
        <f t="shared" si="236"/>
        <v>0</v>
      </c>
      <c r="W546" s="1">
        <f t="shared" si="236"/>
        <v>0</v>
      </c>
      <c r="X546" s="1">
        <f t="shared" si="236"/>
        <v>0</v>
      </c>
      <c r="Y546" s="1">
        <f t="shared" si="236"/>
        <v>0</v>
      </c>
      <c r="Z546" s="1">
        <f t="shared" si="236"/>
        <v>0</v>
      </c>
      <c r="AA546" s="1">
        <f t="shared" si="236"/>
        <v>0</v>
      </c>
      <c r="AB546" s="1">
        <f t="shared" si="236"/>
        <v>0</v>
      </c>
      <c r="AC546" s="1">
        <f t="shared" si="236"/>
        <v>85193.54</v>
      </c>
      <c r="AD546" s="1">
        <f t="shared" si="236"/>
        <v>180000</v>
      </c>
      <c r="AE546" s="1">
        <f t="shared" si="236"/>
        <v>0</v>
      </c>
      <c r="AF546" s="2" t="s">
        <v>17037</v>
      </c>
      <c r="AG546" s="2" t="s">
        <v>17037</v>
      </c>
      <c r="AH546" s="2" t="s">
        <v>17037</v>
      </c>
      <c r="AI546" s="12"/>
      <c r="AJ546" s="12"/>
      <c r="AK546" s="12"/>
      <c r="AL546" s="12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4"/>
      <c r="AY546" s="14"/>
      <c r="AZ546" s="13"/>
      <c r="BA546" s="13"/>
      <c r="BB546" s="15"/>
      <c r="BC546" s="16">
        <f t="shared" si="226"/>
        <v>-504</v>
      </c>
      <c r="BJ546" s="5" t="e">
        <f t="shared" si="229"/>
        <v>#N/A</v>
      </c>
      <c r="BM546" s="5" t="s">
        <v>3933</v>
      </c>
      <c r="BN546" s="5" t="s">
        <v>3050</v>
      </c>
      <c r="BO546" s="5" t="s">
        <v>2367</v>
      </c>
      <c r="BU546" s="5" t="s">
        <v>3933</v>
      </c>
      <c r="BV546" s="5" t="s">
        <v>3050</v>
      </c>
      <c r="BW546" s="5" t="s">
        <v>2367</v>
      </c>
      <c r="CH546" s="165">
        <f t="shared" si="235"/>
        <v>5.8207660913467407E-11</v>
      </c>
    </row>
    <row r="547" spans="1:86" x14ac:dyDescent="0.3">
      <c r="A547" s="5">
        <v>1</v>
      </c>
      <c r="B547" s="17">
        <f>SUBTOTAL(9,$A$409:A547)</f>
        <v>118</v>
      </c>
      <c r="C547" s="4" t="s">
        <v>2956</v>
      </c>
      <c r="D547" s="1">
        <f>E547+F547+G547+H547+I547+J547+L547+N547+P547+R547+T547+U547+V547+W547+X547+Y547+Z547+AA547+AB547+AC547+AD547+AE547</f>
        <v>4246200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169">
        <v>0</v>
      </c>
      <c r="L547" s="3">
        <v>0</v>
      </c>
      <c r="M547" s="190">
        <v>504</v>
      </c>
      <c r="N547" s="1">
        <v>3981006.46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1">
        <f>ROUND(N547*2.14%,2)</f>
        <v>85193.54</v>
      </c>
      <c r="AD547" s="1">
        <v>180000</v>
      </c>
      <c r="AE547" s="3">
        <v>0</v>
      </c>
      <c r="AF547" s="2">
        <v>2024</v>
      </c>
      <c r="AG547" s="2">
        <v>2024</v>
      </c>
      <c r="AH547" s="2">
        <v>2024</v>
      </c>
      <c r="AI547" s="12"/>
      <c r="AJ547" s="12"/>
      <c r="AK547" s="12"/>
      <c r="AL547" s="12"/>
      <c r="AM547" s="13" t="s">
        <v>16964</v>
      </c>
      <c r="AN547" s="13" t="s">
        <v>16966</v>
      </c>
      <c r="AO547" s="13">
        <v>0</v>
      </c>
      <c r="AP547" s="13" t="s">
        <v>16961</v>
      </c>
      <c r="AQ547" s="13" t="s">
        <v>16983</v>
      </c>
      <c r="AR547" s="13">
        <v>0</v>
      </c>
      <c r="AS547" s="13"/>
      <c r="AT547" s="13"/>
      <c r="AU547" s="13"/>
      <c r="AV547" s="13"/>
      <c r="AW547" s="13" t="s">
        <v>669</v>
      </c>
      <c r="AX547" s="14">
        <v>351</v>
      </c>
      <c r="AY547" s="14" t="s">
        <v>2986</v>
      </c>
      <c r="AZ547" s="13" t="s">
        <v>2969</v>
      </c>
      <c r="BA547" s="13" t="s">
        <v>17023</v>
      </c>
      <c r="BB547" s="15"/>
      <c r="BC547" s="16" t="e">
        <f t="shared" si="226"/>
        <v>#VALUE!</v>
      </c>
      <c r="BJ547" s="5" t="str">
        <f t="shared" si="229"/>
        <v>нет данных</v>
      </c>
      <c r="BM547" s="5" t="s">
        <v>564</v>
      </c>
      <c r="BN547" s="5" t="s">
        <v>3050</v>
      </c>
      <c r="BO547" s="5" t="s">
        <v>1103</v>
      </c>
      <c r="BU547" s="5" t="s">
        <v>564</v>
      </c>
      <c r="BV547" s="5" t="s">
        <v>3050</v>
      </c>
      <c r="BW547" s="5" t="s">
        <v>1103</v>
      </c>
      <c r="CH547" s="165">
        <f t="shared" si="235"/>
        <v>5.8207660913467407E-11</v>
      </c>
    </row>
    <row r="548" spans="1:86" x14ac:dyDescent="0.3">
      <c r="B548" s="166" t="s">
        <v>2958</v>
      </c>
      <c r="C548" s="166"/>
      <c r="D548" s="163">
        <f>D549</f>
        <v>4996380.8</v>
      </c>
      <c r="E548" s="1">
        <f t="shared" ref="E548:AE548" si="237">E549</f>
        <v>0</v>
      </c>
      <c r="F548" s="1">
        <f t="shared" si="237"/>
        <v>0</v>
      </c>
      <c r="G548" s="1">
        <f t="shared" si="237"/>
        <v>0</v>
      </c>
      <c r="H548" s="1">
        <f t="shared" si="237"/>
        <v>0</v>
      </c>
      <c r="I548" s="1">
        <f t="shared" si="237"/>
        <v>0</v>
      </c>
      <c r="J548" s="1">
        <f t="shared" si="237"/>
        <v>0</v>
      </c>
      <c r="K548" s="164">
        <f t="shared" si="237"/>
        <v>0</v>
      </c>
      <c r="L548" s="1">
        <f t="shared" si="237"/>
        <v>0</v>
      </c>
      <c r="M548" s="1">
        <f t="shared" si="237"/>
        <v>593</v>
      </c>
      <c r="N548" s="1">
        <f t="shared" si="237"/>
        <v>4715469.75</v>
      </c>
      <c r="O548" s="1">
        <f t="shared" si="237"/>
        <v>0</v>
      </c>
      <c r="P548" s="1">
        <f t="shared" si="237"/>
        <v>0</v>
      </c>
      <c r="Q548" s="1">
        <f t="shared" si="237"/>
        <v>0</v>
      </c>
      <c r="R548" s="1">
        <f t="shared" si="237"/>
        <v>0</v>
      </c>
      <c r="S548" s="1">
        <f t="shared" si="237"/>
        <v>0</v>
      </c>
      <c r="T548" s="1">
        <f t="shared" si="237"/>
        <v>0</v>
      </c>
      <c r="U548" s="1">
        <f t="shared" si="237"/>
        <v>0</v>
      </c>
      <c r="V548" s="1">
        <f t="shared" si="237"/>
        <v>0</v>
      </c>
      <c r="W548" s="1">
        <f t="shared" si="237"/>
        <v>0</v>
      </c>
      <c r="X548" s="1">
        <f t="shared" si="237"/>
        <v>0</v>
      </c>
      <c r="Y548" s="1">
        <f t="shared" si="237"/>
        <v>0</v>
      </c>
      <c r="Z548" s="1">
        <f t="shared" si="237"/>
        <v>0</v>
      </c>
      <c r="AA548" s="1">
        <f t="shared" si="237"/>
        <v>0</v>
      </c>
      <c r="AB548" s="1">
        <f t="shared" si="237"/>
        <v>0</v>
      </c>
      <c r="AC548" s="1">
        <f t="shared" si="237"/>
        <v>100911.05</v>
      </c>
      <c r="AD548" s="1">
        <f t="shared" si="237"/>
        <v>180000</v>
      </c>
      <c r="AE548" s="1">
        <f t="shared" si="237"/>
        <v>0</v>
      </c>
      <c r="AF548" s="2" t="s">
        <v>17037</v>
      </c>
      <c r="AG548" s="2" t="s">
        <v>17037</v>
      </c>
      <c r="AH548" s="2" t="s">
        <v>17037</v>
      </c>
      <c r="AI548" s="12"/>
      <c r="AJ548" s="12"/>
      <c r="AK548" s="12"/>
      <c r="AL548" s="12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4"/>
      <c r="AY548" s="14"/>
      <c r="AZ548" s="13"/>
      <c r="BA548" s="13"/>
      <c r="BB548" s="15"/>
      <c r="BC548" s="16">
        <f t="shared" si="226"/>
        <v>-593</v>
      </c>
      <c r="BJ548" s="5" t="e">
        <f t="shared" si="229"/>
        <v>#N/A</v>
      </c>
      <c r="BM548" s="5" t="s">
        <v>550</v>
      </c>
      <c r="BN548" s="5" t="s">
        <v>718</v>
      </c>
      <c r="BO548" s="5" t="s">
        <v>2986</v>
      </c>
      <c r="BU548" s="5" t="s">
        <v>550</v>
      </c>
      <c r="BV548" s="5" t="s">
        <v>718</v>
      </c>
      <c r="BW548" s="5" t="s">
        <v>2986</v>
      </c>
      <c r="CH548" s="165">
        <f t="shared" si="235"/>
        <v>-1.7462298274040222E-10</v>
      </c>
    </row>
    <row r="549" spans="1:86" x14ac:dyDescent="0.3">
      <c r="A549" s="5">
        <v>1</v>
      </c>
      <c r="B549" s="17">
        <f>SUBTOTAL(9,$A$409:A549)</f>
        <v>119</v>
      </c>
      <c r="C549" s="4" t="s">
        <v>2957</v>
      </c>
      <c r="D549" s="1">
        <f>E549+F549+G549+H549+I549+J549+L549+N549+P549+R549+T549+U549+V549+W549+X549+Y549+Z549+AA549+AB549+AC549+AD549+AE549</f>
        <v>4996380.8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169">
        <v>0</v>
      </c>
      <c r="L549" s="3">
        <v>0</v>
      </c>
      <c r="M549" s="190">
        <v>593</v>
      </c>
      <c r="N549" s="1">
        <v>4715469.75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1">
        <f>ROUND(N549*2.14%,2)</f>
        <v>100911.05</v>
      </c>
      <c r="AD549" s="1">
        <v>180000</v>
      </c>
      <c r="AE549" s="3">
        <v>0</v>
      </c>
      <c r="AF549" s="2">
        <v>2024</v>
      </c>
      <c r="AG549" s="2">
        <v>2024</v>
      </c>
      <c r="AH549" s="2">
        <v>2024</v>
      </c>
      <c r="AI549" s="12"/>
      <c r="AJ549" s="12"/>
      <c r="AK549" s="12"/>
      <c r="AL549" s="12"/>
      <c r="AM549" s="13" t="s">
        <v>16960</v>
      </c>
      <c r="AN549" s="13" t="s">
        <v>16966</v>
      </c>
      <c r="AO549" s="13">
        <v>0</v>
      </c>
      <c r="AP549" s="13" t="s">
        <v>16975</v>
      </c>
      <c r="AQ549" s="13" t="s">
        <v>16974</v>
      </c>
      <c r="AR549" s="13">
        <v>0</v>
      </c>
      <c r="AS549" s="13"/>
      <c r="AT549" s="13"/>
      <c r="AU549" s="13"/>
      <c r="AV549" s="13"/>
      <c r="AW549" s="13" t="s">
        <v>1504</v>
      </c>
      <c r="AX549" s="14">
        <v>503</v>
      </c>
      <c r="AY549" s="14">
        <v>592.79999999999995</v>
      </c>
      <c r="AZ549" s="13" t="s">
        <v>2969</v>
      </c>
      <c r="BA549" s="13" t="s">
        <v>17023</v>
      </c>
      <c r="BB549" s="15"/>
      <c r="BC549" s="16">
        <f t="shared" si="226"/>
        <v>-0.20000000000004547</v>
      </c>
      <c r="BJ549" s="5" t="str">
        <f t="shared" si="229"/>
        <v>455.900</v>
      </c>
      <c r="BM549" s="5" t="s">
        <v>3935</v>
      </c>
      <c r="BN549" s="5" t="s">
        <v>3050</v>
      </c>
      <c r="BO549" s="5" t="s">
        <v>2986</v>
      </c>
      <c r="BU549" s="5" t="s">
        <v>3935</v>
      </c>
      <c r="BV549" s="5" t="s">
        <v>3050</v>
      </c>
      <c r="BW549" s="5" t="s">
        <v>2986</v>
      </c>
      <c r="CH549" s="165">
        <f t="shared" si="235"/>
        <v>-1.7462298274040222E-10</v>
      </c>
    </row>
    <row r="550" spans="1:86" x14ac:dyDescent="0.3">
      <c r="B550" s="162" t="s">
        <v>40</v>
      </c>
      <c r="C550" s="167"/>
      <c r="D550" s="163">
        <f>D551+D552</f>
        <v>7113696.0700000003</v>
      </c>
      <c r="E550" s="1">
        <f>E551+E552</f>
        <v>0</v>
      </c>
      <c r="F550" s="1">
        <f t="shared" ref="F550:AD550" si="238">F551+F552</f>
        <v>0</v>
      </c>
      <c r="G550" s="1">
        <f t="shared" si="238"/>
        <v>0</v>
      </c>
      <c r="H550" s="1">
        <f t="shared" si="238"/>
        <v>0</v>
      </c>
      <c r="I550" s="1">
        <f t="shared" si="238"/>
        <v>0</v>
      </c>
      <c r="J550" s="1">
        <f t="shared" si="238"/>
        <v>0</v>
      </c>
      <c r="K550" s="164">
        <f t="shared" si="238"/>
        <v>0</v>
      </c>
      <c r="L550" s="1">
        <f t="shared" si="238"/>
        <v>0</v>
      </c>
      <c r="M550" s="1">
        <f t="shared" si="238"/>
        <v>836.2</v>
      </c>
      <c r="N550" s="1">
        <f t="shared" si="238"/>
        <v>6641566.5499999998</v>
      </c>
      <c r="O550" s="1">
        <f t="shared" si="238"/>
        <v>0</v>
      </c>
      <c r="P550" s="1">
        <f t="shared" si="238"/>
        <v>0</v>
      </c>
      <c r="Q550" s="1">
        <f t="shared" si="238"/>
        <v>0</v>
      </c>
      <c r="R550" s="1">
        <f t="shared" si="238"/>
        <v>0</v>
      </c>
      <c r="S550" s="1">
        <f t="shared" si="238"/>
        <v>0</v>
      </c>
      <c r="T550" s="1">
        <f t="shared" si="238"/>
        <v>0</v>
      </c>
      <c r="U550" s="1">
        <f t="shared" si="238"/>
        <v>0</v>
      </c>
      <c r="V550" s="1">
        <f t="shared" si="238"/>
        <v>0</v>
      </c>
      <c r="W550" s="1">
        <f t="shared" si="238"/>
        <v>0</v>
      </c>
      <c r="X550" s="1">
        <f t="shared" si="238"/>
        <v>0</v>
      </c>
      <c r="Y550" s="1">
        <f t="shared" si="238"/>
        <v>0</v>
      </c>
      <c r="Z550" s="1">
        <f t="shared" si="238"/>
        <v>0</v>
      </c>
      <c r="AA550" s="1">
        <f t="shared" si="238"/>
        <v>0</v>
      </c>
      <c r="AB550" s="1">
        <f t="shared" si="238"/>
        <v>0</v>
      </c>
      <c r="AC550" s="1">
        <f t="shared" si="238"/>
        <v>142129.51999999999</v>
      </c>
      <c r="AD550" s="1">
        <f t="shared" si="238"/>
        <v>330000</v>
      </c>
      <c r="AE550" s="1">
        <f>AE551+AE552</f>
        <v>0</v>
      </c>
      <c r="AF550" s="2" t="s">
        <v>17037</v>
      </c>
      <c r="AG550" s="2" t="s">
        <v>17037</v>
      </c>
      <c r="AH550" s="2" t="s">
        <v>17037</v>
      </c>
      <c r="AI550" s="12"/>
      <c r="AJ550" s="12"/>
      <c r="AK550" s="12"/>
      <c r="AL550" s="12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4"/>
      <c r="AY550" s="14"/>
      <c r="AZ550" s="13"/>
      <c r="BA550" s="13"/>
      <c r="BB550" s="15"/>
      <c r="BC550" s="16">
        <f t="shared" si="226"/>
        <v>-836.2</v>
      </c>
      <c r="BJ550" s="5" t="e">
        <f t="shared" si="229"/>
        <v>#N/A</v>
      </c>
      <c r="BM550" s="5" t="s">
        <v>603</v>
      </c>
      <c r="BN550" s="5" t="s">
        <v>718</v>
      </c>
      <c r="BO550" s="5" t="s">
        <v>2984</v>
      </c>
      <c r="BU550" s="5" t="s">
        <v>603</v>
      </c>
      <c r="BV550" s="5" t="s">
        <v>718</v>
      </c>
      <c r="BW550" s="5" t="s">
        <v>2984</v>
      </c>
      <c r="CH550" s="165">
        <f t="shared" si="235"/>
        <v>4.6566128730773926E-10</v>
      </c>
    </row>
    <row r="551" spans="1:86" x14ac:dyDescent="0.3">
      <c r="A551" s="5">
        <v>1</v>
      </c>
      <c r="B551" s="17">
        <f>SUBTOTAL(9,$A$409:A551)</f>
        <v>120</v>
      </c>
      <c r="C551" s="167" t="s">
        <v>12353</v>
      </c>
      <c r="D551" s="1">
        <f t="shared" ref="D551:D552" si="239">E551+F551+G551+H551+I551+J551+L551+N551+P551+R551+T551+U551+V551+W551+X551+Y551+Z551+AA551+AB551+AC551+AD551+AE551</f>
        <v>2553761.35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64">
        <v>0</v>
      </c>
      <c r="L551" s="1">
        <v>0</v>
      </c>
      <c r="M551" s="1">
        <v>295</v>
      </c>
      <c r="N551" s="1">
        <v>2353398.62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f>ROUND(N551*2.14%,2)</f>
        <v>50362.73</v>
      </c>
      <c r="AD551" s="1">
        <v>150000</v>
      </c>
      <c r="AE551" s="1">
        <v>0</v>
      </c>
      <c r="AF551" s="2">
        <v>2024</v>
      </c>
      <c r="AG551" s="2">
        <v>2024</v>
      </c>
      <c r="AH551" s="2">
        <v>2024</v>
      </c>
      <c r="AI551" s="12"/>
      <c r="AJ551" s="12"/>
      <c r="AK551" s="12"/>
      <c r="AL551" s="12"/>
      <c r="AM551" s="13" t="s">
        <v>16966</v>
      </c>
      <c r="AN551" s="13" t="s">
        <v>16971</v>
      </c>
      <c r="AO551" s="13"/>
      <c r="AP551" s="13" t="s">
        <v>16970</v>
      </c>
      <c r="AQ551" s="13" t="s">
        <v>16968</v>
      </c>
      <c r="AR551" s="13"/>
      <c r="AS551" s="13" t="s">
        <v>16993</v>
      </c>
      <c r="AT551" s="13"/>
      <c r="AU551" s="13"/>
      <c r="AV551" s="13"/>
      <c r="AW551" s="13"/>
      <c r="AX551" s="14"/>
      <c r="AY551" s="14">
        <v>271</v>
      </c>
      <c r="AZ551" s="13" t="s">
        <v>2969</v>
      </c>
      <c r="BA551" s="13" t="s">
        <v>17023</v>
      </c>
      <c r="BB551" s="15"/>
      <c r="BC551" s="16">
        <f t="shared" si="226"/>
        <v>-24</v>
      </c>
      <c r="CH551" s="165">
        <f t="shared" si="235"/>
        <v>-2.9103830456733704E-11</v>
      </c>
    </row>
    <row r="552" spans="1:86" x14ac:dyDescent="0.3">
      <c r="A552" s="5">
        <v>1</v>
      </c>
      <c r="B552" s="17">
        <f>SUBTOTAL(9,$A$409:A552)</f>
        <v>121</v>
      </c>
      <c r="C552" s="167" t="s">
        <v>48</v>
      </c>
      <c r="D552" s="1">
        <f t="shared" si="239"/>
        <v>4559934.72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64">
        <v>0</v>
      </c>
      <c r="L552" s="1">
        <v>0</v>
      </c>
      <c r="M552" s="1">
        <v>541.20000000000005</v>
      </c>
      <c r="N552" s="1">
        <v>4288167.93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f>ROUND(N552*2.14%,2)</f>
        <v>91766.79</v>
      </c>
      <c r="AD552" s="1">
        <v>180000</v>
      </c>
      <c r="AE552" s="1">
        <v>0</v>
      </c>
      <c r="AF552" s="2">
        <v>2024</v>
      </c>
      <c r="AG552" s="2">
        <v>2024</v>
      </c>
      <c r="AH552" s="2">
        <v>2024</v>
      </c>
      <c r="AI552" s="12"/>
      <c r="AJ552" s="12"/>
      <c r="AK552" s="12"/>
      <c r="AL552" s="12"/>
      <c r="AM552" s="13" t="s">
        <v>16980</v>
      </c>
      <c r="AN552" s="13">
        <v>2017</v>
      </c>
      <c r="AO552" s="13">
        <v>0</v>
      </c>
      <c r="AP552" s="13" t="s">
        <v>16975</v>
      </c>
      <c r="AQ552" s="13">
        <v>2017</v>
      </c>
      <c r="AR552" s="13">
        <v>0</v>
      </c>
      <c r="AS552" s="158"/>
      <c r="AT552" s="13" t="s">
        <v>16987</v>
      </c>
      <c r="AU552" s="168">
        <v>236480</v>
      </c>
      <c r="AV552" s="168">
        <v>655521.81000000006</v>
      </c>
      <c r="AW552" s="13" t="s">
        <v>926</v>
      </c>
      <c r="AX552" s="14">
        <v>973.4</v>
      </c>
      <c r="AY552" s="14">
        <v>541.20000000000005</v>
      </c>
      <c r="AZ552" s="13" t="s">
        <v>2969</v>
      </c>
      <c r="BA552" s="13" t="s">
        <v>17023</v>
      </c>
      <c r="BB552" s="15"/>
      <c r="BC552" s="16">
        <f t="shared" si="226"/>
        <v>0</v>
      </c>
      <c r="BJ552" s="5" t="str">
        <f t="shared" ref="BJ552:BJ564" si="240">VLOOKUP(C552,BM:BO,3,FALSE)</f>
        <v>нет данных</v>
      </c>
      <c r="BM552" s="5" t="s">
        <v>2995</v>
      </c>
      <c r="BN552" s="5" t="s">
        <v>997</v>
      </c>
      <c r="BO552" s="5" t="s">
        <v>2996</v>
      </c>
      <c r="BU552" s="5" t="s">
        <v>2995</v>
      </c>
      <c r="BV552" s="5" t="s">
        <v>997</v>
      </c>
      <c r="BW552" s="5" t="s">
        <v>2996</v>
      </c>
      <c r="CH552" s="165">
        <f t="shared" si="235"/>
        <v>5.8207660913467407E-11</v>
      </c>
    </row>
    <row r="553" spans="1:86" x14ac:dyDescent="0.3">
      <c r="B553" s="162" t="s">
        <v>45</v>
      </c>
      <c r="C553" s="167"/>
      <c r="D553" s="163">
        <f>D554</f>
        <v>7075818.8799999999</v>
      </c>
      <c r="E553" s="1">
        <f t="shared" ref="E553:AE553" si="241">E554</f>
        <v>0</v>
      </c>
      <c r="F553" s="1">
        <f t="shared" si="241"/>
        <v>0</v>
      </c>
      <c r="G553" s="1">
        <f t="shared" si="241"/>
        <v>0</v>
      </c>
      <c r="H553" s="1">
        <f t="shared" si="241"/>
        <v>0</v>
      </c>
      <c r="I553" s="1">
        <f t="shared" si="241"/>
        <v>0</v>
      </c>
      <c r="J553" s="1">
        <f t="shared" si="241"/>
        <v>0</v>
      </c>
      <c r="K553" s="164">
        <f t="shared" si="241"/>
        <v>0</v>
      </c>
      <c r="L553" s="1">
        <f t="shared" si="241"/>
        <v>0</v>
      </c>
      <c r="M553" s="1">
        <f t="shared" si="241"/>
        <v>839.8</v>
      </c>
      <c r="N553" s="1">
        <f t="shared" si="241"/>
        <v>6751340.2000000002</v>
      </c>
      <c r="O553" s="1">
        <f t="shared" si="241"/>
        <v>0</v>
      </c>
      <c r="P553" s="1">
        <f t="shared" si="241"/>
        <v>0</v>
      </c>
      <c r="Q553" s="1">
        <f t="shared" si="241"/>
        <v>0</v>
      </c>
      <c r="R553" s="1">
        <f t="shared" si="241"/>
        <v>0</v>
      </c>
      <c r="S553" s="1">
        <f t="shared" si="241"/>
        <v>0</v>
      </c>
      <c r="T553" s="1">
        <f t="shared" si="241"/>
        <v>0</v>
      </c>
      <c r="U553" s="1">
        <f t="shared" si="241"/>
        <v>0</v>
      </c>
      <c r="V553" s="1">
        <f t="shared" si="241"/>
        <v>0</v>
      </c>
      <c r="W553" s="1">
        <f t="shared" si="241"/>
        <v>0</v>
      </c>
      <c r="X553" s="1">
        <f t="shared" si="241"/>
        <v>0</v>
      </c>
      <c r="Y553" s="1">
        <f t="shared" si="241"/>
        <v>0</v>
      </c>
      <c r="Z553" s="1">
        <f t="shared" si="241"/>
        <v>0</v>
      </c>
      <c r="AA553" s="1">
        <f t="shared" si="241"/>
        <v>0</v>
      </c>
      <c r="AB553" s="1">
        <f t="shared" si="241"/>
        <v>0</v>
      </c>
      <c r="AC553" s="1">
        <f t="shared" si="241"/>
        <v>144478.68</v>
      </c>
      <c r="AD553" s="1">
        <f t="shared" si="241"/>
        <v>180000</v>
      </c>
      <c r="AE553" s="1">
        <f t="shared" si="241"/>
        <v>0</v>
      </c>
      <c r="AF553" s="2" t="s">
        <v>17037</v>
      </c>
      <c r="AG553" s="2" t="s">
        <v>17037</v>
      </c>
      <c r="AH553" s="2" t="s">
        <v>17037</v>
      </c>
      <c r="AI553" s="12"/>
      <c r="AJ553" s="12"/>
      <c r="AK553" s="12"/>
      <c r="AL553" s="12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4"/>
      <c r="AY553" s="14"/>
      <c r="AZ553" s="13"/>
      <c r="BA553" s="13"/>
      <c r="BB553" s="15"/>
      <c r="BC553" s="16">
        <f t="shared" si="226"/>
        <v>-839.8</v>
      </c>
      <c r="BJ553" s="5" t="e">
        <f t="shared" si="240"/>
        <v>#N/A</v>
      </c>
      <c r="BM553" s="5" t="s">
        <v>2988</v>
      </c>
      <c r="BN553" s="5" t="s">
        <v>633</v>
      </c>
      <c r="BO553" s="5" t="s">
        <v>2986</v>
      </c>
      <c r="BU553" s="5" t="s">
        <v>2988</v>
      </c>
      <c r="BV553" s="5" t="s">
        <v>633</v>
      </c>
      <c r="BW553" s="5" t="s">
        <v>2986</v>
      </c>
      <c r="CH553" s="165">
        <f t="shared" si="235"/>
        <v>-2.9103830456733704E-10</v>
      </c>
    </row>
    <row r="554" spans="1:86" x14ac:dyDescent="0.3">
      <c r="A554" s="5">
        <v>1</v>
      </c>
      <c r="B554" s="17">
        <f>SUBTOTAL(9,$A$409:A554)</f>
        <v>122</v>
      </c>
      <c r="C554" s="167" t="s">
        <v>46</v>
      </c>
      <c r="D554" s="1">
        <f>E554+F554+G554+H554+I554+J554+L554+N554+P554+R554+T554+U554+V554+W554+X554+Y554+Z554+AA554+AB554+AC554+AD554+AE554</f>
        <v>7075818.8799999999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64">
        <v>0</v>
      </c>
      <c r="L554" s="1">
        <v>0</v>
      </c>
      <c r="M554" s="1">
        <v>839.8</v>
      </c>
      <c r="N554" s="1">
        <v>6751340.2000000002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f>ROUND(N554*2.14%,2)</f>
        <v>144478.68</v>
      </c>
      <c r="AD554" s="1">
        <v>180000</v>
      </c>
      <c r="AE554" s="1">
        <v>0</v>
      </c>
      <c r="AF554" s="2">
        <v>2024</v>
      </c>
      <c r="AG554" s="2">
        <v>2024</v>
      </c>
      <c r="AH554" s="2">
        <v>2024</v>
      </c>
      <c r="AI554" s="12"/>
      <c r="AJ554" s="12"/>
      <c r="AK554" s="12"/>
      <c r="AL554" s="12"/>
      <c r="AM554" s="13" t="s">
        <v>16981</v>
      </c>
      <c r="AN554" s="13" t="s">
        <v>16976</v>
      </c>
      <c r="AO554" s="13">
        <v>0</v>
      </c>
      <c r="AP554" s="13" t="s">
        <v>16975</v>
      </c>
      <c r="AQ554" s="13" t="s">
        <v>16975</v>
      </c>
      <c r="AR554" s="13" t="s">
        <v>16983</v>
      </c>
      <c r="AS554" s="13"/>
      <c r="AT554" s="13"/>
      <c r="AU554" s="13"/>
      <c r="AV554" s="13"/>
      <c r="AW554" s="13" t="s">
        <v>670</v>
      </c>
      <c r="AX554" s="14">
        <v>3613.5</v>
      </c>
      <c r="AY554" s="14">
        <v>840</v>
      </c>
      <c r="AZ554" s="13" t="s">
        <v>2994</v>
      </c>
      <c r="BA554" s="13" t="s">
        <v>17023</v>
      </c>
      <c r="BB554" s="15"/>
      <c r="BC554" s="16">
        <f t="shared" si="226"/>
        <v>0.20000000000004547</v>
      </c>
      <c r="BJ554" s="5" t="str">
        <f t="shared" si="240"/>
        <v>880.000</v>
      </c>
      <c r="BM554" s="5" t="s">
        <v>2989</v>
      </c>
      <c r="BN554" s="5" t="s">
        <v>17001</v>
      </c>
      <c r="BO554" s="5" t="s">
        <v>1053</v>
      </c>
      <c r="BU554" s="5" t="s">
        <v>2989</v>
      </c>
      <c r="BV554" s="5" t="s">
        <v>17001</v>
      </c>
      <c r="BW554" s="5" t="s">
        <v>1053</v>
      </c>
      <c r="CH554" s="165">
        <f t="shared" si="235"/>
        <v>-2.9103830456733704E-10</v>
      </c>
    </row>
    <row r="555" spans="1:86" x14ac:dyDescent="0.3">
      <c r="B555" s="162" t="s">
        <v>38</v>
      </c>
      <c r="C555" s="167"/>
      <c r="D555" s="163">
        <f>D556+D557</f>
        <v>7714787.1999999993</v>
      </c>
      <c r="E555" s="1">
        <f t="shared" ref="E555:AE555" si="242">E556+E557</f>
        <v>0</v>
      </c>
      <c r="F555" s="1">
        <f t="shared" si="242"/>
        <v>0</v>
      </c>
      <c r="G555" s="1">
        <f t="shared" si="242"/>
        <v>0</v>
      </c>
      <c r="H555" s="1">
        <f t="shared" si="242"/>
        <v>0</v>
      </c>
      <c r="I555" s="1">
        <f t="shared" si="242"/>
        <v>0</v>
      </c>
      <c r="J555" s="1">
        <f t="shared" si="242"/>
        <v>0</v>
      </c>
      <c r="K555" s="164">
        <f t="shared" si="242"/>
        <v>0</v>
      </c>
      <c r="L555" s="1">
        <f t="shared" si="242"/>
        <v>0</v>
      </c>
      <c r="M555" s="1">
        <f t="shared" si="242"/>
        <v>937</v>
      </c>
      <c r="N555" s="1">
        <f t="shared" si="242"/>
        <v>7406292.54</v>
      </c>
      <c r="O555" s="1">
        <f t="shared" si="242"/>
        <v>0</v>
      </c>
      <c r="P555" s="1">
        <f t="shared" si="242"/>
        <v>0</v>
      </c>
      <c r="Q555" s="1">
        <f t="shared" si="242"/>
        <v>0</v>
      </c>
      <c r="R555" s="1">
        <f t="shared" si="242"/>
        <v>0</v>
      </c>
      <c r="S555" s="1">
        <f t="shared" si="242"/>
        <v>0</v>
      </c>
      <c r="T555" s="1">
        <f t="shared" si="242"/>
        <v>0</v>
      </c>
      <c r="U555" s="1">
        <f t="shared" si="242"/>
        <v>0</v>
      </c>
      <c r="V555" s="1">
        <f t="shared" si="242"/>
        <v>0</v>
      </c>
      <c r="W555" s="1">
        <f t="shared" si="242"/>
        <v>0</v>
      </c>
      <c r="X555" s="1">
        <f t="shared" si="242"/>
        <v>0</v>
      </c>
      <c r="Y555" s="1">
        <f t="shared" si="242"/>
        <v>0</v>
      </c>
      <c r="Z555" s="1">
        <f t="shared" si="242"/>
        <v>0</v>
      </c>
      <c r="AA555" s="1">
        <f t="shared" si="242"/>
        <v>0</v>
      </c>
      <c r="AB555" s="1">
        <f t="shared" si="242"/>
        <v>0</v>
      </c>
      <c r="AC555" s="1">
        <f t="shared" si="242"/>
        <v>158494.66</v>
      </c>
      <c r="AD555" s="1">
        <f t="shared" si="242"/>
        <v>150000</v>
      </c>
      <c r="AE555" s="1">
        <f t="shared" si="242"/>
        <v>0</v>
      </c>
      <c r="AF555" s="2" t="s">
        <v>17037</v>
      </c>
      <c r="AG555" s="2" t="s">
        <v>17037</v>
      </c>
      <c r="AH555" s="2" t="s">
        <v>17037</v>
      </c>
      <c r="AI555" s="12"/>
      <c r="AJ555" s="12"/>
      <c r="AK555" s="12"/>
      <c r="AL555" s="12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4"/>
      <c r="AY555" s="14"/>
      <c r="AZ555" s="13"/>
      <c r="BA555" s="13"/>
      <c r="BB555" s="15"/>
      <c r="BC555" s="16">
        <f t="shared" si="226"/>
        <v>-937</v>
      </c>
      <c r="BJ555" s="5" t="e">
        <f t="shared" si="240"/>
        <v>#N/A</v>
      </c>
      <c r="BM555" s="5" t="s">
        <v>2991</v>
      </c>
      <c r="BN555" s="5" t="s">
        <v>2986</v>
      </c>
      <c r="BO555" s="5" t="s">
        <v>2197</v>
      </c>
      <c r="BU555" s="5" t="s">
        <v>2991</v>
      </c>
      <c r="BV555" s="5" t="s">
        <v>2986</v>
      </c>
      <c r="BW555" s="5" t="s">
        <v>2197</v>
      </c>
      <c r="CH555" s="165">
        <f t="shared" si="235"/>
        <v>-7.8580342233181E-10</v>
      </c>
    </row>
    <row r="556" spans="1:86" x14ac:dyDescent="0.3">
      <c r="A556" s="5">
        <v>1</v>
      </c>
      <c r="B556" s="17">
        <f>SUBTOTAL(9,$A$409:A556)</f>
        <v>123</v>
      </c>
      <c r="C556" s="167" t="s">
        <v>17431</v>
      </c>
      <c r="D556" s="1">
        <f t="shared" ref="D556:D557" si="243">E556+F556+G556+H556+I556+J556+L556+N556+P556+R556+T556+U556+V556+W556+X556+Y556+Z556+AA556+AB556+AC556+AD556+AE556</f>
        <v>2199081.6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64">
        <v>0</v>
      </c>
      <c r="L556" s="1">
        <v>0</v>
      </c>
      <c r="M556" s="1">
        <v>261</v>
      </c>
      <c r="N556" s="1">
        <v>2006149.99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f>ROUND(N556*2.14%,2)</f>
        <v>42931.61</v>
      </c>
      <c r="AD556" s="1">
        <v>150000</v>
      </c>
      <c r="AE556" s="1">
        <v>0</v>
      </c>
      <c r="AF556" s="2">
        <v>2024</v>
      </c>
      <c r="AG556" s="2">
        <v>2024</v>
      </c>
      <c r="AH556" s="2">
        <v>2024</v>
      </c>
      <c r="AI556" s="12"/>
      <c r="AJ556" s="12"/>
      <c r="AK556" s="12"/>
      <c r="AL556" s="12"/>
      <c r="AM556" s="13" t="s">
        <v>16964</v>
      </c>
      <c r="AN556" s="13" t="s">
        <v>16971</v>
      </c>
      <c r="AO556" s="13">
        <v>0</v>
      </c>
      <c r="AP556" s="13" t="s">
        <v>16980</v>
      </c>
      <c r="AQ556" s="13" t="s">
        <v>16983</v>
      </c>
      <c r="AR556" s="13">
        <v>0</v>
      </c>
      <c r="AS556" s="13"/>
      <c r="AT556" s="13"/>
      <c r="AU556" s="13"/>
      <c r="AV556" s="13"/>
      <c r="AW556" s="13" t="s">
        <v>642</v>
      </c>
      <c r="AX556" s="14">
        <v>313.89999999999998</v>
      </c>
      <c r="AY556" s="14">
        <v>172</v>
      </c>
      <c r="AZ556" s="13" t="s">
        <v>2969</v>
      </c>
      <c r="BA556" s="13" t="s">
        <v>17023</v>
      </c>
      <c r="BB556" s="15"/>
      <c r="BC556" s="16">
        <f t="shared" si="226"/>
        <v>-89</v>
      </c>
      <c r="BJ556" s="5" t="e">
        <f t="shared" si="240"/>
        <v>#N/A</v>
      </c>
      <c r="BM556" s="5" t="s">
        <v>2992</v>
      </c>
      <c r="BN556" s="5" t="s">
        <v>3010</v>
      </c>
      <c r="BO556" s="5" t="s">
        <v>2993</v>
      </c>
      <c r="BU556" s="5" t="s">
        <v>2992</v>
      </c>
      <c r="BV556" s="5" t="s">
        <v>3010</v>
      </c>
      <c r="BW556" s="5" t="s">
        <v>2993</v>
      </c>
      <c r="CH556" s="165">
        <f t="shared" si="235"/>
        <v>1.1641532182693481E-10</v>
      </c>
    </row>
    <row r="557" spans="1:86" x14ac:dyDescent="0.3">
      <c r="A557" s="5">
        <v>1</v>
      </c>
      <c r="B557" s="17">
        <f>SUBTOTAL(9,$A$409:A557)</f>
        <v>124</v>
      </c>
      <c r="C557" s="167" t="s">
        <v>17396</v>
      </c>
      <c r="D557" s="1">
        <f t="shared" si="243"/>
        <v>5515705.5999999996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64">
        <v>0</v>
      </c>
      <c r="L557" s="1">
        <v>0</v>
      </c>
      <c r="M557" s="1">
        <v>676</v>
      </c>
      <c r="N557" s="1">
        <v>5400142.5499999998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f>ROUND(N557*2.14%,2)</f>
        <v>115563.05</v>
      </c>
      <c r="AD557" s="1">
        <v>0</v>
      </c>
      <c r="AE557" s="1">
        <v>0</v>
      </c>
      <c r="AF557" s="2" t="s">
        <v>17063</v>
      </c>
      <c r="AG557" s="2">
        <v>2024</v>
      </c>
      <c r="AH557" s="2">
        <v>2024</v>
      </c>
      <c r="AI557" s="12"/>
      <c r="AJ557" s="12"/>
      <c r="AK557" s="12"/>
      <c r="AL557" s="12"/>
      <c r="AM557" s="13" t="s">
        <v>16985</v>
      </c>
      <c r="AN557" s="13" t="s">
        <v>16982</v>
      </c>
      <c r="AO557" s="13">
        <v>0</v>
      </c>
      <c r="AP557" s="13" t="s">
        <v>16978</v>
      </c>
      <c r="AQ557" s="13" t="s">
        <v>16975</v>
      </c>
      <c r="AR557" s="13">
        <v>0</v>
      </c>
      <c r="AS557" s="13" t="s">
        <v>16991</v>
      </c>
      <c r="AT557" s="13"/>
      <c r="AU557" s="13"/>
      <c r="AV557" s="13"/>
      <c r="AW557" s="13" t="s">
        <v>642</v>
      </c>
      <c r="AX557" s="14">
        <v>1661.5</v>
      </c>
      <c r="AY557" s="14">
        <v>648</v>
      </c>
      <c r="AZ557" s="13" t="s">
        <v>2969</v>
      </c>
      <c r="BA557" s="13">
        <v>2010</v>
      </c>
      <c r="BB557" s="15"/>
      <c r="BC557" s="16">
        <f>AY557-M557</f>
        <v>-28</v>
      </c>
      <c r="BJ557" s="5" t="e">
        <f t="shared" si="240"/>
        <v>#N/A</v>
      </c>
      <c r="BM557" s="5" t="s">
        <v>2972</v>
      </c>
      <c r="BN557" s="5" t="s">
        <v>3261</v>
      </c>
      <c r="BO557" s="5" t="s">
        <v>2974</v>
      </c>
      <c r="BU557" s="5" t="s">
        <v>2972</v>
      </c>
      <c r="BV557" s="5" t="s">
        <v>3261</v>
      </c>
      <c r="BW557" s="5" t="s">
        <v>2974</v>
      </c>
      <c r="CH557" s="165">
        <f t="shared" si="235"/>
        <v>-1.8917489796876907E-10</v>
      </c>
    </row>
    <row r="558" spans="1:86" x14ac:dyDescent="0.3">
      <c r="B558" s="166" t="s">
        <v>342</v>
      </c>
      <c r="C558" s="166"/>
      <c r="D558" s="163">
        <f>SUM(D559:D562)</f>
        <v>27862155.84</v>
      </c>
      <c r="E558" s="1">
        <f t="shared" ref="E558:AE558" si="244">SUM(E559:E562)</f>
        <v>0</v>
      </c>
      <c r="F558" s="1">
        <f t="shared" si="244"/>
        <v>0</v>
      </c>
      <c r="G558" s="1">
        <f t="shared" si="244"/>
        <v>0</v>
      </c>
      <c r="H558" s="1">
        <f t="shared" si="244"/>
        <v>0</v>
      </c>
      <c r="I558" s="1">
        <f t="shared" si="244"/>
        <v>0</v>
      </c>
      <c r="J558" s="1">
        <f t="shared" si="244"/>
        <v>0</v>
      </c>
      <c r="K558" s="164">
        <f t="shared" si="244"/>
        <v>0</v>
      </c>
      <c r="L558" s="1">
        <f t="shared" si="244"/>
        <v>0</v>
      </c>
      <c r="M558" s="1">
        <f t="shared" si="244"/>
        <v>2912</v>
      </c>
      <c r="N558" s="1">
        <f t="shared" si="244"/>
        <v>26906359.750000004</v>
      </c>
      <c r="O558" s="1">
        <f t="shared" si="244"/>
        <v>0</v>
      </c>
      <c r="P558" s="1">
        <f t="shared" si="244"/>
        <v>0</v>
      </c>
      <c r="Q558" s="1">
        <f t="shared" si="244"/>
        <v>0</v>
      </c>
      <c r="R558" s="1">
        <f t="shared" si="244"/>
        <v>0</v>
      </c>
      <c r="S558" s="1">
        <f t="shared" si="244"/>
        <v>0</v>
      </c>
      <c r="T558" s="1">
        <f t="shared" si="244"/>
        <v>0</v>
      </c>
      <c r="U558" s="1">
        <f t="shared" si="244"/>
        <v>0</v>
      </c>
      <c r="V558" s="1">
        <f t="shared" si="244"/>
        <v>0</v>
      </c>
      <c r="W558" s="1">
        <f t="shared" si="244"/>
        <v>0</v>
      </c>
      <c r="X558" s="1">
        <f t="shared" si="244"/>
        <v>0</v>
      </c>
      <c r="Y558" s="1">
        <f t="shared" si="244"/>
        <v>0</v>
      </c>
      <c r="Z558" s="1">
        <f t="shared" si="244"/>
        <v>0</v>
      </c>
      <c r="AA558" s="1">
        <f t="shared" si="244"/>
        <v>0</v>
      </c>
      <c r="AB558" s="1">
        <f t="shared" si="244"/>
        <v>0</v>
      </c>
      <c r="AC558" s="1">
        <f t="shared" si="244"/>
        <v>575796.09</v>
      </c>
      <c r="AD558" s="1">
        <f t="shared" si="244"/>
        <v>380000</v>
      </c>
      <c r="AE558" s="1">
        <f t="shared" si="244"/>
        <v>0</v>
      </c>
      <c r="AF558" s="2" t="s">
        <v>17037</v>
      </c>
      <c r="AG558" s="2" t="s">
        <v>17037</v>
      </c>
      <c r="AH558" s="2" t="s">
        <v>17037</v>
      </c>
      <c r="AI558" s="12"/>
      <c r="AJ558" s="12"/>
      <c r="AK558" s="12"/>
      <c r="AL558" s="12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4"/>
      <c r="AY558" s="14"/>
      <c r="AZ558" s="13"/>
      <c r="BA558" s="13"/>
      <c r="BB558" s="15"/>
      <c r="BC558" s="16">
        <f t="shared" si="226"/>
        <v>-2912</v>
      </c>
      <c r="BJ558" s="5" t="e">
        <f t="shared" si="240"/>
        <v>#N/A</v>
      </c>
      <c r="BM558" s="5" t="s">
        <v>3517</v>
      </c>
      <c r="BN558" s="5" t="s">
        <v>844</v>
      </c>
      <c r="BO558" s="5" t="s">
        <v>3518</v>
      </c>
      <c r="BU558" s="5" t="s">
        <v>3517</v>
      </c>
      <c r="BV558" s="5" t="s">
        <v>844</v>
      </c>
      <c r="BW558" s="5" t="s">
        <v>3518</v>
      </c>
      <c r="CH558" s="165">
        <f t="shared" si="235"/>
        <v>-3.8417056202888489E-9</v>
      </c>
    </row>
    <row r="559" spans="1:86" x14ac:dyDescent="0.3">
      <c r="A559" s="5">
        <v>1</v>
      </c>
      <c r="B559" s="17">
        <f>SUBTOTAL(9,$A$409:A559)</f>
        <v>125</v>
      </c>
      <c r="C559" s="4" t="s">
        <v>347</v>
      </c>
      <c r="D559" s="1">
        <f t="shared" ref="D559:D562" si="245">E559+F559+G559+H559+I559+J559+L559+N559+P559+R559+T559+U559+V559+W559+X559+Y559+Z559+AA559+AB559+AC559+AD559+AE559</f>
        <v>12591733.140000001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169">
        <v>0</v>
      </c>
      <c r="L559" s="3">
        <v>0</v>
      </c>
      <c r="M559" s="1">
        <v>1302</v>
      </c>
      <c r="N559" s="1">
        <v>12132106.07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1">
        <f>ROUND(N559*2.14%,2)</f>
        <v>259627.07</v>
      </c>
      <c r="AD559" s="3">
        <v>200000</v>
      </c>
      <c r="AE559" s="3">
        <v>0</v>
      </c>
      <c r="AF559" s="2">
        <v>2024</v>
      </c>
      <c r="AG559" s="2">
        <v>2024</v>
      </c>
      <c r="AH559" s="2">
        <v>2024</v>
      </c>
      <c r="AI559" s="12"/>
      <c r="AJ559" s="12"/>
      <c r="AK559" s="12"/>
      <c r="AL559" s="12"/>
      <c r="AM559" s="13" t="s">
        <v>16965</v>
      </c>
      <c r="AN559" s="13" t="s">
        <v>16967</v>
      </c>
      <c r="AO559" s="13">
        <v>0</v>
      </c>
      <c r="AP559" s="13" t="s">
        <v>16983</v>
      </c>
      <c r="AQ559" s="13" t="s">
        <v>16969</v>
      </c>
      <c r="AR559" s="13" t="s">
        <v>16975</v>
      </c>
      <c r="AS559" s="13"/>
      <c r="AT559" s="13"/>
      <c r="AU559" s="13"/>
      <c r="AV559" s="13"/>
      <c r="AW559" s="13" t="s">
        <v>739</v>
      </c>
      <c r="AX559" s="14">
        <v>2587.8000000000002</v>
      </c>
      <c r="AY559" s="14">
        <v>762.28</v>
      </c>
      <c r="AZ559" s="13" t="s">
        <v>2969</v>
      </c>
      <c r="BA559" s="13" t="s">
        <v>17023</v>
      </c>
      <c r="BB559" s="15"/>
      <c r="BC559" s="16">
        <f t="shared" si="226"/>
        <v>-539.72</v>
      </c>
      <c r="BD559" s="5" t="s">
        <v>16957</v>
      </c>
      <c r="BJ559" s="5" t="str">
        <f t="shared" si="240"/>
        <v>нет данных</v>
      </c>
      <c r="BM559" s="5" t="s">
        <v>3519</v>
      </c>
      <c r="BN559" s="5" t="s">
        <v>2986</v>
      </c>
      <c r="BO559" s="5" t="s">
        <v>2986</v>
      </c>
      <c r="BU559" s="5" t="s">
        <v>3519</v>
      </c>
      <c r="BV559" s="5" t="s">
        <v>2986</v>
      </c>
      <c r="BW559" s="5" t="s">
        <v>2986</v>
      </c>
      <c r="CH559" s="165">
        <f t="shared" si="235"/>
        <v>2.9103830456733704E-10</v>
      </c>
    </row>
    <row r="560" spans="1:86" x14ac:dyDescent="0.3">
      <c r="A560" s="5">
        <v>1</v>
      </c>
      <c r="B560" s="17">
        <f>SUBTOTAL(9,$A$409:A560)</f>
        <v>126</v>
      </c>
      <c r="C560" s="4" t="s">
        <v>348</v>
      </c>
      <c r="D560" s="1">
        <f t="shared" si="245"/>
        <v>5947708.0499999998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169">
        <v>0</v>
      </c>
      <c r="L560" s="3">
        <v>0</v>
      </c>
      <c r="M560" s="1">
        <v>615</v>
      </c>
      <c r="N560" s="1">
        <v>5646865.1399999997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1">
        <f>ROUND(N560*2.14%,2)</f>
        <v>120842.91</v>
      </c>
      <c r="AD560" s="1">
        <v>180000</v>
      </c>
      <c r="AE560" s="3">
        <v>0</v>
      </c>
      <c r="AF560" s="2">
        <v>2024</v>
      </c>
      <c r="AG560" s="2">
        <v>2024</v>
      </c>
      <c r="AH560" s="2">
        <v>2024</v>
      </c>
      <c r="AI560" s="12"/>
      <c r="AJ560" s="12"/>
      <c r="AK560" s="12"/>
      <c r="AL560" s="12"/>
      <c r="AM560" s="13" t="s">
        <v>16965</v>
      </c>
      <c r="AN560" s="13" t="s">
        <v>16960</v>
      </c>
      <c r="AO560" s="13">
        <v>0</v>
      </c>
      <c r="AP560" s="13" t="s">
        <v>16981</v>
      </c>
      <c r="AQ560" s="13" t="s">
        <v>16963</v>
      </c>
      <c r="AR560" s="13">
        <v>0</v>
      </c>
      <c r="AS560" s="13"/>
      <c r="AT560" s="13"/>
      <c r="AU560" s="13"/>
      <c r="AV560" s="13"/>
      <c r="AW560" s="13" t="s">
        <v>997</v>
      </c>
      <c r="AX560" s="14">
        <v>615.4</v>
      </c>
      <c r="AY560" s="14">
        <v>398.26</v>
      </c>
      <c r="AZ560" s="13" t="s">
        <v>2969</v>
      </c>
      <c r="BA560" s="13" t="s">
        <v>17023</v>
      </c>
      <c r="BB560" s="15"/>
      <c r="BC560" s="16">
        <f t="shared" si="226"/>
        <v>-216.74</v>
      </c>
      <c r="BD560" s="5" t="s">
        <v>16957</v>
      </c>
      <c r="BJ560" s="5" t="str">
        <f t="shared" si="240"/>
        <v>нет данных</v>
      </c>
      <c r="BM560" s="5" t="s">
        <v>3520</v>
      </c>
      <c r="BN560" s="5" t="s">
        <v>1272</v>
      </c>
      <c r="BO560" s="5" t="s">
        <v>3521</v>
      </c>
      <c r="BU560" s="5" t="s">
        <v>3520</v>
      </c>
      <c r="BV560" s="5" t="s">
        <v>1272</v>
      </c>
      <c r="BW560" s="5" t="s">
        <v>3521</v>
      </c>
      <c r="CH560" s="165">
        <f t="shared" si="235"/>
        <v>1.4551915228366852E-10</v>
      </c>
    </row>
    <row r="561" spans="1:86" x14ac:dyDescent="0.3">
      <c r="A561" s="5">
        <v>1</v>
      </c>
      <c r="B561" s="17">
        <f>SUBTOTAL(9,$A$409:A561)</f>
        <v>127</v>
      </c>
      <c r="C561" s="4" t="s">
        <v>340</v>
      </c>
      <c r="D561" s="1">
        <f t="shared" si="245"/>
        <v>4666192.8600000003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169">
        <v>0</v>
      </c>
      <c r="L561" s="3">
        <v>0</v>
      </c>
      <c r="M561" s="6">
        <v>498</v>
      </c>
      <c r="N561" s="1">
        <v>4568428.49</v>
      </c>
      <c r="O561" s="3">
        <v>0</v>
      </c>
      <c r="P561" s="3">
        <v>0</v>
      </c>
      <c r="Q561" s="1">
        <v>0</v>
      </c>
      <c r="R561" s="1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1">
        <f>ROUND(N561*2.14%,2)</f>
        <v>97764.37</v>
      </c>
      <c r="AD561" s="1">
        <v>0</v>
      </c>
      <c r="AE561" s="3">
        <v>0</v>
      </c>
      <c r="AF561" s="2" t="s">
        <v>17063</v>
      </c>
      <c r="AG561" s="2">
        <v>2024</v>
      </c>
      <c r="AH561" s="2">
        <v>2024</v>
      </c>
      <c r="AI561" s="12"/>
      <c r="AJ561" s="12"/>
      <c r="AK561" s="12"/>
      <c r="AL561" s="12"/>
      <c r="AM561" s="13" t="s">
        <v>16960</v>
      </c>
      <c r="AN561" s="13" t="s">
        <v>16981</v>
      </c>
      <c r="AO561" s="13">
        <v>0</v>
      </c>
      <c r="AP561" s="13" t="s">
        <v>16962</v>
      </c>
      <c r="AQ561" s="13" t="s">
        <v>16979</v>
      </c>
      <c r="AR561" s="13">
        <v>0</v>
      </c>
      <c r="AS561" s="13"/>
      <c r="AT561" s="13"/>
      <c r="AU561" s="13"/>
      <c r="AV561" s="13"/>
      <c r="AW561" s="13" t="s">
        <v>1448</v>
      </c>
      <c r="AX561" s="14">
        <v>421.5</v>
      </c>
      <c r="AY561" s="14">
        <v>670</v>
      </c>
      <c r="AZ561" s="13" t="s">
        <v>2969</v>
      </c>
      <c r="BA561" s="13" t="s">
        <v>17023</v>
      </c>
      <c r="BB561" s="15"/>
      <c r="BC561" s="16">
        <f>AY561-M561</f>
        <v>172</v>
      </c>
      <c r="BJ561" s="5" t="str">
        <f t="shared" si="240"/>
        <v>нет данных</v>
      </c>
      <c r="BM561" s="5" t="s">
        <v>688</v>
      </c>
      <c r="BN561" s="5" t="s">
        <v>661</v>
      </c>
      <c r="BO561" s="5" t="s">
        <v>3506</v>
      </c>
      <c r="BU561" s="5" t="s">
        <v>688</v>
      </c>
      <c r="BV561" s="5" t="s">
        <v>661</v>
      </c>
      <c r="BW561" s="5" t="s">
        <v>3506</v>
      </c>
      <c r="CH561" s="165">
        <f t="shared" si="235"/>
        <v>1.1641532182693481E-10</v>
      </c>
    </row>
    <row r="562" spans="1:86" x14ac:dyDescent="0.3">
      <c r="A562" s="5">
        <v>1</v>
      </c>
      <c r="B562" s="17">
        <f>SUBTOTAL(9,$A$409:A562)</f>
        <v>128</v>
      </c>
      <c r="C562" s="4" t="s">
        <v>341</v>
      </c>
      <c r="D562" s="1">
        <f t="shared" si="245"/>
        <v>4656521.79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169">
        <v>0</v>
      </c>
      <c r="L562" s="3">
        <v>0</v>
      </c>
      <c r="M562" s="6">
        <v>497</v>
      </c>
      <c r="N562" s="1">
        <v>4558960.05</v>
      </c>
      <c r="O562" s="3">
        <v>0</v>
      </c>
      <c r="P562" s="3">
        <v>0</v>
      </c>
      <c r="Q562" s="1">
        <v>0</v>
      </c>
      <c r="R562" s="1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1">
        <f>ROUND(N562*2.14%,2)-0.01</f>
        <v>97561.74</v>
      </c>
      <c r="AD562" s="1">
        <v>0</v>
      </c>
      <c r="AE562" s="3">
        <v>0</v>
      </c>
      <c r="AF562" s="2" t="s">
        <v>17063</v>
      </c>
      <c r="AG562" s="2">
        <v>2024</v>
      </c>
      <c r="AH562" s="2">
        <v>2024</v>
      </c>
      <c r="AI562" s="12"/>
      <c r="AJ562" s="12"/>
      <c r="AK562" s="12"/>
      <c r="AL562" s="12"/>
      <c r="AM562" s="13" t="s">
        <v>16960</v>
      </c>
      <c r="AN562" s="13" t="s">
        <v>16964</v>
      </c>
      <c r="AO562" s="13">
        <v>0</v>
      </c>
      <c r="AP562" s="13" t="s">
        <v>16971</v>
      </c>
      <c r="AQ562" s="13" t="s">
        <v>16979</v>
      </c>
      <c r="AR562" s="13">
        <v>0</v>
      </c>
      <c r="AS562" s="13"/>
      <c r="AT562" s="13"/>
      <c r="AU562" s="13"/>
      <c r="AV562" s="13"/>
      <c r="AW562" s="13" t="s">
        <v>1424</v>
      </c>
      <c r="AX562" s="14">
        <v>440.1</v>
      </c>
      <c r="AY562" s="14">
        <v>286.07</v>
      </c>
      <c r="AZ562" s="13" t="s">
        <v>2969</v>
      </c>
      <c r="BA562" s="13" t="s">
        <v>17023</v>
      </c>
      <c r="BB562" s="15"/>
      <c r="BC562" s="16">
        <f>AY562-M562</f>
        <v>-210.93</v>
      </c>
      <c r="BD562" s="5" t="s">
        <v>16959</v>
      </c>
      <c r="BJ562" s="5" t="str">
        <f t="shared" si="240"/>
        <v>нет данных</v>
      </c>
      <c r="BM562" s="5" t="s">
        <v>3507</v>
      </c>
      <c r="BN562" s="5" t="s">
        <v>660</v>
      </c>
      <c r="BO562" s="5" t="s">
        <v>1967</v>
      </c>
      <c r="BU562" s="5" t="s">
        <v>3507</v>
      </c>
      <c r="BV562" s="5" t="s">
        <v>660</v>
      </c>
      <c r="BW562" s="5" t="s">
        <v>1967</v>
      </c>
      <c r="CH562" s="165">
        <f t="shared" si="235"/>
        <v>2.1827872842550278E-10</v>
      </c>
    </row>
    <row r="563" spans="1:86" x14ac:dyDescent="0.3">
      <c r="B563" s="166" t="s">
        <v>372</v>
      </c>
      <c r="C563" s="166"/>
      <c r="D563" s="163">
        <f>D564+D565</f>
        <v>6240219.6099999994</v>
      </c>
      <c r="E563" s="1">
        <f t="shared" ref="E563:AE563" si="246">E564+E565</f>
        <v>0</v>
      </c>
      <c r="F563" s="1">
        <f t="shared" si="246"/>
        <v>0</v>
      </c>
      <c r="G563" s="1">
        <f t="shared" si="246"/>
        <v>0</v>
      </c>
      <c r="H563" s="1">
        <f t="shared" si="246"/>
        <v>0</v>
      </c>
      <c r="I563" s="1">
        <f t="shared" si="246"/>
        <v>0</v>
      </c>
      <c r="J563" s="1">
        <f t="shared" si="246"/>
        <v>0</v>
      </c>
      <c r="K563" s="164">
        <f t="shared" si="246"/>
        <v>0</v>
      </c>
      <c r="L563" s="1">
        <f t="shared" si="246"/>
        <v>0</v>
      </c>
      <c r="M563" s="1">
        <f t="shared" si="246"/>
        <v>731.9</v>
      </c>
      <c r="N563" s="1">
        <f t="shared" si="246"/>
        <v>5874198.5899999999</v>
      </c>
      <c r="O563" s="1">
        <f t="shared" si="246"/>
        <v>0</v>
      </c>
      <c r="P563" s="1">
        <f t="shared" si="246"/>
        <v>0</v>
      </c>
      <c r="Q563" s="1">
        <f t="shared" si="246"/>
        <v>0</v>
      </c>
      <c r="R563" s="1">
        <f t="shared" si="246"/>
        <v>0</v>
      </c>
      <c r="S563" s="1">
        <f t="shared" si="246"/>
        <v>0</v>
      </c>
      <c r="T563" s="1">
        <f t="shared" si="246"/>
        <v>0</v>
      </c>
      <c r="U563" s="1">
        <f t="shared" si="246"/>
        <v>0</v>
      </c>
      <c r="V563" s="1">
        <f t="shared" si="246"/>
        <v>0</v>
      </c>
      <c r="W563" s="1">
        <f t="shared" si="246"/>
        <v>0</v>
      </c>
      <c r="X563" s="1">
        <f t="shared" si="246"/>
        <v>0</v>
      </c>
      <c r="Y563" s="1">
        <f t="shared" si="246"/>
        <v>0</v>
      </c>
      <c r="Z563" s="1">
        <f t="shared" si="246"/>
        <v>0</v>
      </c>
      <c r="AA563" s="1">
        <f t="shared" si="246"/>
        <v>0</v>
      </c>
      <c r="AB563" s="1">
        <f t="shared" si="246"/>
        <v>0</v>
      </c>
      <c r="AC563" s="1">
        <f t="shared" si="246"/>
        <v>96021.02</v>
      </c>
      <c r="AD563" s="1">
        <f t="shared" si="246"/>
        <v>150000</v>
      </c>
      <c r="AE563" s="1">
        <f t="shared" si="246"/>
        <v>120000</v>
      </c>
      <c r="AF563" s="2" t="s">
        <v>17037</v>
      </c>
      <c r="AG563" s="2" t="s">
        <v>17037</v>
      </c>
      <c r="AH563" s="2" t="s">
        <v>17037</v>
      </c>
      <c r="AI563" s="12"/>
      <c r="AJ563" s="12"/>
      <c r="AK563" s="12"/>
      <c r="AL563" s="12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4"/>
      <c r="AY563" s="14"/>
      <c r="AZ563" s="13"/>
      <c r="BA563" s="13"/>
      <c r="BB563" s="15"/>
      <c r="BC563" s="16">
        <f t="shared" si="226"/>
        <v>-731.9</v>
      </c>
      <c r="BJ563" s="5" t="e">
        <f t="shared" si="240"/>
        <v>#N/A</v>
      </c>
      <c r="BM563" s="5" t="s">
        <v>3563</v>
      </c>
      <c r="BN563" s="5" t="s">
        <v>660</v>
      </c>
      <c r="BO563" s="5" t="s">
        <v>3564</v>
      </c>
      <c r="BU563" s="5" t="s">
        <v>3563</v>
      </c>
      <c r="BV563" s="5" t="s">
        <v>660</v>
      </c>
      <c r="BW563" s="5" t="s">
        <v>3564</v>
      </c>
      <c r="CH563" s="165">
        <f t="shared" si="235"/>
        <v>-4.6566128730773926E-10</v>
      </c>
    </row>
    <row r="564" spans="1:86" x14ac:dyDescent="0.3">
      <c r="A564" s="5">
        <v>1</v>
      </c>
      <c r="B564" s="17">
        <f>SUBTOTAL(9,$A$409:A564)</f>
        <v>129</v>
      </c>
      <c r="C564" s="4" t="s">
        <v>376</v>
      </c>
      <c r="D564" s="1">
        <f t="shared" ref="D564:D565" si="247">E564+F564+G564+H564+I564+J564+L564+N564+P564+R564+T564+U564+V564+W564+X564+Y564+Z564+AA564+AB564+AC564+AD564+AE564</f>
        <v>3344120.6399999997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169">
        <v>0</v>
      </c>
      <c r="L564" s="3">
        <v>0</v>
      </c>
      <c r="M564" s="1">
        <v>396.9</v>
      </c>
      <c r="N564" s="1">
        <v>3127198.59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1">
        <f>ROUND(N564*2.14%,2)</f>
        <v>66922.05</v>
      </c>
      <c r="AD564" s="1">
        <v>150000</v>
      </c>
      <c r="AE564" s="3">
        <v>0</v>
      </c>
      <c r="AF564" s="2">
        <v>2024</v>
      </c>
      <c r="AG564" s="2">
        <v>2024</v>
      </c>
      <c r="AH564" s="2">
        <v>2024</v>
      </c>
      <c r="AI564" s="12"/>
      <c r="AJ564" s="12"/>
      <c r="AK564" s="12"/>
      <c r="AL564" s="12"/>
      <c r="AM564" s="13" t="s">
        <v>16980</v>
      </c>
      <c r="AN564" s="13" t="s">
        <v>16961</v>
      </c>
      <c r="AO564" s="13">
        <v>0</v>
      </c>
      <c r="AP564" s="13" t="s">
        <v>16975</v>
      </c>
      <c r="AQ564" s="13" t="s">
        <v>16983</v>
      </c>
      <c r="AR564" s="13" t="s">
        <v>16975</v>
      </c>
      <c r="AS564" s="13"/>
      <c r="AT564" s="13"/>
      <c r="AU564" s="13"/>
      <c r="AV564" s="13"/>
      <c r="AW564" s="13" t="s">
        <v>623</v>
      </c>
      <c r="AX564" s="14">
        <v>517.46</v>
      </c>
      <c r="AY564" s="14">
        <v>408.5</v>
      </c>
      <c r="AZ564" s="13" t="s">
        <v>2969</v>
      </c>
      <c r="BA564" s="13" t="s">
        <v>17023</v>
      </c>
      <c r="BB564" s="15"/>
      <c r="BC564" s="16">
        <f t="shared" si="226"/>
        <v>11.600000000000023</v>
      </c>
      <c r="BJ564" s="5" t="str">
        <f t="shared" si="240"/>
        <v>371.360</v>
      </c>
      <c r="BM564" s="5" t="s">
        <v>3565</v>
      </c>
      <c r="BN564" s="5" t="s">
        <v>3261</v>
      </c>
      <c r="BO564" s="5" t="s">
        <v>1386</v>
      </c>
      <c r="BU564" s="5" t="s">
        <v>3565</v>
      </c>
      <c r="BV564" s="5" t="s">
        <v>3261</v>
      </c>
      <c r="BW564" s="5" t="s">
        <v>1386</v>
      </c>
      <c r="CH564" s="165">
        <f t="shared" si="235"/>
        <v>-1.7462298274040222E-10</v>
      </c>
    </row>
    <row r="565" spans="1:86" x14ac:dyDescent="0.3">
      <c r="A565" s="5">
        <v>1</v>
      </c>
      <c r="B565" s="17">
        <f>SUBTOTAL(9,$A$409:A565)</f>
        <v>130</v>
      </c>
      <c r="C565" s="4" t="s">
        <v>13164</v>
      </c>
      <c r="D565" s="1">
        <f t="shared" si="247"/>
        <v>2896098.97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169">
        <v>0</v>
      </c>
      <c r="L565" s="3">
        <v>0</v>
      </c>
      <c r="M565" s="6">
        <v>335</v>
      </c>
      <c r="N565" s="1">
        <v>2747000</v>
      </c>
      <c r="O565" s="3">
        <v>0</v>
      </c>
      <c r="P565" s="3">
        <v>0</v>
      </c>
      <c r="Q565" s="1">
        <v>0</v>
      </c>
      <c r="R565" s="1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1">
        <v>29098.97</v>
      </c>
      <c r="AD565" s="3">
        <v>0</v>
      </c>
      <c r="AE565" s="3">
        <v>120000</v>
      </c>
      <c r="AF565" s="2" t="s">
        <v>17063</v>
      </c>
      <c r="AG565" s="2">
        <v>2024</v>
      </c>
      <c r="AH565" s="2">
        <v>2024</v>
      </c>
      <c r="AI565" s="12"/>
      <c r="AJ565" s="12"/>
      <c r="AK565" s="12"/>
      <c r="AL565" s="12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4"/>
      <c r="AY565" s="14"/>
      <c r="AZ565" s="13"/>
      <c r="BA565" s="13"/>
      <c r="BB565" s="15"/>
      <c r="BC565" s="16"/>
      <c r="CH565" s="165">
        <f t="shared" si="235"/>
        <v>2.0372681319713593E-10</v>
      </c>
    </row>
    <row r="566" spans="1:86" x14ac:dyDescent="0.3">
      <c r="B566" s="166" t="s">
        <v>375</v>
      </c>
      <c r="C566" s="166"/>
      <c r="D566" s="163">
        <f>D567</f>
        <v>7246016</v>
      </c>
      <c r="E566" s="1">
        <f t="shared" ref="E566:AE566" si="248">E567</f>
        <v>0</v>
      </c>
      <c r="F566" s="1">
        <f t="shared" si="248"/>
        <v>0</v>
      </c>
      <c r="G566" s="1">
        <f t="shared" si="248"/>
        <v>0</v>
      </c>
      <c r="H566" s="1">
        <f t="shared" si="248"/>
        <v>0</v>
      </c>
      <c r="I566" s="1">
        <f t="shared" si="248"/>
        <v>0</v>
      </c>
      <c r="J566" s="1">
        <f t="shared" si="248"/>
        <v>0</v>
      </c>
      <c r="K566" s="164">
        <f t="shared" si="248"/>
        <v>0</v>
      </c>
      <c r="L566" s="1">
        <f t="shared" si="248"/>
        <v>0</v>
      </c>
      <c r="M566" s="1">
        <f t="shared" si="248"/>
        <v>860</v>
      </c>
      <c r="N566" s="1">
        <f t="shared" si="248"/>
        <v>6917971.4100000001</v>
      </c>
      <c r="O566" s="1">
        <f t="shared" si="248"/>
        <v>0</v>
      </c>
      <c r="P566" s="1">
        <f t="shared" si="248"/>
        <v>0</v>
      </c>
      <c r="Q566" s="1">
        <f t="shared" si="248"/>
        <v>0</v>
      </c>
      <c r="R566" s="1">
        <f t="shared" si="248"/>
        <v>0</v>
      </c>
      <c r="S566" s="1">
        <f t="shared" si="248"/>
        <v>0</v>
      </c>
      <c r="T566" s="1">
        <f t="shared" si="248"/>
        <v>0</v>
      </c>
      <c r="U566" s="1">
        <f t="shared" si="248"/>
        <v>0</v>
      </c>
      <c r="V566" s="1">
        <f t="shared" si="248"/>
        <v>0</v>
      </c>
      <c r="W566" s="1">
        <f t="shared" si="248"/>
        <v>0</v>
      </c>
      <c r="X566" s="1">
        <f t="shared" si="248"/>
        <v>0</v>
      </c>
      <c r="Y566" s="1">
        <f t="shared" si="248"/>
        <v>0</v>
      </c>
      <c r="Z566" s="1">
        <f t="shared" si="248"/>
        <v>0</v>
      </c>
      <c r="AA566" s="1">
        <f t="shared" si="248"/>
        <v>0</v>
      </c>
      <c r="AB566" s="1">
        <f t="shared" si="248"/>
        <v>0</v>
      </c>
      <c r="AC566" s="1">
        <f t="shared" si="248"/>
        <v>148044.59</v>
      </c>
      <c r="AD566" s="1">
        <f t="shared" si="248"/>
        <v>180000</v>
      </c>
      <c r="AE566" s="1">
        <f t="shared" si="248"/>
        <v>0</v>
      </c>
      <c r="AF566" s="2" t="s">
        <v>17037</v>
      </c>
      <c r="AG566" s="2" t="s">
        <v>17037</v>
      </c>
      <c r="AH566" s="2" t="s">
        <v>17037</v>
      </c>
      <c r="AI566" s="12"/>
      <c r="AJ566" s="12"/>
      <c r="AK566" s="12"/>
      <c r="AL566" s="12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4"/>
      <c r="AY566" s="14"/>
      <c r="AZ566" s="13"/>
      <c r="BA566" s="13"/>
      <c r="BB566" s="15"/>
      <c r="BC566" s="16">
        <f t="shared" si="226"/>
        <v>-860</v>
      </c>
      <c r="BJ566" s="5" t="e">
        <f>VLOOKUP(C566,BM:BO,3,FALSE)</f>
        <v>#N/A</v>
      </c>
      <c r="BM566" s="5" t="s">
        <v>3566</v>
      </c>
      <c r="BN566" s="5" t="s">
        <v>2986</v>
      </c>
      <c r="BO566" s="5" t="s">
        <v>2986</v>
      </c>
      <c r="BU566" s="5" t="s">
        <v>3566</v>
      </c>
      <c r="BV566" s="5" t="s">
        <v>2986</v>
      </c>
      <c r="BW566" s="5" t="s">
        <v>2986</v>
      </c>
      <c r="CH566" s="165">
        <f t="shared" si="235"/>
        <v>-1.4551915228366852E-10</v>
      </c>
    </row>
    <row r="567" spans="1:86" x14ac:dyDescent="0.3">
      <c r="A567" s="5">
        <v>1</v>
      </c>
      <c r="B567" s="17">
        <f>SUBTOTAL(9,$A$409:A567)</f>
        <v>131</v>
      </c>
      <c r="C567" s="4" t="s">
        <v>377</v>
      </c>
      <c r="D567" s="1">
        <f>E567+F567+G567+H567+I567+J567+L567+N567+P567+R567+T567+U567+V567+W567+X567+Y567+Z567+AA567+AB567+AC567+AD567+AE567</f>
        <v>7246016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169">
        <v>0</v>
      </c>
      <c r="L567" s="3">
        <v>0</v>
      </c>
      <c r="M567" s="1">
        <v>860</v>
      </c>
      <c r="N567" s="1">
        <v>6917971.4100000001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1">
        <f>ROUND(N567*2.14%,2)</f>
        <v>148044.59</v>
      </c>
      <c r="AD567" s="1">
        <v>180000</v>
      </c>
      <c r="AE567" s="3">
        <v>0</v>
      </c>
      <c r="AF567" s="2">
        <v>2024</v>
      </c>
      <c r="AG567" s="2">
        <v>2024</v>
      </c>
      <c r="AH567" s="2">
        <v>2024</v>
      </c>
      <c r="AI567" s="12"/>
      <c r="AJ567" s="12"/>
      <c r="AK567" s="12"/>
      <c r="AL567" s="12"/>
      <c r="AM567" s="13" t="s">
        <v>16965</v>
      </c>
      <c r="AN567" s="13" t="s">
        <v>16967</v>
      </c>
      <c r="AO567" s="13">
        <v>0</v>
      </c>
      <c r="AP567" s="13" t="s">
        <v>16975</v>
      </c>
      <c r="AQ567" s="13" t="s">
        <v>16969</v>
      </c>
      <c r="AR567" s="13">
        <v>0</v>
      </c>
      <c r="AS567" s="13"/>
      <c r="AT567" s="13"/>
      <c r="AU567" s="13"/>
      <c r="AV567" s="13"/>
      <c r="AW567" s="13" t="s">
        <v>931</v>
      </c>
      <c r="AX567" s="14">
        <v>875.2</v>
      </c>
      <c r="AY567" s="14">
        <v>860</v>
      </c>
      <c r="AZ567" s="13" t="s">
        <v>2969</v>
      </c>
      <c r="BA567" s="13" t="s">
        <v>17023</v>
      </c>
      <c r="BB567" s="15"/>
      <c r="BC567" s="16">
        <f t="shared" si="226"/>
        <v>0</v>
      </c>
      <c r="BJ567" s="5" t="str">
        <f>VLOOKUP(C567,BM:BO,3,FALSE)</f>
        <v>659.200</v>
      </c>
      <c r="BM567" s="5" t="s">
        <v>3567</v>
      </c>
      <c r="BN567" s="5" t="s">
        <v>633</v>
      </c>
      <c r="BO567" s="5" t="s">
        <v>3568</v>
      </c>
      <c r="BU567" s="5" t="s">
        <v>3567</v>
      </c>
      <c r="BV567" s="5" t="s">
        <v>633</v>
      </c>
      <c r="BW567" s="5" t="s">
        <v>3568</v>
      </c>
      <c r="CH567" s="165">
        <f t="shared" si="235"/>
        <v>-1.4551915228366852E-10</v>
      </c>
    </row>
    <row r="568" spans="1:86" x14ac:dyDescent="0.3">
      <c r="B568" s="166" t="s">
        <v>17032</v>
      </c>
      <c r="C568" s="166"/>
      <c r="D568" s="163">
        <f>D569</f>
        <v>7222802.4000000004</v>
      </c>
      <c r="E568" s="1">
        <f t="shared" ref="E568:AE568" si="249">E569</f>
        <v>0</v>
      </c>
      <c r="F568" s="1">
        <f t="shared" si="249"/>
        <v>0</v>
      </c>
      <c r="G568" s="1">
        <f t="shared" si="249"/>
        <v>0</v>
      </c>
      <c r="H568" s="1">
        <f t="shared" si="249"/>
        <v>0</v>
      </c>
      <c r="I568" s="1">
        <f t="shared" si="249"/>
        <v>0</v>
      </c>
      <c r="J568" s="1">
        <f t="shared" si="249"/>
        <v>0</v>
      </c>
      <c r="K568" s="164">
        <f t="shared" si="249"/>
        <v>0</v>
      </c>
      <c r="L568" s="1">
        <f t="shared" si="249"/>
        <v>0</v>
      </c>
      <c r="M568" s="1">
        <f t="shared" si="249"/>
        <v>810</v>
      </c>
      <c r="N568" s="1">
        <f t="shared" si="249"/>
        <v>6895244.1699999999</v>
      </c>
      <c r="O568" s="1">
        <f t="shared" si="249"/>
        <v>0</v>
      </c>
      <c r="P568" s="1">
        <f t="shared" si="249"/>
        <v>0</v>
      </c>
      <c r="Q568" s="1">
        <f t="shared" si="249"/>
        <v>0</v>
      </c>
      <c r="R568" s="1">
        <f t="shared" si="249"/>
        <v>0</v>
      </c>
      <c r="S568" s="1">
        <f t="shared" si="249"/>
        <v>0</v>
      </c>
      <c r="T568" s="1">
        <f t="shared" si="249"/>
        <v>0</v>
      </c>
      <c r="U568" s="1">
        <f t="shared" si="249"/>
        <v>0</v>
      </c>
      <c r="V568" s="1">
        <f t="shared" si="249"/>
        <v>0</v>
      </c>
      <c r="W568" s="1">
        <f t="shared" si="249"/>
        <v>0</v>
      </c>
      <c r="X568" s="1">
        <f t="shared" si="249"/>
        <v>0</v>
      </c>
      <c r="Y568" s="1">
        <f t="shared" si="249"/>
        <v>0</v>
      </c>
      <c r="Z568" s="1">
        <f t="shared" si="249"/>
        <v>0</v>
      </c>
      <c r="AA568" s="1">
        <f t="shared" si="249"/>
        <v>0</v>
      </c>
      <c r="AB568" s="1">
        <f t="shared" si="249"/>
        <v>0</v>
      </c>
      <c r="AC568" s="1">
        <f t="shared" si="249"/>
        <v>147558.23000000001</v>
      </c>
      <c r="AD568" s="1">
        <f t="shared" si="249"/>
        <v>180000</v>
      </c>
      <c r="AE568" s="1">
        <f t="shared" si="249"/>
        <v>0</v>
      </c>
      <c r="AF568" s="2" t="s">
        <v>17037</v>
      </c>
      <c r="AG568" s="2" t="s">
        <v>17037</v>
      </c>
      <c r="AH568" s="2" t="s">
        <v>17037</v>
      </c>
      <c r="AI568" s="12"/>
      <c r="AJ568" s="12"/>
      <c r="AK568" s="12"/>
      <c r="AL568" s="12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4"/>
      <c r="AY568" s="14"/>
      <c r="AZ568" s="13"/>
      <c r="BA568" s="13"/>
      <c r="BB568" s="15"/>
      <c r="BC568" s="16"/>
      <c r="BM568" s="5" t="s">
        <v>3941</v>
      </c>
      <c r="BN568" s="5" t="s">
        <v>3210</v>
      </c>
      <c r="BO568" s="5" t="s">
        <v>3942</v>
      </c>
      <c r="BU568" s="5" t="s">
        <v>3941</v>
      </c>
      <c r="BV568" s="5" t="s">
        <v>3210</v>
      </c>
      <c r="BW568" s="5" t="s">
        <v>3942</v>
      </c>
      <c r="CH568" s="165">
        <f t="shared" si="235"/>
        <v>4.3655745685100555E-10</v>
      </c>
    </row>
    <row r="569" spans="1:86" x14ac:dyDescent="0.3">
      <c r="A569" s="5">
        <v>1</v>
      </c>
      <c r="B569" s="17">
        <f>SUBTOTAL(9,$A$409:A569)</f>
        <v>132</v>
      </c>
      <c r="C569" s="4" t="s">
        <v>2495</v>
      </c>
      <c r="D569" s="1">
        <f>E569+F569+G569+H569+I569+J569+L569+N569+P569+R569+T569+U569+V569+W569+X569+Y569+Z569+AA569+AB569+AC569+AD569+AE569</f>
        <v>7222802.4000000004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169">
        <v>0</v>
      </c>
      <c r="L569" s="3">
        <v>0</v>
      </c>
      <c r="M569" s="1">
        <v>810</v>
      </c>
      <c r="N569" s="1">
        <v>6895244.1699999999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1">
        <f>ROUND(N569*2.14%,2)</f>
        <v>147558.23000000001</v>
      </c>
      <c r="AD569" s="1">
        <v>180000</v>
      </c>
      <c r="AE569" s="3">
        <v>0</v>
      </c>
      <c r="AF569" s="2">
        <v>2024</v>
      </c>
      <c r="AG569" s="2">
        <v>2024</v>
      </c>
      <c r="AH569" s="2">
        <v>2024</v>
      </c>
      <c r="AI569" s="12"/>
      <c r="AJ569" s="12"/>
      <c r="AK569" s="12"/>
      <c r="AL569" s="12"/>
      <c r="AM569" s="13" t="s">
        <v>16978</v>
      </c>
      <c r="AN569" s="13" t="s">
        <v>16961</v>
      </c>
      <c r="AO569" s="13"/>
      <c r="AP569" s="13" t="s">
        <v>16975</v>
      </c>
      <c r="AQ569" s="13" t="s">
        <v>16977</v>
      </c>
      <c r="AR569" s="13"/>
      <c r="AS569" s="13"/>
      <c r="AT569" s="13"/>
      <c r="AU569" s="13"/>
      <c r="AV569" s="13"/>
      <c r="AW569" s="13">
        <v>1984</v>
      </c>
      <c r="AX569" s="14">
        <v>1051.5</v>
      </c>
      <c r="AY569" s="14">
        <v>810</v>
      </c>
      <c r="AZ569" s="13" t="s">
        <v>17136</v>
      </c>
      <c r="BA569" s="13" t="s">
        <v>17023</v>
      </c>
      <c r="BB569" s="15"/>
      <c r="BC569" s="16"/>
      <c r="BM569" s="5" t="s">
        <v>3943</v>
      </c>
      <c r="BN569" s="5" t="s">
        <v>3050</v>
      </c>
      <c r="BO569" s="5" t="s">
        <v>2986</v>
      </c>
      <c r="BU569" s="5" t="s">
        <v>3943</v>
      </c>
      <c r="BV569" s="5" t="s">
        <v>3050</v>
      </c>
      <c r="BW569" s="5" t="s">
        <v>2986</v>
      </c>
      <c r="CH569" s="165">
        <f t="shared" si="235"/>
        <v>4.3655745685100555E-10</v>
      </c>
    </row>
    <row r="570" spans="1:86" x14ac:dyDescent="0.3">
      <c r="B570" s="166" t="s">
        <v>219</v>
      </c>
      <c r="C570" s="166"/>
      <c r="D570" s="163">
        <f>D571</f>
        <v>5266000</v>
      </c>
      <c r="E570" s="1">
        <f t="shared" ref="E570:AE570" si="250">E571</f>
        <v>0</v>
      </c>
      <c r="F570" s="1">
        <f t="shared" si="250"/>
        <v>0</v>
      </c>
      <c r="G570" s="1">
        <f t="shared" si="250"/>
        <v>0</v>
      </c>
      <c r="H570" s="1">
        <f t="shared" si="250"/>
        <v>0</v>
      </c>
      <c r="I570" s="1">
        <f t="shared" si="250"/>
        <v>0</v>
      </c>
      <c r="J570" s="1">
        <f t="shared" si="250"/>
        <v>0</v>
      </c>
      <c r="K570" s="164">
        <f t="shared" si="250"/>
        <v>0</v>
      </c>
      <c r="L570" s="1">
        <f t="shared" si="250"/>
        <v>0</v>
      </c>
      <c r="M570" s="1">
        <f t="shared" si="250"/>
        <v>625</v>
      </c>
      <c r="N570" s="1">
        <f t="shared" si="250"/>
        <v>4979439.9800000004</v>
      </c>
      <c r="O570" s="1">
        <f t="shared" si="250"/>
        <v>0</v>
      </c>
      <c r="P570" s="1">
        <f t="shared" si="250"/>
        <v>0</v>
      </c>
      <c r="Q570" s="1">
        <f t="shared" si="250"/>
        <v>0</v>
      </c>
      <c r="R570" s="1">
        <f t="shared" si="250"/>
        <v>0</v>
      </c>
      <c r="S570" s="1">
        <f t="shared" si="250"/>
        <v>0</v>
      </c>
      <c r="T570" s="1">
        <f t="shared" si="250"/>
        <v>0</v>
      </c>
      <c r="U570" s="1">
        <f t="shared" si="250"/>
        <v>0</v>
      </c>
      <c r="V570" s="1">
        <f t="shared" si="250"/>
        <v>0</v>
      </c>
      <c r="W570" s="1">
        <f t="shared" si="250"/>
        <v>0</v>
      </c>
      <c r="X570" s="1">
        <f t="shared" si="250"/>
        <v>0</v>
      </c>
      <c r="Y570" s="1">
        <f t="shared" si="250"/>
        <v>0</v>
      </c>
      <c r="Z570" s="1">
        <f t="shared" si="250"/>
        <v>0</v>
      </c>
      <c r="AA570" s="1">
        <f t="shared" si="250"/>
        <v>0</v>
      </c>
      <c r="AB570" s="1">
        <f t="shared" si="250"/>
        <v>0</v>
      </c>
      <c r="AC570" s="1">
        <f t="shared" si="250"/>
        <v>106560.02</v>
      </c>
      <c r="AD570" s="1">
        <f t="shared" si="250"/>
        <v>180000</v>
      </c>
      <c r="AE570" s="1">
        <f t="shared" si="250"/>
        <v>0</v>
      </c>
      <c r="AF570" s="2" t="s">
        <v>17037</v>
      </c>
      <c r="AG570" s="2" t="s">
        <v>17037</v>
      </c>
      <c r="AH570" s="2" t="s">
        <v>17037</v>
      </c>
      <c r="AI570" s="12"/>
      <c r="AJ570" s="12"/>
      <c r="AK570" s="12"/>
      <c r="AL570" s="12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4"/>
      <c r="AY570" s="14"/>
      <c r="AZ570" s="13"/>
      <c r="BA570" s="13"/>
      <c r="BB570" s="15"/>
      <c r="BC570" s="16">
        <f t="shared" ref="BC570:BC602" si="251">AY570-M570</f>
        <v>-625</v>
      </c>
      <c r="BJ570" s="5" t="e">
        <f t="shared" ref="BJ570:BJ601" si="252">VLOOKUP(C570,BM:BO,3,FALSE)</f>
        <v>#N/A</v>
      </c>
      <c r="BM570" s="5" t="s">
        <v>649</v>
      </c>
      <c r="BN570" s="5" t="s">
        <v>3261</v>
      </c>
      <c r="BO570" s="5" t="s">
        <v>3306</v>
      </c>
      <c r="BU570" s="5" t="s">
        <v>649</v>
      </c>
      <c r="BV570" s="5" t="s">
        <v>3261</v>
      </c>
      <c r="BW570" s="5" t="s">
        <v>3306</v>
      </c>
      <c r="CH570" s="165">
        <f t="shared" si="235"/>
        <v>-4.6566128730773926E-10</v>
      </c>
    </row>
    <row r="571" spans="1:86" x14ac:dyDescent="0.3">
      <c r="A571" s="5">
        <v>1</v>
      </c>
      <c r="B571" s="17">
        <f>SUBTOTAL(9,$A$409:A571)</f>
        <v>133</v>
      </c>
      <c r="C571" s="4" t="s">
        <v>240</v>
      </c>
      <c r="D571" s="1">
        <f>E571+F571+G571+H571+I571+J571+L571+N571+P571+R571+T571+U571+V571+W571+X571+Y571+Z571+AA571+AB571+AC571+AD571+AE571</f>
        <v>5266000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169">
        <v>0</v>
      </c>
      <c r="L571" s="3">
        <v>0</v>
      </c>
      <c r="M571" s="1">
        <v>625</v>
      </c>
      <c r="N571" s="1">
        <v>4979439.9800000004</v>
      </c>
      <c r="O571" s="3">
        <v>0</v>
      </c>
      <c r="P571" s="3">
        <v>0</v>
      </c>
      <c r="Q571" s="1">
        <v>0</v>
      </c>
      <c r="R571" s="1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1">
        <f>ROUND(N571*2.14%,2)</f>
        <v>106560.02</v>
      </c>
      <c r="AD571" s="1">
        <v>180000</v>
      </c>
      <c r="AE571" s="3">
        <v>0</v>
      </c>
      <c r="AF571" s="2">
        <v>2024</v>
      </c>
      <c r="AG571" s="2">
        <v>2024</v>
      </c>
      <c r="AH571" s="2">
        <v>2024</v>
      </c>
      <c r="AI571" s="12"/>
      <c r="AJ571" s="12"/>
      <c r="AK571" s="12"/>
      <c r="AL571" s="12"/>
      <c r="AM571" s="13" t="s">
        <v>16965</v>
      </c>
      <c r="AN571" s="13" t="s">
        <v>16962</v>
      </c>
      <c r="AO571" s="13">
        <v>0</v>
      </c>
      <c r="AP571" s="13" t="s">
        <v>16983</v>
      </c>
      <c r="AQ571" s="13" t="s">
        <v>16982</v>
      </c>
      <c r="AR571" s="13">
        <v>0</v>
      </c>
      <c r="AS571" s="13"/>
      <c r="AT571" s="13"/>
      <c r="AU571" s="13"/>
      <c r="AV571" s="13"/>
      <c r="AW571" s="13" t="s">
        <v>739</v>
      </c>
      <c r="AX571" s="14">
        <v>738.9</v>
      </c>
      <c r="AY571" s="14">
        <v>670.8</v>
      </c>
      <c r="AZ571" s="13" t="s">
        <v>2969</v>
      </c>
      <c r="BA571" s="13" t="s">
        <v>17023</v>
      </c>
      <c r="BB571" s="15"/>
      <c r="BC571" s="16">
        <f t="shared" si="251"/>
        <v>45.799999999999955</v>
      </c>
      <c r="BJ571" s="5" t="str">
        <f t="shared" si="252"/>
        <v>516.000</v>
      </c>
      <c r="BM571" s="5" t="s">
        <v>3307</v>
      </c>
      <c r="BN571" s="5" t="s">
        <v>783</v>
      </c>
      <c r="BO571" s="5" t="s">
        <v>3308</v>
      </c>
      <c r="BU571" s="5" t="s">
        <v>3307</v>
      </c>
      <c r="BV571" s="5" t="s">
        <v>783</v>
      </c>
      <c r="BW571" s="5" t="s">
        <v>3308</v>
      </c>
      <c r="CH571" s="165">
        <f t="shared" si="235"/>
        <v>-4.6566128730773926E-10</v>
      </c>
    </row>
    <row r="572" spans="1:86" x14ac:dyDescent="0.3">
      <c r="B572" s="166" t="s">
        <v>235</v>
      </c>
      <c r="C572" s="166"/>
      <c r="D572" s="163">
        <f>D573</f>
        <v>9893936.3399999999</v>
      </c>
      <c r="E572" s="1">
        <f t="shared" ref="E572:AE572" si="253">E573</f>
        <v>0</v>
      </c>
      <c r="F572" s="1">
        <f t="shared" si="253"/>
        <v>0</v>
      </c>
      <c r="G572" s="1">
        <f t="shared" si="253"/>
        <v>0</v>
      </c>
      <c r="H572" s="1">
        <f t="shared" si="253"/>
        <v>0</v>
      </c>
      <c r="I572" s="1">
        <f t="shared" si="253"/>
        <v>0</v>
      </c>
      <c r="J572" s="1">
        <f t="shared" si="253"/>
        <v>0</v>
      </c>
      <c r="K572" s="164">
        <f t="shared" si="253"/>
        <v>0</v>
      </c>
      <c r="L572" s="1">
        <f t="shared" si="253"/>
        <v>0</v>
      </c>
      <c r="M572" s="1">
        <f t="shared" si="253"/>
        <v>0</v>
      </c>
      <c r="N572" s="1">
        <f t="shared" si="253"/>
        <v>0</v>
      </c>
      <c r="O572" s="1">
        <f t="shared" si="253"/>
        <v>0</v>
      </c>
      <c r="P572" s="1">
        <f t="shared" si="253"/>
        <v>0</v>
      </c>
      <c r="Q572" s="1">
        <f t="shared" si="253"/>
        <v>3627.2</v>
      </c>
      <c r="R572" s="1">
        <f t="shared" si="253"/>
        <v>9686642.1999999993</v>
      </c>
      <c r="S572" s="1">
        <f t="shared" si="253"/>
        <v>0</v>
      </c>
      <c r="T572" s="1">
        <f t="shared" si="253"/>
        <v>0</v>
      </c>
      <c r="U572" s="1">
        <f t="shared" si="253"/>
        <v>0</v>
      </c>
      <c r="V572" s="1">
        <f t="shared" si="253"/>
        <v>0</v>
      </c>
      <c r="W572" s="1">
        <f t="shared" si="253"/>
        <v>0</v>
      </c>
      <c r="X572" s="1">
        <f t="shared" si="253"/>
        <v>0</v>
      </c>
      <c r="Y572" s="1">
        <f t="shared" si="253"/>
        <v>0</v>
      </c>
      <c r="Z572" s="1">
        <f t="shared" si="253"/>
        <v>0</v>
      </c>
      <c r="AA572" s="1">
        <f t="shared" si="253"/>
        <v>0</v>
      </c>
      <c r="AB572" s="1">
        <f t="shared" si="253"/>
        <v>0</v>
      </c>
      <c r="AC572" s="1">
        <f t="shared" si="253"/>
        <v>207294.14</v>
      </c>
      <c r="AD572" s="1">
        <f t="shared" si="253"/>
        <v>0</v>
      </c>
      <c r="AE572" s="1">
        <f t="shared" si="253"/>
        <v>0</v>
      </c>
      <c r="AF572" s="2" t="s">
        <v>17037</v>
      </c>
      <c r="AG572" s="2" t="s">
        <v>17037</v>
      </c>
      <c r="AH572" s="2" t="s">
        <v>17037</v>
      </c>
      <c r="AI572" s="12"/>
      <c r="AJ572" s="12"/>
      <c r="AK572" s="12"/>
      <c r="AL572" s="12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4"/>
      <c r="AY572" s="14"/>
      <c r="AZ572" s="13"/>
      <c r="BA572" s="13"/>
      <c r="BB572" s="15"/>
      <c r="BC572" s="16">
        <f t="shared" si="251"/>
        <v>0</v>
      </c>
      <c r="BJ572" s="5" t="e">
        <f t="shared" si="252"/>
        <v>#N/A</v>
      </c>
      <c r="BM572" s="5" t="s">
        <v>3309</v>
      </c>
      <c r="BN572" s="5" t="s">
        <v>2986</v>
      </c>
      <c r="BO572" s="5" t="s">
        <v>2986</v>
      </c>
      <c r="BU572" s="5" t="s">
        <v>3309</v>
      </c>
      <c r="BV572" s="5" t="s">
        <v>2986</v>
      </c>
      <c r="BW572" s="5" t="s">
        <v>2986</v>
      </c>
      <c r="CH572" s="165">
        <f t="shared" si="235"/>
        <v>5.8207660913467407E-10</v>
      </c>
    </row>
    <row r="573" spans="1:86" x14ac:dyDescent="0.3">
      <c r="A573" s="5">
        <v>1</v>
      </c>
      <c r="B573" s="17">
        <f>SUBTOTAL(9,$A$409:A573)</f>
        <v>134</v>
      </c>
      <c r="C573" s="4" t="s">
        <v>236</v>
      </c>
      <c r="D573" s="1">
        <f>E573+F573+G573+H573+I573+J573+L573+N573+P573+R573+T573+U573+V573+W573+X573+Y573+Z573+AA573+AB573+AC573+AD573+AE573</f>
        <v>9893936.3399999999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169">
        <v>0</v>
      </c>
      <c r="L573" s="3">
        <v>0</v>
      </c>
      <c r="M573" s="1">
        <v>0</v>
      </c>
      <c r="N573" s="1">
        <v>0</v>
      </c>
      <c r="O573" s="3">
        <v>0</v>
      </c>
      <c r="P573" s="3">
        <v>0</v>
      </c>
      <c r="Q573" s="1">
        <v>3627.2</v>
      </c>
      <c r="R573" s="1">
        <v>9686642.1999999993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1">
        <f>ROUND(R573*2.14%,2)</f>
        <v>207294.14</v>
      </c>
      <c r="AD573" s="3">
        <v>0</v>
      </c>
      <c r="AE573" s="3">
        <v>0</v>
      </c>
      <c r="AF573" s="2" t="s">
        <v>17063</v>
      </c>
      <c r="AG573" s="2">
        <v>2024</v>
      </c>
      <c r="AH573" s="2">
        <v>2024</v>
      </c>
      <c r="AI573" s="12"/>
      <c r="AJ573" s="12"/>
      <c r="AK573" s="12"/>
      <c r="AL573" s="12"/>
      <c r="AM573" s="13" t="s">
        <v>16981</v>
      </c>
      <c r="AN573" s="13" t="s">
        <v>16961</v>
      </c>
      <c r="AO573" s="13">
        <v>0</v>
      </c>
      <c r="AP573" s="13" t="s">
        <v>16975</v>
      </c>
      <c r="AQ573" s="13" t="s">
        <v>16975</v>
      </c>
      <c r="AR573" s="13">
        <v>0</v>
      </c>
      <c r="AS573" s="13" t="s">
        <v>16991</v>
      </c>
      <c r="AT573" s="13"/>
      <c r="AU573" s="13"/>
      <c r="AV573" s="13"/>
      <c r="AW573" s="13" t="s">
        <v>865</v>
      </c>
      <c r="AX573" s="14">
        <v>7146.1</v>
      </c>
      <c r="AY573" s="14">
        <v>2000</v>
      </c>
      <c r="AZ573" s="13" t="s">
        <v>2969</v>
      </c>
      <c r="BA573" s="13" t="s">
        <v>865</v>
      </c>
      <c r="BB573" s="15"/>
      <c r="BC573" s="16">
        <f t="shared" si="251"/>
        <v>2000</v>
      </c>
      <c r="BJ573" s="5" t="str">
        <f t="shared" si="252"/>
        <v>5065.000</v>
      </c>
      <c r="BM573" s="5" t="s">
        <v>650</v>
      </c>
      <c r="BN573" s="5" t="s">
        <v>627</v>
      </c>
      <c r="BO573" s="5" t="s">
        <v>3288</v>
      </c>
      <c r="BU573" s="5" t="s">
        <v>650</v>
      </c>
      <c r="BV573" s="5" t="s">
        <v>627</v>
      </c>
      <c r="BW573" s="5" t="s">
        <v>3288</v>
      </c>
      <c r="CH573" s="165">
        <f t="shared" si="235"/>
        <v>5.8207660913467407E-10</v>
      </c>
    </row>
    <row r="574" spans="1:86" x14ac:dyDescent="0.3">
      <c r="B574" s="166" t="s">
        <v>220</v>
      </c>
      <c r="C574" s="166"/>
      <c r="D574" s="163">
        <f>D575+D576</f>
        <v>18347586.559999999</v>
      </c>
      <c r="E574" s="1">
        <f t="shared" ref="E574:AE574" si="254">E575+E576</f>
        <v>0</v>
      </c>
      <c r="F574" s="1">
        <f t="shared" si="254"/>
        <v>0</v>
      </c>
      <c r="G574" s="1">
        <f t="shared" si="254"/>
        <v>0</v>
      </c>
      <c r="H574" s="1">
        <f t="shared" si="254"/>
        <v>0</v>
      </c>
      <c r="I574" s="1">
        <f t="shared" si="254"/>
        <v>0</v>
      </c>
      <c r="J574" s="1">
        <f t="shared" si="254"/>
        <v>0</v>
      </c>
      <c r="K574" s="164">
        <f t="shared" si="254"/>
        <v>0</v>
      </c>
      <c r="L574" s="1">
        <f t="shared" si="254"/>
        <v>0</v>
      </c>
      <c r="M574" s="1">
        <f t="shared" si="254"/>
        <v>2177.6</v>
      </c>
      <c r="N574" s="1">
        <f t="shared" si="254"/>
        <v>17591136.240000002</v>
      </c>
      <c r="O574" s="1">
        <f t="shared" si="254"/>
        <v>0</v>
      </c>
      <c r="P574" s="1">
        <f t="shared" si="254"/>
        <v>0</v>
      </c>
      <c r="Q574" s="1">
        <f t="shared" si="254"/>
        <v>0</v>
      </c>
      <c r="R574" s="1">
        <f t="shared" si="254"/>
        <v>0</v>
      </c>
      <c r="S574" s="1">
        <f t="shared" si="254"/>
        <v>0</v>
      </c>
      <c r="T574" s="1">
        <f t="shared" si="254"/>
        <v>0</v>
      </c>
      <c r="U574" s="1">
        <f t="shared" si="254"/>
        <v>0</v>
      </c>
      <c r="V574" s="1">
        <f t="shared" si="254"/>
        <v>0</v>
      </c>
      <c r="W574" s="1">
        <f t="shared" si="254"/>
        <v>0</v>
      </c>
      <c r="X574" s="1">
        <f t="shared" si="254"/>
        <v>0</v>
      </c>
      <c r="Y574" s="1">
        <f t="shared" si="254"/>
        <v>0</v>
      </c>
      <c r="Z574" s="1">
        <f t="shared" si="254"/>
        <v>0</v>
      </c>
      <c r="AA574" s="1">
        <f t="shared" si="254"/>
        <v>0</v>
      </c>
      <c r="AB574" s="1">
        <f t="shared" si="254"/>
        <v>0</v>
      </c>
      <c r="AC574" s="1">
        <f t="shared" si="254"/>
        <v>376450.32</v>
      </c>
      <c r="AD574" s="1">
        <f t="shared" si="254"/>
        <v>380000</v>
      </c>
      <c r="AE574" s="1">
        <f t="shared" si="254"/>
        <v>0</v>
      </c>
      <c r="AF574" s="2" t="s">
        <v>17037</v>
      </c>
      <c r="AG574" s="2" t="s">
        <v>17037</v>
      </c>
      <c r="AH574" s="2" t="s">
        <v>17037</v>
      </c>
      <c r="AI574" s="12"/>
      <c r="AJ574" s="12"/>
      <c r="AK574" s="12"/>
      <c r="AL574" s="12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4"/>
      <c r="AY574" s="14"/>
      <c r="AZ574" s="13"/>
      <c r="BA574" s="13"/>
      <c r="BB574" s="15"/>
      <c r="BC574" s="16">
        <f t="shared" si="251"/>
        <v>-2177.6</v>
      </c>
      <c r="BJ574" s="5" t="e">
        <f t="shared" si="252"/>
        <v>#N/A</v>
      </c>
      <c r="BM574" s="5" t="s">
        <v>3310</v>
      </c>
      <c r="BN574" s="5" t="s">
        <v>3010</v>
      </c>
      <c r="BO574" s="5" t="s">
        <v>3311</v>
      </c>
      <c r="BU574" s="5" t="s">
        <v>3310</v>
      </c>
      <c r="BV574" s="5" t="s">
        <v>3010</v>
      </c>
      <c r="BW574" s="5" t="s">
        <v>3311</v>
      </c>
      <c r="CH574" s="165">
        <f t="shared" si="235"/>
        <v>-3.434251993894577E-9</v>
      </c>
    </row>
    <row r="575" spans="1:86" x14ac:dyDescent="0.3">
      <c r="A575" s="5">
        <v>1</v>
      </c>
      <c r="B575" s="17">
        <f>SUBTOTAL(9,$A$409:A575)</f>
        <v>135</v>
      </c>
      <c r="C575" s="4" t="s">
        <v>241</v>
      </c>
      <c r="D575" s="1">
        <f t="shared" ref="D575:D576" si="255">E575+F575+G575+H575+I575+J575+L575+N575+P575+R575+T575+U575+V575+W575+X575+Y575+Z575+AA575+AB575+AC575+AD575+AE575</f>
        <v>12286209.92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169">
        <v>0</v>
      </c>
      <c r="L575" s="3">
        <v>0</v>
      </c>
      <c r="M575" s="1">
        <v>1458.2</v>
      </c>
      <c r="N575" s="1">
        <v>11832984.060000001</v>
      </c>
      <c r="O575" s="3">
        <v>0</v>
      </c>
      <c r="P575" s="3">
        <v>0</v>
      </c>
      <c r="Q575" s="1">
        <v>0</v>
      </c>
      <c r="R575" s="1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1">
        <f>ROUND(N575*2.14%,2)</f>
        <v>253225.86</v>
      </c>
      <c r="AD575" s="3">
        <v>200000</v>
      </c>
      <c r="AE575" s="3">
        <v>0</v>
      </c>
      <c r="AF575" s="2">
        <v>2024</v>
      </c>
      <c r="AG575" s="2">
        <v>2024</v>
      </c>
      <c r="AH575" s="2">
        <v>2024</v>
      </c>
      <c r="AI575" s="12"/>
      <c r="AJ575" s="12"/>
      <c r="AK575" s="12"/>
      <c r="AL575" s="12"/>
      <c r="AM575" s="13" t="s">
        <v>16965</v>
      </c>
      <c r="AN575" s="13" t="s">
        <v>16962</v>
      </c>
      <c r="AO575" s="13">
        <v>0</v>
      </c>
      <c r="AP575" s="13" t="s">
        <v>16975</v>
      </c>
      <c r="AQ575" s="13" t="s">
        <v>16963</v>
      </c>
      <c r="AR575" s="13" t="s">
        <v>16975</v>
      </c>
      <c r="AS575" s="13"/>
      <c r="AT575" s="13"/>
      <c r="AU575" s="13"/>
      <c r="AV575" s="13"/>
      <c r="AW575" s="13" t="s">
        <v>855</v>
      </c>
      <c r="AX575" s="14">
        <v>4547.1000000000004</v>
      </c>
      <c r="AY575" s="14">
        <v>1458.2</v>
      </c>
      <c r="AZ575" s="13" t="s">
        <v>2969</v>
      </c>
      <c r="BA575" s="13" t="s">
        <v>17023</v>
      </c>
      <c r="BB575" s="15"/>
      <c r="BC575" s="16">
        <f t="shared" si="251"/>
        <v>0</v>
      </c>
      <c r="BJ575" s="5" t="str">
        <f t="shared" si="252"/>
        <v>нет данных</v>
      </c>
      <c r="BM575" s="5" t="s">
        <v>3312</v>
      </c>
      <c r="BN575" s="5" t="s">
        <v>618</v>
      </c>
      <c r="BO575" s="5" t="s">
        <v>3314</v>
      </c>
      <c r="BU575" s="5" t="s">
        <v>3312</v>
      </c>
      <c r="BV575" s="5" t="s">
        <v>618</v>
      </c>
      <c r="BW575" s="5" t="s">
        <v>3314</v>
      </c>
      <c r="CH575" s="165">
        <f t="shared" si="235"/>
        <v>-5.8207660913467407E-10</v>
      </c>
    </row>
    <row r="576" spans="1:86" x14ac:dyDescent="0.3">
      <c r="A576" s="5">
        <v>1</v>
      </c>
      <c r="B576" s="17">
        <f>SUBTOTAL(9,$A$409:A576)</f>
        <v>136</v>
      </c>
      <c r="C576" s="4" t="s">
        <v>242</v>
      </c>
      <c r="D576" s="1">
        <f t="shared" si="255"/>
        <v>6061376.6399999997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169">
        <v>0</v>
      </c>
      <c r="L576" s="3">
        <v>0</v>
      </c>
      <c r="M576" s="1">
        <v>719.4</v>
      </c>
      <c r="N576" s="1">
        <v>5758152.1799999997</v>
      </c>
      <c r="O576" s="3">
        <v>0</v>
      </c>
      <c r="P576" s="3">
        <v>0</v>
      </c>
      <c r="Q576" s="1">
        <v>0</v>
      </c>
      <c r="R576" s="1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1">
        <f>ROUND(N576*2.14%,2)</f>
        <v>123224.46</v>
      </c>
      <c r="AD576" s="1">
        <v>180000</v>
      </c>
      <c r="AE576" s="3">
        <v>0</v>
      </c>
      <c r="AF576" s="2">
        <v>2024</v>
      </c>
      <c r="AG576" s="2">
        <v>2024</v>
      </c>
      <c r="AH576" s="2">
        <v>2024</v>
      </c>
      <c r="AI576" s="12"/>
      <c r="AJ576" s="12"/>
      <c r="AK576" s="12"/>
      <c r="AL576" s="12"/>
      <c r="AM576" s="13" t="s">
        <v>16978</v>
      </c>
      <c r="AN576" s="13" t="s">
        <v>16967</v>
      </c>
      <c r="AO576" s="13">
        <v>0</v>
      </c>
      <c r="AP576" s="13" t="s">
        <v>16975</v>
      </c>
      <c r="AQ576" s="13" t="s">
        <v>16969</v>
      </c>
      <c r="AR576" s="13" t="s">
        <v>16975</v>
      </c>
      <c r="AS576" s="13"/>
      <c r="AT576" s="13"/>
      <c r="AU576" s="13"/>
      <c r="AV576" s="13"/>
      <c r="AW576" s="13" t="s">
        <v>931</v>
      </c>
      <c r="AX576" s="14">
        <v>731.9</v>
      </c>
      <c r="AY576" s="14">
        <v>719.4</v>
      </c>
      <c r="AZ576" s="13" t="s">
        <v>2969</v>
      </c>
      <c r="BA576" s="13" t="s">
        <v>17023</v>
      </c>
      <c r="BB576" s="15"/>
      <c r="BC576" s="16">
        <f t="shared" si="251"/>
        <v>0</v>
      </c>
      <c r="BJ576" s="5" t="str">
        <f t="shared" si="252"/>
        <v>513.820</v>
      </c>
      <c r="BM576" s="5" t="s">
        <v>651</v>
      </c>
      <c r="BN576" s="5" t="s">
        <v>1272</v>
      </c>
      <c r="BO576" s="5" t="s">
        <v>3009</v>
      </c>
      <c r="BU576" s="5" t="s">
        <v>651</v>
      </c>
      <c r="BV576" s="5" t="s">
        <v>1272</v>
      </c>
      <c r="BW576" s="5" t="s">
        <v>3009</v>
      </c>
      <c r="CH576" s="165">
        <f t="shared" si="235"/>
        <v>-5.8207660913467407E-11</v>
      </c>
    </row>
    <row r="577" spans="1:86" x14ac:dyDescent="0.3">
      <c r="B577" s="166" t="s">
        <v>221</v>
      </c>
      <c r="C577" s="166"/>
      <c r="D577" s="163">
        <f>D578</f>
        <v>12189315.52</v>
      </c>
      <c r="E577" s="1">
        <f t="shared" ref="E577:AE577" si="256">E578</f>
        <v>0</v>
      </c>
      <c r="F577" s="1">
        <f t="shared" si="256"/>
        <v>0</v>
      </c>
      <c r="G577" s="1">
        <f t="shared" si="256"/>
        <v>0</v>
      </c>
      <c r="H577" s="1">
        <f t="shared" si="256"/>
        <v>0</v>
      </c>
      <c r="I577" s="1">
        <f t="shared" si="256"/>
        <v>0</v>
      </c>
      <c r="J577" s="1">
        <f t="shared" si="256"/>
        <v>0</v>
      </c>
      <c r="K577" s="164">
        <f t="shared" si="256"/>
        <v>0</v>
      </c>
      <c r="L577" s="1">
        <f t="shared" si="256"/>
        <v>0</v>
      </c>
      <c r="M577" s="1">
        <f t="shared" si="256"/>
        <v>1446.7</v>
      </c>
      <c r="N577" s="1">
        <f t="shared" si="256"/>
        <v>11738119.76</v>
      </c>
      <c r="O577" s="1">
        <f t="shared" si="256"/>
        <v>0</v>
      </c>
      <c r="P577" s="1">
        <f t="shared" si="256"/>
        <v>0</v>
      </c>
      <c r="Q577" s="1">
        <f t="shared" si="256"/>
        <v>0</v>
      </c>
      <c r="R577" s="1">
        <f t="shared" si="256"/>
        <v>0</v>
      </c>
      <c r="S577" s="1">
        <f t="shared" si="256"/>
        <v>0</v>
      </c>
      <c r="T577" s="1">
        <f t="shared" si="256"/>
        <v>0</v>
      </c>
      <c r="U577" s="1">
        <f t="shared" si="256"/>
        <v>0</v>
      </c>
      <c r="V577" s="1">
        <f t="shared" si="256"/>
        <v>0</v>
      </c>
      <c r="W577" s="1">
        <f t="shared" si="256"/>
        <v>0</v>
      </c>
      <c r="X577" s="1">
        <f t="shared" si="256"/>
        <v>0</v>
      </c>
      <c r="Y577" s="1">
        <f t="shared" si="256"/>
        <v>0</v>
      </c>
      <c r="Z577" s="1">
        <f t="shared" si="256"/>
        <v>0</v>
      </c>
      <c r="AA577" s="1">
        <f t="shared" si="256"/>
        <v>0</v>
      </c>
      <c r="AB577" s="1">
        <f t="shared" si="256"/>
        <v>0</v>
      </c>
      <c r="AC577" s="1">
        <f t="shared" si="256"/>
        <v>251195.76</v>
      </c>
      <c r="AD577" s="1">
        <f t="shared" si="256"/>
        <v>200000</v>
      </c>
      <c r="AE577" s="1">
        <f t="shared" si="256"/>
        <v>0</v>
      </c>
      <c r="AF577" s="2" t="s">
        <v>17037</v>
      </c>
      <c r="AG577" s="2" t="s">
        <v>17037</v>
      </c>
      <c r="AH577" s="2" t="s">
        <v>17037</v>
      </c>
      <c r="AI577" s="12"/>
      <c r="AJ577" s="12"/>
      <c r="AK577" s="12"/>
      <c r="AL577" s="12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4"/>
      <c r="AY577" s="14"/>
      <c r="AZ577" s="13"/>
      <c r="BA577" s="13"/>
      <c r="BB577" s="15"/>
      <c r="BC577" s="16">
        <f t="shared" si="251"/>
        <v>-1446.7</v>
      </c>
      <c r="BJ577" s="5" t="e">
        <f t="shared" si="252"/>
        <v>#N/A</v>
      </c>
      <c r="BM577" s="5" t="s">
        <v>541</v>
      </c>
      <c r="BN577" s="5" t="s">
        <v>1345</v>
      </c>
      <c r="BO577" s="5" t="s">
        <v>1692</v>
      </c>
      <c r="BU577" s="5" t="s">
        <v>541</v>
      </c>
      <c r="BV577" s="5" t="s">
        <v>1345</v>
      </c>
      <c r="BW577" s="5" t="s">
        <v>1692</v>
      </c>
      <c r="CH577" s="165">
        <f t="shared" si="235"/>
        <v>-2.3283064365386963E-10</v>
      </c>
    </row>
    <row r="578" spans="1:86" x14ac:dyDescent="0.3">
      <c r="A578" s="5">
        <v>1</v>
      </c>
      <c r="B578" s="17">
        <f>SUBTOTAL(9,$A$409:A578)</f>
        <v>137</v>
      </c>
      <c r="C578" s="4" t="s">
        <v>237</v>
      </c>
      <c r="D578" s="1">
        <f>E578+F578+G578+H578+I578+J578+L578+N578+P578+R578+T578+U578+V578+W578+X578+Y578+Z578+AA578+AB578+AC578+AD578+AE578</f>
        <v>12189315.52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169">
        <v>0</v>
      </c>
      <c r="L578" s="3">
        <v>0</v>
      </c>
      <c r="M578" s="1">
        <v>1446.7</v>
      </c>
      <c r="N578" s="1">
        <v>11738119.76</v>
      </c>
      <c r="O578" s="3">
        <v>0</v>
      </c>
      <c r="P578" s="3">
        <v>0</v>
      </c>
      <c r="Q578" s="1">
        <v>0</v>
      </c>
      <c r="R578" s="1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1">
        <f>ROUND(N578*2.14%,2)</f>
        <v>251195.76</v>
      </c>
      <c r="AD578" s="3">
        <v>200000</v>
      </c>
      <c r="AE578" s="3">
        <v>0</v>
      </c>
      <c r="AF578" s="2">
        <v>2024</v>
      </c>
      <c r="AG578" s="2">
        <v>2024</v>
      </c>
      <c r="AH578" s="2">
        <v>2024</v>
      </c>
      <c r="AI578" s="12"/>
      <c r="AJ578" s="12"/>
      <c r="AK578" s="12"/>
      <c r="AL578" s="12"/>
      <c r="AM578" s="13" t="s">
        <v>16965</v>
      </c>
      <c r="AN578" s="13" t="s">
        <v>16962</v>
      </c>
      <c r="AO578" s="13">
        <v>0</v>
      </c>
      <c r="AP578" s="13" t="s">
        <v>16975</v>
      </c>
      <c r="AQ578" s="13" t="s">
        <v>16982</v>
      </c>
      <c r="AR578" s="13" t="s">
        <v>16975</v>
      </c>
      <c r="AS578" s="13"/>
      <c r="AT578" s="13"/>
      <c r="AU578" s="13"/>
      <c r="AV578" s="13"/>
      <c r="AW578" s="13" t="s">
        <v>616</v>
      </c>
      <c r="AX578" s="14">
        <v>4536.71</v>
      </c>
      <c r="AY578" s="14">
        <v>1446.7</v>
      </c>
      <c r="AZ578" s="13" t="s">
        <v>2969</v>
      </c>
      <c r="BA578" s="13" t="s">
        <v>17023</v>
      </c>
      <c r="BB578" s="15"/>
      <c r="BC578" s="16">
        <f t="shared" si="251"/>
        <v>0</v>
      </c>
      <c r="BJ578" s="5" t="str">
        <f t="shared" si="252"/>
        <v>4467.300</v>
      </c>
      <c r="BM578" s="5" t="s">
        <v>3316</v>
      </c>
      <c r="BN578" s="5" t="s">
        <v>672</v>
      </c>
      <c r="BO578" s="5" t="s">
        <v>3317</v>
      </c>
      <c r="BU578" s="5" t="s">
        <v>3316</v>
      </c>
      <c r="BV578" s="5" t="s">
        <v>672</v>
      </c>
      <c r="BW578" s="5" t="s">
        <v>3317</v>
      </c>
      <c r="CH578" s="165">
        <f t="shared" si="235"/>
        <v>-2.3283064365386963E-10</v>
      </c>
    </row>
    <row r="579" spans="1:86" x14ac:dyDescent="0.3">
      <c r="B579" s="166" t="s">
        <v>222</v>
      </c>
      <c r="C579" s="166"/>
      <c r="D579" s="163">
        <f>D580+D581</f>
        <v>23953980.800000001</v>
      </c>
      <c r="E579" s="1">
        <f t="shared" ref="E579:AE579" si="257">E580+E581</f>
        <v>0</v>
      </c>
      <c r="F579" s="1">
        <f t="shared" si="257"/>
        <v>0</v>
      </c>
      <c r="G579" s="1">
        <f t="shared" si="257"/>
        <v>0</v>
      </c>
      <c r="H579" s="1">
        <f t="shared" si="257"/>
        <v>0</v>
      </c>
      <c r="I579" s="1">
        <f t="shared" si="257"/>
        <v>0</v>
      </c>
      <c r="J579" s="1">
        <f t="shared" si="257"/>
        <v>0</v>
      </c>
      <c r="K579" s="164">
        <f t="shared" si="257"/>
        <v>0</v>
      </c>
      <c r="L579" s="1">
        <f t="shared" si="257"/>
        <v>0</v>
      </c>
      <c r="M579" s="1">
        <f t="shared" si="257"/>
        <v>2843</v>
      </c>
      <c r="N579" s="1">
        <f t="shared" si="257"/>
        <v>23080067.359999999</v>
      </c>
      <c r="O579" s="1">
        <f t="shared" si="257"/>
        <v>0</v>
      </c>
      <c r="P579" s="1">
        <f t="shared" si="257"/>
        <v>0</v>
      </c>
      <c r="Q579" s="1">
        <f t="shared" si="257"/>
        <v>0</v>
      </c>
      <c r="R579" s="1">
        <f t="shared" si="257"/>
        <v>0</v>
      </c>
      <c r="S579" s="1">
        <f t="shared" si="257"/>
        <v>0</v>
      </c>
      <c r="T579" s="1">
        <f t="shared" si="257"/>
        <v>0</v>
      </c>
      <c r="U579" s="1">
        <f t="shared" si="257"/>
        <v>0</v>
      </c>
      <c r="V579" s="1">
        <f t="shared" si="257"/>
        <v>0</v>
      </c>
      <c r="W579" s="1">
        <f t="shared" si="257"/>
        <v>0</v>
      </c>
      <c r="X579" s="1">
        <f t="shared" si="257"/>
        <v>0</v>
      </c>
      <c r="Y579" s="1">
        <f t="shared" si="257"/>
        <v>0</v>
      </c>
      <c r="Z579" s="1">
        <f t="shared" si="257"/>
        <v>0</v>
      </c>
      <c r="AA579" s="1">
        <f t="shared" si="257"/>
        <v>0</v>
      </c>
      <c r="AB579" s="1">
        <f t="shared" si="257"/>
        <v>0</v>
      </c>
      <c r="AC579" s="1">
        <f t="shared" si="257"/>
        <v>493913.44</v>
      </c>
      <c r="AD579" s="1">
        <f t="shared" si="257"/>
        <v>380000</v>
      </c>
      <c r="AE579" s="1">
        <f t="shared" si="257"/>
        <v>0</v>
      </c>
      <c r="AF579" s="2" t="s">
        <v>17037</v>
      </c>
      <c r="AG579" s="2" t="s">
        <v>17037</v>
      </c>
      <c r="AH579" s="2" t="s">
        <v>17037</v>
      </c>
      <c r="AI579" s="12"/>
      <c r="AJ579" s="12"/>
      <c r="AK579" s="12"/>
      <c r="AL579" s="12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4"/>
      <c r="AY579" s="14"/>
      <c r="AZ579" s="13"/>
      <c r="BA579" s="13"/>
      <c r="BB579" s="15"/>
      <c r="BC579" s="16">
        <f t="shared" si="251"/>
        <v>-2843</v>
      </c>
      <c r="BJ579" s="5" t="e">
        <f t="shared" si="252"/>
        <v>#N/A</v>
      </c>
      <c r="BM579" s="5" t="s">
        <v>556</v>
      </c>
      <c r="BN579" s="5" t="s">
        <v>2986</v>
      </c>
      <c r="BO579" s="5" t="s">
        <v>662</v>
      </c>
      <c r="BU579" s="5" t="s">
        <v>556</v>
      </c>
      <c r="BV579" s="5" t="s">
        <v>2986</v>
      </c>
      <c r="BW579" s="5" t="s">
        <v>662</v>
      </c>
      <c r="CH579" s="165">
        <f t="shared" si="235"/>
        <v>1.3387762010097504E-9</v>
      </c>
    </row>
    <row r="580" spans="1:86" x14ac:dyDescent="0.3">
      <c r="A580" s="5">
        <v>1</v>
      </c>
      <c r="B580" s="17">
        <f>SUBTOTAL(9,$A$409:A580)</f>
        <v>138</v>
      </c>
      <c r="C580" s="4" t="s">
        <v>238</v>
      </c>
      <c r="D580" s="1">
        <f t="shared" ref="D580:D581" si="258">E580+F580+G580+H580+I580+J580+L580+N580+P580+R580+T580+U580+V580+W580+X580+Y580+Z580+AA580+AB580+AC580+AD580+AE580</f>
        <v>18435212.800000001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169">
        <v>0</v>
      </c>
      <c r="L580" s="3">
        <v>0</v>
      </c>
      <c r="M580" s="1">
        <v>2188</v>
      </c>
      <c r="N580" s="1">
        <v>17853155.280000001</v>
      </c>
      <c r="O580" s="3">
        <v>0</v>
      </c>
      <c r="P580" s="3">
        <v>0</v>
      </c>
      <c r="Q580" s="1">
        <v>0</v>
      </c>
      <c r="R580" s="1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1">
        <f>ROUND(N580*2.14%,2)</f>
        <v>382057.52</v>
      </c>
      <c r="AD580" s="3">
        <v>200000</v>
      </c>
      <c r="AE580" s="3">
        <v>0</v>
      </c>
      <c r="AF580" s="2">
        <v>2024</v>
      </c>
      <c r="AG580" s="2">
        <v>2024</v>
      </c>
      <c r="AH580" s="2">
        <v>2024</v>
      </c>
      <c r="AI580" s="12"/>
      <c r="AJ580" s="12"/>
      <c r="AK580" s="12"/>
      <c r="AL580" s="12"/>
      <c r="AM580" s="13" t="s">
        <v>16973</v>
      </c>
      <c r="AN580" s="13" t="s">
        <v>16981</v>
      </c>
      <c r="AO580" s="13">
        <v>0</v>
      </c>
      <c r="AP580" s="13" t="s">
        <v>16969</v>
      </c>
      <c r="AQ580" s="13" t="s">
        <v>16983</v>
      </c>
      <c r="AR580" s="13" t="s">
        <v>16975</v>
      </c>
      <c r="AS580" s="13"/>
      <c r="AT580" s="13"/>
      <c r="AU580" s="13"/>
      <c r="AV580" s="13"/>
      <c r="AW580" s="13" t="s">
        <v>778</v>
      </c>
      <c r="AX580" s="14">
        <v>7124.1</v>
      </c>
      <c r="AY580" s="14">
        <v>2188</v>
      </c>
      <c r="AZ580" s="13" t="s">
        <v>2969</v>
      </c>
      <c r="BA580" s="13" t="s">
        <v>3050</v>
      </c>
      <c r="BB580" s="15"/>
      <c r="BC580" s="16">
        <f t="shared" si="251"/>
        <v>0</v>
      </c>
      <c r="BJ580" s="5" t="str">
        <f t="shared" si="252"/>
        <v>1979.500</v>
      </c>
      <c r="BM580" s="5" t="s">
        <v>3318</v>
      </c>
      <c r="BN580" s="5" t="s">
        <v>633</v>
      </c>
      <c r="BO580" s="5" t="s">
        <v>3319</v>
      </c>
      <c r="BU580" s="5" t="s">
        <v>3318</v>
      </c>
      <c r="BV580" s="5" t="s">
        <v>633</v>
      </c>
      <c r="BW580" s="5" t="s">
        <v>3319</v>
      </c>
      <c r="CH580" s="165">
        <f t="shared" si="235"/>
        <v>-4.6566128730773926E-10</v>
      </c>
    </row>
    <row r="581" spans="1:86" x14ac:dyDescent="0.3">
      <c r="A581" s="5">
        <v>1</v>
      </c>
      <c r="B581" s="17">
        <f>SUBTOTAL(9,$A$409:A581)</f>
        <v>139</v>
      </c>
      <c r="C581" s="4" t="s">
        <v>239</v>
      </c>
      <c r="D581" s="1">
        <f t="shared" si="258"/>
        <v>5518768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169">
        <v>0</v>
      </c>
      <c r="L581" s="3">
        <v>0</v>
      </c>
      <c r="M581" s="1">
        <v>655</v>
      </c>
      <c r="N581" s="1">
        <v>5226912.08</v>
      </c>
      <c r="O581" s="3">
        <v>0</v>
      </c>
      <c r="P581" s="3">
        <v>0</v>
      </c>
      <c r="Q581" s="1">
        <v>0</v>
      </c>
      <c r="R581" s="1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1">
        <f>ROUND(N581*2.14%,2)</f>
        <v>111855.92</v>
      </c>
      <c r="AD581" s="1">
        <v>180000</v>
      </c>
      <c r="AE581" s="3">
        <v>0</v>
      </c>
      <c r="AF581" s="2">
        <v>2024</v>
      </c>
      <c r="AG581" s="2">
        <v>2024</v>
      </c>
      <c r="AH581" s="2">
        <v>2024</v>
      </c>
      <c r="AI581" s="12"/>
      <c r="AJ581" s="12"/>
      <c r="AK581" s="12"/>
      <c r="AL581" s="12"/>
      <c r="AM581" s="13" t="s">
        <v>16971</v>
      </c>
      <c r="AN581" s="13" t="s">
        <v>16985</v>
      </c>
      <c r="AO581" s="13">
        <v>0</v>
      </c>
      <c r="AP581" s="13" t="s">
        <v>16961</v>
      </c>
      <c r="AQ581" s="13" t="s">
        <v>16977</v>
      </c>
      <c r="AR581" s="13">
        <v>0</v>
      </c>
      <c r="AS581" s="13"/>
      <c r="AT581" s="13"/>
      <c r="AU581" s="13"/>
      <c r="AV581" s="13"/>
      <c r="AW581" s="13" t="s">
        <v>669</v>
      </c>
      <c r="AX581" s="14">
        <v>659.8</v>
      </c>
      <c r="AY581" s="14">
        <v>655</v>
      </c>
      <c r="AZ581" s="13" t="s">
        <v>2969</v>
      </c>
      <c r="BA581" s="13" t="s">
        <v>17023</v>
      </c>
      <c r="BB581" s="15"/>
      <c r="BC581" s="16">
        <f t="shared" si="251"/>
        <v>0</v>
      </c>
      <c r="BJ581" s="5" t="str">
        <f t="shared" si="252"/>
        <v>676.860</v>
      </c>
      <c r="BM581" s="5" t="s">
        <v>3320</v>
      </c>
      <c r="BN581" s="5" t="s">
        <v>2986</v>
      </c>
      <c r="BO581" s="5" t="s">
        <v>3322</v>
      </c>
      <c r="BU581" s="5" t="s">
        <v>3320</v>
      </c>
      <c r="BV581" s="5" t="s">
        <v>2986</v>
      </c>
      <c r="BW581" s="5" t="s">
        <v>3322</v>
      </c>
      <c r="CH581" s="165">
        <f t="shared" si="235"/>
        <v>-5.8207660913467407E-11</v>
      </c>
    </row>
    <row r="582" spans="1:86" x14ac:dyDescent="0.3">
      <c r="B582" s="166" t="s">
        <v>364</v>
      </c>
      <c r="C582" s="166"/>
      <c r="D582" s="163">
        <f>D583</f>
        <v>9232207</v>
      </c>
      <c r="E582" s="1">
        <f t="shared" ref="E582:AE582" si="259">E583</f>
        <v>0</v>
      </c>
      <c r="F582" s="1">
        <f t="shared" si="259"/>
        <v>0</v>
      </c>
      <c r="G582" s="1">
        <f t="shared" si="259"/>
        <v>0</v>
      </c>
      <c r="H582" s="1">
        <f t="shared" si="259"/>
        <v>0</v>
      </c>
      <c r="I582" s="1">
        <f t="shared" si="259"/>
        <v>0</v>
      </c>
      <c r="J582" s="1">
        <f t="shared" si="259"/>
        <v>0</v>
      </c>
      <c r="K582" s="164">
        <f t="shared" si="259"/>
        <v>0</v>
      </c>
      <c r="L582" s="1">
        <f t="shared" si="259"/>
        <v>0</v>
      </c>
      <c r="M582" s="1">
        <f t="shared" si="259"/>
        <v>995</v>
      </c>
      <c r="N582" s="1">
        <f t="shared" si="259"/>
        <v>8862548.4600000009</v>
      </c>
      <c r="O582" s="1">
        <f t="shared" si="259"/>
        <v>0</v>
      </c>
      <c r="P582" s="1">
        <f t="shared" si="259"/>
        <v>0</v>
      </c>
      <c r="Q582" s="1">
        <f t="shared" si="259"/>
        <v>0</v>
      </c>
      <c r="R582" s="1">
        <f t="shared" si="259"/>
        <v>0</v>
      </c>
      <c r="S582" s="1">
        <f t="shared" si="259"/>
        <v>0</v>
      </c>
      <c r="T582" s="1">
        <f t="shared" si="259"/>
        <v>0</v>
      </c>
      <c r="U582" s="1">
        <f t="shared" si="259"/>
        <v>0</v>
      </c>
      <c r="V582" s="1">
        <f t="shared" si="259"/>
        <v>0</v>
      </c>
      <c r="W582" s="1">
        <f t="shared" si="259"/>
        <v>0</v>
      </c>
      <c r="X582" s="1">
        <f t="shared" si="259"/>
        <v>0</v>
      </c>
      <c r="Y582" s="1">
        <f t="shared" si="259"/>
        <v>0</v>
      </c>
      <c r="Z582" s="1">
        <f t="shared" si="259"/>
        <v>0</v>
      </c>
      <c r="AA582" s="1">
        <f t="shared" si="259"/>
        <v>0</v>
      </c>
      <c r="AB582" s="1">
        <f t="shared" si="259"/>
        <v>0</v>
      </c>
      <c r="AC582" s="1">
        <f t="shared" si="259"/>
        <v>189658.54</v>
      </c>
      <c r="AD582" s="1">
        <f t="shared" si="259"/>
        <v>180000</v>
      </c>
      <c r="AE582" s="1">
        <f t="shared" si="259"/>
        <v>0</v>
      </c>
      <c r="AF582" s="2" t="s">
        <v>17037</v>
      </c>
      <c r="AG582" s="2" t="s">
        <v>17037</v>
      </c>
      <c r="AH582" s="2" t="s">
        <v>17037</v>
      </c>
      <c r="AI582" s="12"/>
      <c r="AJ582" s="12"/>
      <c r="AK582" s="12"/>
      <c r="AL582" s="12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4"/>
      <c r="AY582" s="14"/>
      <c r="AZ582" s="13"/>
      <c r="BA582" s="13"/>
      <c r="BB582" s="15"/>
      <c r="BC582" s="16">
        <f t="shared" si="251"/>
        <v>-995</v>
      </c>
      <c r="BJ582" s="5" t="e">
        <f t="shared" si="252"/>
        <v>#N/A</v>
      </c>
      <c r="BM582" s="5" t="s">
        <v>3551</v>
      </c>
      <c r="BN582" s="5" t="s">
        <v>2986</v>
      </c>
      <c r="BO582" s="5" t="s">
        <v>2986</v>
      </c>
      <c r="BU582" s="5" t="s">
        <v>3551</v>
      </c>
      <c r="BV582" s="5" t="s">
        <v>2986</v>
      </c>
      <c r="BW582" s="5" t="s">
        <v>2986</v>
      </c>
      <c r="CH582" s="165">
        <f t="shared" si="235"/>
        <v>-9.0221874415874481E-10</v>
      </c>
    </row>
    <row r="583" spans="1:86" x14ac:dyDescent="0.3">
      <c r="A583" s="5">
        <v>1</v>
      </c>
      <c r="B583" s="17">
        <f>SUBTOTAL(9,$A$409:A583)</f>
        <v>140</v>
      </c>
      <c r="C583" s="4" t="s">
        <v>369</v>
      </c>
      <c r="D583" s="1">
        <f>E583+F583+G583+H583+I583+J583+L583+N583+P583+R583+T583+U583+V583+W583+X583+Y583+Z583+AA583+AB583+AC583+AD583+AE583</f>
        <v>9232207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169">
        <v>0</v>
      </c>
      <c r="L583" s="3">
        <v>0</v>
      </c>
      <c r="M583" s="1">
        <v>995</v>
      </c>
      <c r="N583" s="1">
        <v>8862548.4600000009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1">
        <f>ROUND(N583*2.14%,2)</f>
        <v>189658.54</v>
      </c>
      <c r="AD583" s="1">
        <v>180000</v>
      </c>
      <c r="AE583" s="3">
        <v>0</v>
      </c>
      <c r="AF583" s="2">
        <v>2024</v>
      </c>
      <c r="AG583" s="2">
        <v>2024</v>
      </c>
      <c r="AH583" s="2">
        <v>2024</v>
      </c>
      <c r="AI583" s="12"/>
      <c r="AJ583" s="12"/>
      <c r="AK583" s="12"/>
      <c r="AL583" s="12"/>
      <c r="AM583" s="13" t="s">
        <v>16965</v>
      </c>
      <c r="AN583" s="13" t="s">
        <v>16970</v>
      </c>
      <c r="AO583" s="13">
        <v>0</v>
      </c>
      <c r="AP583" s="13" t="s">
        <v>16975</v>
      </c>
      <c r="AQ583" s="13" t="s">
        <v>16975</v>
      </c>
      <c r="AR583" s="13" t="s">
        <v>16968</v>
      </c>
      <c r="AS583" s="13"/>
      <c r="AT583" s="13"/>
      <c r="AU583" s="13"/>
      <c r="AV583" s="13"/>
      <c r="AW583" s="13" t="s">
        <v>660</v>
      </c>
      <c r="AX583" s="14">
        <v>974.7</v>
      </c>
      <c r="AY583" s="14">
        <v>995</v>
      </c>
      <c r="AZ583" s="13" t="s">
        <v>2969</v>
      </c>
      <c r="BA583" s="13" t="s">
        <v>17023</v>
      </c>
      <c r="BB583" s="15"/>
      <c r="BC583" s="16">
        <f t="shared" si="251"/>
        <v>0</v>
      </c>
      <c r="BJ583" s="5" t="str">
        <f t="shared" si="252"/>
        <v>нет данных</v>
      </c>
      <c r="BM583" s="5" t="s">
        <v>3552</v>
      </c>
      <c r="BN583" s="5" t="s">
        <v>2986</v>
      </c>
      <c r="BO583" s="5" t="s">
        <v>2986</v>
      </c>
      <c r="BU583" s="5" t="s">
        <v>3552</v>
      </c>
      <c r="BV583" s="5" t="s">
        <v>2986</v>
      </c>
      <c r="BW583" s="5" t="s">
        <v>2986</v>
      </c>
      <c r="CH583" s="165">
        <f t="shared" si="235"/>
        <v>-9.0221874415874481E-10</v>
      </c>
    </row>
    <row r="584" spans="1:86" x14ac:dyDescent="0.3">
      <c r="B584" s="166" t="s">
        <v>269</v>
      </c>
      <c r="C584" s="166"/>
      <c r="D584" s="163">
        <f>D585+D586</f>
        <v>6706777.5999999996</v>
      </c>
      <c r="E584" s="1">
        <f t="shared" ref="E584:AE584" si="260">E585+E586</f>
        <v>0</v>
      </c>
      <c r="F584" s="1">
        <f t="shared" si="260"/>
        <v>0</v>
      </c>
      <c r="G584" s="1">
        <f t="shared" si="260"/>
        <v>0</v>
      </c>
      <c r="H584" s="1">
        <f t="shared" si="260"/>
        <v>0</v>
      </c>
      <c r="I584" s="1">
        <f t="shared" si="260"/>
        <v>0</v>
      </c>
      <c r="J584" s="1">
        <f t="shared" si="260"/>
        <v>0</v>
      </c>
      <c r="K584" s="164">
        <f t="shared" si="260"/>
        <v>0</v>
      </c>
      <c r="L584" s="1">
        <f t="shared" si="260"/>
        <v>0</v>
      </c>
      <c r="M584" s="1">
        <f t="shared" si="260"/>
        <v>796</v>
      </c>
      <c r="N584" s="1">
        <f t="shared" si="260"/>
        <v>6272545.1399999997</v>
      </c>
      <c r="O584" s="1">
        <f t="shared" si="260"/>
        <v>0</v>
      </c>
      <c r="P584" s="1">
        <f t="shared" si="260"/>
        <v>0</v>
      </c>
      <c r="Q584" s="1">
        <f t="shared" si="260"/>
        <v>0</v>
      </c>
      <c r="R584" s="1">
        <f t="shared" si="260"/>
        <v>0</v>
      </c>
      <c r="S584" s="1">
        <f t="shared" si="260"/>
        <v>0</v>
      </c>
      <c r="T584" s="1">
        <f t="shared" si="260"/>
        <v>0</v>
      </c>
      <c r="U584" s="1">
        <f t="shared" si="260"/>
        <v>0</v>
      </c>
      <c r="V584" s="1">
        <f t="shared" si="260"/>
        <v>0</v>
      </c>
      <c r="W584" s="1">
        <f t="shared" si="260"/>
        <v>0</v>
      </c>
      <c r="X584" s="1">
        <f t="shared" si="260"/>
        <v>0</v>
      </c>
      <c r="Y584" s="1">
        <f t="shared" si="260"/>
        <v>0</v>
      </c>
      <c r="Z584" s="1">
        <f t="shared" si="260"/>
        <v>0</v>
      </c>
      <c r="AA584" s="1">
        <f t="shared" si="260"/>
        <v>0</v>
      </c>
      <c r="AB584" s="1">
        <f t="shared" si="260"/>
        <v>0</v>
      </c>
      <c r="AC584" s="1">
        <f t="shared" si="260"/>
        <v>134232.46</v>
      </c>
      <c r="AD584" s="1">
        <f t="shared" si="260"/>
        <v>300000</v>
      </c>
      <c r="AE584" s="1">
        <f t="shared" si="260"/>
        <v>0</v>
      </c>
      <c r="AF584" s="2" t="s">
        <v>17037</v>
      </c>
      <c r="AG584" s="2" t="s">
        <v>17037</v>
      </c>
      <c r="AH584" s="2" t="s">
        <v>17037</v>
      </c>
      <c r="AI584" s="12"/>
      <c r="AJ584" s="12"/>
      <c r="AK584" s="12"/>
      <c r="AL584" s="12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4"/>
      <c r="AY584" s="14"/>
      <c r="AZ584" s="13"/>
      <c r="BA584" s="13"/>
      <c r="BB584" s="15"/>
      <c r="BC584" s="16">
        <f t="shared" si="251"/>
        <v>-796</v>
      </c>
      <c r="BJ584" s="5" t="e">
        <f t="shared" si="252"/>
        <v>#N/A</v>
      </c>
      <c r="BM584" s="5" t="s">
        <v>3379</v>
      </c>
      <c r="BN584" s="5" t="s">
        <v>2986</v>
      </c>
      <c r="BO584" s="5" t="s">
        <v>3017</v>
      </c>
      <c r="BU584" s="5" t="s">
        <v>3379</v>
      </c>
      <c r="BV584" s="5" t="s">
        <v>2986</v>
      </c>
      <c r="BW584" s="5" t="s">
        <v>3017</v>
      </c>
      <c r="CH584" s="165">
        <f t="shared" si="235"/>
        <v>0</v>
      </c>
    </row>
    <row r="585" spans="1:86" x14ac:dyDescent="0.3">
      <c r="A585" s="5">
        <v>1</v>
      </c>
      <c r="B585" s="17">
        <f>SUBTOTAL(9,$A$409:A585)</f>
        <v>141</v>
      </c>
      <c r="C585" s="4" t="s">
        <v>273</v>
      </c>
      <c r="D585" s="1">
        <f t="shared" ref="D585:D586" si="261">E585+F585+G585+H585+I585+J585+L585+N585+P585+R585+T585+U585+V585+W585+X585+Y585+Z585+AA585+AB585+AC585+AD585+AE585</f>
        <v>3353388.8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169">
        <v>0</v>
      </c>
      <c r="L585" s="3">
        <v>0</v>
      </c>
      <c r="M585" s="1">
        <v>398</v>
      </c>
      <c r="N585" s="1">
        <v>3136272.57</v>
      </c>
      <c r="O585" s="3">
        <v>0</v>
      </c>
      <c r="P585" s="3">
        <v>0</v>
      </c>
      <c r="Q585" s="1">
        <v>0</v>
      </c>
      <c r="R585" s="1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1">
        <f>ROUND(N585*2.14%,2)</f>
        <v>67116.23</v>
      </c>
      <c r="AD585" s="1">
        <v>150000</v>
      </c>
      <c r="AE585" s="3">
        <v>0</v>
      </c>
      <c r="AF585" s="2">
        <v>2024</v>
      </c>
      <c r="AG585" s="2">
        <v>2024</v>
      </c>
      <c r="AH585" s="2">
        <v>2024</v>
      </c>
      <c r="AI585" s="12"/>
      <c r="AJ585" s="12"/>
      <c r="AK585" s="12"/>
      <c r="AL585" s="12"/>
      <c r="AM585" s="13" t="s">
        <v>16965</v>
      </c>
      <c r="AN585" s="13" t="s">
        <v>16967</v>
      </c>
      <c r="AO585" s="13">
        <v>0</v>
      </c>
      <c r="AP585" s="13" t="s">
        <v>16975</v>
      </c>
      <c r="AQ585" s="13" t="s">
        <v>16963</v>
      </c>
      <c r="AR585" s="13" t="s">
        <v>16975</v>
      </c>
      <c r="AS585" s="13"/>
      <c r="AT585" s="13"/>
      <c r="AU585" s="13"/>
      <c r="AV585" s="13"/>
      <c r="AW585" s="13" t="s">
        <v>786</v>
      </c>
      <c r="AX585" s="14">
        <v>778.3</v>
      </c>
      <c r="AY585" s="14">
        <v>344</v>
      </c>
      <c r="AZ585" s="13" t="s">
        <v>2969</v>
      </c>
      <c r="BA585" s="13" t="s">
        <v>17023</v>
      </c>
      <c r="BB585" s="15"/>
      <c r="BC585" s="16">
        <f t="shared" si="251"/>
        <v>-54</v>
      </c>
      <c r="BJ585" s="5" t="str">
        <f t="shared" si="252"/>
        <v>нет данных</v>
      </c>
      <c r="BM585" s="5" t="s">
        <v>3380</v>
      </c>
      <c r="BN585" s="5" t="s">
        <v>666</v>
      </c>
      <c r="BO585" s="5" t="s">
        <v>3381</v>
      </c>
      <c r="BU585" s="5" t="s">
        <v>3380</v>
      </c>
      <c r="BV585" s="5" t="s">
        <v>666</v>
      </c>
      <c r="BW585" s="5" t="s">
        <v>3381</v>
      </c>
      <c r="CH585" s="165">
        <f t="shared" si="235"/>
        <v>0</v>
      </c>
    </row>
    <row r="586" spans="1:86" x14ac:dyDescent="0.3">
      <c r="A586" s="5">
        <v>1</v>
      </c>
      <c r="B586" s="17">
        <f>SUBTOTAL(9,$A$409:A586)</f>
        <v>142</v>
      </c>
      <c r="C586" s="4" t="s">
        <v>272</v>
      </c>
      <c r="D586" s="1">
        <f t="shared" si="261"/>
        <v>3353388.8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169">
        <v>0</v>
      </c>
      <c r="L586" s="3">
        <v>0</v>
      </c>
      <c r="M586" s="1">
        <v>398</v>
      </c>
      <c r="N586" s="1">
        <v>3136272.57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1">
        <f>ROUND(N586*2.14%,2)</f>
        <v>67116.23</v>
      </c>
      <c r="AD586" s="1">
        <v>150000</v>
      </c>
      <c r="AE586" s="3">
        <v>0</v>
      </c>
      <c r="AF586" s="2">
        <v>2024</v>
      </c>
      <c r="AG586" s="2">
        <v>2024</v>
      </c>
      <c r="AH586" s="2">
        <v>2024</v>
      </c>
      <c r="AI586" s="12"/>
      <c r="AJ586" s="12"/>
      <c r="AK586" s="12"/>
      <c r="AL586" s="12"/>
      <c r="AM586" s="13" t="s">
        <v>16978</v>
      </c>
      <c r="AN586" s="13" t="s">
        <v>16967</v>
      </c>
      <c r="AO586" s="13">
        <v>0</v>
      </c>
      <c r="AP586" s="13" t="s">
        <v>16975</v>
      </c>
      <c r="AQ586" s="13" t="s">
        <v>16963</v>
      </c>
      <c r="AR586" s="13" t="s">
        <v>16975</v>
      </c>
      <c r="AS586" s="13"/>
      <c r="AT586" s="13"/>
      <c r="AU586" s="13"/>
      <c r="AV586" s="13"/>
      <c r="AW586" s="13" t="s">
        <v>786</v>
      </c>
      <c r="AX586" s="14">
        <v>779.9</v>
      </c>
      <c r="AY586" s="14">
        <v>344</v>
      </c>
      <c r="AZ586" s="13" t="s">
        <v>2969</v>
      </c>
      <c r="BA586" s="13" t="s">
        <v>17023</v>
      </c>
      <c r="BB586" s="15"/>
      <c r="BC586" s="16">
        <f t="shared" si="251"/>
        <v>-54</v>
      </c>
      <c r="BJ586" s="5" t="str">
        <f t="shared" si="252"/>
        <v>нет данных</v>
      </c>
      <c r="BM586" s="5" t="s">
        <v>673</v>
      </c>
      <c r="BN586" s="5" t="s">
        <v>718</v>
      </c>
      <c r="BO586" s="5" t="s">
        <v>3382</v>
      </c>
      <c r="BU586" s="5" t="s">
        <v>673</v>
      </c>
      <c r="BV586" s="5" t="s">
        <v>718</v>
      </c>
      <c r="BW586" s="5" t="s">
        <v>3382</v>
      </c>
      <c r="CH586" s="165">
        <f t="shared" si="235"/>
        <v>0</v>
      </c>
    </row>
    <row r="587" spans="1:86" x14ac:dyDescent="0.3">
      <c r="B587" s="166" t="s">
        <v>270</v>
      </c>
      <c r="C587" s="166"/>
      <c r="D587" s="163">
        <f>D588</f>
        <v>6420307.1999999993</v>
      </c>
      <c r="E587" s="1">
        <f t="shared" ref="E587:AE587" si="262">E588</f>
        <v>0</v>
      </c>
      <c r="F587" s="1">
        <f t="shared" si="262"/>
        <v>0</v>
      </c>
      <c r="G587" s="1">
        <f t="shared" si="262"/>
        <v>0</v>
      </c>
      <c r="H587" s="1">
        <f t="shared" si="262"/>
        <v>0</v>
      </c>
      <c r="I587" s="1">
        <f t="shared" si="262"/>
        <v>0</v>
      </c>
      <c r="J587" s="1">
        <f t="shared" si="262"/>
        <v>0</v>
      </c>
      <c r="K587" s="164">
        <f t="shared" si="262"/>
        <v>0</v>
      </c>
      <c r="L587" s="1">
        <f t="shared" si="262"/>
        <v>0</v>
      </c>
      <c r="M587" s="1">
        <f t="shared" si="262"/>
        <v>0</v>
      </c>
      <c r="N587" s="1">
        <f t="shared" si="262"/>
        <v>0</v>
      </c>
      <c r="O587" s="1">
        <f t="shared" si="262"/>
        <v>0</v>
      </c>
      <c r="P587" s="1">
        <f t="shared" si="262"/>
        <v>0</v>
      </c>
      <c r="Q587" s="1">
        <f t="shared" si="262"/>
        <v>0</v>
      </c>
      <c r="R587" s="1">
        <f t="shared" si="262"/>
        <v>0</v>
      </c>
      <c r="S587" s="1">
        <f t="shared" si="262"/>
        <v>84</v>
      </c>
      <c r="T587" s="1">
        <f t="shared" si="262"/>
        <v>6109562.5599999996</v>
      </c>
      <c r="U587" s="1">
        <f t="shared" si="262"/>
        <v>0</v>
      </c>
      <c r="V587" s="1">
        <f t="shared" si="262"/>
        <v>0</v>
      </c>
      <c r="W587" s="1">
        <f t="shared" si="262"/>
        <v>0</v>
      </c>
      <c r="X587" s="1">
        <f t="shared" si="262"/>
        <v>0</v>
      </c>
      <c r="Y587" s="1">
        <f t="shared" si="262"/>
        <v>0</v>
      </c>
      <c r="Z587" s="1">
        <f t="shared" si="262"/>
        <v>0</v>
      </c>
      <c r="AA587" s="1">
        <f t="shared" si="262"/>
        <v>0</v>
      </c>
      <c r="AB587" s="1">
        <f t="shared" si="262"/>
        <v>0</v>
      </c>
      <c r="AC587" s="1">
        <f t="shared" si="262"/>
        <v>130744.64</v>
      </c>
      <c r="AD587" s="1">
        <f t="shared" si="262"/>
        <v>180000</v>
      </c>
      <c r="AE587" s="1">
        <f t="shared" si="262"/>
        <v>0</v>
      </c>
      <c r="AF587" s="2" t="s">
        <v>17037</v>
      </c>
      <c r="AG587" s="2" t="s">
        <v>17037</v>
      </c>
      <c r="AH587" s="2" t="s">
        <v>17037</v>
      </c>
      <c r="AI587" s="12"/>
      <c r="AJ587" s="12"/>
      <c r="AK587" s="12"/>
      <c r="AL587" s="12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4"/>
      <c r="AY587" s="14"/>
      <c r="AZ587" s="13"/>
      <c r="BA587" s="13"/>
      <c r="BB587" s="15"/>
      <c r="BC587" s="16">
        <f t="shared" si="251"/>
        <v>0</v>
      </c>
      <c r="BJ587" s="5" t="e">
        <f t="shared" si="252"/>
        <v>#N/A</v>
      </c>
      <c r="BM587" s="5" t="s">
        <v>674</v>
      </c>
      <c r="BN587" s="5" t="s">
        <v>1272</v>
      </c>
      <c r="BO587" s="5" t="s">
        <v>3383</v>
      </c>
      <c r="BU587" s="5" t="s">
        <v>674</v>
      </c>
      <c r="BV587" s="5" t="s">
        <v>1272</v>
      </c>
      <c r="BW587" s="5" t="s">
        <v>3383</v>
      </c>
      <c r="CH587" s="165">
        <f t="shared" si="235"/>
        <v>-3.4924596548080444E-10</v>
      </c>
    </row>
    <row r="588" spans="1:86" x14ac:dyDescent="0.3">
      <c r="A588" s="5">
        <v>1</v>
      </c>
      <c r="B588" s="17">
        <f>SUBTOTAL(9,$A$409:A588)</f>
        <v>143</v>
      </c>
      <c r="C588" s="4" t="s">
        <v>15569</v>
      </c>
      <c r="D588" s="1">
        <f>E588+F588+G588+H588+I588+J588+L588+N588+P588+R588+T588+U588+V588+W588+X588+Y588+Z588+AA588+AB588+AC588+AD588+AE588</f>
        <v>6420307.1999999993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169">
        <v>0</v>
      </c>
      <c r="L588" s="3">
        <v>0</v>
      </c>
      <c r="M588" s="1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84</v>
      </c>
      <c r="T588" s="1">
        <v>6109562.5599999996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1">
        <f>ROUND(T588*2.14%,2)</f>
        <v>130744.64</v>
      </c>
      <c r="AD588" s="1">
        <v>180000</v>
      </c>
      <c r="AE588" s="3">
        <v>0</v>
      </c>
      <c r="AF588" s="2">
        <v>2024</v>
      </c>
      <c r="AG588" s="2">
        <v>2024</v>
      </c>
      <c r="AH588" s="2">
        <v>2024</v>
      </c>
      <c r="AI588" s="12"/>
      <c r="AJ588" s="12"/>
      <c r="AK588" s="12"/>
      <c r="AL588" s="12"/>
      <c r="AM588" s="13" t="s">
        <v>16969</v>
      </c>
      <c r="AN588" s="13" t="s">
        <v>16962</v>
      </c>
      <c r="AO588" s="13"/>
      <c r="AP588" s="13" t="s">
        <v>16968</v>
      </c>
      <c r="AQ588" s="13" t="s">
        <v>16965</v>
      </c>
      <c r="AR588" s="13" t="s">
        <v>16975</v>
      </c>
      <c r="AS588" s="13"/>
      <c r="AT588" s="13"/>
      <c r="AU588" s="13"/>
      <c r="AV588" s="13"/>
      <c r="AW588" s="13">
        <v>1980</v>
      </c>
      <c r="AX588" s="14">
        <v>378.6</v>
      </c>
      <c r="AY588" s="14">
        <v>459.2</v>
      </c>
      <c r="AZ588" s="13" t="s">
        <v>2969</v>
      </c>
      <c r="BA588" s="13" t="s">
        <v>17023</v>
      </c>
      <c r="BB588" s="15"/>
      <c r="BC588" s="16">
        <f t="shared" si="251"/>
        <v>459.2</v>
      </c>
      <c r="BJ588" s="5" t="str">
        <f t="shared" si="252"/>
        <v>397.100</v>
      </c>
      <c r="BM588" s="5" t="s">
        <v>3385</v>
      </c>
      <c r="BN588" s="5" t="s">
        <v>2986</v>
      </c>
      <c r="BO588" s="5" t="s">
        <v>2986</v>
      </c>
      <c r="BU588" s="5" t="s">
        <v>3385</v>
      </c>
      <c r="BV588" s="5" t="s">
        <v>2986</v>
      </c>
      <c r="BW588" s="5" t="s">
        <v>2986</v>
      </c>
      <c r="CH588" s="165">
        <f t="shared" si="235"/>
        <v>-3.4924596548080444E-10</v>
      </c>
    </row>
    <row r="589" spans="1:86" x14ac:dyDescent="0.3">
      <c r="B589" s="166" t="s">
        <v>271</v>
      </c>
      <c r="C589" s="166"/>
      <c r="D589" s="163">
        <f>D590</f>
        <v>5720982.3999999994</v>
      </c>
      <c r="E589" s="1">
        <f t="shared" ref="E589:AE589" si="263">E590</f>
        <v>0</v>
      </c>
      <c r="F589" s="1">
        <f t="shared" si="263"/>
        <v>0</v>
      </c>
      <c r="G589" s="1">
        <f t="shared" si="263"/>
        <v>0</v>
      </c>
      <c r="H589" s="1">
        <f t="shared" si="263"/>
        <v>0</v>
      </c>
      <c r="I589" s="1">
        <f t="shared" si="263"/>
        <v>0</v>
      </c>
      <c r="J589" s="1">
        <f t="shared" si="263"/>
        <v>0</v>
      </c>
      <c r="K589" s="164">
        <f t="shared" si="263"/>
        <v>0</v>
      </c>
      <c r="L589" s="1">
        <f t="shared" si="263"/>
        <v>0</v>
      </c>
      <c r="M589" s="1">
        <f t="shared" si="263"/>
        <v>679</v>
      </c>
      <c r="N589" s="1">
        <f t="shared" si="263"/>
        <v>5424889.7599999998</v>
      </c>
      <c r="O589" s="1">
        <f t="shared" si="263"/>
        <v>0</v>
      </c>
      <c r="P589" s="1">
        <f t="shared" si="263"/>
        <v>0</v>
      </c>
      <c r="Q589" s="1">
        <f t="shared" si="263"/>
        <v>0</v>
      </c>
      <c r="R589" s="1">
        <f t="shared" si="263"/>
        <v>0</v>
      </c>
      <c r="S589" s="1">
        <f t="shared" si="263"/>
        <v>0</v>
      </c>
      <c r="T589" s="1">
        <f t="shared" si="263"/>
        <v>0</v>
      </c>
      <c r="U589" s="1">
        <f t="shared" si="263"/>
        <v>0</v>
      </c>
      <c r="V589" s="1">
        <f t="shared" si="263"/>
        <v>0</v>
      </c>
      <c r="W589" s="1">
        <f t="shared" si="263"/>
        <v>0</v>
      </c>
      <c r="X589" s="1">
        <f t="shared" si="263"/>
        <v>0</v>
      </c>
      <c r="Y589" s="1">
        <f t="shared" si="263"/>
        <v>0</v>
      </c>
      <c r="Z589" s="1">
        <f t="shared" si="263"/>
        <v>0</v>
      </c>
      <c r="AA589" s="1">
        <f t="shared" si="263"/>
        <v>0</v>
      </c>
      <c r="AB589" s="1">
        <f t="shared" si="263"/>
        <v>0</v>
      </c>
      <c r="AC589" s="1">
        <f t="shared" si="263"/>
        <v>116092.64</v>
      </c>
      <c r="AD589" s="1">
        <f t="shared" si="263"/>
        <v>180000</v>
      </c>
      <c r="AE589" s="1">
        <f t="shared" si="263"/>
        <v>0</v>
      </c>
      <c r="AF589" s="2" t="s">
        <v>17037</v>
      </c>
      <c r="AG589" s="2" t="s">
        <v>17037</v>
      </c>
      <c r="AH589" s="2" t="s">
        <v>17037</v>
      </c>
      <c r="AI589" s="12"/>
      <c r="AJ589" s="12"/>
      <c r="AK589" s="12"/>
      <c r="AL589" s="12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4"/>
      <c r="AY589" s="14"/>
      <c r="AZ589" s="13"/>
      <c r="BA589" s="13"/>
      <c r="BB589" s="15"/>
      <c r="BC589" s="16">
        <f t="shared" si="251"/>
        <v>-679</v>
      </c>
      <c r="BJ589" s="5" t="e">
        <f t="shared" si="252"/>
        <v>#N/A</v>
      </c>
      <c r="BM589" s="5" t="s">
        <v>675</v>
      </c>
      <c r="BN589" s="5" t="s">
        <v>661</v>
      </c>
      <c r="BO589" s="5" t="s">
        <v>3387</v>
      </c>
      <c r="BU589" s="5" t="s">
        <v>675</v>
      </c>
      <c r="BV589" s="5" t="s">
        <v>661</v>
      </c>
      <c r="BW589" s="5" t="s">
        <v>3387</v>
      </c>
      <c r="CH589" s="165">
        <f t="shared" si="235"/>
        <v>-3.4924596548080444E-10</v>
      </c>
    </row>
    <row r="590" spans="1:86" x14ac:dyDescent="0.3">
      <c r="A590" s="5">
        <v>1</v>
      </c>
      <c r="B590" s="17">
        <f>SUBTOTAL(9,$A$409:A590)</f>
        <v>144</v>
      </c>
      <c r="C590" s="4" t="s">
        <v>275</v>
      </c>
      <c r="D590" s="1">
        <f>E590+F590+G590+H590+I590+J590+L590+N590+P590+R590+T590+U590+V590+W590+X590+Y590+Z590+AA590+AB590+AC590+AD590+AE590</f>
        <v>5720982.3999999994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169">
        <v>0</v>
      </c>
      <c r="L590" s="3">
        <v>0</v>
      </c>
      <c r="M590" s="1">
        <v>679</v>
      </c>
      <c r="N590" s="1">
        <v>5424889.7599999998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1">
        <f>ROUND(N590*2.14%,2)</f>
        <v>116092.64</v>
      </c>
      <c r="AD590" s="1">
        <v>180000</v>
      </c>
      <c r="AE590" s="3">
        <v>0</v>
      </c>
      <c r="AF590" s="2">
        <v>2024</v>
      </c>
      <c r="AG590" s="2">
        <v>2024</v>
      </c>
      <c r="AH590" s="2">
        <v>2024</v>
      </c>
      <c r="AI590" s="12"/>
      <c r="AJ590" s="12"/>
      <c r="AK590" s="12"/>
      <c r="AL590" s="12"/>
      <c r="AM590" s="13" t="s">
        <v>16965</v>
      </c>
      <c r="AN590" s="13" t="s">
        <v>16967</v>
      </c>
      <c r="AO590" s="13">
        <v>0</v>
      </c>
      <c r="AP590" s="13" t="s">
        <v>16975</v>
      </c>
      <c r="AQ590" s="13" t="s">
        <v>16979</v>
      </c>
      <c r="AR590" s="13">
        <v>0</v>
      </c>
      <c r="AS590" s="13"/>
      <c r="AT590" s="13"/>
      <c r="AU590" s="13"/>
      <c r="AV590" s="13"/>
      <c r="AW590" s="13" t="s">
        <v>1270</v>
      </c>
      <c r="AX590" s="14">
        <v>492.1</v>
      </c>
      <c r="AY590" s="14">
        <v>587</v>
      </c>
      <c r="AZ590" s="13" t="s">
        <v>2969</v>
      </c>
      <c r="BA590" s="13" t="s">
        <v>17023</v>
      </c>
      <c r="BB590" s="15"/>
      <c r="BC590" s="16">
        <f t="shared" si="251"/>
        <v>-92</v>
      </c>
      <c r="BJ590" s="5" t="str">
        <f t="shared" si="252"/>
        <v>нет данных</v>
      </c>
      <c r="BM590" s="5" t="s">
        <v>676</v>
      </c>
      <c r="BN590" s="5" t="s">
        <v>722</v>
      </c>
      <c r="BO590" s="5" t="s">
        <v>2196</v>
      </c>
      <c r="BU590" s="5" t="s">
        <v>676</v>
      </c>
      <c r="BV590" s="5" t="s">
        <v>722</v>
      </c>
      <c r="BW590" s="5" t="s">
        <v>2196</v>
      </c>
      <c r="CH590" s="165">
        <f t="shared" si="235"/>
        <v>-3.4924596548080444E-10</v>
      </c>
    </row>
    <row r="591" spans="1:86" x14ac:dyDescent="0.3">
      <c r="B591" s="166" t="s">
        <v>261</v>
      </c>
      <c r="C591" s="166"/>
      <c r="D591" s="163">
        <f>D592</f>
        <v>3090510.08</v>
      </c>
      <c r="E591" s="1">
        <f t="shared" ref="E591:AE591" si="264">E592</f>
        <v>0</v>
      </c>
      <c r="F591" s="1">
        <f t="shared" si="264"/>
        <v>0</v>
      </c>
      <c r="G591" s="1">
        <f t="shared" si="264"/>
        <v>0</v>
      </c>
      <c r="H591" s="1">
        <f t="shared" si="264"/>
        <v>0</v>
      </c>
      <c r="I591" s="1">
        <f t="shared" si="264"/>
        <v>0</v>
      </c>
      <c r="J591" s="1">
        <f t="shared" si="264"/>
        <v>0</v>
      </c>
      <c r="K591" s="164">
        <f t="shared" si="264"/>
        <v>0</v>
      </c>
      <c r="L591" s="1">
        <f t="shared" si="264"/>
        <v>0</v>
      </c>
      <c r="M591" s="1">
        <f t="shared" si="264"/>
        <v>366.8</v>
      </c>
      <c r="N591" s="1">
        <f t="shared" si="264"/>
        <v>2878901.59</v>
      </c>
      <c r="O591" s="1">
        <f t="shared" si="264"/>
        <v>0</v>
      </c>
      <c r="P591" s="1">
        <f t="shared" si="264"/>
        <v>0</v>
      </c>
      <c r="Q591" s="1">
        <f t="shared" si="264"/>
        <v>0</v>
      </c>
      <c r="R591" s="1">
        <f t="shared" si="264"/>
        <v>0</v>
      </c>
      <c r="S591" s="1">
        <f t="shared" si="264"/>
        <v>0</v>
      </c>
      <c r="T591" s="1">
        <f t="shared" si="264"/>
        <v>0</v>
      </c>
      <c r="U591" s="1">
        <f t="shared" si="264"/>
        <v>0</v>
      </c>
      <c r="V591" s="1">
        <f t="shared" si="264"/>
        <v>0</v>
      </c>
      <c r="W591" s="1">
        <f t="shared" si="264"/>
        <v>0</v>
      </c>
      <c r="X591" s="1">
        <f t="shared" si="264"/>
        <v>0</v>
      </c>
      <c r="Y591" s="1">
        <f t="shared" si="264"/>
        <v>0</v>
      </c>
      <c r="Z591" s="1">
        <f t="shared" si="264"/>
        <v>0</v>
      </c>
      <c r="AA591" s="1">
        <f t="shared" si="264"/>
        <v>0</v>
      </c>
      <c r="AB591" s="1">
        <f t="shared" si="264"/>
        <v>0</v>
      </c>
      <c r="AC591" s="1">
        <f t="shared" si="264"/>
        <v>61608.49</v>
      </c>
      <c r="AD591" s="1">
        <f t="shared" si="264"/>
        <v>150000</v>
      </c>
      <c r="AE591" s="1">
        <f t="shared" si="264"/>
        <v>0</v>
      </c>
      <c r="AF591" s="2" t="s">
        <v>17037</v>
      </c>
      <c r="AG591" s="2" t="s">
        <v>17037</v>
      </c>
      <c r="AH591" s="2" t="s">
        <v>17037</v>
      </c>
      <c r="AI591" s="12"/>
      <c r="AJ591" s="12"/>
      <c r="AK591" s="12"/>
      <c r="AL591" s="12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4"/>
      <c r="AY591" s="14"/>
      <c r="AZ591" s="13"/>
      <c r="BA591" s="13"/>
      <c r="BB591" s="15"/>
      <c r="BC591" s="16">
        <f t="shared" si="251"/>
        <v>-366.8</v>
      </c>
      <c r="BJ591" s="5" t="e">
        <f t="shared" si="252"/>
        <v>#N/A</v>
      </c>
      <c r="BM591" s="5" t="s">
        <v>3388</v>
      </c>
      <c r="BN591" s="5" t="s">
        <v>778</v>
      </c>
      <c r="BO591" s="5" t="s">
        <v>1164</v>
      </c>
      <c r="BU591" s="5" t="s">
        <v>3388</v>
      </c>
      <c r="BV591" s="5" t="s">
        <v>778</v>
      </c>
      <c r="BW591" s="5" t="s">
        <v>1164</v>
      </c>
      <c r="CH591" s="165">
        <f t="shared" si="235"/>
        <v>2.3283064365386963E-10</v>
      </c>
    </row>
    <row r="592" spans="1:86" x14ac:dyDescent="0.3">
      <c r="A592" s="5">
        <v>1</v>
      </c>
      <c r="B592" s="17">
        <f>SUBTOTAL(9,$A$409:A592)</f>
        <v>145</v>
      </c>
      <c r="C592" s="4" t="s">
        <v>276</v>
      </c>
      <c r="D592" s="1">
        <f>E592+F592+G592+H592+I592+J592+L592+N592+P592+R592+T592+U592+V592+W592+X592+Y592+Z592+AA592+AB592+AC592+AD592+AE592</f>
        <v>3090510.08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169">
        <v>0</v>
      </c>
      <c r="L592" s="3">
        <v>0</v>
      </c>
      <c r="M592" s="1">
        <v>366.8</v>
      </c>
      <c r="N592" s="1">
        <v>2878901.59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1">
        <f>ROUND(N592*2.14%,2)</f>
        <v>61608.49</v>
      </c>
      <c r="AD592" s="1">
        <v>150000</v>
      </c>
      <c r="AE592" s="3">
        <v>0</v>
      </c>
      <c r="AF592" s="2">
        <v>2024</v>
      </c>
      <c r="AG592" s="2">
        <v>2024</v>
      </c>
      <c r="AH592" s="2">
        <v>2024</v>
      </c>
      <c r="AI592" s="12"/>
      <c r="AJ592" s="12"/>
      <c r="AK592" s="12"/>
      <c r="AL592" s="12"/>
      <c r="AM592" s="13" t="s">
        <v>16964</v>
      </c>
      <c r="AN592" s="13" t="s">
        <v>16971</v>
      </c>
      <c r="AO592" s="13">
        <v>0</v>
      </c>
      <c r="AP592" s="13" t="s">
        <v>16981</v>
      </c>
      <c r="AQ592" s="13" t="s">
        <v>16963</v>
      </c>
      <c r="AR592" s="13">
        <v>0</v>
      </c>
      <c r="AS592" s="13"/>
      <c r="AT592" s="13"/>
      <c r="AU592" s="13"/>
      <c r="AV592" s="13"/>
      <c r="AW592" s="13" t="s">
        <v>633</v>
      </c>
      <c r="AX592" s="14">
        <v>340</v>
      </c>
      <c r="AY592" s="14">
        <v>266.76</v>
      </c>
      <c r="AZ592" s="13" t="s">
        <v>2969</v>
      </c>
      <c r="BA592" s="13" t="s">
        <v>630</v>
      </c>
      <c r="BB592" s="15"/>
      <c r="BC592" s="16">
        <f t="shared" si="251"/>
        <v>-100.04000000000002</v>
      </c>
      <c r="BJ592" s="5" t="str">
        <f t="shared" si="252"/>
        <v>нет данных</v>
      </c>
      <c r="BM592" s="5" t="s">
        <v>3389</v>
      </c>
      <c r="BN592" s="5" t="s">
        <v>3261</v>
      </c>
      <c r="BO592" s="5" t="s">
        <v>3390</v>
      </c>
      <c r="BU592" s="5" t="s">
        <v>3389</v>
      </c>
      <c r="BV592" s="5" t="s">
        <v>3261</v>
      </c>
      <c r="BW592" s="5" t="s">
        <v>3390</v>
      </c>
      <c r="CH592" s="165">
        <f t="shared" si="235"/>
        <v>2.3283064365386963E-10</v>
      </c>
    </row>
    <row r="593" spans="1:86" x14ac:dyDescent="0.3">
      <c r="B593" s="166" t="s">
        <v>263</v>
      </c>
      <c r="C593" s="166"/>
      <c r="D593" s="163">
        <f>D594+D595</f>
        <v>13086273.609999999</v>
      </c>
      <c r="E593" s="1">
        <f t="shared" ref="E593:AE593" si="265">E594+E595</f>
        <v>0</v>
      </c>
      <c r="F593" s="1">
        <f t="shared" si="265"/>
        <v>0</v>
      </c>
      <c r="G593" s="1">
        <f t="shared" si="265"/>
        <v>0</v>
      </c>
      <c r="H593" s="1">
        <f t="shared" si="265"/>
        <v>0</v>
      </c>
      <c r="I593" s="1">
        <f t="shared" si="265"/>
        <v>0</v>
      </c>
      <c r="J593" s="1">
        <f t="shared" si="265"/>
        <v>0</v>
      </c>
      <c r="K593" s="164">
        <f t="shared" si="265"/>
        <v>0</v>
      </c>
      <c r="L593" s="1">
        <f t="shared" si="265"/>
        <v>0</v>
      </c>
      <c r="M593" s="1">
        <f t="shared" si="265"/>
        <v>1637.45</v>
      </c>
      <c r="N593" s="1">
        <f t="shared" si="265"/>
        <v>12459637.370000001</v>
      </c>
      <c r="O593" s="1">
        <f t="shared" si="265"/>
        <v>0</v>
      </c>
      <c r="P593" s="1">
        <f t="shared" si="265"/>
        <v>0</v>
      </c>
      <c r="Q593" s="1">
        <f t="shared" si="265"/>
        <v>0</v>
      </c>
      <c r="R593" s="1">
        <f t="shared" si="265"/>
        <v>0</v>
      </c>
      <c r="S593" s="1">
        <f t="shared" si="265"/>
        <v>0</v>
      </c>
      <c r="T593" s="1">
        <f t="shared" si="265"/>
        <v>0</v>
      </c>
      <c r="U593" s="1">
        <f t="shared" si="265"/>
        <v>0</v>
      </c>
      <c r="V593" s="1">
        <f t="shared" si="265"/>
        <v>0</v>
      </c>
      <c r="W593" s="1">
        <f t="shared" si="265"/>
        <v>0</v>
      </c>
      <c r="X593" s="1">
        <f t="shared" si="265"/>
        <v>0</v>
      </c>
      <c r="Y593" s="1">
        <f t="shared" si="265"/>
        <v>0</v>
      </c>
      <c r="Z593" s="1">
        <f t="shared" si="265"/>
        <v>0</v>
      </c>
      <c r="AA593" s="1">
        <f t="shared" si="265"/>
        <v>0</v>
      </c>
      <c r="AB593" s="1">
        <f t="shared" si="265"/>
        <v>0</v>
      </c>
      <c r="AC593" s="1">
        <f t="shared" si="265"/>
        <v>266636.24</v>
      </c>
      <c r="AD593" s="1">
        <f t="shared" si="265"/>
        <v>360000</v>
      </c>
      <c r="AE593" s="1">
        <f t="shared" si="265"/>
        <v>0</v>
      </c>
      <c r="AF593" s="2" t="s">
        <v>17037</v>
      </c>
      <c r="AG593" s="2" t="s">
        <v>17037</v>
      </c>
      <c r="AH593" s="2" t="s">
        <v>17037</v>
      </c>
      <c r="AI593" s="12"/>
      <c r="AJ593" s="12"/>
      <c r="AK593" s="12"/>
      <c r="AL593" s="12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4"/>
      <c r="AY593" s="14"/>
      <c r="AZ593" s="13"/>
      <c r="BA593" s="13"/>
      <c r="BB593" s="15"/>
      <c r="BC593" s="16">
        <f t="shared" si="251"/>
        <v>-1637.45</v>
      </c>
      <c r="BJ593" s="5" t="e">
        <f t="shared" si="252"/>
        <v>#N/A</v>
      </c>
      <c r="BM593" s="5" t="s">
        <v>3391</v>
      </c>
      <c r="BN593" s="5" t="s">
        <v>17000</v>
      </c>
      <c r="BO593" s="5" t="s">
        <v>3392</v>
      </c>
      <c r="BU593" s="5" t="s">
        <v>3391</v>
      </c>
      <c r="BV593" s="5" t="s">
        <v>17000</v>
      </c>
      <c r="BW593" s="5" t="s">
        <v>3392</v>
      </c>
      <c r="CH593" s="165">
        <f t="shared" si="235"/>
        <v>-1.6298145055770874E-9</v>
      </c>
    </row>
    <row r="594" spans="1:86" x14ac:dyDescent="0.3">
      <c r="A594" s="5">
        <v>1</v>
      </c>
      <c r="B594" s="17">
        <f>SUBTOTAL(9,$A$409:A594)</f>
        <v>146</v>
      </c>
      <c r="C594" s="4" t="s">
        <v>15705</v>
      </c>
      <c r="D594" s="1">
        <f t="shared" ref="D594:D595" si="266">E594+F594+G594+H594+I594+J594+L594+N594+P594+R594+T594+U594+V594+W594+X594+Y594+Z594+AA594+AB594+AC594+AD594+AE594</f>
        <v>6841033.4400000004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169">
        <v>0</v>
      </c>
      <c r="L594" s="3">
        <v>0</v>
      </c>
      <c r="M594" s="1">
        <v>856</v>
      </c>
      <c r="N594" s="1">
        <v>6521473.9000000004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1">
        <f>ROUND(N594*2.14%,2)</f>
        <v>139559.54</v>
      </c>
      <c r="AD594" s="1">
        <v>180000</v>
      </c>
      <c r="AE594" s="3">
        <v>0</v>
      </c>
      <c r="AF594" s="2">
        <v>2024</v>
      </c>
      <c r="AG594" s="2">
        <v>2024</v>
      </c>
      <c r="AH594" s="2">
        <v>2024</v>
      </c>
      <c r="AI594" s="12"/>
      <c r="AJ594" s="12"/>
      <c r="AK594" s="12"/>
      <c r="AL594" s="12"/>
      <c r="AM594" s="13" t="s">
        <v>16960</v>
      </c>
      <c r="AN594" s="13" t="s">
        <v>16964</v>
      </c>
      <c r="AO594" s="13"/>
      <c r="AP594" s="13" t="s">
        <v>16971</v>
      </c>
      <c r="AQ594" s="13" t="s">
        <v>16963</v>
      </c>
      <c r="AR594" s="13" t="s">
        <v>16975</v>
      </c>
      <c r="AS594" s="13"/>
      <c r="AT594" s="13"/>
      <c r="AU594" s="13"/>
      <c r="AV594" s="13"/>
      <c r="AW594" s="13">
        <v>1956</v>
      </c>
      <c r="AX594" s="14">
        <v>1785.9</v>
      </c>
      <c r="AY594" s="14">
        <v>856</v>
      </c>
      <c r="AZ594" s="13" t="s">
        <v>2969</v>
      </c>
      <c r="BA594" s="13" t="s">
        <v>17023</v>
      </c>
      <c r="BB594" s="15"/>
      <c r="BC594" s="16">
        <f t="shared" si="251"/>
        <v>0</v>
      </c>
      <c r="BJ594" s="5" t="str">
        <f t="shared" si="252"/>
        <v>612.000</v>
      </c>
      <c r="BM594" s="5" t="s">
        <v>3393</v>
      </c>
      <c r="BN594" s="5" t="s">
        <v>642</v>
      </c>
      <c r="BO594" s="5" t="s">
        <v>2986</v>
      </c>
      <c r="BU594" s="5" t="s">
        <v>3393</v>
      </c>
      <c r="BV594" s="5" t="s">
        <v>642</v>
      </c>
      <c r="BW594" s="5" t="s">
        <v>2986</v>
      </c>
      <c r="CH594" s="165">
        <f t="shared" si="235"/>
        <v>2.9103830456733704E-11</v>
      </c>
    </row>
    <row r="595" spans="1:86" x14ac:dyDescent="0.3">
      <c r="A595" s="5">
        <v>1</v>
      </c>
      <c r="B595" s="17">
        <f>SUBTOTAL(9,$A$409:A595)</f>
        <v>147</v>
      </c>
      <c r="C595" s="4" t="s">
        <v>278</v>
      </c>
      <c r="D595" s="1">
        <f t="shared" si="266"/>
        <v>6245240.1699999999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169">
        <v>0</v>
      </c>
      <c r="L595" s="3">
        <v>0</v>
      </c>
      <c r="M595" s="1">
        <v>781.45</v>
      </c>
      <c r="N595" s="1">
        <v>5938163.4699999997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1">
        <f>ROUND(N595*2.14%,2)</f>
        <v>127076.7</v>
      </c>
      <c r="AD595" s="1">
        <v>180000</v>
      </c>
      <c r="AE595" s="3">
        <v>0</v>
      </c>
      <c r="AF595" s="2">
        <v>2024</v>
      </c>
      <c r="AG595" s="2">
        <v>2024</v>
      </c>
      <c r="AH595" s="2">
        <v>2024</v>
      </c>
      <c r="AI595" s="12"/>
      <c r="AJ595" s="12"/>
      <c r="AK595" s="12"/>
      <c r="AL595" s="12"/>
      <c r="AM595" s="13" t="s">
        <v>16964</v>
      </c>
      <c r="AN595" s="13" t="s">
        <v>16985</v>
      </c>
      <c r="AO595" s="13">
        <v>0</v>
      </c>
      <c r="AP595" s="13" t="s">
        <v>16967</v>
      </c>
      <c r="AQ595" s="13" t="s">
        <v>16977</v>
      </c>
      <c r="AR595" s="13">
        <v>0</v>
      </c>
      <c r="AS595" s="13"/>
      <c r="AT595" s="13"/>
      <c r="AU595" s="13"/>
      <c r="AV595" s="13"/>
      <c r="AW595" s="13" t="s">
        <v>666</v>
      </c>
      <c r="AX595" s="14">
        <v>3259.36</v>
      </c>
      <c r="AY595" s="14">
        <v>674.61</v>
      </c>
      <c r="AZ595" s="13" t="s">
        <v>2969</v>
      </c>
      <c r="BA595" s="13" t="s">
        <v>17023</v>
      </c>
      <c r="BB595" s="15"/>
      <c r="BC595" s="16">
        <f t="shared" si="251"/>
        <v>-106.84000000000003</v>
      </c>
      <c r="BJ595" s="5" t="str">
        <f t="shared" si="252"/>
        <v>нет данных</v>
      </c>
      <c r="BM595" s="5" t="s">
        <v>677</v>
      </c>
      <c r="BN595" s="5" t="s">
        <v>639</v>
      </c>
      <c r="BO595" s="5" t="s">
        <v>3394</v>
      </c>
      <c r="BU595" s="5" t="s">
        <v>677</v>
      </c>
      <c r="BV595" s="5" t="s">
        <v>639</v>
      </c>
      <c r="BW595" s="5" t="s">
        <v>3394</v>
      </c>
      <c r="CH595" s="165">
        <f t="shared" si="235"/>
        <v>1.7462298274040222E-10</v>
      </c>
    </row>
    <row r="596" spans="1:86" x14ac:dyDescent="0.3">
      <c r="B596" s="166" t="s">
        <v>266</v>
      </c>
      <c r="C596" s="166"/>
      <c r="D596" s="163">
        <f>D597+D598</f>
        <v>16195763.15</v>
      </c>
      <c r="E596" s="1">
        <f t="shared" ref="E596:AE596" si="267">E597+E598</f>
        <v>0</v>
      </c>
      <c r="F596" s="1">
        <f t="shared" si="267"/>
        <v>0</v>
      </c>
      <c r="G596" s="1">
        <f t="shared" si="267"/>
        <v>0</v>
      </c>
      <c r="H596" s="1">
        <f t="shared" si="267"/>
        <v>0</v>
      </c>
      <c r="I596" s="1">
        <f t="shared" si="267"/>
        <v>0</v>
      </c>
      <c r="J596" s="1">
        <f t="shared" si="267"/>
        <v>0</v>
      </c>
      <c r="K596" s="164">
        <f t="shared" si="267"/>
        <v>0</v>
      </c>
      <c r="L596" s="1">
        <f t="shared" si="267"/>
        <v>0</v>
      </c>
      <c r="M596" s="1">
        <f t="shared" si="267"/>
        <v>1848.8</v>
      </c>
      <c r="N596" s="1">
        <f t="shared" si="267"/>
        <v>15660625.76</v>
      </c>
      <c r="O596" s="1">
        <f t="shared" si="267"/>
        <v>0</v>
      </c>
      <c r="P596" s="1">
        <f t="shared" si="267"/>
        <v>0</v>
      </c>
      <c r="Q596" s="1">
        <f t="shared" si="267"/>
        <v>0</v>
      </c>
      <c r="R596" s="1">
        <f t="shared" si="267"/>
        <v>0</v>
      </c>
      <c r="S596" s="1">
        <f t="shared" si="267"/>
        <v>0</v>
      </c>
      <c r="T596" s="1">
        <f t="shared" si="267"/>
        <v>0</v>
      </c>
      <c r="U596" s="1">
        <f t="shared" si="267"/>
        <v>0</v>
      </c>
      <c r="V596" s="1">
        <f t="shared" si="267"/>
        <v>0</v>
      </c>
      <c r="W596" s="1">
        <f t="shared" si="267"/>
        <v>0</v>
      </c>
      <c r="X596" s="1">
        <f t="shared" si="267"/>
        <v>0</v>
      </c>
      <c r="Y596" s="1">
        <f t="shared" si="267"/>
        <v>0</v>
      </c>
      <c r="Z596" s="1">
        <f t="shared" si="267"/>
        <v>0</v>
      </c>
      <c r="AA596" s="1">
        <f t="shared" si="267"/>
        <v>0</v>
      </c>
      <c r="AB596" s="1">
        <f t="shared" si="267"/>
        <v>0</v>
      </c>
      <c r="AC596" s="1">
        <f t="shared" si="267"/>
        <v>335137.39</v>
      </c>
      <c r="AD596" s="1">
        <f t="shared" si="267"/>
        <v>200000</v>
      </c>
      <c r="AE596" s="1">
        <f t="shared" si="267"/>
        <v>0</v>
      </c>
      <c r="AF596" s="2" t="s">
        <v>17037</v>
      </c>
      <c r="AG596" s="2" t="s">
        <v>17037</v>
      </c>
      <c r="AH596" s="2" t="s">
        <v>17037</v>
      </c>
      <c r="AI596" s="12"/>
      <c r="AJ596" s="12"/>
      <c r="AK596" s="12"/>
      <c r="AL596" s="12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4"/>
      <c r="AY596" s="14"/>
      <c r="AZ596" s="13"/>
      <c r="BA596" s="13"/>
      <c r="BB596" s="15"/>
      <c r="BC596" s="16">
        <f t="shared" si="251"/>
        <v>-1848.8</v>
      </c>
      <c r="BJ596" s="5" t="e">
        <f t="shared" si="252"/>
        <v>#N/A</v>
      </c>
      <c r="BM596" s="5" t="s">
        <v>3395</v>
      </c>
      <c r="BN596" s="5" t="s">
        <v>3088</v>
      </c>
      <c r="BO596" s="5" t="s">
        <v>2986</v>
      </c>
      <c r="BU596" s="5" t="s">
        <v>3395</v>
      </c>
      <c r="BV596" s="5" t="s">
        <v>3088</v>
      </c>
      <c r="BW596" s="5" t="s">
        <v>2986</v>
      </c>
      <c r="CH596" s="165">
        <f t="shared" si="235"/>
        <v>5.8207660913467407E-10</v>
      </c>
    </row>
    <row r="597" spans="1:86" x14ac:dyDescent="0.3">
      <c r="A597" s="5">
        <v>1</v>
      </c>
      <c r="B597" s="17">
        <f>SUBTOTAL(9,$A$409:A597)</f>
        <v>148</v>
      </c>
      <c r="C597" s="4" t="s">
        <v>279</v>
      </c>
      <c r="D597" s="1">
        <f t="shared" ref="D597:D598" si="268">E597+F597+G597+H597+I597+J597+L597+N597+P597+R597+T597+U597+V597+W597+X597+Y597+Z597+AA597+AB597+AC597+AD597+AE597</f>
        <v>13944467.15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169">
        <v>0</v>
      </c>
      <c r="L597" s="3">
        <v>0</v>
      </c>
      <c r="M597" s="1">
        <v>1563.8</v>
      </c>
      <c r="N597" s="1">
        <v>13456498.09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1">
        <f>ROUND(N597*2.14%,2)</f>
        <v>287969.06</v>
      </c>
      <c r="AD597" s="3">
        <v>200000</v>
      </c>
      <c r="AE597" s="3">
        <v>0</v>
      </c>
      <c r="AF597" s="2">
        <v>2024</v>
      </c>
      <c r="AG597" s="2">
        <v>2024</v>
      </c>
      <c r="AH597" s="2">
        <v>2024</v>
      </c>
      <c r="AI597" s="12"/>
      <c r="AJ597" s="12"/>
      <c r="AK597" s="12"/>
      <c r="AL597" s="12"/>
      <c r="AM597" s="13" t="s">
        <v>16978</v>
      </c>
      <c r="AN597" s="13" t="s">
        <v>16974</v>
      </c>
      <c r="AO597" s="13">
        <v>0</v>
      </c>
      <c r="AP597" s="13" t="s">
        <v>16975</v>
      </c>
      <c r="AQ597" s="13" t="s">
        <v>16975</v>
      </c>
      <c r="AR597" s="13" t="s">
        <v>16968</v>
      </c>
      <c r="AS597" s="13"/>
      <c r="AT597" s="13"/>
      <c r="AU597" s="13"/>
      <c r="AV597" s="13"/>
      <c r="AW597" s="13" t="s">
        <v>734</v>
      </c>
      <c r="AX597" s="14">
        <v>5532.2</v>
      </c>
      <c r="AY597" s="14">
        <v>1563.8</v>
      </c>
      <c r="AZ597" s="13" t="s">
        <v>2994</v>
      </c>
      <c r="BA597" s="13" t="s">
        <v>17023</v>
      </c>
      <c r="BB597" s="15"/>
      <c r="BC597" s="16">
        <f t="shared" si="251"/>
        <v>0</v>
      </c>
      <c r="BJ597" s="5" t="str">
        <f t="shared" si="252"/>
        <v>1604.000</v>
      </c>
      <c r="BM597" s="5" t="s">
        <v>3397</v>
      </c>
      <c r="BN597" s="5" t="s">
        <v>2986</v>
      </c>
      <c r="BO597" s="5" t="s">
        <v>2986</v>
      </c>
      <c r="BU597" s="5" t="s">
        <v>3397</v>
      </c>
      <c r="BV597" s="5" t="s">
        <v>2986</v>
      </c>
      <c r="BW597" s="5" t="s">
        <v>2986</v>
      </c>
      <c r="CH597" s="165">
        <f t="shared" si="235"/>
        <v>5.2386894822120667E-10</v>
      </c>
    </row>
    <row r="598" spans="1:86" x14ac:dyDescent="0.3">
      <c r="A598" s="5">
        <v>1</v>
      </c>
      <c r="B598" s="17">
        <f>SUBTOTAL(9,$A$409:A598)</f>
        <v>149</v>
      </c>
      <c r="C598" s="4" t="s">
        <v>267</v>
      </c>
      <c r="D598" s="1">
        <f t="shared" si="268"/>
        <v>2251296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169">
        <v>0</v>
      </c>
      <c r="L598" s="3">
        <v>0</v>
      </c>
      <c r="M598" s="6">
        <v>285</v>
      </c>
      <c r="N598" s="1">
        <v>2204127.67</v>
      </c>
      <c r="O598" s="3">
        <v>0</v>
      </c>
      <c r="P598" s="3">
        <v>0</v>
      </c>
      <c r="Q598" s="1">
        <v>0</v>
      </c>
      <c r="R598" s="1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1">
        <f>ROUND(N598*2.14%,2)</f>
        <v>47168.33</v>
      </c>
      <c r="AD598" s="1">
        <v>0</v>
      </c>
      <c r="AE598" s="3">
        <v>0</v>
      </c>
      <c r="AF598" s="2" t="s">
        <v>17063</v>
      </c>
      <c r="AG598" s="2">
        <v>2024</v>
      </c>
      <c r="AH598" s="2">
        <v>2024</v>
      </c>
      <c r="AI598" s="12"/>
      <c r="AJ598" s="12"/>
      <c r="AK598" s="12"/>
      <c r="AL598" s="12"/>
      <c r="AM598" s="13" t="s">
        <v>16973</v>
      </c>
      <c r="AN598" s="13" t="s">
        <v>16976</v>
      </c>
      <c r="AO598" s="13">
        <v>0</v>
      </c>
      <c r="AP598" s="13" t="s">
        <v>16971</v>
      </c>
      <c r="AQ598" s="13" t="s">
        <v>16983</v>
      </c>
      <c r="AR598" s="13">
        <v>0</v>
      </c>
      <c r="AS598" s="13" t="s">
        <v>16992</v>
      </c>
      <c r="AT598" s="13"/>
      <c r="AU598" s="13"/>
      <c r="AV598" s="13"/>
      <c r="AW598" s="13" t="s">
        <v>665</v>
      </c>
      <c r="AX598" s="14">
        <v>263.7</v>
      </c>
      <c r="AY598" s="14">
        <v>228.48</v>
      </c>
      <c r="AZ598" s="13" t="s">
        <v>2969</v>
      </c>
      <c r="BA598" s="13">
        <v>2006</v>
      </c>
      <c r="BB598" s="15"/>
      <c r="BC598" s="16">
        <f>AY598-M598</f>
        <v>-56.52000000000001</v>
      </c>
      <c r="BJ598" s="5" t="str">
        <f t="shared" si="252"/>
        <v>199.400</v>
      </c>
      <c r="BM598" s="5" t="s">
        <v>656</v>
      </c>
      <c r="BN598" s="5" t="s">
        <v>627</v>
      </c>
      <c r="BO598" s="5" t="s">
        <v>3375</v>
      </c>
      <c r="BU598" s="5" t="s">
        <v>656</v>
      </c>
      <c r="BV598" s="5" t="s">
        <v>627</v>
      </c>
      <c r="BW598" s="5" t="s">
        <v>3375</v>
      </c>
      <c r="CH598" s="165">
        <f t="shared" si="235"/>
        <v>7.2759576141834259E-11</v>
      </c>
    </row>
    <row r="599" spans="1:86" x14ac:dyDescent="0.3">
      <c r="B599" s="166" t="s">
        <v>52</v>
      </c>
      <c r="C599" s="166"/>
      <c r="D599" s="163">
        <f>D600+D601</f>
        <v>7510261.4400000004</v>
      </c>
      <c r="E599" s="1">
        <f t="shared" ref="E599:AE599" si="269">E600+E601</f>
        <v>0</v>
      </c>
      <c r="F599" s="1">
        <f t="shared" si="269"/>
        <v>0</v>
      </c>
      <c r="G599" s="1">
        <f t="shared" si="269"/>
        <v>0</v>
      </c>
      <c r="H599" s="1">
        <f t="shared" si="269"/>
        <v>0</v>
      </c>
      <c r="I599" s="1">
        <f t="shared" si="269"/>
        <v>0</v>
      </c>
      <c r="J599" s="1">
        <f t="shared" si="269"/>
        <v>0</v>
      </c>
      <c r="K599" s="164">
        <f t="shared" si="269"/>
        <v>0</v>
      </c>
      <c r="L599" s="1">
        <f t="shared" si="269"/>
        <v>0</v>
      </c>
      <c r="M599" s="1">
        <f t="shared" si="269"/>
        <v>490</v>
      </c>
      <c r="N599" s="1">
        <f t="shared" si="269"/>
        <v>3988140.2</v>
      </c>
      <c r="O599" s="1">
        <f t="shared" si="269"/>
        <v>0</v>
      </c>
      <c r="P599" s="1">
        <f t="shared" si="269"/>
        <v>0</v>
      </c>
      <c r="Q599" s="1">
        <f t="shared" si="269"/>
        <v>608</v>
      </c>
      <c r="R599" s="1">
        <f t="shared" si="269"/>
        <v>2924197.22</v>
      </c>
      <c r="S599" s="1">
        <f t="shared" si="269"/>
        <v>0</v>
      </c>
      <c r="T599" s="1">
        <f t="shared" si="269"/>
        <v>0</v>
      </c>
      <c r="U599" s="1">
        <f t="shared" si="269"/>
        <v>0</v>
      </c>
      <c r="V599" s="1">
        <f t="shared" si="269"/>
        <v>0</v>
      </c>
      <c r="W599" s="1">
        <f t="shared" si="269"/>
        <v>0</v>
      </c>
      <c r="X599" s="1">
        <f t="shared" si="269"/>
        <v>0</v>
      </c>
      <c r="Y599" s="1">
        <f t="shared" si="269"/>
        <v>0</v>
      </c>
      <c r="Z599" s="1">
        <f t="shared" si="269"/>
        <v>0</v>
      </c>
      <c r="AA599" s="1">
        <f t="shared" si="269"/>
        <v>0</v>
      </c>
      <c r="AB599" s="1">
        <f t="shared" si="269"/>
        <v>0</v>
      </c>
      <c r="AC599" s="1">
        <f t="shared" si="269"/>
        <v>147924.01999999999</v>
      </c>
      <c r="AD599" s="1">
        <f t="shared" si="269"/>
        <v>330000</v>
      </c>
      <c r="AE599" s="1">
        <f t="shared" si="269"/>
        <v>120000</v>
      </c>
      <c r="AF599" s="2" t="s">
        <v>17037</v>
      </c>
      <c r="AG599" s="2" t="s">
        <v>17037</v>
      </c>
      <c r="AH599" s="2" t="s">
        <v>17037</v>
      </c>
      <c r="AI599" s="12"/>
      <c r="AJ599" s="12"/>
      <c r="AK599" s="12"/>
      <c r="AL599" s="12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4"/>
      <c r="AY599" s="14"/>
      <c r="AZ599" s="13"/>
      <c r="BA599" s="13"/>
      <c r="BB599" s="15"/>
      <c r="BC599" s="16">
        <f t="shared" si="251"/>
        <v>-490</v>
      </c>
      <c r="BJ599" s="5" t="e">
        <f t="shared" si="252"/>
        <v>#N/A</v>
      </c>
      <c r="BM599" s="5" t="s">
        <v>3022</v>
      </c>
      <c r="BN599" s="5" t="s">
        <v>1345</v>
      </c>
      <c r="BO599" s="5" t="s">
        <v>2140</v>
      </c>
      <c r="BU599" s="5" t="s">
        <v>3022</v>
      </c>
      <c r="BV599" s="5" t="s">
        <v>1345</v>
      </c>
      <c r="BW599" s="5" t="s">
        <v>2140</v>
      </c>
      <c r="CH599" s="165">
        <f t="shared" si="235"/>
        <v>0</v>
      </c>
    </row>
    <row r="600" spans="1:86" x14ac:dyDescent="0.3">
      <c r="A600" s="5">
        <v>1</v>
      </c>
      <c r="B600" s="17">
        <f>SUBTOTAL(9,$A$409:A600)</f>
        <v>150</v>
      </c>
      <c r="C600" s="4" t="s">
        <v>60</v>
      </c>
      <c r="D600" s="1">
        <f t="shared" ref="D600:D601" si="270">E600+F600+G600+H600+I600+J600+L600+N600+P600+R600+T600+U600+V600+W600+X600+Y600+Z600+AA600+AB600+AC600+AD600+AE600</f>
        <v>4223486.4000000004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169">
        <v>0</v>
      </c>
      <c r="L600" s="3">
        <v>0</v>
      </c>
      <c r="M600" s="1">
        <v>490</v>
      </c>
      <c r="N600" s="1">
        <v>3988140.2</v>
      </c>
      <c r="O600" s="3">
        <v>0</v>
      </c>
      <c r="P600" s="3">
        <v>0</v>
      </c>
      <c r="Q600" s="1">
        <v>0</v>
      </c>
      <c r="R600" s="1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1">
        <f>ROUND(N600*2.14%,2)</f>
        <v>85346.2</v>
      </c>
      <c r="AD600" s="1">
        <v>150000</v>
      </c>
      <c r="AE600" s="3">
        <v>0</v>
      </c>
      <c r="AF600" s="2">
        <v>2024</v>
      </c>
      <c r="AG600" s="2">
        <v>2024</v>
      </c>
      <c r="AH600" s="2">
        <v>2024</v>
      </c>
      <c r="AI600" s="12"/>
      <c r="AJ600" s="12"/>
      <c r="AK600" s="12"/>
      <c r="AL600" s="12"/>
      <c r="AM600" s="13" t="s">
        <v>16960</v>
      </c>
      <c r="AN600" s="13" t="s">
        <v>16960</v>
      </c>
      <c r="AO600" s="13">
        <v>0</v>
      </c>
      <c r="AP600" s="13" t="s">
        <v>16980</v>
      </c>
      <c r="AQ600" s="13" t="s">
        <v>16977</v>
      </c>
      <c r="AR600" s="13">
        <v>0</v>
      </c>
      <c r="AS600" s="13"/>
      <c r="AT600" s="13"/>
      <c r="AU600" s="13"/>
      <c r="AV600" s="13"/>
      <c r="AW600" s="13" t="s">
        <v>665</v>
      </c>
      <c r="AX600" s="14">
        <v>616.1</v>
      </c>
      <c r="AY600" s="14">
        <v>490</v>
      </c>
      <c r="AZ600" s="13" t="s">
        <v>2969</v>
      </c>
      <c r="BA600" s="13" t="s">
        <v>17023</v>
      </c>
      <c r="BB600" s="15"/>
      <c r="BC600" s="16">
        <f t="shared" si="251"/>
        <v>0</v>
      </c>
      <c r="BJ600" s="5" t="str">
        <f t="shared" si="252"/>
        <v>436.970</v>
      </c>
      <c r="BM600" s="5" t="s">
        <v>3023</v>
      </c>
      <c r="BN600" s="5" t="s">
        <v>790</v>
      </c>
      <c r="BO600" s="5" t="s">
        <v>2986</v>
      </c>
      <c r="BU600" s="5" t="s">
        <v>3023</v>
      </c>
      <c r="BV600" s="5" t="s">
        <v>790</v>
      </c>
      <c r="BW600" s="5" t="s">
        <v>2986</v>
      </c>
      <c r="CH600" s="165">
        <f t="shared" si="235"/>
        <v>1.7462298274040222E-10</v>
      </c>
    </row>
    <row r="601" spans="1:86" x14ac:dyDescent="0.3">
      <c r="A601" s="5">
        <v>1</v>
      </c>
      <c r="B601" s="17">
        <f>SUBTOTAL(9,$A$409:A601)</f>
        <v>151</v>
      </c>
      <c r="C601" s="194" t="s">
        <v>61</v>
      </c>
      <c r="D601" s="1">
        <f t="shared" si="270"/>
        <v>3286775.04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169">
        <v>0</v>
      </c>
      <c r="L601" s="3">
        <v>0</v>
      </c>
      <c r="M601" s="1">
        <v>0</v>
      </c>
      <c r="N601" s="1">
        <v>0</v>
      </c>
      <c r="O601" s="3">
        <v>0</v>
      </c>
      <c r="P601" s="3">
        <v>0</v>
      </c>
      <c r="Q601" s="3">
        <v>608</v>
      </c>
      <c r="R601" s="1">
        <v>2924197.22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1">
        <f>ROUND(R601*2.14%,2)</f>
        <v>62577.82</v>
      </c>
      <c r="AD601" s="3">
        <v>180000</v>
      </c>
      <c r="AE601" s="3">
        <v>120000</v>
      </c>
      <c r="AF601" s="2">
        <v>2024</v>
      </c>
      <c r="AG601" s="2">
        <v>2024</v>
      </c>
      <c r="AH601" s="2">
        <v>2024</v>
      </c>
      <c r="AI601" s="12"/>
      <c r="AJ601" s="12"/>
      <c r="AK601" s="12"/>
      <c r="AL601" s="12"/>
      <c r="AM601" s="13" t="s">
        <v>16966</v>
      </c>
      <c r="AN601" s="13" t="s">
        <v>16978</v>
      </c>
      <c r="AO601" s="13">
        <v>0</v>
      </c>
      <c r="AP601" s="13" t="s">
        <v>16971</v>
      </c>
      <c r="AQ601" s="13" t="s">
        <v>16968</v>
      </c>
      <c r="AR601" s="13">
        <v>0</v>
      </c>
      <c r="AS601" s="13"/>
      <c r="AT601" s="13"/>
      <c r="AU601" s="13"/>
      <c r="AV601" s="13"/>
      <c r="AW601" s="13" t="s">
        <v>945</v>
      </c>
      <c r="AX601" s="14">
        <v>396.4</v>
      </c>
      <c r="AY601" s="14">
        <v>642</v>
      </c>
      <c r="AZ601" s="13" t="s">
        <v>2969</v>
      </c>
      <c r="BA601" s="13" t="s">
        <v>1345</v>
      </c>
      <c r="BB601" s="15"/>
      <c r="BC601" s="16">
        <f t="shared" si="251"/>
        <v>642</v>
      </c>
      <c r="BJ601" s="5" t="str">
        <f t="shared" si="252"/>
        <v>539.200</v>
      </c>
      <c r="BM601" s="5" t="s">
        <v>3024</v>
      </c>
      <c r="BN601" s="5" t="s">
        <v>1142</v>
      </c>
      <c r="BO601" s="5" t="s">
        <v>3026</v>
      </c>
      <c r="BU601" s="5" t="s">
        <v>3024</v>
      </c>
      <c r="BV601" s="5" t="s">
        <v>1142</v>
      </c>
      <c r="BW601" s="5" t="s">
        <v>3026</v>
      </c>
      <c r="CH601" s="165">
        <f t="shared" si="235"/>
        <v>-1.7462298274040222E-10</v>
      </c>
    </row>
    <row r="602" spans="1:86" x14ac:dyDescent="0.3">
      <c r="B602" s="199" t="s">
        <v>53</v>
      </c>
      <c r="C602" s="200"/>
      <c r="D602" s="163">
        <f>D603</f>
        <v>4654454.3999999994</v>
      </c>
      <c r="E602" s="1">
        <f t="shared" ref="E602:AE602" si="271">E603</f>
        <v>0</v>
      </c>
      <c r="F602" s="1">
        <f t="shared" si="271"/>
        <v>0</v>
      </c>
      <c r="G602" s="1">
        <f t="shared" si="271"/>
        <v>0</v>
      </c>
      <c r="H602" s="1">
        <f t="shared" si="271"/>
        <v>0</v>
      </c>
      <c r="I602" s="1">
        <f t="shared" si="271"/>
        <v>0</v>
      </c>
      <c r="J602" s="1">
        <f t="shared" si="271"/>
        <v>0</v>
      </c>
      <c r="K602" s="164">
        <f t="shared" si="271"/>
        <v>0</v>
      </c>
      <c r="L602" s="1">
        <f t="shared" si="271"/>
        <v>0</v>
      </c>
      <c r="M602" s="1">
        <f t="shared" si="271"/>
        <v>540</v>
      </c>
      <c r="N602" s="1">
        <f t="shared" si="271"/>
        <v>4380707.26</v>
      </c>
      <c r="O602" s="1">
        <f t="shared" si="271"/>
        <v>0</v>
      </c>
      <c r="P602" s="1">
        <f t="shared" si="271"/>
        <v>0</v>
      </c>
      <c r="Q602" s="1">
        <f t="shared" si="271"/>
        <v>0</v>
      </c>
      <c r="R602" s="1">
        <f t="shared" si="271"/>
        <v>0</v>
      </c>
      <c r="S602" s="1">
        <f t="shared" si="271"/>
        <v>0</v>
      </c>
      <c r="T602" s="1">
        <f t="shared" si="271"/>
        <v>0</v>
      </c>
      <c r="U602" s="1">
        <f t="shared" si="271"/>
        <v>0</v>
      </c>
      <c r="V602" s="1">
        <f t="shared" si="271"/>
        <v>0</v>
      </c>
      <c r="W602" s="1">
        <f t="shared" si="271"/>
        <v>0</v>
      </c>
      <c r="X602" s="1">
        <f t="shared" si="271"/>
        <v>0</v>
      </c>
      <c r="Y602" s="1">
        <f t="shared" si="271"/>
        <v>0</v>
      </c>
      <c r="Z602" s="1">
        <f t="shared" si="271"/>
        <v>0</v>
      </c>
      <c r="AA602" s="1">
        <f t="shared" si="271"/>
        <v>0</v>
      </c>
      <c r="AB602" s="1">
        <f t="shared" si="271"/>
        <v>0</v>
      </c>
      <c r="AC602" s="1">
        <f t="shared" si="271"/>
        <v>93747.14</v>
      </c>
      <c r="AD602" s="1">
        <f t="shared" si="271"/>
        <v>180000</v>
      </c>
      <c r="AE602" s="1">
        <f t="shared" si="271"/>
        <v>0</v>
      </c>
      <c r="AF602" s="2" t="s">
        <v>17037</v>
      </c>
      <c r="AG602" s="2" t="s">
        <v>17037</v>
      </c>
      <c r="AH602" s="2" t="s">
        <v>17037</v>
      </c>
      <c r="AI602" s="12"/>
      <c r="AJ602" s="12"/>
      <c r="AK602" s="12"/>
      <c r="AL602" s="12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4"/>
      <c r="AY602" s="14"/>
      <c r="AZ602" s="13"/>
      <c r="BA602" s="13"/>
      <c r="BB602" s="15"/>
      <c r="BC602" s="16">
        <f t="shared" si="251"/>
        <v>-540</v>
      </c>
      <c r="BJ602" s="5" t="e">
        <f t="shared" ref="BJ602:BJ619" si="272">VLOOKUP(C602,BM:BO,3,FALSE)</f>
        <v>#N/A</v>
      </c>
      <c r="BM602" s="5" t="s">
        <v>3027</v>
      </c>
      <c r="BN602" s="5" t="s">
        <v>926</v>
      </c>
      <c r="BO602" s="5" t="s">
        <v>3028</v>
      </c>
      <c r="BU602" s="5" t="s">
        <v>3027</v>
      </c>
      <c r="BV602" s="5" t="s">
        <v>926</v>
      </c>
      <c r="BW602" s="5" t="s">
        <v>3028</v>
      </c>
      <c r="CH602" s="165">
        <f t="shared" ref="CH602:CH661" si="273">D602-E602-F602-G602-H602-I602-J602-L602-N602-P602-R602-T602-U602-V602-W602-X602-Y602-Z602-AA602-AB602-AC602-AD602-AE602</f>
        <v>-3.4924596548080444E-10</v>
      </c>
    </row>
    <row r="603" spans="1:86" x14ac:dyDescent="0.3">
      <c r="A603" s="5">
        <v>1</v>
      </c>
      <c r="B603" s="17">
        <f>SUBTOTAL(9,$A$409:A603)</f>
        <v>152</v>
      </c>
      <c r="C603" s="4" t="s">
        <v>62</v>
      </c>
      <c r="D603" s="1">
        <f>E603+F603+G603+H603+I603+J603+L603+N603+P603+R603+T603+U603+V603+W603+X603+Y603+Z603+AA603+AB603+AC603+AD603+AE603</f>
        <v>4654454.3999999994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169">
        <v>0</v>
      </c>
      <c r="L603" s="3">
        <v>0</v>
      </c>
      <c r="M603" s="1">
        <v>540</v>
      </c>
      <c r="N603" s="1">
        <v>4380707.26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1">
        <f>ROUND(N603*2.14%,2)</f>
        <v>93747.14</v>
      </c>
      <c r="AD603" s="1">
        <v>180000</v>
      </c>
      <c r="AE603" s="3">
        <v>0</v>
      </c>
      <c r="AF603" s="2">
        <v>2024</v>
      </c>
      <c r="AG603" s="2">
        <v>2024</v>
      </c>
      <c r="AH603" s="2">
        <v>2024</v>
      </c>
      <c r="AI603" s="12"/>
      <c r="AJ603" s="12"/>
      <c r="AK603" s="12"/>
      <c r="AL603" s="12"/>
      <c r="AM603" s="13" t="s">
        <v>16960</v>
      </c>
      <c r="AN603" s="13" t="s">
        <v>16965</v>
      </c>
      <c r="AO603" s="13">
        <v>0</v>
      </c>
      <c r="AP603" s="13" t="s">
        <v>16966</v>
      </c>
      <c r="AQ603" s="13" t="s">
        <v>16977</v>
      </c>
      <c r="AR603" s="13">
        <v>0</v>
      </c>
      <c r="AS603" s="13"/>
      <c r="AT603" s="13"/>
      <c r="AU603" s="13"/>
      <c r="AV603" s="13"/>
      <c r="AW603" s="13" t="s">
        <v>639</v>
      </c>
      <c r="AX603" s="14">
        <v>627.79999999999995</v>
      </c>
      <c r="AY603" s="14">
        <v>540</v>
      </c>
      <c r="AZ603" s="13" t="s">
        <v>2969</v>
      </c>
      <c r="BA603" s="13" t="s">
        <v>17023</v>
      </c>
      <c r="BB603" s="15"/>
      <c r="BC603" s="16">
        <f t="shared" ref="BC603:BC619" si="274">AY603-M603</f>
        <v>0</v>
      </c>
      <c r="BJ603" s="5" t="str">
        <f t="shared" si="272"/>
        <v>1067.000</v>
      </c>
      <c r="BM603" s="5" t="s">
        <v>3029</v>
      </c>
      <c r="BN603" s="5" t="s">
        <v>2986</v>
      </c>
      <c r="BO603" s="5" t="s">
        <v>2986</v>
      </c>
      <c r="BU603" s="5" t="s">
        <v>3029</v>
      </c>
      <c r="BV603" s="5" t="s">
        <v>2986</v>
      </c>
      <c r="BW603" s="5" t="s">
        <v>2986</v>
      </c>
      <c r="CH603" s="165">
        <f t="shared" si="273"/>
        <v>-3.4924596548080444E-10</v>
      </c>
    </row>
    <row r="604" spans="1:86" x14ac:dyDescent="0.3">
      <c r="B604" s="166" t="s">
        <v>55</v>
      </c>
      <c r="C604" s="166"/>
      <c r="D604" s="163">
        <f>D605</f>
        <v>6464520</v>
      </c>
      <c r="E604" s="1">
        <f t="shared" ref="E604:AE604" si="275">E605</f>
        <v>0</v>
      </c>
      <c r="F604" s="1">
        <f t="shared" si="275"/>
        <v>0</v>
      </c>
      <c r="G604" s="1">
        <f t="shared" si="275"/>
        <v>0</v>
      </c>
      <c r="H604" s="1">
        <f t="shared" si="275"/>
        <v>0</v>
      </c>
      <c r="I604" s="1">
        <f t="shared" si="275"/>
        <v>0</v>
      </c>
      <c r="J604" s="1">
        <f t="shared" si="275"/>
        <v>0</v>
      </c>
      <c r="K604" s="164">
        <f t="shared" si="275"/>
        <v>0</v>
      </c>
      <c r="L604" s="1">
        <f t="shared" si="275"/>
        <v>0</v>
      </c>
      <c r="M604" s="1">
        <f t="shared" si="275"/>
        <v>750</v>
      </c>
      <c r="N604" s="1">
        <f t="shared" si="275"/>
        <v>6152849.0300000003</v>
      </c>
      <c r="O604" s="1">
        <f t="shared" si="275"/>
        <v>0</v>
      </c>
      <c r="P604" s="1">
        <f t="shared" si="275"/>
        <v>0</v>
      </c>
      <c r="Q604" s="1">
        <f t="shared" si="275"/>
        <v>0</v>
      </c>
      <c r="R604" s="1">
        <f t="shared" si="275"/>
        <v>0</v>
      </c>
      <c r="S604" s="1">
        <f t="shared" si="275"/>
        <v>0</v>
      </c>
      <c r="T604" s="1">
        <f t="shared" si="275"/>
        <v>0</v>
      </c>
      <c r="U604" s="1">
        <f t="shared" si="275"/>
        <v>0</v>
      </c>
      <c r="V604" s="1">
        <f t="shared" si="275"/>
        <v>0</v>
      </c>
      <c r="W604" s="1">
        <f t="shared" si="275"/>
        <v>0</v>
      </c>
      <c r="X604" s="1">
        <f t="shared" si="275"/>
        <v>0</v>
      </c>
      <c r="Y604" s="1">
        <f t="shared" si="275"/>
        <v>0</v>
      </c>
      <c r="Z604" s="1">
        <f t="shared" si="275"/>
        <v>0</v>
      </c>
      <c r="AA604" s="1">
        <f t="shared" si="275"/>
        <v>0</v>
      </c>
      <c r="AB604" s="1">
        <f t="shared" si="275"/>
        <v>0</v>
      </c>
      <c r="AC604" s="1">
        <f t="shared" si="275"/>
        <v>131670.97</v>
      </c>
      <c r="AD604" s="1">
        <f t="shared" si="275"/>
        <v>180000</v>
      </c>
      <c r="AE604" s="1">
        <f t="shared" si="275"/>
        <v>0</v>
      </c>
      <c r="AF604" s="2" t="s">
        <v>17037</v>
      </c>
      <c r="AG604" s="2" t="s">
        <v>17037</v>
      </c>
      <c r="AH604" s="2" t="s">
        <v>17037</v>
      </c>
      <c r="AI604" s="12"/>
      <c r="AJ604" s="12"/>
      <c r="AK604" s="12"/>
      <c r="AL604" s="12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4"/>
      <c r="AY604" s="14"/>
      <c r="AZ604" s="13"/>
      <c r="BA604" s="13"/>
      <c r="BB604" s="15"/>
      <c r="BC604" s="16">
        <f t="shared" si="274"/>
        <v>-750</v>
      </c>
      <c r="BJ604" s="5" t="e">
        <f t="shared" si="272"/>
        <v>#N/A</v>
      </c>
      <c r="BM604" s="5" t="s">
        <v>3030</v>
      </c>
      <c r="BN604" s="5" t="s">
        <v>665</v>
      </c>
      <c r="BO604" s="5" t="s">
        <v>3031</v>
      </c>
      <c r="BU604" s="5" t="s">
        <v>3030</v>
      </c>
      <c r="BV604" s="5" t="s">
        <v>665</v>
      </c>
      <c r="BW604" s="5" t="s">
        <v>3031</v>
      </c>
      <c r="CH604" s="165">
        <f t="shared" si="273"/>
        <v>-2.6193447411060333E-10</v>
      </c>
    </row>
    <row r="605" spans="1:86" x14ac:dyDescent="0.3">
      <c r="A605" s="5">
        <v>1</v>
      </c>
      <c r="B605" s="17">
        <f>SUBTOTAL(9,$A$409:A605)</f>
        <v>153</v>
      </c>
      <c r="C605" s="196" t="s">
        <v>63</v>
      </c>
      <c r="D605" s="1">
        <f>E605+F605+G605+H605+I605+J605+L605+N605+P605+R605+T605+U605+V605+W605+X605+Y605+Z605+AA605+AB605+AC605+AD605+AE605</f>
        <v>6464520</v>
      </c>
      <c r="E605" s="176">
        <v>0</v>
      </c>
      <c r="F605" s="176">
        <v>0</v>
      </c>
      <c r="G605" s="176">
        <v>0</v>
      </c>
      <c r="H605" s="176">
        <v>0</v>
      </c>
      <c r="I605" s="176">
        <v>0</v>
      </c>
      <c r="J605" s="176">
        <v>0</v>
      </c>
      <c r="K605" s="201">
        <v>0</v>
      </c>
      <c r="L605" s="176">
        <v>0</v>
      </c>
      <c r="M605" s="1">
        <v>750</v>
      </c>
      <c r="N605" s="1">
        <v>6152849.0300000003</v>
      </c>
      <c r="O605" s="176">
        <v>0</v>
      </c>
      <c r="P605" s="176">
        <v>0</v>
      </c>
      <c r="Q605" s="176">
        <v>0</v>
      </c>
      <c r="R605" s="176">
        <v>0</v>
      </c>
      <c r="S605" s="176">
        <v>0</v>
      </c>
      <c r="T605" s="176">
        <v>0</v>
      </c>
      <c r="U605" s="176">
        <v>0</v>
      </c>
      <c r="V605" s="176">
        <v>0</v>
      </c>
      <c r="W605" s="176">
        <v>0</v>
      </c>
      <c r="X605" s="176">
        <v>0</v>
      </c>
      <c r="Y605" s="176">
        <v>0</v>
      </c>
      <c r="Z605" s="176">
        <v>0</v>
      </c>
      <c r="AA605" s="176">
        <v>0</v>
      </c>
      <c r="AB605" s="176">
        <v>0</v>
      </c>
      <c r="AC605" s="1">
        <f>ROUND(N605*2.14%,2)</f>
        <v>131670.97</v>
      </c>
      <c r="AD605" s="1">
        <v>180000</v>
      </c>
      <c r="AE605" s="176">
        <v>0</v>
      </c>
      <c r="AF605" s="2">
        <v>2024</v>
      </c>
      <c r="AG605" s="2">
        <v>2024</v>
      </c>
      <c r="AH605" s="2">
        <v>2024</v>
      </c>
      <c r="AI605" s="12"/>
      <c r="AJ605" s="12"/>
      <c r="AK605" s="12"/>
      <c r="AL605" s="12"/>
      <c r="AM605" s="13" t="s">
        <v>16973</v>
      </c>
      <c r="AN605" s="13" t="s">
        <v>16971</v>
      </c>
      <c r="AO605" s="13">
        <v>0</v>
      </c>
      <c r="AP605" s="13" t="s">
        <v>16979</v>
      </c>
      <c r="AQ605" s="13" t="s">
        <v>16972</v>
      </c>
      <c r="AR605" s="13">
        <v>0</v>
      </c>
      <c r="AS605" s="13"/>
      <c r="AT605" s="13"/>
      <c r="AU605" s="13"/>
      <c r="AV605" s="13"/>
      <c r="AW605" s="13" t="s">
        <v>813</v>
      </c>
      <c r="AX605" s="14">
        <v>713.29</v>
      </c>
      <c r="AY605" s="14">
        <v>750</v>
      </c>
      <c r="AZ605" s="13" t="s">
        <v>2969</v>
      </c>
      <c r="BA605" s="13" t="s">
        <v>17023</v>
      </c>
      <c r="BB605" s="15"/>
      <c r="BC605" s="16">
        <f t="shared" si="274"/>
        <v>0</v>
      </c>
      <c r="BJ605" s="5" t="str">
        <f t="shared" si="272"/>
        <v>508.800</v>
      </c>
      <c r="BM605" s="5" t="s">
        <v>3032</v>
      </c>
      <c r="BN605" s="5" t="s">
        <v>2986</v>
      </c>
      <c r="BO605" s="5" t="s">
        <v>2986</v>
      </c>
      <c r="BU605" s="5" t="s">
        <v>3032</v>
      </c>
      <c r="BV605" s="5" t="s">
        <v>2986</v>
      </c>
      <c r="BW605" s="5" t="s">
        <v>2986</v>
      </c>
      <c r="CH605" s="165">
        <f t="shared" si="273"/>
        <v>-2.6193447411060333E-10</v>
      </c>
    </row>
    <row r="606" spans="1:86" x14ac:dyDescent="0.3">
      <c r="B606" s="166" t="s">
        <v>54</v>
      </c>
      <c r="C606" s="166"/>
      <c r="D606" s="163">
        <f>D607</f>
        <v>5602584</v>
      </c>
      <c r="E606" s="1">
        <f t="shared" ref="E606:AE606" si="276">E607</f>
        <v>0</v>
      </c>
      <c r="F606" s="1">
        <f t="shared" si="276"/>
        <v>0</v>
      </c>
      <c r="G606" s="1">
        <f t="shared" si="276"/>
        <v>0</v>
      </c>
      <c r="H606" s="1">
        <f t="shared" si="276"/>
        <v>0</v>
      </c>
      <c r="I606" s="1">
        <f t="shared" si="276"/>
        <v>0</v>
      </c>
      <c r="J606" s="1">
        <f t="shared" si="276"/>
        <v>0</v>
      </c>
      <c r="K606" s="164">
        <f t="shared" si="276"/>
        <v>0</v>
      </c>
      <c r="L606" s="1">
        <f t="shared" si="276"/>
        <v>0</v>
      </c>
      <c r="M606" s="1">
        <f t="shared" si="276"/>
        <v>650</v>
      </c>
      <c r="N606" s="1">
        <f t="shared" si="276"/>
        <v>5308972</v>
      </c>
      <c r="O606" s="1">
        <f t="shared" si="276"/>
        <v>0</v>
      </c>
      <c r="P606" s="1">
        <f t="shared" si="276"/>
        <v>0</v>
      </c>
      <c r="Q606" s="1">
        <f t="shared" si="276"/>
        <v>0</v>
      </c>
      <c r="R606" s="1">
        <f t="shared" si="276"/>
        <v>0</v>
      </c>
      <c r="S606" s="1">
        <f t="shared" si="276"/>
        <v>0</v>
      </c>
      <c r="T606" s="1">
        <f t="shared" si="276"/>
        <v>0</v>
      </c>
      <c r="U606" s="1">
        <f t="shared" si="276"/>
        <v>0</v>
      </c>
      <c r="V606" s="1">
        <f t="shared" si="276"/>
        <v>0</v>
      </c>
      <c r="W606" s="1">
        <f t="shared" si="276"/>
        <v>0</v>
      </c>
      <c r="X606" s="1">
        <f t="shared" si="276"/>
        <v>0</v>
      </c>
      <c r="Y606" s="1">
        <f t="shared" si="276"/>
        <v>0</v>
      </c>
      <c r="Z606" s="1">
        <f t="shared" si="276"/>
        <v>0</v>
      </c>
      <c r="AA606" s="1">
        <f t="shared" si="276"/>
        <v>0</v>
      </c>
      <c r="AB606" s="1">
        <f t="shared" si="276"/>
        <v>0</v>
      </c>
      <c r="AC606" s="1">
        <f t="shared" si="276"/>
        <v>113612</v>
      </c>
      <c r="AD606" s="1">
        <f t="shared" si="276"/>
        <v>180000</v>
      </c>
      <c r="AE606" s="1">
        <f t="shared" si="276"/>
        <v>0</v>
      </c>
      <c r="AF606" s="2" t="s">
        <v>17037</v>
      </c>
      <c r="AG606" s="2" t="s">
        <v>17037</v>
      </c>
      <c r="AH606" s="2" t="s">
        <v>17037</v>
      </c>
      <c r="AI606" s="12"/>
      <c r="AJ606" s="12"/>
      <c r="AK606" s="12"/>
      <c r="AL606" s="12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4"/>
      <c r="AY606" s="14"/>
      <c r="AZ606" s="13"/>
      <c r="BA606" s="13"/>
      <c r="BB606" s="15"/>
      <c r="BC606" s="16">
        <f t="shared" si="274"/>
        <v>-650</v>
      </c>
      <c r="BJ606" s="5" t="e">
        <f t="shared" si="272"/>
        <v>#N/A</v>
      </c>
      <c r="BM606" s="5" t="s">
        <v>3034</v>
      </c>
      <c r="BN606" s="5" t="s">
        <v>666</v>
      </c>
      <c r="BO606" s="5" t="s">
        <v>3035</v>
      </c>
      <c r="BU606" s="5" t="s">
        <v>3034</v>
      </c>
      <c r="BV606" s="5" t="s">
        <v>666</v>
      </c>
      <c r="BW606" s="5" t="s">
        <v>3035</v>
      </c>
      <c r="CH606" s="165">
        <f t="shared" si="273"/>
        <v>0</v>
      </c>
    </row>
    <row r="607" spans="1:86" ht="18.75" customHeight="1" x14ac:dyDescent="0.3">
      <c r="A607" s="5">
        <v>1</v>
      </c>
      <c r="B607" s="17">
        <f>SUBTOTAL(9,$A$409:A607)</f>
        <v>154</v>
      </c>
      <c r="C607" s="196" t="s">
        <v>64</v>
      </c>
      <c r="D607" s="1">
        <f>E607+F607+G607+H607+I607+J607+L607+N607+P607+R607+T607+U607+V607+W607+X607+Y607+Z607+AA607+AB607+AC607+AD607+AE607</f>
        <v>5602584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169">
        <v>0</v>
      </c>
      <c r="L607" s="3">
        <v>0</v>
      </c>
      <c r="M607" s="1">
        <v>650</v>
      </c>
      <c r="N607" s="1">
        <v>5308972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1">
        <f>ROUND(N607*2.14%,2)</f>
        <v>113612</v>
      </c>
      <c r="AD607" s="1">
        <v>180000</v>
      </c>
      <c r="AE607" s="3">
        <v>0</v>
      </c>
      <c r="AF607" s="2">
        <v>2024</v>
      </c>
      <c r="AG607" s="2">
        <v>2024</v>
      </c>
      <c r="AH607" s="2">
        <v>2024</v>
      </c>
      <c r="AI607" s="12"/>
      <c r="AJ607" s="12"/>
      <c r="AK607" s="12"/>
      <c r="AL607" s="12"/>
      <c r="AM607" s="13" t="s">
        <v>16960</v>
      </c>
      <c r="AN607" s="13" t="s">
        <v>16966</v>
      </c>
      <c r="AO607" s="13">
        <v>0</v>
      </c>
      <c r="AP607" s="13" t="s">
        <v>16985</v>
      </c>
      <c r="AQ607" s="13" t="s">
        <v>16975</v>
      </c>
      <c r="AR607" s="13">
        <v>0</v>
      </c>
      <c r="AS607" s="13"/>
      <c r="AT607" s="13"/>
      <c r="AU607" s="13"/>
      <c r="AV607" s="13"/>
      <c r="AW607" s="13" t="s">
        <v>621</v>
      </c>
      <c r="AX607" s="14">
        <v>662.2</v>
      </c>
      <c r="AY607" s="14">
        <v>914.8</v>
      </c>
      <c r="AZ607" s="13" t="s">
        <v>2969</v>
      </c>
      <c r="BA607" s="13">
        <v>2004</v>
      </c>
      <c r="BB607" s="15"/>
      <c r="BC607" s="16">
        <f t="shared" si="274"/>
        <v>264.79999999999995</v>
      </c>
      <c r="BD607" s="5" t="s">
        <v>17021</v>
      </c>
      <c r="BJ607" s="5" t="str">
        <f t="shared" si="272"/>
        <v>914.800</v>
      </c>
      <c r="BM607" s="5" t="s">
        <v>604</v>
      </c>
      <c r="BN607" s="5" t="s">
        <v>3102</v>
      </c>
      <c r="BO607" s="5" t="s">
        <v>2986</v>
      </c>
      <c r="BU607" s="5" t="s">
        <v>604</v>
      </c>
      <c r="BV607" s="5" t="s">
        <v>3102</v>
      </c>
      <c r="BW607" s="5" t="s">
        <v>2986</v>
      </c>
      <c r="CH607" s="165">
        <f t="shared" si="273"/>
        <v>0</v>
      </c>
    </row>
    <row r="608" spans="1:86" x14ac:dyDescent="0.3">
      <c r="B608" s="166" t="s">
        <v>498</v>
      </c>
      <c r="C608" s="166"/>
      <c r="D608" s="163">
        <f>D609</f>
        <v>4641914.7</v>
      </c>
      <c r="E608" s="1">
        <f t="shared" ref="E608:AE608" si="277">E609</f>
        <v>0</v>
      </c>
      <c r="F608" s="1">
        <f t="shared" si="277"/>
        <v>0</v>
      </c>
      <c r="G608" s="1">
        <f t="shared" si="277"/>
        <v>0</v>
      </c>
      <c r="H608" s="1">
        <f t="shared" si="277"/>
        <v>0</v>
      </c>
      <c r="I608" s="1">
        <f t="shared" si="277"/>
        <v>0</v>
      </c>
      <c r="J608" s="1">
        <f t="shared" si="277"/>
        <v>0</v>
      </c>
      <c r="K608" s="164">
        <f t="shared" si="277"/>
        <v>0</v>
      </c>
      <c r="L608" s="1">
        <f t="shared" si="277"/>
        <v>0</v>
      </c>
      <c r="M608" s="1">
        <f t="shared" si="277"/>
        <v>570</v>
      </c>
      <c r="N608" s="1">
        <f t="shared" si="277"/>
        <v>4368430.29</v>
      </c>
      <c r="O608" s="1">
        <f t="shared" si="277"/>
        <v>0</v>
      </c>
      <c r="P608" s="1">
        <f t="shared" si="277"/>
        <v>0</v>
      </c>
      <c r="Q608" s="1">
        <f t="shared" si="277"/>
        <v>0</v>
      </c>
      <c r="R608" s="1">
        <f t="shared" si="277"/>
        <v>0</v>
      </c>
      <c r="S608" s="1">
        <f t="shared" si="277"/>
        <v>0</v>
      </c>
      <c r="T608" s="1">
        <f t="shared" si="277"/>
        <v>0</v>
      </c>
      <c r="U608" s="1">
        <f t="shared" si="277"/>
        <v>0</v>
      </c>
      <c r="V608" s="1">
        <f t="shared" si="277"/>
        <v>0</v>
      </c>
      <c r="W608" s="1">
        <f t="shared" si="277"/>
        <v>0</v>
      </c>
      <c r="X608" s="1">
        <f t="shared" si="277"/>
        <v>0</v>
      </c>
      <c r="Y608" s="1">
        <f t="shared" si="277"/>
        <v>0</v>
      </c>
      <c r="Z608" s="1">
        <f t="shared" si="277"/>
        <v>0</v>
      </c>
      <c r="AA608" s="1">
        <f t="shared" si="277"/>
        <v>0</v>
      </c>
      <c r="AB608" s="1">
        <f t="shared" si="277"/>
        <v>0</v>
      </c>
      <c r="AC608" s="1">
        <f t="shared" si="277"/>
        <v>93484.41</v>
      </c>
      <c r="AD608" s="1">
        <f t="shared" si="277"/>
        <v>180000</v>
      </c>
      <c r="AE608" s="1">
        <f t="shared" si="277"/>
        <v>0</v>
      </c>
      <c r="AF608" s="2" t="s">
        <v>17037</v>
      </c>
      <c r="AG608" s="2" t="s">
        <v>17037</v>
      </c>
      <c r="AH608" s="2" t="s">
        <v>17037</v>
      </c>
      <c r="AI608" s="12"/>
      <c r="AJ608" s="12"/>
      <c r="AK608" s="12"/>
      <c r="AL608" s="12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4"/>
      <c r="AY608" s="14"/>
      <c r="AZ608" s="13"/>
      <c r="BA608" s="13"/>
      <c r="BB608" s="15"/>
      <c r="BC608" s="16">
        <f t="shared" si="274"/>
        <v>-570</v>
      </c>
      <c r="BJ608" s="5" t="e">
        <f t="shared" si="272"/>
        <v>#N/A</v>
      </c>
      <c r="BM608" s="5" t="s">
        <v>3763</v>
      </c>
      <c r="BN608" s="5" t="s">
        <v>1000</v>
      </c>
      <c r="BO608" s="5" t="s">
        <v>773</v>
      </c>
      <c r="BU608" s="5" t="s">
        <v>3763</v>
      </c>
      <c r="BV608" s="5" t="s">
        <v>1000</v>
      </c>
      <c r="BW608" s="5" t="s">
        <v>773</v>
      </c>
      <c r="CH608" s="165">
        <f t="shared" si="273"/>
        <v>1.4551915228366852E-10</v>
      </c>
    </row>
    <row r="609" spans="1:86" x14ac:dyDescent="0.3">
      <c r="A609" s="5">
        <v>1</v>
      </c>
      <c r="B609" s="17">
        <f>SUBTOTAL(9,$A$409:A609)</f>
        <v>155</v>
      </c>
      <c r="C609" s="4" t="s">
        <v>504</v>
      </c>
      <c r="D609" s="1">
        <f>E609+F609+G609+H609+I609+J609+L609+N609+P609+R609+T609+U609+V609+W609+X609+Y609+Z609+AA609+AB609+AC609+AD609+AE609</f>
        <v>4641914.7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169">
        <v>0</v>
      </c>
      <c r="L609" s="3">
        <v>0</v>
      </c>
      <c r="M609" s="1">
        <v>570</v>
      </c>
      <c r="N609" s="1">
        <v>4368430.29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1">
        <f>ROUND(N609*2.14%,2)</f>
        <v>93484.41</v>
      </c>
      <c r="AD609" s="1">
        <v>180000</v>
      </c>
      <c r="AE609" s="3">
        <v>0</v>
      </c>
      <c r="AF609" s="2">
        <v>2024</v>
      </c>
      <c r="AG609" s="2">
        <v>2024</v>
      </c>
      <c r="AH609" s="2">
        <v>2024</v>
      </c>
      <c r="AI609" s="12"/>
      <c r="AJ609" s="12"/>
      <c r="AK609" s="12"/>
      <c r="AL609" s="12"/>
      <c r="AM609" s="13" t="s">
        <v>16960</v>
      </c>
      <c r="AN609" s="13" t="s">
        <v>16970</v>
      </c>
      <c r="AO609" s="13">
        <v>0</v>
      </c>
      <c r="AP609" s="13" t="s">
        <v>16971</v>
      </c>
      <c r="AQ609" s="13" t="s">
        <v>16977</v>
      </c>
      <c r="AR609" s="13">
        <v>0</v>
      </c>
      <c r="AS609" s="13"/>
      <c r="AT609" s="13"/>
      <c r="AU609" s="13"/>
      <c r="AV609" s="13"/>
      <c r="AW609" s="13" t="s">
        <v>800</v>
      </c>
      <c r="AX609" s="14">
        <v>831.4</v>
      </c>
      <c r="AY609" s="14">
        <v>550</v>
      </c>
      <c r="AZ609" s="13" t="s">
        <v>2969</v>
      </c>
      <c r="BA609" s="13" t="s">
        <v>17023</v>
      </c>
      <c r="BB609" s="15"/>
      <c r="BC609" s="16">
        <f t="shared" si="274"/>
        <v>-20</v>
      </c>
      <c r="BJ609" s="5" t="str">
        <f t="shared" si="272"/>
        <v>546.000</v>
      </c>
      <c r="BM609" s="5" t="s">
        <v>3766</v>
      </c>
      <c r="BN609" s="5" t="s">
        <v>2982</v>
      </c>
      <c r="BO609" s="5" t="s">
        <v>3767</v>
      </c>
      <c r="BU609" s="5" t="s">
        <v>3766</v>
      </c>
      <c r="BV609" s="5" t="s">
        <v>2982</v>
      </c>
      <c r="BW609" s="5" t="s">
        <v>3767</v>
      </c>
      <c r="CH609" s="165">
        <f t="shared" si="273"/>
        <v>1.4551915228366852E-10</v>
      </c>
    </row>
    <row r="610" spans="1:86" x14ac:dyDescent="0.3">
      <c r="B610" s="166" t="s">
        <v>499</v>
      </c>
      <c r="C610" s="166"/>
      <c r="D610" s="163">
        <f>D611</f>
        <v>5080000</v>
      </c>
      <c r="E610" s="1">
        <f t="shared" ref="E610:AE610" si="278">E611</f>
        <v>0</v>
      </c>
      <c r="F610" s="1">
        <f t="shared" si="278"/>
        <v>0</v>
      </c>
      <c r="G610" s="1">
        <f t="shared" si="278"/>
        <v>0</v>
      </c>
      <c r="H610" s="1">
        <f t="shared" si="278"/>
        <v>0</v>
      </c>
      <c r="I610" s="1">
        <f t="shared" si="278"/>
        <v>0</v>
      </c>
      <c r="J610" s="1">
        <f t="shared" si="278"/>
        <v>0</v>
      </c>
      <c r="K610" s="164">
        <f t="shared" si="278"/>
        <v>0</v>
      </c>
      <c r="L610" s="1">
        <f t="shared" si="278"/>
        <v>0</v>
      </c>
      <c r="M610" s="1">
        <f t="shared" si="278"/>
        <v>0</v>
      </c>
      <c r="N610" s="1">
        <f t="shared" si="278"/>
        <v>0</v>
      </c>
      <c r="O610" s="1">
        <f t="shared" si="278"/>
        <v>0</v>
      </c>
      <c r="P610" s="1">
        <f t="shared" si="278"/>
        <v>0</v>
      </c>
      <c r="Q610" s="1">
        <f t="shared" si="278"/>
        <v>0</v>
      </c>
      <c r="R610" s="1">
        <f t="shared" si="278"/>
        <v>0</v>
      </c>
      <c r="S610" s="1">
        <f t="shared" si="278"/>
        <v>0</v>
      </c>
      <c r="T610" s="1">
        <f t="shared" si="278"/>
        <v>0</v>
      </c>
      <c r="U610" s="1">
        <f t="shared" si="278"/>
        <v>4728803.5999999996</v>
      </c>
      <c r="V610" s="1">
        <f t="shared" si="278"/>
        <v>0</v>
      </c>
      <c r="W610" s="1">
        <f t="shared" si="278"/>
        <v>0</v>
      </c>
      <c r="X610" s="1">
        <f t="shared" si="278"/>
        <v>0</v>
      </c>
      <c r="Y610" s="1">
        <f t="shared" si="278"/>
        <v>0</v>
      </c>
      <c r="Z610" s="1">
        <f t="shared" si="278"/>
        <v>0</v>
      </c>
      <c r="AA610" s="1">
        <f t="shared" si="278"/>
        <v>0</v>
      </c>
      <c r="AB610" s="1">
        <f t="shared" si="278"/>
        <v>0</v>
      </c>
      <c r="AC610" s="1">
        <f t="shared" si="278"/>
        <v>101196.4</v>
      </c>
      <c r="AD610" s="1">
        <f t="shared" si="278"/>
        <v>250000</v>
      </c>
      <c r="AE610" s="1">
        <f t="shared" si="278"/>
        <v>0</v>
      </c>
      <c r="AF610" s="2" t="s">
        <v>17037</v>
      </c>
      <c r="AG610" s="2" t="s">
        <v>17037</v>
      </c>
      <c r="AH610" s="2" t="s">
        <v>17037</v>
      </c>
      <c r="AI610" s="12"/>
      <c r="AJ610" s="12"/>
      <c r="AK610" s="12"/>
      <c r="AL610" s="12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4"/>
      <c r="AY610" s="14"/>
      <c r="AZ610" s="13"/>
      <c r="BA610" s="13"/>
      <c r="BB610" s="15"/>
      <c r="BC610" s="16">
        <f t="shared" si="274"/>
        <v>0</v>
      </c>
      <c r="BJ610" s="5" t="e">
        <f t="shared" si="272"/>
        <v>#N/A</v>
      </c>
      <c r="BM610" s="5" t="s">
        <v>3768</v>
      </c>
      <c r="BN610" s="5" t="s">
        <v>2982</v>
      </c>
      <c r="BO610" s="5" t="s">
        <v>2377</v>
      </c>
      <c r="BU610" s="5" t="s">
        <v>3768</v>
      </c>
      <c r="BV610" s="5" t="s">
        <v>2982</v>
      </c>
      <c r="BW610" s="5" t="s">
        <v>2377</v>
      </c>
      <c r="CH610" s="165">
        <f t="shared" si="273"/>
        <v>3.7834979593753815E-10</v>
      </c>
    </row>
    <row r="611" spans="1:86" x14ac:dyDescent="0.3">
      <c r="A611" s="5">
        <v>1</v>
      </c>
      <c r="B611" s="17">
        <f>SUBTOTAL(9,$A$409:A611)</f>
        <v>156</v>
      </c>
      <c r="C611" s="4" t="s">
        <v>505</v>
      </c>
      <c r="D611" s="1">
        <f>E611+F611+G611+H611+I611+J611+L611+N611+P611+R611+T611+U611+V611+W611+X611+Y611+Z611+AA611+AB611+AC611+AD611+AE611</f>
        <v>5080000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169">
        <v>0</v>
      </c>
      <c r="L611" s="3">
        <v>0</v>
      </c>
      <c r="M611" s="1">
        <v>0</v>
      </c>
      <c r="N611" s="197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1">
        <v>4728803.5999999996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f>ROUND(U611*2.14%,2)</f>
        <v>101196.4</v>
      </c>
      <c r="AD611" s="3">
        <v>250000</v>
      </c>
      <c r="AE611" s="3">
        <v>0</v>
      </c>
      <c r="AF611" s="2">
        <v>2024</v>
      </c>
      <c r="AG611" s="2">
        <v>2024</v>
      </c>
      <c r="AH611" s="2">
        <v>2024</v>
      </c>
      <c r="AI611" s="12"/>
      <c r="AJ611" s="12"/>
      <c r="AK611" s="12"/>
      <c r="AL611" s="12"/>
      <c r="AM611" s="13" t="s">
        <v>16966</v>
      </c>
      <c r="AN611" s="13" t="s">
        <v>16965</v>
      </c>
      <c r="AO611" s="13">
        <v>0</v>
      </c>
      <c r="AP611" s="13" t="s">
        <v>16969</v>
      </c>
      <c r="AQ611" s="13" t="s">
        <v>16977</v>
      </c>
      <c r="AR611" s="13">
        <v>0</v>
      </c>
      <c r="AS611" s="13" t="s">
        <v>16998</v>
      </c>
      <c r="AT611" s="13"/>
      <c r="AU611" s="13"/>
      <c r="AV611" s="13"/>
      <c r="AW611" s="13" t="s">
        <v>778</v>
      </c>
      <c r="AX611" s="14">
        <v>848.5</v>
      </c>
      <c r="AY611" s="14">
        <v>548</v>
      </c>
      <c r="AZ611" s="13" t="s">
        <v>2969</v>
      </c>
      <c r="BA611" s="13" t="s">
        <v>1345</v>
      </c>
      <c r="BB611" s="15"/>
      <c r="BC611" s="16">
        <f t="shared" si="274"/>
        <v>548</v>
      </c>
      <c r="BJ611" s="5" t="str">
        <f t="shared" si="272"/>
        <v>729.100</v>
      </c>
      <c r="BM611" s="5" t="s">
        <v>3769</v>
      </c>
      <c r="BN611" s="5" t="s">
        <v>3261</v>
      </c>
      <c r="BO611" s="5" t="s">
        <v>3771</v>
      </c>
      <c r="BU611" s="5" t="s">
        <v>3769</v>
      </c>
      <c r="BV611" s="5" t="s">
        <v>3261</v>
      </c>
      <c r="BW611" s="5" t="s">
        <v>3771</v>
      </c>
      <c r="CH611" s="165">
        <f t="shared" si="273"/>
        <v>3.7834979593753815E-10</v>
      </c>
    </row>
    <row r="612" spans="1:86" x14ac:dyDescent="0.3">
      <c r="B612" s="166" t="s">
        <v>502</v>
      </c>
      <c r="C612" s="166"/>
      <c r="D612" s="163">
        <f>D613</f>
        <v>5416381.5199999996</v>
      </c>
      <c r="E612" s="1">
        <f t="shared" ref="E612:AE612" si="279">E613</f>
        <v>0</v>
      </c>
      <c r="F612" s="1">
        <f t="shared" si="279"/>
        <v>0</v>
      </c>
      <c r="G612" s="1">
        <f t="shared" si="279"/>
        <v>0</v>
      </c>
      <c r="H612" s="1">
        <f t="shared" si="279"/>
        <v>0</v>
      </c>
      <c r="I612" s="1">
        <f t="shared" si="279"/>
        <v>0</v>
      </c>
      <c r="J612" s="1">
        <f t="shared" si="279"/>
        <v>0</v>
      </c>
      <c r="K612" s="164">
        <f t="shared" si="279"/>
        <v>0</v>
      </c>
      <c r="L612" s="1">
        <f t="shared" si="279"/>
        <v>0</v>
      </c>
      <c r="M612" s="1">
        <f t="shared" si="279"/>
        <v>665.1</v>
      </c>
      <c r="N612" s="1">
        <f t="shared" si="279"/>
        <v>5126670.7699999996</v>
      </c>
      <c r="O612" s="1">
        <f t="shared" si="279"/>
        <v>0</v>
      </c>
      <c r="P612" s="1">
        <f t="shared" si="279"/>
        <v>0</v>
      </c>
      <c r="Q612" s="1">
        <f t="shared" si="279"/>
        <v>0</v>
      </c>
      <c r="R612" s="1">
        <f t="shared" si="279"/>
        <v>0</v>
      </c>
      <c r="S612" s="1">
        <f t="shared" si="279"/>
        <v>0</v>
      </c>
      <c r="T612" s="1">
        <f t="shared" si="279"/>
        <v>0</v>
      </c>
      <c r="U612" s="1">
        <f t="shared" si="279"/>
        <v>0</v>
      </c>
      <c r="V612" s="1">
        <f t="shared" si="279"/>
        <v>0</v>
      </c>
      <c r="W612" s="1">
        <f t="shared" si="279"/>
        <v>0</v>
      </c>
      <c r="X612" s="1">
        <f t="shared" si="279"/>
        <v>0</v>
      </c>
      <c r="Y612" s="1">
        <f t="shared" si="279"/>
        <v>0</v>
      </c>
      <c r="Z612" s="1">
        <f t="shared" si="279"/>
        <v>0</v>
      </c>
      <c r="AA612" s="1">
        <f t="shared" si="279"/>
        <v>0</v>
      </c>
      <c r="AB612" s="1">
        <f t="shared" si="279"/>
        <v>0</v>
      </c>
      <c r="AC612" s="1">
        <f t="shared" si="279"/>
        <v>109710.75</v>
      </c>
      <c r="AD612" s="1">
        <f t="shared" si="279"/>
        <v>180000</v>
      </c>
      <c r="AE612" s="1">
        <f t="shared" si="279"/>
        <v>0</v>
      </c>
      <c r="AF612" s="2" t="s">
        <v>17037</v>
      </c>
      <c r="AG612" s="2" t="s">
        <v>17037</v>
      </c>
      <c r="AH612" s="2" t="s">
        <v>17037</v>
      </c>
      <c r="AI612" s="12"/>
      <c r="AJ612" s="12"/>
      <c r="AK612" s="12"/>
      <c r="AL612" s="12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4"/>
      <c r="AY612" s="14"/>
      <c r="AZ612" s="13"/>
      <c r="BA612" s="13"/>
      <c r="BB612" s="15"/>
      <c r="BC612" s="16">
        <f t="shared" si="274"/>
        <v>-665.1</v>
      </c>
      <c r="BJ612" s="5" t="e">
        <f t="shared" si="272"/>
        <v>#N/A</v>
      </c>
      <c r="BM612" s="5" t="s">
        <v>3772</v>
      </c>
      <c r="BN612" s="5" t="s">
        <v>774</v>
      </c>
      <c r="BO612" s="5" t="s">
        <v>3774</v>
      </c>
      <c r="BU612" s="5" t="s">
        <v>3772</v>
      </c>
      <c r="BV612" s="5" t="s">
        <v>774</v>
      </c>
      <c r="BW612" s="5" t="s">
        <v>3774</v>
      </c>
      <c r="CH612" s="165">
        <f t="shared" si="273"/>
        <v>0</v>
      </c>
    </row>
    <row r="613" spans="1:86" x14ac:dyDescent="0.3">
      <c r="A613" s="5">
        <v>1</v>
      </c>
      <c r="B613" s="17">
        <f>SUBTOTAL(9,$A$409:A613)</f>
        <v>157</v>
      </c>
      <c r="C613" s="4" t="s">
        <v>506</v>
      </c>
      <c r="D613" s="1">
        <f>E613+F613+G613+H613+I613+J613+L613+N613+P613+R613+T613+U613+V613+W613+X613+Y613+Z613+AA613+AB613+AC613+AD613+AE613</f>
        <v>5416381.5199999996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169">
        <v>0</v>
      </c>
      <c r="L613" s="3">
        <v>0</v>
      </c>
      <c r="M613" s="1">
        <v>665.1</v>
      </c>
      <c r="N613" s="1">
        <v>5126670.7699999996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1">
        <f>ROUND(N613*2.14%,2)</f>
        <v>109710.75</v>
      </c>
      <c r="AD613" s="1">
        <v>180000</v>
      </c>
      <c r="AE613" s="3">
        <v>0</v>
      </c>
      <c r="AF613" s="2">
        <v>2024</v>
      </c>
      <c r="AG613" s="2">
        <v>2024</v>
      </c>
      <c r="AH613" s="2">
        <v>2024</v>
      </c>
      <c r="AI613" s="12"/>
      <c r="AJ613" s="12"/>
      <c r="AK613" s="12"/>
      <c r="AL613" s="12"/>
      <c r="AM613" s="13" t="s">
        <v>16976</v>
      </c>
      <c r="AN613" s="13" t="s">
        <v>16967</v>
      </c>
      <c r="AO613" s="13">
        <v>0</v>
      </c>
      <c r="AP613" s="13" t="s">
        <v>16970</v>
      </c>
      <c r="AQ613" s="13" t="s">
        <v>16977</v>
      </c>
      <c r="AR613" s="13" t="s">
        <v>16967</v>
      </c>
      <c r="AS613" s="13" t="s">
        <v>16996</v>
      </c>
      <c r="AT613" s="13"/>
      <c r="AU613" s="13"/>
      <c r="AV613" s="13"/>
      <c r="AW613" s="13" t="s">
        <v>813</v>
      </c>
      <c r="AX613" s="14">
        <v>713.9</v>
      </c>
      <c r="AY613" s="14">
        <v>685.22</v>
      </c>
      <c r="AZ613" s="13" t="s">
        <v>2969</v>
      </c>
      <c r="BA613" s="13" t="s">
        <v>17023</v>
      </c>
      <c r="BB613" s="15"/>
      <c r="BC613" s="16">
        <f t="shared" si="274"/>
        <v>20.120000000000005</v>
      </c>
      <c r="BJ613" s="5" t="str">
        <f t="shared" si="272"/>
        <v>497.100</v>
      </c>
      <c r="BM613" s="5" t="s">
        <v>3775</v>
      </c>
      <c r="BN613" s="5" t="s">
        <v>865</v>
      </c>
      <c r="BO613" s="5" t="s">
        <v>3777</v>
      </c>
      <c r="BU613" s="5" t="s">
        <v>3775</v>
      </c>
      <c r="BV613" s="5" t="s">
        <v>865</v>
      </c>
      <c r="BW613" s="5" t="s">
        <v>3777</v>
      </c>
      <c r="CH613" s="165">
        <f t="shared" si="273"/>
        <v>0</v>
      </c>
    </row>
    <row r="614" spans="1:86" x14ac:dyDescent="0.3">
      <c r="B614" s="166" t="s">
        <v>305</v>
      </c>
      <c r="C614" s="166"/>
      <c r="D614" s="163">
        <f>D615+D616</f>
        <v>13673874.810000001</v>
      </c>
      <c r="E614" s="1">
        <f t="shared" ref="E614:AE614" si="280">E615+E616</f>
        <v>0</v>
      </c>
      <c r="F614" s="1">
        <f t="shared" si="280"/>
        <v>0</v>
      </c>
      <c r="G614" s="1">
        <f t="shared" si="280"/>
        <v>0</v>
      </c>
      <c r="H614" s="1">
        <f t="shared" si="280"/>
        <v>0</v>
      </c>
      <c r="I614" s="1">
        <f t="shared" si="280"/>
        <v>0</v>
      </c>
      <c r="J614" s="1">
        <f t="shared" si="280"/>
        <v>0</v>
      </c>
      <c r="K614" s="164">
        <f t="shared" si="280"/>
        <v>0</v>
      </c>
      <c r="L614" s="1">
        <f t="shared" si="280"/>
        <v>0</v>
      </c>
      <c r="M614" s="1">
        <f t="shared" si="280"/>
        <v>1727</v>
      </c>
      <c r="N614" s="1">
        <f t="shared" si="280"/>
        <v>13015346.4</v>
      </c>
      <c r="O614" s="1">
        <f t="shared" si="280"/>
        <v>0</v>
      </c>
      <c r="P614" s="1">
        <f t="shared" si="280"/>
        <v>0</v>
      </c>
      <c r="Q614" s="1">
        <f t="shared" si="280"/>
        <v>0</v>
      </c>
      <c r="R614" s="1">
        <f t="shared" si="280"/>
        <v>0</v>
      </c>
      <c r="S614" s="1">
        <f t="shared" si="280"/>
        <v>0</v>
      </c>
      <c r="T614" s="1">
        <f t="shared" si="280"/>
        <v>0</v>
      </c>
      <c r="U614" s="1">
        <f t="shared" si="280"/>
        <v>0</v>
      </c>
      <c r="V614" s="1">
        <f t="shared" si="280"/>
        <v>0</v>
      </c>
      <c r="W614" s="1">
        <f t="shared" si="280"/>
        <v>0</v>
      </c>
      <c r="X614" s="1">
        <f t="shared" si="280"/>
        <v>0</v>
      </c>
      <c r="Y614" s="1">
        <f t="shared" si="280"/>
        <v>0</v>
      </c>
      <c r="Z614" s="1">
        <f t="shared" si="280"/>
        <v>0</v>
      </c>
      <c r="AA614" s="1">
        <f t="shared" si="280"/>
        <v>0</v>
      </c>
      <c r="AB614" s="1">
        <f t="shared" si="280"/>
        <v>0</v>
      </c>
      <c r="AC614" s="1">
        <f t="shared" si="280"/>
        <v>278528.40999999997</v>
      </c>
      <c r="AD614" s="1">
        <f t="shared" si="280"/>
        <v>380000</v>
      </c>
      <c r="AE614" s="1">
        <f t="shared" si="280"/>
        <v>0</v>
      </c>
      <c r="AF614" s="2" t="s">
        <v>17037</v>
      </c>
      <c r="AG614" s="2" t="s">
        <v>17037</v>
      </c>
      <c r="AH614" s="2" t="s">
        <v>17037</v>
      </c>
      <c r="AI614" s="12"/>
      <c r="AJ614" s="12"/>
      <c r="AK614" s="12"/>
      <c r="AL614" s="12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4"/>
      <c r="AY614" s="14"/>
      <c r="AZ614" s="13"/>
      <c r="BA614" s="13"/>
      <c r="BB614" s="15"/>
      <c r="BC614" s="16">
        <f t="shared" si="274"/>
        <v>-1727</v>
      </c>
      <c r="BJ614" s="5" t="e">
        <f t="shared" si="272"/>
        <v>#N/A</v>
      </c>
      <c r="BM614" s="5" t="s">
        <v>3457</v>
      </c>
      <c r="BN614" s="5" t="s">
        <v>2986</v>
      </c>
      <c r="BO614" s="5" t="s">
        <v>2986</v>
      </c>
      <c r="BU614" s="5" t="s">
        <v>3457</v>
      </c>
      <c r="BV614" s="5" t="s">
        <v>2986</v>
      </c>
      <c r="BW614" s="5" t="s">
        <v>2986</v>
      </c>
      <c r="CH614" s="165">
        <f t="shared" si="273"/>
        <v>1.7462298274040222E-10</v>
      </c>
    </row>
    <row r="615" spans="1:86" x14ac:dyDescent="0.3">
      <c r="A615" s="5">
        <v>1</v>
      </c>
      <c r="B615" s="17">
        <f>SUBTOTAL(9,$A$409:A615)</f>
        <v>158</v>
      </c>
      <c r="C615" s="4" t="s">
        <v>307</v>
      </c>
      <c r="D615" s="1">
        <f t="shared" ref="D615:D616" si="281">E615+F615+G615+H615+I615+J615+L615+N615+P615+R615+T615+U615+V615+W615+X615+Y615+Z615+AA615+AB615+AC615+AD615+AE615</f>
        <v>4908976.4800000004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169">
        <v>0</v>
      </c>
      <c r="L615" s="3">
        <v>0</v>
      </c>
      <c r="M615" s="1">
        <v>620</v>
      </c>
      <c r="N615" s="1">
        <v>4629896.6900000004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1">
        <f>ROUND(N615*2.14%,2)</f>
        <v>99079.79</v>
      </c>
      <c r="AD615" s="1">
        <v>180000</v>
      </c>
      <c r="AE615" s="3">
        <v>0</v>
      </c>
      <c r="AF615" s="2">
        <v>2024</v>
      </c>
      <c r="AG615" s="2">
        <v>2024</v>
      </c>
      <c r="AH615" s="2">
        <v>2024</v>
      </c>
      <c r="AI615" s="12"/>
      <c r="AJ615" s="12"/>
      <c r="AK615" s="12"/>
      <c r="AL615" s="12"/>
      <c r="AM615" s="13" t="s">
        <v>16964</v>
      </c>
      <c r="AN615" s="13" t="s">
        <v>16964</v>
      </c>
      <c r="AO615" s="13">
        <v>0</v>
      </c>
      <c r="AP615" s="13" t="s">
        <v>16976</v>
      </c>
      <c r="AQ615" s="13" t="s">
        <v>16977</v>
      </c>
      <c r="AR615" s="13" t="s">
        <v>16969</v>
      </c>
      <c r="AS615" s="13"/>
      <c r="AT615" s="13"/>
      <c r="AU615" s="13"/>
      <c r="AV615" s="13"/>
      <c r="AW615" s="13" t="s">
        <v>790</v>
      </c>
      <c r="AX615" s="14">
        <v>1776.4</v>
      </c>
      <c r="AY615" s="14">
        <v>620</v>
      </c>
      <c r="AZ615" s="13" t="s">
        <v>2969</v>
      </c>
      <c r="BA615" s="13" t="s">
        <v>17023</v>
      </c>
      <c r="BB615" s="15"/>
      <c r="BC615" s="16">
        <f t="shared" si="274"/>
        <v>0</v>
      </c>
      <c r="BJ615" s="5" t="str">
        <f t="shared" si="272"/>
        <v>нет данных</v>
      </c>
      <c r="BM615" s="5" t="s">
        <v>3458</v>
      </c>
      <c r="BN615" s="5" t="s">
        <v>1345</v>
      </c>
      <c r="BO615" s="5" t="s">
        <v>2986</v>
      </c>
      <c r="BU615" s="5" t="s">
        <v>3458</v>
      </c>
      <c r="BV615" s="5" t="s">
        <v>1345</v>
      </c>
      <c r="BW615" s="5" t="s">
        <v>2986</v>
      </c>
      <c r="CH615" s="165">
        <f t="shared" si="273"/>
        <v>5.8207660913467407E-11</v>
      </c>
    </row>
    <row r="616" spans="1:86" x14ac:dyDescent="0.3">
      <c r="A616" s="5">
        <v>1</v>
      </c>
      <c r="B616" s="17">
        <f>SUBTOTAL(9,$A$409:A616)</f>
        <v>159</v>
      </c>
      <c r="C616" s="4" t="s">
        <v>308</v>
      </c>
      <c r="D616" s="1">
        <f t="shared" si="281"/>
        <v>8764898.3300000001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169">
        <v>0</v>
      </c>
      <c r="L616" s="3">
        <v>0</v>
      </c>
      <c r="M616" s="1">
        <v>1107</v>
      </c>
      <c r="N616" s="1">
        <v>8385449.71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1">
        <f>ROUND(N616*2.14%,2)</f>
        <v>179448.62</v>
      </c>
      <c r="AD616" s="3">
        <v>200000</v>
      </c>
      <c r="AE616" s="3">
        <v>0</v>
      </c>
      <c r="AF616" s="2">
        <v>2024</v>
      </c>
      <c r="AG616" s="2">
        <v>2024</v>
      </c>
      <c r="AH616" s="2">
        <v>2024</v>
      </c>
      <c r="AI616" s="12"/>
      <c r="AJ616" s="12"/>
      <c r="AK616" s="12"/>
      <c r="AL616" s="12"/>
      <c r="AM616" s="13" t="s">
        <v>16968</v>
      </c>
      <c r="AN616" s="13" t="s">
        <v>16985</v>
      </c>
      <c r="AO616" s="13">
        <v>0</v>
      </c>
      <c r="AP616" s="13" t="s">
        <v>16971</v>
      </c>
      <c r="AQ616" s="13" t="s">
        <v>16969</v>
      </c>
      <c r="AR616" s="13">
        <v>0</v>
      </c>
      <c r="AS616" s="13" t="s">
        <v>16991</v>
      </c>
      <c r="AT616" s="13"/>
      <c r="AU616" s="13"/>
      <c r="AV616" s="13"/>
      <c r="AW616" s="13" t="s">
        <v>774</v>
      </c>
      <c r="AX616" s="14">
        <v>1824.4</v>
      </c>
      <c r="AY616" s="14">
        <v>1107</v>
      </c>
      <c r="AZ616" s="13" t="s">
        <v>2969</v>
      </c>
      <c r="BA616" s="13" t="s">
        <v>17023</v>
      </c>
      <c r="BB616" s="15"/>
      <c r="BC616" s="16">
        <f t="shared" si="274"/>
        <v>0</v>
      </c>
      <c r="BJ616" s="5" t="str">
        <f t="shared" si="272"/>
        <v>1093.000</v>
      </c>
      <c r="BM616" s="5" t="s">
        <v>558</v>
      </c>
      <c r="BN616" s="5" t="s">
        <v>2982</v>
      </c>
      <c r="BO616" s="5" t="s">
        <v>3459</v>
      </c>
      <c r="BU616" s="5" t="s">
        <v>558</v>
      </c>
      <c r="BV616" s="5" t="s">
        <v>2982</v>
      </c>
      <c r="BW616" s="5" t="s">
        <v>3459</v>
      </c>
      <c r="CH616" s="165">
        <f t="shared" si="273"/>
        <v>1.1641532182693481E-10</v>
      </c>
    </row>
    <row r="617" spans="1:86" x14ac:dyDescent="0.3">
      <c r="B617" s="166" t="s">
        <v>309</v>
      </c>
      <c r="C617" s="166"/>
      <c r="D617" s="163">
        <f>D618+D619</f>
        <v>5923261.2000000002</v>
      </c>
      <c r="E617" s="1">
        <f t="shared" ref="E617:AE617" si="282">E618+E619</f>
        <v>0</v>
      </c>
      <c r="F617" s="1">
        <f t="shared" si="282"/>
        <v>0</v>
      </c>
      <c r="G617" s="1">
        <f t="shared" si="282"/>
        <v>0</v>
      </c>
      <c r="H617" s="1">
        <f t="shared" si="282"/>
        <v>0</v>
      </c>
      <c r="I617" s="1">
        <f t="shared" si="282"/>
        <v>0</v>
      </c>
      <c r="J617" s="1">
        <f t="shared" si="282"/>
        <v>0</v>
      </c>
      <c r="K617" s="164">
        <f t="shared" si="282"/>
        <v>0</v>
      </c>
      <c r="L617" s="1">
        <f t="shared" si="282"/>
        <v>0</v>
      </c>
      <c r="M617" s="1">
        <f t="shared" si="282"/>
        <v>300</v>
      </c>
      <c r="N617" s="1">
        <f t="shared" si="282"/>
        <v>2178687.29</v>
      </c>
      <c r="O617" s="1">
        <f t="shared" si="282"/>
        <v>0</v>
      </c>
      <c r="P617" s="1">
        <f t="shared" si="282"/>
        <v>0</v>
      </c>
      <c r="Q617" s="1">
        <f t="shared" si="282"/>
        <v>0</v>
      </c>
      <c r="R617" s="1">
        <f t="shared" si="282"/>
        <v>0</v>
      </c>
      <c r="S617" s="1">
        <f t="shared" si="282"/>
        <v>0</v>
      </c>
      <c r="T617" s="1">
        <f t="shared" si="282"/>
        <v>0</v>
      </c>
      <c r="U617" s="1">
        <f t="shared" si="282"/>
        <v>3326757.39</v>
      </c>
      <c r="V617" s="1">
        <f t="shared" si="282"/>
        <v>0</v>
      </c>
      <c r="W617" s="1">
        <f t="shared" si="282"/>
        <v>0</v>
      </c>
      <c r="X617" s="1">
        <f t="shared" si="282"/>
        <v>0</v>
      </c>
      <c r="Y617" s="1">
        <f t="shared" si="282"/>
        <v>0</v>
      </c>
      <c r="Z617" s="1">
        <f t="shared" si="282"/>
        <v>0</v>
      </c>
      <c r="AA617" s="1">
        <f t="shared" si="282"/>
        <v>0</v>
      </c>
      <c r="AB617" s="1">
        <f t="shared" si="282"/>
        <v>0</v>
      </c>
      <c r="AC617" s="1">
        <f t="shared" si="282"/>
        <v>117816.52</v>
      </c>
      <c r="AD617" s="1">
        <f t="shared" si="282"/>
        <v>300000</v>
      </c>
      <c r="AE617" s="1">
        <f t="shared" si="282"/>
        <v>0</v>
      </c>
      <c r="AF617" s="2" t="s">
        <v>17037</v>
      </c>
      <c r="AG617" s="2" t="s">
        <v>17037</v>
      </c>
      <c r="AH617" s="2" t="s">
        <v>17037</v>
      </c>
      <c r="AI617" s="12"/>
      <c r="AJ617" s="12"/>
      <c r="AK617" s="12"/>
      <c r="AL617" s="12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4"/>
      <c r="AY617" s="14"/>
      <c r="AZ617" s="13"/>
      <c r="BA617" s="13"/>
      <c r="BB617" s="15"/>
      <c r="BC617" s="16">
        <f t="shared" si="274"/>
        <v>-300</v>
      </c>
      <c r="BJ617" s="5" t="e">
        <f t="shared" si="272"/>
        <v>#N/A</v>
      </c>
      <c r="BM617" s="5" t="s">
        <v>3460</v>
      </c>
      <c r="BN617" s="5" t="s">
        <v>2986</v>
      </c>
      <c r="BO617" s="5" t="s">
        <v>2986</v>
      </c>
      <c r="BU617" s="5" t="s">
        <v>3460</v>
      </c>
      <c r="BV617" s="5" t="s">
        <v>2986</v>
      </c>
      <c r="BW617" s="5" t="s">
        <v>2986</v>
      </c>
      <c r="CH617" s="165">
        <f t="shared" si="273"/>
        <v>0</v>
      </c>
    </row>
    <row r="618" spans="1:86" x14ac:dyDescent="0.3">
      <c r="A618" s="5">
        <v>1</v>
      </c>
      <c r="B618" s="17">
        <f>SUBTOTAL(9,$A$409:A618)</f>
        <v>160</v>
      </c>
      <c r="C618" s="4" t="s">
        <v>310</v>
      </c>
      <c r="D618" s="1">
        <f t="shared" ref="D618:D619" si="283">E618+F618+G618+H618+I618+J618+L618+N618+P618+R618+T618+U618+V618+W618+X618+Y618+Z618+AA618+AB618+AC618+AD618+AE618</f>
        <v>2375311.2000000002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169">
        <v>0</v>
      </c>
      <c r="L618" s="3">
        <v>0</v>
      </c>
      <c r="M618" s="190">
        <v>300</v>
      </c>
      <c r="N618" s="1">
        <v>2178687.29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1">
        <f>ROUND(N618*2.14%,2)</f>
        <v>46623.91</v>
      </c>
      <c r="AD618" s="1">
        <v>150000</v>
      </c>
      <c r="AE618" s="3">
        <v>0</v>
      </c>
      <c r="AF618" s="2">
        <v>2024</v>
      </c>
      <c r="AG618" s="2">
        <v>2024</v>
      </c>
      <c r="AH618" s="2">
        <v>2024</v>
      </c>
      <c r="AI618" s="12"/>
      <c r="AJ618" s="12"/>
      <c r="AK618" s="12"/>
      <c r="AL618" s="12"/>
      <c r="AM618" s="13" t="s">
        <v>16981</v>
      </c>
      <c r="AN618" s="13" t="s">
        <v>16960</v>
      </c>
      <c r="AO618" s="13">
        <v>0</v>
      </c>
      <c r="AP618" s="13" t="s">
        <v>16966</v>
      </c>
      <c r="AQ618" s="13" t="s">
        <v>16977</v>
      </c>
      <c r="AR618" s="13">
        <v>0</v>
      </c>
      <c r="AS618" s="13"/>
      <c r="AT618" s="13"/>
      <c r="AU618" s="13"/>
      <c r="AV618" s="13"/>
      <c r="AW618" s="13" t="s">
        <v>618</v>
      </c>
      <c r="AX618" s="14">
        <v>317.2</v>
      </c>
      <c r="AY618" s="14">
        <v>300</v>
      </c>
      <c r="AZ618" s="13" t="s">
        <v>2969</v>
      </c>
      <c r="BA618" s="13" t="s">
        <v>17023</v>
      </c>
      <c r="BB618" s="15"/>
      <c r="BC618" s="16">
        <f t="shared" si="274"/>
        <v>0</v>
      </c>
      <c r="BJ618" s="5" t="str">
        <f t="shared" si="272"/>
        <v>нет данных</v>
      </c>
      <c r="BM618" s="5" t="s">
        <v>559</v>
      </c>
      <c r="BN618" s="5" t="s">
        <v>2986</v>
      </c>
      <c r="BO618" s="5" t="s">
        <v>2986</v>
      </c>
      <c r="BU618" s="5" t="s">
        <v>559</v>
      </c>
      <c r="BV618" s="5" t="s">
        <v>2986</v>
      </c>
      <c r="BW618" s="5" t="s">
        <v>2986</v>
      </c>
      <c r="CH618" s="165">
        <f t="shared" si="273"/>
        <v>1.4551915228366852E-10</v>
      </c>
    </row>
    <row r="619" spans="1:86" x14ac:dyDescent="0.3">
      <c r="A619" s="5">
        <v>1</v>
      </c>
      <c r="B619" s="17">
        <f>SUBTOTAL(9,$A$409:A619)</f>
        <v>161</v>
      </c>
      <c r="C619" s="4" t="s">
        <v>311</v>
      </c>
      <c r="D619" s="1">
        <f t="shared" si="283"/>
        <v>3547950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169">
        <v>0</v>
      </c>
      <c r="L619" s="3">
        <v>0</v>
      </c>
      <c r="M619" s="1">
        <v>0</v>
      </c>
      <c r="N619" s="1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1">
        <v>3326757.39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1">
        <f>ROUND(U619*2.14%,2)</f>
        <v>71192.61</v>
      </c>
      <c r="AD619" s="1">
        <v>150000</v>
      </c>
      <c r="AE619" s="3">
        <v>0</v>
      </c>
      <c r="AF619" s="2">
        <v>2024</v>
      </c>
      <c r="AG619" s="2">
        <v>2024</v>
      </c>
      <c r="AH619" s="2">
        <v>2024</v>
      </c>
      <c r="AI619" s="12"/>
      <c r="AJ619" s="12"/>
      <c r="AK619" s="12"/>
      <c r="AL619" s="12"/>
      <c r="AM619" s="13" t="s">
        <v>16964</v>
      </c>
      <c r="AN619" s="13" t="s">
        <v>16978</v>
      </c>
      <c r="AO619" s="13">
        <v>0</v>
      </c>
      <c r="AP619" s="13" t="s">
        <v>16975</v>
      </c>
      <c r="AQ619" s="13" t="s">
        <v>16983</v>
      </c>
      <c r="AR619" s="13" t="s">
        <v>16975</v>
      </c>
      <c r="AS619" s="13"/>
      <c r="AT619" s="13"/>
      <c r="AU619" s="13"/>
      <c r="AV619" s="13"/>
      <c r="AW619" s="13" t="s">
        <v>739</v>
      </c>
      <c r="AX619" s="14">
        <v>939.4</v>
      </c>
      <c r="AY619" s="14">
        <v>381.5</v>
      </c>
      <c r="AZ619" s="13" t="s">
        <v>2994</v>
      </c>
      <c r="BA619" s="13" t="s">
        <v>17023</v>
      </c>
      <c r="BB619" s="15"/>
      <c r="BC619" s="16">
        <f t="shared" si="274"/>
        <v>381.5</v>
      </c>
      <c r="BJ619" s="5" t="str">
        <f t="shared" si="272"/>
        <v>432.400</v>
      </c>
      <c r="BM619" s="5" t="s">
        <v>560</v>
      </c>
      <c r="BN619" s="5" t="s">
        <v>665</v>
      </c>
      <c r="BO619" s="5" t="s">
        <v>1741</v>
      </c>
      <c r="BU619" s="5" t="s">
        <v>560</v>
      </c>
      <c r="BV619" s="5" t="s">
        <v>665</v>
      </c>
      <c r="BW619" s="5" t="s">
        <v>1741</v>
      </c>
      <c r="CH619" s="165">
        <f t="shared" si="273"/>
        <v>-1.1641532182693481E-10</v>
      </c>
    </row>
    <row r="620" spans="1:86" x14ac:dyDescent="0.3">
      <c r="B620" s="162" t="s">
        <v>17219</v>
      </c>
      <c r="C620" s="4"/>
      <c r="D620" s="163">
        <f t="shared" ref="D620:AE620" si="284">D621+D658+D666+D675+D685+D693+D696+D699+D703+D705+D709+D711+D713+D715+D717+D719+D723+D725+D727+D729+D731+D733+D735+D737+D743+D746+D748+D751+D754+D757+D763+D765+D767+D769+D771+D773+D775+D778+D780+D782+D784+D786+D788+D790+D792+D794+D797</f>
        <v>830778530.82999969</v>
      </c>
      <c r="E620" s="1">
        <f t="shared" si="284"/>
        <v>690390.63</v>
      </c>
      <c r="F620" s="1">
        <f t="shared" si="284"/>
        <v>0</v>
      </c>
      <c r="G620" s="1">
        <f t="shared" si="284"/>
        <v>8249317.5999999996</v>
      </c>
      <c r="H620" s="1">
        <f t="shared" si="284"/>
        <v>357676.95</v>
      </c>
      <c r="I620" s="1">
        <f t="shared" si="284"/>
        <v>0</v>
      </c>
      <c r="J620" s="1">
        <f t="shared" si="284"/>
        <v>0</v>
      </c>
      <c r="K620" s="164">
        <f t="shared" si="284"/>
        <v>6</v>
      </c>
      <c r="L620" s="1">
        <f t="shared" si="284"/>
        <v>13428940.67</v>
      </c>
      <c r="M620" s="1">
        <f t="shared" si="284"/>
        <v>85529.820000000022</v>
      </c>
      <c r="N620" s="1">
        <f t="shared" si="284"/>
        <v>695662997.40999973</v>
      </c>
      <c r="O620" s="1">
        <f t="shared" si="284"/>
        <v>0</v>
      </c>
      <c r="P620" s="1">
        <f t="shared" si="284"/>
        <v>0</v>
      </c>
      <c r="Q620" s="1">
        <f t="shared" si="284"/>
        <v>9216.83</v>
      </c>
      <c r="R620" s="1">
        <f t="shared" si="284"/>
        <v>56769344.079999991</v>
      </c>
      <c r="S620" s="1">
        <f t="shared" si="284"/>
        <v>88.83</v>
      </c>
      <c r="T620" s="1">
        <f t="shared" si="284"/>
        <v>2790287.84</v>
      </c>
      <c r="U620" s="1">
        <f t="shared" si="284"/>
        <v>11632196.02</v>
      </c>
      <c r="V620" s="1">
        <f t="shared" si="284"/>
        <v>0</v>
      </c>
      <c r="W620" s="1">
        <f t="shared" si="284"/>
        <v>0</v>
      </c>
      <c r="X620" s="1">
        <f t="shared" si="284"/>
        <v>0</v>
      </c>
      <c r="Y620" s="1">
        <f t="shared" si="284"/>
        <v>0</v>
      </c>
      <c r="Z620" s="1">
        <f t="shared" si="284"/>
        <v>0</v>
      </c>
      <c r="AA620" s="1">
        <f t="shared" si="284"/>
        <v>0</v>
      </c>
      <c r="AB620" s="1">
        <f t="shared" si="284"/>
        <v>0</v>
      </c>
      <c r="AC620" s="1">
        <f t="shared" si="284"/>
        <v>16907379.629999995</v>
      </c>
      <c r="AD620" s="1">
        <f t="shared" si="284"/>
        <v>24290000</v>
      </c>
      <c r="AE620" s="1">
        <f t="shared" si="284"/>
        <v>0</v>
      </c>
      <c r="AF620" s="2" t="s">
        <v>17037</v>
      </c>
      <c r="AG620" s="2" t="s">
        <v>17037</v>
      </c>
      <c r="AH620" s="2" t="s">
        <v>17037</v>
      </c>
      <c r="AI620" s="12"/>
      <c r="AJ620" s="12"/>
      <c r="AK620" s="12"/>
      <c r="AL620" s="12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4"/>
      <c r="AY620" s="14"/>
      <c r="AZ620" s="13"/>
      <c r="BA620" s="13"/>
      <c r="BB620" s="15"/>
      <c r="BC620" s="16"/>
      <c r="CH620" s="165">
        <f t="shared" si="273"/>
        <v>-4.4703483581542969E-8</v>
      </c>
    </row>
    <row r="621" spans="1:86" x14ac:dyDescent="0.3">
      <c r="B621" s="166" t="s">
        <v>71</v>
      </c>
      <c r="C621" s="166"/>
      <c r="D621" s="163">
        <f t="shared" ref="D621:AE621" si="285">SUM(D622:D657)</f>
        <v>213625283.15999997</v>
      </c>
      <c r="E621" s="1">
        <f t="shared" si="285"/>
        <v>0</v>
      </c>
      <c r="F621" s="1">
        <f t="shared" si="285"/>
        <v>0</v>
      </c>
      <c r="G621" s="1">
        <f t="shared" si="285"/>
        <v>0</v>
      </c>
      <c r="H621" s="1">
        <f t="shared" si="285"/>
        <v>0</v>
      </c>
      <c r="I621" s="1">
        <f t="shared" si="285"/>
        <v>0</v>
      </c>
      <c r="J621" s="1">
        <f t="shared" si="285"/>
        <v>0</v>
      </c>
      <c r="K621" s="164">
        <f t="shared" si="285"/>
        <v>1</v>
      </c>
      <c r="L621" s="1">
        <f t="shared" si="285"/>
        <v>2259447.8199999998</v>
      </c>
      <c r="M621" s="1">
        <f t="shared" si="285"/>
        <v>19946.099999999999</v>
      </c>
      <c r="N621" s="1">
        <f t="shared" si="285"/>
        <v>153415644.93000001</v>
      </c>
      <c r="O621" s="1">
        <f t="shared" si="285"/>
        <v>0</v>
      </c>
      <c r="P621" s="1">
        <f t="shared" si="285"/>
        <v>0</v>
      </c>
      <c r="Q621" s="1">
        <f t="shared" si="285"/>
        <v>7166.7999999999993</v>
      </c>
      <c r="R621" s="1">
        <f t="shared" si="285"/>
        <v>46376290.839999989</v>
      </c>
      <c r="S621" s="1">
        <f t="shared" si="285"/>
        <v>0</v>
      </c>
      <c r="T621" s="1">
        <f t="shared" si="285"/>
        <v>0</v>
      </c>
      <c r="U621" s="1">
        <f t="shared" si="285"/>
        <v>0</v>
      </c>
      <c r="V621" s="1">
        <f t="shared" si="285"/>
        <v>0</v>
      </c>
      <c r="W621" s="1">
        <f t="shared" si="285"/>
        <v>0</v>
      </c>
      <c r="X621" s="1">
        <f t="shared" si="285"/>
        <v>0</v>
      </c>
      <c r="Y621" s="1">
        <f t="shared" si="285"/>
        <v>0</v>
      </c>
      <c r="Z621" s="1">
        <f t="shared" si="285"/>
        <v>0</v>
      </c>
      <c r="AA621" s="1">
        <f t="shared" si="285"/>
        <v>0</v>
      </c>
      <c r="AB621" s="1">
        <f t="shared" si="285"/>
        <v>0</v>
      </c>
      <c r="AC621" s="1">
        <f t="shared" si="285"/>
        <v>4323899.5699999994</v>
      </c>
      <c r="AD621" s="1">
        <f t="shared" si="285"/>
        <v>7250000</v>
      </c>
      <c r="AE621" s="1">
        <f t="shared" si="285"/>
        <v>0</v>
      </c>
      <c r="AF621" s="2" t="s">
        <v>17037</v>
      </c>
      <c r="AG621" s="2" t="s">
        <v>17037</v>
      </c>
      <c r="AH621" s="2" t="s">
        <v>17037</v>
      </c>
      <c r="AI621" s="12"/>
      <c r="AJ621" s="12"/>
      <c r="AK621" s="12"/>
      <c r="AL621" s="12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4"/>
      <c r="AY621" s="14"/>
      <c r="AZ621" s="13"/>
      <c r="BA621" s="13"/>
      <c r="BB621" s="15"/>
      <c r="BC621" s="16">
        <f t="shared" ref="BC621:BC642" si="286">AY621-M621</f>
        <v>-19946.099999999999</v>
      </c>
      <c r="BJ621" s="5" t="e">
        <f t="shared" ref="BJ621:BJ642" si="287">VLOOKUP(C621,BM:BO,3,FALSE)</f>
        <v>#N/A</v>
      </c>
      <c r="BM621" s="5" t="s">
        <v>3172</v>
      </c>
      <c r="BN621" s="5" t="s">
        <v>2986</v>
      </c>
      <c r="BO621" s="5" t="s">
        <v>2986</v>
      </c>
      <c r="BU621" s="5" t="s">
        <v>3172</v>
      </c>
      <c r="BV621" s="5" t="s">
        <v>2986</v>
      </c>
      <c r="BW621" s="5" t="s">
        <v>2986</v>
      </c>
      <c r="CH621" s="165">
        <f t="shared" si="273"/>
        <v>-2.1420419216156006E-8</v>
      </c>
    </row>
    <row r="622" spans="1:86" x14ac:dyDescent="0.3">
      <c r="A622" s="5">
        <v>1</v>
      </c>
      <c r="B622" s="17">
        <f>SUBTOTAL(9,$A$622:A622)</f>
        <v>1</v>
      </c>
      <c r="C622" s="4" t="s">
        <v>150</v>
      </c>
      <c r="D622" s="1">
        <f t="shared" ref="D622:D657" si="288">E622+F622+G622+H622+I622+J622+L622+N622+P622+R622+T622+U622+V622+W622+X622+Y622+Z622+AA622+AB622+AC622+AD622+AE622</f>
        <v>2097858.2999999998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169">
        <v>0</v>
      </c>
      <c r="L622" s="3">
        <v>0</v>
      </c>
      <c r="M622" s="190">
        <v>256</v>
      </c>
      <c r="N622" s="1">
        <v>1877676.03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1">
        <f>ROUND(N622*2.14%,2)</f>
        <v>40182.269999999997</v>
      </c>
      <c r="AD622" s="1">
        <v>180000</v>
      </c>
      <c r="AE622" s="3">
        <v>0</v>
      </c>
      <c r="AF622" s="2">
        <v>2025</v>
      </c>
      <c r="AG622" s="2">
        <v>2025</v>
      </c>
      <c r="AH622" s="2">
        <v>2025</v>
      </c>
      <c r="AI622" s="12"/>
      <c r="AJ622" s="12"/>
      <c r="AK622" s="12"/>
      <c r="AL622" s="12"/>
      <c r="AM622" s="13" t="s">
        <v>16966</v>
      </c>
      <c r="AN622" s="13" t="s">
        <v>16965</v>
      </c>
      <c r="AO622" s="13">
        <v>0</v>
      </c>
      <c r="AP622" s="13" t="s">
        <v>16975</v>
      </c>
      <c r="AQ622" s="13" t="s">
        <v>16969</v>
      </c>
      <c r="AR622" s="13">
        <v>0</v>
      </c>
      <c r="AS622" s="13"/>
      <c r="AT622" s="13"/>
      <c r="AU622" s="13"/>
      <c r="AV622" s="13"/>
      <c r="AW622" s="13" t="s">
        <v>665</v>
      </c>
      <c r="AX622" s="14">
        <v>269.5</v>
      </c>
      <c r="AY622" s="14">
        <v>256</v>
      </c>
      <c r="AZ622" s="13" t="s">
        <v>17026</v>
      </c>
      <c r="BA622" s="13">
        <v>2007</v>
      </c>
      <c r="BB622" s="15"/>
      <c r="BC622" s="16">
        <f t="shared" si="286"/>
        <v>0</v>
      </c>
      <c r="BJ622" s="5" t="str">
        <f t="shared" si="287"/>
        <v>269.500</v>
      </c>
      <c r="BM622" s="5" t="s">
        <v>3173</v>
      </c>
      <c r="BN622" s="5" t="s">
        <v>2986</v>
      </c>
      <c r="BO622" s="5" t="s">
        <v>2986</v>
      </c>
      <c r="BU622" s="5" t="s">
        <v>3173</v>
      </c>
      <c r="BV622" s="5" t="s">
        <v>2986</v>
      </c>
      <c r="BW622" s="5" t="s">
        <v>2986</v>
      </c>
      <c r="CH622" s="165">
        <f t="shared" si="273"/>
        <v>-2.0372681319713593E-10</v>
      </c>
    </row>
    <row r="623" spans="1:86" x14ac:dyDescent="0.3">
      <c r="A623" s="5">
        <v>1</v>
      </c>
      <c r="B623" s="17">
        <f>SUBTOTAL(9,$A$622:A623)</f>
        <v>2</v>
      </c>
      <c r="C623" s="4" t="s">
        <v>151</v>
      </c>
      <c r="D623" s="1">
        <f t="shared" si="288"/>
        <v>4031821.43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169">
        <v>0</v>
      </c>
      <c r="L623" s="3">
        <v>0</v>
      </c>
      <c r="M623" s="190">
        <v>492</v>
      </c>
      <c r="N623" s="1">
        <v>3771119.47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1">
        <f>ROUND(N623*2.14%,2)</f>
        <v>80701.960000000006</v>
      </c>
      <c r="AD623" s="1">
        <v>180000</v>
      </c>
      <c r="AE623" s="3">
        <v>0</v>
      </c>
      <c r="AF623" s="2">
        <v>2025</v>
      </c>
      <c r="AG623" s="2">
        <v>2025</v>
      </c>
      <c r="AH623" s="2">
        <v>2025</v>
      </c>
      <c r="AI623" s="12"/>
      <c r="AJ623" s="12"/>
      <c r="AK623" s="12"/>
      <c r="AL623" s="12"/>
      <c r="AM623" s="13" t="s">
        <v>16966</v>
      </c>
      <c r="AN623" s="13" t="s">
        <v>16965</v>
      </c>
      <c r="AO623" s="13">
        <v>0</v>
      </c>
      <c r="AP623" s="13" t="s">
        <v>16970</v>
      </c>
      <c r="AQ623" s="13" t="s">
        <v>16977</v>
      </c>
      <c r="AR623" s="13">
        <v>0</v>
      </c>
      <c r="AS623" s="13"/>
      <c r="AT623" s="13"/>
      <c r="AU623" s="13"/>
      <c r="AV623" s="13"/>
      <c r="AW623" s="13" t="s">
        <v>615</v>
      </c>
      <c r="AX623" s="14">
        <v>543</v>
      </c>
      <c r="AY623" s="14">
        <v>492</v>
      </c>
      <c r="AZ623" s="13" t="s">
        <v>17026</v>
      </c>
      <c r="BA623" s="13">
        <v>2007</v>
      </c>
      <c r="BB623" s="15"/>
      <c r="BC623" s="16">
        <f t="shared" si="286"/>
        <v>0</v>
      </c>
      <c r="BJ623" s="5" t="str">
        <f t="shared" si="287"/>
        <v>508.300</v>
      </c>
      <c r="BM623" s="5" t="s">
        <v>3174</v>
      </c>
      <c r="BN623" s="5" t="s">
        <v>2986</v>
      </c>
      <c r="BO623" s="5" t="s">
        <v>2986</v>
      </c>
      <c r="BU623" s="5" t="s">
        <v>3174</v>
      </c>
      <c r="BV623" s="5" t="s">
        <v>2986</v>
      </c>
      <c r="BW623" s="5" t="s">
        <v>2986</v>
      </c>
      <c r="CH623" s="165">
        <f t="shared" si="273"/>
        <v>-5.8207660913467407E-11</v>
      </c>
    </row>
    <row r="624" spans="1:86" x14ac:dyDescent="0.3">
      <c r="A624" s="5">
        <v>1</v>
      </c>
      <c r="B624" s="17">
        <f>SUBTOTAL(9,$A$622:A624)</f>
        <v>3</v>
      </c>
      <c r="C624" s="4" t="s">
        <v>152</v>
      </c>
      <c r="D624" s="1">
        <f t="shared" si="288"/>
        <v>6179475.7199999997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169">
        <v>0</v>
      </c>
      <c r="L624" s="3">
        <v>0</v>
      </c>
      <c r="M624" s="190">
        <v>0</v>
      </c>
      <c r="N624" s="190">
        <v>0</v>
      </c>
      <c r="O624" s="3">
        <v>0</v>
      </c>
      <c r="P624" s="3">
        <v>0</v>
      </c>
      <c r="Q624" s="3">
        <v>902</v>
      </c>
      <c r="R624" s="1">
        <v>5854195.9299999997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1">
        <f>ROUND(R624*2.14%,2)</f>
        <v>125279.79</v>
      </c>
      <c r="AD624" s="3">
        <v>200000</v>
      </c>
      <c r="AE624" s="3">
        <v>0</v>
      </c>
      <c r="AF624" s="2">
        <v>2025</v>
      </c>
      <c r="AG624" s="2">
        <v>2025</v>
      </c>
      <c r="AH624" s="2">
        <v>2025</v>
      </c>
      <c r="AI624" s="12"/>
      <c r="AJ624" s="12"/>
      <c r="AK624" s="12"/>
      <c r="AL624" s="12"/>
      <c r="AM624" s="13" t="s">
        <v>16964</v>
      </c>
      <c r="AN624" s="13" t="s">
        <v>16967</v>
      </c>
      <c r="AO624" s="13">
        <v>0</v>
      </c>
      <c r="AP624" s="13" t="s">
        <v>16966</v>
      </c>
      <c r="AQ624" s="13" t="s">
        <v>16963</v>
      </c>
      <c r="AR624" s="13">
        <v>0</v>
      </c>
      <c r="AS624" s="13"/>
      <c r="AT624" s="13"/>
      <c r="AU624" s="13"/>
      <c r="AV624" s="13"/>
      <c r="AW624" s="13" t="s">
        <v>633</v>
      </c>
      <c r="AX624" s="14">
        <v>951.6</v>
      </c>
      <c r="AY624" s="14">
        <v>530</v>
      </c>
      <c r="AZ624" s="13" t="s">
        <v>594</v>
      </c>
      <c r="BA624" s="13" t="s">
        <v>633</v>
      </c>
      <c r="BB624" s="15"/>
      <c r="BC624" s="16">
        <f t="shared" si="286"/>
        <v>530</v>
      </c>
      <c r="BJ624" s="5" t="str">
        <f t="shared" si="287"/>
        <v>951.500</v>
      </c>
      <c r="BM624" s="5" t="s">
        <v>3176</v>
      </c>
      <c r="BN624" s="5" t="s">
        <v>1270</v>
      </c>
      <c r="BO624" s="5" t="s">
        <v>3177</v>
      </c>
      <c r="BU624" s="5" t="s">
        <v>3176</v>
      </c>
      <c r="BV624" s="5" t="s">
        <v>1270</v>
      </c>
      <c r="BW624" s="5" t="s">
        <v>3177</v>
      </c>
      <c r="CH624" s="165">
        <f t="shared" si="273"/>
        <v>5.8207660913467407E-11</v>
      </c>
    </row>
    <row r="625" spans="1:86" x14ac:dyDescent="0.3">
      <c r="A625" s="5">
        <v>1</v>
      </c>
      <c r="B625" s="17">
        <f>SUBTOTAL(9,$A$622:A625)</f>
        <v>4</v>
      </c>
      <c r="C625" s="4" t="s">
        <v>288</v>
      </c>
      <c r="D625" s="1">
        <f t="shared" si="288"/>
        <v>3294293.1199999996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169">
        <v>0</v>
      </c>
      <c r="L625" s="3">
        <v>0</v>
      </c>
      <c r="M625" s="190">
        <v>402</v>
      </c>
      <c r="N625" s="1">
        <v>3049043.59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1">
        <f>ROUND(N625*2.14%,2)</f>
        <v>65249.53</v>
      </c>
      <c r="AD625" s="1">
        <v>180000</v>
      </c>
      <c r="AE625" s="3">
        <v>0</v>
      </c>
      <c r="AF625" s="2">
        <v>2025</v>
      </c>
      <c r="AG625" s="2">
        <v>2025</v>
      </c>
      <c r="AH625" s="2">
        <v>2025</v>
      </c>
      <c r="AI625" s="12"/>
      <c r="AJ625" s="12"/>
      <c r="AK625" s="12"/>
      <c r="AL625" s="12"/>
      <c r="AM625" s="13" t="s">
        <v>16966</v>
      </c>
      <c r="AN625" s="13" t="s">
        <v>16970</v>
      </c>
      <c r="AO625" s="13">
        <v>0</v>
      </c>
      <c r="AP625" s="13" t="s">
        <v>16964</v>
      </c>
      <c r="AQ625" s="13" t="s">
        <v>16977</v>
      </c>
      <c r="AR625" s="13">
        <v>0</v>
      </c>
      <c r="AS625" s="13"/>
      <c r="AT625" s="13"/>
      <c r="AU625" s="13"/>
      <c r="AV625" s="13"/>
      <c r="AW625" s="13" t="s">
        <v>797</v>
      </c>
      <c r="AX625" s="14">
        <v>980.1</v>
      </c>
      <c r="AY625" s="14">
        <v>402</v>
      </c>
      <c r="AZ625" s="13" t="s">
        <v>17026</v>
      </c>
      <c r="BA625" s="13">
        <v>2007</v>
      </c>
      <c r="BB625" s="15"/>
      <c r="BC625" s="16">
        <f t="shared" si="286"/>
        <v>0</v>
      </c>
      <c r="BJ625" s="5" t="str">
        <f t="shared" si="287"/>
        <v>778.700</v>
      </c>
      <c r="BM625" s="5" t="s">
        <v>3179</v>
      </c>
      <c r="BN625" s="5" t="s">
        <v>640</v>
      </c>
      <c r="BO625" s="5" t="s">
        <v>3177</v>
      </c>
      <c r="BU625" s="5" t="s">
        <v>3179</v>
      </c>
      <c r="BV625" s="5" t="s">
        <v>640</v>
      </c>
      <c r="BW625" s="5" t="s">
        <v>3177</v>
      </c>
      <c r="CH625" s="165">
        <f t="shared" si="273"/>
        <v>-2.0372681319713593E-10</v>
      </c>
    </row>
    <row r="626" spans="1:86" x14ac:dyDescent="0.3">
      <c r="A626" s="5">
        <v>1</v>
      </c>
      <c r="B626" s="17">
        <f>SUBTOTAL(9,$A$622:A626)</f>
        <v>5</v>
      </c>
      <c r="C626" s="4" t="s">
        <v>153</v>
      </c>
      <c r="D626" s="1">
        <f t="shared" si="288"/>
        <v>6079453.1600000001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169">
        <v>0</v>
      </c>
      <c r="L626" s="3">
        <v>0</v>
      </c>
      <c r="M626" s="190">
        <v>0</v>
      </c>
      <c r="N626" s="190">
        <v>0</v>
      </c>
      <c r="O626" s="3">
        <v>0</v>
      </c>
      <c r="P626" s="3">
        <v>0</v>
      </c>
      <c r="Q626" s="3">
        <v>887.4</v>
      </c>
      <c r="R626" s="1">
        <v>5756269.0099999998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1">
        <f>ROUND(R626*2.14%,2)-0.01</f>
        <v>123184.15000000001</v>
      </c>
      <c r="AD626" s="3">
        <v>200000</v>
      </c>
      <c r="AE626" s="3">
        <v>0</v>
      </c>
      <c r="AF626" s="2">
        <v>2025</v>
      </c>
      <c r="AG626" s="2">
        <v>2025</v>
      </c>
      <c r="AH626" s="2">
        <v>2025</v>
      </c>
      <c r="AI626" s="12"/>
      <c r="AJ626" s="12"/>
      <c r="AK626" s="12"/>
      <c r="AL626" s="12"/>
      <c r="AM626" s="13" t="s">
        <v>16964</v>
      </c>
      <c r="AN626" s="13" t="s">
        <v>16976</v>
      </c>
      <c r="AO626" s="13">
        <v>0</v>
      </c>
      <c r="AP626" s="13" t="s">
        <v>16966</v>
      </c>
      <c r="AQ626" s="13" t="s">
        <v>16963</v>
      </c>
      <c r="AR626" s="13" t="s">
        <v>16975</v>
      </c>
      <c r="AS626" s="13"/>
      <c r="AT626" s="13"/>
      <c r="AU626" s="13"/>
      <c r="AV626" s="13"/>
      <c r="AW626" s="13" t="s">
        <v>633</v>
      </c>
      <c r="AX626" s="14">
        <v>3116.4</v>
      </c>
      <c r="AY626" s="14">
        <v>1030.22</v>
      </c>
      <c r="AZ626" s="13" t="s">
        <v>594</v>
      </c>
      <c r="BA626" s="13" t="s">
        <v>3210</v>
      </c>
      <c r="BB626" s="15"/>
      <c r="BC626" s="16">
        <f t="shared" si="286"/>
        <v>1030.22</v>
      </c>
      <c r="BJ626" s="5" t="str">
        <f t="shared" si="287"/>
        <v>800.000</v>
      </c>
      <c r="BM626" s="5" t="s">
        <v>3180</v>
      </c>
      <c r="BN626" s="5" t="s">
        <v>2986</v>
      </c>
      <c r="BO626" s="5" t="s">
        <v>2986</v>
      </c>
      <c r="BU626" s="5" t="s">
        <v>3180</v>
      </c>
      <c r="BV626" s="5" t="s">
        <v>2986</v>
      </c>
      <c r="BW626" s="5" t="s">
        <v>2986</v>
      </c>
      <c r="CH626" s="165">
        <f t="shared" si="273"/>
        <v>3.4924596548080444E-10</v>
      </c>
    </row>
    <row r="627" spans="1:86" x14ac:dyDescent="0.3">
      <c r="A627" s="5">
        <v>1</v>
      </c>
      <c r="B627" s="17">
        <f>SUBTOTAL(9,$A$622:A627)</f>
        <v>6</v>
      </c>
      <c r="C627" s="4" t="s">
        <v>154</v>
      </c>
      <c r="D627" s="1">
        <f t="shared" si="288"/>
        <v>3687641.5500000003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169">
        <v>0</v>
      </c>
      <c r="L627" s="3">
        <v>0</v>
      </c>
      <c r="M627" s="190">
        <v>450</v>
      </c>
      <c r="N627" s="1">
        <v>3434150.72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1">
        <f t="shared" ref="AC627:AC635" si="289">ROUND(N627*2.14%,2)</f>
        <v>73490.83</v>
      </c>
      <c r="AD627" s="1">
        <v>180000</v>
      </c>
      <c r="AE627" s="3">
        <v>0</v>
      </c>
      <c r="AF627" s="2">
        <v>2025</v>
      </c>
      <c r="AG627" s="2">
        <v>2025</v>
      </c>
      <c r="AH627" s="2">
        <v>2025</v>
      </c>
      <c r="AI627" s="12"/>
      <c r="AJ627" s="12"/>
      <c r="AK627" s="12"/>
      <c r="AL627" s="12"/>
      <c r="AM627" s="13" t="s">
        <v>16966</v>
      </c>
      <c r="AN627" s="13" t="s">
        <v>16980</v>
      </c>
      <c r="AO627" s="13">
        <v>0</v>
      </c>
      <c r="AP627" s="13" t="s">
        <v>16975</v>
      </c>
      <c r="AQ627" s="13" t="s">
        <v>16969</v>
      </c>
      <c r="AR627" s="13">
        <v>0</v>
      </c>
      <c r="AS627" s="13"/>
      <c r="AT627" s="13"/>
      <c r="AU627" s="13"/>
      <c r="AV627" s="13"/>
      <c r="AW627" s="13" t="s">
        <v>797</v>
      </c>
      <c r="AX627" s="14">
        <v>548.79999999999995</v>
      </c>
      <c r="AY627" s="14">
        <v>450</v>
      </c>
      <c r="AZ627" s="13" t="s">
        <v>17026</v>
      </c>
      <c r="BA627" s="13">
        <v>2008</v>
      </c>
      <c r="BB627" s="15"/>
      <c r="BC627" s="16">
        <f t="shared" si="286"/>
        <v>0</v>
      </c>
      <c r="BJ627" s="5" t="str">
        <f t="shared" si="287"/>
        <v>361.900</v>
      </c>
      <c r="BM627" s="5" t="s">
        <v>3182</v>
      </c>
      <c r="BN627" s="5" t="s">
        <v>2986</v>
      </c>
      <c r="BO627" s="5" t="s">
        <v>2986</v>
      </c>
      <c r="BU627" s="5" t="s">
        <v>3182</v>
      </c>
      <c r="BV627" s="5" t="s">
        <v>2986</v>
      </c>
      <c r="BW627" s="5" t="s">
        <v>2986</v>
      </c>
      <c r="CH627" s="165">
        <f t="shared" si="273"/>
        <v>5.8207660913467407E-11</v>
      </c>
    </row>
    <row r="628" spans="1:86" x14ac:dyDescent="0.3">
      <c r="A628" s="5">
        <v>1</v>
      </c>
      <c r="B628" s="17">
        <f>SUBTOTAL(9,$A$622:A628)</f>
        <v>7</v>
      </c>
      <c r="C628" s="4" t="s">
        <v>155</v>
      </c>
      <c r="D628" s="1">
        <f t="shared" si="288"/>
        <v>10063164.049999999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169">
        <v>0</v>
      </c>
      <c r="L628" s="3">
        <v>0</v>
      </c>
      <c r="M628" s="190">
        <v>1228</v>
      </c>
      <c r="N628" s="1">
        <v>9627143.1899999995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1">
        <f t="shared" si="289"/>
        <v>206020.86</v>
      </c>
      <c r="AD628" s="1">
        <v>230000</v>
      </c>
      <c r="AE628" s="3">
        <v>0</v>
      </c>
      <c r="AF628" s="2">
        <v>2025</v>
      </c>
      <c r="AG628" s="2">
        <v>2025</v>
      </c>
      <c r="AH628" s="2">
        <v>2025</v>
      </c>
      <c r="AI628" s="12"/>
      <c r="AJ628" s="12"/>
      <c r="AK628" s="12"/>
      <c r="AL628" s="12"/>
      <c r="AM628" s="13" t="s">
        <v>16966</v>
      </c>
      <c r="AN628" s="13" t="s">
        <v>16965</v>
      </c>
      <c r="AO628" s="13">
        <v>0</v>
      </c>
      <c r="AP628" s="13" t="s">
        <v>16970</v>
      </c>
      <c r="AQ628" s="13" t="s">
        <v>16977</v>
      </c>
      <c r="AR628" s="13" t="s">
        <v>16975</v>
      </c>
      <c r="AS628" s="13"/>
      <c r="AT628" s="13"/>
      <c r="AU628" s="13"/>
      <c r="AV628" s="13"/>
      <c r="AW628" s="13" t="s">
        <v>618</v>
      </c>
      <c r="AX628" s="14">
        <v>3545.5</v>
      </c>
      <c r="AY628" s="14">
        <v>1228</v>
      </c>
      <c r="AZ628" s="13" t="s">
        <v>17026</v>
      </c>
      <c r="BA628" s="13">
        <v>2006</v>
      </c>
      <c r="BB628" s="15"/>
      <c r="BC628" s="16">
        <f t="shared" si="286"/>
        <v>0</v>
      </c>
      <c r="BJ628" s="5" t="str">
        <f t="shared" si="287"/>
        <v>884.700</v>
      </c>
      <c r="BM628" s="5" t="s">
        <v>3183</v>
      </c>
      <c r="BN628" s="5" t="s">
        <v>2986</v>
      </c>
      <c r="BO628" s="5" t="s">
        <v>2986</v>
      </c>
      <c r="BU628" s="5" t="s">
        <v>3183</v>
      </c>
      <c r="BV628" s="5" t="s">
        <v>2986</v>
      </c>
      <c r="BW628" s="5" t="s">
        <v>2986</v>
      </c>
      <c r="CH628" s="165">
        <f t="shared" si="273"/>
        <v>-5.8207660913467407E-10</v>
      </c>
    </row>
    <row r="629" spans="1:86" x14ac:dyDescent="0.3">
      <c r="A629" s="5">
        <v>1</v>
      </c>
      <c r="B629" s="17">
        <f>SUBTOTAL(9,$A$622:A629)</f>
        <v>8</v>
      </c>
      <c r="C629" s="4" t="s">
        <v>156</v>
      </c>
      <c r="D629" s="1">
        <f t="shared" si="288"/>
        <v>5657661.6099999994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169">
        <v>0</v>
      </c>
      <c r="L629" s="3">
        <v>0</v>
      </c>
      <c r="M629" s="190">
        <v>690.4</v>
      </c>
      <c r="N629" s="1">
        <v>5343314.68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1">
        <f t="shared" si="289"/>
        <v>114346.93</v>
      </c>
      <c r="AD629" s="1">
        <v>200000</v>
      </c>
      <c r="AE629" s="3">
        <v>0</v>
      </c>
      <c r="AF629" s="2">
        <v>2025</v>
      </c>
      <c r="AG629" s="2">
        <v>2025</v>
      </c>
      <c r="AH629" s="2">
        <v>2025</v>
      </c>
      <c r="AI629" s="12"/>
      <c r="AJ629" s="12"/>
      <c r="AK629" s="12"/>
      <c r="AL629" s="12"/>
      <c r="AM629" s="13" t="s">
        <v>16966</v>
      </c>
      <c r="AN629" s="13" t="s">
        <v>16965</v>
      </c>
      <c r="AO629" s="13">
        <v>0</v>
      </c>
      <c r="AP629" s="13" t="s">
        <v>16970</v>
      </c>
      <c r="AQ629" s="13" t="s">
        <v>16977</v>
      </c>
      <c r="AR629" s="13">
        <v>0</v>
      </c>
      <c r="AS629" s="13"/>
      <c r="AT629" s="13"/>
      <c r="AU629" s="13"/>
      <c r="AV629" s="13"/>
      <c r="AW629" s="13" t="s">
        <v>615</v>
      </c>
      <c r="AX629" s="14">
        <v>948.9</v>
      </c>
      <c r="AY629" s="14">
        <v>690.4</v>
      </c>
      <c r="AZ629" s="13" t="s">
        <v>17026</v>
      </c>
      <c r="BA629" s="13">
        <v>2005</v>
      </c>
      <c r="BB629" s="15"/>
      <c r="BC629" s="16">
        <f t="shared" si="286"/>
        <v>0</v>
      </c>
      <c r="BJ629" s="5" t="str">
        <f t="shared" si="287"/>
        <v>1950.000</v>
      </c>
      <c r="BM629" s="5" t="s">
        <v>3184</v>
      </c>
      <c r="BN629" s="5" t="s">
        <v>2986</v>
      </c>
      <c r="BO629" s="5" t="s">
        <v>2986</v>
      </c>
      <c r="BU629" s="5" t="s">
        <v>3184</v>
      </c>
      <c r="BV629" s="5" t="s">
        <v>2986</v>
      </c>
      <c r="BW629" s="5" t="s">
        <v>2986</v>
      </c>
      <c r="CH629" s="165">
        <f t="shared" si="273"/>
        <v>-2.9103830456733704E-10</v>
      </c>
    </row>
    <row r="630" spans="1:86" x14ac:dyDescent="0.3">
      <c r="A630" s="5">
        <v>1</v>
      </c>
      <c r="B630" s="17">
        <f>SUBTOTAL(9,$A$622:A630)</f>
        <v>9</v>
      </c>
      <c r="C630" s="4" t="s">
        <v>157</v>
      </c>
      <c r="D630" s="1">
        <f t="shared" si="288"/>
        <v>8358654.1799999997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169">
        <v>0</v>
      </c>
      <c r="L630" s="3">
        <v>0</v>
      </c>
      <c r="M630" s="190">
        <v>1020</v>
      </c>
      <c r="N630" s="1">
        <v>7958345.5800000001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1">
        <f t="shared" si="289"/>
        <v>170308.6</v>
      </c>
      <c r="AD630" s="1">
        <v>230000</v>
      </c>
      <c r="AE630" s="3">
        <v>0</v>
      </c>
      <c r="AF630" s="2">
        <v>2025</v>
      </c>
      <c r="AG630" s="2">
        <v>2025</v>
      </c>
      <c r="AH630" s="2">
        <v>2025</v>
      </c>
      <c r="AI630" s="12"/>
      <c r="AJ630" s="12"/>
      <c r="AK630" s="12"/>
      <c r="AL630" s="12"/>
      <c r="AM630" s="13" t="s">
        <v>16966</v>
      </c>
      <c r="AN630" s="13" t="s">
        <v>16978</v>
      </c>
      <c r="AO630" s="13">
        <v>0</v>
      </c>
      <c r="AP630" s="13" t="s">
        <v>16970</v>
      </c>
      <c r="AQ630" s="13" t="s">
        <v>16977</v>
      </c>
      <c r="AR630" s="13" t="s">
        <v>16975</v>
      </c>
      <c r="AS630" s="13"/>
      <c r="AT630" s="13"/>
      <c r="AU630" s="13"/>
      <c r="AV630" s="13"/>
      <c r="AW630" s="13" t="s">
        <v>633</v>
      </c>
      <c r="AX630" s="14">
        <v>2536.6999999999998</v>
      </c>
      <c r="AY630" s="14">
        <v>1020</v>
      </c>
      <c r="AZ630" s="13" t="s">
        <v>17026</v>
      </c>
      <c r="BA630" s="13">
        <v>2010</v>
      </c>
      <c r="BB630" s="15"/>
      <c r="BC630" s="16">
        <f t="shared" si="286"/>
        <v>0</v>
      </c>
      <c r="BJ630" s="5" t="str">
        <f t="shared" si="287"/>
        <v>890.200</v>
      </c>
      <c r="BM630" s="5" t="s">
        <v>3185</v>
      </c>
      <c r="BN630" s="5" t="s">
        <v>2986</v>
      </c>
      <c r="BO630" s="5" t="s">
        <v>2986</v>
      </c>
      <c r="BU630" s="5" t="s">
        <v>3185</v>
      </c>
      <c r="BV630" s="5" t="s">
        <v>2986</v>
      </c>
      <c r="BW630" s="5" t="s">
        <v>2986</v>
      </c>
      <c r="CH630" s="165">
        <f t="shared" si="273"/>
        <v>-3.7834979593753815E-10</v>
      </c>
    </row>
    <row r="631" spans="1:86" x14ac:dyDescent="0.3">
      <c r="A631" s="5">
        <v>1</v>
      </c>
      <c r="B631" s="17">
        <f>SUBTOTAL(9,$A$622:A631)</f>
        <v>10</v>
      </c>
      <c r="C631" s="4" t="s">
        <v>158</v>
      </c>
      <c r="D631" s="1">
        <f t="shared" si="288"/>
        <v>9423972.8499999996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169">
        <v>0</v>
      </c>
      <c r="L631" s="3">
        <v>0</v>
      </c>
      <c r="M631" s="190">
        <v>1150</v>
      </c>
      <c r="N631" s="1">
        <v>9001344.0899999999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1">
        <f t="shared" si="289"/>
        <v>192628.76</v>
      </c>
      <c r="AD631" s="1">
        <v>230000</v>
      </c>
      <c r="AE631" s="3">
        <v>0</v>
      </c>
      <c r="AF631" s="2">
        <v>2025</v>
      </c>
      <c r="AG631" s="2">
        <v>2025</v>
      </c>
      <c r="AH631" s="2">
        <v>2025</v>
      </c>
      <c r="AI631" s="12"/>
      <c r="AJ631" s="12"/>
      <c r="AK631" s="12"/>
      <c r="AL631" s="12"/>
      <c r="AM631" s="13" t="s">
        <v>16966</v>
      </c>
      <c r="AN631" s="13" t="s">
        <v>16970</v>
      </c>
      <c r="AO631" s="13">
        <v>0</v>
      </c>
      <c r="AP631" s="13" t="s">
        <v>16971</v>
      </c>
      <c r="AQ631" s="13" t="s">
        <v>16977</v>
      </c>
      <c r="AR631" s="13">
        <v>0</v>
      </c>
      <c r="AS631" s="13"/>
      <c r="AT631" s="13"/>
      <c r="AU631" s="13"/>
      <c r="AV631" s="13"/>
      <c r="AW631" s="13" t="s">
        <v>699</v>
      </c>
      <c r="AX631" s="14">
        <v>2170.4</v>
      </c>
      <c r="AY631" s="14">
        <v>1150</v>
      </c>
      <c r="AZ631" s="13" t="s">
        <v>17031</v>
      </c>
      <c r="BA631" s="13">
        <v>2008</v>
      </c>
      <c r="BB631" s="15"/>
      <c r="BC631" s="16">
        <f t="shared" si="286"/>
        <v>0</v>
      </c>
      <c r="BJ631" s="5" t="str">
        <f t="shared" si="287"/>
        <v>1039.800</v>
      </c>
      <c r="BM631" s="5" t="s">
        <v>3186</v>
      </c>
      <c r="BN631" s="5" t="s">
        <v>2986</v>
      </c>
      <c r="BO631" s="5" t="s">
        <v>2986</v>
      </c>
      <c r="BU631" s="5" t="s">
        <v>3186</v>
      </c>
      <c r="BV631" s="5" t="s">
        <v>2986</v>
      </c>
      <c r="BW631" s="5" t="s">
        <v>2986</v>
      </c>
      <c r="CH631" s="165">
        <f t="shared" si="273"/>
        <v>-2.3283064365386963E-10</v>
      </c>
    </row>
    <row r="632" spans="1:86" x14ac:dyDescent="0.3">
      <c r="A632" s="5">
        <v>1</v>
      </c>
      <c r="B632" s="17">
        <f>SUBTOTAL(9,$A$622:A632)</f>
        <v>11</v>
      </c>
      <c r="C632" s="4" t="s">
        <v>159</v>
      </c>
      <c r="D632" s="1">
        <f t="shared" si="288"/>
        <v>11974181.85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169">
        <v>0</v>
      </c>
      <c r="L632" s="3">
        <v>0</v>
      </c>
      <c r="M632" s="190">
        <v>1461.2</v>
      </c>
      <c r="N632" s="1">
        <v>11498122.039999999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1">
        <f t="shared" si="289"/>
        <v>246059.81</v>
      </c>
      <c r="AD632" s="1">
        <v>230000</v>
      </c>
      <c r="AE632" s="3">
        <v>0</v>
      </c>
      <c r="AF632" s="2">
        <v>2025</v>
      </c>
      <c r="AG632" s="2">
        <v>2025</v>
      </c>
      <c r="AH632" s="2">
        <v>2025</v>
      </c>
      <c r="AI632" s="12"/>
      <c r="AJ632" s="12"/>
      <c r="AK632" s="12"/>
      <c r="AL632" s="12"/>
      <c r="AM632" s="13" t="s">
        <v>16966</v>
      </c>
      <c r="AN632" s="13" t="s">
        <v>16965</v>
      </c>
      <c r="AO632" s="13">
        <v>0</v>
      </c>
      <c r="AP632" s="13" t="s">
        <v>16975</v>
      </c>
      <c r="AQ632" s="13" t="s">
        <v>16969</v>
      </c>
      <c r="AR632" s="13" t="s">
        <v>16968</v>
      </c>
      <c r="AS632" s="13"/>
      <c r="AT632" s="13"/>
      <c r="AU632" s="13"/>
      <c r="AV632" s="13"/>
      <c r="AW632" s="13" t="s">
        <v>697</v>
      </c>
      <c r="AX632" s="14">
        <v>4291.3</v>
      </c>
      <c r="AY632" s="14">
        <v>1461.2</v>
      </c>
      <c r="AZ632" s="13" t="s">
        <v>17026</v>
      </c>
      <c r="BA632" s="13">
        <v>2007</v>
      </c>
      <c r="BB632" s="15"/>
      <c r="BC632" s="16">
        <f t="shared" si="286"/>
        <v>0</v>
      </c>
      <c r="BJ632" s="5" t="str">
        <f t="shared" si="287"/>
        <v>1293.000</v>
      </c>
      <c r="BM632" s="5" t="s">
        <v>3188</v>
      </c>
      <c r="BN632" s="5" t="s">
        <v>2986</v>
      </c>
      <c r="BO632" s="5" t="s">
        <v>2986</v>
      </c>
      <c r="BU632" s="5" t="s">
        <v>3188</v>
      </c>
      <c r="BV632" s="5" t="s">
        <v>2986</v>
      </c>
      <c r="BW632" s="5" t="s">
        <v>2986</v>
      </c>
      <c r="CH632" s="165">
        <f t="shared" si="273"/>
        <v>5.2386894822120667E-10</v>
      </c>
    </row>
    <row r="633" spans="1:86" x14ac:dyDescent="0.3">
      <c r="A633" s="5">
        <v>1</v>
      </c>
      <c r="B633" s="17">
        <f>SUBTOTAL(9,$A$622:A633)</f>
        <v>12</v>
      </c>
      <c r="C633" s="4" t="s">
        <v>160</v>
      </c>
      <c r="D633" s="1">
        <f t="shared" si="288"/>
        <v>4758696.5500000007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169">
        <v>0</v>
      </c>
      <c r="L633" s="3">
        <v>0</v>
      </c>
      <c r="M633" s="190">
        <v>580.70000000000005</v>
      </c>
      <c r="N633" s="1">
        <v>4463184.4000000004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1">
        <f t="shared" si="289"/>
        <v>95512.15</v>
      </c>
      <c r="AD633" s="1">
        <v>200000</v>
      </c>
      <c r="AE633" s="3">
        <v>0</v>
      </c>
      <c r="AF633" s="2">
        <v>2025</v>
      </c>
      <c r="AG633" s="2">
        <v>2025</v>
      </c>
      <c r="AH633" s="2">
        <v>2025</v>
      </c>
      <c r="AI633" s="12"/>
      <c r="AJ633" s="12"/>
      <c r="AK633" s="12"/>
      <c r="AL633" s="12"/>
      <c r="AM633" s="13" t="s">
        <v>16966</v>
      </c>
      <c r="AN633" s="13" t="s">
        <v>16965</v>
      </c>
      <c r="AO633" s="13">
        <v>0</v>
      </c>
      <c r="AP633" s="13" t="s">
        <v>16970</v>
      </c>
      <c r="AQ633" s="13" t="s">
        <v>16977</v>
      </c>
      <c r="AR633" s="13" t="s">
        <v>16975</v>
      </c>
      <c r="AS633" s="13"/>
      <c r="AT633" s="13"/>
      <c r="AU633" s="13"/>
      <c r="AV633" s="13"/>
      <c r="AW633" s="13" t="s">
        <v>639</v>
      </c>
      <c r="AX633" s="14">
        <v>1571.7</v>
      </c>
      <c r="AY633" s="14">
        <v>580.70000000000005</v>
      </c>
      <c r="AZ633" s="13" t="s">
        <v>17026</v>
      </c>
      <c r="BA633" s="13">
        <v>2005</v>
      </c>
      <c r="BB633" s="15"/>
      <c r="BC633" s="16">
        <f t="shared" si="286"/>
        <v>0</v>
      </c>
      <c r="BJ633" s="5" t="str">
        <f t="shared" si="287"/>
        <v>456.200</v>
      </c>
      <c r="BM633" s="5" t="s">
        <v>3189</v>
      </c>
      <c r="BN633" s="5" t="s">
        <v>2986</v>
      </c>
      <c r="BO633" s="5" t="s">
        <v>2986</v>
      </c>
      <c r="BU633" s="5" t="s">
        <v>3189</v>
      </c>
      <c r="BV633" s="5" t="s">
        <v>2986</v>
      </c>
      <c r="BW633" s="5" t="s">
        <v>2986</v>
      </c>
      <c r="CH633" s="165">
        <f t="shared" si="273"/>
        <v>3.7834979593753815E-10</v>
      </c>
    </row>
    <row r="634" spans="1:86" x14ac:dyDescent="0.3">
      <c r="A634" s="5">
        <v>1</v>
      </c>
      <c r="B634" s="17">
        <f>SUBTOTAL(9,$A$622:A634)</f>
        <v>13</v>
      </c>
      <c r="C634" s="4" t="s">
        <v>161</v>
      </c>
      <c r="D634" s="1">
        <f t="shared" si="288"/>
        <v>9505920.4399999995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169">
        <v>0</v>
      </c>
      <c r="L634" s="3">
        <v>0</v>
      </c>
      <c r="M634" s="190">
        <v>1160</v>
      </c>
      <c r="N634" s="1">
        <v>9081574.7400000002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1">
        <f t="shared" si="289"/>
        <v>194345.7</v>
      </c>
      <c r="AD634" s="1">
        <v>230000</v>
      </c>
      <c r="AE634" s="3">
        <v>0</v>
      </c>
      <c r="AF634" s="2">
        <v>2025</v>
      </c>
      <c r="AG634" s="2">
        <v>2025</v>
      </c>
      <c r="AH634" s="2">
        <v>2025</v>
      </c>
      <c r="AI634" s="12"/>
      <c r="AJ634" s="12"/>
      <c r="AK634" s="12"/>
      <c r="AL634" s="12"/>
      <c r="AM634" s="13" t="s">
        <v>16966</v>
      </c>
      <c r="AN634" s="13" t="s">
        <v>16976</v>
      </c>
      <c r="AO634" s="13">
        <v>0</v>
      </c>
      <c r="AP634" s="13" t="s">
        <v>16964</v>
      </c>
      <c r="AQ634" s="13" t="s">
        <v>16963</v>
      </c>
      <c r="AR634" s="13" t="s">
        <v>16975</v>
      </c>
      <c r="AS634" s="13"/>
      <c r="AT634" s="13"/>
      <c r="AU634" s="13"/>
      <c r="AV634" s="13"/>
      <c r="AW634" s="13" t="s">
        <v>621</v>
      </c>
      <c r="AX634" s="14">
        <v>3338.7</v>
      </c>
      <c r="AY634" s="14">
        <v>1160</v>
      </c>
      <c r="AZ634" s="13" t="s">
        <v>17026</v>
      </c>
      <c r="BA634" s="13" t="s">
        <v>17023</v>
      </c>
      <c r="BB634" s="15"/>
      <c r="BC634" s="16">
        <f t="shared" si="286"/>
        <v>0</v>
      </c>
      <c r="BJ634" s="5" t="str">
        <f t="shared" si="287"/>
        <v>876.200</v>
      </c>
      <c r="BM634" s="5" t="s">
        <v>3190</v>
      </c>
      <c r="BN634" s="5" t="s">
        <v>2986</v>
      </c>
      <c r="BO634" s="5" t="s">
        <v>2986</v>
      </c>
      <c r="BU634" s="5" t="s">
        <v>3190</v>
      </c>
      <c r="BV634" s="5" t="s">
        <v>2986</v>
      </c>
      <c r="BW634" s="5" t="s">
        <v>2986</v>
      </c>
      <c r="CH634" s="165">
        <f t="shared" si="273"/>
        <v>-7.5669959187507629E-10</v>
      </c>
    </row>
    <row r="635" spans="1:86" x14ac:dyDescent="0.3">
      <c r="A635" s="5">
        <v>1</v>
      </c>
      <c r="B635" s="17">
        <f>SUBTOTAL(9,$A$622:A635)</f>
        <v>14</v>
      </c>
      <c r="C635" s="4" t="s">
        <v>5358</v>
      </c>
      <c r="D635" s="1">
        <f t="shared" si="288"/>
        <v>4056405.71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169">
        <v>0</v>
      </c>
      <c r="L635" s="3">
        <v>0</v>
      </c>
      <c r="M635" s="190">
        <v>495</v>
      </c>
      <c r="N635" s="1">
        <v>3795188.67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1">
        <f t="shared" si="289"/>
        <v>81217.039999999994</v>
      </c>
      <c r="AD635" s="1">
        <v>180000</v>
      </c>
      <c r="AE635" s="3">
        <v>0</v>
      </c>
      <c r="AF635" s="2">
        <v>2025</v>
      </c>
      <c r="AG635" s="2">
        <v>2025</v>
      </c>
      <c r="AH635" s="2">
        <v>2025</v>
      </c>
      <c r="AI635" s="12"/>
      <c r="AJ635" s="12"/>
      <c r="AK635" s="12"/>
      <c r="AL635" s="12"/>
      <c r="AM635" s="13" t="s">
        <v>16966</v>
      </c>
      <c r="AN635" s="13" t="s">
        <v>16980</v>
      </c>
      <c r="AO635" s="13">
        <v>0</v>
      </c>
      <c r="AP635" s="13" t="s">
        <v>16975</v>
      </c>
      <c r="AQ635" s="13" t="s">
        <v>16969</v>
      </c>
      <c r="AR635" s="13" t="s">
        <v>16968</v>
      </c>
      <c r="AS635" s="13"/>
      <c r="AT635" s="13"/>
      <c r="AU635" s="13"/>
      <c r="AV635" s="13"/>
      <c r="AW635" s="13">
        <v>1982</v>
      </c>
      <c r="AX635" s="14">
        <v>560.1</v>
      </c>
      <c r="AY635" s="14">
        <v>495</v>
      </c>
      <c r="AZ635" s="13" t="s">
        <v>17026</v>
      </c>
      <c r="BA635" s="13">
        <v>2008</v>
      </c>
      <c r="BB635" s="15"/>
      <c r="BC635" s="16">
        <f t="shared" si="286"/>
        <v>0</v>
      </c>
      <c r="BJ635" s="5" t="str">
        <f t="shared" si="287"/>
        <v>378.700</v>
      </c>
      <c r="BM635" s="5" t="s">
        <v>3192</v>
      </c>
      <c r="BN635" s="5" t="s">
        <v>2986</v>
      </c>
      <c r="BO635" s="5" t="s">
        <v>2986</v>
      </c>
      <c r="BU635" s="5" t="s">
        <v>3192</v>
      </c>
      <c r="BV635" s="5" t="s">
        <v>2986</v>
      </c>
      <c r="BW635" s="5" t="s">
        <v>2986</v>
      </c>
      <c r="CH635" s="165">
        <f t="shared" si="273"/>
        <v>5.8207660913467407E-11</v>
      </c>
    </row>
    <row r="636" spans="1:86" x14ac:dyDescent="0.3">
      <c r="A636" s="5">
        <v>1</v>
      </c>
      <c r="B636" s="17">
        <f>SUBTOTAL(9,$A$622:A636)</f>
        <v>15</v>
      </c>
      <c r="C636" s="4" t="s">
        <v>162</v>
      </c>
      <c r="D636" s="1">
        <f t="shared" si="288"/>
        <v>2766550.64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169">
        <v>0</v>
      </c>
      <c r="L636" s="3">
        <v>0</v>
      </c>
      <c r="M636" s="190">
        <v>337.6</v>
      </c>
      <c r="N636" s="1">
        <v>2532358.1800000002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1">
        <f>ROUND(N636*2.14%,2)-0.01</f>
        <v>54192.46</v>
      </c>
      <c r="AD636" s="1">
        <v>180000</v>
      </c>
      <c r="AE636" s="3">
        <v>0</v>
      </c>
      <c r="AF636" s="2">
        <v>2025</v>
      </c>
      <c r="AG636" s="2">
        <v>2025</v>
      </c>
      <c r="AH636" s="2">
        <v>2025</v>
      </c>
      <c r="AI636" s="12"/>
      <c r="AJ636" s="12"/>
      <c r="AK636" s="12"/>
      <c r="AL636" s="12"/>
      <c r="AM636" s="13" t="s">
        <v>16966</v>
      </c>
      <c r="AN636" s="13" t="s">
        <v>16978</v>
      </c>
      <c r="AO636" s="13">
        <v>0</v>
      </c>
      <c r="AP636" s="13" t="s">
        <v>16969</v>
      </c>
      <c r="AQ636" s="13" t="s">
        <v>16977</v>
      </c>
      <c r="AR636" s="13">
        <v>0</v>
      </c>
      <c r="AS636" s="13"/>
      <c r="AT636" s="13"/>
      <c r="AU636" s="13"/>
      <c r="AV636" s="13"/>
      <c r="AW636" s="13" t="s">
        <v>778</v>
      </c>
      <c r="AX636" s="14">
        <v>371.9</v>
      </c>
      <c r="AY636" s="14">
        <v>337.6</v>
      </c>
      <c r="AZ636" s="13" t="s">
        <v>17026</v>
      </c>
      <c r="BA636" s="13">
        <v>2008</v>
      </c>
      <c r="BB636" s="15"/>
      <c r="BC636" s="16">
        <f t="shared" si="286"/>
        <v>0</v>
      </c>
      <c r="BJ636" s="5" t="str">
        <f t="shared" si="287"/>
        <v>366.000</v>
      </c>
      <c r="BM636" s="5" t="s">
        <v>3194</v>
      </c>
      <c r="BN636" s="5" t="s">
        <v>1270</v>
      </c>
      <c r="BO636" s="5" t="s">
        <v>3195</v>
      </c>
      <c r="BU636" s="5" t="s">
        <v>3194</v>
      </c>
      <c r="BV636" s="5" t="s">
        <v>1270</v>
      </c>
      <c r="BW636" s="5" t="s">
        <v>3195</v>
      </c>
      <c r="CH636" s="165">
        <f t="shared" si="273"/>
        <v>-2.9103830456733704E-11</v>
      </c>
    </row>
    <row r="637" spans="1:86" x14ac:dyDescent="0.3">
      <c r="A637" s="5">
        <v>1</v>
      </c>
      <c r="B637" s="17">
        <f>SUBTOTAL(9,$A$622:A637)</f>
        <v>16</v>
      </c>
      <c r="C637" s="4" t="s">
        <v>163</v>
      </c>
      <c r="D637" s="1">
        <f t="shared" si="288"/>
        <v>2728854.75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169">
        <v>0</v>
      </c>
      <c r="L637" s="3">
        <v>0</v>
      </c>
      <c r="M637" s="190">
        <v>333</v>
      </c>
      <c r="N637" s="1">
        <v>2495452.08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1">
        <f>ROUND(N637*2.14%,2)</f>
        <v>53402.67</v>
      </c>
      <c r="AD637" s="1">
        <v>180000</v>
      </c>
      <c r="AE637" s="3">
        <v>0</v>
      </c>
      <c r="AF637" s="2">
        <v>2025</v>
      </c>
      <c r="AG637" s="2">
        <v>2025</v>
      </c>
      <c r="AH637" s="2">
        <v>2025</v>
      </c>
      <c r="AI637" s="12"/>
      <c r="AJ637" s="12"/>
      <c r="AK637" s="12"/>
      <c r="AL637" s="12"/>
      <c r="AM637" s="13" t="s">
        <v>16966</v>
      </c>
      <c r="AN637" s="13" t="s">
        <v>16978</v>
      </c>
      <c r="AO637" s="13">
        <v>0</v>
      </c>
      <c r="AP637" s="13" t="s">
        <v>16974</v>
      </c>
      <c r="AQ637" s="13" t="s">
        <v>16977</v>
      </c>
      <c r="AR637" s="13">
        <v>0</v>
      </c>
      <c r="AS637" s="13"/>
      <c r="AT637" s="13"/>
      <c r="AU637" s="13"/>
      <c r="AV637" s="13"/>
      <c r="AW637" s="13" t="s">
        <v>783</v>
      </c>
      <c r="AX637" s="14">
        <v>32</v>
      </c>
      <c r="AY637" s="14">
        <v>333</v>
      </c>
      <c r="AZ637" s="13" t="s">
        <v>17026</v>
      </c>
      <c r="BA637" s="13">
        <v>2008</v>
      </c>
      <c r="BB637" s="15"/>
      <c r="BC637" s="16">
        <f t="shared" si="286"/>
        <v>0</v>
      </c>
      <c r="BJ637" s="5" t="str">
        <f t="shared" si="287"/>
        <v>366.000</v>
      </c>
      <c r="BM637" s="5" t="s">
        <v>3196</v>
      </c>
      <c r="BN637" s="5" t="s">
        <v>2986</v>
      </c>
      <c r="BO637" s="5" t="s">
        <v>2368</v>
      </c>
      <c r="BU637" s="5" t="s">
        <v>3196</v>
      </c>
      <c r="BV637" s="5" t="s">
        <v>2986</v>
      </c>
      <c r="BW637" s="5" t="s">
        <v>2368</v>
      </c>
      <c r="CH637" s="165">
        <f t="shared" si="273"/>
        <v>-5.8207660913467407E-11</v>
      </c>
    </row>
    <row r="638" spans="1:86" x14ac:dyDescent="0.3">
      <c r="A638" s="5">
        <v>1</v>
      </c>
      <c r="B638" s="17">
        <f>SUBTOTAL(9,$A$622:A638)</f>
        <v>17</v>
      </c>
      <c r="C638" s="4" t="s">
        <v>164</v>
      </c>
      <c r="D638" s="1">
        <f t="shared" si="288"/>
        <v>2491206.7400000002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169">
        <v>0</v>
      </c>
      <c r="L638" s="3">
        <v>0</v>
      </c>
      <c r="M638" s="190">
        <v>304</v>
      </c>
      <c r="N638" s="1">
        <v>2262783.1800000002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1">
        <f>ROUND(N638*2.14%,2)</f>
        <v>48423.56</v>
      </c>
      <c r="AD638" s="1">
        <v>180000</v>
      </c>
      <c r="AE638" s="3">
        <v>0</v>
      </c>
      <c r="AF638" s="2">
        <v>2025</v>
      </c>
      <c r="AG638" s="2">
        <v>2025</v>
      </c>
      <c r="AH638" s="2">
        <v>2025</v>
      </c>
      <c r="AI638" s="12"/>
      <c r="AJ638" s="12"/>
      <c r="AK638" s="12"/>
      <c r="AL638" s="12"/>
      <c r="AM638" s="13" t="s">
        <v>16966</v>
      </c>
      <c r="AN638" s="13" t="s">
        <v>16978</v>
      </c>
      <c r="AO638" s="13">
        <v>0</v>
      </c>
      <c r="AP638" s="13" t="s">
        <v>16970</v>
      </c>
      <c r="AQ638" s="13" t="s">
        <v>16977</v>
      </c>
      <c r="AR638" s="13">
        <v>0</v>
      </c>
      <c r="AS638" s="13"/>
      <c r="AT638" s="13"/>
      <c r="AU638" s="13"/>
      <c r="AV638" s="13"/>
      <c r="AW638" s="13" t="s">
        <v>669</v>
      </c>
      <c r="AX638" s="14">
        <v>315.2</v>
      </c>
      <c r="AY638" s="14">
        <v>304</v>
      </c>
      <c r="AZ638" s="13" t="s">
        <v>17026</v>
      </c>
      <c r="BA638" s="13" t="s">
        <v>3210</v>
      </c>
      <c r="BB638" s="15"/>
      <c r="BC638" s="16">
        <f t="shared" si="286"/>
        <v>0</v>
      </c>
      <c r="BJ638" s="5" t="str">
        <f t="shared" si="287"/>
        <v>232.100</v>
      </c>
      <c r="BM638" s="5" t="s">
        <v>3197</v>
      </c>
      <c r="BN638" s="5" t="s">
        <v>2986</v>
      </c>
      <c r="BO638" s="5" t="s">
        <v>3198</v>
      </c>
      <c r="BU638" s="5" t="s">
        <v>3197</v>
      </c>
      <c r="BV638" s="5" t="s">
        <v>2986</v>
      </c>
      <c r="BW638" s="5" t="s">
        <v>3198</v>
      </c>
      <c r="CH638" s="165">
        <f t="shared" si="273"/>
        <v>5.8207660913467407E-11</v>
      </c>
    </row>
    <row r="639" spans="1:86" x14ac:dyDescent="0.3">
      <c r="A639" s="5">
        <v>1</v>
      </c>
      <c r="B639" s="17">
        <f>SUBTOTAL(9,$A$622:A639)</f>
        <v>18</v>
      </c>
      <c r="C639" s="4" t="s">
        <v>165</v>
      </c>
      <c r="D639" s="1">
        <f t="shared" si="288"/>
        <v>8243927.5499999998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169">
        <v>0</v>
      </c>
      <c r="L639" s="3">
        <v>0</v>
      </c>
      <c r="M639" s="190">
        <v>1006</v>
      </c>
      <c r="N639" s="1">
        <v>7846022.6600000001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1">
        <f>ROUND(N639*2.14%,2)+0.01</f>
        <v>167904.89</v>
      </c>
      <c r="AD639" s="1">
        <v>230000</v>
      </c>
      <c r="AE639" s="3">
        <v>0</v>
      </c>
      <c r="AF639" s="2">
        <v>2025</v>
      </c>
      <c r="AG639" s="2">
        <v>2025</v>
      </c>
      <c r="AH639" s="2">
        <v>2025</v>
      </c>
      <c r="AI639" s="12"/>
      <c r="AJ639" s="12"/>
      <c r="AK639" s="12"/>
      <c r="AL639" s="12"/>
      <c r="AM639" s="13" t="s">
        <v>16966</v>
      </c>
      <c r="AN639" s="13" t="s">
        <v>16970</v>
      </c>
      <c r="AO639" s="13">
        <v>0</v>
      </c>
      <c r="AP639" s="13" t="s">
        <v>16975</v>
      </c>
      <c r="AQ639" s="13" t="s">
        <v>16975</v>
      </c>
      <c r="AR639" s="13" t="s">
        <v>16975</v>
      </c>
      <c r="AS639" s="13"/>
      <c r="AT639" s="13"/>
      <c r="AU639" s="13"/>
      <c r="AV639" s="13"/>
      <c r="AW639" s="13" t="s">
        <v>786</v>
      </c>
      <c r="AX639" s="14">
        <v>1115.2</v>
      </c>
      <c r="AY639" s="14">
        <v>1006</v>
      </c>
      <c r="AZ639" s="13" t="s">
        <v>17026</v>
      </c>
      <c r="BA639" s="13">
        <v>2008</v>
      </c>
      <c r="BB639" s="15"/>
      <c r="BC639" s="16">
        <f t="shared" si="286"/>
        <v>0</v>
      </c>
      <c r="BJ639" s="5" t="str">
        <f t="shared" si="287"/>
        <v>761.900</v>
      </c>
      <c r="BM639" s="5" t="s">
        <v>3200</v>
      </c>
      <c r="BN639" s="5" t="s">
        <v>633</v>
      </c>
      <c r="BO639" s="5" t="s">
        <v>3201</v>
      </c>
      <c r="BU639" s="5" t="s">
        <v>3200</v>
      </c>
      <c r="BV639" s="5" t="s">
        <v>633</v>
      </c>
      <c r="BW639" s="5" t="s">
        <v>3201</v>
      </c>
      <c r="CH639" s="165">
        <f t="shared" si="273"/>
        <v>-3.4924596548080444E-10</v>
      </c>
    </row>
    <row r="640" spans="1:86" x14ac:dyDescent="0.3">
      <c r="A640" s="5">
        <v>1</v>
      </c>
      <c r="B640" s="17">
        <f>SUBTOTAL(9,$A$622:A640)</f>
        <v>19</v>
      </c>
      <c r="C640" s="4" t="s">
        <v>166</v>
      </c>
      <c r="D640" s="1">
        <f t="shared" si="288"/>
        <v>2973659.6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169">
        <v>0</v>
      </c>
      <c r="L640" s="3">
        <v>0</v>
      </c>
      <c r="M640" s="190">
        <v>380</v>
      </c>
      <c r="N640" s="1">
        <v>2735127.86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1">
        <f>ROUND(N640*2.14%,2)</f>
        <v>58531.74</v>
      </c>
      <c r="AD640" s="1">
        <v>180000</v>
      </c>
      <c r="AE640" s="3">
        <v>0</v>
      </c>
      <c r="AF640" s="2">
        <v>2025</v>
      </c>
      <c r="AG640" s="2">
        <v>2025</v>
      </c>
      <c r="AH640" s="2">
        <v>2025</v>
      </c>
      <c r="AI640" s="12"/>
      <c r="AJ640" s="12"/>
      <c r="AK640" s="12"/>
      <c r="AL640" s="12"/>
      <c r="AM640" s="13" t="s">
        <v>16966</v>
      </c>
      <c r="AN640" s="13" t="s">
        <v>16965</v>
      </c>
      <c r="AO640" s="13" t="s">
        <v>16982</v>
      </c>
      <c r="AP640" s="13" t="s">
        <v>16970</v>
      </c>
      <c r="AQ640" s="13" t="s">
        <v>16972</v>
      </c>
      <c r="AR640" s="13" t="s">
        <v>16975</v>
      </c>
      <c r="AS640" s="13"/>
      <c r="AT640" s="13"/>
      <c r="AU640" s="13"/>
      <c r="AV640" s="13"/>
      <c r="AW640" s="13" t="s">
        <v>790</v>
      </c>
      <c r="AX640" s="14">
        <v>2269.3000000000002</v>
      </c>
      <c r="AY640" s="14">
        <v>380</v>
      </c>
      <c r="AZ640" s="13" t="s">
        <v>17027</v>
      </c>
      <c r="BA640" s="13">
        <v>2005</v>
      </c>
      <c r="BB640" s="15"/>
      <c r="BC640" s="16">
        <f t="shared" si="286"/>
        <v>0</v>
      </c>
      <c r="BJ640" s="5" t="str">
        <f t="shared" si="287"/>
        <v>389.100</v>
      </c>
      <c r="BM640" s="5" t="s">
        <v>3202</v>
      </c>
      <c r="BN640" s="5" t="s">
        <v>2986</v>
      </c>
      <c r="BO640" s="5" t="s">
        <v>2659</v>
      </c>
      <c r="BU640" s="5" t="s">
        <v>3202</v>
      </c>
      <c r="BV640" s="5" t="s">
        <v>2986</v>
      </c>
      <c r="BW640" s="5" t="s">
        <v>2659</v>
      </c>
      <c r="CH640" s="165">
        <f t="shared" si="273"/>
        <v>2.3283064365386963E-10</v>
      </c>
    </row>
    <row r="641" spans="1:86" x14ac:dyDescent="0.3">
      <c r="A641" s="5">
        <v>1</v>
      </c>
      <c r="B641" s="17">
        <f>SUBTOTAL(9,$A$622:A641)</f>
        <v>20</v>
      </c>
      <c r="C641" s="4" t="s">
        <v>167</v>
      </c>
      <c r="D641" s="1">
        <f t="shared" si="288"/>
        <v>2877361.1999999997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169">
        <v>0</v>
      </c>
      <c r="L641" s="3">
        <v>0</v>
      </c>
      <c r="M641" s="190">
        <v>0</v>
      </c>
      <c r="N641" s="190">
        <v>0</v>
      </c>
      <c r="O641" s="3">
        <v>0</v>
      </c>
      <c r="P641" s="3">
        <v>0</v>
      </c>
      <c r="Q641" s="3">
        <v>420</v>
      </c>
      <c r="R641" s="1">
        <v>2621266.11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1">
        <f>ROUND(R641*2.14%,2)</f>
        <v>56095.09</v>
      </c>
      <c r="AD641" s="3">
        <v>200000</v>
      </c>
      <c r="AE641" s="3">
        <v>0</v>
      </c>
      <c r="AF641" s="2">
        <v>2025</v>
      </c>
      <c r="AG641" s="2">
        <v>2025</v>
      </c>
      <c r="AH641" s="2">
        <v>2025</v>
      </c>
      <c r="AI641" s="12"/>
      <c r="AJ641" s="12"/>
      <c r="AK641" s="12"/>
      <c r="AL641" s="12"/>
      <c r="AM641" s="13" t="s">
        <v>16964</v>
      </c>
      <c r="AN641" s="13" t="s">
        <v>16976</v>
      </c>
      <c r="AO641" s="13">
        <v>0</v>
      </c>
      <c r="AP641" s="13" t="s">
        <v>16966</v>
      </c>
      <c r="AQ641" s="13" t="s">
        <v>16963</v>
      </c>
      <c r="AR641" s="13">
        <v>0</v>
      </c>
      <c r="AS641" s="13"/>
      <c r="AT641" s="13"/>
      <c r="AU641" s="13"/>
      <c r="AV641" s="13"/>
      <c r="AW641" s="13" t="s">
        <v>633</v>
      </c>
      <c r="AX641" s="14">
        <v>293.8</v>
      </c>
      <c r="AY641" s="14">
        <v>289.39999999999998</v>
      </c>
      <c r="AZ641" s="13" t="s">
        <v>594</v>
      </c>
      <c r="BA641" s="13" t="s">
        <v>633</v>
      </c>
      <c r="BB641" s="15"/>
      <c r="BC641" s="16">
        <f t="shared" si="286"/>
        <v>289.39999999999998</v>
      </c>
      <c r="BJ641" s="5" t="str">
        <f t="shared" si="287"/>
        <v>710.000</v>
      </c>
      <c r="BM641" s="5" t="s">
        <v>3203</v>
      </c>
      <c r="BN641" s="5" t="s">
        <v>2986</v>
      </c>
      <c r="BO641" s="5" t="s">
        <v>2986</v>
      </c>
      <c r="BU641" s="5" t="s">
        <v>3203</v>
      </c>
      <c r="BV641" s="5" t="s">
        <v>2986</v>
      </c>
      <c r="BW641" s="5" t="s">
        <v>2986</v>
      </c>
      <c r="CH641" s="165">
        <f t="shared" si="273"/>
        <v>-1.4551915228366852E-10</v>
      </c>
    </row>
    <row r="642" spans="1:86" x14ac:dyDescent="0.3">
      <c r="A642" s="5">
        <v>1</v>
      </c>
      <c r="B642" s="17">
        <f>SUBTOTAL(9,$A$622:A642)</f>
        <v>21</v>
      </c>
      <c r="C642" s="4" t="s">
        <v>168</v>
      </c>
      <c r="D642" s="1">
        <f t="shared" si="288"/>
        <v>1904539.0799999998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169">
        <v>0</v>
      </c>
      <c r="L642" s="3">
        <v>0</v>
      </c>
      <c r="M642" s="190">
        <v>0</v>
      </c>
      <c r="N642" s="190">
        <v>0</v>
      </c>
      <c r="O642" s="3">
        <v>0</v>
      </c>
      <c r="P642" s="3">
        <v>0</v>
      </c>
      <c r="Q642" s="3">
        <v>278</v>
      </c>
      <c r="R642" s="1">
        <v>1668826.2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1">
        <f>ROUND(R642*2.14%,2)</f>
        <v>35712.879999999997</v>
      </c>
      <c r="AD642" s="3">
        <v>200000</v>
      </c>
      <c r="AE642" s="3">
        <v>0</v>
      </c>
      <c r="AF642" s="2">
        <v>2025</v>
      </c>
      <c r="AG642" s="2">
        <v>2025</v>
      </c>
      <c r="AH642" s="2">
        <v>2025</v>
      </c>
      <c r="AI642" s="12"/>
      <c r="AJ642" s="12"/>
      <c r="AK642" s="12"/>
      <c r="AL642" s="12"/>
      <c r="AM642" s="13" t="s">
        <v>16964</v>
      </c>
      <c r="AN642" s="13" t="s">
        <v>16967</v>
      </c>
      <c r="AO642" s="13">
        <v>0</v>
      </c>
      <c r="AP642" s="13" t="s">
        <v>16966</v>
      </c>
      <c r="AQ642" s="13" t="s">
        <v>16963</v>
      </c>
      <c r="AR642" s="13" t="s">
        <v>16975</v>
      </c>
      <c r="AS642" s="13"/>
      <c r="AT642" s="13"/>
      <c r="AU642" s="13"/>
      <c r="AV642" s="13"/>
      <c r="AW642" s="13" t="s">
        <v>639</v>
      </c>
      <c r="AX642" s="14">
        <v>925.3</v>
      </c>
      <c r="AY642" s="14">
        <v>586</v>
      </c>
      <c r="AZ642" s="13" t="s">
        <v>594</v>
      </c>
      <c r="BA642" s="13" t="s">
        <v>639</v>
      </c>
      <c r="BB642" s="15"/>
      <c r="BC642" s="16">
        <f t="shared" si="286"/>
        <v>586</v>
      </c>
      <c r="BJ642" s="5" t="str">
        <f t="shared" si="287"/>
        <v>476.000</v>
      </c>
      <c r="BM642" s="5" t="s">
        <v>3204</v>
      </c>
      <c r="BN642" s="5" t="s">
        <v>661</v>
      </c>
      <c r="BO642" s="5" t="s">
        <v>3205</v>
      </c>
      <c r="BU642" s="5" t="s">
        <v>3204</v>
      </c>
      <c r="BV642" s="5" t="s">
        <v>661</v>
      </c>
      <c r="BW642" s="5" t="s">
        <v>3205</v>
      </c>
      <c r="CH642" s="165">
        <f t="shared" si="273"/>
        <v>-1.1641532182693481E-10</v>
      </c>
    </row>
    <row r="643" spans="1:86" x14ac:dyDescent="0.3">
      <c r="A643" s="5">
        <v>1</v>
      </c>
      <c r="B643" s="17">
        <f>SUBTOTAL(9,$A$622:A643)</f>
        <v>22</v>
      </c>
      <c r="C643" s="4" t="s">
        <v>1104</v>
      </c>
      <c r="D643" s="1">
        <f t="shared" si="288"/>
        <v>2457800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169">
        <v>1</v>
      </c>
      <c r="L643" s="1">
        <v>2259447.8199999998</v>
      </c>
      <c r="M643" s="190">
        <v>0</v>
      </c>
      <c r="N643" s="190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1">
        <f>ROUND(L643*2.14%,2)</f>
        <v>48352.18</v>
      </c>
      <c r="AD643" s="3">
        <v>150000</v>
      </c>
      <c r="AE643" s="3">
        <v>0</v>
      </c>
      <c r="AF643" s="2">
        <v>2025</v>
      </c>
      <c r="AG643" s="2">
        <v>2025</v>
      </c>
      <c r="AH643" s="2">
        <v>2025</v>
      </c>
      <c r="AI643" s="12"/>
      <c r="AJ643" s="12"/>
      <c r="AK643" s="12"/>
      <c r="AL643" s="12"/>
      <c r="AM643" s="13" t="s">
        <v>16980</v>
      </c>
      <c r="AN643" s="13" t="s">
        <v>16982</v>
      </c>
      <c r="AO643" s="13" t="s">
        <v>16978</v>
      </c>
      <c r="AP643" s="13" t="s">
        <v>16970</v>
      </c>
      <c r="AQ643" s="13" t="s">
        <v>16975</v>
      </c>
      <c r="AR643" s="13" t="s">
        <v>16968</v>
      </c>
      <c r="AS643" s="13"/>
      <c r="AT643" s="13"/>
      <c r="AU643" s="13"/>
      <c r="AV643" s="13"/>
      <c r="AW643" s="13"/>
      <c r="AX643" s="14"/>
      <c r="AY643" s="14"/>
      <c r="AZ643" s="13" t="s">
        <v>17030</v>
      </c>
      <c r="BA643" s="13"/>
      <c r="BB643" s="15"/>
      <c r="BC643" s="16"/>
      <c r="CH643" s="165">
        <f t="shared" si="273"/>
        <v>1.7462298274040222E-10</v>
      </c>
    </row>
    <row r="644" spans="1:86" x14ac:dyDescent="0.3">
      <c r="A644" s="5">
        <v>1</v>
      </c>
      <c r="B644" s="17">
        <f>SUBTOTAL(9,$A$622:A644)</f>
        <v>23</v>
      </c>
      <c r="C644" s="4" t="s">
        <v>169</v>
      </c>
      <c r="D644" s="1">
        <f t="shared" si="288"/>
        <v>4658584.8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169">
        <v>0</v>
      </c>
      <c r="L644" s="3">
        <v>0</v>
      </c>
      <c r="M644" s="190">
        <v>0</v>
      </c>
      <c r="N644" s="190">
        <v>0</v>
      </c>
      <c r="O644" s="3">
        <v>0</v>
      </c>
      <c r="P644" s="3">
        <v>0</v>
      </c>
      <c r="Q644" s="3">
        <v>680</v>
      </c>
      <c r="R644" s="1">
        <v>4365170.16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1">
        <f>ROUND(R644*2.14%,2)</f>
        <v>93414.64</v>
      </c>
      <c r="AD644" s="3">
        <v>200000</v>
      </c>
      <c r="AE644" s="3">
        <v>0</v>
      </c>
      <c r="AF644" s="2">
        <v>2025</v>
      </c>
      <c r="AG644" s="2">
        <v>2025</v>
      </c>
      <c r="AH644" s="2">
        <v>2025</v>
      </c>
      <c r="AI644" s="12"/>
      <c r="AJ644" s="12"/>
      <c r="AK644" s="12"/>
      <c r="AL644" s="12"/>
      <c r="AM644" s="13" t="s">
        <v>16976</v>
      </c>
      <c r="AN644" s="13" t="s">
        <v>16964</v>
      </c>
      <c r="AO644" s="13">
        <v>0</v>
      </c>
      <c r="AP644" s="13" t="s">
        <v>16966</v>
      </c>
      <c r="AQ644" s="13" t="s">
        <v>16963</v>
      </c>
      <c r="AR644" s="13">
        <v>0</v>
      </c>
      <c r="AS644" s="13"/>
      <c r="AT644" s="13"/>
      <c r="AU644" s="13"/>
      <c r="AV644" s="13"/>
      <c r="AW644" s="13" t="s">
        <v>621</v>
      </c>
      <c r="AX644" s="14">
        <v>656.2</v>
      </c>
      <c r="AY644" s="14">
        <v>606</v>
      </c>
      <c r="AZ644" s="13" t="s">
        <v>594</v>
      </c>
      <c r="BA644" s="13" t="s">
        <v>621</v>
      </c>
      <c r="BB644" s="15"/>
      <c r="BC644" s="16">
        <f t="shared" ref="BC644:BC659" si="290">AY644-M644</f>
        <v>606</v>
      </c>
      <c r="BJ644" s="5" t="str">
        <f t="shared" ref="BJ644:BJ659" si="291">VLOOKUP(C644,BM:BO,3,FALSE)</f>
        <v>466.000</v>
      </c>
      <c r="BM644" s="5" t="s">
        <v>3206</v>
      </c>
      <c r="BN644" s="5" t="s">
        <v>1142</v>
      </c>
      <c r="BO644" s="5" t="s">
        <v>3207</v>
      </c>
      <c r="BU644" s="5" t="s">
        <v>3206</v>
      </c>
      <c r="BV644" s="5" t="s">
        <v>1142</v>
      </c>
      <c r="BW644" s="5" t="s">
        <v>3207</v>
      </c>
      <c r="CH644" s="165">
        <f t="shared" si="273"/>
        <v>-3.4924596548080444E-10</v>
      </c>
    </row>
    <row r="645" spans="1:86" x14ac:dyDescent="0.3">
      <c r="A645" s="5">
        <v>1</v>
      </c>
      <c r="B645" s="17">
        <f>SUBTOTAL(9,$A$622:A645)</f>
        <v>24</v>
      </c>
      <c r="C645" s="4" t="s">
        <v>171</v>
      </c>
      <c r="D645" s="1">
        <f t="shared" si="288"/>
        <v>4648299.4800000004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169">
        <v>0</v>
      </c>
      <c r="L645" s="3">
        <v>0</v>
      </c>
      <c r="M645" s="190">
        <v>594</v>
      </c>
      <c r="N645" s="1">
        <v>4355100.33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1">
        <f>ROUND(N645*2.14%,2)</f>
        <v>93199.15</v>
      </c>
      <c r="AD645" s="1">
        <v>200000</v>
      </c>
      <c r="AE645" s="3">
        <v>0</v>
      </c>
      <c r="AF645" s="2">
        <v>2025</v>
      </c>
      <c r="AG645" s="2">
        <v>2025</v>
      </c>
      <c r="AH645" s="2">
        <v>2025</v>
      </c>
      <c r="AI645" s="12"/>
      <c r="AJ645" s="12"/>
      <c r="AK645" s="12"/>
      <c r="AL645" s="12"/>
      <c r="AM645" s="13" t="s">
        <v>16966</v>
      </c>
      <c r="AN645" s="13" t="s">
        <v>16965</v>
      </c>
      <c r="AO645" s="13">
        <v>0</v>
      </c>
      <c r="AP645" s="13" t="s">
        <v>16975</v>
      </c>
      <c r="AQ645" s="13" t="s">
        <v>16969</v>
      </c>
      <c r="AR645" s="13" t="s">
        <v>16968</v>
      </c>
      <c r="AS645" s="13"/>
      <c r="AT645" s="13"/>
      <c r="AU645" s="13"/>
      <c r="AV645" s="13"/>
      <c r="AW645" s="13" t="s">
        <v>615</v>
      </c>
      <c r="AX645" s="14">
        <v>1426.4</v>
      </c>
      <c r="AY645" s="14">
        <v>594</v>
      </c>
      <c r="AZ645" s="13" t="s">
        <v>17027</v>
      </c>
      <c r="BA645" s="13">
        <v>2007</v>
      </c>
      <c r="BB645" s="15"/>
      <c r="BC645" s="16">
        <f t="shared" si="290"/>
        <v>0</v>
      </c>
      <c r="BJ645" s="5" t="str">
        <f t="shared" si="291"/>
        <v>472.700</v>
      </c>
      <c r="BM645" s="5" t="s">
        <v>3208</v>
      </c>
      <c r="BN645" s="5" t="s">
        <v>2986</v>
      </c>
      <c r="BO645" s="5" t="s">
        <v>2986</v>
      </c>
      <c r="BU645" s="5" t="s">
        <v>3208</v>
      </c>
      <c r="BV645" s="5" t="s">
        <v>2986</v>
      </c>
      <c r="BW645" s="5" t="s">
        <v>2986</v>
      </c>
      <c r="CH645" s="165">
        <f t="shared" si="273"/>
        <v>3.7834979593753815E-10</v>
      </c>
    </row>
    <row r="646" spans="1:86" x14ac:dyDescent="0.3">
      <c r="A646" s="5">
        <v>1</v>
      </c>
      <c r="B646" s="17">
        <f>SUBTOTAL(9,$A$622:A646)</f>
        <v>25</v>
      </c>
      <c r="C646" s="4" t="s">
        <v>172</v>
      </c>
      <c r="D646" s="1">
        <f t="shared" si="288"/>
        <v>11351380.17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169">
        <v>0</v>
      </c>
      <c r="L646" s="3">
        <v>0</v>
      </c>
      <c r="M646" s="190">
        <v>1385.2</v>
      </c>
      <c r="N646" s="1">
        <v>10888369.07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1">
        <f>ROUND(N646*2.14%,2)</f>
        <v>233011.1</v>
      </c>
      <c r="AD646" s="1">
        <v>230000</v>
      </c>
      <c r="AE646" s="3">
        <v>0</v>
      </c>
      <c r="AF646" s="2">
        <v>2025</v>
      </c>
      <c r="AG646" s="2">
        <v>2025</v>
      </c>
      <c r="AH646" s="2">
        <v>2025</v>
      </c>
      <c r="AI646" s="12"/>
      <c r="AJ646" s="12"/>
      <c r="AK646" s="12"/>
      <c r="AL646" s="12"/>
      <c r="AM646" s="13" t="s">
        <v>16966</v>
      </c>
      <c r="AN646" s="13" t="s">
        <v>16970</v>
      </c>
      <c r="AO646" s="13">
        <v>0</v>
      </c>
      <c r="AP646" s="13" t="s">
        <v>16974</v>
      </c>
      <c r="AQ646" s="13" t="s">
        <v>16978</v>
      </c>
      <c r="AR646" s="13">
        <v>0</v>
      </c>
      <c r="AS646" s="13"/>
      <c r="AT646" s="13"/>
      <c r="AU646" s="13"/>
      <c r="AV646" s="13"/>
      <c r="AW646" s="13" t="s">
        <v>669</v>
      </c>
      <c r="AX646" s="14">
        <v>2168.6</v>
      </c>
      <c r="AY646" s="14">
        <v>1385.2</v>
      </c>
      <c r="AZ646" s="13" t="s">
        <v>17026</v>
      </c>
      <c r="BA646" s="13">
        <v>2007</v>
      </c>
      <c r="BB646" s="15"/>
      <c r="BC646" s="16">
        <f t="shared" si="290"/>
        <v>0</v>
      </c>
      <c r="BJ646" s="5" t="str">
        <f t="shared" si="291"/>
        <v>541.400</v>
      </c>
      <c r="BM646" s="5" t="s">
        <v>3209</v>
      </c>
      <c r="BN646" s="5" t="s">
        <v>2986</v>
      </c>
      <c r="BO646" s="5" t="s">
        <v>2986</v>
      </c>
      <c r="BU646" s="5" t="s">
        <v>3209</v>
      </c>
      <c r="BV646" s="5" t="s">
        <v>2986</v>
      </c>
      <c r="BW646" s="5" t="s">
        <v>2986</v>
      </c>
      <c r="CH646" s="165">
        <f t="shared" si="273"/>
        <v>-3.7834979593753815E-10</v>
      </c>
    </row>
    <row r="647" spans="1:86" x14ac:dyDescent="0.3">
      <c r="A647" s="5">
        <v>1</v>
      </c>
      <c r="B647" s="17">
        <f>SUBTOTAL(9,$A$622:A647)</f>
        <v>26</v>
      </c>
      <c r="C647" s="4" t="s">
        <v>173</v>
      </c>
      <c r="D647" s="1">
        <f t="shared" si="288"/>
        <v>5261035.28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169">
        <v>0</v>
      </c>
      <c r="L647" s="3">
        <v>0</v>
      </c>
      <c r="M647" s="190">
        <v>642</v>
      </c>
      <c r="N647" s="1">
        <v>4954998.32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1">
        <f>ROUND(N647*2.14%,2)</f>
        <v>106036.96</v>
      </c>
      <c r="AD647" s="1">
        <v>200000</v>
      </c>
      <c r="AE647" s="3">
        <v>0</v>
      </c>
      <c r="AF647" s="2">
        <v>2025</v>
      </c>
      <c r="AG647" s="2">
        <v>2025</v>
      </c>
      <c r="AH647" s="2">
        <v>2025</v>
      </c>
      <c r="AI647" s="12"/>
      <c r="AJ647" s="12"/>
      <c r="AK647" s="12"/>
      <c r="AL647" s="12"/>
      <c r="AM647" s="13" t="s">
        <v>16966</v>
      </c>
      <c r="AN647" s="13" t="s">
        <v>16978</v>
      </c>
      <c r="AO647" s="13">
        <v>0</v>
      </c>
      <c r="AP647" s="13" t="s">
        <v>16975</v>
      </c>
      <c r="AQ647" s="13" t="s">
        <v>16969</v>
      </c>
      <c r="AR647" s="13">
        <v>0</v>
      </c>
      <c r="AS647" s="13"/>
      <c r="AT647" s="13"/>
      <c r="AU647" s="13"/>
      <c r="AV647" s="13"/>
      <c r="AW647" s="13" t="s">
        <v>943</v>
      </c>
      <c r="AX647" s="14">
        <v>769.5</v>
      </c>
      <c r="AY647" s="14">
        <v>642</v>
      </c>
      <c r="AZ647" s="13" t="s">
        <v>17026</v>
      </c>
      <c r="BA647" s="13">
        <v>2007</v>
      </c>
      <c r="BB647" s="15"/>
      <c r="BC647" s="16">
        <f t="shared" si="290"/>
        <v>0</v>
      </c>
      <c r="BJ647" s="5" t="str">
        <f t="shared" si="291"/>
        <v>532.700</v>
      </c>
      <c r="BM647" s="5" t="s">
        <v>3211</v>
      </c>
      <c r="BN647" s="5" t="s">
        <v>2986</v>
      </c>
      <c r="BO647" s="5" t="s">
        <v>2986</v>
      </c>
      <c r="BU647" s="5" t="s">
        <v>3211</v>
      </c>
      <c r="BV647" s="5" t="s">
        <v>2986</v>
      </c>
      <c r="BW647" s="5" t="s">
        <v>2986</v>
      </c>
      <c r="CH647" s="165">
        <f t="shared" si="273"/>
        <v>-5.8207660913467407E-11</v>
      </c>
    </row>
    <row r="648" spans="1:86" x14ac:dyDescent="0.3">
      <c r="A648" s="5">
        <v>1</v>
      </c>
      <c r="B648" s="17">
        <f>SUBTOTAL(9,$A$622:A648)</f>
        <v>27</v>
      </c>
      <c r="C648" s="4" t="s">
        <v>174</v>
      </c>
      <c r="D648" s="1">
        <f t="shared" si="288"/>
        <v>12990197.200000001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169">
        <v>0</v>
      </c>
      <c r="L648" s="3">
        <v>0</v>
      </c>
      <c r="M648" s="190">
        <v>1660</v>
      </c>
      <c r="N648" s="1">
        <v>12492850.210000001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1">
        <f>ROUND(N648*2.14%,2)</f>
        <v>267346.99</v>
      </c>
      <c r="AD648" s="1">
        <v>230000</v>
      </c>
      <c r="AE648" s="3">
        <v>0</v>
      </c>
      <c r="AF648" s="2">
        <v>2025</v>
      </c>
      <c r="AG648" s="2">
        <v>2025</v>
      </c>
      <c r="AH648" s="2">
        <v>2025</v>
      </c>
      <c r="AI648" s="12"/>
      <c r="AJ648" s="12"/>
      <c r="AK648" s="12"/>
      <c r="AL648" s="12"/>
      <c r="AM648" s="13" t="s">
        <v>16966</v>
      </c>
      <c r="AN648" s="13" t="s">
        <v>16978</v>
      </c>
      <c r="AO648" s="13">
        <v>0</v>
      </c>
      <c r="AP648" s="13" t="s">
        <v>16972</v>
      </c>
      <c r="AQ648" s="13" t="s">
        <v>16968</v>
      </c>
      <c r="AR648" s="13" t="s">
        <v>16975</v>
      </c>
      <c r="AS648" s="13"/>
      <c r="AT648" s="13"/>
      <c r="AU648" s="13"/>
      <c r="AV648" s="13"/>
      <c r="AW648" s="13" t="s">
        <v>1016</v>
      </c>
      <c r="AX648" s="14">
        <v>6067.3</v>
      </c>
      <c r="AY648" s="14">
        <v>1660</v>
      </c>
      <c r="AZ648" s="13" t="s">
        <v>17027</v>
      </c>
      <c r="BA648" s="13">
        <v>2008</v>
      </c>
      <c r="BB648" s="15"/>
      <c r="BC648" s="16">
        <f t="shared" si="290"/>
        <v>0</v>
      </c>
      <c r="BJ648" s="5" t="str">
        <f t="shared" si="291"/>
        <v>1723.600</v>
      </c>
      <c r="BM648" s="5" t="s">
        <v>3212</v>
      </c>
      <c r="BN648" s="5" t="s">
        <v>1142</v>
      </c>
      <c r="BO648" s="5" t="s">
        <v>3213</v>
      </c>
      <c r="BU648" s="5" t="s">
        <v>3212</v>
      </c>
      <c r="BV648" s="5" t="s">
        <v>1142</v>
      </c>
      <c r="BW648" s="5" t="s">
        <v>3213</v>
      </c>
      <c r="CH648" s="165">
        <f t="shared" si="273"/>
        <v>2.3283064365386963E-10</v>
      </c>
    </row>
    <row r="649" spans="1:86" x14ac:dyDescent="0.3">
      <c r="A649" s="5">
        <v>1</v>
      </c>
      <c r="B649" s="17">
        <f>SUBTOTAL(9,$A$622:A649)</f>
        <v>28</v>
      </c>
      <c r="C649" s="4" t="s">
        <v>175</v>
      </c>
      <c r="D649" s="1">
        <f t="shared" si="288"/>
        <v>8204567.3800000008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169">
        <v>0</v>
      </c>
      <c r="L649" s="3">
        <v>0</v>
      </c>
      <c r="M649" s="190">
        <v>0</v>
      </c>
      <c r="N649" s="190">
        <v>0</v>
      </c>
      <c r="O649" s="3">
        <v>0</v>
      </c>
      <c r="P649" s="3">
        <v>0</v>
      </c>
      <c r="Q649" s="3">
        <v>1183</v>
      </c>
      <c r="R649" s="1">
        <v>7807487.1500000004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1">
        <f>ROUND(R649*2.14%,2)</f>
        <v>167080.23000000001</v>
      </c>
      <c r="AD649" s="3">
        <v>230000</v>
      </c>
      <c r="AE649" s="3">
        <v>0</v>
      </c>
      <c r="AF649" s="2">
        <v>2025</v>
      </c>
      <c r="AG649" s="2">
        <v>2025</v>
      </c>
      <c r="AH649" s="2">
        <v>2025</v>
      </c>
      <c r="AI649" s="12"/>
      <c r="AJ649" s="12"/>
      <c r="AK649" s="12"/>
      <c r="AL649" s="12"/>
      <c r="AM649" s="13" t="s">
        <v>16964</v>
      </c>
      <c r="AN649" s="13" t="s">
        <v>16976</v>
      </c>
      <c r="AO649" s="13">
        <v>0</v>
      </c>
      <c r="AP649" s="13" t="s">
        <v>16966</v>
      </c>
      <c r="AQ649" s="13" t="s">
        <v>16963</v>
      </c>
      <c r="AR649" s="13" t="s">
        <v>16975</v>
      </c>
      <c r="AS649" s="13"/>
      <c r="AT649" s="13"/>
      <c r="AU649" s="13"/>
      <c r="AV649" s="13"/>
      <c r="AW649" s="13" t="s">
        <v>621</v>
      </c>
      <c r="AX649" s="14">
        <v>2206.8000000000002</v>
      </c>
      <c r="AY649" s="14">
        <v>775.6</v>
      </c>
      <c r="AZ649" s="13" t="s">
        <v>594</v>
      </c>
      <c r="BA649" s="13" t="s">
        <v>621</v>
      </c>
      <c r="BB649" s="15"/>
      <c r="BC649" s="16">
        <f t="shared" si="290"/>
        <v>775.6</v>
      </c>
      <c r="BJ649" s="5" t="str">
        <f t="shared" si="291"/>
        <v>598.000</v>
      </c>
      <c r="BM649" s="5" t="s">
        <v>3214</v>
      </c>
      <c r="BN649" s="5" t="s">
        <v>3010</v>
      </c>
      <c r="BO649" s="5" t="s">
        <v>3215</v>
      </c>
      <c r="BU649" s="5" t="s">
        <v>3214</v>
      </c>
      <c r="BV649" s="5" t="s">
        <v>3010</v>
      </c>
      <c r="BW649" s="5" t="s">
        <v>3215</v>
      </c>
      <c r="CH649" s="165">
        <f t="shared" si="273"/>
        <v>4.3655745685100555E-10</v>
      </c>
    </row>
    <row r="650" spans="1:86" x14ac:dyDescent="0.3">
      <c r="A650" s="5">
        <v>1</v>
      </c>
      <c r="B650" s="17">
        <f>SUBTOTAL(9,$A$622:A650)</f>
        <v>29</v>
      </c>
      <c r="C650" s="4" t="s">
        <v>176</v>
      </c>
      <c r="D650" s="1">
        <f t="shared" si="288"/>
        <v>6377717.2999999998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169">
        <v>0</v>
      </c>
      <c r="L650" s="3">
        <v>0</v>
      </c>
      <c r="M650" s="190">
        <v>815</v>
      </c>
      <c r="N650" s="1">
        <v>6048284.0199999996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1">
        <f>ROUND(N650*2.14%,2)</f>
        <v>129433.28</v>
      </c>
      <c r="AD650" s="1">
        <v>200000</v>
      </c>
      <c r="AE650" s="3">
        <v>0</v>
      </c>
      <c r="AF650" s="2">
        <v>2025</v>
      </c>
      <c r="AG650" s="2">
        <v>2025</v>
      </c>
      <c r="AH650" s="2">
        <v>2025</v>
      </c>
      <c r="AI650" s="12"/>
      <c r="AJ650" s="12"/>
      <c r="AK650" s="12"/>
      <c r="AL650" s="12"/>
      <c r="AM650" s="13" t="s">
        <v>16966</v>
      </c>
      <c r="AN650" s="13" t="s">
        <v>16978</v>
      </c>
      <c r="AO650" s="13">
        <v>0</v>
      </c>
      <c r="AP650" s="13" t="s">
        <v>16970</v>
      </c>
      <c r="AQ650" s="13" t="s">
        <v>16977</v>
      </c>
      <c r="AR650" s="13">
        <v>0</v>
      </c>
      <c r="AS650" s="13"/>
      <c r="AT650" s="13"/>
      <c r="AU650" s="13"/>
      <c r="AV650" s="13"/>
      <c r="AW650" s="13" t="s">
        <v>633</v>
      </c>
      <c r="AX650" s="14">
        <v>2187.8000000000002</v>
      </c>
      <c r="AY650" s="14">
        <v>815</v>
      </c>
      <c r="AZ650" s="13" t="s">
        <v>17027</v>
      </c>
      <c r="BA650" s="13">
        <v>2008</v>
      </c>
      <c r="BB650" s="15"/>
      <c r="BC650" s="16">
        <f t="shared" si="290"/>
        <v>0</v>
      </c>
      <c r="BJ650" s="5" t="str">
        <f t="shared" si="291"/>
        <v>691.500</v>
      </c>
      <c r="BM650" s="5" t="s">
        <v>3216</v>
      </c>
      <c r="BN650" s="5" t="s">
        <v>3210</v>
      </c>
      <c r="BO650" s="5" t="s">
        <v>3217</v>
      </c>
      <c r="BU650" s="5" t="s">
        <v>3216</v>
      </c>
      <c r="BV650" s="5" t="s">
        <v>3210</v>
      </c>
      <c r="BW650" s="5" t="s">
        <v>3217</v>
      </c>
      <c r="CH650" s="165">
        <f t="shared" si="273"/>
        <v>2.6193447411060333E-10</v>
      </c>
    </row>
    <row r="651" spans="1:86" x14ac:dyDescent="0.3">
      <c r="A651" s="5">
        <v>1</v>
      </c>
      <c r="B651" s="17">
        <f>SUBTOTAL(9,$A$622:A651)</f>
        <v>30</v>
      </c>
      <c r="C651" s="4" t="s">
        <v>177</v>
      </c>
      <c r="D651" s="1">
        <f t="shared" si="288"/>
        <v>4468314.82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169">
        <v>0</v>
      </c>
      <c r="L651" s="3">
        <v>0</v>
      </c>
      <c r="M651" s="190">
        <v>571</v>
      </c>
      <c r="N651" s="1">
        <v>4178886.65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1">
        <f>ROUND(N651*2.14%,2)</f>
        <v>89428.17</v>
      </c>
      <c r="AD651" s="1">
        <v>200000</v>
      </c>
      <c r="AE651" s="3">
        <v>0</v>
      </c>
      <c r="AF651" s="2">
        <v>2025</v>
      </c>
      <c r="AG651" s="2">
        <v>2025</v>
      </c>
      <c r="AH651" s="2">
        <v>2025</v>
      </c>
      <c r="AI651" s="12"/>
      <c r="AJ651" s="12"/>
      <c r="AK651" s="12"/>
      <c r="AL651" s="12"/>
      <c r="AM651" s="13" t="s">
        <v>16966</v>
      </c>
      <c r="AN651" s="13" t="s">
        <v>16970</v>
      </c>
      <c r="AO651" s="13" t="s">
        <v>16969</v>
      </c>
      <c r="AP651" s="13" t="s">
        <v>16975</v>
      </c>
      <c r="AQ651" s="13" t="s">
        <v>16977</v>
      </c>
      <c r="AR651" s="13" t="s">
        <v>16975</v>
      </c>
      <c r="AS651" s="13"/>
      <c r="AT651" s="13"/>
      <c r="AU651" s="13"/>
      <c r="AV651" s="13"/>
      <c r="AW651" s="13" t="s">
        <v>855</v>
      </c>
      <c r="AX651" s="14">
        <v>4928.3</v>
      </c>
      <c r="AY651" s="14">
        <v>571</v>
      </c>
      <c r="AZ651" s="13" t="s">
        <v>17027</v>
      </c>
      <c r="BA651" s="13">
        <v>2007</v>
      </c>
      <c r="BB651" s="15"/>
      <c r="BC651" s="16">
        <f t="shared" si="290"/>
        <v>0</v>
      </c>
      <c r="BJ651" s="5" t="str">
        <f t="shared" si="291"/>
        <v>577.000</v>
      </c>
      <c r="BM651" s="5" t="s">
        <v>3218</v>
      </c>
      <c r="BN651" s="5" t="s">
        <v>2986</v>
      </c>
      <c r="BO651" s="5" t="s">
        <v>3219</v>
      </c>
      <c r="BU651" s="5" t="s">
        <v>3218</v>
      </c>
      <c r="BV651" s="5" t="s">
        <v>2986</v>
      </c>
      <c r="BW651" s="5" t="s">
        <v>3219</v>
      </c>
      <c r="CH651" s="165">
        <f t="shared" si="273"/>
        <v>4.0745362639427185E-10</v>
      </c>
    </row>
    <row r="652" spans="1:86" x14ac:dyDescent="0.3">
      <c r="A652" s="5">
        <v>1</v>
      </c>
      <c r="B652" s="17">
        <f>SUBTOTAL(9,$A$622:A652)</f>
        <v>31</v>
      </c>
      <c r="C652" s="4" t="s">
        <v>178</v>
      </c>
      <c r="D652" s="1">
        <f t="shared" si="288"/>
        <v>3458188.3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169">
        <v>0</v>
      </c>
      <c r="L652" s="3">
        <v>0</v>
      </c>
      <c r="M652" s="190">
        <v>422</v>
      </c>
      <c r="N652" s="1">
        <v>3209504.9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1">
        <f>ROUND(N652*2.14%,2)</f>
        <v>68683.399999999994</v>
      </c>
      <c r="AD652" s="1">
        <v>180000</v>
      </c>
      <c r="AE652" s="3">
        <v>0</v>
      </c>
      <c r="AF652" s="2">
        <v>2025</v>
      </c>
      <c r="AG652" s="2">
        <v>2025</v>
      </c>
      <c r="AH652" s="2">
        <v>2025</v>
      </c>
      <c r="AI652" s="12"/>
      <c r="AJ652" s="12"/>
      <c r="AK652" s="12"/>
      <c r="AL652" s="12"/>
      <c r="AM652" s="13" t="s">
        <v>16966</v>
      </c>
      <c r="AN652" s="13" t="s">
        <v>16970</v>
      </c>
      <c r="AO652" s="13">
        <v>0</v>
      </c>
      <c r="AP652" s="13" t="s">
        <v>16964</v>
      </c>
      <c r="AQ652" s="13" t="s">
        <v>16977</v>
      </c>
      <c r="AR652" s="13">
        <v>0</v>
      </c>
      <c r="AS652" s="13"/>
      <c r="AT652" s="13"/>
      <c r="AU652" s="13"/>
      <c r="AV652" s="13"/>
      <c r="AW652" s="13" t="s">
        <v>699</v>
      </c>
      <c r="AX652" s="14">
        <v>439.5</v>
      </c>
      <c r="AY652" s="14">
        <v>422</v>
      </c>
      <c r="AZ652" s="13" t="s">
        <v>17026</v>
      </c>
      <c r="BA652" s="13">
        <v>2005</v>
      </c>
      <c r="BB652" s="15"/>
      <c r="BC652" s="16">
        <f t="shared" si="290"/>
        <v>0</v>
      </c>
      <c r="BJ652" s="5" t="str">
        <f t="shared" si="291"/>
        <v>301.100</v>
      </c>
      <c r="BM652" s="5" t="s">
        <v>3220</v>
      </c>
      <c r="BN652" s="5" t="s">
        <v>2986</v>
      </c>
      <c r="BO652" s="5" t="s">
        <v>2986</v>
      </c>
      <c r="BU652" s="5" t="s">
        <v>3220</v>
      </c>
      <c r="BV652" s="5" t="s">
        <v>2986</v>
      </c>
      <c r="BW652" s="5" t="s">
        <v>2986</v>
      </c>
      <c r="CH652" s="165">
        <f t="shared" si="273"/>
        <v>-8.7311491370201111E-11</v>
      </c>
    </row>
    <row r="653" spans="1:86" x14ac:dyDescent="0.3">
      <c r="A653" s="5">
        <v>1</v>
      </c>
      <c r="B653" s="17">
        <f>SUBTOTAL(9,$A$622:A653)</f>
        <v>32</v>
      </c>
      <c r="C653" s="4" t="s">
        <v>179</v>
      </c>
      <c r="D653" s="1">
        <f t="shared" si="288"/>
        <v>6826881.9900000002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169">
        <v>0</v>
      </c>
      <c r="L653" s="3">
        <v>0</v>
      </c>
      <c r="M653" s="190">
        <v>0</v>
      </c>
      <c r="N653" s="190">
        <v>0</v>
      </c>
      <c r="O653" s="3">
        <v>0</v>
      </c>
      <c r="P653" s="3">
        <v>0</v>
      </c>
      <c r="Q653" s="3">
        <v>996.5</v>
      </c>
      <c r="R653" s="1">
        <v>6488037.9800000004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1">
        <f>ROUND(R653*2.14%,2)</f>
        <v>138844.01</v>
      </c>
      <c r="AD653" s="3">
        <v>200000</v>
      </c>
      <c r="AE653" s="3">
        <v>0</v>
      </c>
      <c r="AF653" s="2">
        <v>2025</v>
      </c>
      <c r="AG653" s="2">
        <v>2025</v>
      </c>
      <c r="AH653" s="2">
        <v>2025</v>
      </c>
      <c r="AI653" s="12"/>
      <c r="AJ653" s="12"/>
      <c r="AK653" s="12"/>
      <c r="AL653" s="12"/>
      <c r="AM653" s="13" t="s">
        <v>16965</v>
      </c>
      <c r="AN653" s="13" t="s">
        <v>16967</v>
      </c>
      <c r="AO653" s="13">
        <v>0</v>
      </c>
      <c r="AP653" s="13" t="s">
        <v>16966</v>
      </c>
      <c r="AQ653" s="13" t="s">
        <v>16979</v>
      </c>
      <c r="AR653" s="13" t="s">
        <v>16975</v>
      </c>
      <c r="AS653" s="13"/>
      <c r="AT653" s="13"/>
      <c r="AU653" s="13"/>
      <c r="AV653" s="13"/>
      <c r="AW653" s="13" t="s">
        <v>639</v>
      </c>
      <c r="AX653" s="14">
        <v>1283.0999999999999</v>
      </c>
      <c r="AY653" s="14">
        <v>630</v>
      </c>
      <c r="AZ653" s="13" t="s">
        <v>594</v>
      </c>
      <c r="BA653" s="13" t="s">
        <v>639</v>
      </c>
      <c r="BB653" s="15"/>
      <c r="BC653" s="16">
        <f t="shared" si="290"/>
        <v>630</v>
      </c>
      <c r="BJ653" s="5" t="str">
        <f t="shared" si="291"/>
        <v>463.900</v>
      </c>
      <c r="BM653" s="5" t="s">
        <v>3221</v>
      </c>
      <c r="BN653" s="5" t="s">
        <v>3010</v>
      </c>
      <c r="BO653" s="5" t="s">
        <v>3222</v>
      </c>
      <c r="BU653" s="5" t="s">
        <v>3221</v>
      </c>
      <c r="BV653" s="5" t="s">
        <v>3010</v>
      </c>
      <c r="BW653" s="5" t="s">
        <v>3222</v>
      </c>
      <c r="CH653" s="165">
        <f t="shared" si="273"/>
        <v>-2.3283064365386963E-10</v>
      </c>
    </row>
    <row r="654" spans="1:86" x14ac:dyDescent="0.3">
      <c r="A654" s="5">
        <v>1</v>
      </c>
      <c r="B654" s="17">
        <f>SUBTOTAL(9,$A$622:A654)</f>
        <v>33</v>
      </c>
      <c r="C654" s="4" t="s">
        <v>180</v>
      </c>
      <c r="D654" s="1">
        <f t="shared" si="288"/>
        <v>6137685.4699999997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169">
        <v>0</v>
      </c>
      <c r="L654" s="3">
        <v>0</v>
      </c>
      <c r="M654" s="190">
        <v>0</v>
      </c>
      <c r="N654" s="190">
        <v>0</v>
      </c>
      <c r="O654" s="3">
        <v>0</v>
      </c>
      <c r="P654" s="3">
        <v>0</v>
      </c>
      <c r="Q654" s="3">
        <v>895.9</v>
      </c>
      <c r="R654" s="1">
        <v>5813281.2599999998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1">
        <f>ROUND(R654*2.14%,2)-0.01</f>
        <v>124404.21</v>
      </c>
      <c r="AD654" s="3">
        <v>200000</v>
      </c>
      <c r="AE654" s="3">
        <v>0</v>
      </c>
      <c r="AF654" s="2">
        <v>2025</v>
      </c>
      <c r="AG654" s="2">
        <v>2025</v>
      </c>
      <c r="AH654" s="2">
        <v>2025</v>
      </c>
      <c r="AI654" s="12"/>
      <c r="AJ654" s="12"/>
      <c r="AK654" s="12"/>
      <c r="AL654" s="12"/>
      <c r="AM654" s="13" t="s">
        <v>16964</v>
      </c>
      <c r="AN654" s="13" t="s">
        <v>16967</v>
      </c>
      <c r="AO654" s="13">
        <v>0</v>
      </c>
      <c r="AP654" s="13" t="s">
        <v>16966</v>
      </c>
      <c r="AQ654" s="13" t="s">
        <v>16963</v>
      </c>
      <c r="AR654" s="13">
        <v>0</v>
      </c>
      <c r="AS654" s="13"/>
      <c r="AT654" s="13"/>
      <c r="AU654" s="13"/>
      <c r="AV654" s="13"/>
      <c r="AW654" s="13" t="s">
        <v>639</v>
      </c>
      <c r="AX654" s="14">
        <v>1433.3</v>
      </c>
      <c r="AY654" s="14">
        <v>625</v>
      </c>
      <c r="AZ654" s="13" t="s">
        <v>594</v>
      </c>
      <c r="BA654" s="13" t="s">
        <v>639</v>
      </c>
      <c r="BB654" s="15"/>
      <c r="BC654" s="16">
        <f t="shared" si="290"/>
        <v>625</v>
      </c>
      <c r="BJ654" s="5" t="str">
        <f t="shared" si="291"/>
        <v>446.300</v>
      </c>
      <c r="BM654" s="5" t="s">
        <v>3223</v>
      </c>
      <c r="BN654" s="5" t="s">
        <v>2986</v>
      </c>
      <c r="BO654" s="5" t="s">
        <v>3224</v>
      </c>
      <c r="BU654" s="5" t="s">
        <v>3223</v>
      </c>
      <c r="BV654" s="5" t="s">
        <v>2986</v>
      </c>
      <c r="BW654" s="5" t="s">
        <v>3224</v>
      </c>
      <c r="CH654" s="165">
        <f t="shared" si="273"/>
        <v>-5.8207660913467407E-11</v>
      </c>
    </row>
    <row r="655" spans="1:86" x14ac:dyDescent="0.3">
      <c r="A655" s="5">
        <v>1</v>
      </c>
      <c r="B655" s="17">
        <f>SUBTOTAL(9,$A$622:A655)</f>
        <v>34</v>
      </c>
      <c r="C655" s="4" t="s">
        <v>181</v>
      </c>
      <c r="D655" s="1">
        <f t="shared" si="288"/>
        <v>11513636.4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169">
        <v>0</v>
      </c>
      <c r="L655" s="3">
        <v>0</v>
      </c>
      <c r="M655" s="190">
        <v>1405</v>
      </c>
      <c r="N655" s="1">
        <v>11047225.77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1">
        <f>ROUND(N655*2.14%,2)</f>
        <v>236410.63</v>
      </c>
      <c r="AD655" s="1">
        <v>230000</v>
      </c>
      <c r="AE655" s="3">
        <v>0</v>
      </c>
      <c r="AF655" s="2">
        <v>2025</v>
      </c>
      <c r="AG655" s="2">
        <v>2025</v>
      </c>
      <c r="AH655" s="2">
        <v>2025</v>
      </c>
      <c r="AI655" s="12"/>
      <c r="AJ655" s="12"/>
      <c r="AK655" s="12"/>
      <c r="AL655" s="12"/>
      <c r="AM655" s="13" t="s">
        <v>16966</v>
      </c>
      <c r="AN655" s="13" t="s">
        <v>16970</v>
      </c>
      <c r="AO655" s="13">
        <v>0</v>
      </c>
      <c r="AP655" s="13" t="s">
        <v>16964</v>
      </c>
      <c r="AQ655" s="13" t="s">
        <v>16977</v>
      </c>
      <c r="AR655" s="13">
        <v>0</v>
      </c>
      <c r="AS655" s="13"/>
      <c r="AT655" s="13"/>
      <c r="AU655" s="13"/>
      <c r="AV655" s="13"/>
      <c r="AW655" s="13" t="s">
        <v>1010</v>
      </c>
      <c r="AX655" s="14">
        <v>2330.6</v>
      </c>
      <c r="AY655" s="14">
        <v>1405</v>
      </c>
      <c r="AZ655" s="13" t="s">
        <v>17026</v>
      </c>
      <c r="BA655" s="13">
        <v>2008</v>
      </c>
      <c r="BB655" s="15"/>
      <c r="BC655" s="16">
        <f t="shared" si="290"/>
        <v>0</v>
      </c>
      <c r="BJ655" s="5" t="str">
        <f t="shared" si="291"/>
        <v>1014.000</v>
      </c>
      <c r="BM655" s="5" t="s">
        <v>3225</v>
      </c>
      <c r="BN655" s="5" t="s">
        <v>1275</v>
      </c>
      <c r="BO655" s="5" t="s">
        <v>3226</v>
      </c>
      <c r="BU655" s="5" t="s">
        <v>3225</v>
      </c>
      <c r="BV655" s="5" t="s">
        <v>1275</v>
      </c>
      <c r="BW655" s="5" t="s">
        <v>3226</v>
      </c>
      <c r="CH655" s="165">
        <f t="shared" si="273"/>
        <v>8.149072527885437E-10</v>
      </c>
    </row>
    <row r="656" spans="1:86" x14ac:dyDescent="0.3">
      <c r="A656" s="5">
        <v>1</v>
      </c>
      <c r="B656" s="17">
        <f>SUBTOTAL(9,$A$622:A656)</f>
        <v>35</v>
      </c>
      <c r="C656" s="4" t="s">
        <v>182</v>
      </c>
      <c r="D656" s="1">
        <f t="shared" si="288"/>
        <v>6330194.6399999997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169">
        <v>0</v>
      </c>
      <c r="L656" s="3">
        <v>0</v>
      </c>
      <c r="M656" s="190">
        <v>0</v>
      </c>
      <c r="N656" s="190">
        <v>0</v>
      </c>
      <c r="O656" s="3">
        <v>0</v>
      </c>
      <c r="P656" s="3">
        <v>0</v>
      </c>
      <c r="Q656" s="3">
        <v>924</v>
      </c>
      <c r="R656" s="1">
        <v>6001757.04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1">
        <f>ROUND(R656*2.14%,2)</f>
        <v>128437.6</v>
      </c>
      <c r="AD656" s="3">
        <v>200000</v>
      </c>
      <c r="AE656" s="3">
        <v>0</v>
      </c>
      <c r="AF656" s="2">
        <v>2025</v>
      </c>
      <c r="AG656" s="2">
        <v>2025</v>
      </c>
      <c r="AH656" s="2">
        <v>2025</v>
      </c>
      <c r="AI656" s="12"/>
      <c r="AJ656" s="12"/>
      <c r="AK656" s="12"/>
      <c r="AL656" s="12"/>
      <c r="AM656" s="13" t="s">
        <v>16965</v>
      </c>
      <c r="AN656" s="13">
        <v>2017</v>
      </c>
      <c r="AO656" s="13">
        <v>0</v>
      </c>
      <c r="AP656" s="13" t="s">
        <v>16966</v>
      </c>
      <c r="AQ656" s="13" t="s">
        <v>16974</v>
      </c>
      <c r="AR656" s="13" t="s">
        <v>16972</v>
      </c>
      <c r="AS656" s="13"/>
      <c r="AT656" s="13" t="s">
        <v>16986</v>
      </c>
      <c r="AU656" s="168">
        <v>374437.74</v>
      </c>
      <c r="AV656" s="168">
        <v>441868.92</v>
      </c>
      <c r="AW656" s="13" t="s">
        <v>1448</v>
      </c>
      <c r="AX656" s="14">
        <v>860.4</v>
      </c>
      <c r="AY656" s="14">
        <v>717</v>
      </c>
      <c r="AZ656" s="13" t="s">
        <v>594</v>
      </c>
      <c r="BA656" s="13" t="s">
        <v>1448</v>
      </c>
      <c r="BB656" s="15"/>
      <c r="BC656" s="16">
        <f t="shared" si="290"/>
        <v>717</v>
      </c>
      <c r="BJ656" s="5" t="str">
        <f t="shared" si="291"/>
        <v>534.200</v>
      </c>
      <c r="BM656" s="5" t="s">
        <v>3227</v>
      </c>
      <c r="BN656" s="5" t="s">
        <v>3007</v>
      </c>
      <c r="BO656" s="5" t="s">
        <v>3229</v>
      </c>
      <c r="BU656" s="5" t="s">
        <v>3227</v>
      </c>
      <c r="BV656" s="5" t="s">
        <v>3007</v>
      </c>
      <c r="BW656" s="5" t="s">
        <v>3229</v>
      </c>
      <c r="CH656" s="165">
        <f t="shared" si="273"/>
        <v>-3.7834979593753815E-10</v>
      </c>
    </row>
    <row r="657" spans="1:86" x14ac:dyDescent="0.3">
      <c r="A657" s="5">
        <v>1</v>
      </c>
      <c r="B657" s="17">
        <f>SUBTOTAL(9,$A$622:A657)</f>
        <v>36</v>
      </c>
      <c r="C657" s="4" t="s">
        <v>184</v>
      </c>
      <c r="D657" s="1">
        <f t="shared" si="288"/>
        <v>5785499.8499999996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169">
        <v>0</v>
      </c>
      <c r="L657" s="3">
        <v>0</v>
      </c>
      <c r="M657" s="190">
        <v>706</v>
      </c>
      <c r="N657" s="1">
        <v>5468474.5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1">
        <f>ROUND(N657*2.14%,2)</f>
        <v>117025.35</v>
      </c>
      <c r="AD657" s="1">
        <v>200000</v>
      </c>
      <c r="AE657" s="3">
        <v>0</v>
      </c>
      <c r="AF657" s="2">
        <v>2025</v>
      </c>
      <c r="AG657" s="2">
        <v>2025</v>
      </c>
      <c r="AH657" s="2">
        <v>2025</v>
      </c>
      <c r="AI657" s="12"/>
      <c r="AJ657" s="12"/>
      <c r="AK657" s="12"/>
      <c r="AL657" s="12"/>
      <c r="AM657" s="13" t="s">
        <v>16966</v>
      </c>
      <c r="AN657" s="13" t="s">
        <v>16970</v>
      </c>
      <c r="AO657" s="13">
        <v>0</v>
      </c>
      <c r="AP657" s="13" t="s">
        <v>16964</v>
      </c>
      <c r="AQ657" s="13" t="s">
        <v>16977</v>
      </c>
      <c r="AR657" s="13">
        <v>0</v>
      </c>
      <c r="AS657" s="13"/>
      <c r="AT657" s="13"/>
      <c r="AU657" s="13"/>
      <c r="AV657" s="13"/>
      <c r="AW657" s="13" t="s">
        <v>2225</v>
      </c>
      <c r="AX657" s="14">
        <v>1289.5999999999999</v>
      </c>
      <c r="AY657" s="14">
        <v>706</v>
      </c>
      <c r="AZ657" s="13" t="s">
        <v>17026</v>
      </c>
      <c r="BA657" s="13">
        <v>2008</v>
      </c>
      <c r="BB657" s="15"/>
      <c r="BC657" s="16">
        <f t="shared" si="290"/>
        <v>0</v>
      </c>
      <c r="BJ657" s="5" t="str">
        <f t="shared" si="291"/>
        <v>615.300</v>
      </c>
      <c r="BM657" s="5" t="s">
        <v>635</v>
      </c>
      <c r="BN657" s="5" t="s">
        <v>2986</v>
      </c>
      <c r="BO657" s="5" t="s">
        <v>3230</v>
      </c>
      <c r="BU657" s="5" t="s">
        <v>635</v>
      </c>
      <c r="BV657" s="5" t="s">
        <v>2986</v>
      </c>
      <c r="BW657" s="5" t="s">
        <v>3230</v>
      </c>
      <c r="CH657" s="165">
        <f t="shared" si="273"/>
        <v>-3.7834979593753815E-10</v>
      </c>
    </row>
    <row r="658" spans="1:86" x14ac:dyDescent="0.3">
      <c r="B658" s="166" t="s">
        <v>568</v>
      </c>
      <c r="C658" s="166"/>
      <c r="D658" s="163">
        <f>SUM(D659:D665)</f>
        <v>46707832.399999991</v>
      </c>
      <c r="E658" s="1">
        <f t="shared" ref="E658:AE658" si="292">SUM(E659:E665)</f>
        <v>0</v>
      </c>
      <c r="F658" s="1">
        <f t="shared" si="292"/>
        <v>0</v>
      </c>
      <c r="G658" s="1">
        <f t="shared" si="292"/>
        <v>0</v>
      </c>
      <c r="H658" s="1">
        <f t="shared" si="292"/>
        <v>0</v>
      </c>
      <c r="I658" s="1">
        <f t="shared" si="292"/>
        <v>0</v>
      </c>
      <c r="J658" s="1">
        <f t="shared" si="292"/>
        <v>0</v>
      </c>
      <c r="K658" s="164">
        <f t="shared" si="292"/>
        <v>0</v>
      </c>
      <c r="L658" s="1">
        <f t="shared" si="292"/>
        <v>0</v>
      </c>
      <c r="M658" s="1">
        <f t="shared" si="292"/>
        <v>3925.32</v>
      </c>
      <c r="N658" s="1">
        <f t="shared" si="292"/>
        <v>38496335.019999996</v>
      </c>
      <c r="O658" s="1">
        <f t="shared" si="292"/>
        <v>0</v>
      </c>
      <c r="P658" s="1">
        <f t="shared" si="292"/>
        <v>0</v>
      </c>
      <c r="Q658" s="1">
        <f t="shared" si="292"/>
        <v>933.7</v>
      </c>
      <c r="R658" s="1">
        <f t="shared" si="292"/>
        <v>6038452.9299999997</v>
      </c>
      <c r="S658" s="1">
        <f t="shared" si="292"/>
        <v>0</v>
      </c>
      <c r="T658" s="1">
        <f t="shared" si="292"/>
        <v>0</v>
      </c>
      <c r="U658" s="1">
        <f t="shared" si="292"/>
        <v>0</v>
      </c>
      <c r="V658" s="1">
        <f t="shared" si="292"/>
        <v>0</v>
      </c>
      <c r="W658" s="1">
        <f t="shared" si="292"/>
        <v>0</v>
      </c>
      <c r="X658" s="1">
        <f t="shared" si="292"/>
        <v>0</v>
      </c>
      <c r="Y658" s="1">
        <f t="shared" si="292"/>
        <v>0</v>
      </c>
      <c r="Z658" s="1">
        <f t="shared" si="292"/>
        <v>0</v>
      </c>
      <c r="AA658" s="1">
        <f t="shared" si="292"/>
        <v>0</v>
      </c>
      <c r="AB658" s="1">
        <f t="shared" si="292"/>
        <v>0</v>
      </c>
      <c r="AC658" s="1">
        <f t="shared" si="292"/>
        <v>953044.45</v>
      </c>
      <c r="AD658" s="1">
        <f t="shared" si="292"/>
        <v>1220000</v>
      </c>
      <c r="AE658" s="1">
        <f t="shared" si="292"/>
        <v>0</v>
      </c>
      <c r="AF658" s="2" t="s">
        <v>17037</v>
      </c>
      <c r="AG658" s="2" t="s">
        <v>17037</v>
      </c>
      <c r="AH658" s="2" t="s">
        <v>17037</v>
      </c>
      <c r="AI658" s="12"/>
      <c r="AJ658" s="12"/>
      <c r="AK658" s="12"/>
      <c r="AL658" s="12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4"/>
      <c r="AY658" s="14"/>
      <c r="AZ658" s="13"/>
      <c r="BA658" s="13"/>
      <c r="BB658" s="15"/>
      <c r="BC658" s="16">
        <f t="shared" si="290"/>
        <v>-3925.32</v>
      </c>
      <c r="BJ658" s="5" t="e">
        <f t="shared" si="291"/>
        <v>#N/A</v>
      </c>
      <c r="BM658" s="5" t="s">
        <v>3902</v>
      </c>
      <c r="BN658" s="5" t="s">
        <v>3007</v>
      </c>
      <c r="BO658" s="5" t="s">
        <v>2986</v>
      </c>
      <c r="BU658" s="5" t="s">
        <v>3902</v>
      </c>
      <c r="BV658" s="5" t="s">
        <v>3007</v>
      </c>
      <c r="BW658" s="5" t="s">
        <v>2986</v>
      </c>
      <c r="CH658" s="165">
        <f t="shared" si="273"/>
        <v>-4.4237822294235229E-9</v>
      </c>
    </row>
    <row r="659" spans="1:86" x14ac:dyDescent="0.3">
      <c r="A659" s="5">
        <v>1</v>
      </c>
      <c r="B659" s="17">
        <f>SUBTOTAL(9,$A$622:A659)</f>
        <v>37</v>
      </c>
      <c r="C659" s="4" t="s">
        <v>587</v>
      </c>
      <c r="D659" s="1">
        <f t="shared" ref="D659:D665" si="293">E659+F659+G659+H659+I659+J659+L659+N659+P659+R659+T659+U659+V659+W659+X659+Y659+Z659+AA659+AB659+AC659+AD659+AE659</f>
        <v>3608668.1600000001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169">
        <v>0</v>
      </c>
      <c r="L659" s="3">
        <v>0</v>
      </c>
      <c r="M659" s="1">
        <v>0</v>
      </c>
      <c r="N659" s="197">
        <v>0</v>
      </c>
      <c r="O659" s="1">
        <v>0</v>
      </c>
      <c r="P659" s="197">
        <v>0</v>
      </c>
      <c r="Q659" s="1">
        <v>512</v>
      </c>
      <c r="R659" s="1">
        <v>3356831.96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1">
        <f>ROUND(R659*2.14%,2)</f>
        <v>71836.2</v>
      </c>
      <c r="AD659" s="3">
        <v>180000</v>
      </c>
      <c r="AE659" s="3">
        <v>0</v>
      </c>
      <c r="AF659" s="2">
        <v>2025</v>
      </c>
      <c r="AG659" s="2">
        <v>2025</v>
      </c>
      <c r="AH659" s="2">
        <v>2025</v>
      </c>
      <c r="AI659" s="12"/>
      <c r="AJ659" s="12"/>
      <c r="AK659" s="12"/>
      <c r="AL659" s="12"/>
      <c r="AM659" s="13" t="s">
        <v>16966</v>
      </c>
      <c r="AN659" s="13" t="s">
        <v>16970</v>
      </c>
      <c r="AO659" s="13">
        <v>0</v>
      </c>
      <c r="AP659" s="13" t="s">
        <v>16971</v>
      </c>
      <c r="AQ659" s="13" t="s">
        <v>16972</v>
      </c>
      <c r="AR659" s="13">
        <v>0</v>
      </c>
      <c r="AS659" s="13"/>
      <c r="AT659" s="13"/>
      <c r="AU659" s="13"/>
      <c r="AV659" s="13"/>
      <c r="AW659" s="13" t="s">
        <v>699</v>
      </c>
      <c r="AX659" s="14">
        <v>398.8</v>
      </c>
      <c r="AY659" s="14">
        <v>395</v>
      </c>
      <c r="AZ659" s="13" t="s">
        <v>2969</v>
      </c>
      <c r="BA659" s="13" t="s">
        <v>3210</v>
      </c>
      <c r="BB659" s="15"/>
      <c r="BC659" s="16">
        <f t="shared" si="290"/>
        <v>395</v>
      </c>
      <c r="BJ659" s="5" t="str">
        <f t="shared" si="291"/>
        <v>398.800</v>
      </c>
      <c r="BM659" s="5" t="s">
        <v>3906</v>
      </c>
      <c r="BN659" s="5" t="s">
        <v>3261</v>
      </c>
      <c r="BO659" s="5" t="s">
        <v>2986</v>
      </c>
      <c r="BU659" s="5" t="s">
        <v>3906</v>
      </c>
      <c r="BV659" s="5" t="s">
        <v>3261</v>
      </c>
      <c r="BW659" s="5" t="s">
        <v>2986</v>
      </c>
      <c r="CH659" s="165">
        <f t="shared" si="273"/>
        <v>1.7462298274040222E-10</v>
      </c>
    </row>
    <row r="660" spans="1:86" x14ac:dyDescent="0.3">
      <c r="A660" s="5">
        <v>1</v>
      </c>
      <c r="B660" s="17">
        <f>SUBTOTAL(9,$A$622:A660)</f>
        <v>38</v>
      </c>
      <c r="C660" s="4" t="s">
        <v>9819</v>
      </c>
      <c r="D660" s="1">
        <f t="shared" si="293"/>
        <v>7402352.04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169">
        <v>0</v>
      </c>
      <c r="L660" s="3">
        <v>0</v>
      </c>
      <c r="M660" s="1">
        <v>683.8</v>
      </c>
      <c r="N660" s="1">
        <v>7071031.96</v>
      </c>
      <c r="O660" s="1">
        <v>0</v>
      </c>
      <c r="P660" s="197">
        <v>0</v>
      </c>
      <c r="Q660" s="1">
        <v>0</v>
      </c>
      <c r="R660" s="197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1">
        <f>ROUND(N660*2.14%,2)</f>
        <v>151320.07999999999</v>
      </c>
      <c r="AD660" s="1">
        <v>180000</v>
      </c>
      <c r="AE660" s="3">
        <v>0</v>
      </c>
      <c r="AF660" s="2">
        <v>2025</v>
      </c>
      <c r="AG660" s="2">
        <v>2025</v>
      </c>
      <c r="AH660" s="2">
        <v>2025</v>
      </c>
      <c r="AI660" s="12"/>
      <c r="AJ660" s="12"/>
      <c r="AK660" s="12"/>
      <c r="AL660" s="12"/>
      <c r="AM660" s="13" t="s">
        <v>16971</v>
      </c>
      <c r="AN660" s="13" t="s">
        <v>16962</v>
      </c>
      <c r="AO660" s="13"/>
      <c r="AP660" s="13" t="s">
        <v>16982</v>
      </c>
      <c r="AQ660" s="13" t="s">
        <v>16983</v>
      </c>
      <c r="AR660" s="13"/>
      <c r="AS660" s="13"/>
      <c r="AT660" s="13"/>
      <c r="AU660" s="13"/>
      <c r="AV660" s="13"/>
      <c r="AW660" s="13"/>
      <c r="AX660" s="14"/>
      <c r="AY660" s="14"/>
      <c r="AZ660" s="13" t="s">
        <v>2969</v>
      </c>
      <c r="BA660" s="13"/>
      <c r="BB660" s="15"/>
      <c r="BC660" s="16"/>
      <c r="CH660" s="165">
        <f t="shared" si="273"/>
        <v>8.7311491370201111E-11</v>
      </c>
    </row>
    <row r="661" spans="1:86" x14ac:dyDescent="0.3">
      <c r="A661" s="5">
        <v>1</v>
      </c>
      <c r="B661" s="17">
        <f>SUBTOTAL(9,$A$622:A661)</f>
        <v>39</v>
      </c>
      <c r="C661" s="4" t="s">
        <v>9824</v>
      </c>
      <c r="D661" s="1">
        <f t="shared" si="293"/>
        <v>2893440.04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169">
        <v>0</v>
      </c>
      <c r="L661" s="3">
        <v>0</v>
      </c>
      <c r="M661" s="1">
        <v>267.2</v>
      </c>
      <c r="N661" s="1">
        <v>2685960.49</v>
      </c>
      <c r="O661" s="1">
        <v>0</v>
      </c>
      <c r="P661" s="197">
        <v>0</v>
      </c>
      <c r="Q661" s="1">
        <v>0</v>
      </c>
      <c r="R661" s="197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1">
        <f>ROUND(N661*2.14%,2)</f>
        <v>57479.55</v>
      </c>
      <c r="AD661" s="1">
        <v>150000</v>
      </c>
      <c r="AE661" s="3">
        <v>0</v>
      </c>
      <c r="AF661" s="2">
        <v>2025</v>
      </c>
      <c r="AG661" s="2">
        <v>2025</v>
      </c>
      <c r="AH661" s="2">
        <v>2025</v>
      </c>
      <c r="AI661" s="12"/>
      <c r="AJ661" s="12"/>
      <c r="AK661" s="12"/>
      <c r="AL661" s="12"/>
      <c r="AM661" s="13" t="s">
        <v>16964</v>
      </c>
      <c r="AN661" s="13" t="s">
        <v>16966</v>
      </c>
      <c r="AO661" s="13"/>
      <c r="AP661" s="13" t="s">
        <v>16970</v>
      </c>
      <c r="AQ661" s="13" t="s">
        <v>16977</v>
      </c>
      <c r="AR661" s="13"/>
      <c r="AS661" s="13"/>
      <c r="AT661" s="13"/>
      <c r="AU661" s="13"/>
      <c r="AV661" s="13"/>
      <c r="AW661" s="13"/>
      <c r="AX661" s="14"/>
      <c r="AY661" s="14"/>
      <c r="AZ661" s="13" t="s">
        <v>2969</v>
      </c>
      <c r="BA661" s="13"/>
      <c r="BB661" s="15"/>
      <c r="BC661" s="16"/>
      <c r="CH661" s="165">
        <f t="shared" si="273"/>
        <v>-1.7462298274040222E-10</v>
      </c>
    </row>
    <row r="662" spans="1:86" x14ac:dyDescent="0.3">
      <c r="A662" s="5">
        <v>1</v>
      </c>
      <c r="B662" s="17">
        <f>SUBTOTAL(9,$A$622:A662)</f>
        <v>40</v>
      </c>
      <c r="C662" s="4" t="s">
        <v>583</v>
      </c>
      <c r="D662" s="1">
        <f t="shared" si="293"/>
        <v>10733008.819999998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169">
        <v>0</v>
      </c>
      <c r="L662" s="3">
        <v>0</v>
      </c>
      <c r="M662" s="1">
        <v>991.5</v>
      </c>
      <c r="N662" s="1">
        <v>10331906.029999999</v>
      </c>
      <c r="O662" s="1">
        <v>0</v>
      </c>
      <c r="P662" s="197">
        <v>0</v>
      </c>
      <c r="Q662" s="1">
        <v>0</v>
      </c>
      <c r="R662" s="197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1">
        <f>ROUND(N662*2.14%,2)</f>
        <v>221102.79</v>
      </c>
      <c r="AD662" s="1">
        <v>180000</v>
      </c>
      <c r="AE662" s="3">
        <v>0</v>
      </c>
      <c r="AF662" s="2">
        <v>2025</v>
      </c>
      <c r="AG662" s="2">
        <v>2025</v>
      </c>
      <c r="AH662" s="2">
        <v>2025</v>
      </c>
      <c r="AI662" s="12"/>
      <c r="AJ662" s="12"/>
      <c r="AK662" s="12"/>
      <c r="AL662" s="12"/>
      <c r="AM662" s="13" t="s">
        <v>16965</v>
      </c>
      <c r="AN662" s="13" t="s">
        <v>16962</v>
      </c>
      <c r="AO662" s="13">
        <v>0</v>
      </c>
      <c r="AP662" s="13" t="s">
        <v>16975</v>
      </c>
      <c r="AQ662" s="13" t="s">
        <v>16979</v>
      </c>
      <c r="AR662" s="13">
        <v>0</v>
      </c>
      <c r="AS662" s="13"/>
      <c r="AT662" s="13"/>
      <c r="AU662" s="13"/>
      <c r="AV662" s="13"/>
      <c r="AW662" s="13" t="s">
        <v>931</v>
      </c>
      <c r="AX662" s="14">
        <v>917.3</v>
      </c>
      <c r="AY662" s="14">
        <v>991.5</v>
      </c>
      <c r="AZ662" s="13" t="s">
        <v>2969</v>
      </c>
      <c r="BA662" s="13" t="s">
        <v>17023</v>
      </c>
      <c r="BB662" s="15"/>
      <c r="BC662" s="16">
        <f>AY662-M662</f>
        <v>0</v>
      </c>
      <c r="BJ662" s="5" t="str">
        <f>VLOOKUP(C662,BM:BO,3,FALSE)</f>
        <v>708.200</v>
      </c>
      <c r="BM662" s="5" t="s">
        <v>757</v>
      </c>
      <c r="BN662" s="5" t="s">
        <v>3050</v>
      </c>
      <c r="BO662" s="5" t="s">
        <v>3903</v>
      </c>
      <c r="BU662" s="5" t="s">
        <v>757</v>
      </c>
      <c r="BV662" s="5" t="s">
        <v>3050</v>
      </c>
      <c r="BW662" s="5" t="s">
        <v>3903</v>
      </c>
      <c r="CH662" s="165">
        <f t="shared" ref="CH662:CH725" si="294">D662-E662-F662-G662-H662-I662-J662-L662-N662-P662-R662-T662-U662-V662-W662-X662-Y662-Z662-AA662-AB662-AC662-AD662-AE662</f>
        <v>-9.0221874415874481E-10</v>
      </c>
    </row>
    <row r="663" spans="1:86" x14ac:dyDescent="0.3">
      <c r="A663" s="5">
        <v>1</v>
      </c>
      <c r="B663" s="17">
        <f>SUBTOTAL(9,$A$622:A663)</f>
        <v>41</v>
      </c>
      <c r="C663" s="4" t="s">
        <v>584</v>
      </c>
      <c r="D663" s="1">
        <f t="shared" si="293"/>
        <v>7728346.1900000004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169">
        <v>0</v>
      </c>
      <c r="L663" s="3">
        <v>0</v>
      </c>
      <c r="M663" s="1">
        <v>750.82</v>
      </c>
      <c r="N663" s="1">
        <v>7390196</v>
      </c>
      <c r="O663" s="1">
        <v>0</v>
      </c>
      <c r="P663" s="197">
        <v>0</v>
      </c>
      <c r="Q663" s="1">
        <v>0</v>
      </c>
      <c r="R663" s="197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1">
        <f t="shared" ref="AC663:AC664" si="295">ROUND(N663*2.14%,2)</f>
        <v>158150.19</v>
      </c>
      <c r="AD663" s="1">
        <v>180000</v>
      </c>
      <c r="AE663" s="3">
        <v>0</v>
      </c>
      <c r="AF663" s="2">
        <v>2025</v>
      </c>
      <c r="AG663" s="2">
        <v>2025</v>
      </c>
      <c r="AH663" s="2">
        <v>2025</v>
      </c>
      <c r="AI663" s="12"/>
      <c r="AJ663" s="12"/>
      <c r="AK663" s="12"/>
      <c r="AL663" s="12"/>
      <c r="AM663" s="13" t="s">
        <v>16965</v>
      </c>
      <c r="AN663" s="13" t="s">
        <v>16976</v>
      </c>
      <c r="AO663" s="13">
        <v>0</v>
      </c>
      <c r="AP663" s="13" t="s">
        <v>16975</v>
      </c>
      <c r="AQ663" s="13" t="s">
        <v>16968</v>
      </c>
      <c r="AR663" s="13">
        <v>0</v>
      </c>
      <c r="AS663" s="13"/>
      <c r="AT663" s="13"/>
      <c r="AU663" s="13"/>
      <c r="AV663" s="13"/>
      <c r="AW663" s="13" t="s">
        <v>664</v>
      </c>
      <c r="AX663" s="14">
        <v>385.3</v>
      </c>
      <c r="AY663" s="14">
        <v>750.82</v>
      </c>
      <c r="AZ663" s="13" t="s">
        <v>2969</v>
      </c>
      <c r="BA663" s="13" t="s">
        <v>17023</v>
      </c>
      <c r="BB663" s="15"/>
      <c r="BC663" s="16">
        <f>AY663-M663</f>
        <v>0</v>
      </c>
      <c r="BJ663" s="5" t="str">
        <f>VLOOKUP(C663,BM:BO,3,FALSE)</f>
        <v>565.300</v>
      </c>
      <c r="BM663" s="5" t="s">
        <v>758</v>
      </c>
      <c r="BN663" s="5" t="s">
        <v>3050</v>
      </c>
      <c r="BO663" s="5" t="s">
        <v>3904</v>
      </c>
      <c r="BU663" s="5" t="s">
        <v>758</v>
      </c>
      <c r="BV663" s="5" t="s">
        <v>3050</v>
      </c>
      <c r="BW663" s="5" t="s">
        <v>3904</v>
      </c>
      <c r="CH663" s="165">
        <f t="shared" si="294"/>
        <v>4.0745362639427185E-10</v>
      </c>
    </row>
    <row r="664" spans="1:86" x14ac:dyDescent="0.3">
      <c r="A664" s="5">
        <v>1</v>
      </c>
      <c r="B664" s="17">
        <f>SUBTOTAL(9,$A$622:A664)</f>
        <v>42</v>
      </c>
      <c r="C664" s="4" t="s">
        <v>573</v>
      </c>
      <c r="D664" s="1">
        <f t="shared" si="293"/>
        <v>11453009.489999998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169">
        <v>0</v>
      </c>
      <c r="L664" s="3">
        <v>0</v>
      </c>
      <c r="M664" s="1">
        <v>1232</v>
      </c>
      <c r="N664" s="1">
        <v>11017240.539999999</v>
      </c>
      <c r="O664" s="1">
        <v>0</v>
      </c>
      <c r="P664" s="197">
        <v>0</v>
      </c>
      <c r="Q664" s="1">
        <v>0</v>
      </c>
      <c r="R664" s="197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1">
        <f t="shared" si="295"/>
        <v>235768.95</v>
      </c>
      <c r="AD664" s="3">
        <v>200000</v>
      </c>
      <c r="AE664" s="3">
        <v>0</v>
      </c>
      <c r="AF664" s="2">
        <v>2025</v>
      </c>
      <c r="AG664" s="2">
        <v>2025</v>
      </c>
      <c r="AH664" s="2">
        <v>2025</v>
      </c>
      <c r="AI664" s="12"/>
      <c r="AJ664" s="12"/>
      <c r="AK664" s="12"/>
      <c r="AL664" s="12"/>
      <c r="AM664" s="13" t="s">
        <v>16978</v>
      </c>
      <c r="AN664" s="13" t="s">
        <v>16967</v>
      </c>
      <c r="AO664" s="13"/>
      <c r="AP664" s="13" t="s">
        <v>16969</v>
      </c>
      <c r="AQ664" s="13" t="s">
        <v>16972</v>
      </c>
      <c r="AR664" s="13" t="s">
        <v>16975</v>
      </c>
      <c r="AS664" s="13"/>
      <c r="AT664" s="13"/>
      <c r="AU664" s="13"/>
      <c r="AV664" s="13"/>
      <c r="AW664" s="13"/>
      <c r="AX664" s="14"/>
      <c r="AY664" s="14"/>
      <c r="AZ664" s="13" t="s">
        <v>2969</v>
      </c>
      <c r="BA664" s="13"/>
      <c r="BB664" s="15"/>
      <c r="BC664" s="16"/>
      <c r="CH664" s="165">
        <f t="shared" si="294"/>
        <v>-7.5669959187507629E-10</v>
      </c>
    </row>
    <row r="665" spans="1:86" x14ac:dyDescent="0.3">
      <c r="A665" s="5">
        <v>1</v>
      </c>
      <c r="B665" s="17">
        <f>SUBTOTAL(9,$A$622:A665)</f>
        <v>43</v>
      </c>
      <c r="C665" s="4" t="s">
        <v>9834</v>
      </c>
      <c r="D665" s="1">
        <f t="shared" si="293"/>
        <v>2889007.66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169">
        <v>0</v>
      </c>
      <c r="L665" s="3">
        <v>0</v>
      </c>
      <c r="M665" s="1">
        <v>0</v>
      </c>
      <c r="N665" s="197">
        <v>0</v>
      </c>
      <c r="O665" s="1">
        <v>0</v>
      </c>
      <c r="P665" s="197">
        <v>0</v>
      </c>
      <c r="Q665" s="1">
        <v>421.7</v>
      </c>
      <c r="R665" s="1">
        <v>2681620.9700000002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1">
        <f>ROUND(R665*2.14%,2)</f>
        <v>57386.69</v>
      </c>
      <c r="AD665" s="3">
        <v>150000</v>
      </c>
      <c r="AE665" s="3">
        <v>0</v>
      </c>
      <c r="AF665" s="2">
        <v>2025</v>
      </c>
      <c r="AG665" s="2">
        <v>2025</v>
      </c>
      <c r="AH665" s="2">
        <v>2025</v>
      </c>
      <c r="AI665" s="12"/>
      <c r="AJ665" s="12"/>
      <c r="AK665" s="12"/>
      <c r="AL665" s="12"/>
      <c r="AM665" s="13" t="s">
        <v>16973</v>
      </c>
      <c r="AN665" s="13" t="s">
        <v>16970</v>
      </c>
      <c r="AO665" s="13"/>
      <c r="AP665" s="13" t="s">
        <v>16964</v>
      </c>
      <c r="AQ665" s="13" t="s">
        <v>16983</v>
      </c>
      <c r="AR665" s="13"/>
      <c r="AS665" s="13"/>
      <c r="AT665" s="13"/>
      <c r="AU665" s="13"/>
      <c r="AV665" s="13"/>
      <c r="AW665" s="13"/>
      <c r="AX665" s="14"/>
      <c r="AY665" s="14"/>
      <c r="AZ665" s="13"/>
      <c r="BA665" s="13"/>
      <c r="BB665" s="15"/>
      <c r="BC665" s="16"/>
      <c r="CH665" s="165">
        <f t="shared" si="294"/>
        <v>-5.8207660913467407E-11</v>
      </c>
    </row>
    <row r="666" spans="1:86" x14ac:dyDescent="0.3">
      <c r="B666" s="166" t="s">
        <v>380</v>
      </c>
      <c r="C666" s="166"/>
      <c r="D666" s="163">
        <f>SUM(D667:D674)</f>
        <v>77095279.090000004</v>
      </c>
      <c r="E666" s="1">
        <f t="shared" ref="E666:AE666" si="296">SUM(E667:E674)</f>
        <v>0</v>
      </c>
      <c r="F666" s="1">
        <f t="shared" si="296"/>
        <v>0</v>
      </c>
      <c r="G666" s="1">
        <f t="shared" si="296"/>
        <v>0</v>
      </c>
      <c r="H666" s="1">
        <f t="shared" si="296"/>
        <v>0</v>
      </c>
      <c r="I666" s="1">
        <f t="shared" si="296"/>
        <v>0</v>
      </c>
      <c r="J666" s="1">
        <f t="shared" si="296"/>
        <v>0</v>
      </c>
      <c r="K666" s="164">
        <f t="shared" si="296"/>
        <v>2</v>
      </c>
      <c r="L666" s="1">
        <f t="shared" si="296"/>
        <v>4303035.04</v>
      </c>
      <c r="M666" s="1">
        <f t="shared" si="296"/>
        <v>8303</v>
      </c>
      <c r="N666" s="1">
        <f t="shared" si="296"/>
        <v>69669237.409999996</v>
      </c>
      <c r="O666" s="1">
        <f t="shared" si="296"/>
        <v>0</v>
      </c>
      <c r="P666" s="1">
        <f t="shared" si="296"/>
        <v>0</v>
      </c>
      <c r="Q666" s="1">
        <f t="shared" si="296"/>
        <v>0</v>
      </c>
      <c r="R666" s="1">
        <f t="shared" si="296"/>
        <v>0</v>
      </c>
      <c r="S666" s="1">
        <f t="shared" si="296"/>
        <v>0</v>
      </c>
      <c r="T666" s="1">
        <f t="shared" si="296"/>
        <v>0</v>
      </c>
      <c r="U666" s="1">
        <f t="shared" si="296"/>
        <v>0</v>
      </c>
      <c r="V666" s="1">
        <f t="shared" si="296"/>
        <v>0</v>
      </c>
      <c r="W666" s="1">
        <f t="shared" si="296"/>
        <v>0</v>
      </c>
      <c r="X666" s="1">
        <f t="shared" si="296"/>
        <v>0</v>
      </c>
      <c r="Y666" s="1">
        <f t="shared" si="296"/>
        <v>0</v>
      </c>
      <c r="Z666" s="1">
        <f t="shared" si="296"/>
        <v>0</v>
      </c>
      <c r="AA666" s="1">
        <f t="shared" si="296"/>
        <v>0</v>
      </c>
      <c r="AB666" s="1">
        <f t="shared" si="296"/>
        <v>0</v>
      </c>
      <c r="AC666" s="1">
        <f t="shared" si="296"/>
        <v>1583006.6400000001</v>
      </c>
      <c r="AD666" s="1">
        <f t="shared" si="296"/>
        <v>1540000</v>
      </c>
      <c r="AE666" s="1">
        <f t="shared" si="296"/>
        <v>0</v>
      </c>
      <c r="AF666" s="2" t="s">
        <v>17037</v>
      </c>
      <c r="AG666" s="2" t="s">
        <v>17037</v>
      </c>
      <c r="AH666" s="2" t="s">
        <v>17037</v>
      </c>
      <c r="AI666" s="12"/>
      <c r="AJ666" s="12"/>
      <c r="AK666" s="12"/>
      <c r="AL666" s="12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4"/>
      <c r="AY666" s="14"/>
      <c r="AZ666" s="13"/>
      <c r="BA666" s="13"/>
      <c r="BB666" s="15"/>
      <c r="BC666" s="16">
        <f t="shared" ref="BC666:BC673" si="297">AY666-M666</f>
        <v>-8303</v>
      </c>
      <c r="BJ666" s="5" t="e">
        <f>VLOOKUP(C666,BM:BO,3,FALSE)</f>
        <v>#N/A</v>
      </c>
      <c r="BM666" s="5" t="s">
        <v>3664</v>
      </c>
      <c r="BN666" s="5" t="s">
        <v>660</v>
      </c>
      <c r="BO666" s="5" t="s">
        <v>3399</v>
      </c>
      <c r="BU666" s="5" t="s">
        <v>3664</v>
      </c>
      <c r="BV666" s="5" t="s">
        <v>660</v>
      </c>
      <c r="BW666" s="5" t="s">
        <v>3399</v>
      </c>
      <c r="CH666" s="165">
        <f t="shared" si="294"/>
        <v>4.6566128730773926E-10</v>
      </c>
    </row>
    <row r="667" spans="1:86" x14ac:dyDescent="0.3">
      <c r="A667" s="5">
        <v>1</v>
      </c>
      <c r="B667" s="17">
        <f>SUBTOTAL(9,$A$622:A667)</f>
        <v>44</v>
      </c>
      <c r="C667" s="166" t="s">
        <v>11344</v>
      </c>
      <c r="D667" s="1">
        <f t="shared" ref="D667:D674" si="298">E667+F667+G667+H667+I667+J667+L667+N667+P667+R667+T667+U667+V667+W667+X667+Y667+Z667+AA667+AB667+AC667+AD667+AE667</f>
        <v>2377560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169">
        <v>1</v>
      </c>
      <c r="L667" s="1">
        <v>2151517.52</v>
      </c>
      <c r="M667" s="190">
        <v>0</v>
      </c>
      <c r="N667" s="190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1">
        <f>ROUND(L667*2.14%,2)+0.01</f>
        <v>46042.48</v>
      </c>
      <c r="AD667" s="1">
        <v>180000</v>
      </c>
      <c r="AE667" s="3">
        <v>0</v>
      </c>
      <c r="AF667" s="2">
        <v>2025</v>
      </c>
      <c r="AG667" s="2">
        <v>2025</v>
      </c>
      <c r="AH667" s="2">
        <v>2025</v>
      </c>
      <c r="AI667" s="12"/>
      <c r="AJ667" s="12"/>
      <c r="AK667" s="12"/>
      <c r="AL667" s="12"/>
      <c r="AM667" s="13">
        <v>2017</v>
      </c>
      <c r="AN667" s="13">
        <v>2018</v>
      </c>
      <c r="AO667" s="13" t="s">
        <v>16980</v>
      </c>
      <c r="AP667" s="13">
        <v>2020</v>
      </c>
      <c r="AQ667" s="13" t="s">
        <v>16975</v>
      </c>
      <c r="AR667" s="13" t="s">
        <v>16975</v>
      </c>
      <c r="AS667" s="13"/>
      <c r="AT667" s="13" t="s">
        <v>17036</v>
      </c>
      <c r="AU667" s="13"/>
      <c r="AV667" s="13"/>
      <c r="AW667" s="13"/>
      <c r="AX667" s="14"/>
      <c r="AY667" s="14"/>
      <c r="AZ667" s="13" t="s">
        <v>2994</v>
      </c>
      <c r="BA667" s="13"/>
      <c r="BB667" s="15"/>
      <c r="BC667" s="16">
        <f t="shared" si="297"/>
        <v>0</v>
      </c>
      <c r="CH667" s="165">
        <f t="shared" si="294"/>
        <v>-2.9103830456733704E-11</v>
      </c>
    </row>
    <row r="668" spans="1:86" x14ac:dyDescent="0.3">
      <c r="A668" s="5">
        <v>1</v>
      </c>
      <c r="B668" s="17">
        <f>SUBTOTAL(9,$A$622:A668)</f>
        <v>45</v>
      </c>
      <c r="C668" s="4" t="s">
        <v>448</v>
      </c>
      <c r="D668" s="1">
        <f t="shared" si="298"/>
        <v>10682613.92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169">
        <v>0</v>
      </c>
      <c r="L668" s="3">
        <v>0</v>
      </c>
      <c r="M668" s="1">
        <v>1198</v>
      </c>
      <c r="N668" s="1">
        <v>10262986.02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1">
        <f t="shared" ref="AC668:AC673" si="299">ROUND(N668*2.14%,2)</f>
        <v>219627.9</v>
      </c>
      <c r="AD668" s="3">
        <v>200000</v>
      </c>
      <c r="AE668" s="3">
        <v>0</v>
      </c>
      <c r="AF668" s="2">
        <v>2025</v>
      </c>
      <c r="AG668" s="2">
        <v>2025</v>
      </c>
      <c r="AH668" s="2">
        <v>2025</v>
      </c>
      <c r="AI668" s="12"/>
      <c r="AJ668" s="12"/>
      <c r="AK668" s="12"/>
      <c r="AL668" s="12"/>
      <c r="AM668" s="13" t="s">
        <v>16965</v>
      </c>
      <c r="AN668" s="13" t="s">
        <v>16967</v>
      </c>
      <c r="AO668" s="13">
        <v>0</v>
      </c>
      <c r="AP668" s="13" t="s">
        <v>16975</v>
      </c>
      <c r="AQ668" s="13" t="s">
        <v>16963</v>
      </c>
      <c r="AR668" s="13" t="s">
        <v>16975</v>
      </c>
      <c r="AS668" s="13"/>
      <c r="AT668" s="13"/>
      <c r="AU668" s="13"/>
      <c r="AV668" s="13"/>
      <c r="AW668" s="13" t="s">
        <v>926</v>
      </c>
      <c r="AX668" s="14">
        <v>7737.4</v>
      </c>
      <c r="AY668" s="14">
        <v>1198.2</v>
      </c>
      <c r="AZ668" s="13" t="s">
        <v>2994</v>
      </c>
      <c r="BA668" s="13" t="s">
        <v>17023</v>
      </c>
      <c r="BB668" s="15"/>
      <c r="BC668" s="16">
        <f t="shared" si="297"/>
        <v>0.20000000000004547</v>
      </c>
      <c r="BJ668" s="5" t="str">
        <f>VLOOKUP(C668,BM:BO,3,FALSE)</f>
        <v>1535.000</v>
      </c>
      <c r="BM668" s="5" t="s">
        <v>3665</v>
      </c>
      <c r="BN668" s="5" t="s">
        <v>2986</v>
      </c>
      <c r="BO668" s="5" t="s">
        <v>3666</v>
      </c>
      <c r="BU668" s="5" t="s">
        <v>3665</v>
      </c>
      <c r="BV668" s="5" t="s">
        <v>2986</v>
      </c>
      <c r="BW668" s="5" t="s">
        <v>3666</v>
      </c>
      <c r="CH668" s="165">
        <f t="shared" si="294"/>
        <v>3.7834979593753815E-10</v>
      </c>
    </row>
    <row r="669" spans="1:86" x14ac:dyDescent="0.3">
      <c r="A669" s="5">
        <v>1</v>
      </c>
      <c r="B669" s="17">
        <f>SUBTOTAL(9,$A$622:A669)</f>
        <v>46</v>
      </c>
      <c r="C669" s="4" t="s">
        <v>449</v>
      </c>
      <c r="D669" s="1">
        <f t="shared" si="298"/>
        <v>22533360.080000002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169">
        <v>0</v>
      </c>
      <c r="L669" s="3">
        <v>0</v>
      </c>
      <c r="M669" s="1">
        <v>2527</v>
      </c>
      <c r="N669" s="1">
        <v>21865439.670000002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1">
        <f t="shared" si="299"/>
        <v>467920.41</v>
      </c>
      <c r="AD669" s="3">
        <v>200000</v>
      </c>
      <c r="AE669" s="3">
        <v>0</v>
      </c>
      <c r="AF669" s="2">
        <v>2025</v>
      </c>
      <c r="AG669" s="2">
        <v>2025</v>
      </c>
      <c r="AH669" s="2">
        <v>2025</v>
      </c>
      <c r="AI669" s="12"/>
      <c r="AJ669" s="12"/>
      <c r="AK669" s="12"/>
      <c r="AL669" s="12"/>
      <c r="AM669" s="13" t="s">
        <v>16971</v>
      </c>
      <c r="AN669" s="13" t="s">
        <v>16962</v>
      </c>
      <c r="AO669" s="13">
        <v>0</v>
      </c>
      <c r="AP669" s="13" t="s">
        <v>16982</v>
      </c>
      <c r="AQ669" s="13" t="s">
        <v>16983</v>
      </c>
      <c r="AR669" s="13" t="s">
        <v>16975</v>
      </c>
      <c r="AS669" s="13"/>
      <c r="AT669" s="13"/>
      <c r="AU669" s="13"/>
      <c r="AV669" s="13"/>
      <c r="AW669" s="13" t="s">
        <v>783</v>
      </c>
      <c r="AX669" s="14">
        <v>6247.2</v>
      </c>
      <c r="AY669" s="14">
        <v>2527</v>
      </c>
      <c r="AZ669" s="13" t="s">
        <v>2969</v>
      </c>
      <c r="BA669" s="13" t="s">
        <v>17023</v>
      </c>
      <c r="BB669" s="15"/>
      <c r="BC669" s="16">
        <f t="shared" si="297"/>
        <v>0</v>
      </c>
      <c r="BJ669" s="5" t="str">
        <f>VLOOKUP(C669,BM:BO,3,FALSE)</f>
        <v>1615.100</v>
      </c>
      <c r="BM669" s="5" t="s">
        <v>3667</v>
      </c>
      <c r="BN669" s="5" t="s">
        <v>17000</v>
      </c>
      <c r="BO669" s="5" t="s">
        <v>773</v>
      </c>
      <c r="BU669" s="5" t="s">
        <v>3667</v>
      </c>
      <c r="BV669" s="5" t="s">
        <v>17000</v>
      </c>
      <c r="BW669" s="5" t="s">
        <v>773</v>
      </c>
      <c r="CH669" s="165">
        <f t="shared" si="294"/>
        <v>1.7462298274040222E-10</v>
      </c>
    </row>
    <row r="670" spans="1:86" x14ac:dyDescent="0.3">
      <c r="A670" s="5">
        <v>1</v>
      </c>
      <c r="B670" s="17">
        <f>SUBTOTAL(9,$A$622:A670)</f>
        <v>47</v>
      </c>
      <c r="C670" s="4" t="s">
        <v>11486</v>
      </c>
      <c r="D670" s="1">
        <f t="shared" si="298"/>
        <v>4718336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169">
        <v>0</v>
      </c>
      <c r="L670" s="3">
        <v>0</v>
      </c>
      <c r="M670" s="1">
        <v>560</v>
      </c>
      <c r="N670" s="1">
        <v>4443250.4400000004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1">
        <f t="shared" si="299"/>
        <v>95085.56</v>
      </c>
      <c r="AD670" s="1">
        <v>180000</v>
      </c>
      <c r="AE670" s="3">
        <v>0</v>
      </c>
      <c r="AF670" s="2">
        <v>2025</v>
      </c>
      <c r="AG670" s="2">
        <v>2025</v>
      </c>
      <c r="AH670" s="2">
        <v>2025</v>
      </c>
      <c r="AI670" s="12"/>
      <c r="AJ670" s="12"/>
      <c r="AK670" s="12"/>
      <c r="AL670" s="12"/>
      <c r="AM670" s="13" t="s">
        <v>16964</v>
      </c>
      <c r="AN670" s="13" t="s">
        <v>16976</v>
      </c>
      <c r="AO670" s="13"/>
      <c r="AP670" s="13" t="s">
        <v>16966</v>
      </c>
      <c r="AQ670" s="13" t="s">
        <v>16977</v>
      </c>
      <c r="AR670" s="13"/>
      <c r="AS670" s="13"/>
      <c r="AT670" s="13"/>
      <c r="AU670" s="13"/>
      <c r="AV670" s="13"/>
      <c r="AW670" s="13">
        <v>1959</v>
      </c>
      <c r="AX670" s="14">
        <v>305.39999999999998</v>
      </c>
      <c r="AY670" s="14">
        <v>560</v>
      </c>
      <c r="AZ670" s="13" t="s">
        <v>2969</v>
      </c>
      <c r="BA670" s="13" t="s">
        <v>17023</v>
      </c>
      <c r="BB670" s="15"/>
      <c r="BC670" s="16">
        <f t="shared" si="297"/>
        <v>0</v>
      </c>
      <c r="CH670" s="165">
        <f t="shared" si="294"/>
        <v>-4.0745362639427185E-10</v>
      </c>
    </row>
    <row r="671" spans="1:86" x14ac:dyDescent="0.3">
      <c r="A671" s="5">
        <v>1</v>
      </c>
      <c r="B671" s="17">
        <f>SUBTOTAL(9,$A$622:A671)</f>
        <v>48</v>
      </c>
      <c r="C671" s="4" t="s">
        <v>450</v>
      </c>
      <c r="D671" s="1">
        <f t="shared" si="298"/>
        <v>10376037.890000001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169">
        <v>0</v>
      </c>
      <c r="L671" s="3">
        <v>0</v>
      </c>
      <c r="M671" s="1">
        <v>1166</v>
      </c>
      <c r="N671" s="1">
        <v>9962833.2599999998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1">
        <f t="shared" si="299"/>
        <v>213204.63</v>
      </c>
      <c r="AD671" s="3">
        <v>200000</v>
      </c>
      <c r="AE671" s="3">
        <v>0</v>
      </c>
      <c r="AF671" s="2">
        <v>2025</v>
      </c>
      <c r="AG671" s="2">
        <v>2025</v>
      </c>
      <c r="AH671" s="2">
        <v>2025</v>
      </c>
      <c r="AI671" s="12"/>
      <c r="AJ671" s="12"/>
      <c r="AK671" s="12"/>
      <c r="AL671" s="12"/>
      <c r="AM671" s="13" t="s">
        <v>16971</v>
      </c>
      <c r="AN671" s="13" t="s">
        <v>16973</v>
      </c>
      <c r="AO671" s="13">
        <v>0</v>
      </c>
      <c r="AP671" s="13" t="s">
        <v>16982</v>
      </c>
      <c r="AQ671" s="13" t="s">
        <v>16983</v>
      </c>
      <c r="AR671" s="13" t="s">
        <v>16975</v>
      </c>
      <c r="AS671" s="13"/>
      <c r="AT671" s="13"/>
      <c r="AU671" s="13"/>
      <c r="AV671" s="13"/>
      <c r="AW671" s="13" t="s">
        <v>844</v>
      </c>
      <c r="AX671" s="14">
        <v>3635.2</v>
      </c>
      <c r="AY671" s="14">
        <v>1160</v>
      </c>
      <c r="AZ671" s="13" t="s">
        <v>2969</v>
      </c>
      <c r="BA671" s="13" t="s">
        <v>17023</v>
      </c>
      <c r="BB671" s="15"/>
      <c r="BC671" s="16">
        <f t="shared" si="297"/>
        <v>-6</v>
      </c>
      <c r="BJ671" s="5" t="str">
        <f>VLOOKUP(C671,BM:BO,3,FALSE)</f>
        <v>962.000</v>
      </c>
      <c r="BM671" s="5" t="s">
        <v>3668</v>
      </c>
      <c r="BN671" s="5" t="s">
        <v>3261</v>
      </c>
      <c r="BO671" s="5" t="s">
        <v>3670</v>
      </c>
      <c r="BU671" s="5" t="s">
        <v>3668</v>
      </c>
      <c r="BV671" s="5" t="s">
        <v>3261</v>
      </c>
      <c r="BW671" s="5" t="s">
        <v>3670</v>
      </c>
      <c r="CH671" s="165">
        <f t="shared" si="294"/>
        <v>8.149072527885437E-10</v>
      </c>
    </row>
    <row r="672" spans="1:86" x14ac:dyDescent="0.3">
      <c r="A672" s="5">
        <v>1</v>
      </c>
      <c r="B672" s="17">
        <f>SUBTOTAL(9,$A$622:A672)</f>
        <v>49</v>
      </c>
      <c r="C672" s="4" t="s">
        <v>451</v>
      </c>
      <c r="D672" s="1">
        <f t="shared" si="298"/>
        <v>14492032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169">
        <v>0</v>
      </c>
      <c r="L672" s="3">
        <v>0</v>
      </c>
      <c r="M672" s="1">
        <v>1720</v>
      </c>
      <c r="N672" s="1">
        <v>13992590.560000001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1">
        <f t="shared" si="299"/>
        <v>299441.44</v>
      </c>
      <c r="AD672" s="3">
        <v>200000</v>
      </c>
      <c r="AE672" s="3">
        <v>0</v>
      </c>
      <c r="AF672" s="2">
        <v>2025</v>
      </c>
      <c r="AG672" s="2">
        <v>2025</v>
      </c>
      <c r="AH672" s="2">
        <v>2025</v>
      </c>
      <c r="AI672" s="12"/>
      <c r="AJ672" s="12"/>
      <c r="AK672" s="12"/>
      <c r="AL672" s="12"/>
      <c r="AM672" s="13" t="s">
        <v>16971</v>
      </c>
      <c r="AN672" s="13" t="s">
        <v>16981</v>
      </c>
      <c r="AO672" s="13">
        <v>0</v>
      </c>
      <c r="AP672" s="13" t="s">
        <v>16982</v>
      </c>
      <c r="AQ672" s="13" t="s">
        <v>16983</v>
      </c>
      <c r="AR672" s="13" t="s">
        <v>16975</v>
      </c>
      <c r="AS672" s="13"/>
      <c r="AT672" s="13"/>
      <c r="AU672" s="13"/>
      <c r="AV672" s="13"/>
      <c r="AW672" s="13" t="s">
        <v>666</v>
      </c>
      <c r="AX672" s="14">
        <v>5101.55</v>
      </c>
      <c r="AY672" s="14">
        <v>1727</v>
      </c>
      <c r="AZ672" s="13" t="s">
        <v>2969</v>
      </c>
      <c r="BA672" s="13" t="s">
        <v>17023</v>
      </c>
      <c r="BB672" s="15"/>
      <c r="BC672" s="16">
        <f t="shared" si="297"/>
        <v>7</v>
      </c>
      <c r="BJ672" s="5" t="str">
        <f>VLOOKUP(C672,BM:BO,3,FALSE)</f>
        <v>1328.900</v>
      </c>
      <c r="BM672" s="5" t="s">
        <v>519</v>
      </c>
      <c r="BN672" s="5" t="s">
        <v>718</v>
      </c>
      <c r="BO672" s="5" t="s">
        <v>3412</v>
      </c>
      <c r="BU672" s="5" t="s">
        <v>519</v>
      </c>
      <c r="BV672" s="5" t="s">
        <v>718</v>
      </c>
      <c r="BW672" s="5" t="s">
        <v>3412</v>
      </c>
      <c r="CH672" s="165">
        <f t="shared" si="294"/>
        <v>-5.2386894822120667E-10</v>
      </c>
    </row>
    <row r="673" spans="1:86" x14ac:dyDescent="0.3">
      <c r="A673" s="5">
        <v>1</v>
      </c>
      <c r="B673" s="17">
        <f>SUBTOTAL(9,$A$622:A673)</f>
        <v>50</v>
      </c>
      <c r="C673" s="4" t="s">
        <v>453</v>
      </c>
      <c r="D673" s="1">
        <f t="shared" si="298"/>
        <v>9537779.2000000011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169">
        <v>0</v>
      </c>
      <c r="L673" s="3">
        <v>0</v>
      </c>
      <c r="M673" s="1">
        <v>1132</v>
      </c>
      <c r="N673" s="1">
        <v>9142137.4600000009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1">
        <f t="shared" si="299"/>
        <v>195641.74</v>
      </c>
      <c r="AD673" s="3">
        <v>200000</v>
      </c>
      <c r="AE673" s="3">
        <v>0</v>
      </c>
      <c r="AF673" s="2">
        <v>2025</v>
      </c>
      <c r="AG673" s="2">
        <v>2025</v>
      </c>
      <c r="AH673" s="2">
        <v>2025</v>
      </c>
      <c r="AI673" s="12"/>
      <c r="AJ673" s="12"/>
      <c r="AK673" s="12"/>
      <c r="AL673" s="12"/>
      <c r="AM673" s="13" t="s">
        <v>16971</v>
      </c>
      <c r="AN673" s="13" t="s">
        <v>16962</v>
      </c>
      <c r="AO673" s="13">
        <v>0</v>
      </c>
      <c r="AP673" s="13" t="s">
        <v>16982</v>
      </c>
      <c r="AQ673" s="13" t="s">
        <v>16983</v>
      </c>
      <c r="AR673" s="13" t="s">
        <v>16975</v>
      </c>
      <c r="AS673" s="13"/>
      <c r="AT673" s="13"/>
      <c r="AU673" s="13"/>
      <c r="AV673" s="13"/>
      <c r="AW673" s="13" t="s">
        <v>844</v>
      </c>
      <c r="AX673" s="14">
        <v>4146.6000000000004</v>
      </c>
      <c r="AY673" s="14">
        <v>1132</v>
      </c>
      <c r="AZ673" s="13" t="s">
        <v>2969</v>
      </c>
      <c r="BA673" s="13" t="s">
        <v>17023</v>
      </c>
      <c r="BB673" s="15"/>
      <c r="BC673" s="16">
        <f t="shared" si="297"/>
        <v>0</v>
      </c>
      <c r="BJ673" s="5" t="str">
        <f>VLOOKUP(C673,BM:BO,3,FALSE)</f>
        <v>нет данных</v>
      </c>
      <c r="BM673" s="5" t="s">
        <v>3672</v>
      </c>
      <c r="BN673" s="5" t="s">
        <v>2986</v>
      </c>
      <c r="BO673" s="5" t="s">
        <v>2986</v>
      </c>
      <c r="BU673" s="5" t="s">
        <v>3672</v>
      </c>
      <c r="BV673" s="5" t="s">
        <v>2986</v>
      </c>
      <c r="BW673" s="5" t="s">
        <v>2986</v>
      </c>
      <c r="CH673" s="165">
        <f t="shared" si="294"/>
        <v>2.3283064365386963E-10</v>
      </c>
    </row>
    <row r="674" spans="1:86" x14ac:dyDescent="0.3">
      <c r="A674" s="5">
        <v>1</v>
      </c>
      <c r="B674" s="17">
        <f>SUBTOTAL(9,$A$622:A674)</f>
        <v>51</v>
      </c>
      <c r="C674" s="4" t="s">
        <v>419</v>
      </c>
      <c r="D674" s="1">
        <f t="shared" si="298"/>
        <v>2377560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202">
        <v>1</v>
      </c>
      <c r="L674" s="1">
        <v>2151517.52</v>
      </c>
      <c r="M674" s="1">
        <v>0</v>
      </c>
      <c r="N674" s="197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1">
        <f>ROUND(L674*2.14%,2)+0.01</f>
        <v>46042.48</v>
      </c>
      <c r="AD674" s="1">
        <v>180000</v>
      </c>
      <c r="AE674" s="3">
        <v>0</v>
      </c>
      <c r="AF674" s="2">
        <v>2025</v>
      </c>
      <c r="AG674" s="2">
        <v>2025</v>
      </c>
      <c r="AH674" s="2">
        <v>2025</v>
      </c>
      <c r="AI674" s="12"/>
      <c r="AJ674" s="12"/>
      <c r="AK674" s="12"/>
      <c r="AL674" s="12"/>
      <c r="AM674" s="13">
        <v>2017</v>
      </c>
      <c r="AN674" s="13">
        <v>2017</v>
      </c>
      <c r="AO674" s="13" t="s">
        <v>16965</v>
      </c>
      <c r="AP674" s="13">
        <v>2017</v>
      </c>
      <c r="AQ674" s="13" t="s">
        <v>16982</v>
      </c>
      <c r="AR674" s="13" t="s">
        <v>16975</v>
      </c>
      <c r="AS674" s="13"/>
      <c r="AT674" s="13" t="s">
        <v>17036</v>
      </c>
      <c r="AU674" s="13"/>
      <c r="AV674" s="13"/>
      <c r="AW674" s="13"/>
      <c r="AX674" s="14"/>
      <c r="AY674" s="14"/>
      <c r="AZ674" s="13" t="s">
        <v>2994</v>
      </c>
      <c r="BA674" s="13"/>
      <c r="BB674" s="15"/>
      <c r="BC674" s="16"/>
      <c r="CH674" s="165">
        <f t="shared" si="294"/>
        <v>-2.9103830456733704E-11</v>
      </c>
    </row>
    <row r="675" spans="1:86" x14ac:dyDescent="0.3">
      <c r="B675" s="166" t="s">
        <v>199</v>
      </c>
      <c r="C675" s="166"/>
      <c r="D675" s="163">
        <f>SUM(D676:D684)</f>
        <v>61634819.170000002</v>
      </c>
      <c r="E675" s="1">
        <f t="shared" ref="E675:AE675" si="300">SUM(E676:E684)</f>
        <v>0</v>
      </c>
      <c r="F675" s="1">
        <f t="shared" si="300"/>
        <v>0</v>
      </c>
      <c r="G675" s="1">
        <f t="shared" si="300"/>
        <v>0</v>
      </c>
      <c r="H675" s="1">
        <f t="shared" si="300"/>
        <v>0</v>
      </c>
      <c r="I675" s="1">
        <f t="shared" si="300"/>
        <v>0</v>
      </c>
      <c r="J675" s="1">
        <f t="shared" si="300"/>
        <v>0</v>
      </c>
      <c r="K675" s="164">
        <f t="shared" si="300"/>
        <v>3</v>
      </c>
      <c r="L675" s="1">
        <f t="shared" si="300"/>
        <v>6866457.8100000005</v>
      </c>
      <c r="M675" s="1">
        <f t="shared" si="300"/>
        <v>6402.2</v>
      </c>
      <c r="N675" s="1">
        <f t="shared" si="300"/>
        <v>51832209.879999995</v>
      </c>
      <c r="O675" s="1">
        <f t="shared" si="300"/>
        <v>0</v>
      </c>
      <c r="P675" s="1">
        <f t="shared" si="300"/>
        <v>0</v>
      </c>
      <c r="Q675" s="1">
        <f t="shared" si="300"/>
        <v>0</v>
      </c>
      <c r="R675" s="1">
        <f t="shared" si="300"/>
        <v>0</v>
      </c>
      <c r="S675" s="1">
        <f t="shared" si="300"/>
        <v>0</v>
      </c>
      <c r="T675" s="1">
        <f t="shared" si="300"/>
        <v>0</v>
      </c>
      <c r="U675" s="1">
        <f t="shared" si="300"/>
        <v>0</v>
      </c>
      <c r="V675" s="1">
        <f t="shared" si="300"/>
        <v>0</v>
      </c>
      <c r="W675" s="1">
        <f t="shared" si="300"/>
        <v>0</v>
      </c>
      <c r="X675" s="1">
        <f t="shared" si="300"/>
        <v>0</v>
      </c>
      <c r="Y675" s="1">
        <f t="shared" si="300"/>
        <v>0</v>
      </c>
      <c r="Z675" s="1">
        <f t="shared" si="300"/>
        <v>0</v>
      </c>
      <c r="AA675" s="1">
        <f t="shared" si="300"/>
        <v>0</v>
      </c>
      <c r="AB675" s="1">
        <f t="shared" si="300"/>
        <v>0</v>
      </c>
      <c r="AC675" s="1">
        <f t="shared" si="300"/>
        <v>1256151.4800000002</v>
      </c>
      <c r="AD675" s="1">
        <f t="shared" si="300"/>
        <v>1680000</v>
      </c>
      <c r="AE675" s="1">
        <f t="shared" si="300"/>
        <v>0</v>
      </c>
      <c r="AF675" s="2" t="s">
        <v>17037</v>
      </c>
      <c r="AG675" s="2" t="s">
        <v>17037</v>
      </c>
      <c r="AH675" s="2" t="s">
        <v>17037</v>
      </c>
      <c r="AI675" s="12"/>
      <c r="AJ675" s="12"/>
      <c r="AK675" s="12"/>
      <c r="AL675" s="12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4"/>
      <c r="AY675" s="14"/>
      <c r="AZ675" s="13"/>
      <c r="BA675" s="13"/>
      <c r="BB675" s="15"/>
      <c r="BC675" s="16">
        <f t="shared" ref="BC675:BC706" si="301">AY675-M675</f>
        <v>-6402.2</v>
      </c>
      <c r="BJ675" s="5" t="e">
        <f t="shared" ref="BJ675:BJ686" si="302">VLOOKUP(C675,BM:BO,3,FALSE)</f>
        <v>#N/A</v>
      </c>
      <c r="BM675" s="5" t="s">
        <v>513</v>
      </c>
      <c r="BN675" s="5" t="s">
        <v>658</v>
      </c>
      <c r="BO675" s="5" t="s">
        <v>2986</v>
      </c>
      <c r="BU675" s="5" t="s">
        <v>513</v>
      </c>
      <c r="BV675" s="5" t="s">
        <v>658</v>
      </c>
      <c r="BW675" s="5" t="s">
        <v>2986</v>
      </c>
      <c r="CH675" s="165">
        <f t="shared" si="294"/>
        <v>3.9581209421157837E-9</v>
      </c>
    </row>
    <row r="676" spans="1:86" x14ac:dyDescent="0.3">
      <c r="A676" s="5">
        <v>1</v>
      </c>
      <c r="B676" s="17">
        <f>SUBTOTAL(9,$A$622:A676)</f>
        <v>52</v>
      </c>
      <c r="C676" s="4" t="s">
        <v>210</v>
      </c>
      <c r="D676" s="1">
        <f t="shared" ref="D676:D684" si="303">E676+F676+G676+H676+I676+J676+L676+N676+P676+R676+T676+U676+V676+W676+X676+Y676+Z676+AA676+AB676+AC676+AD676+AE676</f>
        <v>9975910.4000000004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169">
        <v>0</v>
      </c>
      <c r="L676" s="3">
        <v>0</v>
      </c>
      <c r="M676" s="1">
        <v>1184</v>
      </c>
      <c r="N676" s="1">
        <v>9571089.0899999999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1">
        <f>ROUND(N676*2.14%,2)</f>
        <v>204821.31</v>
      </c>
      <c r="AD676" s="3">
        <v>200000</v>
      </c>
      <c r="AE676" s="3">
        <v>0</v>
      </c>
      <c r="AF676" s="2">
        <v>2025</v>
      </c>
      <c r="AG676" s="2">
        <v>2025</v>
      </c>
      <c r="AH676" s="2">
        <v>2025</v>
      </c>
      <c r="AI676" s="12"/>
      <c r="AJ676" s="12"/>
      <c r="AK676" s="12"/>
      <c r="AL676" s="12"/>
      <c r="AM676" s="13" t="s">
        <v>16971</v>
      </c>
      <c r="AN676" s="13" t="s">
        <v>16985</v>
      </c>
      <c r="AO676" s="13">
        <v>0</v>
      </c>
      <c r="AP676" s="13" t="s">
        <v>16974</v>
      </c>
      <c r="AQ676" s="13" t="s">
        <v>16983</v>
      </c>
      <c r="AR676" s="13" t="s">
        <v>16975</v>
      </c>
      <c r="AS676" s="13"/>
      <c r="AT676" s="13"/>
      <c r="AU676" s="13"/>
      <c r="AV676" s="13"/>
      <c r="AW676" s="13" t="s">
        <v>790</v>
      </c>
      <c r="AX676" s="14">
        <v>2694.8</v>
      </c>
      <c r="AY676" s="14">
        <v>1184</v>
      </c>
      <c r="AZ676" s="13" t="s">
        <v>2969</v>
      </c>
      <c r="BA676" s="13" t="s">
        <v>17023</v>
      </c>
      <c r="BB676" s="15"/>
      <c r="BC676" s="16">
        <f t="shared" si="301"/>
        <v>0</v>
      </c>
      <c r="BJ676" s="5" t="str">
        <f t="shared" si="302"/>
        <v>947.420</v>
      </c>
      <c r="BM676" s="5" t="s">
        <v>512</v>
      </c>
      <c r="BN676" s="5" t="s">
        <v>2986</v>
      </c>
      <c r="BO676" s="5" t="s">
        <v>2986</v>
      </c>
      <c r="BU676" s="5" t="s">
        <v>512</v>
      </c>
      <c r="BV676" s="5" t="s">
        <v>2986</v>
      </c>
      <c r="BW676" s="5" t="s">
        <v>2986</v>
      </c>
      <c r="CH676" s="165">
        <f t="shared" si="294"/>
        <v>5.2386894822120667E-10</v>
      </c>
    </row>
    <row r="677" spans="1:86" x14ac:dyDescent="0.3">
      <c r="A677" s="5">
        <v>1</v>
      </c>
      <c r="B677" s="17">
        <f>SUBTOTAL(9,$A$622:A677)</f>
        <v>53</v>
      </c>
      <c r="C677" s="4" t="s">
        <v>211</v>
      </c>
      <c r="D677" s="1">
        <f t="shared" si="303"/>
        <v>6277072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169">
        <v>0</v>
      </c>
      <c r="L677" s="3">
        <v>0</v>
      </c>
      <c r="M677" s="1">
        <v>745</v>
      </c>
      <c r="N677" s="1">
        <v>5969328.3700000001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1">
        <f>ROUND(N677*2.14%,2)</f>
        <v>127743.63</v>
      </c>
      <c r="AD677" s="1">
        <v>180000</v>
      </c>
      <c r="AE677" s="3">
        <v>0</v>
      </c>
      <c r="AF677" s="2">
        <v>2025</v>
      </c>
      <c r="AG677" s="2">
        <v>2025</v>
      </c>
      <c r="AH677" s="2">
        <v>2025</v>
      </c>
      <c r="AI677" s="12"/>
      <c r="AJ677" s="12"/>
      <c r="AK677" s="12"/>
      <c r="AL677" s="12"/>
      <c r="AM677" s="13" t="s">
        <v>16978</v>
      </c>
      <c r="AN677" s="13" t="s">
        <v>16967</v>
      </c>
      <c r="AO677" s="13">
        <v>0</v>
      </c>
      <c r="AP677" s="13" t="s">
        <v>16969</v>
      </c>
      <c r="AQ677" s="13" t="s">
        <v>16972</v>
      </c>
      <c r="AR677" s="13">
        <v>0</v>
      </c>
      <c r="AS677" s="13"/>
      <c r="AT677" s="13"/>
      <c r="AU677" s="13"/>
      <c r="AV677" s="13"/>
      <c r="AW677" s="13" t="s">
        <v>943</v>
      </c>
      <c r="AX677" s="14">
        <v>882.2</v>
      </c>
      <c r="AY677" s="14">
        <v>745</v>
      </c>
      <c r="AZ677" s="13" t="s">
        <v>2969</v>
      </c>
      <c r="BA677" s="13" t="s">
        <v>17023</v>
      </c>
      <c r="BB677" s="15"/>
      <c r="BC677" s="16">
        <f t="shared" si="301"/>
        <v>0</v>
      </c>
      <c r="BJ677" s="5" t="str">
        <f t="shared" si="302"/>
        <v>750.000</v>
      </c>
      <c r="BM677" s="5" t="s">
        <v>643</v>
      </c>
      <c r="BN677" s="5" t="s">
        <v>628</v>
      </c>
      <c r="BO677" s="5" t="s">
        <v>3272</v>
      </c>
      <c r="BU677" s="5" t="s">
        <v>643</v>
      </c>
      <c r="BV677" s="5" t="s">
        <v>628</v>
      </c>
      <c r="BW677" s="5" t="s">
        <v>3272</v>
      </c>
      <c r="CH677" s="165">
        <f t="shared" si="294"/>
        <v>-1.1641532182693481E-10</v>
      </c>
    </row>
    <row r="678" spans="1:86" x14ac:dyDescent="0.3">
      <c r="A678" s="5">
        <v>1</v>
      </c>
      <c r="B678" s="17">
        <f>SUBTOTAL(9,$A$622:A678)</f>
        <v>54</v>
      </c>
      <c r="C678" s="4" t="s">
        <v>212</v>
      </c>
      <c r="D678" s="1">
        <f t="shared" si="303"/>
        <v>9664163.1999999993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169">
        <v>0</v>
      </c>
      <c r="L678" s="3">
        <v>0</v>
      </c>
      <c r="M678" s="1">
        <v>1147</v>
      </c>
      <c r="N678" s="1">
        <v>9265873.5099999998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1">
        <f>ROUND(N678*2.14%,2)</f>
        <v>198289.69</v>
      </c>
      <c r="AD678" s="3">
        <v>200000</v>
      </c>
      <c r="AE678" s="3">
        <v>0</v>
      </c>
      <c r="AF678" s="2">
        <v>2025</v>
      </c>
      <c r="AG678" s="2">
        <v>2025</v>
      </c>
      <c r="AH678" s="2">
        <v>2025</v>
      </c>
      <c r="AI678" s="12"/>
      <c r="AJ678" s="12"/>
      <c r="AK678" s="12"/>
      <c r="AL678" s="12"/>
      <c r="AM678" s="13" t="s">
        <v>16964</v>
      </c>
      <c r="AN678" s="13">
        <v>2016</v>
      </c>
      <c r="AO678" s="13">
        <v>0</v>
      </c>
      <c r="AP678" s="13" t="s">
        <v>16964</v>
      </c>
      <c r="AQ678" s="13" t="s">
        <v>16979</v>
      </c>
      <c r="AR678" s="13" t="s">
        <v>16966</v>
      </c>
      <c r="AS678" s="13"/>
      <c r="AT678" s="13" t="s">
        <v>16986</v>
      </c>
      <c r="AU678" s="168">
        <v>1455111.45</v>
      </c>
      <c r="AV678" s="168">
        <v>1625990.25</v>
      </c>
      <c r="AW678" s="13" t="s">
        <v>633</v>
      </c>
      <c r="AX678" s="14">
        <v>2373</v>
      </c>
      <c r="AY678" s="14">
        <v>1147</v>
      </c>
      <c r="AZ678" s="13" t="s">
        <v>2969</v>
      </c>
      <c r="BA678" s="13" t="s">
        <v>17023</v>
      </c>
      <c r="BB678" s="15"/>
      <c r="BC678" s="16">
        <f t="shared" si="301"/>
        <v>0</v>
      </c>
      <c r="BJ678" s="5" t="str">
        <f t="shared" si="302"/>
        <v>881.900</v>
      </c>
      <c r="BM678" s="5" t="s">
        <v>540</v>
      </c>
      <c r="BN678" s="5" t="s">
        <v>17004</v>
      </c>
      <c r="BO678" s="5" t="s">
        <v>2986</v>
      </c>
      <c r="BU678" s="5" t="s">
        <v>540</v>
      </c>
      <c r="BV678" s="5" t="s">
        <v>17004</v>
      </c>
      <c r="BW678" s="5" t="s">
        <v>2986</v>
      </c>
      <c r="CH678" s="165">
        <f t="shared" si="294"/>
        <v>-5.2386894822120667E-10</v>
      </c>
    </row>
    <row r="679" spans="1:86" x14ac:dyDescent="0.3">
      <c r="A679" s="5">
        <v>1</v>
      </c>
      <c r="B679" s="17">
        <f>SUBTOTAL(9,$A$622:A679)</f>
        <v>55</v>
      </c>
      <c r="C679" s="4" t="s">
        <v>213</v>
      </c>
      <c r="D679" s="1">
        <f t="shared" si="303"/>
        <v>9689440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169">
        <v>0</v>
      </c>
      <c r="L679" s="3">
        <v>0</v>
      </c>
      <c r="M679" s="1">
        <v>1150</v>
      </c>
      <c r="N679" s="1">
        <v>9290620.7200000007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1">
        <f>ROUND(N679*2.14%,2)</f>
        <v>198819.28</v>
      </c>
      <c r="AD679" s="3">
        <v>200000</v>
      </c>
      <c r="AE679" s="3">
        <v>0</v>
      </c>
      <c r="AF679" s="2">
        <v>2025</v>
      </c>
      <c r="AG679" s="2">
        <v>2025</v>
      </c>
      <c r="AH679" s="2">
        <v>2025</v>
      </c>
      <c r="AI679" s="12"/>
      <c r="AJ679" s="12"/>
      <c r="AK679" s="12"/>
      <c r="AL679" s="12"/>
      <c r="AM679" s="13" t="s">
        <v>16964</v>
      </c>
      <c r="AN679" s="13" t="s">
        <v>16981</v>
      </c>
      <c r="AO679" s="13">
        <v>0</v>
      </c>
      <c r="AP679" s="13" t="s">
        <v>16970</v>
      </c>
      <c r="AQ679" s="13" t="s">
        <v>16977</v>
      </c>
      <c r="AR679" s="13" t="s">
        <v>16975</v>
      </c>
      <c r="AS679" s="13"/>
      <c r="AT679" s="13"/>
      <c r="AU679" s="13"/>
      <c r="AV679" s="13"/>
      <c r="AW679" s="13" t="s">
        <v>619</v>
      </c>
      <c r="AX679" s="14">
        <v>2711.1</v>
      </c>
      <c r="AY679" s="14">
        <v>1150</v>
      </c>
      <c r="AZ679" s="13" t="s">
        <v>2969</v>
      </c>
      <c r="BA679" s="13" t="s">
        <v>17023</v>
      </c>
      <c r="BB679" s="15"/>
      <c r="BC679" s="16">
        <f t="shared" si="301"/>
        <v>0</v>
      </c>
      <c r="BJ679" s="5" t="str">
        <f t="shared" si="302"/>
        <v>1150.000</v>
      </c>
      <c r="BM679" s="5" t="s">
        <v>644</v>
      </c>
      <c r="BN679" s="5" t="s">
        <v>1142</v>
      </c>
      <c r="BO679" s="5" t="s">
        <v>2122</v>
      </c>
      <c r="BU679" s="5" t="s">
        <v>644</v>
      </c>
      <c r="BV679" s="5" t="s">
        <v>1142</v>
      </c>
      <c r="BW679" s="5" t="s">
        <v>2122</v>
      </c>
      <c r="CH679" s="165">
        <f t="shared" si="294"/>
        <v>-6.6938810050487518E-10</v>
      </c>
    </row>
    <row r="680" spans="1:86" x14ac:dyDescent="0.3">
      <c r="A680" s="5">
        <v>1</v>
      </c>
      <c r="B680" s="17">
        <f>SUBTOTAL(9,$A$622:A680)</f>
        <v>56</v>
      </c>
      <c r="C680" s="4" t="s">
        <v>214</v>
      </c>
      <c r="D680" s="1">
        <f t="shared" si="303"/>
        <v>5788942.3700000001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169">
        <v>0</v>
      </c>
      <c r="L680" s="3">
        <v>0</v>
      </c>
      <c r="M680" s="1">
        <v>649.20000000000005</v>
      </c>
      <c r="N680" s="1">
        <v>5491425.8600000003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1">
        <f>ROUND(N680*2.14%,2)</f>
        <v>117516.51</v>
      </c>
      <c r="AD680" s="1">
        <v>180000</v>
      </c>
      <c r="AE680" s="3">
        <v>0</v>
      </c>
      <c r="AF680" s="2">
        <v>2025</v>
      </c>
      <c r="AG680" s="2">
        <v>2025</v>
      </c>
      <c r="AH680" s="2">
        <v>2025</v>
      </c>
      <c r="AI680" s="12"/>
      <c r="AJ680" s="12"/>
      <c r="AK680" s="12"/>
      <c r="AL680" s="12"/>
      <c r="AM680" s="13" t="s">
        <v>16966</v>
      </c>
      <c r="AN680" s="13" t="s">
        <v>16978</v>
      </c>
      <c r="AO680" s="13">
        <v>0</v>
      </c>
      <c r="AP680" s="13" t="s">
        <v>16972</v>
      </c>
      <c r="AQ680" s="13" t="s">
        <v>16977</v>
      </c>
      <c r="AR680" s="13">
        <v>0</v>
      </c>
      <c r="AS680" s="13"/>
      <c r="AT680" s="13"/>
      <c r="AU680" s="13"/>
      <c r="AV680" s="13"/>
      <c r="AW680" s="13" t="s">
        <v>1016</v>
      </c>
      <c r="AX680" s="14">
        <v>988.4</v>
      </c>
      <c r="AY680" s="14" t="s">
        <v>2986</v>
      </c>
      <c r="AZ680" s="13" t="s">
        <v>2994</v>
      </c>
      <c r="BA680" s="13">
        <v>2009</v>
      </c>
      <c r="BB680" s="15"/>
      <c r="BC680" s="16" t="e">
        <f t="shared" si="301"/>
        <v>#VALUE!</v>
      </c>
      <c r="BJ680" s="5" t="str">
        <f t="shared" si="302"/>
        <v>нет данных</v>
      </c>
      <c r="BM680" s="5" t="s">
        <v>645</v>
      </c>
      <c r="BN680" s="5" t="s">
        <v>722</v>
      </c>
      <c r="BO680" s="5" t="s">
        <v>3273</v>
      </c>
      <c r="BU680" s="5" t="s">
        <v>645</v>
      </c>
      <c r="BV680" s="5" t="s">
        <v>722</v>
      </c>
      <c r="BW680" s="5" t="s">
        <v>3273</v>
      </c>
      <c r="CH680" s="165">
        <f t="shared" si="294"/>
        <v>-2.3283064365386963E-10</v>
      </c>
    </row>
    <row r="681" spans="1:86" x14ac:dyDescent="0.3">
      <c r="A681" s="5">
        <v>1</v>
      </c>
      <c r="B681" s="17">
        <f>SUBTOTAL(9,$A$622:A681)</f>
        <v>57</v>
      </c>
      <c r="C681" s="4" t="s">
        <v>13914</v>
      </c>
      <c r="D681" s="1">
        <f t="shared" si="303"/>
        <v>2457800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169">
        <v>1</v>
      </c>
      <c r="L681" s="1">
        <v>2230076.37</v>
      </c>
      <c r="M681" s="1">
        <v>0</v>
      </c>
      <c r="N681" s="197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1">
        <f>ROUND(L681*2.14%,2)</f>
        <v>47723.63</v>
      </c>
      <c r="AD681" s="1">
        <v>180000</v>
      </c>
      <c r="AE681" s="3">
        <v>0</v>
      </c>
      <c r="AF681" s="2">
        <v>2025</v>
      </c>
      <c r="AG681" s="2">
        <v>2025</v>
      </c>
      <c r="AH681" s="2">
        <v>2025</v>
      </c>
      <c r="AI681" s="12"/>
      <c r="AJ681" s="12"/>
      <c r="AK681" s="12"/>
      <c r="AL681" s="12"/>
      <c r="AM681" s="13" t="s">
        <v>16981</v>
      </c>
      <c r="AN681" s="13">
        <v>2016</v>
      </c>
      <c r="AO681" s="13" t="s">
        <v>16966</v>
      </c>
      <c r="AP681" s="13" t="s">
        <v>16967</v>
      </c>
      <c r="AQ681" s="13" t="s">
        <v>16983</v>
      </c>
      <c r="AR681" s="13" t="s">
        <v>16975</v>
      </c>
      <c r="AS681" s="13"/>
      <c r="AT681" s="13" t="s">
        <v>16986</v>
      </c>
      <c r="AU681" s="168">
        <v>1598827.3399999999</v>
      </c>
      <c r="AV681" s="168">
        <v>1467458.26</v>
      </c>
      <c r="AW681" s="13"/>
      <c r="AX681" s="14"/>
      <c r="AY681" s="14"/>
      <c r="AZ681" s="13" t="s">
        <v>2994</v>
      </c>
      <c r="BA681" s="13"/>
      <c r="BB681" s="15"/>
      <c r="BC681" s="16">
        <f t="shared" si="301"/>
        <v>0</v>
      </c>
      <c r="BJ681" s="5" t="str">
        <f t="shared" si="302"/>
        <v>392.500</v>
      </c>
      <c r="BM681" s="5" t="s">
        <v>646</v>
      </c>
      <c r="BN681" s="5" t="s">
        <v>2986</v>
      </c>
      <c r="BO681" s="5" t="s">
        <v>2986</v>
      </c>
      <c r="BU681" s="5" t="s">
        <v>646</v>
      </c>
      <c r="BV681" s="5" t="s">
        <v>2986</v>
      </c>
      <c r="BW681" s="5" t="s">
        <v>2986</v>
      </c>
      <c r="CH681" s="165">
        <f t="shared" si="294"/>
        <v>-1.1641532182693481E-10</v>
      </c>
    </row>
    <row r="682" spans="1:86" x14ac:dyDescent="0.3">
      <c r="A682" s="5">
        <v>1</v>
      </c>
      <c r="B682" s="17">
        <f>SUBTOTAL(9,$A$622:A682)</f>
        <v>58</v>
      </c>
      <c r="C682" s="4" t="s">
        <v>216</v>
      </c>
      <c r="D682" s="1">
        <f t="shared" si="303"/>
        <v>5308128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169">
        <v>0</v>
      </c>
      <c r="L682" s="3">
        <v>0</v>
      </c>
      <c r="M682" s="1">
        <v>630</v>
      </c>
      <c r="N682" s="1">
        <v>5020685.33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1">
        <f>ROUND(N682*2.14%,2)</f>
        <v>107442.67</v>
      </c>
      <c r="AD682" s="1">
        <v>180000</v>
      </c>
      <c r="AE682" s="3">
        <v>0</v>
      </c>
      <c r="AF682" s="2">
        <v>2025</v>
      </c>
      <c r="AG682" s="2">
        <v>2025</v>
      </c>
      <c r="AH682" s="2">
        <v>2025</v>
      </c>
      <c r="AI682" s="12"/>
      <c r="AJ682" s="12"/>
      <c r="AK682" s="12"/>
      <c r="AL682" s="12"/>
      <c r="AM682" s="13" t="s">
        <v>16978</v>
      </c>
      <c r="AN682" s="13" t="s">
        <v>16967</v>
      </c>
      <c r="AO682" s="13">
        <v>0</v>
      </c>
      <c r="AP682" s="13" t="s">
        <v>16969</v>
      </c>
      <c r="AQ682" s="13" t="s">
        <v>16972</v>
      </c>
      <c r="AR682" s="13">
        <v>0</v>
      </c>
      <c r="AS682" s="13"/>
      <c r="AT682" s="13"/>
      <c r="AU682" s="13"/>
      <c r="AV682" s="13"/>
      <c r="AW682" s="13" t="s">
        <v>1006</v>
      </c>
      <c r="AX682" s="14">
        <v>661.6</v>
      </c>
      <c r="AY682" s="14">
        <v>630</v>
      </c>
      <c r="AZ682" s="13" t="s">
        <v>2969</v>
      </c>
      <c r="BA682" s="13" t="s">
        <v>17023</v>
      </c>
      <c r="BB682" s="15"/>
      <c r="BC682" s="16">
        <f t="shared" si="301"/>
        <v>0</v>
      </c>
      <c r="BJ682" s="5" t="str">
        <f t="shared" si="302"/>
        <v>3186.000</v>
      </c>
      <c r="BM682" s="5" t="s">
        <v>539</v>
      </c>
      <c r="BN682" s="5" t="s">
        <v>2986</v>
      </c>
      <c r="BO682" s="5" t="s">
        <v>3274</v>
      </c>
      <c r="BU682" s="5" t="s">
        <v>539</v>
      </c>
      <c r="BV682" s="5" t="s">
        <v>2986</v>
      </c>
      <c r="BW682" s="5" t="s">
        <v>3274</v>
      </c>
      <c r="CH682" s="165">
        <f t="shared" si="294"/>
        <v>-5.8207660913467407E-11</v>
      </c>
    </row>
    <row r="683" spans="1:86" x14ac:dyDescent="0.3">
      <c r="A683" s="5">
        <v>1</v>
      </c>
      <c r="B683" s="17">
        <f>SUBTOTAL(9,$A$622:A683)</f>
        <v>59</v>
      </c>
      <c r="C683" s="4" t="s">
        <v>217</v>
      </c>
      <c r="D683" s="1">
        <f t="shared" si="303"/>
        <v>7557763.2000000002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169">
        <v>0</v>
      </c>
      <c r="L683" s="3">
        <v>0</v>
      </c>
      <c r="M683" s="1">
        <v>897</v>
      </c>
      <c r="N683" s="1">
        <v>7223187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1">
        <f>ROUND(N683*2.14%,2)</f>
        <v>154576.20000000001</v>
      </c>
      <c r="AD683" s="1">
        <v>180000</v>
      </c>
      <c r="AE683" s="3">
        <v>0</v>
      </c>
      <c r="AF683" s="2">
        <v>2025</v>
      </c>
      <c r="AG683" s="2">
        <v>2025</v>
      </c>
      <c r="AH683" s="2">
        <v>2025</v>
      </c>
      <c r="AI683" s="12"/>
      <c r="AJ683" s="12"/>
      <c r="AK683" s="12"/>
      <c r="AL683" s="12"/>
      <c r="AM683" s="13" t="s">
        <v>16984</v>
      </c>
      <c r="AN683" s="13" t="s">
        <v>16971</v>
      </c>
      <c r="AO683" s="13">
        <v>0</v>
      </c>
      <c r="AP683" s="13" t="s">
        <v>16974</v>
      </c>
      <c r="AQ683" s="13" t="s">
        <v>16967</v>
      </c>
      <c r="AR683" s="13">
        <v>0</v>
      </c>
      <c r="AS683" s="13"/>
      <c r="AT683" s="13"/>
      <c r="AU683" s="13"/>
      <c r="AV683" s="13"/>
      <c r="AW683" s="13" t="s">
        <v>790</v>
      </c>
      <c r="AX683" s="14">
        <v>1420.7</v>
      </c>
      <c r="AY683" s="14">
        <v>897</v>
      </c>
      <c r="AZ683" s="13" t="s">
        <v>2969</v>
      </c>
      <c r="BA683" s="13" t="s">
        <v>17023</v>
      </c>
      <c r="BB683" s="15"/>
      <c r="BC683" s="16">
        <f t="shared" si="301"/>
        <v>0</v>
      </c>
      <c r="BJ683" s="5" t="str">
        <f t="shared" si="302"/>
        <v>нет данных</v>
      </c>
      <c r="BM683" s="5" t="s">
        <v>3275</v>
      </c>
      <c r="BN683" s="5" t="s">
        <v>3010</v>
      </c>
      <c r="BO683" s="5" t="s">
        <v>3276</v>
      </c>
      <c r="BU683" s="5" t="s">
        <v>3275</v>
      </c>
      <c r="BV683" s="5" t="s">
        <v>3010</v>
      </c>
      <c r="BW683" s="5" t="s">
        <v>3276</v>
      </c>
      <c r="CH683" s="165">
        <f t="shared" si="294"/>
        <v>1.7462298274040222E-10</v>
      </c>
    </row>
    <row r="684" spans="1:86" x14ac:dyDescent="0.3">
      <c r="A684" s="5">
        <v>1</v>
      </c>
      <c r="B684" s="17">
        <f>SUBTOTAL(9,$A$622:A684)</f>
        <v>60</v>
      </c>
      <c r="C684" s="4" t="s">
        <v>218</v>
      </c>
      <c r="D684" s="1">
        <f t="shared" si="303"/>
        <v>4915600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169">
        <v>2</v>
      </c>
      <c r="L684" s="1">
        <v>4636381.4400000004</v>
      </c>
      <c r="M684" s="1">
        <v>0</v>
      </c>
      <c r="N684" s="197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1">
        <f>ROUND(L684*2.14%,2)</f>
        <v>99218.559999999998</v>
      </c>
      <c r="AD684" s="1">
        <v>180000</v>
      </c>
      <c r="AE684" s="3">
        <v>0</v>
      </c>
      <c r="AF684" s="2">
        <v>2025</v>
      </c>
      <c r="AG684" s="2">
        <v>2025</v>
      </c>
      <c r="AH684" s="2">
        <v>2025</v>
      </c>
      <c r="AI684" s="12"/>
      <c r="AJ684" s="12"/>
      <c r="AK684" s="12"/>
      <c r="AL684" s="12"/>
      <c r="AM684" s="13" t="s">
        <v>16966</v>
      </c>
      <c r="AN684" s="13" t="s">
        <v>16969</v>
      </c>
      <c r="AO684" s="13" t="s">
        <v>16966</v>
      </c>
      <c r="AP684" s="13" t="s">
        <v>16975</v>
      </c>
      <c r="AQ684" s="13" t="s">
        <v>16975</v>
      </c>
      <c r="AR684" s="13" t="s">
        <v>16963</v>
      </c>
      <c r="AS684" s="13"/>
      <c r="AT684" s="13"/>
      <c r="AU684" s="13"/>
      <c r="AV684" s="13"/>
      <c r="AW684" s="13" t="s">
        <v>672</v>
      </c>
      <c r="AX684" s="14">
        <v>4847.8</v>
      </c>
      <c r="AY684" s="14">
        <v>635.5</v>
      </c>
      <c r="AZ684" s="13" t="s">
        <v>2994</v>
      </c>
      <c r="BA684" s="13" t="s">
        <v>2986</v>
      </c>
      <c r="BB684" s="15"/>
      <c r="BC684" s="16">
        <f t="shared" si="301"/>
        <v>635.5</v>
      </c>
      <c r="BJ684" s="5" t="str">
        <f t="shared" si="302"/>
        <v>575.400</v>
      </c>
      <c r="BM684" s="5" t="s">
        <v>647</v>
      </c>
      <c r="BN684" s="5" t="s">
        <v>616</v>
      </c>
      <c r="BO684" s="5" t="s">
        <v>3277</v>
      </c>
      <c r="BU684" s="5" t="s">
        <v>647</v>
      </c>
      <c r="BV684" s="5" t="s">
        <v>616</v>
      </c>
      <c r="BW684" s="5" t="s">
        <v>3277</v>
      </c>
      <c r="CH684" s="165">
        <f t="shared" si="294"/>
        <v>-4.0745362639427185E-10</v>
      </c>
    </row>
    <row r="685" spans="1:86" x14ac:dyDescent="0.3">
      <c r="B685" s="166" t="s">
        <v>509</v>
      </c>
      <c r="C685" s="166"/>
      <c r="D685" s="163">
        <f>SUM(D686:D692)</f>
        <v>56471101.200000003</v>
      </c>
      <c r="E685" s="1">
        <f t="shared" ref="E685:AE685" si="304">SUM(E686:E692)</f>
        <v>0</v>
      </c>
      <c r="F685" s="1">
        <f t="shared" si="304"/>
        <v>0</v>
      </c>
      <c r="G685" s="1">
        <f t="shared" si="304"/>
        <v>0</v>
      </c>
      <c r="H685" s="1">
        <f t="shared" si="304"/>
        <v>0</v>
      </c>
      <c r="I685" s="1">
        <f t="shared" si="304"/>
        <v>0</v>
      </c>
      <c r="J685" s="1">
        <f t="shared" si="304"/>
        <v>0</v>
      </c>
      <c r="K685" s="164">
        <f t="shared" si="304"/>
        <v>0</v>
      </c>
      <c r="L685" s="1">
        <f t="shared" si="304"/>
        <v>0</v>
      </c>
      <c r="M685" s="1">
        <f t="shared" si="304"/>
        <v>6690.75</v>
      </c>
      <c r="N685" s="1">
        <f t="shared" si="304"/>
        <v>53995595.450000003</v>
      </c>
      <c r="O685" s="1">
        <f t="shared" si="304"/>
        <v>0</v>
      </c>
      <c r="P685" s="1">
        <f t="shared" si="304"/>
        <v>0</v>
      </c>
      <c r="Q685" s="1">
        <f t="shared" si="304"/>
        <v>0</v>
      </c>
      <c r="R685" s="1">
        <f t="shared" si="304"/>
        <v>0</v>
      </c>
      <c r="S685" s="1">
        <f t="shared" si="304"/>
        <v>0</v>
      </c>
      <c r="T685" s="1">
        <f t="shared" si="304"/>
        <v>0</v>
      </c>
      <c r="U685" s="1">
        <f t="shared" si="304"/>
        <v>0</v>
      </c>
      <c r="V685" s="1">
        <f t="shared" si="304"/>
        <v>0</v>
      </c>
      <c r="W685" s="1">
        <f t="shared" si="304"/>
        <v>0</v>
      </c>
      <c r="X685" s="1">
        <f t="shared" si="304"/>
        <v>0</v>
      </c>
      <c r="Y685" s="1">
        <f t="shared" si="304"/>
        <v>0</v>
      </c>
      <c r="Z685" s="1">
        <f t="shared" si="304"/>
        <v>0</v>
      </c>
      <c r="AA685" s="1">
        <f t="shared" si="304"/>
        <v>0</v>
      </c>
      <c r="AB685" s="1">
        <f t="shared" si="304"/>
        <v>0</v>
      </c>
      <c r="AC685" s="1">
        <f t="shared" si="304"/>
        <v>1155505.75</v>
      </c>
      <c r="AD685" s="1">
        <f t="shared" si="304"/>
        <v>1320000</v>
      </c>
      <c r="AE685" s="1">
        <f t="shared" si="304"/>
        <v>0</v>
      </c>
      <c r="AF685" s="2" t="s">
        <v>17037</v>
      </c>
      <c r="AG685" s="2" t="s">
        <v>17037</v>
      </c>
      <c r="AH685" s="2" t="s">
        <v>17037</v>
      </c>
      <c r="AI685" s="12"/>
      <c r="AJ685" s="12"/>
      <c r="AK685" s="12"/>
      <c r="AL685" s="12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4"/>
      <c r="AY685" s="14"/>
      <c r="AZ685" s="13"/>
      <c r="BA685" s="13"/>
      <c r="BB685" s="15"/>
      <c r="BC685" s="16">
        <f t="shared" si="301"/>
        <v>-6690.75</v>
      </c>
      <c r="BJ685" s="5" t="e">
        <f t="shared" si="302"/>
        <v>#N/A</v>
      </c>
      <c r="BM685" s="5" t="s">
        <v>3865</v>
      </c>
      <c r="BN685" s="5" t="s">
        <v>3007</v>
      </c>
      <c r="BO685" s="5" t="s">
        <v>3366</v>
      </c>
      <c r="BU685" s="5" t="s">
        <v>3865</v>
      </c>
      <c r="BV685" s="5" t="s">
        <v>3007</v>
      </c>
      <c r="BW685" s="5" t="s">
        <v>3366</v>
      </c>
      <c r="CH685" s="165">
        <f t="shared" si="294"/>
        <v>0</v>
      </c>
    </row>
    <row r="686" spans="1:86" x14ac:dyDescent="0.3">
      <c r="A686" s="5">
        <v>1</v>
      </c>
      <c r="B686" s="17">
        <f>SUBTOTAL(9,$A$622:A686)</f>
        <v>61</v>
      </c>
      <c r="C686" s="4" t="s">
        <v>556</v>
      </c>
      <c r="D686" s="1">
        <f t="shared" ref="D686:D692" si="305">E686+F686+G686+H686+I686+J686+L686+N686+P686+R686+T686+U686+V686+W686+X686+Y686+Z686+AA686+AB686+AC686+AD686+AE686</f>
        <v>6319200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169">
        <v>0</v>
      </c>
      <c r="L686" s="3">
        <v>0</v>
      </c>
      <c r="M686" s="1">
        <v>750</v>
      </c>
      <c r="N686" s="1">
        <v>6010573.7199999997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1">
        <f t="shared" ref="AC686:AC692" si="306">ROUND(N686*2.14%,2)</f>
        <v>128626.28</v>
      </c>
      <c r="AD686" s="1">
        <v>180000</v>
      </c>
      <c r="AE686" s="3">
        <v>0</v>
      </c>
      <c r="AF686" s="2">
        <v>2025</v>
      </c>
      <c r="AG686" s="2">
        <v>2025</v>
      </c>
      <c r="AH686" s="2">
        <v>2025</v>
      </c>
      <c r="AI686" s="12"/>
      <c r="AJ686" s="12"/>
      <c r="AK686" s="12"/>
      <c r="AL686" s="12"/>
      <c r="AM686" s="13" t="s">
        <v>16971</v>
      </c>
      <c r="AN686" s="13" t="s">
        <v>16962</v>
      </c>
      <c r="AO686" s="13">
        <v>0</v>
      </c>
      <c r="AP686" s="13" t="s">
        <v>16982</v>
      </c>
      <c r="AQ686" s="13" t="s">
        <v>16983</v>
      </c>
      <c r="AR686" s="13">
        <v>0</v>
      </c>
      <c r="AS686" s="13"/>
      <c r="AT686" s="13"/>
      <c r="AU686" s="13"/>
      <c r="AV686" s="13"/>
      <c r="AW686" s="13" t="s">
        <v>790</v>
      </c>
      <c r="AX686" s="14">
        <v>791.29</v>
      </c>
      <c r="AY686" s="14">
        <v>650</v>
      </c>
      <c r="AZ686" s="13" t="s">
        <v>2969</v>
      </c>
      <c r="BA686" s="13" t="s">
        <v>17023</v>
      </c>
      <c r="BB686" s="15"/>
      <c r="BC686" s="16">
        <f t="shared" si="301"/>
        <v>-100</v>
      </c>
      <c r="BJ686" s="5" t="str">
        <f t="shared" si="302"/>
        <v>500.000</v>
      </c>
      <c r="BM686" s="5" t="s">
        <v>3866</v>
      </c>
      <c r="BN686" s="5" t="s">
        <v>2986</v>
      </c>
      <c r="BO686" s="5" t="s">
        <v>1431</v>
      </c>
      <c r="BU686" s="5" t="s">
        <v>3866</v>
      </c>
      <c r="BV686" s="5" t="s">
        <v>2986</v>
      </c>
      <c r="BW686" s="5" t="s">
        <v>1431</v>
      </c>
      <c r="CH686" s="165">
        <f t="shared" si="294"/>
        <v>2.6193447411060333E-10</v>
      </c>
    </row>
    <row r="687" spans="1:86" x14ac:dyDescent="0.3">
      <c r="A687" s="5">
        <v>1</v>
      </c>
      <c r="B687" s="17">
        <f>SUBTOTAL(9,$A$622:A687)</f>
        <v>62</v>
      </c>
      <c r="C687" s="4" t="s">
        <v>3355</v>
      </c>
      <c r="D687" s="1">
        <f t="shared" si="305"/>
        <v>4657250.3999999994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169">
        <v>0</v>
      </c>
      <c r="L687" s="3">
        <v>0</v>
      </c>
      <c r="M687" s="1">
        <v>552.75</v>
      </c>
      <c r="N687" s="1">
        <v>4383444.68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1">
        <f t="shared" si="306"/>
        <v>93805.72</v>
      </c>
      <c r="AD687" s="1">
        <v>180000</v>
      </c>
      <c r="AE687" s="3">
        <v>0</v>
      </c>
      <c r="AF687" s="2">
        <v>2025</v>
      </c>
      <c r="AG687" s="2">
        <v>2025</v>
      </c>
      <c r="AH687" s="2">
        <v>2025</v>
      </c>
      <c r="AI687" s="12"/>
      <c r="AJ687" s="12"/>
      <c r="AK687" s="12"/>
      <c r="AL687" s="12"/>
      <c r="AM687" s="13" t="s">
        <v>16965</v>
      </c>
      <c r="AN687" s="13" t="s">
        <v>16984</v>
      </c>
      <c r="AO687" s="13"/>
      <c r="AP687" s="13" t="s">
        <v>16963</v>
      </c>
      <c r="AQ687" s="13" t="s">
        <v>16969</v>
      </c>
      <c r="AR687" s="13"/>
      <c r="AS687" s="13"/>
      <c r="AT687" s="13"/>
      <c r="AU687" s="13"/>
      <c r="AV687" s="13"/>
      <c r="AW687" s="13">
        <v>1976</v>
      </c>
      <c r="AX687" s="14">
        <v>1655.19</v>
      </c>
      <c r="AY687" s="14">
        <v>552.75</v>
      </c>
      <c r="AZ687" s="13" t="s">
        <v>2969</v>
      </c>
      <c r="BA687" s="13">
        <v>2010</v>
      </c>
      <c r="BB687" s="15"/>
      <c r="BC687" s="16">
        <f t="shared" si="301"/>
        <v>0</v>
      </c>
      <c r="CH687" s="165">
        <f t="shared" si="294"/>
        <v>-2.6193447411060333E-10</v>
      </c>
    </row>
    <row r="688" spans="1:86" x14ac:dyDescent="0.3">
      <c r="A688" s="5">
        <v>1</v>
      </c>
      <c r="B688" s="17">
        <f>SUBTOTAL(9,$A$622:A688)</f>
        <v>63</v>
      </c>
      <c r="C688" s="4" t="s">
        <v>557</v>
      </c>
      <c r="D688" s="1">
        <f t="shared" si="305"/>
        <v>5139616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169">
        <v>0</v>
      </c>
      <c r="L688" s="3">
        <v>0</v>
      </c>
      <c r="M688" s="1">
        <v>610</v>
      </c>
      <c r="N688" s="1">
        <v>4855703.9400000004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1">
        <f t="shared" si="306"/>
        <v>103912.06</v>
      </c>
      <c r="AD688" s="1">
        <v>180000</v>
      </c>
      <c r="AE688" s="3">
        <v>0</v>
      </c>
      <c r="AF688" s="2">
        <v>2025</v>
      </c>
      <c r="AG688" s="2">
        <v>2025</v>
      </c>
      <c r="AH688" s="2">
        <v>2025</v>
      </c>
      <c r="AI688" s="12"/>
      <c r="AJ688" s="12"/>
      <c r="AK688" s="12"/>
      <c r="AL688" s="12"/>
      <c r="AM688" s="13" t="s">
        <v>16973</v>
      </c>
      <c r="AN688" s="13" t="s">
        <v>16976</v>
      </c>
      <c r="AO688" s="13">
        <v>0</v>
      </c>
      <c r="AP688" s="13" t="s">
        <v>16968</v>
      </c>
      <c r="AQ688" s="13" t="s">
        <v>16983</v>
      </c>
      <c r="AR688" s="13">
        <v>0</v>
      </c>
      <c r="AS688" s="13"/>
      <c r="AT688" s="13"/>
      <c r="AU688" s="13"/>
      <c r="AV688" s="13"/>
      <c r="AW688" s="13" t="s">
        <v>774</v>
      </c>
      <c r="AX688" s="14">
        <v>1224.3</v>
      </c>
      <c r="AY688" s="14" t="s">
        <v>2986</v>
      </c>
      <c r="AZ688" s="13" t="s">
        <v>2969</v>
      </c>
      <c r="BA688" s="13" t="s">
        <v>17023</v>
      </c>
      <c r="BB688" s="15"/>
      <c r="BC688" s="16" t="e">
        <f t="shared" si="301"/>
        <v>#VALUE!</v>
      </c>
      <c r="BJ688" s="5" t="str">
        <f>VLOOKUP(C688,BM:BO,3,FALSE)</f>
        <v>нет данных</v>
      </c>
      <c r="BM688" s="5" t="s">
        <v>3867</v>
      </c>
      <c r="BN688" s="5" t="s">
        <v>3010</v>
      </c>
      <c r="BO688" s="5" t="s">
        <v>2365</v>
      </c>
      <c r="BU688" s="5" t="s">
        <v>3867</v>
      </c>
      <c r="BV688" s="5" t="s">
        <v>3010</v>
      </c>
      <c r="BW688" s="5" t="s">
        <v>2365</v>
      </c>
      <c r="CH688" s="165">
        <f t="shared" si="294"/>
        <v>-4.0745362639427185E-10</v>
      </c>
    </row>
    <row r="689" spans="1:86" x14ac:dyDescent="0.3">
      <c r="A689" s="5">
        <v>1</v>
      </c>
      <c r="B689" s="17">
        <f>SUBTOTAL(9,$A$622:A689)</f>
        <v>64</v>
      </c>
      <c r="C689" s="4" t="s">
        <v>558</v>
      </c>
      <c r="D689" s="1">
        <f t="shared" si="305"/>
        <v>11220000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169">
        <v>0</v>
      </c>
      <c r="L689" s="3">
        <v>0</v>
      </c>
      <c r="M689" s="1">
        <v>1320</v>
      </c>
      <c r="N689" s="1">
        <v>10789112.98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1">
        <f t="shared" si="306"/>
        <v>230887.02</v>
      </c>
      <c r="AD689" s="3">
        <v>200000</v>
      </c>
      <c r="AE689" s="3">
        <v>0</v>
      </c>
      <c r="AF689" s="2">
        <v>2025</v>
      </c>
      <c r="AG689" s="2">
        <v>2025</v>
      </c>
      <c r="AH689" s="2">
        <v>2025</v>
      </c>
      <c r="AI689" s="12"/>
      <c r="AJ689" s="12"/>
      <c r="AK689" s="12"/>
      <c r="AL689" s="12"/>
      <c r="AM689" s="13" t="s">
        <v>16965</v>
      </c>
      <c r="AN689" s="13" t="s">
        <v>16967</v>
      </c>
      <c r="AO689" s="13">
        <v>0</v>
      </c>
      <c r="AP689" s="13" t="s">
        <v>16977</v>
      </c>
      <c r="AQ689" s="13" t="s">
        <v>16979</v>
      </c>
      <c r="AR689" s="13" t="s">
        <v>16979</v>
      </c>
      <c r="AS689" s="13"/>
      <c r="AT689" s="13"/>
      <c r="AU689" s="13"/>
      <c r="AV689" s="13"/>
      <c r="AW689" s="13" t="s">
        <v>616</v>
      </c>
      <c r="AX689" s="14">
        <v>6351.5</v>
      </c>
      <c r="AY689" s="14" t="s">
        <v>2986</v>
      </c>
      <c r="AZ689" s="13" t="s">
        <v>3044</v>
      </c>
      <c r="BA689" s="13">
        <v>2012</v>
      </c>
      <c r="BB689" s="15"/>
      <c r="BC689" s="16" t="e">
        <f t="shared" si="301"/>
        <v>#VALUE!</v>
      </c>
      <c r="BJ689" s="5" t="str">
        <f>VLOOKUP(C689,BM:BO,3,FALSE)</f>
        <v>1318.400</v>
      </c>
      <c r="BM689" s="5" t="s">
        <v>3869</v>
      </c>
      <c r="BN689" s="5" t="s">
        <v>670</v>
      </c>
      <c r="BO689" s="5" t="s">
        <v>711</v>
      </c>
      <c r="BU689" s="5" t="s">
        <v>3869</v>
      </c>
      <c r="BV689" s="5" t="s">
        <v>670</v>
      </c>
      <c r="BW689" s="5" t="s">
        <v>711</v>
      </c>
      <c r="CH689" s="165">
        <f t="shared" si="294"/>
        <v>-4.3655745685100555E-10</v>
      </c>
    </row>
    <row r="690" spans="1:86" x14ac:dyDescent="0.3">
      <c r="A690" s="5">
        <v>1</v>
      </c>
      <c r="B690" s="17">
        <f>SUBTOTAL(9,$A$622:A690)</f>
        <v>65</v>
      </c>
      <c r="C690" s="4" t="s">
        <v>559</v>
      </c>
      <c r="D690" s="1">
        <f t="shared" si="305"/>
        <v>15166080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169">
        <v>0</v>
      </c>
      <c r="L690" s="3">
        <v>0</v>
      </c>
      <c r="M690" s="1">
        <v>1800</v>
      </c>
      <c r="N690" s="1">
        <v>14652516.15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1">
        <f t="shared" si="306"/>
        <v>313563.84999999998</v>
      </c>
      <c r="AD690" s="3">
        <v>200000</v>
      </c>
      <c r="AE690" s="3">
        <v>0</v>
      </c>
      <c r="AF690" s="2">
        <v>2025</v>
      </c>
      <c r="AG690" s="2">
        <v>2025</v>
      </c>
      <c r="AH690" s="2">
        <v>2025</v>
      </c>
      <c r="AI690" s="12"/>
      <c r="AJ690" s="12"/>
      <c r="AK690" s="12"/>
      <c r="AL690" s="12"/>
      <c r="AM690" s="13" t="s">
        <v>16978</v>
      </c>
      <c r="AN690" s="13" t="s">
        <v>16983</v>
      </c>
      <c r="AO690" s="13">
        <v>0</v>
      </c>
      <c r="AP690" s="13" t="s">
        <v>16975</v>
      </c>
      <c r="AQ690" s="13" t="s">
        <v>16969</v>
      </c>
      <c r="AR690" s="13" t="s">
        <v>16975</v>
      </c>
      <c r="AS690" s="13"/>
      <c r="AT690" s="13"/>
      <c r="AU690" s="13"/>
      <c r="AV690" s="13"/>
      <c r="AW690" s="13" t="s">
        <v>703</v>
      </c>
      <c r="AX690" s="14">
        <v>7459.8</v>
      </c>
      <c r="AY690" s="14">
        <v>1651.26</v>
      </c>
      <c r="AZ690" s="13" t="s">
        <v>2969</v>
      </c>
      <c r="BA690" s="13" t="s">
        <v>17023</v>
      </c>
      <c r="BB690" s="15"/>
      <c r="BC690" s="16">
        <f t="shared" si="301"/>
        <v>-148.74</v>
      </c>
      <c r="BJ690" s="5" t="str">
        <f>VLOOKUP(C690,BM:BO,3,FALSE)</f>
        <v>нет данных</v>
      </c>
      <c r="BM690" s="5" t="s">
        <v>3870</v>
      </c>
      <c r="BN690" s="5" t="s">
        <v>670</v>
      </c>
      <c r="BO690" s="5" t="s">
        <v>2986</v>
      </c>
      <c r="BU690" s="5" t="s">
        <v>3870</v>
      </c>
      <c r="BV690" s="5" t="s">
        <v>670</v>
      </c>
      <c r="BW690" s="5" t="s">
        <v>2986</v>
      </c>
      <c r="CH690" s="165">
        <f t="shared" si="294"/>
        <v>-3.4924596548080444E-10</v>
      </c>
    </row>
    <row r="691" spans="1:86" x14ac:dyDescent="0.3">
      <c r="A691" s="5">
        <v>1</v>
      </c>
      <c r="B691" s="17">
        <f>SUBTOTAL(9,$A$622:A691)</f>
        <v>66</v>
      </c>
      <c r="C691" s="4" t="s">
        <v>560</v>
      </c>
      <c r="D691" s="1">
        <f t="shared" si="305"/>
        <v>4280204.8000000007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169">
        <v>0</v>
      </c>
      <c r="L691" s="3">
        <v>0</v>
      </c>
      <c r="M691" s="1">
        <v>508</v>
      </c>
      <c r="N691" s="1">
        <v>4014298.81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1">
        <f t="shared" si="306"/>
        <v>85905.99</v>
      </c>
      <c r="AD691" s="1">
        <v>180000</v>
      </c>
      <c r="AE691" s="3">
        <v>0</v>
      </c>
      <c r="AF691" s="2">
        <v>2025</v>
      </c>
      <c r="AG691" s="2">
        <v>2025</v>
      </c>
      <c r="AH691" s="2">
        <v>2025</v>
      </c>
      <c r="AI691" s="12"/>
      <c r="AJ691" s="12"/>
      <c r="AK691" s="12"/>
      <c r="AL691" s="12"/>
      <c r="AM691" s="13" t="s">
        <v>16981</v>
      </c>
      <c r="AN691" s="13" t="s">
        <v>16960</v>
      </c>
      <c r="AO691" s="13">
        <v>0</v>
      </c>
      <c r="AP691" s="13" t="s">
        <v>16976</v>
      </c>
      <c r="AQ691" s="13" t="s">
        <v>16977</v>
      </c>
      <c r="AR691" s="13">
        <v>0</v>
      </c>
      <c r="AS691" s="13"/>
      <c r="AT691" s="13"/>
      <c r="AU691" s="13"/>
      <c r="AV691" s="13"/>
      <c r="AW691" s="13" t="s">
        <v>665</v>
      </c>
      <c r="AX691" s="14">
        <v>1038.8</v>
      </c>
      <c r="AY691" s="14">
        <v>508</v>
      </c>
      <c r="AZ691" s="13" t="s">
        <v>2969</v>
      </c>
      <c r="BA691" s="13" t="s">
        <v>17023</v>
      </c>
      <c r="BB691" s="15"/>
      <c r="BC691" s="16">
        <f t="shared" si="301"/>
        <v>0</v>
      </c>
      <c r="BJ691" s="5" t="str">
        <f>VLOOKUP(C691,BM:BO,3,FALSE)</f>
        <v>440.000</v>
      </c>
      <c r="BM691" s="5" t="s">
        <v>3872</v>
      </c>
      <c r="BN691" s="5" t="s">
        <v>664</v>
      </c>
      <c r="BO691" s="5" t="s">
        <v>2986</v>
      </c>
      <c r="BU691" s="5" t="s">
        <v>3872</v>
      </c>
      <c r="BV691" s="5" t="s">
        <v>664</v>
      </c>
      <c r="BW691" s="5" t="s">
        <v>2986</v>
      </c>
      <c r="CH691" s="165">
        <f t="shared" si="294"/>
        <v>6.9849193096160889E-10</v>
      </c>
    </row>
    <row r="692" spans="1:86" x14ac:dyDescent="0.3">
      <c r="A692" s="5">
        <v>1</v>
      </c>
      <c r="B692" s="17">
        <f>SUBTOTAL(9,$A$622:A692)</f>
        <v>67</v>
      </c>
      <c r="C692" s="4" t="s">
        <v>3701</v>
      </c>
      <c r="D692" s="1">
        <f t="shared" si="305"/>
        <v>9688750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169">
        <v>0</v>
      </c>
      <c r="L692" s="3">
        <v>0</v>
      </c>
      <c r="M692" s="1">
        <v>1150</v>
      </c>
      <c r="N692" s="1">
        <v>9289945.1699999999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1">
        <f t="shared" si="306"/>
        <v>198804.83</v>
      </c>
      <c r="AD692" s="3">
        <v>200000</v>
      </c>
      <c r="AE692" s="3">
        <v>0</v>
      </c>
      <c r="AF692" s="2">
        <v>2025</v>
      </c>
      <c r="AG692" s="2">
        <v>2025</v>
      </c>
      <c r="AH692" s="2">
        <v>2025</v>
      </c>
      <c r="AI692" s="12"/>
      <c r="AJ692" s="12"/>
      <c r="AK692" s="12"/>
      <c r="AL692" s="12"/>
      <c r="AM692" s="13" t="s">
        <v>16973</v>
      </c>
      <c r="AN692" s="13" t="s">
        <v>16970</v>
      </c>
      <c r="AO692" s="13"/>
      <c r="AP692" s="13" t="s">
        <v>16964</v>
      </c>
      <c r="AQ692" s="13" t="s">
        <v>16972</v>
      </c>
      <c r="AR692" s="13" t="s">
        <v>16974</v>
      </c>
      <c r="AS692" s="13"/>
      <c r="AT692" s="13"/>
      <c r="AU692" s="13"/>
      <c r="AV692" s="13"/>
      <c r="AW692" s="13">
        <v>1989</v>
      </c>
      <c r="AX692" s="14">
        <v>3233.6</v>
      </c>
      <c r="AY692" s="14">
        <v>1150</v>
      </c>
      <c r="AZ692" s="13" t="s">
        <v>2969</v>
      </c>
      <c r="BA692" s="13" t="s">
        <v>17023</v>
      </c>
      <c r="BB692" s="15"/>
      <c r="BC692" s="16">
        <f t="shared" si="301"/>
        <v>0</v>
      </c>
      <c r="CH692" s="165">
        <f t="shared" si="294"/>
        <v>8.7311491370201111E-11</v>
      </c>
    </row>
    <row r="693" spans="1:86" x14ac:dyDescent="0.3">
      <c r="B693" s="166" t="s">
        <v>534</v>
      </c>
      <c r="C693" s="166"/>
      <c r="D693" s="163">
        <f>SUM(D694:D695)</f>
        <v>17708184.119999997</v>
      </c>
      <c r="E693" s="1">
        <f t="shared" ref="E693:AE693" si="307">SUM(E694:E695)</f>
        <v>0</v>
      </c>
      <c r="F693" s="1">
        <f t="shared" si="307"/>
        <v>0</v>
      </c>
      <c r="G693" s="1">
        <f t="shared" si="307"/>
        <v>0</v>
      </c>
      <c r="H693" s="1">
        <f t="shared" si="307"/>
        <v>0</v>
      </c>
      <c r="I693" s="1">
        <f t="shared" si="307"/>
        <v>0</v>
      </c>
      <c r="J693" s="1">
        <f t="shared" si="307"/>
        <v>0</v>
      </c>
      <c r="K693" s="164">
        <f t="shared" si="307"/>
        <v>0</v>
      </c>
      <c r="L693" s="1">
        <f t="shared" si="307"/>
        <v>0</v>
      </c>
      <c r="M693" s="1">
        <f t="shared" si="307"/>
        <v>1993</v>
      </c>
      <c r="N693" s="1">
        <f t="shared" si="307"/>
        <v>16965130.329999998</v>
      </c>
      <c r="O693" s="1">
        <f t="shared" si="307"/>
        <v>0</v>
      </c>
      <c r="P693" s="1">
        <f t="shared" si="307"/>
        <v>0</v>
      </c>
      <c r="Q693" s="1">
        <f t="shared" si="307"/>
        <v>0</v>
      </c>
      <c r="R693" s="1">
        <f t="shared" si="307"/>
        <v>0</v>
      </c>
      <c r="S693" s="1">
        <f t="shared" si="307"/>
        <v>0</v>
      </c>
      <c r="T693" s="1">
        <f t="shared" si="307"/>
        <v>0</v>
      </c>
      <c r="U693" s="1">
        <f t="shared" si="307"/>
        <v>0</v>
      </c>
      <c r="V693" s="1">
        <f t="shared" si="307"/>
        <v>0</v>
      </c>
      <c r="W693" s="1">
        <f t="shared" si="307"/>
        <v>0</v>
      </c>
      <c r="X693" s="1">
        <f t="shared" si="307"/>
        <v>0</v>
      </c>
      <c r="Y693" s="1">
        <f t="shared" si="307"/>
        <v>0</v>
      </c>
      <c r="Z693" s="1">
        <f t="shared" si="307"/>
        <v>0</v>
      </c>
      <c r="AA693" s="1">
        <f t="shared" si="307"/>
        <v>0</v>
      </c>
      <c r="AB693" s="1">
        <f t="shared" si="307"/>
        <v>0</v>
      </c>
      <c r="AC693" s="1">
        <f t="shared" si="307"/>
        <v>363053.79000000004</v>
      </c>
      <c r="AD693" s="1">
        <f t="shared" si="307"/>
        <v>380000</v>
      </c>
      <c r="AE693" s="1">
        <f t="shared" si="307"/>
        <v>0</v>
      </c>
      <c r="AF693" s="2" t="s">
        <v>17037</v>
      </c>
      <c r="AG693" s="2" t="s">
        <v>17037</v>
      </c>
      <c r="AH693" s="2" t="s">
        <v>17037</v>
      </c>
      <c r="AI693" s="12"/>
      <c r="AJ693" s="12"/>
      <c r="AK693" s="12"/>
      <c r="AL693" s="12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4"/>
      <c r="AY693" s="14"/>
      <c r="AZ693" s="13"/>
      <c r="BA693" s="13"/>
      <c r="BB693" s="15"/>
      <c r="BC693" s="16">
        <f t="shared" si="301"/>
        <v>-1993</v>
      </c>
      <c r="BJ693" s="5" t="e">
        <f t="shared" ref="BJ693:BJ724" si="308">VLOOKUP(C693,BM:BO,3,FALSE)</f>
        <v>#N/A</v>
      </c>
      <c r="BM693" s="5" t="s">
        <v>3873</v>
      </c>
      <c r="BN693" s="5" t="s">
        <v>2986</v>
      </c>
      <c r="BO693" s="5" t="s">
        <v>2986</v>
      </c>
      <c r="BU693" s="5" t="s">
        <v>3873</v>
      </c>
      <c r="BV693" s="5" t="s">
        <v>2986</v>
      </c>
      <c r="BW693" s="5" t="s">
        <v>2986</v>
      </c>
      <c r="CH693" s="165">
        <f t="shared" si="294"/>
        <v>-9.3132257461547852E-10</v>
      </c>
    </row>
    <row r="694" spans="1:86" x14ac:dyDescent="0.3">
      <c r="A694" s="5">
        <v>1</v>
      </c>
      <c r="B694" s="17">
        <f>SUBTOTAL(9,$A$622:A694)</f>
        <v>68</v>
      </c>
      <c r="C694" s="4" t="s">
        <v>562</v>
      </c>
      <c r="D694" s="1">
        <f t="shared" ref="D694:D695" si="309">E694+F694+G694+H694+I694+J694+L694+N694+P694+R694+T694+U694+V694+W694+X694+Y694+Z694+AA694+AB694+AC694+AD694+AE694</f>
        <v>9336140.879999999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169">
        <v>0</v>
      </c>
      <c r="L694" s="3">
        <v>0</v>
      </c>
      <c r="M694" s="1">
        <v>1047</v>
      </c>
      <c r="N694" s="1">
        <v>8944723.7899999991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1">
        <f>ROUND(N694*2.14%,2)</f>
        <v>191417.09</v>
      </c>
      <c r="AD694" s="3">
        <v>200000</v>
      </c>
      <c r="AE694" s="3">
        <v>0</v>
      </c>
      <c r="AF694" s="2">
        <v>2025</v>
      </c>
      <c r="AG694" s="2">
        <v>2025</v>
      </c>
      <c r="AH694" s="2">
        <v>2025</v>
      </c>
      <c r="AI694" s="12"/>
      <c r="AJ694" s="12"/>
      <c r="AK694" s="12"/>
      <c r="AL694" s="12"/>
      <c r="AM694" s="13" t="s">
        <v>16965</v>
      </c>
      <c r="AN694" s="13" t="s">
        <v>16985</v>
      </c>
      <c r="AO694" s="13">
        <v>2014</v>
      </c>
      <c r="AP694" s="13" t="s">
        <v>16975</v>
      </c>
      <c r="AQ694" s="13" t="s">
        <v>16979</v>
      </c>
      <c r="AR694" s="13" t="s">
        <v>16969</v>
      </c>
      <c r="AS694" s="13"/>
      <c r="AT694" s="13" t="s">
        <v>16986</v>
      </c>
      <c r="AU694" s="168">
        <v>2357957.75</v>
      </c>
      <c r="AV694" s="168">
        <v>2347436.0300000003</v>
      </c>
      <c r="AW694" s="13" t="s">
        <v>926</v>
      </c>
      <c r="AX694" s="14">
        <v>7983</v>
      </c>
      <c r="AY694" s="14">
        <v>1047</v>
      </c>
      <c r="AZ694" s="13" t="s">
        <v>2994</v>
      </c>
      <c r="BA694" s="13" t="s">
        <v>17023</v>
      </c>
      <c r="BB694" s="15"/>
      <c r="BC694" s="16">
        <f t="shared" si="301"/>
        <v>0</v>
      </c>
      <c r="BJ694" s="5" t="str">
        <f t="shared" si="308"/>
        <v>984.200</v>
      </c>
      <c r="BM694" s="5" t="s">
        <v>3874</v>
      </c>
      <c r="BN694" s="5" t="s">
        <v>2986</v>
      </c>
      <c r="BO694" s="5" t="s">
        <v>2986</v>
      </c>
      <c r="BU694" s="5" t="s">
        <v>3874</v>
      </c>
      <c r="BV694" s="5" t="s">
        <v>2986</v>
      </c>
      <c r="BW694" s="5" t="s">
        <v>2986</v>
      </c>
      <c r="CH694" s="165">
        <f t="shared" si="294"/>
        <v>-1.4551915228366852E-10</v>
      </c>
    </row>
    <row r="695" spans="1:86" x14ac:dyDescent="0.3">
      <c r="A695" s="5">
        <v>1</v>
      </c>
      <c r="B695" s="17">
        <f>SUBTOTAL(9,$A$622:A695)</f>
        <v>69</v>
      </c>
      <c r="C695" s="4" t="s">
        <v>563</v>
      </c>
      <c r="D695" s="1">
        <f t="shared" si="309"/>
        <v>8372043.2400000002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169">
        <v>0</v>
      </c>
      <c r="L695" s="3">
        <v>0</v>
      </c>
      <c r="M695" s="1">
        <v>946.00000000000011</v>
      </c>
      <c r="N695" s="1">
        <v>8020406.54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1">
        <f>ROUND(N695*2.14%,2)</f>
        <v>171636.7</v>
      </c>
      <c r="AD695" s="1">
        <v>180000</v>
      </c>
      <c r="AE695" s="3">
        <v>0</v>
      </c>
      <c r="AF695" s="2">
        <v>2025</v>
      </c>
      <c r="AG695" s="2">
        <v>2025</v>
      </c>
      <c r="AH695" s="2">
        <v>2025</v>
      </c>
      <c r="AI695" s="12"/>
      <c r="AJ695" s="12"/>
      <c r="AK695" s="12"/>
      <c r="AL695" s="12"/>
      <c r="AM695" s="13" t="s">
        <v>16978</v>
      </c>
      <c r="AN695" s="13" t="s">
        <v>16963</v>
      </c>
      <c r="AO695" s="13">
        <v>0</v>
      </c>
      <c r="AP695" s="13" t="s">
        <v>16975</v>
      </c>
      <c r="AQ695" s="13" t="s">
        <v>16975</v>
      </c>
      <c r="AR695" s="13" t="s">
        <v>16975</v>
      </c>
      <c r="AS695" s="13"/>
      <c r="AT695" s="13"/>
      <c r="AU695" s="13"/>
      <c r="AV695" s="13"/>
      <c r="AW695" s="13" t="s">
        <v>658</v>
      </c>
      <c r="AX695" s="14">
        <v>5480.6</v>
      </c>
      <c r="AY695" s="14">
        <v>872.7</v>
      </c>
      <c r="AZ695" s="13" t="s">
        <v>2969</v>
      </c>
      <c r="BA695" s="13" t="s">
        <v>17023</v>
      </c>
      <c r="BB695" s="15"/>
      <c r="BC695" s="16">
        <f t="shared" si="301"/>
        <v>-73.300000000000068</v>
      </c>
      <c r="BJ695" s="5" t="str">
        <f t="shared" si="308"/>
        <v>851.500</v>
      </c>
      <c r="BM695" s="5" t="s">
        <v>3876</v>
      </c>
      <c r="BN695" s="5" t="s">
        <v>2986</v>
      </c>
      <c r="BO695" s="5" t="s">
        <v>2986</v>
      </c>
      <c r="BU695" s="5" t="s">
        <v>3876</v>
      </c>
      <c r="BV695" s="5" t="s">
        <v>2986</v>
      </c>
      <c r="BW695" s="5" t="s">
        <v>2986</v>
      </c>
      <c r="CH695" s="165">
        <f t="shared" si="294"/>
        <v>1.7462298274040222E-10</v>
      </c>
    </row>
    <row r="696" spans="1:86" x14ac:dyDescent="0.3">
      <c r="B696" s="166" t="s">
        <v>535</v>
      </c>
      <c r="C696" s="166"/>
      <c r="D696" s="163">
        <f>SUM(D697:D698)</f>
        <v>17034035.52</v>
      </c>
      <c r="E696" s="1">
        <f t="shared" ref="E696:AE696" si="310">SUM(E697:E698)</f>
        <v>0</v>
      </c>
      <c r="F696" s="1">
        <f t="shared" si="310"/>
        <v>0</v>
      </c>
      <c r="G696" s="1">
        <f t="shared" si="310"/>
        <v>0</v>
      </c>
      <c r="H696" s="1">
        <f t="shared" si="310"/>
        <v>0</v>
      </c>
      <c r="I696" s="1">
        <f t="shared" si="310"/>
        <v>0</v>
      </c>
      <c r="J696" s="1">
        <f t="shared" si="310"/>
        <v>0</v>
      </c>
      <c r="K696" s="164">
        <f t="shared" si="310"/>
        <v>0</v>
      </c>
      <c r="L696" s="1">
        <f t="shared" si="310"/>
        <v>0</v>
      </c>
      <c r="M696" s="1">
        <f t="shared" si="310"/>
        <v>2021.6999999999998</v>
      </c>
      <c r="N696" s="1">
        <f t="shared" si="310"/>
        <v>16305106.239999998</v>
      </c>
      <c r="O696" s="1">
        <f t="shared" si="310"/>
        <v>0</v>
      </c>
      <c r="P696" s="1">
        <f t="shared" si="310"/>
        <v>0</v>
      </c>
      <c r="Q696" s="1">
        <f t="shared" si="310"/>
        <v>0</v>
      </c>
      <c r="R696" s="1">
        <f t="shared" si="310"/>
        <v>0</v>
      </c>
      <c r="S696" s="1">
        <f t="shared" si="310"/>
        <v>0</v>
      </c>
      <c r="T696" s="1">
        <f t="shared" si="310"/>
        <v>0</v>
      </c>
      <c r="U696" s="1">
        <f t="shared" si="310"/>
        <v>0</v>
      </c>
      <c r="V696" s="1">
        <f t="shared" si="310"/>
        <v>0</v>
      </c>
      <c r="W696" s="1">
        <f t="shared" si="310"/>
        <v>0</v>
      </c>
      <c r="X696" s="1">
        <f t="shared" si="310"/>
        <v>0</v>
      </c>
      <c r="Y696" s="1">
        <f t="shared" si="310"/>
        <v>0</v>
      </c>
      <c r="Z696" s="1">
        <f t="shared" si="310"/>
        <v>0</v>
      </c>
      <c r="AA696" s="1">
        <f t="shared" si="310"/>
        <v>0</v>
      </c>
      <c r="AB696" s="1">
        <f t="shared" si="310"/>
        <v>0</v>
      </c>
      <c r="AC696" s="1">
        <f t="shared" si="310"/>
        <v>348929.28000000003</v>
      </c>
      <c r="AD696" s="1">
        <f t="shared" si="310"/>
        <v>380000</v>
      </c>
      <c r="AE696" s="1">
        <f t="shared" si="310"/>
        <v>0</v>
      </c>
      <c r="AF696" s="2" t="s">
        <v>17037</v>
      </c>
      <c r="AG696" s="2" t="s">
        <v>17037</v>
      </c>
      <c r="AH696" s="2" t="s">
        <v>17037</v>
      </c>
      <c r="AI696" s="12"/>
      <c r="AJ696" s="12"/>
      <c r="AK696" s="12"/>
      <c r="AL696" s="12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4"/>
      <c r="AY696" s="14"/>
      <c r="AZ696" s="13"/>
      <c r="BA696" s="13"/>
      <c r="BB696" s="15"/>
      <c r="BC696" s="16">
        <f t="shared" si="301"/>
        <v>-2021.6999999999998</v>
      </c>
      <c r="BJ696" s="5" t="e">
        <f t="shared" si="308"/>
        <v>#N/A</v>
      </c>
      <c r="BM696" s="5" t="s">
        <v>3878</v>
      </c>
      <c r="BN696" s="5" t="s">
        <v>17000</v>
      </c>
      <c r="BO696" s="5" t="s">
        <v>3879</v>
      </c>
      <c r="BU696" s="5" t="s">
        <v>3878</v>
      </c>
      <c r="BV696" s="5" t="s">
        <v>17000</v>
      </c>
      <c r="BW696" s="5" t="s">
        <v>3879</v>
      </c>
      <c r="CH696" s="165">
        <f t="shared" si="294"/>
        <v>1.1641532182693481E-9</v>
      </c>
    </row>
    <row r="697" spans="1:86" x14ac:dyDescent="0.3">
      <c r="A697" s="5">
        <v>1</v>
      </c>
      <c r="B697" s="17">
        <f>SUBTOTAL(9,$A$622:A697)</f>
        <v>70</v>
      </c>
      <c r="C697" s="4" t="s">
        <v>564</v>
      </c>
      <c r="D697" s="1">
        <f t="shared" ref="D697:D698" si="311">E697+F697+G697+H697+I697+J697+L697+N697+P697+R697+T697+U697+V697+W697+X697+Y697+Z697+AA697+AB697+AC697+AD697+AE697</f>
        <v>10054268.479999999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169">
        <v>0</v>
      </c>
      <c r="L697" s="3">
        <v>0</v>
      </c>
      <c r="M697" s="1">
        <v>1193.3</v>
      </c>
      <c r="N697" s="1">
        <v>9647805.4399999995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1">
        <f>ROUND(N697*2.14%,2)</f>
        <v>206463.04</v>
      </c>
      <c r="AD697" s="3">
        <v>200000</v>
      </c>
      <c r="AE697" s="3">
        <v>0</v>
      </c>
      <c r="AF697" s="2">
        <v>2025</v>
      </c>
      <c r="AG697" s="2">
        <v>2025</v>
      </c>
      <c r="AH697" s="2">
        <v>2025</v>
      </c>
      <c r="AI697" s="12"/>
      <c r="AJ697" s="12"/>
      <c r="AK697" s="12"/>
      <c r="AL697" s="12"/>
      <c r="AM697" s="13" t="s">
        <v>16965</v>
      </c>
      <c r="AN697" s="13" t="s">
        <v>16973</v>
      </c>
      <c r="AO697" s="13">
        <v>0</v>
      </c>
      <c r="AP697" s="13" t="s">
        <v>16962</v>
      </c>
      <c r="AQ697" s="13" t="s">
        <v>16975</v>
      </c>
      <c r="AR697" s="13" t="s">
        <v>16964</v>
      </c>
      <c r="AS697" s="13"/>
      <c r="AT697" s="13"/>
      <c r="AU697" s="13"/>
      <c r="AV697" s="13"/>
      <c r="AW697" s="13" t="s">
        <v>618</v>
      </c>
      <c r="AX697" s="14">
        <v>2574.4</v>
      </c>
      <c r="AY697" s="14">
        <v>1193.3</v>
      </c>
      <c r="AZ697" s="13" t="s">
        <v>2969</v>
      </c>
      <c r="BA697" s="13" t="s">
        <v>17023</v>
      </c>
      <c r="BB697" s="15"/>
      <c r="BC697" s="16">
        <f t="shared" si="301"/>
        <v>0</v>
      </c>
      <c r="BJ697" s="5" t="str">
        <f t="shared" si="308"/>
        <v>861.000</v>
      </c>
      <c r="BM697" s="5" t="s">
        <v>3881</v>
      </c>
      <c r="BN697" s="5" t="s">
        <v>17000</v>
      </c>
      <c r="BO697" s="5" t="s">
        <v>2986</v>
      </c>
      <c r="BU697" s="5" t="s">
        <v>3881</v>
      </c>
      <c r="BV697" s="5" t="s">
        <v>17000</v>
      </c>
      <c r="BW697" s="5" t="s">
        <v>2986</v>
      </c>
      <c r="CH697" s="165">
        <f t="shared" si="294"/>
        <v>-9.0221874415874481E-10</v>
      </c>
    </row>
    <row r="698" spans="1:86" x14ac:dyDescent="0.3">
      <c r="A698" s="5">
        <v>1</v>
      </c>
      <c r="B698" s="17">
        <f>SUBTOTAL(9,$A$622:A698)</f>
        <v>71</v>
      </c>
      <c r="C698" s="4" t="s">
        <v>565</v>
      </c>
      <c r="D698" s="1">
        <f t="shared" si="311"/>
        <v>6979767.04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169">
        <v>0</v>
      </c>
      <c r="L698" s="3">
        <v>0</v>
      </c>
      <c r="M698" s="1">
        <v>828.4</v>
      </c>
      <c r="N698" s="1">
        <v>6657300.7999999998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1">
        <f>ROUND(N698*2.14%,2)</f>
        <v>142466.23999999999</v>
      </c>
      <c r="AD698" s="1">
        <v>180000</v>
      </c>
      <c r="AE698" s="3">
        <v>0</v>
      </c>
      <c r="AF698" s="2">
        <v>2025</v>
      </c>
      <c r="AG698" s="2">
        <v>2025</v>
      </c>
      <c r="AH698" s="2">
        <v>2025</v>
      </c>
      <c r="AI698" s="12"/>
      <c r="AJ698" s="12"/>
      <c r="AK698" s="12"/>
      <c r="AL698" s="12"/>
      <c r="AM698" s="13" t="s">
        <v>16966</v>
      </c>
      <c r="AN698" s="13" t="s">
        <v>16970</v>
      </c>
      <c r="AO698" s="13">
        <v>0</v>
      </c>
      <c r="AP698" s="13">
        <v>2019</v>
      </c>
      <c r="AQ698" s="13" t="s">
        <v>16972</v>
      </c>
      <c r="AR698" s="13">
        <v>0</v>
      </c>
      <c r="AS698" s="13"/>
      <c r="AT698" s="13" t="s">
        <v>16986</v>
      </c>
      <c r="AU698" s="168">
        <v>3484396.9</v>
      </c>
      <c r="AV698" s="168">
        <v>584460.44999999995</v>
      </c>
      <c r="AW698" s="13" t="s">
        <v>997</v>
      </c>
      <c r="AX698" s="14">
        <v>812.7</v>
      </c>
      <c r="AY698" s="14">
        <v>751</v>
      </c>
      <c r="AZ698" s="13" t="s">
        <v>2969</v>
      </c>
      <c r="BA698" s="13">
        <v>2009</v>
      </c>
      <c r="BB698" s="15"/>
      <c r="BC698" s="16">
        <f t="shared" si="301"/>
        <v>-77.399999999999977</v>
      </c>
      <c r="BJ698" s="5" t="e">
        <f t="shared" si="308"/>
        <v>#N/A</v>
      </c>
      <c r="BM698" s="5" t="s">
        <v>3883</v>
      </c>
      <c r="BN698" s="5" t="s">
        <v>1016</v>
      </c>
      <c r="BO698" s="5" t="s">
        <v>3884</v>
      </c>
      <c r="BU698" s="5" t="s">
        <v>3883</v>
      </c>
      <c r="BV698" s="5" t="s">
        <v>1016</v>
      </c>
      <c r="BW698" s="5" t="s">
        <v>3884</v>
      </c>
      <c r="CH698" s="165">
        <f t="shared" si="294"/>
        <v>2.3283064365386963E-10</v>
      </c>
    </row>
    <row r="699" spans="1:86" x14ac:dyDescent="0.3">
      <c r="B699" s="166" t="s">
        <v>536</v>
      </c>
      <c r="C699" s="166"/>
      <c r="D699" s="163">
        <f>D700+D701+D702</f>
        <v>16380603.180000002</v>
      </c>
      <c r="E699" s="1">
        <f t="shared" ref="E699:AE699" si="312">E700+E701+E702</f>
        <v>227625.8</v>
      </c>
      <c r="F699" s="1">
        <f t="shared" si="312"/>
        <v>0</v>
      </c>
      <c r="G699" s="1">
        <f t="shared" si="312"/>
        <v>4065919.47</v>
      </c>
      <c r="H699" s="1">
        <f t="shared" si="312"/>
        <v>357676.95</v>
      </c>
      <c r="I699" s="1">
        <f t="shared" si="312"/>
        <v>0</v>
      </c>
      <c r="J699" s="1">
        <f t="shared" si="312"/>
        <v>0</v>
      </c>
      <c r="K699" s="164">
        <f t="shared" si="312"/>
        <v>0</v>
      </c>
      <c r="L699" s="1">
        <f t="shared" si="312"/>
        <v>0</v>
      </c>
      <c r="M699" s="1">
        <f t="shared" si="312"/>
        <v>1324</v>
      </c>
      <c r="N699" s="1">
        <f t="shared" si="312"/>
        <v>10886865.870000001</v>
      </c>
      <c r="O699" s="1">
        <f t="shared" si="312"/>
        <v>0</v>
      </c>
      <c r="P699" s="1">
        <f t="shared" si="312"/>
        <v>0</v>
      </c>
      <c r="Q699" s="1">
        <f t="shared" si="312"/>
        <v>0</v>
      </c>
      <c r="R699" s="1">
        <f t="shared" si="312"/>
        <v>0</v>
      </c>
      <c r="S699" s="1">
        <f t="shared" si="312"/>
        <v>0</v>
      </c>
      <c r="T699" s="1">
        <f t="shared" si="312"/>
        <v>0</v>
      </c>
      <c r="U699" s="1">
        <f t="shared" si="312"/>
        <v>0</v>
      </c>
      <c r="V699" s="1">
        <f t="shared" si="312"/>
        <v>0</v>
      </c>
      <c r="W699" s="1">
        <f t="shared" si="312"/>
        <v>0</v>
      </c>
      <c r="X699" s="1">
        <f t="shared" si="312"/>
        <v>0</v>
      </c>
      <c r="Y699" s="1">
        <f t="shared" si="312"/>
        <v>0</v>
      </c>
      <c r="Z699" s="1">
        <f t="shared" si="312"/>
        <v>0</v>
      </c>
      <c r="AA699" s="1">
        <f t="shared" si="312"/>
        <v>0</v>
      </c>
      <c r="AB699" s="1">
        <f t="shared" si="312"/>
        <v>0</v>
      </c>
      <c r="AC699" s="1">
        <f t="shared" si="312"/>
        <v>332515.08999999997</v>
      </c>
      <c r="AD699" s="1">
        <f t="shared" si="312"/>
        <v>510000</v>
      </c>
      <c r="AE699" s="1">
        <f t="shared" si="312"/>
        <v>0</v>
      </c>
      <c r="AF699" s="2" t="s">
        <v>17037</v>
      </c>
      <c r="AG699" s="2" t="s">
        <v>17037</v>
      </c>
      <c r="AH699" s="2" t="s">
        <v>17037</v>
      </c>
      <c r="AI699" s="12"/>
      <c r="AJ699" s="12"/>
      <c r="AK699" s="12"/>
      <c r="AL699" s="12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4"/>
      <c r="AY699" s="14"/>
      <c r="AZ699" s="13"/>
      <c r="BA699" s="13"/>
      <c r="BB699" s="15"/>
      <c r="BC699" s="16">
        <f t="shared" si="301"/>
        <v>-1324</v>
      </c>
      <c r="BJ699" s="5" t="e">
        <f t="shared" si="308"/>
        <v>#N/A</v>
      </c>
      <c r="BM699" s="5" t="s">
        <v>753</v>
      </c>
      <c r="BN699" s="5" t="s">
        <v>2986</v>
      </c>
      <c r="BO699" s="5" t="s">
        <v>2986</v>
      </c>
      <c r="BU699" s="5" t="s">
        <v>753</v>
      </c>
      <c r="BV699" s="5" t="s">
        <v>2986</v>
      </c>
      <c r="BW699" s="5" t="s">
        <v>2986</v>
      </c>
      <c r="CH699" s="165">
        <f t="shared" si="294"/>
        <v>-1.1641532182693481E-10</v>
      </c>
    </row>
    <row r="700" spans="1:86" x14ac:dyDescent="0.3">
      <c r="A700" s="5">
        <v>1</v>
      </c>
      <c r="B700" s="17">
        <f>SUBTOTAL(9,$A$622:A700)</f>
        <v>72</v>
      </c>
      <c r="C700" s="4" t="s">
        <v>566</v>
      </c>
      <c r="D700" s="1">
        <f t="shared" ref="D700:D702" si="313">E700+F700+G700+H700+I700+J700+L700+N700+P700+R700+T700+U700+V700+W700+X700+Y700+Z700+AA700+AB700+AC700+AD700+AE700</f>
        <v>5885246.4000000004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169">
        <v>0</v>
      </c>
      <c r="L700" s="3">
        <v>0</v>
      </c>
      <c r="M700" s="1">
        <v>660</v>
      </c>
      <c r="N700" s="1">
        <v>5585712.1600000001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1">
        <f>ROUND(N700*2.14%,2)</f>
        <v>119534.24</v>
      </c>
      <c r="AD700" s="1">
        <v>180000</v>
      </c>
      <c r="AE700" s="3">
        <v>0</v>
      </c>
      <c r="AF700" s="2">
        <v>2025</v>
      </c>
      <c r="AG700" s="2">
        <v>2025</v>
      </c>
      <c r="AH700" s="2">
        <v>2025</v>
      </c>
      <c r="AI700" s="12"/>
      <c r="AJ700" s="12"/>
      <c r="AK700" s="12"/>
      <c r="AL700" s="12"/>
      <c r="AM700" s="13" t="s">
        <v>16960</v>
      </c>
      <c r="AN700" s="13" t="s">
        <v>16960</v>
      </c>
      <c r="AO700" s="13">
        <v>0</v>
      </c>
      <c r="AP700" s="13" t="s">
        <v>16975</v>
      </c>
      <c r="AQ700" s="13" t="s">
        <v>16975</v>
      </c>
      <c r="AR700" s="13" t="s">
        <v>16961</v>
      </c>
      <c r="AS700" s="13"/>
      <c r="AT700" s="13"/>
      <c r="AU700" s="13"/>
      <c r="AV700" s="13"/>
      <c r="AW700" s="13" t="s">
        <v>786</v>
      </c>
      <c r="AX700" s="14">
        <v>2756.73</v>
      </c>
      <c r="AY700" s="14">
        <v>660</v>
      </c>
      <c r="AZ700" s="13" t="s">
        <v>2994</v>
      </c>
      <c r="BA700" s="13" t="s">
        <v>17023</v>
      </c>
      <c r="BB700" s="15"/>
      <c r="BC700" s="16">
        <f t="shared" si="301"/>
        <v>0</v>
      </c>
      <c r="BJ700" s="5" t="str">
        <f t="shared" si="308"/>
        <v>656.000</v>
      </c>
      <c r="BM700" s="5" t="s">
        <v>754</v>
      </c>
      <c r="BN700" s="5" t="s">
        <v>2986</v>
      </c>
      <c r="BO700" s="5" t="s">
        <v>2986</v>
      </c>
      <c r="BU700" s="5" t="s">
        <v>754</v>
      </c>
      <c r="BV700" s="5" t="s">
        <v>2986</v>
      </c>
      <c r="BW700" s="5" t="s">
        <v>2986</v>
      </c>
      <c r="CH700" s="165">
        <f t="shared" si="294"/>
        <v>2.3283064365386963E-10</v>
      </c>
    </row>
    <row r="701" spans="1:86" x14ac:dyDescent="0.3">
      <c r="A701" s="5">
        <v>1</v>
      </c>
      <c r="B701" s="17">
        <f>SUBTOTAL(9,$A$622:A701)</f>
        <v>73</v>
      </c>
      <c r="C701" s="4" t="s">
        <v>567</v>
      </c>
      <c r="D701" s="1">
        <f t="shared" si="313"/>
        <v>5594598.4000000004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169">
        <v>0</v>
      </c>
      <c r="L701" s="3">
        <v>0</v>
      </c>
      <c r="M701" s="1">
        <v>664</v>
      </c>
      <c r="N701" s="1">
        <v>5301153.71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1">
        <f>ROUND(N701*2.14%,2)</f>
        <v>113444.69</v>
      </c>
      <c r="AD701" s="1">
        <v>180000</v>
      </c>
      <c r="AE701" s="3">
        <v>0</v>
      </c>
      <c r="AF701" s="2">
        <v>2025</v>
      </c>
      <c r="AG701" s="2">
        <v>2025</v>
      </c>
      <c r="AH701" s="2">
        <v>2025</v>
      </c>
      <c r="AI701" s="12"/>
      <c r="AJ701" s="12"/>
      <c r="AK701" s="12"/>
      <c r="AL701" s="12"/>
      <c r="AM701" s="13" t="s">
        <v>16965</v>
      </c>
      <c r="AN701" s="13" t="s">
        <v>16967</v>
      </c>
      <c r="AO701" s="13">
        <v>0</v>
      </c>
      <c r="AP701" s="13" t="s">
        <v>16972</v>
      </c>
      <c r="AQ701" s="13" t="s">
        <v>16979</v>
      </c>
      <c r="AR701" s="13">
        <v>0</v>
      </c>
      <c r="AS701" s="13"/>
      <c r="AT701" s="13"/>
      <c r="AU701" s="13"/>
      <c r="AV701" s="13"/>
      <c r="AW701" s="13" t="s">
        <v>1016</v>
      </c>
      <c r="AX701" s="14">
        <v>1530.5</v>
      </c>
      <c r="AY701" s="14">
        <v>698.34</v>
      </c>
      <c r="AZ701" s="13" t="s">
        <v>2969</v>
      </c>
      <c r="BA701" s="13" t="s">
        <v>17023</v>
      </c>
      <c r="BB701" s="15"/>
      <c r="BC701" s="16">
        <f t="shared" si="301"/>
        <v>34.340000000000032</v>
      </c>
      <c r="BJ701" s="5" t="str">
        <f t="shared" si="308"/>
        <v>520.800</v>
      </c>
      <c r="BM701" s="5" t="s">
        <v>3887</v>
      </c>
      <c r="BN701" s="5" t="s">
        <v>2986</v>
      </c>
      <c r="BO701" s="5" t="s">
        <v>2986</v>
      </c>
      <c r="BU701" s="5" t="s">
        <v>3887</v>
      </c>
      <c r="BV701" s="5" t="s">
        <v>2986</v>
      </c>
      <c r="BW701" s="5" t="s">
        <v>2986</v>
      </c>
      <c r="CH701" s="165">
        <f t="shared" si="294"/>
        <v>4.0745362639427185E-10</v>
      </c>
    </row>
    <row r="702" spans="1:86" ht="17.25" customHeight="1" x14ac:dyDescent="0.3">
      <c r="A702" s="5">
        <v>1</v>
      </c>
      <c r="B702" s="17">
        <f>SUBTOTAL(9,$A$622:A702)</f>
        <v>74</v>
      </c>
      <c r="C702" s="4" t="s">
        <v>530</v>
      </c>
      <c r="D702" s="1">
        <f t="shared" si="313"/>
        <v>4900758.3800000008</v>
      </c>
      <c r="E702" s="3">
        <v>227625.8</v>
      </c>
      <c r="F702" s="3">
        <v>0</v>
      </c>
      <c r="G702" s="3">
        <v>4065919.47</v>
      </c>
      <c r="H702" s="3">
        <v>357676.95</v>
      </c>
      <c r="I702" s="3">
        <v>0</v>
      </c>
      <c r="J702" s="3">
        <v>0</v>
      </c>
      <c r="K702" s="169">
        <v>0</v>
      </c>
      <c r="L702" s="3">
        <v>0</v>
      </c>
      <c r="M702" s="1">
        <v>0</v>
      </c>
      <c r="N702" s="197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f>ROUND(E702*2.14%,2)+ROUND(G702*2.14%,2)+ROUND(H702*2.14%,2)</f>
        <v>99536.159999999989</v>
      </c>
      <c r="AD702" s="3">
        <v>150000</v>
      </c>
      <c r="AE702" s="3">
        <v>0</v>
      </c>
      <c r="AF702" s="2">
        <v>2025</v>
      </c>
      <c r="AG702" s="2">
        <v>2025</v>
      </c>
      <c r="AH702" s="2">
        <v>2025</v>
      </c>
      <c r="AI702" s="12"/>
      <c r="AJ702" s="12"/>
      <c r="AK702" s="12"/>
      <c r="AL702" s="12"/>
      <c r="AM702" s="13" t="s">
        <v>16964</v>
      </c>
      <c r="AN702" s="13" t="s">
        <v>16978</v>
      </c>
      <c r="AO702" s="13">
        <v>0</v>
      </c>
      <c r="AP702" s="13" t="s">
        <v>16981</v>
      </c>
      <c r="AQ702" s="13" t="s">
        <v>16977</v>
      </c>
      <c r="AR702" s="13" t="s">
        <v>16975</v>
      </c>
      <c r="AS702" s="13"/>
      <c r="AT702" s="13"/>
      <c r="AU702" s="13"/>
      <c r="AV702" s="13"/>
      <c r="AW702" s="13" t="s">
        <v>639</v>
      </c>
      <c r="AX702" s="14">
        <v>1347.34</v>
      </c>
      <c r="AY702" s="14">
        <v>595.35</v>
      </c>
      <c r="AZ702" s="13" t="s">
        <v>2969</v>
      </c>
      <c r="BA702" s="13" t="s">
        <v>639</v>
      </c>
      <c r="BB702" s="15"/>
      <c r="BC702" s="16">
        <f t="shared" si="301"/>
        <v>595.35</v>
      </c>
      <c r="BJ702" s="5" t="str">
        <f t="shared" si="308"/>
        <v>441.000</v>
      </c>
      <c r="BM702" s="5" t="s">
        <v>3888</v>
      </c>
      <c r="BN702" s="5" t="s">
        <v>2986</v>
      </c>
      <c r="BO702" s="5" t="s">
        <v>2986</v>
      </c>
      <c r="BU702" s="5" t="s">
        <v>3888</v>
      </c>
      <c r="BV702" s="5" t="s">
        <v>2986</v>
      </c>
      <c r="BW702" s="5" t="s">
        <v>2986</v>
      </c>
      <c r="CH702" s="165">
        <f t="shared" si="294"/>
        <v>8.149072527885437E-10</v>
      </c>
    </row>
    <row r="703" spans="1:86" x14ac:dyDescent="0.3">
      <c r="B703" s="166" t="s">
        <v>53</v>
      </c>
      <c r="C703" s="166"/>
      <c r="D703" s="163">
        <f>D704</f>
        <v>5729408</v>
      </c>
      <c r="E703" s="1">
        <f t="shared" ref="E703:AE703" si="314">E704</f>
        <v>0</v>
      </c>
      <c r="F703" s="1">
        <f t="shared" si="314"/>
        <v>0</v>
      </c>
      <c r="G703" s="1">
        <f t="shared" si="314"/>
        <v>0</v>
      </c>
      <c r="H703" s="1">
        <f t="shared" si="314"/>
        <v>0</v>
      </c>
      <c r="I703" s="1">
        <f t="shared" si="314"/>
        <v>0</v>
      </c>
      <c r="J703" s="1">
        <f t="shared" si="314"/>
        <v>0</v>
      </c>
      <c r="K703" s="164">
        <f t="shared" si="314"/>
        <v>0</v>
      </c>
      <c r="L703" s="1">
        <f t="shared" si="314"/>
        <v>0</v>
      </c>
      <c r="M703" s="1">
        <f t="shared" si="314"/>
        <v>680</v>
      </c>
      <c r="N703" s="1">
        <f t="shared" si="314"/>
        <v>5433138.8300000001</v>
      </c>
      <c r="O703" s="1">
        <f t="shared" si="314"/>
        <v>0</v>
      </c>
      <c r="P703" s="1">
        <f t="shared" si="314"/>
        <v>0</v>
      </c>
      <c r="Q703" s="1">
        <f t="shared" si="314"/>
        <v>0</v>
      </c>
      <c r="R703" s="1">
        <f t="shared" si="314"/>
        <v>0</v>
      </c>
      <c r="S703" s="1">
        <f t="shared" si="314"/>
        <v>0</v>
      </c>
      <c r="T703" s="1">
        <f t="shared" si="314"/>
        <v>0</v>
      </c>
      <c r="U703" s="1">
        <f t="shared" si="314"/>
        <v>0</v>
      </c>
      <c r="V703" s="1">
        <f t="shared" si="314"/>
        <v>0</v>
      </c>
      <c r="W703" s="1">
        <f t="shared" si="314"/>
        <v>0</v>
      </c>
      <c r="X703" s="1">
        <f t="shared" si="314"/>
        <v>0</v>
      </c>
      <c r="Y703" s="1">
        <f t="shared" si="314"/>
        <v>0</v>
      </c>
      <c r="Z703" s="1">
        <f t="shared" si="314"/>
        <v>0</v>
      </c>
      <c r="AA703" s="1">
        <f t="shared" si="314"/>
        <v>0</v>
      </c>
      <c r="AB703" s="1">
        <f t="shared" si="314"/>
        <v>0</v>
      </c>
      <c r="AC703" s="1">
        <f t="shared" si="314"/>
        <v>116269.17</v>
      </c>
      <c r="AD703" s="1">
        <f t="shared" si="314"/>
        <v>180000</v>
      </c>
      <c r="AE703" s="1">
        <f t="shared" si="314"/>
        <v>0</v>
      </c>
      <c r="AF703" s="2" t="s">
        <v>17037</v>
      </c>
      <c r="AG703" s="2" t="s">
        <v>17037</v>
      </c>
      <c r="AH703" s="2" t="s">
        <v>17037</v>
      </c>
      <c r="AI703" s="12"/>
      <c r="AJ703" s="12"/>
      <c r="AK703" s="12"/>
      <c r="AL703" s="12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4"/>
      <c r="AY703" s="14"/>
      <c r="AZ703" s="13"/>
      <c r="BA703" s="13"/>
      <c r="BB703" s="15"/>
      <c r="BC703" s="16">
        <f t="shared" si="301"/>
        <v>-680</v>
      </c>
      <c r="BJ703" s="5" t="e">
        <f t="shared" si="308"/>
        <v>#N/A</v>
      </c>
      <c r="BM703" s="5" t="s">
        <v>3860</v>
      </c>
      <c r="BN703" s="5" t="s">
        <v>3050</v>
      </c>
      <c r="BO703" s="5" t="s">
        <v>2432</v>
      </c>
      <c r="BU703" s="5" t="s">
        <v>3860</v>
      </c>
      <c r="BV703" s="5" t="s">
        <v>3050</v>
      </c>
      <c r="BW703" s="5" t="s">
        <v>2432</v>
      </c>
      <c r="CH703" s="165">
        <f t="shared" si="294"/>
        <v>-5.8207660913467407E-11</v>
      </c>
    </row>
    <row r="704" spans="1:86" x14ac:dyDescent="0.3">
      <c r="A704" s="5">
        <v>1</v>
      </c>
      <c r="B704" s="17">
        <f>SUBTOTAL(9,$A$622:A704)</f>
        <v>75</v>
      </c>
      <c r="C704" s="4" t="s">
        <v>554</v>
      </c>
      <c r="D704" s="1">
        <f>E704+F704+G704+H704+I704+J704+L704+N704+P704+R704+T704+U704+V704+W704+X704+Y704+Z704+AA704+AB704+AC704+AD704+AE704</f>
        <v>5729408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169">
        <v>0</v>
      </c>
      <c r="L704" s="3">
        <v>0</v>
      </c>
      <c r="M704" s="1">
        <v>680</v>
      </c>
      <c r="N704" s="1">
        <v>5433138.8300000001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1">
        <f>ROUND(N704*2.14%,2)</f>
        <v>116269.17</v>
      </c>
      <c r="AD704" s="1">
        <v>180000</v>
      </c>
      <c r="AE704" s="3">
        <v>0</v>
      </c>
      <c r="AF704" s="2">
        <v>2025</v>
      </c>
      <c r="AG704" s="2">
        <v>2025</v>
      </c>
      <c r="AH704" s="2">
        <v>2025</v>
      </c>
      <c r="AI704" s="12"/>
      <c r="AJ704" s="12"/>
      <c r="AK704" s="12"/>
      <c r="AL704" s="12"/>
      <c r="AM704" s="13" t="s">
        <v>16980</v>
      </c>
      <c r="AN704" s="13" t="s">
        <v>16971</v>
      </c>
      <c r="AO704" s="13">
        <v>0</v>
      </c>
      <c r="AP704" s="13" t="s">
        <v>16969</v>
      </c>
      <c r="AQ704" s="13" t="s">
        <v>16983</v>
      </c>
      <c r="AR704" s="13">
        <v>0</v>
      </c>
      <c r="AS704" s="13"/>
      <c r="AT704" s="13"/>
      <c r="AU704" s="13"/>
      <c r="AV704" s="13"/>
      <c r="AW704" s="13" t="s">
        <v>778</v>
      </c>
      <c r="AX704" s="14">
        <v>783</v>
      </c>
      <c r="AY704" s="14">
        <v>616</v>
      </c>
      <c r="AZ704" s="13" t="s">
        <v>2969</v>
      </c>
      <c r="BA704" s="13" t="s">
        <v>17023</v>
      </c>
      <c r="BB704" s="15"/>
      <c r="BC704" s="16">
        <f t="shared" si="301"/>
        <v>-64</v>
      </c>
      <c r="BJ704" s="5" t="str">
        <f t="shared" si="308"/>
        <v>нет данных</v>
      </c>
      <c r="BM704" s="5" t="s">
        <v>3861</v>
      </c>
      <c r="BN704" s="5" t="s">
        <v>3007</v>
      </c>
      <c r="BO704" s="5" t="s">
        <v>3863</v>
      </c>
      <c r="BU704" s="5" t="s">
        <v>3861</v>
      </c>
      <c r="BV704" s="5" t="s">
        <v>3007</v>
      </c>
      <c r="BW704" s="5" t="s">
        <v>3863</v>
      </c>
      <c r="CH704" s="165">
        <f t="shared" si="294"/>
        <v>-5.8207660913467407E-11</v>
      </c>
    </row>
    <row r="705" spans="1:86" x14ac:dyDescent="0.3">
      <c r="B705" s="166" t="s">
        <v>459</v>
      </c>
      <c r="C705" s="166"/>
      <c r="D705" s="163">
        <f>D706+D707+D708</f>
        <v>23013460</v>
      </c>
      <c r="E705" s="1">
        <f t="shared" ref="E705:AE705" si="315">E706+E707+E708</f>
        <v>0</v>
      </c>
      <c r="F705" s="1">
        <f t="shared" si="315"/>
        <v>0</v>
      </c>
      <c r="G705" s="1">
        <f t="shared" si="315"/>
        <v>0</v>
      </c>
      <c r="H705" s="1">
        <f t="shared" si="315"/>
        <v>0</v>
      </c>
      <c r="I705" s="1">
        <f t="shared" si="315"/>
        <v>0</v>
      </c>
      <c r="J705" s="1">
        <f t="shared" si="315"/>
        <v>0</v>
      </c>
      <c r="K705" s="164">
        <f t="shared" si="315"/>
        <v>0</v>
      </c>
      <c r="L705" s="1">
        <f t="shared" si="315"/>
        <v>0</v>
      </c>
      <c r="M705" s="1">
        <f t="shared" si="315"/>
        <v>2717.3</v>
      </c>
      <c r="N705" s="1">
        <f t="shared" si="315"/>
        <v>22012394.75</v>
      </c>
      <c r="O705" s="1">
        <f t="shared" si="315"/>
        <v>0</v>
      </c>
      <c r="P705" s="1">
        <f t="shared" si="315"/>
        <v>0</v>
      </c>
      <c r="Q705" s="1">
        <f t="shared" si="315"/>
        <v>0</v>
      </c>
      <c r="R705" s="1">
        <f t="shared" si="315"/>
        <v>0</v>
      </c>
      <c r="S705" s="1">
        <f t="shared" si="315"/>
        <v>0</v>
      </c>
      <c r="T705" s="1">
        <f t="shared" si="315"/>
        <v>0</v>
      </c>
      <c r="U705" s="1">
        <f t="shared" si="315"/>
        <v>0</v>
      </c>
      <c r="V705" s="1">
        <f t="shared" si="315"/>
        <v>0</v>
      </c>
      <c r="W705" s="1">
        <f t="shared" si="315"/>
        <v>0</v>
      </c>
      <c r="X705" s="1">
        <f t="shared" si="315"/>
        <v>0</v>
      </c>
      <c r="Y705" s="1">
        <f t="shared" si="315"/>
        <v>0</v>
      </c>
      <c r="Z705" s="1">
        <f t="shared" si="315"/>
        <v>0</v>
      </c>
      <c r="AA705" s="1">
        <f t="shared" si="315"/>
        <v>0</v>
      </c>
      <c r="AB705" s="1">
        <f t="shared" si="315"/>
        <v>0</v>
      </c>
      <c r="AC705" s="1">
        <f t="shared" si="315"/>
        <v>471065.25</v>
      </c>
      <c r="AD705" s="1">
        <f t="shared" si="315"/>
        <v>530000</v>
      </c>
      <c r="AE705" s="1">
        <f t="shared" si="315"/>
        <v>0</v>
      </c>
      <c r="AF705" s="2" t="s">
        <v>17037</v>
      </c>
      <c r="AG705" s="2" t="s">
        <v>17037</v>
      </c>
      <c r="AH705" s="2" t="s">
        <v>17037</v>
      </c>
      <c r="AI705" s="12"/>
      <c r="AJ705" s="12"/>
      <c r="AK705" s="12"/>
      <c r="AL705" s="12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4"/>
      <c r="AY705" s="14"/>
      <c r="AZ705" s="13"/>
      <c r="BA705" s="13"/>
      <c r="BB705" s="15"/>
      <c r="BC705" s="16">
        <f t="shared" si="301"/>
        <v>-2717.3</v>
      </c>
      <c r="BJ705" s="5" t="e">
        <f t="shared" si="308"/>
        <v>#N/A</v>
      </c>
      <c r="BM705" s="5" t="s">
        <v>3727</v>
      </c>
      <c r="BN705" s="5" t="s">
        <v>2986</v>
      </c>
      <c r="BO705" s="5" t="s">
        <v>3728</v>
      </c>
      <c r="BU705" s="5" t="s">
        <v>3727</v>
      </c>
      <c r="BV705" s="5" t="s">
        <v>2986</v>
      </c>
      <c r="BW705" s="5" t="s">
        <v>3728</v>
      </c>
      <c r="CH705" s="165">
        <f t="shared" si="294"/>
        <v>0</v>
      </c>
    </row>
    <row r="706" spans="1:86" x14ac:dyDescent="0.3">
      <c r="A706" s="5">
        <v>1</v>
      </c>
      <c r="B706" s="17">
        <f>SUBTOTAL(9,$A$622:A706)</f>
        <v>76</v>
      </c>
      <c r="C706" s="4" t="s">
        <v>485</v>
      </c>
      <c r="D706" s="1">
        <f t="shared" ref="D706:D708" si="316">E706+F706+G706+H706+I706+J706+L706+N706+P706+R706+T706+U706+V706+W706+X706+Y706+Z706+AA706+AB706+AC706+AD706+AE706</f>
        <v>5645152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169">
        <v>0</v>
      </c>
      <c r="L706" s="3">
        <v>0</v>
      </c>
      <c r="M706" s="1">
        <v>670</v>
      </c>
      <c r="N706" s="1">
        <v>5350648.13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1">
        <f>ROUND(N706*2.14%,2)</f>
        <v>114503.87</v>
      </c>
      <c r="AD706" s="1">
        <v>180000</v>
      </c>
      <c r="AE706" s="3">
        <v>0</v>
      </c>
      <c r="AF706" s="2">
        <v>2025</v>
      </c>
      <c r="AG706" s="2">
        <v>2025</v>
      </c>
      <c r="AH706" s="2">
        <v>2025</v>
      </c>
      <c r="AI706" s="12"/>
      <c r="AJ706" s="12"/>
      <c r="AK706" s="12"/>
      <c r="AL706" s="12"/>
      <c r="AM706" s="13" t="s">
        <v>16978</v>
      </c>
      <c r="AN706" s="13" t="s">
        <v>16964</v>
      </c>
      <c r="AO706" s="13">
        <v>0</v>
      </c>
      <c r="AP706" s="13" t="s">
        <v>16962</v>
      </c>
      <c r="AQ706" s="13" t="s">
        <v>16972</v>
      </c>
      <c r="AR706" s="13">
        <v>0</v>
      </c>
      <c r="AS706" s="13"/>
      <c r="AT706" s="13"/>
      <c r="AU706" s="13"/>
      <c r="AV706" s="13"/>
      <c r="AW706" s="13" t="s">
        <v>666</v>
      </c>
      <c r="AX706" s="14">
        <v>792.7</v>
      </c>
      <c r="AY706" s="14">
        <v>616.32000000000005</v>
      </c>
      <c r="AZ706" s="13" t="s">
        <v>2969</v>
      </c>
      <c r="BA706" s="13" t="s">
        <v>17023</v>
      </c>
      <c r="BB706" s="15"/>
      <c r="BC706" s="16">
        <f t="shared" si="301"/>
        <v>-53.67999999999995</v>
      </c>
      <c r="BJ706" s="5" t="str">
        <f t="shared" si="308"/>
        <v>513.600</v>
      </c>
      <c r="BM706" s="5" t="s">
        <v>741</v>
      </c>
      <c r="BN706" s="5" t="s">
        <v>1272</v>
      </c>
      <c r="BO706" s="5" t="s">
        <v>2986</v>
      </c>
      <c r="BU706" s="5" t="s">
        <v>741</v>
      </c>
      <c r="BV706" s="5" t="s">
        <v>1272</v>
      </c>
      <c r="BW706" s="5" t="s">
        <v>2986</v>
      </c>
      <c r="CH706" s="165">
        <f t="shared" si="294"/>
        <v>1.1641532182693481E-10</v>
      </c>
    </row>
    <row r="707" spans="1:86" x14ac:dyDescent="0.3">
      <c r="A707" s="5">
        <v>1</v>
      </c>
      <c r="B707" s="17">
        <f>SUBTOTAL(9,$A$622:A707)</f>
        <v>77</v>
      </c>
      <c r="C707" s="4" t="s">
        <v>486</v>
      </c>
      <c r="D707" s="1">
        <f t="shared" si="316"/>
        <v>13600000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169">
        <v>0</v>
      </c>
      <c r="L707" s="3">
        <v>0</v>
      </c>
      <c r="M707" s="1">
        <v>1600</v>
      </c>
      <c r="N707" s="1">
        <v>13119248.09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1">
        <f>ROUND(N707*2.14%,2)</f>
        <v>280751.90999999997</v>
      </c>
      <c r="AD707" s="3">
        <v>200000</v>
      </c>
      <c r="AE707" s="3">
        <v>0</v>
      </c>
      <c r="AF707" s="2">
        <v>2025</v>
      </c>
      <c r="AG707" s="2">
        <v>2025</v>
      </c>
      <c r="AH707" s="2">
        <v>2025</v>
      </c>
      <c r="AI707" s="12"/>
      <c r="AJ707" s="12"/>
      <c r="AK707" s="12"/>
      <c r="AL707" s="12"/>
      <c r="AM707" s="13" t="s">
        <v>16966</v>
      </c>
      <c r="AN707" s="13" t="s">
        <v>16974</v>
      </c>
      <c r="AO707" s="13">
        <v>0</v>
      </c>
      <c r="AP707" s="13" t="s">
        <v>16979</v>
      </c>
      <c r="AQ707" s="13" t="s">
        <v>16975</v>
      </c>
      <c r="AR707" s="13" t="s">
        <v>16978</v>
      </c>
      <c r="AS707" s="13"/>
      <c r="AT707" s="13"/>
      <c r="AU707" s="13"/>
      <c r="AV707" s="13"/>
      <c r="AW707" s="13" t="s">
        <v>781</v>
      </c>
      <c r="AX707" s="14">
        <v>6107.5</v>
      </c>
      <c r="AY707" s="14">
        <v>1864.1</v>
      </c>
      <c r="AZ707" s="13" t="s">
        <v>2994</v>
      </c>
      <c r="BA707" s="13" t="s">
        <v>3210</v>
      </c>
      <c r="BB707" s="15"/>
      <c r="BC707" s="16">
        <f t="shared" ref="BC707:BC737" si="317">AY707-M707</f>
        <v>264.09999999999991</v>
      </c>
      <c r="BJ707" s="5" t="str">
        <f t="shared" si="308"/>
        <v>2166.500</v>
      </c>
      <c r="BM707" s="5" t="s">
        <v>742</v>
      </c>
      <c r="BN707" s="5" t="s">
        <v>2986</v>
      </c>
      <c r="BO707" s="5" t="s">
        <v>2986</v>
      </c>
      <c r="BU707" s="5" t="s">
        <v>742</v>
      </c>
      <c r="BV707" s="5" t="s">
        <v>2986</v>
      </c>
      <c r="BW707" s="5" t="s">
        <v>2986</v>
      </c>
      <c r="CH707" s="165">
        <f t="shared" si="294"/>
        <v>1.7462298274040222E-10</v>
      </c>
    </row>
    <row r="708" spans="1:86" x14ac:dyDescent="0.3">
      <c r="A708" s="5">
        <v>1</v>
      </c>
      <c r="B708" s="17">
        <f>SUBTOTAL(9,$A$622:A708)</f>
        <v>78</v>
      </c>
      <c r="C708" s="4" t="s">
        <v>487</v>
      </c>
      <c r="D708" s="1">
        <f t="shared" si="316"/>
        <v>3768308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169">
        <v>0</v>
      </c>
      <c r="L708" s="3">
        <v>0</v>
      </c>
      <c r="M708" s="1">
        <v>447.3</v>
      </c>
      <c r="N708" s="1">
        <v>3542498.53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1">
        <f>ROUND(N708*2.14%,2)</f>
        <v>75809.47</v>
      </c>
      <c r="AD708" s="1">
        <v>150000</v>
      </c>
      <c r="AE708" s="3">
        <v>0</v>
      </c>
      <c r="AF708" s="2">
        <v>2025</v>
      </c>
      <c r="AG708" s="2">
        <v>2025</v>
      </c>
      <c r="AH708" s="2">
        <v>2025</v>
      </c>
      <c r="AI708" s="12"/>
      <c r="AJ708" s="12"/>
      <c r="AK708" s="12"/>
      <c r="AL708" s="12"/>
      <c r="AM708" s="13" t="s">
        <v>16981</v>
      </c>
      <c r="AN708" s="13" t="s">
        <v>16969</v>
      </c>
      <c r="AO708" s="13">
        <v>0</v>
      </c>
      <c r="AP708" s="13" t="s">
        <v>16961</v>
      </c>
      <c r="AQ708" s="13" t="s">
        <v>16975</v>
      </c>
      <c r="AR708" s="13">
        <v>0</v>
      </c>
      <c r="AS708" s="13"/>
      <c r="AT708" s="13"/>
      <c r="AU708" s="13"/>
      <c r="AV708" s="13"/>
      <c r="AW708" s="13" t="s">
        <v>790</v>
      </c>
      <c r="AX708" s="14">
        <v>873.3</v>
      </c>
      <c r="AY708" s="14" t="s">
        <v>2986</v>
      </c>
      <c r="AZ708" s="13" t="s">
        <v>2969</v>
      </c>
      <c r="BA708" s="13" t="s">
        <v>17023</v>
      </c>
      <c r="BB708" s="15"/>
      <c r="BC708" s="16" t="e">
        <f t="shared" si="317"/>
        <v>#VALUE!</v>
      </c>
      <c r="BJ708" s="5" t="str">
        <f t="shared" si="308"/>
        <v>нет данных</v>
      </c>
      <c r="BM708" s="5" t="s">
        <v>3730</v>
      </c>
      <c r="BN708" s="5" t="s">
        <v>2986</v>
      </c>
      <c r="BO708" s="5" t="s">
        <v>2986</v>
      </c>
      <c r="BU708" s="5" t="s">
        <v>3730</v>
      </c>
      <c r="BV708" s="5" t="s">
        <v>2986</v>
      </c>
      <c r="BW708" s="5" t="s">
        <v>2986</v>
      </c>
      <c r="CH708" s="165">
        <f t="shared" si="294"/>
        <v>2.0372681319713593E-10</v>
      </c>
    </row>
    <row r="709" spans="1:86" x14ac:dyDescent="0.3">
      <c r="B709" s="166" t="s">
        <v>473</v>
      </c>
      <c r="C709" s="166"/>
      <c r="D709" s="163">
        <f>D710</f>
        <v>5165228.25</v>
      </c>
      <c r="E709" s="1">
        <f t="shared" ref="E709:AE709" si="318">E710</f>
        <v>0</v>
      </c>
      <c r="F709" s="1">
        <f t="shared" si="318"/>
        <v>0</v>
      </c>
      <c r="G709" s="1">
        <f t="shared" si="318"/>
        <v>0</v>
      </c>
      <c r="H709" s="1">
        <f t="shared" si="318"/>
        <v>0</v>
      </c>
      <c r="I709" s="1">
        <f t="shared" si="318"/>
        <v>0</v>
      </c>
      <c r="J709" s="1">
        <f t="shared" si="318"/>
        <v>0</v>
      </c>
      <c r="K709" s="164">
        <f t="shared" si="318"/>
        <v>0</v>
      </c>
      <c r="L709" s="1">
        <f t="shared" si="318"/>
        <v>0</v>
      </c>
      <c r="M709" s="1">
        <f t="shared" si="318"/>
        <v>614.58000000000004</v>
      </c>
      <c r="N709" s="1">
        <f t="shared" si="318"/>
        <v>4880779.57</v>
      </c>
      <c r="O709" s="1">
        <f t="shared" si="318"/>
        <v>0</v>
      </c>
      <c r="P709" s="1">
        <f t="shared" si="318"/>
        <v>0</v>
      </c>
      <c r="Q709" s="1">
        <f t="shared" si="318"/>
        <v>0</v>
      </c>
      <c r="R709" s="1">
        <f t="shared" si="318"/>
        <v>0</v>
      </c>
      <c r="S709" s="1">
        <f t="shared" si="318"/>
        <v>0</v>
      </c>
      <c r="T709" s="1">
        <f t="shared" si="318"/>
        <v>0</v>
      </c>
      <c r="U709" s="1">
        <f t="shared" si="318"/>
        <v>0</v>
      </c>
      <c r="V709" s="1">
        <f t="shared" si="318"/>
        <v>0</v>
      </c>
      <c r="W709" s="1">
        <f t="shared" si="318"/>
        <v>0</v>
      </c>
      <c r="X709" s="1">
        <f t="shared" si="318"/>
        <v>0</v>
      </c>
      <c r="Y709" s="1">
        <f t="shared" si="318"/>
        <v>0</v>
      </c>
      <c r="Z709" s="1">
        <f t="shared" si="318"/>
        <v>0</v>
      </c>
      <c r="AA709" s="1">
        <f t="shared" si="318"/>
        <v>0</v>
      </c>
      <c r="AB709" s="1">
        <f t="shared" si="318"/>
        <v>0</v>
      </c>
      <c r="AC709" s="1">
        <f t="shared" si="318"/>
        <v>104448.68</v>
      </c>
      <c r="AD709" s="1">
        <f t="shared" si="318"/>
        <v>180000</v>
      </c>
      <c r="AE709" s="1">
        <f t="shared" si="318"/>
        <v>0</v>
      </c>
      <c r="AF709" s="2" t="s">
        <v>17037</v>
      </c>
      <c r="AG709" s="2" t="s">
        <v>17037</v>
      </c>
      <c r="AH709" s="2" t="s">
        <v>17037</v>
      </c>
      <c r="AI709" s="12"/>
      <c r="AJ709" s="12"/>
      <c r="AK709" s="12"/>
      <c r="AL709" s="12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4"/>
      <c r="AY709" s="14"/>
      <c r="AZ709" s="13"/>
      <c r="BA709" s="13"/>
      <c r="BB709" s="15"/>
      <c r="BC709" s="16">
        <f t="shared" si="317"/>
        <v>-614.58000000000004</v>
      </c>
      <c r="BJ709" s="5" t="e">
        <f t="shared" si="308"/>
        <v>#N/A</v>
      </c>
      <c r="BM709" s="5" t="s">
        <v>3733</v>
      </c>
      <c r="BN709" s="5" t="s">
        <v>2986</v>
      </c>
      <c r="BO709" s="5" t="s">
        <v>2986</v>
      </c>
      <c r="BU709" s="5" t="s">
        <v>3733</v>
      </c>
      <c r="BV709" s="5" t="s">
        <v>2986</v>
      </c>
      <c r="BW709" s="5" t="s">
        <v>2986</v>
      </c>
      <c r="CH709" s="165">
        <f t="shared" si="294"/>
        <v>-2.9103830456733704E-10</v>
      </c>
    </row>
    <row r="710" spans="1:86" x14ac:dyDescent="0.3">
      <c r="A710" s="5">
        <v>1</v>
      </c>
      <c r="B710" s="17">
        <f>SUBTOTAL(9,$A$622:A710)</f>
        <v>79</v>
      </c>
      <c r="C710" s="4" t="s">
        <v>488</v>
      </c>
      <c r="D710" s="1">
        <f>E710+F710+G710+H710+I710+J710+L710+N710+P710+R710+T710+U710+V710+W710+X710+Y710+Z710+AA710+AB710+AC710+AD710+AE710</f>
        <v>5165228.25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169">
        <v>0</v>
      </c>
      <c r="L710" s="3">
        <v>0</v>
      </c>
      <c r="M710" s="1">
        <v>614.58000000000004</v>
      </c>
      <c r="N710" s="1">
        <v>4880779.57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1">
        <f>ROUND(N710*2.14%,2)</f>
        <v>104448.68</v>
      </c>
      <c r="AD710" s="1">
        <v>180000</v>
      </c>
      <c r="AE710" s="3">
        <v>0</v>
      </c>
      <c r="AF710" s="2">
        <v>2025</v>
      </c>
      <c r="AG710" s="2">
        <v>2025</v>
      </c>
      <c r="AH710" s="2">
        <v>2025</v>
      </c>
      <c r="AI710" s="12"/>
      <c r="AJ710" s="12"/>
      <c r="AK710" s="12"/>
      <c r="AL710" s="12"/>
      <c r="AM710" s="13" t="s">
        <v>16965</v>
      </c>
      <c r="AN710" s="13" t="s">
        <v>16961</v>
      </c>
      <c r="AO710" s="13">
        <v>0</v>
      </c>
      <c r="AP710" s="13" t="s">
        <v>16975</v>
      </c>
      <c r="AQ710" s="13" t="s">
        <v>16963</v>
      </c>
      <c r="AR710" s="13">
        <v>0</v>
      </c>
      <c r="AS710" s="13"/>
      <c r="AT710" s="13"/>
      <c r="AU710" s="13"/>
      <c r="AV710" s="13"/>
      <c r="AW710" s="13" t="s">
        <v>1270</v>
      </c>
      <c r="AX710" s="14">
        <v>945.5</v>
      </c>
      <c r="AY710" s="14">
        <v>614.58000000000004</v>
      </c>
      <c r="AZ710" s="13" t="s">
        <v>2969</v>
      </c>
      <c r="BA710" s="13" t="s">
        <v>17023</v>
      </c>
      <c r="BB710" s="15"/>
      <c r="BC710" s="16">
        <f t="shared" si="317"/>
        <v>0</v>
      </c>
      <c r="BJ710" s="5" t="str">
        <f t="shared" si="308"/>
        <v>нет данных</v>
      </c>
      <c r="BM710" s="5" t="s">
        <v>3734</v>
      </c>
      <c r="BN710" s="5" t="s">
        <v>2986</v>
      </c>
      <c r="BO710" s="5" t="s">
        <v>2986</v>
      </c>
      <c r="BU710" s="5" t="s">
        <v>3734</v>
      </c>
      <c r="BV710" s="5" t="s">
        <v>2986</v>
      </c>
      <c r="BW710" s="5" t="s">
        <v>2986</v>
      </c>
      <c r="CH710" s="165">
        <f t="shared" si="294"/>
        <v>-2.9103830456733704E-10</v>
      </c>
    </row>
    <row r="711" spans="1:86" x14ac:dyDescent="0.3">
      <c r="B711" s="166" t="s">
        <v>468</v>
      </c>
      <c r="C711" s="166"/>
      <c r="D711" s="163">
        <f>D712</f>
        <v>4301052</v>
      </c>
      <c r="E711" s="1">
        <f t="shared" ref="E711:AE711" si="319">E712</f>
        <v>0</v>
      </c>
      <c r="F711" s="1">
        <f t="shared" si="319"/>
        <v>0</v>
      </c>
      <c r="G711" s="1">
        <f t="shared" si="319"/>
        <v>0</v>
      </c>
      <c r="H711" s="1">
        <f t="shared" si="319"/>
        <v>0</v>
      </c>
      <c r="I711" s="1">
        <f t="shared" si="319"/>
        <v>0</v>
      </c>
      <c r="J711" s="1">
        <f t="shared" si="319"/>
        <v>0</v>
      </c>
      <c r="K711" s="164">
        <f t="shared" si="319"/>
        <v>0</v>
      </c>
      <c r="L711" s="1">
        <f t="shared" si="319"/>
        <v>0</v>
      </c>
      <c r="M711" s="1">
        <f t="shared" si="319"/>
        <v>510</v>
      </c>
      <c r="N711" s="1">
        <f t="shared" si="319"/>
        <v>4034709.22</v>
      </c>
      <c r="O711" s="1">
        <f t="shared" si="319"/>
        <v>0</v>
      </c>
      <c r="P711" s="1">
        <f t="shared" si="319"/>
        <v>0</v>
      </c>
      <c r="Q711" s="1">
        <f t="shared" si="319"/>
        <v>0</v>
      </c>
      <c r="R711" s="1">
        <f t="shared" si="319"/>
        <v>0</v>
      </c>
      <c r="S711" s="1">
        <f t="shared" si="319"/>
        <v>0</v>
      </c>
      <c r="T711" s="1">
        <f t="shared" si="319"/>
        <v>0</v>
      </c>
      <c r="U711" s="1">
        <f t="shared" si="319"/>
        <v>0</v>
      </c>
      <c r="V711" s="1">
        <f t="shared" si="319"/>
        <v>0</v>
      </c>
      <c r="W711" s="1">
        <f t="shared" si="319"/>
        <v>0</v>
      </c>
      <c r="X711" s="1">
        <f t="shared" si="319"/>
        <v>0</v>
      </c>
      <c r="Y711" s="1">
        <f t="shared" si="319"/>
        <v>0</v>
      </c>
      <c r="Z711" s="1">
        <f t="shared" si="319"/>
        <v>0</v>
      </c>
      <c r="AA711" s="1">
        <f t="shared" si="319"/>
        <v>0</v>
      </c>
      <c r="AB711" s="1">
        <f t="shared" si="319"/>
        <v>0</v>
      </c>
      <c r="AC711" s="1">
        <f t="shared" si="319"/>
        <v>86342.78</v>
      </c>
      <c r="AD711" s="1">
        <f t="shared" si="319"/>
        <v>180000</v>
      </c>
      <c r="AE711" s="1">
        <f t="shared" si="319"/>
        <v>0</v>
      </c>
      <c r="AF711" s="2" t="s">
        <v>17037</v>
      </c>
      <c r="AG711" s="2" t="s">
        <v>17037</v>
      </c>
      <c r="AH711" s="2" t="s">
        <v>17037</v>
      </c>
      <c r="AI711" s="12"/>
      <c r="AJ711" s="12"/>
      <c r="AK711" s="12"/>
      <c r="AL711" s="12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4"/>
      <c r="AY711" s="14"/>
      <c r="AZ711" s="13"/>
      <c r="BA711" s="13"/>
      <c r="BB711" s="15"/>
      <c r="BC711" s="16">
        <f t="shared" si="317"/>
        <v>-510</v>
      </c>
      <c r="BJ711" s="5" t="e">
        <f t="shared" si="308"/>
        <v>#N/A</v>
      </c>
      <c r="BM711" s="5" t="s">
        <v>3735</v>
      </c>
      <c r="BN711" s="5" t="s">
        <v>2986</v>
      </c>
      <c r="BO711" s="5" t="s">
        <v>2986</v>
      </c>
      <c r="BU711" s="5" t="s">
        <v>3735</v>
      </c>
      <c r="BV711" s="5" t="s">
        <v>2986</v>
      </c>
      <c r="BW711" s="5" t="s">
        <v>2986</v>
      </c>
      <c r="CH711" s="165">
        <f t="shared" si="294"/>
        <v>-2.0372681319713593E-10</v>
      </c>
    </row>
    <row r="712" spans="1:86" x14ac:dyDescent="0.3">
      <c r="A712" s="5">
        <v>1</v>
      </c>
      <c r="B712" s="17">
        <f>SUBTOTAL(9,$A$622:A712)</f>
        <v>80</v>
      </c>
      <c r="C712" s="4" t="s">
        <v>457</v>
      </c>
      <c r="D712" s="1">
        <f>E712+F712+G712+H712+I712+J712+L712+N712+P712+R712+T712+U712+V712+W712+X712+Y712+Z712+AA712+AB712+AC712+AD712+AE712</f>
        <v>4301052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169">
        <v>0</v>
      </c>
      <c r="L712" s="3">
        <v>0</v>
      </c>
      <c r="M712" s="1">
        <v>510</v>
      </c>
      <c r="N712" s="1">
        <v>4034709.22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1">
        <f>ROUND(N712*2.14%,2)</f>
        <v>86342.78</v>
      </c>
      <c r="AD712" s="1">
        <v>180000</v>
      </c>
      <c r="AE712" s="3">
        <v>0</v>
      </c>
      <c r="AF712" s="2">
        <v>2025</v>
      </c>
      <c r="AG712" s="2">
        <v>2025</v>
      </c>
      <c r="AH712" s="2">
        <v>2025</v>
      </c>
      <c r="AI712" s="12"/>
      <c r="AJ712" s="12"/>
      <c r="AK712" s="12"/>
      <c r="AL712" s="12"/>
      <c r="AM712" s="13" t="s">
        <v>16964</v>
      </c>
      <c r="AN712" s="13" t="s">
        <v>16964</v>
      </c>
      <c r="AO712" s="13">
        <v>0</v>
      </c>
      <c r="AP712" s="13" t="s">
        <v>16966</v>
      </c>
      <c r="AQ712" s="13" t="s">
        <v>16979</v>
      </c>
      <c r="AR712" s="13">
        <v>0</v>
      </c>
      <c r="AS712" s="13"/>
      <c r="AT712" s="13"/>
      <c r="AU712" s="13"/>
      <c r="AV712" s="13"/>
      <c r="AW712" s="13" t="s">
        <v>615</v>
      </c>
      <c r="AX712" s="14">
        <v>680</v>
      </c>
      <c r="AY712" s="14">
        <v>674</v>
      </c>
      <c r="AZ712" s="13" t="s">
        <v>2969</v>
      </c>
      <c r="BA712" s="13" t="s">
        <v>17023</v>
      </c>
      <c r="BB712" s="15"/>
      <c r="BC712" s="16">
        <f t="shared" si="317"/>
        <v>164</v>
      </c>
      <c r="BJ712" s="5" t="str">
        <f t="shared" si="308"/>
        <v>530.600</v>
      </c>
      <c r="BM712" s="5" t="s">
        <v>743</v>
      </c>
      <c r="BN712" s="5" t="s">
        <v>2986</v>
      </c>
      <c r="BO712" s="5" t="s">
        <v>2986</v>
      </c>
      <c r="BU712" s="5" t="s">
        <v>743</v>
      </c>
      <c r="BV712" s="5" t="s">
        <v>2986</v>
      </c>
      <c r="BW712" s="5" t="s">
        <v>2986</v>
      </c>
      <c r="CH712" s="165">
        <f t="shared" si="294"/>
        <v>-2.0372681319713593E-10</v>
      </c>
    </row>
    <row r="713" spans="1:86" x14ac:dyDescent="0.3">
      <c r="B713" s="166" t="s">
        <v>470</v>
      </c>
      <c r="C713" s="166"/>
      <c r="D713" s="163">
        <f>D714</f>
        <v>2317210.6399999997</v>
      </c>
      <c r="E713" s="1">
        <f t="shared" ref="E713:AE713" si="320">E714</f>
        <v>0</v>
      </c>
      <c r="F713" s="1">
        <f t="shared" si="320"/>
        <v>0</v>
      </c>
      <c r="G713" s="1">
        <f t="shared" si="320"/>
        <v>0</v>
      </c>
      <c r="H713" s="1">
        <f t="shared" si="320"/>
        <v>0</v>
      </c>
      <c r="I713" s="1">
        <f t="shared" si="320"/>
        <v>0</v>
      </c>
      <c r="J713" s="1">
        <f t="shared" si="320"/>
        <v>0</v>
      </c>
      <c r="K713" s="164">
        <f t="shared" si="320"/>
        <v>0</v>
      </c>
      <c r="L713" s="1">
        <f t="shared" si="320"/>
        <v>0</v>
      </c>
      <c r="M713" s="1">
        <f t="shared" si="320"/>
        <v>0</v>
      </c>
      <c r="N713" s="1">
        <f t="shared" si="320"/>
        <v>0</v>
      </c>
      <c r="O713" s="1">
        <f t="shared" si="320"/>
        <v>0</v>
      </c>
      <c r="P713" s="1">
        <f t="shared" si="320"/>
        <v>0</v>
      </c>
      <c r="Q713" s="1">
        <f t="shared" si="320"/>
        <v>479.33</v>
      </c>
      <c r="R713" s="1">
        <f t="shared" si="320"/>
        <v>2121804.0299999998</v>
      </c>
      <c r="S713" s="1">
        <f t="shared" si="320"/>
        <v>0</v>
      </c>
      <c r="T713" s="1">
        <f t="shared" si="320"/>
        <v>0</v>
      </c>
      <c r="U713" s="1">
        <f t="shared" si="320"/>
        <v>0</v>
      </c>
      <c r="V713" s="1">
        <f t="shared" si="320"/>
        <v>0</v>
      </c>
      <c r="W713" s="1">
        <f t="shared" si="320"/>
        <v>0</v>
      </c>
      <c r="X713" s="1">
        <f t="shared" si="320"/>
        <v>0</v>
      </c>
      <c r="Y713" s="1">
        <f t="shared" si="320"/>
        <v>0</v>
      </c>
      <c r="Z713" s="1">
        <f t="shared" si="320"/>
        <v>0</v>
      </c>
      <c r="AA713" s="1">
        <f t="shared" si="320"/>
        <v>0</v>
      </c>
      <c r="AB713" s="1">
        <f t="shared" si="320"/>
        <v>0</v>
      </c>
      <c r="AC713" s="1">
        <f t="shared" si="320"/>
        <v>45406.61</v>
      </c>
      <c r="AD713" s="1">
        <f t="shared" si="320"/>
        <v>150000</v>
      </c>
      <c r="AE713" s="1">
        <f t="shared" si="320"/>
        <v>0</v>
      </c>
      <c r="AF713" s="2" t="s">
        <v>17037</v>
      </c>
      <c r="AG713" s="2" t="s">
        <v>17037</v>
      </c>
      <c r="AH713" s="2" t="s">
        <v>17037</v>
      </c>
      <c r="AI713" s="12"/>
      <c r="AJ713" s="12"/>
      <c r="AK713" s="12"/>
      <c r="AL713" s="12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4"/>
      <c r="AY713" s="14"/>
      <c r="AZ713" s="13"/>
      <c r="BA713" s="13"/>
      <c r="BB713" s="15"/>
      <c r="BC713" s="16">
        <f t="shared" si="317"/>
        <v>0</v>
      </c>
      <c r="BJ713" s="5" t="e">
        <f t="shared" si="308"/>
        <v>#N/A</v>
      </c>
      <c r="BM713" s="5" t="s">
        <v>744</v>
      </c>
      <c r="BN713" s="5" t="s">
        <v>2986</v>
      </c>
      <c r="BO713" s="5" t="s">
        <v>2986</v>
      </c>
      <c r="BU713" s="5" t="s">
        <v>744</v>
      </c>
      <c r="BV713" s="5" t="s">
        <v>2986</v>
      </c>
      <c r="BW713" s="5" t="s">
        <v>2986</v>
      </c>
      <c r="CH713" s="165">
        <f t="shared" si="294"/>
        <v>-1.1641532182693481E-10</v>
      </c>
    </row>
    <row r="714" spans="1:86" x14ac:dyDescent="0.3">
      <c r="A714" s="5">
        <v>1</v>
      </c>
      <c r="B714" s="17">
        <f>SUBTOTAL(9,$A$622:A714)</f>
        <v>81</v>
      </c>
      <c r="C714" s="4" t="s">
        <v>489</v>
      </c>
      <c r="D714" s="1">
        <f>E714+F714+G714+H714+I714+J714+L714+N714+P714+R714+T714+U714+V714+W714+X714+Y714+Z714+AA714+AB714+AC714+AD714+AE714</f>
        <v>2317210.6399999997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169">
        <v>0</v>
      </c>
      <c r="L714" s="3">
        <v>0</v>
      </c>
      <c r="M714" s="1">
        <v>0</v>
      </c>
      <c r="N714" s="197">
        <v>0</v>
      </c>
      <c r="O714" s="3">
        <v>0</v>
      </c>
      <c r="P714" s="3">
        <v>0</v>
      </c>
      <c r="Q714" s="3">
        <v>479.33</v>
      </c>
      <c r="R714" s="1">
        <v>2121804.0299999998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1">
        <f>ROUND(R714*2.14%,2)</f>
        <v>45406.61</v>
      </c>
      <c r="AD714" s="3">
        <v>150000</v>
      </c>
      <c r="AE714" s="3">
        <v>0</v>
      </c>
      <c r="AF714" s="2">
        <v>2025</v>
      </c>
      <c r="AG714" s="2">
        <v>2025</v>
      </c>
      <c r="AH714" s="2">
        <v>2025</v>
      </c>
      <c r="AI714" s="12"/>
      <c r="AJ714" s="12"/>
      <c r="AK714" s="12"/>
      <c r="AL714" s="12"/>
      <c r="AM714" s="13" t="s">
        <v>16966</v>
      </c>
      <c r="AN714" s="13" t="s">
        <v>16976</v>
      </c>
      <c r="AO714" s="13">
        <v>0</v>
      </c>
      <c r="AP714" s="13" t="s">
        <v>16975</v>
      </c>
      <c r="AQ714" s="13" t="s">
        <v>16977</v>
      </c>
      <c r="AR714" s="13">
        <v>0</v>
      </c>
      <c r="AS714" s="13" t="s">
        <v>16991</v>
      </c>
      <c r="AT714" s="13"/>
      <c r="AU714" s="13"/>
      <c r="AV714" s="13"/>
      <c r="AW714" s="13" t="s">
        <v>706</v>
      </c>
      <c r="AX714" s="14">
        <v>607.4</v>
      </c>
      <c r="AY714" s="14">
        <v>716.3</v>
      </c>
      <c r="AZ714" s="13" t="s">
        <v>2969</v>
      </c>
      <c r="BA714" s="13" t="s">
        <v>3010</v>
      </c>
      <c r="BB714" s="15"/>
      <c r="BC714" s="16">
        <f t="shared" si="317"/>
        <v>716.3</v>
      </c>
      <c r="BJ714" s="5" t="str">
        <f t="shared" si="308"/>
        <v>574.300</v>
      </c>
      <c r="BM714" s="5" t="s">
        <v>745</v>
      </c>
      <c r="BN714" s="5" t="s">
        <v>2986</v>
      </c>
      <c r="BO714" s="5" t="s">
        <v>2986</v>
      </c>
      <c r="BU714" s="5" t="s">
        <v>745</v>
      </c>
      <c r="BV714" s="5" t="s">
        <v>2986</v>
      </c>
      <c r="BW714" s="5" t="s">
        <v>2986</v>
      </c>
      <c r="CH714" s="165">
        <f t="shared" si="294"/>
        <v>-1.1641532182693481E-10</v>
      </c>
    </row>
    <row r="715" spans="1:86" x14ac:dyDescent="0.3">
      <c r="B715" s="166" t="s">
        <v>482</v>
      </c>
      <c r="C715" s="166"/>
      <c r="D715" s="163">
        <f>D716</f>
        <v>5322451.5199999996</v>
      </c>
      <c r="E715" s="1">
        <f t="shared" ref="E715:AE715" si="321">E716</f>
        <v>0</v>
      </c>
      <c r="F715" s="1">
        <f t="shared" si="321"/>
        <v>0</v>
      </c>
      <c r="G715" s="1">
        <f t="shared" si="321"/>
        <v>0</v>
      </c>
      <c r="H715" s="1">
        <f t="shared" si="321"/>
        <v>0</v>
      </c>
      <c r="I715" s="1">
        <f t="shared" si="321"/>
        <v>0</v>
      </c>
      <c r="J715" s="1">
        <f t="shared" si="321"/>
        <v>0</v>
      </c>
      <c r="K715" s="164">
        <f t="shared" si="321"/>
        <v>0</v>
      </c>
      <c r="L715" s="1">
        <f t="shared" si="321"/>
        <v>0</v>
      </c>
      <c r="M715" s="1">
        <f t="shared" si="321"/>
        <v>631.70000000000005</v>
      </c>
      <c r="N715" s="1">
        <f t="shared" si="321"/>
        <v>5034708.75</v>
      </c>
      <c r="O715" s="1">
        <f t="shared" si="321"/>
        <v>0</v>
      </c>
      <c r="P715" s="1">
        <f t="shared" si="321"/>
        <v>0</v>
      </c>
      <c r="Q715" s="1">
        <f t="shared" si="321"/>
        <v>0</v>
      </c>
      <c r="R715" s="1">
        <f t="shared" si="321"/>
        <v>0</v>
      </c>
      <c r="S715" s="1">
        <f t="shared" si="321"/>
        <v>0</v>
      </c>
      <c r="T715" s="1">
        <f t="shared" si="321"/>
        <v>0</v>
      </c>
      <c r="U715" s="1">
        <f t="shared" si="321"/>
        <v>0</v>
      </c>
      <c r="V715" s="1">
        <f t="shared" si="321"/>
        <v>0</v>
      </c>
      <c r="W715" s="1">
        <f t="shared" si="321"/>
        <v>0</v>
      </c>
      <c r="X715" s="1">
        <f t="shared" si="321"/>
        <v>0</v>
      </c>
      <c r="Y715" s="1">
        <f t="shared" si="321"/>
        <v>0</v>
      </c>
      <c r="Z715" s="1">
        <f t="shared" si="321"/>
        <v>0</v>
      </c>
      <c r="AA715" s="1">
        <f t="shared" si="321"/>
        <v>0</v>
      </c>
      <c r="AB715" s="1">
        <f t="shared" si="321"/>
        <v>0</v>
      </c>
      <c r="AC715" s="1">
        <f t="shared" si="321"/>
        <v>107742.77</v>
      </c>
      <c r="AD715" s="1">
        <f t="shared" si="321"/>
        <v>180000</v>
      </c>
      <c r="AE715" s="1">
        <f t="shared" si="321"/>
        <v>0</v>
      </c>
      <c r="AF715" s="2" t="s">
        <v>17037</v>
      </c>
      <c r="AG715" s="2" t="s">
        <v>17037</v>
      </c>
      <c r="AH715" s="2" t="s">
        <v>17037</v>
      </c>
      <c r="AI715" s="12"/>
      <c r="AJ715" s="12"/>
      <c r="AK715" s="12"/>
      <c r="AL715" s="12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4"/>
      <c r="AY715" s="14"/>
      <c r="AZ715" s="13"/>
      <c r="BA715" s="13"/>
      <c r="BB715" s="15"/>
      <c r="BC715" s="16">
        <f t="shared" si="317"/>
        <v>-631.70000000000005</v>
      </c>
      <c r="BJ715" s="5" t="e">
        <f t="shared" si="308"/>
        <v>#N/A</v>
      </c>
      <c r="BM715" s="5" t="s">
        <v>3737</v>
      </c>
      <c r="BN715" s="5" t="s">
        <v>2986</v>
      </c>
      <c r="BO715" s="5" t="s">
        <v>2986</v>
      </c>
      <c r="BU715" s="5" t="s">
        <v>3737</v>
      </c>
      <c r="BV715" s="5" t="s">
        <v>2986</v>
      </c>
      <c r="BW715" s="5" t="s">
        <v>2986</v>
      </c>
      <c r="CH715" s="165">
        <f t="shared" si="294"/>
        <v>-4.6566128730773926E-10</v>
      </c>
    </row>
    <row r="716" spans="1:86" x14ac:dyDescent="0.3">
      <c r="A716" s="5">
        <v>1</v>
      </c>
      <c r="B716" s="17">
        <f>SUBTOTAL(9,$A$622:A716)</f>
        <v>82</v>
      </c>
      <c r="C716" s="4" t="s">
        <v>490</v>
      </c>
      <c r="D716" s="1">
        <f>E716+F716+G716+H716+I716+J716+L716+N716+P716+R716+T716+U716+V716+W716+X716+Y716+Z716+AA716+AB716+AC716+AD716+AE716</f>
        <v>5322451.5199999996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169">
        <v>0</v>
      </c>
      <c r="L716" s="3">
        <v>0</v>
      </c>
      <c r="M716" s="1">
        <v>631.70000000000005</v>
      </c>
      <c r="N716" s="1">
        <v>5034708.75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1">
        <f>ROUND(N716*2.14%,2)</f>
        <v>107742.77</v>
      </c>
      <c r="AD716" s="1">
        <v>180000</v>
      </c>
      <c r="AE716" s="3">
        <v>0</v>
      </c>
      <c r="AF716" s="2">
        <v>2025</v>
      </c>
      <c r="AG716" s="2">
        <v>2025</v>
      </c>
      <c r="AH716" s="2">
        <v>2025</v>
      </c>
      <c r="AI716" s="12"/>
      <c r="AJ716" s="12"/>
      <c r="AK716" s="12"/>
      <c r="AL716" s="12"/>
      <c r="AM716" s="13" t="s">
        <v>16965</v>
      </c>
      <c r="AN716" s="13" t="s">
        <v>16961</v>
      </c>
      <c r="AO716" s="13">
        <v>0</v>
      </c>
      <c r="AP716" s="13" t="s">
        <v>16975</v>
      </c>
      <c r="AQ716" s="13" t="s">
        <v>16963</v>
      </c>
      <c r="AR716" s="13">
        <v>0</v>
      </c>
      <c r="AS716" s="13"/>
      <c r="AT716" s="13"/>
      <c r="AU716" s="13"/>
      <c r="AV716" s="13"/>
      <c r="AW716" s="13" t="s">
        <v>1270</v>
      </c>
      <c r="AX716" s="14">
        <v>736.8</v>
      </c>
      <c r="AY716" s="14">
        <v>650</v>
      </c>
      <c r="AZ716" s="13" t="s">
        <v>2969</v>
      </c>
      <c r="BA716" s="13" t="s">
        <v>17023</v>
      </c>
      <c r="BB716" s="15"/>
      <c r="BC716" s="16">
        <f t="shared" si="317"/>
        <v>18.299999999999955</v>
      </c>
      <c r="BJ716" s="5" t="str">
        <f t="shared" si="308"/>
        <v>508.000</v>
      </c>
      <c r="BM716" s="5" t="s">
        <v>3738</v>
      </c>
      <c r="BN716" s="5" t="s">
        <v>2986</v>
      </c>
      <c r="BO716" s="5" t="s">
        <v>2986</v>
      </c>
      <c r="BU716" s="5" t="s">
        <v>3738</v>
      </c>
      <c r="BV716" s="5" t="s">
        <v>2986</v>
      </c>
      <c r="BW716" s="5" t="s">
        <v>2986</v>
      </c>
      <c r="CH716" s="165">
        <f t="shared" si="294"/>
        <v>-4.6566128730773926E-10</v>
      </c>
    </row>
    <row r="717" spans="1:86" x14ac:dyDescent="0.3">
      <c r="B717" s="166" t="s">
        <v>468</v>
      </c>
      <c r="C717" s="166"/>
      <c r="D717" s="163">
        <f>D718</f>
        <v>542668</v>
      </c>
      <c r="E717" s="1">
        <f t="shared" ref="E717:AE717" si="322">E718</f>
        <v>462764.83</v>
      </c>
      <c r="F717" s="1">
        <f t="shared" si="322"/>
        <v>0</v>
      </c>
      <c r="G717" s="1">
        <f t="shared" si="322"/>
        <v>0</v>
      </c>
      <c r="H717" s="1">
        <f t="shared" si="322"/>
        <v>0</v>
      </c>
      <c r="I717" s="1">
        <f t="shared" si="322"/>
        <v>0</v>
      </c>
      <c r="J717" s="1">
        <f t="shared" si="322"/>
        <v>0</v>
      </c>
      <c r="K717" s="164">
        <f t="shared" si="322"/>
        <v>0</v>
      </c>
      <c r="L717" s="1">
        <f t="shared" si="322"/>
        <v>0</v>
      </c>
      <c r="M717" s="1">
        <f t="shared" si="322"/>
        <v>0</v>
      </c>
      <c r="N717" s="1">
        <f t="shared" si="322"/>
        <v>0</v>
      </c>
      <c r="O717" s="1">
        <f t="shared" si="322"/>
        <v>0</v>
      </c>
      <c r="P717" s="1">
        <f t="shared" si="322"/>
        <v>0</v>
      </c>
      <c r="Q717" s="1">
        <f t="shared" si="322"/>
        <v>0</v>
      </c>
      <c r="R717" s="1">
        <f t="shared" si="322"/>
        <v>0</v>
      </c>
      <c r="S717" s="1">
        <f t="shared" si="322"/>
        <v>0</v>
      </c>
      <c r="T717" s="1">
        <f t="shared" si="322"/>
        <v>0</v>
      </c>
      <c r="U717" s="1">
        <f t="shared" si="322"/>
        <v>0</v>
      </c>
      <c r="V717" s="1">
        <f t="shared" si="322"/>
        <v>0</v>
      </c>
      <c r="W717" s="1">
        <f t="shared" si="322"/>
        <v>0</v>
      </c>
      <c r="X717" s="1">
        <f t="shared" si="322"/>
        <v>0</v>
      </c>
      <c r="Y717" s="1">
        <f t="shared" si="322"/>
        <v>0</v>
      </c>
      <c r="Z717" s="1">
        <f t="shared" si="322"/>
        <v>0</v>
      </c>
      <c r="AA717" s="1">
        <f t="shared" si="322"/>
        <v>0</v>
      </c>
      <c r="AB717" s="1">
        <f t="shared" si="322"/>
        <v>0</v>
      </c>
      <c r="AC717" s="1">
        <f t="shared" si="322"/>
        <v>9903.17</v>
      </c>
      <c r="AD717" s="1">
        <f t="shared" si="322"/>
        <v>70000</v>
      </c>
      <c r="AE717" s="1">
        <f t="shared" si="322"/>
        <v>0</v>
      </c>
      <c r="AF717" s="2" t="s">
        <v>17037</v>
      </c>
      <c r="AG717" s="2" t="s">
        <v>17037</v>
      </c>
      <c r="AH717" s="2" t="s">
        <v>17037</v>
      </c>
      <c r="AI717" s="12"/>
      <c r="AJ717" s="12"/>
      <c r="AK717" s="12"/>
      <c r="AL717" s="12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4"/>
      <c r="AY717" s="14"/>
      <c r="AZ717" s="13"/>
      <c r="BA717" s="13"/>
      <c r="BB717" s="15"/>
      <c r="BC717" s="16">
        <f t="shared" si="317"/>
        <v>0</v>
      </c>
      <c r="BJ717" s="5" t="e">
        <f t="shared" si="308"/>
        <v>#N/A</v>
      </c>
      <c r="BM717" s="5" t="s">
        <v>3739</v>
      </c>
      <c r="BN717" s="5" t="s">
        <v>945</v>
      </c>
      <c r="BO717" s="5" t="s">
        <v>3199</v>
      </c>
      <c r="BU717" s="5" t="s">
        <v>3739</v>
      </c>
      <c r="BV717" s="5" t="s">
        <v>945</v>
      </c>
      <c r="BW717" s="5" t="s">
        <v>3199</v>
      </c>
      <c r="CH717" s="165">
        <f t="shared" si="294"/>
        <v>-1.4551915228366852E-11</v>
      </c>
    </row>
    <row r="718" spans="1:86" x14ac:dyDescent="0.3">
      <c r="A718" s="5">
        <v>1</v>
      </c>
      <c r="B718" s="17">
        <f>SUBTOTAL(9,$A$622:A718)</f>
        <v>83</v>
      </c>
      <c r="C718" s="4" t="s">
        <v>491</v>
      </c>
      <c r="D718" s="1">
        <f>E718+F718+G718+H718+I718+J718+L718+N718+P718+R718+T718+U718+V718+W718+X718+Y718+Z718+AA718+AB718+AC718+AD718+AE718</f>
        <v>542668</v>
      </c>
      <c r="E718" s="3">
        <v>462764.83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169">
        <v>0</v>
      </c>
      <c r="L718" s="3">
        <v>0</v>
      </c>
      <c r="M718" s="1">
        <v>0</v>
      </c>
      <c r="N718" s="197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f>ROUND(E718*2.14%,2)</f>
        <v>9903.17</v>
      </c>
      <c r="AD718" s="3">
        <v>70000</v>
      </c>
      <c r="AE718" s="3">
        <v>0</v>
      </c>
      <c r="AF718" s="2">
        <v>2025</v>
      </c>
      <c r="AG718" s="2">
        <v>2025</v>
      </c>
      <c r="AH718" s="2">
        <v>2025</v>
      </c>
      <c r="AI718" s="12"/>
      <c r="AJ718" s="12"/>
      <c r="AK718" s="12"/>
      <c r="AL718" s="12"/>
      <c r="AM718" s="13" t="s">
        <v>16964</v>
      </c>
      <c r="AN718" s="13" t="s">
        <v>16970</v>
      </c>
      <c r="AO718" s="13">
        <v>0</v>
      </c>
      <c r="AP718" s="13" t="s">
        <v>16966</v>
      </c>
      <c r="AQ718" s="13" t="s">
        <v>16983</v>
      </c>
      <c r="AR718" s="13">
        <v>0</v>
      </c>
      <c r="AS718" s="13" t="s">
        <v>16991</v>
      </c>
      <c r="AT718" s="13"/>
      <c r="AU718" s="13"/>
      <c r="AV718" s="13"/>
      <c r="AW718" s="13" t="s">
        <v>642</v>
      </c>
      <c r="AX718" s="14">
        <v>619</v>
      </c>
      <c r="AY718" s="14">
        <v>625.70000000000005</v>
      </c>
      <c r="AZ718" s="13" t="s">
        <v>2969</v>
      </c>
      <c r="BA718" s="13" t="s">
        <v>642</v>
      </c>
      <c r="BB718" s="15"/>
      <c r="BC718" s="16">
        <f t="shared" si="317"/>
        <v>625.70000000000005</v>
      </c>
      <c r="BJ718" s="5" t="str">
        <f t="shared" si="308"/>
        <v>нет данных</v>
      </c>
      <c r="BM718" s="5" t="s">
        <v>3741</v>
      </c>
      <c r="BN718" s="5" t="s">
        <v>666</v>
      </c>
      <c r="BO718" s="5" t="s">
        <v>3743</v>
      </c>
      <c r="BU718" s="5" t="s">
        <v>3741</v>
      </c>
      <c r="BV718" s="5" t="s">
        <v>666</v>
      </c>
      <c r="BW718" s="5" t="s">
        <v>3743</v>
      </c>
      <c r="CH718" s="165">
        <f t="shared" si="294"/>
        <v>-1.4551915228366852E-11</v>
      </c>
    </row>
    <row r="719" spans="1:86" x14ac:dyDescent="0.3">
      <c r="B719" s="166" t="s">
        <v>289</v>
      </c>
      <c r="C719" s="166"/>
      <c r="D719" s="163">
        <f>D720+D721+D722</f>
        <v>17182612.66</v>
      </c>
      <c r="E719" s="1">
        <f t="shared" ref="E719:AE719" si="323">E720+E721+E722</f>
        <v>0</v>
      </c>
      <c r="F719" s="1">
        <f t="shared" si="323"/>
        <v>0</v>
      </c>
      <c r="G719" s="1">
        <f t="shared" si="323"/>
        <v>0</v>
      </c>
      <c r="H719" s="1">
        <f t="shared" si="323"/>
        <v>0</v>
      </c>
      <c r="I719" s="1">
        <f t="shared" si="323"/>
        <v>0</v>
      </c>
      <c r="J719" s="1">
        <f t="shared" si="323"/>
        <v>0</v>
      </c>
      <c r="K719" s="164">
        <f t="shared" si="323"/>
        <v>0</v>
      </c>
      <c r="L719" s="1">
        <f t="shared" si="323"/>
        <v>0</v>
      </c>
      <c r="M719" s="1">
        <f t="shared" si="323"/>
        <v>2024.3</v>
      </c>
      <c r="N719" s="1">
        <f t="shared" si="323"/>
        <v>16227744.75</v>
      </c>
      <c r="O719" s="1">
        <f t="shared" si="323"/>
        <v>0</v>
      </c>
      <c r="P719" s="1">
        <f t="shared" si="323"/>
        <v>0</v>
      </c>
      <c r="Q719" s="1">
        <f t="shared" si="323"/>
        <v>0</v>
      </c>
      <c r="R719" s="1">
        <f t="shared" si="323"/>
        <v>0</v>
      </c>
      <c r="S719" s="1">
        <f t="shared" si="323"/>
        <v>0</v>
      </c>
      <c r="T719" s="1">
        <f t="shared" si="323"/>
        <v>0</v>
      </c>
      <c r="U719" s="1">
        <f t="shared" si="323"/>
        <v>0</v>
      </c>
      <c r="V719" s="1">
        <f t="shared" si="323"/>
        <v>0</v>
      </c>
      <c r="W719" s="1">
        <f t="shared" si="323"/>
        <v>0</v>
      </c>
      <c r="X719" s="1">
        <f t="shared" si="323"/>
        <v>0</v>
      </c>
      <c r="Y719" s="1">
        <f t="shared" si="323"/>
        <v>0</v>
      </c>
      <c r="Z719" s="1">
        <f t="shared" si="323"/>
        <v>0</v>
      </c>
      <c r="AA719" s="1">
        <f t="shared" si="323"/>
        <v>0</v>
      </c>
      <c r="AB719" s="1">
        <f t="shared" si="323"/>
        <v>0</v>
      </c>
      <c r="AC719" s="1">
        <f t="shared" si="323"/>
        <v>354867.91000000003</v>
      </c>
      <c r="AD719" s="1">
        <f t="shared" si="323"/>
        <v>600000</v>
      </c>
      <c r="AE719" s="1">
        <f t="shared" si="323"/>
        <v>0</v>
      </c>
      <c r="AF719" s="2" t="s">
        <v>17037</v>
      </c>
      <c r="AG719" s="2" t="s">
        <v>17037</v>
      </c>
      <c r="AH719" s="2" t="s">
        <v>17037</v>
      </c>
      <c r="AI719" s="12"/>
      <c r="AJ719" s="12"/>
      <c r="AK719" s="12"/>
      <c r="AL719" s="12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4"/>
      <c r="AY719" s="14"/>
      <c r="AZ719" s="13"/>
      <c r="BA719" s="13"/>
      <c r="BB719" s="15"/>
      <c r="BC719" s="16">
        <f t="shared" si="317"/>
        <v>-2024.3</v>
      </c>
      <c r="BJ719" s="5" t="e">
        <f t="shared" si="308"/>
        <v>#N/A</v>
      </c>
      <c r="BM719" s="5" t="s">
        <v>3441</v>
      </c>
      <c r="BN719" s="5" t="s">
        <v>2986</v>
      </c>
      <c r="BO719" s="5" t="s">
        <v>2986</v>
      </c>
      <c r="BU719" s="5" t="s">
        <v>3441</v>
      </c>
      <c r="BV719" s="5" t="s">
        <v>2986</v>
      </c>
      <c r="BW719" s="5" t="s">
        <v>2986</v>
      </c>
      <c r="CH719" s="165">
        <f t="shared" si="294"/>
        <v>1.1641532182693481E-10</v>
      </c>
    </row>
    <row r="720" spans="1:86" x14ac:dyDescent="0.3">
      <c r="A720" s="5">
        <v>1</v>
      </c>
      <c r="B720" s="17">
        <f>SUBTOTAL(9,$A$622:A720)</f>
        <v>84</v>
      </c>
      <c r="C720" s="4" t="s">
        <v>295</v>
      </c>
      <c r="D720" s="1">
        <f t="shared" ref="D720:D722" si="324">E720+F720+G720+H720+I720+J720+L720+N720+P720+R720+T720+U720+V720+W720+X720+Y720+Z720+AA720+AB720+AC720+AD720+AE720</f>
        <v>5356038.43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169">
        <v>0</v>
      </c>
      <c r="L720" s="3">
        <v>0</v>
      </c>
      <c r="M720" s="1">
        <v>631</v>
      </c>
      <c r="N720" s="1">
        <v>5045699.21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110339.22</v>
      </c>
      <c r="AD720" s="3">
        <v>200000</v>
      </c>
      <c r="AE720" s="3">
        <v>0</v>
      </c>
      <c r="AF720" s="2">
        <v>2025</v>
      </c>
      <c r="AG720" s="2">
        <v>2025</v>
      </c>
      <c r="AH720" s="2">
        <v>2025</v>
      </c>
      <c r="AI720" s="12"/>
      <c r="AJ720" s="12"/>
      <c r="AK720" s="12"/>
      <c r="AL720" s="12"/>
      <c r="AM720" s="13" t="s">
        <v>16971</v>
      </c>
      <c r="AN720" s="13" t="s">
        <v>16961</v>
      </c>
      <c r="AO720" s="13">
        <v>0</v>
      </c>
      <c r="AP720" s="13" t="s">
        <v>16970</v>
      </c>
      <c r="AQ720" s="13" t="s">
        <v>16983</v>
      </c>
      <c r="AR720" s="13" t="s">
        <v>16975</v>
      </c>
      <c r="AS720" s="13"/>
      <c r="AT720" s="13"/>
      <c r="AU720" s="13"/>
      <c r="AV720" s="13"/>
      <c r="AW720" s="13" t="s">
        <v>790</v>
      </c>
      <c r="AX720" s="14">
        <v>1780.6</v>
      </c>
      <c r="AY720" s="14">
        <v>631</v>
      </c>
      <c r="AZ720" s="13" t="s">
        <v>2969</v>
      </c>
      <c r="BA720" s="13" t="s">
        <v>17023</v>
      </c>
      <c r="BB720" s="15"/>
      <c r="BC720" s="16">
        <f t="shared" si="317"/>
        <v>0</v>
      </c>
      <c r="BJ720" s="5" t="str">
        <f t="shared" si="308"/>
        <v>526.000</v>
      </c>
      <c r="BM720" s="5" t="s">
        <v>3443</v>
      </c>
      <c r="BN720" s="5" t="s">
        <v>3261</v>
      </c>
      <c r="BO720" s="5" t="s">
        <v>3444</v>
      </c>
      <c r="BU720" s="5" t="s">
        <v>3443</v>
      </c>
      <c r="BV720" s="5" t="s">
        <v>3261</v>
      </c>
      <c r="BW720" s="5" t="s">
        <v>3444</v>
      </c>
      <c r="CH720" s="165">
        <f t="shared" si="294"/>
        <v>-2.6193447411060333E-10</v>
      </c>
    </row>
    <row r="721" spans="1:86" x14ac:dyDescent="0.3">
      <c r="A721" s="5">
        <v>1</v>
      </c>
      <c r="B721" s="17">
        <f>SUBTOTAL(9,$A$622:A721)</f>
        <v>85</v>
      </c>
      <c r="C721" s="4" t="s">
        <v>296</v>
      </c>
      <c r="D721" s="1">
        <f t="shared" si="324"/>
        <v>5829678.5899999999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169">
        <v>0</v>
      </c>
      <c r="L721" s="3">
        <v>0</v>
      </c>
      <c r="M721" s="1">
        <v>686.8</v>
      </c>
      <c r="N721" s="1">
        <v>5509203.4699999997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120475.12</v>
      </c>
      <c r="AD721" s="3">
        <v>200000</v>
      </c>
      <c r="AE721" s="3">
        <v>0</v>
      </c>
      <c r="AF721" s="2">
        <v>2025</v>
      </c>
      <c r="AG721" s="2">
        <v>2025</v>
      </c>
      <c r="AH721" s="2">
        <v>2025</v>
      </c>
      <c r="AI721" s="12"/>
      <c r="AJ721" s="12"/>
      <c r="AK721" s="12"/>
      <c r="AL721" s="12"/>
      <c r="AM721" s="13" t="s">
        <v>16980</v>
      </c>
      <c r="AN721" s="13" t="s">
        <v>16970</v>
      </c>
      <c r="AO721" s="13">
        <v>0</v>
      </c>
      <c r="AP721" s="13" t="s">
        <v>16982</v>
      </c>
      <c r="AQ721" s="13" t="s">
        <v>16979</v>
      </c>
      <c r="AR721" s="13" t="s">
        <v>16975</v>
      </c>
      <c r="AS721" s="13"/>
      <c r="AT721" s="13"/>
      <c r="AU721" s="13"/>
      <c r="AV721" s="13"/>
      <c r="AW721" s="13" t="s">
        <v>660</v>
      </c>
      <c r="AX721" s="14">
        <v>1749.4</v>
      </c>
      <c r="AY721" s="14">
        <v>680</v>
      </c>
      <c r="AZ721" s="13" t="s">
        <v>17136</v>
      </c>
      <c r="BA721" s="13" t="s">
        <v>17023</v>
      </c>
      <c r="BB721" s="15"/>
      <c r="BC721" s="16">
        <f t="shared" si="317"/>
        <v>-6.7999999999999545</v>
      </c>
      <c r="BJ721" s="5" t="str">
        <f t="shared" si="308"/>
        <v>3654.000</v>
      </c>
      <c r="BM721" s="5" t="s">
        <v>3445</v>
      </c>
      <c r="BN721" s="5" t="s">
        <v>3102</v>
      </c>
      <c r="BO721" s="5" t="s">
        <v>2986</v>
      </c>
      <c r="BU721" s="5" t="s">
        <v>3445</v>
      </c>
      <c r="BV721" s="5" t="s">
        <v>3102</v>
      </c>
      <c r="BW721" s="5" t="s">
        <v>2986</v>
      </c>
      <c r="CH721" s="165">
        <f t="shared" si="294"/>
        <v>1.1641532182693481E-10</v>
      </c>
    </row>
    <row r="722" spans="1:86" x14ac:dyDescent="0.3">
      <c r="A722" s="5">
        <v>1</v>
      </c>
      <c r="B722" s="17">
        <f>SUBTOTAL(9,$A$622:A722)</f>
        <v>86</v>
      </c>
      <c r="C722" s="4" t="s">
        <v>297</v>
      </c>
      <c r="D722" s="1">
        <f t="shared" si="324"/>
        <v>5996895.6400000006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169">
        <v>0</v>
      </c>
      <c r="L722" s="3">
        <v>0</v>
      </c>
      <c r="M722" s="1">
        <v>706.5</v>
      </c>
      <c r="N722" s="1">
        <v>5672842.0700000003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124053.57</v>
      </c>
      <c r="AD722" s="3">
        <v>200000</v>
      </c>
      <c r="AE722" s="3">
        <v>0</v>
      </c>
      <c r="AF722" s="2">
        <v>2025</v>
      </c>
      <c r="AG722" s="2">
        <v>2025</v>
      </c>
      <c r="AH722" s="2">
        <v>2025</v>
      </c>
      <c r="AI722" s="12"/>
      <c r="AJ722" s="12"/>
      <c r="AK722" s="12"/>
      <c r="AL722" s="12"/>
      <c r="AM722" s="13" t="s">
        <v>16981</v>
      </c>
      <c r="AN722" s="13" t="s">
        <v>16975</v>
      </c>
      <c r="AO722" s="13">
        <v>0</v>
      </c>
      <c r="AP722" s="13" t="s">
        <v>16978</v>
      </c>
      <c r="AQ722" s="13" t="s">
        <v>16963</v>
      </c>
      <c r="AR722" s="13">
        <v>0</v>
      </c>
      <c r="AS722" s="13"/>
      <c r="AT722" s="13"/>
      <c r="AU722" s="13"/>
      <c r="AV722" s="13"/>
      <c r="AW722" s="13" t="s">
        <v>855</v>
      </c>
      <c r="AX722" s="14">
        <v>703.7</v>
      </c>
      <c r="AY722" s="14">
        <v>706.5</v>
      </c>
      <c r="AZ722" s="13" t="s">
        <v>2969</v>
      </c>
      <c r="BA722" s="13">
        <v>2006</v>
      </c>
      <c r="BB722" s="15"/>
      <c r="BC722" s="16">
        <f t="shared" si="317"/>
        <v>0</v>
      </c>
      <c r="BJ722" s="5" t="str">
        <f t="shared" si="308"/>
        <v>1987.000</v>
      </c>
      <c r="BM722" s="5" t="s">
        <v>3446</v>
      </c>
      <c r="BN722" s="5" t="s">
        <v>3010</v>
      </c>
      <c r="BO722" s="5" t="s">
        <v>3447</v>
      </c>
      <c r="BU722" s="5" t="s">
        <v>3446</v>
      </c>
      <c r="BV722" s="5" t="s">
        <v>3010</v>
      </c>
      <c r="BW722" s="5" t="s">
        <v>3447</v>
      </c>
      <c r="CH722" s="165">
        <f t="shared" si="294"/>
        <v>2.9103830456733704E-10</v>
      </c>
    </row>
    <row r="723" spans="1:86" x14ac:dyDescent="0.3">
      <c r="B723" s="166" t="s">
        <v>298</v>
      </c>
      <c r="C723" s="166"/>
      <c r="D723" s="163">
        <f>D724</f>
        <v>6202311.5</v>
      </c>
      <c r="E723" s="1">
        <f t="shared" ref="E723:AE723" si="325">E724</f>
        <v>0</v>
      </c>
      <c r="F723" s="1">
        <f t="shared" si="325"/>
        <v>0</v>
      </c>
      <c r="G723" s="1">
        <f t="shared" si="325"/>
        <v>0</v>
      </c>
      <c r="H723" s="1">
        <f t="shared" si="325"/>
        <v>0</v>
      </c>
      <c r="I723" s="1">
        <f t="shared" si="325"/>
        <v>0</v>
      </c>
      <c r="J723" s="1">
        <f t="shared" si="325"/>
        <v>0</v>
      </c>
      <c r="K723" s="164">
        <f t="shared" si="325"/>
        <v>0</v>
      </c>
      <c r="L723" s="1">
        <f t="shared" si="325"/>
        <v>0</v>
      </c>
      <c r="M723" s="1">
        <f t="shared" si="325"/>
        <v>710</v>
      </c>
      <c r="N723" s="1">
        <f t="shared" si="325"/>
        <v>5873862.0300000003</v>
      </c>
      <c r="O723" s="1">
        <f t="shared" si="325"/>
        <v>0</v>
      </c>
      <c r="P723" s="1">
        <f t="shared" si="325"/>
        <v>0</v>
      </c>
      <c r="Q723" s="1">
        <f t="shared" si="325"/>
        <v>0</v>
      </c>
      <c r="R723" s="1">
        <f t="shared" si="325"/>
        <v>0</v>
      </c>
      <c r="S723" s="1">
        <f t="shared" si="325"/>
        <v>0</v>
      </c>
      <c r="T723" s="1">
        <f t="shared" si="325"/>
        <v>0</v>
      </c>
      <c r="U723" s="1">
        <f t="shared" si="325"/>
        <v>0</v>
      </c>
      <c r="V723" s="1">
        <f t="shared" si="325"/>
        <v>0</v>
      </c>
      <c r="W723" s="1">
        <f t="shared" si="325"/>
        <v>0</v>
      </c>
      <c r="X723" s="1">
        <f t="shared" si="325"/>
        <v>0</v>
      </c>
      <c r="Y723" s="1">
        <f t="shared" si="325"/>
        <v>0</v>
      </c>
      <c r="Z723" s="1">
        <f t="shared" si="325"/>
        <v>0</v>
      </c>
      <c r="AA723" s="1">
        <f t="shared" si="325"/>
        <v>0</v>
      </c>
      <c r="AB723" s="1">
        <f t="shared" si="325"/>
        <v>0</v>
      </c>
      <c r="AC723" s="1">
        <f t="shared" si="325"/>
        <v>128449.47</v>
      </c>
      <c r="AD723" s="1">
        <f t="shared" si="325"/>
        <v>200000</v>
      </c>
      <c r="AE723" s="1">
        <f t="shared" si="325"/>
        <v>0</v>
      </c>
      <c r="AF723" s="2" t="s">
        <v>17037</v>
      </c>
      <c r="AG723" s="2" t="s">
        <v>17037</v>
      </c>
      <c r="AH723" s="2" t="s">
        <v>17037</v>
      </c>
      <c r="AI723" s="12"/>
      <c r="AJ723" s="12"/>
      <c r="AK723" s="12"/>
      <c r="AL723" s="12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4"/>
      <c r="AY723" s="14"/>
      <c r="AZ723" s="13"/>
      <c r="BA723" s="13"/>
      <c r="BB723" s="15"/>
      <c r="BC723" s="16">
        <f t="shared" si="317"/>
        <v>-710</v>
      </c>
      <c r="BJ723" s="5" t="e">
        <f t="shared" si="308"/>
        <v>#N/A</v>
      </c>
      <c r="BM723" s="5" t="s">
        <v>3448</v>
      </c>
      <c r="BN723" s="5" t="s">
        <v>1275</v>
      </c>
      <c r="BO723" s="5" t="s">
        <v>3449</v>
      </c>
      <c r="BU723" s="5" t="s">
        <v>3448</v>
      </c>
      <c r="BV723" s="5" t="s">
        <v>1275</v>
      </c>
      <c r="BW723" s="5" t="s">
        <v>3449</v>
      </c>
      <c r="CH723" s="165">
        <f t="shared" si="294"/>
        <v>-2.6193447411060333E-10</v>
      </c>
    </row>
    <row r="724" spans="1:86" x14ac:dyDescent="0.3">
      <c r="A724" s="5">
        <v>1</v>
      </c>
      <c r="B724" s="17">
        <f>SUBTOTAL(9,$A$622:A724)</f>
        <v>87</v>
      </c>
      <c r="C724" s="4" t="s">
        <v>299</v>
      </c>
      <c r="D724" s="1">
        <f>E724+F724+G724+H724+I724+J724+L724+N724+P724+R724+T724+U724+V724+W724+X724+Y724+Z724+AA724+AB724+AC724+AD724+AE724</f>
        <v>6202311.5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169">
        <v>0</v>
      </c>
      <c r="L724" s="3">
        <v>0</v>
      </c>
      <c r="M724" s="1">
        <v>710</v>
      </c>
      <c r="N724" s="1">
        <v>5873862.0300000003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128449.47</v>
      </c>
      <c r="AD724" s="3">
        <v>200000</v>
      </c>
      <c r="AE724" s="3">
        <v>0</v>
      </c>
      <c r="AF724" s="2">
        <v>2025</v>
      </c>
      <c r="AG724" s="2">
        <v>2025</v>
      </c>
      <c r="AH724" s="2">
        <v>2025</v>
      </c>
      <c r="AI724" s="12"/>
      <c r="AJ724" s="12"/>
      <c r="AK724" s="12"/>
      <c r="AL724" s="12"/>
      <c r="AM724" s="13" t="s">
        <v>16962</v>
      </c>
      <c r="AN724" s="13" t="s">
        <v>16961</v>
      </c>
      <c r="AO724" s="13">
        <v>0</v>
      </c>
      <c r="AP724" s="13" t="s">
        <v>16965</v>
      </c>
      <c r="AQ724" s="13" t="s">
        <v>16968</v>
      </c>
      <c r="AR724" s="13">
        <v>0</v>
      </c>
      <c r="AS724" s="13" t="s">
        <v>16991</v>
      </c>
      <c r="AT724" s="13"/>
      <c r="AU724" s="13"/>
      <c r="AV724" s="13"/>
      <c r="AW724" s="13" t="s">
        <v>855</v>
      </c>
      <c r="AX724" s="14">
        <v>607.4</v>
      </c>
      <c r="AY724" s="14">
        <v>710</v>
      </c>
      <c r="AZ724" s="13" t="s">
        <v>2969</v>
      </c>
      <c r="BA724" s="13" t="s">
        <v>17023</v>
      </c>
      <c r="BB724" s="15"/>
      <c r="BC724" s="16">
        <f t="shared" si="317"/>
        <v>0</v>
      </c>
      <c r="BJ724" s="5" t="str">
        <f t="shared" si="308"/>
        <v>510.100</v>
      </c>
      <c r="BM724" s="5" t="s">
        <v>3450</v>
      </c>
      <c r="BN724" s="5" t="s">
        <v>3010</v>
      </c>
      <c r="BO724" s="5" t="s">
        <v>3451</v>
      </c>
      <c r="BU724" s="5" t="s">
        <v>3450</v>
      </c>
      <c r="BV724" s="5" t="s">
        <v>3010</v>
      </c>
      <c r="BW724" s="5" t="s">
        <v>3451</v>
      </c>
      <c r="CH724" s="165">
        <f t="shared" si="294"/>
        <v>-2.6193447411060333E-10</v>
      </c>
    </row>
    <row r="725" spans="1:86" x14ac:dyDescent="0.3">
      <c r="B725" s="166" t="s">
        <v>336</v>
      </c>
      <c r="C725" s="166"/>
      <c r="D725" s="163">
        <f>D726</f>
        <v>4945765.3100000005</v>
      </c>
      <c r="E725" s="1">
        <f t="shared" ref="E725:AE725" si="326">E726</f>
        <v>0</v>
      </c>
      <c r="F725" s="1">
        <f t="shared" si="326"/>
        <v>0</v>
      </c>
      <c r="G725" s="1">
        <f t="shared" si="326"/>
        <v>0</v>
      </c>
      <c r="H725" s="1">
        <f t="shared" si="326"/>
        <v>0</v>
      </c>
      <c r="I725" s="1">
        <f t="shared" si="326"/>
        <v>0</v>
      </c>
      <c r="J725" s="1">
        <f t="shared" si="326"/>
        <v>0</v>
      </c>
      <c r="K725" s="164">
        <f t="shared" si="326"/>
        <v>0</v>
      </c>
      <c r="L725" s="1">
        <f t="shared" si="326"/>
        <v>0</v>
      </c>
      <c r="M725" s="1">
        <f t="shared" si="326"/>
        <v>600</v>
      </c>
      <c r="N725" s="1">
        <f t="shared" si="326"/>
        <v>4665914.7300000004</v>
      </c>
      <c r="O725" s="1">
        <f t="shared" si="326"/>
        <v>0</v>
      </c>
      <c r="P725" s="1">
        <f t="shared" si="326"/>
        <v>0</v>
      </c>
      <c r="Q725" s="1">
        <f t="shared" si="326"/>
        <v>0</v>
      </c>
      <c r="R725" s="1">
        <f t="shared" si="326"/>
        <v>0</v>
      </c>
      <c r="S725" s="1">
        <f t="shared" si="326"/>
        <v>0</v>
      </c>
      <c r="T725" s="1">
        <f t="shared" si="326"/>
        <v>0</v>
      </c>
      <c r="U725" s="1">
        <f t="shared" si="326"/>
        <v>0</v>
      </c>
      <c r="V725" s="1">
        <f t="shared" si="326"/>
        <v>0</v>
      </c>
      <c r="W725" s="1">
        <f t="shared" si="326"/>
        <v>0</v>
      </c>
      <c r="X725" s="1">
        <f t="shared" si="326"/>
        <v>0</v>
      </c>
      <c r="Y725" s="1">
        <f t="shared" si="326"/>
        <v>0</v>
      </c>
      <c r="Z725" s="1">
        <f t="shared" si="326"/>
        <v>0</v>
      </c>
      <c r="AA725" s="1">
        <f t="shared" si="326"/>
        <v>0</v>
      </c>
      <c r="AB725" s="1">
        <f t="shared" si="326"/>
        <v>0</v>
      </c>
      <c r="AC725" s="1">
        <f t="shared" si="326"/>
        <v>99850.58</v>
      </c>
      <c r="AD725" s="1">
        <f t="shared" si="326"/>
        <v>180000</v>
      </c>
      <c r="AE725" s="1">
        <f t="shared" si="326"/>
        <v>0</v>
      </c>
      <c r="AF725" s="2" t="s">
        <v>17037</v>
      </c>
      <c r="AG725" s="2" t="s">
        <v>17037</v>
      </c>
      <c r="AH725" s="2" t="s">
        <v>17037</v>
      </c>
      <c r="AI725" s="12"/>
      <c r="AJ725" s="12"/>
      <c r="AK725" s="12"/>
      <c r="AL725" s="12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4"/>
      <c r="AY725" s="14"/>
      <c r="AZ725" s="13"/>
      <c r="BA725" s="13"/>
      <c r="BB725" s="15"/>
      <c r="BC725" s="16">
        <f t="shared" si="317"/>
        <v>-600</v>
      </c>
      <c r="BJ725" s="5" t="e">
        <f t="shared" ref="BJ725:BJ745" si="327">VLOOKUP(C725,BM:BO,3,FALSE)</f>
        <v>#N/A</v>
      </c>
      <c r="BM725" s="5" t="s">
        <v>3491</v>
      </c>
      <c r="BN725" s="5" t="s">
        <v>722</v>
      </c>
      <c r="BO725" s="5" t="s">
        <v>3492</v>
      </c>
      <c r="BU725" s="5" t="s">
        <v>3491</v>
      </c>
      <c r="BV725" s="5" t="s">
        <v>722</v>
      </c>
      <c r="BW725" s="5" t="s">
        <v>3492</v>
      </c>
      <c r="CH725" s="165">
        <f t="shared" si="294"/>
        <v>5.8207660913467407E-11</v>
      </c>
    </row>
    <row r="726" spans="1:86" x14ac:dyDescent="0.3">
      <c r="A726" s="5">
        <v>1</v>
      </c>
      <c r="B726" s="17">
        <f>SUBTOTAL(9,$A$622:A726)</f>
        <v>88</v>
      </c>
      <c r="C726" s="4" t="s">
        <v>338</v>
      </c>
      <c r="D726" s="1">
        <f>E726+F726+G726+H726+I726+J726+L726+N726+P726+R726+T726+U726+V726+W726+X726+Y726+Z726+AA726+AB726+AC726+AD726+AE726</f>
        <v>4945765.3100000005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169">
        <v>0</v>
      </c>
      <c r="L726" s="3">
        <v>0</v>
      </c>
      <c r="M726" s="1">
        <v>600</v>
      </c>
      <c r="N726" s="1">
        <v>4665914.7300000004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1">
        <f>ROUND(N726*2.14%,2)</f>
        <v>99850.58</v>
      </c>
      <c r="AD726" s="1">
        <v>180000</v>
      </c>
      <c r="AE726" s="3">
        <v>0</v>
      </c>
      <c r="AF726" s="2">
        <v>2025</v>
      </c>
      <c r="AG726" s="2">
        <v>2025</v>
      </c>
      <c r="AH726" s="2">
        <v>2025</v>
      </c>
      <c r="AI726" s="12"/>
      <c r="AJ726" s="12"/>
      <c r="AK726" s="12"/>
      <c r="AL726" s="12"/>
      <c r="AM726" s="13" t="s">
        <v>16964</v>
      </c>
      <c r="AN726" s="13" t="s">
        <v>16978</v>
      </c>
      <c r="AO726" s="13">
        <v>0</v>
      </c>
      <c r="AP726" s="13" t="s">
        <v>16961</v>
      </c>
      <c r="AQ726" s="13" t="s">
        <v>16983</v>
      </c>
      <c r="AR726" s="13">
        <v>0</v>
      </c>
      <c r="AS726" s="13"/>
      <c r="AT726" s="13"/>
      <c r="AU726" s="13"/>
      <c r="AV726" s="13"/>
      <c r="AW726" s="13" t="s">
        <v>666</v>
      </c>
      <c r="AX726" s="14">
        <v>497.6</v>
      </c>
      <c r="AY726" s="14">
        <v>506</v>
      </c>
      <c r="AZ726" s="13" t="s">
        <v>2969</v>
      </c>
      <c r="BA726" s="13" t="s">
        <v>17023</v>
      </c>
      <c r="BB726" s="15"/>
      <c r="BC726" s="16">
        <f t="shared" si="317"/>
        <v>-94</v>
      </c>
      <c r="BJ726" s="5" t="str">
        <f t="shared" si="327"/>
        <v>653.900</v>
      </c>
      <c r="BM726" s="5" t="s">
        <v>3494</v>
      </c>
      <c r="BN726" s="5" t="s">
        <v>2982</v>
      </c>
      <c r="BO726" s="5" t="s">
        <v>3181</v>
      </c>
      <c r="BU726" s="5" t="s">
        <v>3494</v>
      </c>
      <c r="BV726" s="5" t="s">
        <v>2982</v>
      </c>
      <c r="BW726" s="5" t="s">
        <v>3181</v>
      </c>
      <c r="CH726" s="165">
        <f t="shared" ref="CH726:CH788" si="328">D726-E726-F726-G726-H726-I726-J726-L726-N726-P726-R726-T726-U726-V726-W726-X726-Y726-Z726-AA726-AB726-AC726-AD726-AE726</f>
        <v>5.8207660913467407E-11</v>
      </c>
    </row>
    <row r="727" spans="1:86" x14ac:dyDescent="0.3">
      <c r="B727" s="166" t="s">
        <v>337</v>
      </c>
      <c r="C727" s="166"/>
      <c r="D727" s="163">
        <f>D728</f>
        <v>3249753.92</v>
      </c>
      <c r="E727" s="1">
        <f t="shared" ref="E727:AE727" si="329">E728</f>
        <v>0</v>
      </c>
      <c r="F727" s="1">
        <f t="shared" si="329"/>
        <v>0</v>
      </c>
      <c r="G727" s="1">
        <f t="shared" si="329"/>
        <v>0</v>
      </c>
      <c r="H727" s="1">
        <f t="shared" si="329"/>
        <v>0</v>
      </c>
      <c r="I727" s="1">
        <f t="shared" si="329"/>
        <v>0</v>
      </c>
      <c r="J727" s="1">
        <f t="shared" si="329"/>
        <v>0</v>
      </c>
      <c r="K727" s="164">
        <f t="shared" si="329"/>
        <v>0</v>
      </c>
      <c r="L727" s="1">
        <f t="shared" si="329"/>
        <v>0</v>
      </c>
      <c r="M727" s="1">
        <f t="shared" si="329"/>
        <v>385.7</v>
      </c>
      <c r="N727" s="1">
        <f t="shared" si="329"/>
        <v>3034809.01</v>
      </c>
      <c r="O727" s="1">
        <f t="shared" si="329"/>
        <v>0</v>
      </c>
      <c r="P727" s="1">
        <f t="shared" si="329"/>
        <v>0</v>
      </c>
      <c r="Q727" s="1">
        <f t="shared" si="329"/>
        <v>0</v>
      </c>
      <c r="R727" s="1">
        <f t="shared" si="329"/>
        <v>0</v>
      </c>
      <c r="S727" s="1">
        <f t="shared" si="329"/>
        <v>0</v>
      </c>
      <c r="T727" s="1">
        <f t="shared" si="329"/>
        <v>0</v>
      </c>
      <c r="U727" s="1">
        <f t="shared" si="329"/>
        <v>0</v>
      </c>
      <c r="V727" s="1">
        <f t="shared" si="329"/>
        <v>0</v>
      </c>
      <c r="W727" s="1">
        <f t="shared" si="329"/>
        <v>0</v>
      </c>
      <c r="X727" s="1">
        <f t="shared" si="329"/>
        <v>0</v>
      </c>
      <c r="Y727" s="1">
        <f t="shared" si="329"/>
        <v>0</v>
      </c>
      <c r="Z727" s="1">
        <f t="shared" si="329"/>
        <v>0</v>
      </c>
      <c r="AA727" s="1">
        <f t="shared" si="329"/>
        <v>0</v>
      </c>
      <c r="AB727" s="1">
        <f t="shared" si="329"/>
        <v>0</v>
      </c>
      <c r="AC727" s="1">
        <f t="shared" si="329"/>
        <v>64944.91</v>
      </c>
      <c r="AD727" s="1">
        <f t="shared" si="329"/>
        <v>150000</v>
      </c>
      <c r="AE727" s="1">
        <f t="shared" si="329"/>
        <v>0</v>
      </c>
      <c r="AF727" s="2" t="s">
        <v>17037</v>
      </c>
      <c r="AG727" s="2" t="s">
        <v>17037</v>
      </c>
      <c r="AH727" s="2" t="s">
        <v>17037</v>
      </c>
      <c r="AI727" s="12"/>
      <c r="AJ727" s="12"/>
      <c r="AK727" s="12"/>
      <c r="AL727" s="12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4"/>
      <c r="AY727" s="14"/>
      <c r="AZ727" s="13"/>
      <c r="BA727" s="13"/>
      <c r="BB727" s="15"/>
      <c r="BC727" s="16">
        <f t="shared" si="317"/>
        <v>-385.7</v>
      </c>
      <c r="BJ727" s="5" t="e">
        <f t="shared" si="327"/>
        <v>#N/A</v>
      </c>
      <c r="BM727" s="5" t="s">
        <v>3498</v>
      </c>
      <c r="BN727" s="5" t="s">
        <v>1272</v>
      </c>
      <c r="BO727" s="5" t="s">
        <v>3500</v>
      </c>
      <c r="BU727" s="5" t="s">
        <v>3498</v>
      </c>
      <c r="BV727" s="5" t="s">
        <v>1272</v>
      </c>
      <c r="BW727" s="5" t="s">
        <v>3500</v>
      </c>
      <c r="CH727" s="165">
        <f t="shared" si="328"/>
        <v>1.4551915228366852E-10</v>
      </c>
    </row>
    <row r="728" spans="1:86" x14ac:dyDescent="0.3">
      <c r="A728" s="5">
        <v>1</v>
      </c>
      <c r="B728" s="17">
        <f>SUBTOTAL(9,$A$622:A728)</f>
        <v>89</v>
      </c>
      <c r="C728" s="4" t="s">
        <v>339</v>
      </c>
      <c r="D728" s="1">
        <f>E728+F728+G728+H728+I728+J728+L728+N728+P728+R728+T728+U728+V728+W728+X728+Y728+Z728+AA728+AB728+AC728+AD728+AE728</f>
        <v>3249753.92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169">
        <v>0</v>
      </c>
      <c r="L728" s="3">
        <v>0</v>
      </c>
      <c r="M728" s="1">
        <v>385.7</v>
      </c>
      <c r="N728" s="1">
        <v>3034809.01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1">
        <f>ROUND(N728*2.14%,2)</f>
        <v>64944.91</v>
      </c>
      <c r="AD728" s="1">
        <v>150000</v>
      </c>
      <c r="AE728" s="3">
        <v>0</v>
      </c>
      <c r="AF728" s="2">
        <v>2025</v>
      </c>
      <c r="AG728" s="2">
        <v>2025</v>
      </c>
      <c r="AH728" s="2">
        <v>2025</v>
      </c>
      <c r="AI728" s="12"/>
      <c r="AJ728" s="12"/>
      <c r="AK728" s="12"/>
      <c r="AL728" s="12"/>
      <c r="AM728" s="13" t="s">
        <v>16971</v>
      </c>
      <c r="AN728" s="13" t="s">
        <v>16967</v>
      </c>
      <c r="AO728" s="13">
        <v>0</v>
      </c>
      <c r="AP728" s="13" t="s">
        <v>16970</v>
      </c>
      <c r="AQ728" s="13" t="s">
        <v>16972</v>
      </c>
      <c r="AR728" s="13">
        <v>0</v>
      </c>
      <c r="AS728" s="13"/>
      <c r="AT728" s="13"/>
      <c r="AU728" s="13"/>
      <c r="AV728" s="13"/>
      <c r="AW728" s="13" t="s">
        <v>813</v>
      </c>
      <c r="AX728" s="14">
        <v>425.1</v>
      </c>
      <c r="AY728" s="14">
        <v>350</v>
      </c>
      <c r="AZ728" s="13" t="s">
        <v>2969</v>
      </c>
      <c r="BA728" s="13" t="s">
        <v>17023</v>
      </c>
      <c r="BB728" s="15"/>
      <c r="BC728" s="16">
        <f t="shared" si="317"/>
        <v>-35.699999999999989</v>
      </c>
      <c r="BJ728" s="5" t="str">
        <f t="shared" si="327"/>
        <v>нет данных</v>
      </c>
      <c r="BM728" s="5" t="s">
        <v>687</v>
      </c>
      <c r="BN728" s="5" t="s">
        <v>630</v>
      </c>
      <c r="BO728" s="5" t="s">
        <v>1750</v>
      </c>
      <c r="BU728" s="5" t="s">
        <v>687</v>
      </c>
      <c r="BV728" s="5" t="s">
        <v>630</v>
      </c>
      <c r="BW728" s="5" t="s">
        <v>1750</v>
      </c>
      <c r="CH728" s="165">
        <f t="shared" si="328"/>
        <v>1.4551915228366852E-10</v>
      </c>
    </row>
    <row r="729" spans="1:86" x14ac:dyDescent="0.3">
      <c r="B729" s="166" t="s">
        <v>360</v>
      </c>
      <c r="C729" s="166"/>
      <c r="D729" s="163">
        <f>D730</f>
        <v>4441783.34</v>
      </c>
      <c r="E729" s="1">
        <f t="shared" ref="E729:AE729" si="330">E730</f>
        <v>0</v>
      </c>
      <c r="F729" s="1">
        <f t="shared" si="330"/>
        <v>0</v>
      </c>
      <c r="G729" s="1">
        <f t="shared" si="330"/>
        <v>0</v>
      </c>
      <c r="H729" s="1">
        <f t="shared" si="330"/>
        <v>0</v>
      </c>
      <c r="I729" s="1">
        <f t="shared" si="330"/>
        <v>0</v>
      </c>
      <c r="J729" s="1">
        <f t="shared" si="330"/>
        <v>0</v>
      </c>
      <c r="K729" s="164">
        <f t="shared" si="330"/>
        <v>0</v>
      </c>
      <c r="L729" s="1">
        <f t="shared" si="330"/>
        <v>0</v>
      </c>
      <c r="M729" s="1">
        <f t="shared" si="330"/>
        <v>491.37</v>
      </c>
      <c r="N729" s="1">
        <f t="shared" si="330"/>
        <v>4201863.46</v>
      </c>
      <c r="O729" s="1">
        <f t="shared" si="330"/>
        <v>0</v>
      </c>
      <c r="P729" s="1">
        <f t="shared" si="330"/>
        <v>0</v>
      </c>
      <c r="Q729" s="1">
        <f t="shared" si="330"/>
        <v>0</v>
      </c>
      <c r="R729" s="1">
        <f t="shared" si="330"/>
        <v>0</v>
      </c>
      <c r="S729" s="1">
        <f t="shared" si="330"/>
        <v>0</v>
      </c>
      <c r="T729" s="1">
        <f t="shared" si="330"/>
        <v>0</v>
      </c>
      <c r="U729" s="1">
        <f t="shared" si="330"/>
        <v>0</v>
      </c>
      <c r="V729" s="1">
        <f t="shared" si="330"/>
        <v>0</v>
      </c>
      <c r="W729" s="1">
        <f t="shared" si="330"/>
        <v>0</v>
      </c>
      <c r="X729" s="1">
        <f t="shared" si="330"/>
        <v>0</v>
      </c>
      <c r="Y729" s="1">
        <f t="shared" si="330"/>
        <v>0</v>
      </c>
      <c r="Z729" s="1">
        <f t="shared" si="330"/>
        <v>0</v>
      </c>
      <c r="AA729" s="1">
        <f t="shared" si="330"/>
        <v>0</v>
      </c>
      <c r="AB729" s="1">
        <f t="shared" si="330"/>
        <v>0</v>
      </c>
      <c r="AC729" s="1">
        <f t="shared" si="330"/>
        <v>89919.88</v>
      </c>
      <c r="AD729" s="1">
        <f t="shared" si="330"/>
        <v>150000</v>
      </c>
      <c r="AE729" s="1">
        <f t="shared" si="330"/>
        <v>0</v>
      </c>
      <c r="AF729" s="2" t="s">
        <v>17037</v>
      </c>
      <c r="AG729" s="2" t="s">
        <v>17037</v>
      </c>
      <c r="AH729" s="2" t="s">
        <v>17037</v>
      </c>
      <c r="AI729" s="12"/>
      <c r="AJ729" s="12"/>
      <c r="AK729" s="12"/>
      <c r="AL729" s="12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4"/>
      <c r="AY729" s="14"/>
      <c r="AZ729" s="13"/>
      <c r="BA729" s="13"/>
      <c r="BB729" s="15"/>
      <c r="BC729" s="16">
        <f t="shared" si="317"/>
        <v>-491.37</v>
      </c>
      <c r="BJ729" s="5" t="e">
        <f t="shared" si="327"/>
        <v>#N/A</v>
      </c>
      <c r="BM729" s="5" t="s">
        <v>3538</v>
      </c>
      <c r="BN729" s="5" t="s">
        <v>3102</v>
      </c>
      <c r="BO729" s="5" t="s">
        <v>2986</v>
      </c>
      <c r="BU729" s="5" t="s">
        <v>3538</v>
      </c>
      <c r="BV729" s="5" t="s">
        <v>3102</v>
      </c>
      <c r="BW729" s="5" t="s">
        <v>2986</v>
      </c>
      <c r="CH729" s="165">
        <f t="shared" si="328"/>
        <v>-1.1641532182693481E-10</v>
      </c>
    </row>
    <row r="730" spans="1:86" x14ac:dyDescent="0.3">
      <c r="A730" s="5">
        <v>1</v>
      </c>
      <c r="B730" s="17">
        <f>SUBTOTAL(9,$A$622:A730)</f>
        <v>90</v>
      </c>
      <c r="C730" s="4" t="s">
        <v>362</v>
      </c>
      <c r="D730" s="1">
        <f>E730+F730+G730+H730+I730+J730+L730+N730+P730+R730+T730+U730+V730+W730+X730+Y730+Z730+AA730+AB730+AC730+AD730+AE730</f>
        <v>4441783.34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169">
        <v>0</v>
      </c>
      <c r="L730" s="3">
        <v>0</v>
      </c>
      <c r="M730" s="1">
        <v>491.37</v>
      </c>
      <c r="N730" s="1">
        <v>4201863.46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1">
        <f>ROUND(N730*2.14%,2)</f>
        <v>89919.88</v>
      </c>
      <c r="AD730" s="1">
        <v>150000</v>
      </c>
      <c r="AE730" s="3">
        <v>0</v>
      </c>
      <c r="AF730" s="2">
        <v>2025</v>
      </c>
      <c r="AG730" s="2">
        <v>2025</v>
      </c>
      <c r="AH730" s="2">
        <v>2025</v>
      </c>
      <c r="AI730" s="12"/>
      <c r="AJ730" s="12"/>
      <c r="AK730" s="12"/>
      <c r="AL730" s="12"/>
      <c r="AM730" s="13" t="s">
        <v>16960</v>
      </c>
      <c r="AN730" s="13" t="s">
        <v>16960</v>
      </c>
      <c r="AO730" s="13">
        <v>0</v>
      </c>
      <c r="AP730" s="13" t="s">
        <v>16967</v>
      </c>
      <c r="AQ730" s="13" t="s">
        <v>16973</v>
      </c>
      <c r="AR730" s="13">
        <v>0</v>
      </c>
      <c r="AS730" s="13"/>
      <c r="AT730" s="13"/>
      <c r="AU730" s="13"/>
      <c r="AV730" s="13"/>
      <c r="AW730" s="13" t="s">
        <v>844</v>
      </c>
      <c r="AX730" s="14">
        <v>513.9</v>
      </c>
      <c r="AY730" s="14">
        <v>530</v>
      </c>
      <c r="AZ730" s="13" t="s">
        <v>2969</v>
      </c>
      <c r="BA730" s="13" t="s">
        <v>17023</v>
      </c>
      <c r="BB730" s="15"/>
      <c r="BC730" s="16">
        <f t="shared" si="317"/>
        <v>38.629999999999995</v>
      </c>
      <c r="BJ730" s="5" t="str">
        <f t="shared" si="327"/>
        <v>нет данных</v>
      </c>
      <c r="BM730" s="5" t="s">
        <v>3539</v>
      </c>
      <c r="BN730" s="5" t="s">
        <v>2986</v>
      </c>
      <c r="BO730" s="5" t="s">
        <v>2986</v>
      </c>
      <c r="BU730" s="5" t="s">
        <v>3539</v>
      </c>
      <c r="BV730" s="5" t="s">
        <v>2986</v>
      </c>
      <c r="BW730" s="5" t="s">
        <v>2986</v>
      </c>
      <c r="CH730" s="165">
        <f t="shared" si="328"/>
        <v>-1.1641532182693481E-10</v>
      </c>
    </row>
    <row r="731" spans="1:86" x14ac:dyDescent="0.3">
      <c r="B731" s="166" t="s">
        <v>361</v>
      </c>
      <c r="C731" s="166"/>
      <c r="D731" s="163">
        <f>D732</f>
        <v>4274814.47</v>
      </c>
      <c r="E731" s="1">
        <f t="shared" ref="E731:AE731" si="331">E732</f>
        <v>0</v>
      </c>
      <c r="F731" s="1">
        <f t="shared" si="331"/>
        <v>0</v>
      </c>
      <c r="G731" s="1">
        <f t="shared" si="331"/>
        <v>0</v>
      </c>
      <c r="H731" s="1">
        <f t="shared" si="331"/>
        <v>0</v>
      </c>
      <c r="I731" s="1">
        <f t="shared" si="331"/>
        <v>0</v>
      </c>
      <c r="J731" s="1">
        <f t="shared" si="331"/>
        <v>0</v>
      </c>
      <c r="K731" s="164">
        <f t="shared" si="331"/>
        <v>0</v>
      </c>
      <c r="L731" s="1">
        <f t="shared" si="331"/>
        <v>0</v>
      </c>
      <c r="M731" s="1">
        <f t="shared" si="331"/>
        <v>472.9</v>
      </c>
      <c r="N731" s="1">
        <f t="shared" si="331"/>
        <v>4038392.86</v>
      </c>
      <c r="O731" s="1">
        <f t="shared" si="331"/>
        <v>0</v>
      </c>
      <c r="P731" s="1">
        <f t="shared" si="331"/>
        <v>0</v>
      </c>
      <c r="Q731" s="1">
        <f t="shared" si="331"/>
        <v>0</v>
      </c>
      <c r="R731" s="1">
        <f t="shared" si="331"/>
        <v>0</v>
      </c>
      <c r="S731" s="1">
        <f t="shared" si="331"/>
        <v>0</v>
      </c>
      <c r="T731" s="1">
        <f t="shared" si="331"/>
        <v>0</v>
      </c>
      <c r="U731" s="1">
        <f t="shared" si="331"/>
        <v>0</v>
      </c>
      <c r="V731" s="1">
        <f t="shared" si="331"/>
        <v>0</v>
      </c>
      <c r="W731" s="1">
        <f t="shared" si="331"/>
        <v>0</v>
      </c>
      <c r="X731" s="1">
        <f t="shared" si="331"/>
        <v>0</v>
      </c>
      <c r="Y731" s="1">
        <f t="shared" si="331"/>
        <v>0</v>
      </c>
      <c r="Z731" s="1">
        <f t="shared" si="331"/>
        <v>0</v>
      </c>
      <c r="AA731" s="1">
        <f t="shared" si="331"/>
        <v>0</v>
      </c>
      <c r="AB731" s="1">
        <f t="shared" si="331"/>
        <v>0</v>
      </c>
      <c r="AC731" s="1">
        <f t="shared" si="331"/>
        <v>86421.61</v>
      </c>
      <c r="AD731" s="1">
        <f t="shared" si="331"/>
        <v>150000</v>
      </c>
      <c r="AE731" s="1">
        <f t="shared" si="331"/>
        <v>0</v>
      </c>
      <c r="AF731" s="2" t="s">
        <v>17037</v>
      </c>
      <c r="AG731" s="2" t="s">
        <v>17037</v>
      </c>
      <c r="AH731" s="2" t="s">
        <v>17037</v>
      </c>
      <c r="AI731" s="12"/>
      <c r="AJ731" s="12"/>
      <c r="AK731" s="12"/>
      <c r="AL731" s="12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4"/>
      <c r="AY731" s="14"/>
      <c r="AZ731" s="13"/>
      <c r="BA731" s="13"/>
      <c r="BB731" s="15"/>
      <c r="BC731" s="16">
        <f t="shared" si="317"/>
        <v>-472.9</v>
      </c>
      <c r="BJ731" s="5" t="e">
        <f t="shared" si="327"/>
        <v>#N/A</v>
      </c>
      <c r="BM731" s="5" t="s">
        <v>693</v>
      </c>
      <c r="BN731" s="5" t="s">
        <v>660</v>
      </c>
      <c r="BO731" s="5" t="s">
        <v>3540</v>
      </c>
      <c r="BU731" s="5" t="s">
        <v>693</v>
      </c>
      <c r="BV731" s="5" t="s">
        <v>660</v>
      </c>
      <c r="BW731" s="5" t="s">
        <v>3540</v>
      </c>
      <c r="CH731" s="165">
        <f t="shared" si="328"/>
        <v>-1.1641532182693481E-10</v>
      </c>
    </row>
    <row r="732" spans="1:86" x14ac:dyDescent="0.3">
      <c r="A732" s="5">
        <v>1</v>
      </c>
      <c r="B732" s="17">
        <f>SUBTOTAL(9,$A$622:A732)</f>
        <v>91</v>
      </c>
      <c r="C732" s="4" t="s">
        <v>363</v>
      </c>
      <c r="D732" s="1">
        <f>E732+F732+G732+H732+I732+J732+L732+N732+P732+R732+T732+U732+V732+W732+X732+Y732+Z732+AA732+AB732+AC732+AD732+AE732</f>
        <v>4274814.47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169">
        <v>0</v>
      </c>
      <c r="L732" s="3">
        <v>0</v>
      </c>
      <c r="M732" s="1">
        <v>472.9</v>
      </c>
      <c r="N732" s="1">
        <v>4038392.86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1">
        <f>ROUND(N732*2.14%,2)</f>
        <v>86421.61</v>
      </c>
      <c r="AD732" s="1">
        <v>150000</v>
      </c>
      <c r="AE732" s="3">
        <v>0</v>
      </c>
      <c r="AF732" s="2">
        <v>2025</v>
      </c>
      <c r="AG732" s="2">
        <v>2025</v>
      </c>
      <c r="AH732" s="2">
        <v>2025</v>
      </c>
      <c r="AI732" s="12"/>
      <c r="AJ732" s="12"/>
      <c r="AK732" s="12"/>
      <c r="AL732" s="12"/>
      <c r="AM732" s="13" t="s">
        <v>16965</v>
      </c>
      <c r="AN732" s="13" t="s">
        <v>16967</v>
      </c>
      <c r="AO732" s="13">
        <v>0</v>
      </c>
      <c r="AP732" s="13" t="s">
        <v>16975</v>
      </c>
      <c r="AQ732" s="13" t="s">
        <v>16977</v>
      </c>
      <c r="AR732" s="13" t="s">
        <v>16975</v>
      </c>
      <c r="AS732" s="13"/>
      <c r="AT732" s="13"/>
      <c r="AU732" s="13"/>
      <c r="AV732" s="13"/>
      <c r="AW732" s="13" t="s">
        <v>640</v>
      </c>
      <c r="AX732" s="14">
        <v>600.5</v>
      </c>
      <c r="AY732" s="14">
        <v>315.89999999999998</v>
      </c>
      <c r="AZ732" s="13" t="s">
        <v>2969</v>
      </c>
      <c r="BA732" s="13" t="s">
        <v>17023</v>
      </c>
      <c r="BB732" s="15"/>
      <c r="BC732" s="16">
        <f t="shared" si="317"/>
        <v>-157</v>
      </c>
      <c r="BD732" s="5" t="s">
        <v>16959</v>
      </c>
      <c r="BJ732" s="5" t="str">
        <f t="shared" si="327"/>
        <v>382.000</v>
      </c>
      <c r="BM732" s="5" t="s">
        <v>3541</v>
      </c>
      <c r="BN732" s="5" t="s">
        <v>2986</v>
      </c>
      <c r="BO732" s="5" t="s">
        <v>2986</v>
      </c>
      <c r="BU732" s="5" t="s">
        <v>3541</v>
      </c>
      <c r="BV732" s="5" t="s">
        <v>2986</v>
      </c>
      <c r="BW732" s="5" t="s">
        <v>2986</v>
      </c>
      <c r="CH732" s="165">
        <f t="shared" si="328"/>
        <v>-1.1641532182693481E-10</v>
      </c>
    </row>
    <row r="733" spans="1:86" x14ac:dyDescent="0.3">
      <c r="B733" s="162" t="s">
        <v>36</v>
      </c>
      <c r="C733" s="167"/>
      <c r="D733" s="163">
        <f>D734</f>
        <v>5324136.6400000006</v>
      </c>
      <c r="E733" s="1">
        <f>E734</f>
        <v>0</v>
      </c>
      <c r="F733" s="1">
        <f t="shared" ref="F733:AE733" si="332">F734</f>
        <v>0</v>
      </c>
      <c r="G733" s="1">
        <f t="shared" si="332"/>
        <v>0</v>
      </c>
      <c r="H733" s="1">
        <f t="shared" si="332"/>
        <v>0</v>
      </c>
      <c r="I733" s="1">
        <f t="shared" si="332"/>
        <v>0</v>
      </c>
      <c r="J733" s="1">
        <f t="shared" si="332"/>
        <v>0</v>
      </c>
      <c r="K733" s="164">
        <f t="shared" si="332"/>
        <v>0</v>
      </c>
      <c r="L733" s="1">
        <f t="shared" si="332"/>
        <v>0</v>
      </c>
      <c r="M733" s="1">
        <f t="shared" si="332"/>
        <v>631.9</v>
      </c>
      <c r="N733" s="1">
        <f t="shared" si="332"/>
        <v>5036358.57</v>
      </c>
      <c r="O733" s="1">
        <f t="shared" si="332"/>
        <v>0</v>
      </c>
      <c r="P733" s="1">
        <f t="shared" si="332"/>
        <v>0</v>
      </c>
      <c r="Q733" s="1">
        <f t="shared" si="332"/>
        <v>0</v>
      </c>
      <c r="R733" s="1">
        <f t="shared" si="332"/>
        <v>0</v>
      </c>
      <c r="S733" s="1">
        <f t="shared" si="332"/>
        <v>0</v>
      </c>
      <c r="T733" s="1">
        <f t="shared" si="332"/>
        <v>0</v>
      </c>
      <c r="U733" s="1">
        <f t="shared" si="332"/>
        <v>0</v>
      </c>
      <c r="V733" s="1">
        <f t="shared" si="332"/>
        <v>0</v>
      </c>
      <c r="W733" s="1">
        <f t="shared" si="332"/>
        <v>0</v>
      </c>
      <c r="X733" s="1">
        <f t="shared" si="332"/>
        <v>0</v>
      </c>
      <c r="Y733" s="1">
        <f t="shared" si="332"/>
        <v>0</v>
      </c>
      <c r="Z733" s="1">
        <f t="shared" si="332"/>
        <v>0</v>
      </c>
      <c r="AA733" s="1">
        <f t="shared" si="332"/>
        <v>0</v>
      </c>
      <c r="AB733" s="1">
        <f t="shared" si="332"/>
        <v>0</v>
      </c>
      <c r="AC733" s="1">
        <f t="shared" si="332"/>
        <v>107778.07</v>
      </c>
      <c r="AD733" s="1">
        <f t="shared" si="332"/>
        <v>180000</v>
      </c>
      <c r="AE733" s="1">
        <f t="shared" si="332"/>
        <v>0</v>
      </c>
      <c r="AF733" s="2" t="s">
        <v>17037</v>
      </c>
      <c r="AG733" s="2" t="s">
        <v>17037</v>
      </c>
      <c r="AH733" s="2" t="s">
        <v>17037</v>
      </c>
      <c r="AI733" s="12"/>
      <c r="AJ733" s="12"/>
      <c r="AK733" s="12"/>
      <c r="AL733" s="12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4"/>
      <c r="AY733" s="14"/>
      <c r="AZ733" s="13"/>
      <c r="BA733" s="13"/>
      <c r="BB733" s="15"/>
      <c r="BC733" s="16">
        <f t="shared" si="317"/>
        <v>-631.9</v>
      </c>
      <c r="BJ733" s="5" t="e">
        <f t="shared" si="327"/>
        <v>#N/A</v>
      </c>
      <c r="BM733" s="5" t="s">
        <v>2997</v>
      </c>
      <c r="BN733" s="5" t="s">
        <v>642</v>
      </c>
      <c r="BO733" s="5" t="s">
        <v>2306</v>
      </c>
      <c r="BU733" s="5" t="s">
        <v>2997</v>
      </c>
      <c r="BV733" s="5" t="s">
        <v>642</v>
      </c>
      <c r="BW733" s="5" t="s">
        <v>2306</v>
      </c>
      <c r="CH733" s="165">
        <f t="shared" si="328"/>
        <v>2.9103830456733704E-10</v>
      </c>
    </row>
    <row r="734" spans="1:86" ht="25.5" customHeight="1" x14ac:dyDescent="0.3">
      <c r="A734" s="5">
        <v>1</v>
      </c>
      <c r="B734" s="17">
        <f>SUBTOTAL(9,$A$622:A734)</f>
        <v>92</v>
      </c>
      <c r="C734" s="167" t="s">
        <v>50</v>
      </c>
      <c r="D734" s="1">
        <f t="shared" ref="D734" si="333">E734+F734+G734+H734+I734+J734+L734+N734+P734+R734+T734+U734+V734+W734+X734+Y734+Z734+AA734+AB734+AC734+AD734+AE734</f>
        <v>5324136.6400000006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64">
        <v>0</v>
      </c>
      <c r="L734" s="1">
        <v>0</v>
      </c>
      <c r="M734" s="1">
        <v>631.9</v>
      </c>
      <c r="N734" s="1">
        <v>5036358.57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f>ROUND(N734*2.14%,2)</f>
        <v>107778.07</v>
      </c>
      <c r="AD734" s="1">
        <v>180000</v>
      </c>
      <c r="AE734" s="1">
        <v>0</v>
      </c>
      <c r="AF734" s="2">
        <v>2025</v>
      </c>
      <c r="AG734" s="2">
        <v>2025</v>
      </c>
      <c r="AH734" s="2">
        <v>2025</v>
      </c>
      <c r="AI734" s="12"/>
      <c r="AJ734" s="12"/>
      <c r="AK734" s="12"/>
      <c r="AL734" s="12"/>
      <c r="AM734" s="13" t="s">
        <v>16978</v>
      </c>
      <c r="AN734" s="13">
        <v>2016</v>
      </c>
      <c r="AO734" s="13">
        <v>0</v>
      </c>
      <c r="AP734" s="13" t="s">
        <v>16977</v>
      </c>
      <c r="AQ734" s="13" t="s">
        <v>16974</v>
      </c>
      <c r="AR734" s="13">
        <v>0</v>
      </c>
      <c r="AS734" s="13"/>
      <c r="AT734" s="13" t="s">
        <v>16986</v>
      </c>
      <c r="AU734" s="13">
        <v>487536.74</v>
      </c>
      <c r="AV734" s="13">
        <v>689151.24</v>
      </c>
      <c r="AW734" s="13" t="s">
        <v>616</v>
      </c>
      <c r="AX734" s="14">
        <v>1077.5999999999999</v>
      </c>
      <c r="AY734" s="14">
        <v>727.5</v>
      </c>
      <c r="AZ734" s="13" t="s">
        <v>2969</v>
      </c>
      <c r="BA734" s="13" t="s">
        <v>17023</v>
      </c>
      <c r="BB734" s="15"/>
      <c r="BC734" s="16">
        <f t="shared" si="317"/>
        <v>95.600000000000023</v>
      </c>
      <c r="BJ734" s="5" t="str">
        <f t="shared" si="327"/>
        <v>506.000</v>
      </c>
      <c r="BM734" s="5" t="s">
        <v>2999</v>
      </c>
      <c r="BN734" s="5" t="s">
        <v>699</v>
      </c>
      <c r="BO734" s="5" t="s">
        <v>2072</v>
      </c>
      <c r="BU734" s="5" t="s">
        <v>2999</v>
      </c>
      <c r="BV734" s="5" t="s">
        <v>699</v>
      </c>
      <c r="BW734" s="5" t="s">
        <v>2072</v>
      </c>
      <c r="CH734" s="165">
        <f t="shared" si="328"/>
        <v>2.9103830456733704E-10</v>
      </c>
    </row>
    <row r="735" spans="1:86" x14ac:dyDescent="0.3">
      <c r="B735" s="162" t="s">
        <v>45</v>
      </c>
      <c r="C735" s="167"/>
      <c r="D735" s="163">
        <f>D736</f>
        <v>5392384</v>
      </c>
      <c r="E735" s="1">
        <f t="shared" ref="E735:AE735" si="334">E736</f>
        <v>0</v>
      </c>
      <c r="F735" s="1">
        <f t="shared" si="334"/>
        <v>0</v>
      </c>
      <c r="G735" s="1">
        <f t="shared" si="334"/>
        <v>0</v>
      </c>
      <c r="H735" s="1">
        <f t="shared" si="334"/>
        <v>0</v>
      </c>
      <c r="I735" s="1">
        <f t="shared" si="334"/>
        <v>0</v>
      </c>
      <c r="J735" s="1">
        <f t="shared" si="334"/>
        <v>0</v>
      </c>
      <c r="K735" s="164">
        <f t="shared" si="334"/>
        <v>0</v>
      </c>
      <c r="L735" s="1">
        <f t="shared" si="334"/>
        <v>0</v>
      </c>
      <c r="M735" s="1">
        <f t="shared" si="334"/>
        <v>640</v>
      </c>
      <c r="N735" s="1">
        <f t="shared" si="334"/>
        <v>5103176.03</v>
      </c>
      <c r="O735" s="1">
        <f t="shared" si="334"/>
        <v>0</v>
      </c>
      <c r="P735" s="1">
        <f t="shared" si="334"/>
        <v>0</v>
      </c>
      <c r="Q735" s="1">
        <f t="shared" si="334"/>
        <v>0</v>
      </c>
      <c r="R735" s="1">
        <f t="shared" si="334"/>
        <v>0</v>
      </c>
      <c r="S735" s="1">
        <f t="shared" si="334"/>
        <v>0</v>
      </c>
      <c r="T735" s="1">
        <f t="shared" si="334"/>
        <v>0</v>
      </c>
      <c r="U735" s="1">
        <f t="shared" si="334"/>
        <v>0</v>
      </c>
      <c r="V735" s="1">
        <f t="shared" si="334"/>
        <v>0</v>
      </c>
      <c r="W735" s="1">
        <f t="shared" si="334"/>
        <v>0</v>
      </c>
      <c r="X735" s="1">
        <f t="shared" si="334"/>
        <v>0</v>
      </c>
      <c r="Y735" s="1">
        <f t="shared" si="334"/>
        <v>0</v>
      </c>
      <c r="Z735" s="1">
        <f t="shared" si="334"/>
        <v>0</v>
      </c>
      <c r="AA735" s="1">
        <f t="shared" si="334"/>
        <v>0</v>
      </c>
      <c r="AB735" s="1">
        <f t="shared" si="334"/>
        <v>0</v>
      </c>
      <c r="AC735" s="1">
        <f t="shared" si="334"/>
        <v>109207.97</v>
      </c>
      <c r="AD735" s="1">
        <f t="shared" si="334"/>
        <v>180000</v>
      </c>
      <c r="AE735" s="1">
        <f t="shared" si="334"/>
        <v>0</v>
      </c>
      <c r="AF735" s="2" t="s">
        <v>17037</v>
      </c>
      <c r="AG735" s="2" t="s">
        <v>17037</v>
      </c>
      <c r="AH735" s="2" t="s">
        <v>17037</v>
      </c>
      <c r="AI735" s="12"/>
      <c r="AJ735" s="12"/>
      <c r="AK735" s="12"/>
      <c r="AL735" s="12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4"/>
      <c r="AY735" s="14"/>
      <c r="AZ735" s="13"/>
      <c r="BA735" s="13"/>
      <c r="BB735" s="15"/>
      <c r="BC735" s="16">
        <f t="shared" si="317"/>
        <v>-640</v>
      </c>
      <c r="BJ735" s="5" t="e">
        <f t="shared" si="327"/>
        <v>#N/A</v>
      </c>
      <c r="BM735" s="5" t="s">
        <v>3001</v>
      </c>
      <c r="BN735" s="5" t="s">
        <v>3088</v>
      </c>
      <c r="BO735" s="5" t="s">
        <v>2973</v>
      </c>
      <c r="BU735" s="5" t="s">
        <v>3001</v>
      </c>
      <c r="BV735" s="5" t="s">
        <v>3088</v>
      </c>
      <c r="BW735" s="5" t="s">
        <v>2973</v>
      </c>
      <c r="CH735" s="165">
        <f t="shared" si="328"/>
        <v>-2.6193447411060333E-10</v>
      </c>
    </row>
    <row r="736" spans="1:86" x14ac:dyDescent="0.3">
      <c r="A736" s="5">
        <v>1</v>
      </c>
      <c r="B736" s="17">
        <f>SUBTOTAL(9,$A$622:A736)</f>
        <v>93</v>
      </c>
      <c r="C736" s="167" t="s">
        <v>51</v>
      </c>
      <c r="D736" s="1">
        <f>E736+F736+G736+H736+I736+J736+L736+N736+P736+R736+T736+U736+V736+W736+X736+Y736+Z736+AA736+AB736+AC736+AD736+AE736</f>
        <v>5392384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64">
        <v>0</v>
      </c>
      <c r="L736" s="1">
        <v>0</v>
      </c>
      <c r="M736" s="1">
        <v>640</v>
      </c>
      <c r="N736" s="1">
        <v>5103176.03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f>ROUND(N736*2.14%,2)</f>
        <v>109207.97</v>
      </c>
      <c r="AD736" s="1">
        <v>180000</v>
      </c>
      <c r="AE736" s="1">
        <v>0</v>
      </c>
      <c r="AF736" s="2">
        <v>2025</v>
      </c>
      <c r="AG736" s="2">
        <v>2025</v>
      </c>
      <c r="AH736" s="2">
        <v>2025</v>
      </c>
      <c r="AI736" s="12"/>
      <c r="AJ736" s="12"/>
      <c r="AK736" s="12"/>
      <c r="AL736" s="12"/>
      <c r="AM736" s="13" t="s">
        <v>16978</v>
      </c>
      <c r="AN736" s="13" t="s">
        <v>16961</v>
      </c>
      <c r="AO736" s="13">
        <v>0</v>
      </c>
      <c r="AP736" s="13" t="s">
        <v>16983</v>
      </c>
      <c r="AQ736" s="13" t="s">
        <v>16979</v>
      </c>
      <c r="AR736" s="13">
        <v>0</v>
      </c>
      <c r="AS736" s="13"/>
      <c r="AT736" s="13"/>
      <c r="AU736" s="13"/>
      <c r="AV736" s="13"/>
      <c r="AW736" s="13" t="s">
        <v>739</v>
      </c>
      <c r="AX736" s="14">
        <v>1050.3</v>
      </c>
      <c r="AY736" s="14">
        <v>574</v>
      </c>
      <c r="AZ736" s="13" t="s">
        <v>2969</v>
      </c>
      <c r="BA736" s="13" t="s">
        <v>17023</v>
      </c>
      <c r="BB736" s="15"/>
      <c r="BC736" s="16">
        <f t="shared" si="317"/>
        <v>-66</v>
      </c>
      <c r="BJ736" s="5" t="str">
        <f t="shared" si="327"/>
        <v>645.700</v>
      </c>
      <c r="BM736" s="5" t="s">
        <v>3003</v>
      </c>
      <c r="BN736" s="5" t="s">
        <v>722</v>
      </c>
      <c r="BO736" s="5" t="s">
        <v>3004</v>
      </c>
      <c r="BU736" s="5" t="s">
        <v>3003</v>
      </c>
      <c r="BV736" s="5" t="s">
        <v>722</v>
      </c>
      <c r="BW736" s="5" t="s">
        <v>3004</v>
      </c>
      <c r="CH736" s="165">
        <f t="shared" si="328"/>
        <v>-2.6193447411060333E-10</v>
      </c>
    </row>
    <row r="737" spans="1:86" x14ac:dyDescent="0.3">
      <c r="B737" s="166" t="s">
        <v>349</v>
      </c>
      <c r="C737" s="166"/>
      <c r="D737" s="163">
        <f>D738+D739+D740+D741+D742</f>
        <v>18539441.189999998</v>
      </c>
      <c r="E737" s="1">
        <f t="shared" ref="E737:AE737" si="335">E738+E739+E740+E741+E742</f>
        <v>0</v>
      </c>
      <c r="F737" s="1">
        <f t="shared" si="335"/>
        <v>0</v>
      </c>
      <c r="G737" s="1">
        <f t="shared" si="335"/>
        <v>0</v>
      </c>
      <c r="H737" s="1">
        <f t="shared" si="335"/>
        <v>0</v>
      </c>
      <c r="I737" s="1">
        <f t="shared" si="335"/>
        <v>0</v>
      </c>
      <c r="J737" s="1">
        <f t="shared" si="335"/>
        <v>0</v>
      </c>
      <c r="K737" s="164">
        <f t="shared" si="335"/>
        <v>0</v>
      </c>
      <c r="L737" s="1">
        <f t="shared" si="335"/>
        <v>0</v>
      </c>
      <c r="M737" s="1">
        <f t="shared" si="335"/>
        <v>1917</v>
      </c>
      <c r="N737" s="1">
        <f t="shared" si="335"/>
        <v>17357980.399999999</v>
      </c>
      <c r="O737" s="1">
        <f t="shared" si="335"/>
        <v>0</v>
      </c>
      <c r="P737" s="1">
        <f t="shared" si="335"/>
        <v>0</v>
      </c>
      <c r="Q737" s="1">
        <f t="shared" si="335"/>
        <v>0</v>
      </c>
      <c r="R737" s="1">
        <f t="shared" si="335"/>
        <v>0</v>
      </c>
      <c r="S737" s="1">
        <f t="shared" si="335"/>
        <v>0</v>
      </c>
      <c r="T737" s="1">
        <f t="shared" si="335"/>
        <v>0</v>
      </c>
      <c r="U737" s="1">
        <f t="shared" si="335"/>
        <v>0</v>
      </c>
      <c r="V737" s="1">
        <f t="shared" si="335"/>
        <v>0</v>
      </c>
      <c r="W737" s="1">
        <f t="shared" si="335"/>
        <v>0</v>
      </c>
      <c r="X737" s="1">
        <f t="shared" si="335"/>
        <v>0</v>
      </c>
      <c r="Y737" s="1">
        <f t="shared" si="335"/>
        <v>0</v>
      </c>
      <c r="Z737" s="1">
        <f t="shared" si="335"/>
        <v>0</v>
      </c>
      <c r="AA737" s="1">
        <f t="shared" si="335"/>
        <v>0</v>
      </c>
      <c r="AB737" s="1">
        <f t="shared" si="335"/>
        <v>0</v>
      </c>
      <c r="AC737" s="1">
        <f t="shared" si="335"/>
        <v>371460.79000000004</v>
      </c>
      <c r="AD737" s="1">
        <f t="shared" si="335"/>
        <v>810000</v>
      </c>
      <c r="AE737" s="1">
        <f t="shared" si="335"/>
        <v>0</v>
      </c>
      <c r="AF737" s="2" t="s">
        <v>17037</v>
      </c>
      <c r="AG737" s="2" t="s">
        <v>17037</v>
      </c>
      <c r="AH737" s="2" t="s">
        <v>17037</v>
      </c>
      <c r="AI737" s="12"/>
      <c r="AJ737" s="12"/>
      <c r="AK737" s="12"/>
      <c r="AL737" s="12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4"/>
      <c r="AY737" s="14"/>
      <c r="AZ737" s="13"/>
      <c r="BA737" s="13"/>
      <c r="BB737" s="15"/>
      <c r="BC737" s="16">
        <f t="shared" si="317"/>
        <v>-1917</v>
      </c>
      <c r="BJ737" s="5" t="e">
        <f t="shared" si="327"/>
        <v>#N/A</v>
      </c>
      <c r="BM737" s="5" t="s">
        <v>3522</v>
      </c>
      <c r="BN737" s="5" t="s">
        <v>1345</v>
      </c>
      <c r="BO737" s="5" t="s">
        <v>3066</v>
      </c>
      <c r="BU737" s="5" t="s">
        <v>3522</v>
      </c>
      <c r="BV737" s="5" t="s">
        <v>1345</v>
      </c>
      <c r="BW737" s="5" t="s">
        <v>3066</v>
      </c>
      <c r="CH737" s="165">
        <f t="shared" si="328"/>
        <v>-9.3132257461547852E-10</v>
      </c>
    </row>
    <row r="738" spans="1:86" x14ac:dyDescent="0.3">
      <c r="A738" s="5">
        <v>1</v>
      </c>
      <c r="B738" s="17">
        <f>SUBTOTAL(9,$A$622:A738)</f>
        <v>94</v>
      </c>
      <c r="C738" s="4" t="s">
        <v>350</v>
      </c>
      <c r="D738" s="1">
        <f t="shared" ref="D738:D742" si="336">E738+F738+G738+H738+I738+J738+L738+N738+P738+R738+T738+U738+V738+W738+X738+Y738+Z738+AA738+AB738+AC738+AD738+AE738</f>
        <v>5870339.4900000002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169">
        <v>0</v>
      </c>
      <c r="L738" s="3">
        <v>0</v>
      </c>
      <c r="M738" s="1">
        <v>607</v>
      </c>
      <c r="N738" s="1">
        <v>5571117.5700000003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1">
        <f>ROUND(N738*2.14%,2)</f>
        <v>119221.92</v>
      </c>
      <c r="AD738" s="1">
        <v>180000</v>
      </c>
      <c r="AE738" s="3">
        <v>0</v>
      </c>
      <c r="AF738" s="2">
        <v>2025</v>
      </c>
      <c r="AG738" s="2">
        <v>2025</v>
      </c>
      <c r="AH738" s="2">
        <v>2025</v>
      </c>
      <c r="AI738" s="12"/>
      <c r="AJ738" s="12"/>
      <c r="AK738" s="12"/>
      <c r="AL738" s="12"/>
      <c r="AM738" s="13" t="s">
        <v>16960</v>
      </c>
      <c r="AN738" s="13" t="s">
        <v>16981</v>
      </c>
      <c r="AO738" s="13">
        <v>0</v>
      </c>
      <c r="AP738" s="13" t="s">
        <v>16962</v>
      </c>
      <c r="AQ738" s="13" t="s">
        <v>16963</v>
      </c>
      <c r="AR738" s="13">
        <v>0</v>
      </c>
      <c r="AS738" s="13"/>
      <c r="AT738" s="13"/>
      <c r="AU738" s="13"/>
      <c r="AV738" s="13"/>
      <c r="AW738" s="13" t="s">
        <v>943</v>
      </c>
      <c r="AX738" s="14">
        <v>727.9</v>
      </c>
      <c r="AY738" s="14">
        <v>650</v>
      </c>
      <c r="AZ738" s="13" t="s">
        <v>2969</v>
      </c>
      <c r="BA738" s="13" t="s">
        <v>17023</v>
      </c>
      <c r="BB738" s="15"/>
      <c r="BC738" s="16">
        <f t="shared" ref="BC738:BC745" si="337">AY738-M738</f>
        <v>43</v>
      </c>
      <c r="BJ738" s="5" t="str">
        <f t="shared" si="327"/>
        <v>нет данных</v>
      </c>
      <c r="BM738" s="5" t="s">
        <v>3524</v>
      </c>
      <c r="BN738" s="5" t="s">
        <v>1345</v>
      </c>
      <c r="BO738" s="5" t="s">
        <v>3525</v>
      </c>
      <c r="BU738" s="5" t="s">
        <v>3524</v>
      </c>
      <c r="BV738" s="5" t="s">
        <v>1345</v>
      </c>
      <c r="BW738" s="5" t="s">
        <v>3525</v>
      </c>
      <c r="CH738" s="165">
        <f t="shared" si="328"/>
        <v>-5.8207660913467407E-11</v>
      </c>
    </row>
    <row r="739" spans="1:86" x14ac:dyDescent="0.3">
      <c r="A739" s="5">
        <v>1</v>
      </c>
      <c r="B739" s="17">
        <f>SUBTOTAL(9,$A$622:A739)</f>
        <v>95</v>
      </c>
      <c r="C739" s="4" t="s">
        <v>351</v>
      </c>
      <c r="D739" s="1">
        <f t="shared" si="336"/>
        <v>6286195.5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169">
        <v>0</v>
      </c>
      <c r="L739" s="3">
        <v>0</v>
      </c>
      <c r="M739" s="1">
        <v>650</v>
      </c>
      <c r="N739" s="1">
        <v>5978260.7199999997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1">
        <f>ROUND(N739*2.14%,2)</f>
        <v>127934.78</v>
      </c>
      <c r="AD739" s="1">
        <v>180000</v>
      </c>
      <c r="AE739" s="3">
        <v>0</v>
      </c>
      <c r="AF739" s="2">
        <v>2025</v>
      </c>
      <c r="AG739" s="2">
        <v>2025</v>
      </c>
      <c r="AH739" s="2">
        <v>2025</v>
      </c>
      <c r="AI739" s="12"/>
      <c r="AJ739" s="12"/>
      <c r="AK739" s="12"/>
      <c r="AL739" s="12"/>
      <c r="AM739" s="13" t="s">
        <v>16965</v>
      </c>
      <c r="AN739" s="13" t="s">
        <v>16962</v>
      </c>
      <c r="AO739" s="13">
        <v>0</v>
      </c>
      <c r="AP739" s="13" t="s">
        <v>16974</v>
      </c>
      <c r="AQ739" s="13" t="s">
        <v>16983</v>
      </c>
      <c r="AR739" s="13" t="s">
        <v>16975</v>
      </c>
      <c r="AS739" s="13"/>
      <c r="AT739" s="13"/>
      <c r="AU739" s="13"/>
      <c r="AV739" s="13"/>
      <c r="AW739" s="13" t="s">
        <v>783</v>
      </c>
      <c r="AX739" s="14">
        <v>780.2</v>
      </c>
      <c r="AY739" s="14">
        <v>470.54</v>
      </c>
      <c r="AZ739" s="13" t="s">
        <v>2969</v>
      </c>
      <c r="BA739" s="13" t="s">
        <v>17023</v>
      </c>
      <c r="BB739" s="15"/>
      <c r="BC739" s="16">
        <f t="shared" si="337"/>
        <v>-179.45999999999998</v>
      </c>
      <c r="BJ739" s="5" t="str">
        <f t="shared" si="327"/>
        <v>нет данных</v>
      </c>
      <c r="BM739" s="5" t="s">
        <v>3526</v>
      </c>
      <c r="BN739" s="5" t="s">
        <v>778</v>
      </c>
      <c r="BO739" s="5" t="s">
        <v>799</v>
      </c>
      <c r="BU739" s="5" t="s">
        <v>3526</v>
      </c>
      <c r="BV739" s="5" t="s">
        <v>778</v>
      </c>
      <c r="BW739" s="5" t="s">
        <v>799</v>
      </c>
      <c r="CH739" s="165">
        <f t="shared" si="328"/>
        <v>2.6193447411060333E-10</v>
      </c>
    </row>
    <row r="740" spans="1:86" x14ac:dyDescent="0.3">
      <c r="A740" s="5">
        <v>1</v>
      </c>
      <c r="B740" s="17">
        <f>SUBTOTAL(9,$A$622:A740)</f>
        <v>96</v>
      </c>
      <c r="C740" s="4" t="s">
        <v>352</v>
      </c>
      <c r="D740" s="1">
        <f t="shared" si="336"/>
        <v>1740792.5999999999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169">
        <v>0</v>
      </c>
      <c r="L740" s="3">
        <v>0</v>
      </c>
      <c r="M740" s="1">
        <v>180</v>
      </c>
      <c r="N740" s="1">
        <v>1557462.89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1">
        <f>ROUND(N740*2.14%,2)</f>
        <v>33329.71</v>
      </c>
      <c r="AD740" s="1">
        <v>150000</v>
      </c>
      <c r="AE740" s="3">
        <v>0</v>
      </c>
      <c r="AF740" s="2">
        <v>2025</v>
      </c>
      <c r="AG740" s="2">
        <v>2025</v>
      </c>
      <c r="AH740" s="2">
        <v>2025</v>
      </c>
      <c r="AI740" s="12"/>
      <c r="AJ740" s="12"/>
      <c r="AK740" s="12"/>
      <c r="AL740" s="12"/>
      <c r="AM740" s="13" t="s">
        <v>16960</v>
      </c>
      <c r="AN740" s="13" t="s">
        <v>16976</v>
      </c>
      <c r="AO740" s="13">
        <v>0</v>
      </c>
      <c r="AP740" s="13" t="s">
        <v>16980</v>
      </c>
      <c r="AQ740" s="13" t="s">
        <v>16979</v>
      </c>
      <c r="AR740" s="13">
        <v>0</v>
      </c>
      <c r="AS740" s="13"/>
      <c r="AT740" s="13"/>
      <c r="AU740" s="13"/>
      <c r="AV740" s="13"/>
      <c r="AW740" s="13" t="s">
        <v>797</v>
      </c>
      <c r="AX740" s="14">
        <v>275.7</v>
      </c>
      <c r="AY740" s="14">
        <v>164.52</v>
      </c>
      <c r="AZ740" s="13" t="s">
        <v>2969</v>
      </c>
      <c r="BA740" s="13" t="s">
        <v>17023</v>
      </c>
      <c r="BB740" s="15"/>
      <c r="BC740" s="16">
        <f t="shared" si="337"/>
        <v>-15.47999999999999</v>
      </c>
      <c r="BJ740" s="5" t="str">
        <f t="shared" si="327"/>
        <v>нет данных</v>
      </c>
      <c r="BM740" s="5" t="s">
        <v>3527</v>
      </c>
      <c r="BN740" s="5" t="s">
        <v>806</v>
      </c>
      <c r="BO740" s="5" t="s">
        <v>3528</v>
      </c>
      <c r="BU740" s="5" t="s">
        <v>3527</v>
      </c>
      <c r="BV740" s="5" t="s">
        <v>806</v>
      </c>
      <c r="BW740" s="5" t="s">
        <v>3528</v>
      </c>
      <c r="CH740" s="165">
        <f t="shared" si="328"/>
        <v>-2.9103830456733704E-11</v>
      </c>
    </row>
    <row r="741" spans="1:86" x14ac:dyDescent="0.3">
      <c r="A741" s="5">
        <v>1</v>
      </c>
      <c r="B741" s="17">
        <f>SUBTOTAL(9,$A$622:A741)</f>
        <v>97</v>
      </c>
      <c r="C741" s="4" t="s">
        <v>353</v>
      </c>
      <c r="D741" s="1">
        <f t="shared" si="336"/>
        <v>1740792.5999999999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169">
        <v>0</v>
      </c>
      <c r="L741" s="3">
        <v>0</v>
      </c>
      <c r="M741" s="1">
        <v>180</v>
      </c>
      <c r="N741" s="1">
        <v>1557462.89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1">
        <f>ROUND(N741*2.14%,2)</f>
        <v>33329.71</v>
      </c>
      <c r="AD741" s="1">
        <v>150000</v>
      </c>
      <c r="AE741" s="3">
        <v>0</v>
      </c>
      <c r="AF741" s="2">
        <v>2025</v>
      </c>
      <c r="AG741" s="2">
        <v>2025</v>
      </c>
      <c r="AH741" s="2">
        <v>2025</v>
      </c>
      <c r="AI741" s="12"/>
      <c r="AJ741" s="12"/>
      <c r="AK741" s="12"/>
      <c r="AL741" s="12"/>
      <c r="AM741" s="13" t="s">
        <v>16960</v>
      </c>
      <c r="AN741" s="13" t="s">
        <v>16976</v>
      </c>
      <c r="AO741" s="13">
        <v>0</v>
      </c>
      <c r="AP741" s="13" t="s">
        <v>16980</v>
      </c>
      <c r="AQ741" s="13" t="s">
        <v>16979</v>
      </c>
      <c r="AR741" s="13">
        <v>0</v>
      </c>
      <c r="AS741" s="13"/>
      <c r="AT741" s="13"/>
      <c r="AU741" s="13"/>
      <c r="AV741" s="13"/>
      <c r="AW741" s="13" t="s">
        <v>797</v>
      </c>
      <c r="AX741" s="14">
        <v>298.89999999999998</v>
      </c>
      <c r="AY741" s="14">
        <v>171.54</v>
      </c>
      <c r="AZ741" s="13" t="s">
        <v>2969</v>
      </c>
      <c r="BA741" s="13" t="s">
        <v>17023</v>
      </c>
      <c r="BB741" s="15"/>
      <c r="BC741" s="16">
        <f t="shared" si="337"/>
        <v>-8.460000000000008</v>
      </c>
      <c r="BJ741" s="5" t="str">
        <f t="shared" si="327"/>
        <v>нет данных</v>
      </c>
      <c r="BM741" s="5" t="s">
        <v>3529</v>
      </c>
      <c r="BN741" s="5" t="s">
        <v>718</v>
      </c>
      <c r="BO741" s="5" t="s">
        <v>3530</v>
      </c>
      <c r="BU741" s="5" t="s">
        <v>3529</v>
      </c>
      <c r="BV741" s="5" t="s">
        <v>718</v>
      </c>
      <c r="BW741" s="5" t="s">
        <v>3530</v>
      </c>
      <c r="CH741" s="165">
        <f t="shared" si="328"/>
        <v>-2.9103830456733704E-11</v>
      </c>
    </row>
    <row r="742" spans="1:86" x14ac:dyDescent="0.3">
      <c r="A742" s="5">
        <v>1</v>
      </c>
      <c r="B742" s="17">
        <f>SUBTOTAL(9,$A$622:A742)</f>
        <v>98</v>
      </c>
      <c r="C742" s="4" t="s">
        <v>354</v>
      </c>
      <c r="D742" s="1">
        <f t="shared" si="336"/>
        <v>2901321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169">
        <v>0</v>
      </c>
      <c r="L742" s="3">
        <v>0</v>
      </c>
      <c r="M742" s="1">
        <v>300</v>
      </c>
      <c r="N742" s="1">
        <v>2693676.33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1">
        <f>ROUND(N742*2.14%,2)</f>
        <v>57644.67</v>
      </c>
      <c r="AD742" s="1">
        <v>150000</v>
      </c>
      <c r="AE742" s="3">
        <v>0</v>
      </c>
      <c r="AF742" s="2">
        <v>2025</v>
      </c>
      <c r="AG742" s="2">
        <v>2025</v>
      </c>
      <c r="AH742" s="2">
        <v>2025</v>
      </c>
      <c r="AI742" s="12"/>
      <c r="AJ742" s="12"/>
      <c r="AK742" s="12"/>
      <c r="AL742" s="12"/>
      <c r="AM742" s="13" t="s">
        <v>16960</v>
      </c>
      <c r="AN742" s="13" t="s">
        <v>16981</v>
      </c>
      <c r="AO742" s="13">
        <v>0</v>
      </c>
      <c r="AP742" s="13" t="s">
        <v>16985</v>
      </c>
      <c r="AQ742" s="13" t="s">
        <v>16979</v>
      </c>
      <c r="AR742" s="13">
        <v>0</v>
      </c>
      <c r="AS742" s="13"/>
      <c r="AT742" s="13"/>
      <c r="AU742" s="13"/>
      <c r="AV742" s="13"/>
      <c r="AW742" s="13" t="s">
        <v>915</v>
      </c>
      <c r="AX742" s="14">
        <v>389.5</v>
      </c>
      <c r="AY742" s="14">
        <v>227.63</v>
      </c>
      <c r="AZ742" s="13" t="s">
        <v>2969</v>
      </c>
      <c r="BA742" s="13" t="s">
        <v>17023</v>
      </c>
      <c r="BB742" s="15"/>
      <c r="BC742" s="16">
        <f t="shared" si="337"/>
        <v>-72.37</v>
      </c>
      <c r="BJ742" s="5" t="str">
        <f t="shared" si="327"/>
        <v>нет данных</v>
      </c>
      <c r="BM742" s="5" t="s">
        <v>3531</v>
      </c>
      <c r="BN742" s="5" t="s">
        <v>1282</v>
      </c>
      <c r="BO742" s="5" t="s">
        <v>2971</v>
      </c>
      <c r="BU742" s="5" t="s">
        <v>3531</v>
      </c>
      <c r="BV742" s="5" t="s">
        <v>1282</v>
      </c>
      <c r="BW742" s="5" t="s">
        <v>2971</v>
      </c>
      <c r="CH742" s="165">
        <f t="shared" si="328"/>
        <v>-5.8207660913467407E-11</v>
      </c>
    </row>
    <row r="743" spans="1:86" x14ac:dyDescent="0.3">
      <c r="B743" s="166" t="s">
        <v>372</v>
      </c>
      <c r="C743" s="166"/>
      <c r="D743" s="163">
        <f>D744+D745</f>
        <v>9318713.5999999978</v>
      </c>
      <c r="E743" s="1">
        <f t="shared" ref="E743:AE743" si="338">E744+E745</f>
        <v>0</v>
      </c>
      <c r="F743" s="1">
        <f t="shared" si="338"/>
        <v>0</v>
      </c>
      <c r="G743" s="1">
        <f t="shared" si="338"/>
        <v>0</v>
      </c>
      <c r="H743" s="1">
        <f t="shared" si="338"/>
        <v>0</v>
      </c>
      <c r="I743" s="1">
        <f t="shared" si="338"/>
        <v>0</v>
      </c>
      <c r="J743" s="1">
        <f t="shared" si="338"/>
        <v>0</v>
      </c>
      <c r="K743" s="164">
        <f t="shared" si="338"/>
        <v>0</v>
      </c>
      <c r="L743" s="1">
        <f t="shared" si="338"/>
        <v>0</v>
      </c>
      <c r="M743" s="1">
        <f t="shared" si="338"/>
        <v>1106</v>
      </c>
      <c r="N743" s="1">
        <f t="shared" si="338"/>
        <v>8771013.8999999985</v>
      </c>
      <c r="O743" s="1">
        <f t="shared" si="338"/>
        <v>0</v>
      </c>
      <c r="P743" s="1">
        <f t="shared" si="338"/>
        <v>0</v>
      </c>
      <c r="Q743" s="1">
        <f t="shared" si="338"/>
        <v>0</v>
      </c>
      <c r="R743" s="1">
        <f t="shared" si="338"/>
        <v>0</v>
      </c>
      <c r="S743" s="1">
        <f t="shared" si="338"/>
        <v>0</v>
      </c>
      <c r="T743" s="1">
        <f t="shared" si="338"/>
        <v>0</v>
      </c>
      <c r="U743" s="1">
        <f t="shared" si="338"/>
        <v>0</v>
      </c>
      <c r="V743" s="1">
        <f t="shared" si="338"/>
        <v>0</v>
      </c>
      <c r="W743" s="1">
        <f t="shared" si="338"/>
        <v>0</v>
      </c>
      <c r="X743" s="1">
        <f t="shared" si="338"/>
        <v>0</v>
      </c>
      <c r="Y743" s="1">
        <f t="shared" si="338"/>
        <v>0</v>
      </c>
      <c r="Z743" s="1">
        <f t="shared" si="338"/>
        <v>0</v>
      </c>
      <c r="AA743" s="1">
        <f t="shared" si="338"/>
        <v>0</v>
      </c>
      <c r="AB743" s="1">
        <f t="shared" si="338"/>
        <v>0</v>
      </c>
      <c r="AC743" s="1">
        <f t="shared" si="338"/>
        <v>187699.69999999998</v>
      </c>
      <c r="AD743" s="1">
        <f t="shared" si="338"/>
        <v>360000</v>
      </c>
      <c r="AE743" s="1">
        <f t="shared" si="338"/>
        <v>0</v>
      </c>
      <c r="AF743" s="2" t="s">
        <v>17037</v>
      </c>
      <c r="AG743" s="2" t="s">
        <v>17037</v>
      </c>
      <c r="AH743" s="2" t="s">
        <v>17037</v>
      </c>
      <c r="AI743" s="12"/>
      <c r="AJ743" s="12"/>
      <c r="AK743" s="12"/>
      <c r="AL743" s="12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4"/>
      <c r="AY743" s="14"/>
      <c r="AZ743" s="13"/>
      <c r="BA743" s="13"/>
      <c r="BB743" s="15"/>
      <c r="BC743" s="16">
        <f t="shared" si="337"/>
        <v>-1106</v>
      </c>
      <c r="BJ743" s="5" t="e">
        <f t="shared" si="327"/>
        <v>#N/A</v>
      </c>
      <c r="BM743" s="5" t="s">
        <v>3569</v>
      </c>
      <c r="BN743" s="5" t="s">
        <v>2986</v>
      </c>
      <c r="BO743" s="5" t="s">
        <v>3570</v>
      </c>
      <c r="BU743" s="5" t="s">
        <v>3569</v>
      </c>
      <c r="BV743" s="5" t="s">
        <v>2986</v>
      </c>
      <c r="BW743" s="5" t="s">
        <v>3570</v>
      </c>
      <c r="CH743" s="165">
        <f t="shared" si="328"/>
        <v>-6.9849193096160889E-10</v>
      </c>
    </row>
    <row r="744" spans="1:86" x14ac:dyDescent="0.3">
      <c r="A744" s="5">
        <v>1</v>
      </c>
      <c r="B744" s="17">
        <f>SUBTOTAL(9,$A$622:A744)</f>
        <v>99</v>
      </c>
      <c r="C744" s="4" t="s">
        <v>378</v>
      </c>
      <c r="D744" s="1">
        <f t="shared" ref="D744:D745" si="339">E744+F744+G744+H744+I744+J744+L744+N744+P744+R744+T744+U744+V744+W744+X744+Y744+Z744+AA744+AB744+AC744+AD744+AE744</f>
        <v>4859886.0799999991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169">
        <v>0</v>
      </c>
      <c r="L744" s="3">
        <v>0</v>
      </c>
      <c r="M744" s="1">
        <v>576.79999999999995</v>
      </c>
      <c r="N744" s="1">
        <v>4581834.8099999996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1">
        <f>ROUND(N744*2.14%,2)+0.01</f>
        <v>98051.26999999999</v>
      </c>
      <c r="AD744" s="1">
        <v>180000</v>
      </c>
      <c r="AE744" s="3">
        <v>0</v>
      </c>
      <c r="AF744" s="2">
        <v>2025</v>
      </c>
      <c r="AG744" s="2">
        <v>2025</v>
      </c>
      <c r="AH744" s="2">
        <v>2025</v>
      </c>
      <c r="AI744" s="12"/>
      <c r="AJ744" s="12"/>
      <c r="AK744" s="12"/>
      <c r="AL744" s="12"/>
      <c r="AM744" s="13" t="s">
        <v>16971</v>
      </c>
      <c r="AN744" s="13" t="s">
        <v>16982</v>
      </c>
      <c r="AO744" s="13">
        <v>0</v>
      </c>
      <c r="AP744" s="13" t="s">
        <v>16961</v>
      </c>
      <c r="AQ744" s="13" t="s">
        <v>16985</v>
      </c>
      <c r="AR744" s="13">
        <v>0</v>
      </c>
      <c r="AS744" s="13"/>
      <c r="AT744" s="13"/>
      <c r="AU744" s="13"/>
      <c r="AV744" s="13"/>
      <c r="AW744" s="13" t="s">
        <v>669</v>
      </c>
      <c r="AX744" s="14">
        <v>745.69</v>
      </c>
      <c r="AY744" s="14">
        <v>650</v>
      </c>
      <c r="AZ744" s="13" t="s">
        <v>2969</v>
      </c>
      <c r="BA744" s="13" t="s">
        <v>17023</v>
      </c>
      <c r="BB744" s="15"/>
      <c r="BC744" s="16">
        <f t="shared" si="337"/>
        <v>73.200000000000045</v>
      </c>
      <c r="BJ744" s="5" t="str">
        <f t="shared" si="327"/>
        <v>520.000</v>
      </c>
      <c r="BM744" s="5" t="s">
        <v>3571</v>
      </c>
      <c r="BN744" s="5" t="s">
        <v>2986</v>
      </c>
      <c r="BO744" s="5" t="s">
        <v>2986</v>
      </c>
      <c r="BU744" s="5" t="s">
        <v>3571</v>
      </c>
      <c r="BV744" s="5" t="s">
        <v>2986</v>
      </c>
      <c r="BW744" s="5" t="s">
        <v>2986</v>
      </c>
      <c r="CH744" s="165">
        <f t="shared" si="328"/>
        <v>-4.3655745685100555E-10</v>
      </c>
    </row>
    <row r="745" spans="1:86" x14ac:dyDescent="0.3">
      <c r="A745" s="5">
        <v>1</v>
      </c>
      <c r="B745" s="17">
        <f>SUBTOTAL(9,$A$622:A745)</f>
        <v>100</v>
      </c>
      <c r="C745" s="4" t="s">
        <v>379</v>
      </c>
      <c r="D745" s="1">
        <f t="shared" si="339"/>
        <v>4458827.5199999996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169">
        <v>0</v>
      </c>
      <c r="L745" s="3">
        <v>0</v>
      </c>
      <c r="M745" s="1">
        <v>529.20000000000005</v>
      </c>
      <c r="N745" s="1">
        <v>4189179.09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1">
        <f>ROUND(N745*2.14%,2)</f>
        <v>89648.43</v>
      </c>
      <c r="AD745" s="1">
        <v>180000</v>
      </c>
      <c r="AE745" s="3">
        <v>0</v>
      </c>
      <c r="AF745" s="2">
        <v>2025</v>
      </c>
      <c r="AG745" s="2">
        <v>2025</v>
      </c>
      <c r="AH745" s="2">
        <v>2025</v>
      </c>
      <c r="AI745" s="12"/>
      <c r="AJ745" s="12"/>
      <c r="AK745" s="12"/>
      <c r="AL745" s="12"/>
      <c r="AM745" s="13" t="s">
        <v>16965</v>
      </c>
      <c r="AN745" s="13" t="s">
        <v>16960</v>
      </c>
      <c r="AO745" s="13">
        <v>0</v>
      </c>
      <c r="AP745" s="13" t="s">
        <v>16980</v>
      </c>
      <c r="AQ745" s="13" t="s">
        <v>16977</v>
      </c>
      <c r="AR745" s="13">
        <v>0</v>
      </c>
      <c r="AS745" s="13"/>
      <c r="AT745" s="13"/>
      <c r="AU745" s="13"/>
      <c r="AV745" s="13"/>
      <c r="AW745" s="13" t="s">
        <v>639</v>
      </c>
      <c r="AX745" s="14">
        <v>574.20000000000005</v>
      </c>
      <c r="AY745" s="14">
        <v>517</v>
      </c>
      <c r="AZ745" s="13" t="s">
        <v>2969</v>
      </c>
      <c r="BA745" s="13" t="s">
        <v>17023</v>
      </c>
      <c r="BB745" s="15"/>
      <c r="BC745" s="16">
        <f t="shared" si="337"/>
        <v>-12.200000000000045</v>
      </c>
      <c r="BJ745" s="5" t="str">
        <f t="shared" si="327"/>
        <v>413.580</v>
      </c>
      <c r="BM745" s="5" t="s">
        <v>3572</v>
      </c>
      <c r="BN745" s="5" t="s">
        <v>2986</v>
      </c>
      <c r="BO745" s="5" t="s">
        <v>2986</v>
      </c>
      <c r="BU745" s="5" t="s">
        <v>3572</v>
      </c>
      <c r="BV745" s="5" t="s">
        <v>2986</v>
      </c>
      <c r="BW745" s="5" t="s">
        <v>2986</v>
      </c>
      <c r="CH745" s="165">
        <f t="shared" si="328"/>
        <v>-2.9103830456733704E-10</v>
      </c>
    </row>
    <row r="746" spans="1:86" x14ac:dyDescent="0.3">
      <c r="B746" s="166" t="s">
        <v>17032</v>
      </c>
      <c r="C746" s="166"/>
      <c r="D746" s="163">
        <f>D747</f>
        <v>8285735.04</v>
      </c>
      <c r="E746" s="1">
        <f t="shared" ref="E746:AE746" si="340">E747</f>
        <v>0</v>
      </c>
      <c r="F746" s="1">
        <f t="shared" si="340"/>
        <v>0</v>
      </c>
      <c r="G746" s="1">
        <f t="shared" si="340"/>
        <v>0</v>
      </c>
      <c r="H746" s="1">
        <f t="shared" si="340"/>
        <v>0</v>
      </c>
      <c r="I746" s="1">
        <f t="shared" si="340"/>
        <v>0</v>
      </c>
      <c r="J746" s="1">
        <f t="shared" si="340"/>
        <v>0</v>
      </c>
      <c r="K746" s="164">
        <f t="shared" si="340"/>
        <v>0</v>
      </c>
      <c r="L746" s="1">
        <f t="shared" si="340"/>
        <v>0</v>
      </c>
      <c r="M746" s="1">
        <f t="shared" si="340"/>
        <v>983.4</v>
      </c>
      <c r="N746" s="1">
        <f t="shared" si="340"/>
        <v>7935906.6399999997</v>
      </c>
      <c r="O746" s="1">
        <f t="shared" si="340"/>
        <v>0</v>
      </c>
      <c r="P746" s="1">
        <f t="shared" si="340"/>
        <v>0</v>
      </c>
      <c r="Q746" s="1">
        <f t="shared" si="340"/>
        <v>0</v>
      </c>
      <c r="R746" s="1">
        <f t="shared" si="340"/>
        <v>0</v>
      </c>
      <c r="S746" s="1">
        <f t="shared" si="340"/>
        <v>0</v>
      </c>
      <c r="T746" s="1">
        <f t="shared" si="340"/>
        <v>0</v>
      </c>
      <c r="U746" s="1">
        <f t="shared" si="340"/>
        <v>0</v>
      </c>
      <c r="V746" s="1">
        <f t="shared" si="340"/>
        <v>0</v>
      </c>
      <c r="W746" s="1">
        <f t="shared" si="340"/>
        <v>0</v>
      </c>
      <c r="X746" s="1">
        <f t="shared" si="340"/>
        <v>0</v>
      </c>
      <c r="Y746" s="1">
        <f t="shared" si="340"/>
        <v>0</v>
      </c>
      <c r="Z746" s="1">
        <f t="shared" si="340"/>
        <v>0</v>
      </c>
      <c r="AA746" s="1">
        <f t="shared" si="340"/>
        <v>0</v>
      </c>
      <c r="AB746" s="1">
        <f t="shared" si="340"/>
        <v>0</v>
      </c>
      <c r="AC746" s="1">
        <f t="shared" si="340"/>
        <v>169828.4</v>
      </c>
      <c r="AD746" s="1">
        <f t="shared" si="340"/>
        <v>180000</v>
      </c>
      <c r="AE746" s="1">
        <f t="shared" si="340"/>
        <v>0</v>
      </c>
      <c r="AF746" s="2" t="s">
        <v>17037</v>
      </c>
      <c r="AG746" s="2" t="s">
        <v>17037</v>
      </c>
      <c r="AH746" s="2" t="s">
        <v>17037</v>
      </c>
      <c r="AI746" s="12"/>
      <c r="AJ746" s="12"/>
      <c r="AK746" s="12"/>
      <c r="AL746" s="12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4"/>
      <c r="AY746" s="14"/>
      <c r="AZ746" s="13"/>
      <c r="BA746" s="13"/>
      <c r="BB746" s="15"/>
      <c r="BC746" s="16"/>
      <c r="BM746" s="5" t="s">
        <v>3944</v>
      </c>
      <c r="BN746" s="5" t="s">
        <v>3050</v>
      </c>
      <c r="BO746" s="5" t="s">
        <v>2986</v>
      </c>
      <c r="BU746" s="5" t="s">
        <v>3944</v>
      </c>
      <c r="BV746" s="5" t="s">
        <v>3050</v>
      </c>
      <c r="BW746" s="5" t="s">
        <v>2986</v>
      </c>
      <c r="CH746" s="165">
        <f t="shared" si="328"/>
        <v>3.7834979593753815E-10</v>
      </c>
    </row>
    <row r="747" spans="1:86" x14ac:dyDescent="0.3">
      <c r="A747" s="5">
        <v>1</v>
      </c>
      <c r="B747" s="17">
        <f>SUBTOTAL(9,$A$622:A747)</f>
        <v>101</v>
      </c>
      <c r="C747" s="4" t="s">
        <v>2517</v>
      </c>
      <c r="D747" s="1">
        <f>E747+F747+G747+H747+I747+J747+L747+N747+P747+R747+T747+U747+V747+W747+X747+Y747+Z747+AA747+AB747+AC747+AD747+AE747</f>
        <v>8285735.04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169">
        <v>0</v>
      </c>
      <c r="L747" s="3">
        <v>0</v>
      </c>
      <c r="M747" s="190">
        <v>983.4</v>
      </c>
      <c r="N747" s="1">
        <v>7935906.6399999997</v>
      </c>
      <c r="O747" s="1">
        <v>0</v>
      </c>
      <c r="P747" s="197">
        <v>0</v>
      </c>
      <c r="Q747" s="1">
        <v>0</v>
      </c>
      <c r="R747" s="197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1">
        <f>ROUND(N747*2.14%,2)</f>
        <v>169828.4</v>
      </c>
      <c r="AD747" s="1">
        <v>180000</v>
      </c>
      <c r="AE747" s="3">
        <v>0</v>
      </c>
      <c r="AF747" s="2">
        <v>2025</v>
      </c>
      <c r="AG747" s="2">
        <v>2025</v>
      </c>
      <c r="AH747" s="2">
        <v>2025</v>
      </c>
      <c r="AI747" s="12"/>
      <c r="AJ747" s="12"/>
      <c r="AK747" s="12"/>
      <c r="AL747" s="12"/>
      <c r="AM747" s="13" t="s">
        <v>16978</v>
      </c>
      <c r="AN747" s="13" t="s">
        <v>16974</v>
      </c>
      <c r="AO747" s="13"/>
      <c r="AP747" s="13" t="s">
        <v>16975</v>
      </c>
      <c r="AQ747" s="13" t="s">
        <v>16975</v>
      </c>
      <c r="AR747" s="13" t="s">
        <v>16967</v>
      </c>
      <c r="AS747" s="13"/>
      <c r="AT747" s="13"/>
      <c r="AU747" s="13"/>
      <c r="AV747" s="13"/>
      <c r="AW747" s="13">
        <v>1988</v>
      </c>
      <c r="AX747" s="14">
        <v>915.9</v>
      </c>
      <c r="AY747" s="14">
        <v>983.4</v>
      </c>
      <c r="AZ747" s="13" t="s">
        <v>17033</v>
      </c>
      <c r="BA747" s="13" t="s">
        <v>17023</v>
      </c>
      <c r="BB747" s="15"/>
      <c r="BC747" s="16"/>
      <c r="BM747" s="5" t="s">
        <v>3945</v>
      </c>
      <c r="BN747" s="5" t="s">
        <v>642</v>
      </c>
      <c r="BO747" s="5" t="s">
        <v>3947</v>
      </c>
      <c r="BU747" s="5" t="s">
        <v>3945</v>
      </c>
      <c r="BV747" s="5" t="s">
        <v>642</v>
      </c>
      <c r="BW747" s="5" t="s">
        <v>3947</v>
      </c>
      <c r="CH747" s="165">
        <f t="shared" si="328"/>
        <v>3.7834979593753815E-10</v>
      </c>
    </row>
    <row r="748" spans="1:86" x14ac:dyDescent="0.3">
      <c r="B748" s="166" t="s">
        <v>219</v>
      </c>
      <c r="C748" s="166"/>
      <c r="D748" s="163">
        <f>D749+D750</f>
        <v>7585567.6799999997</v>
      </c>
      <c r="E748" s="1">
        <f t="shared" ref="E748:AE748" si="341">E749+E750</f>
        <v>0</v>
      </c>
      <c r="F748" s="1">
        <f t="shared" si="341"/>
        <v>0</v>
      </c>
      <c r="G748" s="1">
        <f t="shared" si="341"/>
        <v>0</v>
      </c>
      <c r="H748" s="1">
        <f t="shared" si="341"/>
        <v>0</v>
      </c>
      <c r="I748" s="1">
        <f t="shared" si="341"/>
        <v>0</v>
      </c>
      <c r="J748" s="1">
        <f t="shared" si="341"/>
        <v>0</v>
      </c>
      <c r="K748" s="164">
        <f t="shared" si="341"/>
        <v>0</v>
      </c>
      <c r="L748" s="1">
        <f t="shared" si="341"/>
        <v>0</v>
      </c>
      <c r="M748" s="1">
        <f t="shared" si="341"/>
        <v>900.3</v>
      </c>
      <c r="N748" s="1">
        <f t="shared" si="341"/>
        <v>7103551.6699999999</v>
      </c>
      <c r="O748" s="1">
        <f t="shared" si="341"/>
        <v>0</v>
      </c>
      <c r="P748" s="1">
        <f t="shared" si="341"/>
        <v>0</v>
      </c>
      <c r="Q748" s="1">
        <f t="shared" si="341"/>
        <v>0</v>
      </c>
      <c r="R748" s="1">
        <f t="shared" si="341"/>
        <v>0</v>
      </c>
      <c r="S748" s="1">
        <f t="shared" si="341"/>
        <v>0</v>
      </c>
      <c r="T748" s="1">
        <f t="shared" si="341"/>
        <v>0</v>
      </c>
      <c r="U748" s="1">
        <f t="shared" si="341"/>
        <v>0</v>
      </c>
      <c r="V748" s="1">
        <f t="shared" si="341"/>
        <v>0</v>
      </c>
      <c r="W748" s="1">
        <f t="shared" si="341"/>
        <v>0</v>
      </c>
      <c r="X748" s="1">
        <f t="shared" si="341"/>
        <v>0</v>
      </c>
      <c r="Y748" s="1">
        <f t="shared" si="341"/>
        <v>0</v>
      </c>
      <c r="Z748" s="1">
        <f t="shared" si="341"/>
        <v>0</v>
      </c>
      <c r="AA748" s="1">
        <f t="shared" si="341"/>
        <v>0</v>
      </c>
      <c r="AB748" s="1">
        <f t="shared" si="341"/>
        <v>0</v>
      </c>
      <c r="AC748" s="1">
        <f t="shared" si="341"/>
        <v>152016.01</v>
      </c>
      <c r="AD748" s="1">
        <f t="shared" si="341"/>
        <v>330000</v>
      </c>
      <c r="AE748" s="1">
        <f t="shared" si="341"/>
        <v>0</v>
      </c>
      <c r="AF748" s="2" t="s">
        <v>17037</v>
      </c>
      <c r="AG748" s="2" t="s">
        <v>17037</v>
      </c>
      <c r="AH748" s="2" t="s">
        <v>17037</v>
      </c>
      <c r="AI748" s="12"/>
      <c r="AJ748" s="12"/>
      <c r="AK748" s="12"/>
      <c r="AL748" s="12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4"/>
      <c r="AY748" s="14"/>
      <c r="AZ748" s="13"/>
      <c r="BA748" s="13"/>
      <c r="BB748" s="15"/>
      <c r="BC748" s="16">
        <f t="shared" ref="BC748:BC777" si="342">AY748-M748</f>
        <v>-900.3</v>
      </c>
      <c r="BJ748" s="5" t="e">
        <f t="shared" ref="BJ748:BJ779" si="343">VLOOKUP(C748,BM:BO,3,FALSE)</f>
        <v>#N/A</v>
      </c>
      <c r="BM748" s="5" t="s">
        <v>3323</v>
      </c>
      <c r="BN748" s="5" t="s">
        <v>17000</v>
      </c>
      <c r="BO748" s="5" t="s">
        <v>3324</v>
      </c>
      <c r="BU748" s="5" t="s">
        <v>3323</v>
      </c>
      <c r="BV748" s="5" t="s">
        <v>17000</v>
      </c>
      <c r="BW748" s="5" t="s">
        <v>3324</v>
      </c>
      <c r="CH748" s="165">
        <f t="shared" si="328"/>
        <v>-2.3283064365386963E-10</v>
      </c>
    </row>
    <row r="749" spans="1:86" x14ac:dyDescent="0.3">
      <c r="A749" s="5">
        <v>1</v>
      </c>
      <c r="B749" s="17">
        <f>SUBTOTAL(9,$A$622:A749)</f>
        <v>102</v>
      </c>
      <c r="C749" s="4" t="s">
        <v>243</v>
      </c>
      <c r="D749" s="1">
        <f t="shared" ref="D749:D750" si="344">E749+F749+G749+H749+I749+J749+L749+N749+P749+R749+T749+U749+V749+W749+X749+Y749+Z749+AA749+AB749+AC749+AD749+AE749</f>
        <v>5215446.3999999994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169">
        <v>0</v>
      </c>
      <c r="L749" s="3">
        <v>0</v>
      </c>
      <c r="M749" s="1">
        <v>619</v>
      </c>
      <c r="N749" s="1">
        <v>4929945.5599999996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1">
        <f>ROUND(N749*2.14%,2)+0.01</f>
        <v>105500.84</v>
      </c>
      <c r="AD749" s="1">
        <v>180000</v>
      </c>
      <c r="AE749" s="3">
        <v>0</v>
      </c>
      <c r="AF749" s="2">
        <v>2025</v>
      </c>
      <c r="AG749" s="2">
        <v>2025</v>
      </c>
      <c r="AH749" s="2">
        <v>2025</v>
      </c>
      <c r="AI749" s="12"/>
      <c r="AJ749" s="12"/>
      <c r="AK749" s="12"/>
      <c r="AL749" s="12"/>
      <c r="AM749" s="13" t="s">
        <v>16964</v>
      </c>
      <c r="AN749" s="13" t="s">
        <v>16970</v>
      </c>
      <c r="AO749" s="13">
        <v>0</v>
      </c>
      <c r="AP749" s="13" t="s">
        <v>16966</v>
      </c>
      <c r="AQ749" s="13" t="s">
        <v>16977</v>
      </c>
      <c r="AR749" s="13">
        <v>0</v>
      </c>
      <c r="AS749" s="13"/>
      <c r="AT749" s="13"/>
      <c r="AU749" s="13"/>
      <c r="AV749" s="13"/>
      <c r="AW749" s="13" t="s">
        <v>669</v>
      </c>
      <c r="AX749" s="14">
        <v>630.70000000000005</v>
      </c>
      <c r="AY749" s="14">
        <v>578.6</v>
      </c>
      <c r="AZ749" s="13" t="s">
        <v>2969</v>
      </c>
      <c r="BA749" s="13" t="s">
        <v>17023</v>
      </c>
      <c r="BB749" s="15"/>
      <c r="BC749" s="16">
        <f t="shared" si="342"/>
        <v>-40.399999999999977</v>
      </c>
      <c r="BJ749" s="5" t="str">
        <f t="shared" si="343"/>
        <v>446.100</v>
      </c>
      <c r="BM749" s="5" t="s">
        <v>3325</v>
      </c>
      <c r="BN749" s="5" t="s">
        <v>17000</v>
      </c>
      <c r="BO749" s="5" t="s">
        <v>1279</v>
      </c>
      <c r="BU749" s="5" t="s">
        <v>3325</v>
      </c>
      <c r="BV749" s="5" t="s">
        <v>17000</v>
      </c>
      <c r="BW749" s="5" t="s">
        <v>1279</v>
      </c>
      <c r="CH749" s="165">
        <f t="shared" si="328"/>
        <v>-1.4551915228366852E-10</v>
      </c>
    </row>
    <row r="750" spans="1:86" x14ac:dyDescent="0.3">
      <c r="A750" s="5">
        <v>1</v>
      </c>
      <c r="B750" s="17">
        <f>SUBTOTAL(9,$A$622:A750)</f>
        <v>103</v>
      </c>
      <c r="C750" s="4" t="s">
        <v>244</v>
      </c>
      <c r="D750" s="1">
        <f t="shared" si="344"/>
        <v>2370121.2799999998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169">
        <v>0</v>
      </c>
      <c r="L750" s="3">
        <v>0</v>
      </c>
      <c r="M750" s="1">
        <v>281.3</v>
      </c>
      <c r="N750" s="1">
        <v>2173606.11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1">
        <f>ROUND(N750*2.14%,2)</f>
        <v>46515.17</v>
      </c>
      <c r="AD750" s="1">
        <v>150000</v>
      </c>
      <c r="AE750" s="3">
        <v>0</v>
      </c>
      <c r="AF750" s="2">
        <v>2025</v>
      </c>
      <c r="AG750" s="2">
        <v>2025</v>
      </c>
      <c r="AH750" s="2">
        <v>2025</v>
      </c>
      <c r="AI750" s="12"/>
      <c r="AJ750" s="12"/>
      <c r="AK750" s="12"/>
      <c r="AL750" s="12"/>
      <c r="AM750" s="13" t="s">
        <v>16960</v>
      </c>
      <c r="AN750" s="13" t="s">
        <v>16976</v>
      </c>
      <c r="AO750" s="13">
        <v>0</v>
      </c>
      <c r="AP750" s="13" t="s">
        <v>16980</v>
      </c>
      <c r="AQ750" s="13" t="s">
        <v>16963</v>
      </c>
      <c r="AR750" s="13">
        <v>0</v>
      </c>
      <c r="AS750" s="13"/>
      <c r="AT750" s="13"/>
      <c r="AU750" s="13"/>
      <c r="AV750" s="13"/>
      <c r="AW750" s="13" t="s">
        <v>778</v>
      </c>
      <c r="AX750" s="14">
        <v>299.7</v>
      </c>
      <c r="AY750" s="14">
        <v>294</v>
      </c>
      <c r="AZ750" s="13" t="s">
        <v>2969</v>
      </c>
      <c r="BA750" s="13" t="s">
        <v>17023</v>
      </c>
      <c r="BB750" s="15"/>
      <c r="BC750" s="16">
        <f t="shared" si="342"/>
        <v>12.699999999999989</v>
      </c>
      <c r="BJ750" s="5" t="str">
        <f t="shared" si="343"/>
        <v>226.300</v>
      </c>
      <c r="BM750" s="5" t="s">
        <v>3327</v>
      </c>
      <c r="BN750" s="5" t="s">
        <v>670</v>
      </c>
      <c r="BO750" s="5" t="s">
        <v>2986</v>
      </c>
      <c r="BU750" s="5" t="s">
        <v>3327</v>
      </c>
      <c r="BV750" s="5" t="s">
        <v>670</v>
      </c>
      <c r="BW750" s="5" t="s">
        <v>2986</v>
      </c>
      <c r="CH750" s="165">
        <f t="shared" si="328"/>
        <v>-5.8207660913467407E-11</v>
      </c>
    </row>
    <row r="751" spans="1:86" x14ac:dyDescent="0.3">
      <c r="B751" s="166" t="s">
        <v>220</v>
      </c>
      <c r="C751" s="166"/>
      <c r="D751" s="163">
        <f>D752+D753</f>
        <v>18276811.52</v>
      </c>
      <c r="E751" s="1">
        <f t="shared" ref="E751:AE751" si="345">E752+E753</f>
        <v>0</v>
      </c>
      <c r="F751" s="1">
        <f t="shared" si="345"/>
        <v>0</v>
      </c>
      <c r="G751" s="1">
        <f t="shared" si="345"/>
        <v>0</v>
      </c>
      <c r="H751" s="1">
        <f t="shared" si="345"/>
        <v>0</v>
      </c>
      <c r="I751" s="1">
        <f t="shared" si="345"/>
        <v>0</v>
      </c>
      <c r="J751" s="1">
        <f t="shared" si="345"/>
        <v>0</v>
      </c>
      <c r="K751" s="164">
        <f t="shared" si="345"/>
        <v>0</v>
      </c>
      <c r="L751" s="1">
        <f t="shared" si="345"/>
        <v>0</v>
      </c>
      <c r="M751" s="1">
        <f t="shared" si="345"/>
        <v>2169.1999999999998</v>
      </c>
      <c r="N751" s="1">
        <f t="shared" si="345"/>
        <v>17502263.09</v>
      </c>
      <c r="O751" s="1">
        <f t="shared" si="345"/>
        <v>0</v>
      </c>
      <c r="P751" s="1">
        <f t="shared" si="345"/>
        <v>0</v>
      </c>
      <c r="Q751" s="1">
        <f t="shared" si="345"/>
        <v>0</v>
      </c>
      <c r="R751" s="1">
        <f t="shared" si="345"/>
        <v>0</v>
      </c>
      <c r="S751" s="1">
        <f t="shared" si="345"/>
        <v>0</v>
      </c>
      <c r="T751" s="1">
        <f t="shared" si="345"/>
        <v>0</v>
      </c>
      <c r="U751" s="1">
        <f t="shared" si="345"/>
        <v>0</v>
      </c>
      <c r="V751" s="1">
        <f t="shared" si="345"/>
        <v>0</v>
      </c>
      <c r="W751" s="1">
        <f t="shared" si="345"/>
        <v>0</v>
      </c>
      <c r="X751" s="1">
        <f t="shared" si="345"/>
        <v>0</v>
      </c>
      <c r="Y751" s="1">
        <f t="shared" si="345"/>
        <v>0</v>
      </c>
      <c r="Z751" s="1">
        <f t="shared" si="345"/>
        <v>0</v>
      </c>
      <c r="AA751" s="1">
        <f t="shared" si="345"/>
        <v>0</v>
      </c>
      <c r="AB751" s="1">
        <f t="shared" si="345"/>
        <v>0</v>
      </c>
      <c r="AC751" s="1">
        <f t="shared" si="345"/>
        <v>374548.43</v>
      </c>
      <c r="AD751" s="1">
        <f t="shared" si="345"/>
        <v>400000</v>
      </c>
      <c r="AE751" s="1">
        <f t="shared" si="345"/>
        <v>0</v>
      </c>
      <c r="AF751" s="2" t="s">
        <v>17037</v>
      </c>
      <c r="AG751" s="2" t="s">
        <v>17037</v>
      </c>
      <c r="AH751" s="2" t="s">
        <v>17037</v>
      </c>
      <c r="AI751" s="12"/>
      <c r="AJ751" s="12"/>
      <c r="AK751" s="12"/>
      <c r="AL751" s="12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4"/>
      <c r="AY751" s="14"/>
      <c r="AZ751" s="13"/>
      <c r="BA751" s="13"/>
      <c r="BB751" s="15"/>
      <c r="BC751" s="16">
        <f t="shared" si="342"/>
        <v>-2169.1999999999998</v>
      </c>
      <c r="BJ751" s="5" t="e">
        <f t="shared" si="343"/>
        <v>#N/A</v>
      </c>
      <c r="BM751" s="5" t="s">
        <v>652</v>
      </c>
      <c r="BN751" s="5" t="s">
        <v>669</v>
      </c>
      <c r="BO751" s="5" t="s">
        <v>3328</v>
      </c>
      <c r="BU751" s="5" t="s">
        <v>652</v>
      </c>
      <c r="BV751" s="5" t="s">
        <v>669</v>
      </c>
      <c r="BW751" s="5" t="s">
        <v>3328</v>
      </c>
      <c r="CH751" s="165">
        <f t="shared" si="328"/>
        <v>-2.9103830456733704E-10</v>
      </c>
    </row>
    <row r="752" spans="1:86" x14ac:dyDescent="0.3">
      <c r="A752" s="5">
        <v>1</v>
      </c>
      <c r="B752" s="17">
        <f>SUBTOTAL(9,$A$622:A752)</f>
        <v>104</v>
      </c>
      <c r="C752" s="4" t="s">
        <v>245</v>
      </c>
      <c r="D752" s="1">
        <f t="shared" ref="D752:D753" si="346">E752+F752+G752+H752+I752+J752+L752+N752+P752+R752+T752+U752+V752+W752+X752+Y752+Z752+AA752+AB752+AC752+AD752+AE752</f>
        <v>8618546.2400000002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169">
        <v>0</v>
      </c>
      <c r="L752" s="3">
        <v>0</v>
      </c>
      <c r="M752" s="1">
        <v>1022.9</v>
      </c>
      <c r="N752" s="1">
        <v>8242163.9299999997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1">
        <f>ROUND(N752*2.14%,2)</f>
        <v>176382.31</v>
      </c>
      <c r="AD752" s="3">
        <v>200000</v>
      </c>
      <c r="AE752" s="3">
        <v>0</v>
      </c>
      <c r="AF752" s="2">
        <v>2025</v>
      </c>
      <c r="AG752" s="2">
        <v>2025</v>
      </c>
      <c r="AH752" s="2">
        <v>2025</v>
      </c>
      <c r="AI752" s="12"/>
      <c r="AJ752" s="12"/>
      <c r="AK752" s="12"/>
      <c r="AL752" s="12"/>
      <c r="AM752" s="13" t="s">
        <v>16978</v>
      </c>
      <c r="AN752" s="13" t="s">
        <v>16967</v>
      </c>
      <c r="AO752" s="13">
        <v>0</v>
      </c>
      <c r="AP752" s="13" t="s">
        <v>16975</v>
      </c>
      <c r="AQ752" s="13" t="s">
        <v>16969</v>
      </c>
      <c r="AR752" s="13" t="s">
        <v>16975</v>
      </c>
      <c r="AS752" s="13"/>
      <c r="AT752" s="13"/>
      <c r="AU752" s="13"/>
      <c r="AV752" s="13"/>
      <c r="AW752" s="13" t="s">
        <v>929</v>
      </c>
      <c r="AX752" s="14">
        <v>966.3</v>
      </c>
      <c r="AY752" s="14">
        <v>1034.9000000000001</v>
      </c>
      <c r="AZ752" s="13" t="s">
        <v>2969</v>
      </c>
      <c r="BA752" s="13" t="s">
        <v>17023</v>
      </c>
      <c r="BB752" s="15"/>
      <c r="BC752" s="16">
        <f t="shared" si="342"/>
        <v>12.000000000000114</v>
      </c>
      <c r="BJ752" s="5" t="str">
        <f t="shared" si="343"/>
        <v>700.000</v>
      </c>
      <c r="BM752" s="5" t="s">
        <v>3329</v>
      </c>
      <c r="BN752" s="5" t="s">
        <v>790</v>
      </c>
      <c r="BO752" s="5" t="s">
        <v>3330</v>
      </c>
      <c r="BU752" s="5" t="s">
        <v>3329</v>
      </c>
      <c r="BV752" s="5" t="s">
        <v>790</v>
      </c>
      <c r="BW752" s="5" t="s">
        <v>3330</v>
      </c>
      <c r="CH752" s="165">
        <f t="shared" si="328"/>
        <v>5.2386894822120667E-10</v>
      </c>
    </row>
    <row r="753" spans="1:86" x14ac:dyDescent="0.3">
      <c r="A753" s="5">
        <v>1</v>
      </c>
      <c r="B753" s="17">
        <f>SUBTOTAL(9,$A$622:A753)</f>
        <v>105</v>
      </c>
      <c r="C753" s="4" t="s">
        <v>246</v>
      </c>
      <c r="D753" s="1">
        <f t="shared" si="346"/>
        <v>9658265.2799999993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169">
        <v>0</v>
      </c>
      <c r="L753" s="3">
        <v>0</v>
      </c>
      <c r="M753" s="1">
        <v>1146.3</v>
      </c>
      <c r="N753" s="1">
        <v>9260099.1600000001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1">
        <f>ROUND(N753*2.14%,2)</f>
        <v>198166.12</v>
      </c>
      <c r="AD753" s="3">
        <v>200000</v>
      </c>
      <c r="AE753" s="3">
        <v>0</v>
      </c>
      <c r="AF753" s="2">
        <v>2025</v>
      </c>
      <c r="AG753" s="2">
        <v>2025</v>
      </c>
      <c r="AH753" s="2">
        <v>2025</v>
      </c>
      <c r="AI753" s="12"/>
      <c r="AJ753" s="12"/>
      <c r="AK753" s="12"/>
      <c r="AL753" s="12"/>
      <c r="AM753" s="13" t="s">
        <v>16965</v>
      </c>
      <c r="AN753" s="13" t="s">
        <v>16962</v>
      </c>
      <c r="AO753" s="13">
        <v>0</v>
      </c>
      <c r="AP753" s="13" t="s">
        <v>16977</v>
      </c>
      <c r="AQ753" s="13" t="s">
        <v>16982</v>
      </c>
      <c r="AR753" s="13" t="s">
        <v>16967</v>
      </c>
      <c r="AS753" s="13"/>
      <c r="AT753" s="13"/>
      <c r="AU753" s="13"/>
      <c r="AV753" s="13"/>
      <c r="AW753" s="13" t="s">
        <v>616</v>
      </c>
      <c r="AX753" s="14">
        <v>3122.4</v>
      </c>
      <c r="AY753" s="14" t="s">
        <v>2986</v>
      </c>
      <c r="AZ753" s="13" t="s">
        <v>2969</v>
      </c>
      <c r="BA753" s="13" t="s">
        <v>17023</v>
      </c>
      <c r="BB753" s="15"/>
      <c r="BC753" s="16" t="e">
        <f t="shared" si="342"/>
        <v>#VALUE!</v>
      </c>
      <c r="BJ753" s="5" t="str">
        <f t="shared" si="343"/>
        <v>нет данных</v>
      </c>
      <c r="BM753" s="5" t="s">
        <v>3331</v>
      </c>
      <c r="BN753" s="5" t="s">
        <v>2986</v>
      </c>
      <c r="BO753" s="5" t="s">
        <v>3332</v>
      </c>
      <c r="BU753" s="5" t="s">
        <v>3331</v>
      </c>
      <c r="BV753" s="5" t="s">
        <v>2986</v>
      </c>
      <c r="BW753" s="5" t="s">
        <v>3332</v>
      </c>
      <c r="CH753" s="165">
        <f t="shared" si="328"/>
        <v>-8.149072527885437E-10</v>
      </c>
    </row>
    <row r="754" spans="1:86" x14ac:dyDescent="0.3">
      <c r="B754" s="166" t="s">
        <v>221</v>
      </c>
      <c r="C754" s="166"/>
      <c r="D754" s="163">
        <f>D755+D756</f>
        <v>12674630.079999998</v>
      </c>
      <c r="E754" s="1">
        <f t="shared" ref="E754:AE754" si="347">E755+E756</f>
        <v>0</v>
      </c>
      <c r="F754" s="1">
        <f t="shared" si="347"/>
        <v>0</v>
      </c>
      <c r="G754" s="1">
        <f t="shared" si="347"/>
        <v>0</v>
      </c>
      <c r="H754" s="1">
        <f t="shared" si="347"/>
        <v>0</v>
      </c>
      <c r="I754" s="1">
        <f t="shared" si="347"/>
        <v>0</v>
      </c>
      <c r="J754" s="1">
        <f t="shared" si="347"/>
        <v>0</v>
      </c>
      <c r="K754" s="164">
        <f t="shared" si="347"/>
        <v>0</v>
      </c>
      <c r="L754" s="1">
        <f t="shared" si="347"/>
        <v>0</v>
      </c>
      <c r="M754" s="1">
        <f t="shared" si="347"/>
        <v>1504.3</v>
      </c>
      <c r="N754" s="1">
        <f t="shared" si="347"/>
        <v>12056618.449999999</v>
      </c>
      <c r="O754" s="1">
        <f t="shared" si="347"/>
        <v>0</v>
      </c>
      <c r="P754" s="1">
        <f t="shared" si="347"/>
        <v>0</v>
      </c>
      <c r="Q754" s="1">
        <f t="shared" si="347"/>
        <v>0</v>
      </c>
      <c r="R754" s="1">
        <f t="shared" si="347"/>
        <v>0</v>
      </c>
      <c r="S754" s="1">
        <f t="shared" si="347"/>
        <v>0</v>
      </c>
      <c r="T754" s="1">
        <f t="shared" si="347"/>
        <v>0</v>
      </c>
      <c r="U754" s="1">
        <f t="shared" si="347"/>
        <v>0</v>
      </c>
      <c r="V754" s="1">
        <f t="shared" si="347"/>
        <v>0</v>
      </c>
      <c r="W754" s="1">
        <f t="shared" si="347"/>
        <v>0</v>
      </c>
      <c r="X754" s="1">
        <f t="shared" si="347"/>
        <v>0</v>
      </c>
      <c r="Y754" s="1">
        <f t="shared" si="347"/>
        <v>0</v>
      </c>
      <c r="Z754" s="1">
        <f t="shared" si="347"/>
        <v>0</v>
      </c>
      <c r="AA754" s="1">
        <f t="shared" si="347"/>
        <v>0</v>
      </c>
      <c r="AB754" s="1">
        <f t="shared" si="347"/>
        <v>0</v>
      </c>
      <c r="AC754" s="1">
        <f t="shared" si="347"/>
        <v>258011.63</v>
      </c>
      <c r="AD754" s="1">
        <f t="shared" si="347"/>
        <v>360000</v>
      </c>
      <c r="AE754" s="1">
        <f t="shared" si="347"/>
        <v>0</v>
      </c>
      <c r="AF754" s="2" t="s">
        <v>17037</v>
      </c>
      <c r="AG754" s="2" t="s">
        <v>17037</v>
      </c>
      <c r="AH754" s="2" t="s">
        <v>17037</v>
      </c>
      <c r="AI754" s="12"/>
      <c r="AJ754" s="12"/>
      <c r="AK754" s="12"/>
      <c r="AL754" s="12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4"/>
      <c r="AY754" s="14"/>
      <c r="AZ754" s="13"/>
      <c r="BA754" s="13"/>
      <c r="BB754" s="15"/>
      <c r="BC754" s="16">
        <f t="shared" si="342"/>
        <v>-1504.3</v>
      </c>
      <c r="BJ754" s="5" t="e">
        <f t="shared" si="343"/>
        <v>#N/A</v>
      </c>
      <c r="BM754" s="5" t="s">
        <v>3333</v>
      </c>
      <c r="BN754" s="5" t="s">
        <v>2986</v>
      </c>
      <c r="BO754" s="5" t="s">
        <v>1797</v>
      </c>
      <c r="BU754" s="5" t="s">
        <v>3333</v>
      </c>
      <c r="BV754" s="5" t="s">
        <v>2986</v>
      </c>
      <c r="BW754" s="5" t="s">
        <v>1797</v>
      </c>
      <c r="CH754" s="165">
        <f t="shared" si="328"/>
        <v>-1.0477378964424133E-9</v>
      </c>
    </row>
    <row r="755" spans="1:86" x14ac:dyDescent="0.3">
      <c r="A755" s="5">
        <v>1</v>
      </c>
      <c r="B755" s="17">
        <f>SUBTOTAL(9,$A$622:A755)</f>
        <v>106</v>
      </c>
      <c r="C755" s="4" t="s">
        <v>251</v>
      </c>
      <c r="D755" s="1">
        <f t="shared" ref="D755:D756" si="348">E755+F755+G755+H755+I755+J755+L755+N755+P755+R755+T755+U755+V755+W755+X755+Y755+Z755+AA755+AB755+AC755+AD755+AE755</f>
        <v>5383115.8399999999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169">
        <v>0</v>
      </c>
      <c r="L755" s="3">
        <v>0</v>
      </c>
      <c r="M755" s="1">
        <v>638.9</v>
      </c>
      <c r="N755" s="1">
        <v>5094102.0599999996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1">
        <f>ROUND(N755*2.14%,2)</f>
        <v>109013.78</v>
      </c>
      <c r="AD755" s="1">
        <v>180000</v>
      </c>
      <c r="AE755" s="3">
        <v>0</v>
      </c>
      <c r="AF755" s="2">
        <v>2025</v>
      </c>
      <c r="AG755" s="2">
        <v>2025</v>
      </c>
      <c r="AH755" s="2">
        <v>2025</v>
      </c>
      <c r="AI755" s="12"/>
      <c r="AJ755" s="12"/>
      <c r="AK755" s="12"/>
      <c r="AL755" s="12"/>
      <c r="AM755" s="13" t="s">
        <v>16978</v>
      </c>
      <c r="AN755" s="13" t="s">
        <v>16967</v>
      </c>
      <c r="AO755" s="13">
        <v>0</v>
      </c>
      <c r="AP755" s="13" t="s">
        <v>16961</v>
      </c>
      <c r="AQ755" s="13" t="s">
        <v>16969</v>
      </c>
      <c r="AR755" s="13" t="s">
        <v>16975</v>
      </c>
      <c r="AS755" s="13"/>
      <c r="AT755" s="13"/>
      <c r="AU755" s="13"/>
      <c r="AV755" s="13"/>
      <c r="AW755" s="13" t="s">
        <v>1270</v>
      </c>
      <c r="AX755" s="14">
        <v>2658.84</v>
      </c>
      <c r="AY755" s="14">
        <v>638.9</v>
      </c>
      <c r="AZ755" s="13" t="s">
        <v>2969</v>
      </c>
      <c r="BA755" s="13" t="s">
        <v>17023</v>
      </c>
      <c r="BB755" s="15"/>
      <c r="BC755" s="16">
        <f t="shared" si="342"/>
        <v>0</v>
      </c>
      <c r="BJ755" s="5" t="str">
        <f t="shared" si="343"/>
        <v>560.480</v>
      </c>
      <c r="BM755" s="5" t="s">
        <v>3334</v>
      </c>
      <c r="BN755" s="5" t="s">
        <v>1142</v>
      </c>
      <c r="BO755" s="5" t="s">
        <v>3336</v>
      </c>
      <c r="BU755" s="5" t="s">
        <v>3334</v>
      </c>
      <c r="BV755" s="5" t="s">
        <v>1142</v>
      </c>
      <c r="BW755" s="5" t="s">
        <v>3336</v>
      </c>
      <c r="CH755" s="165">
        <f t="shared" si="328"/>
        <v>2.6193447411060333E-10</v>
      </c>
    </row>
    <row r="756" spans="1:86" x14ac:dyDescent="0.3">
      <c r="A756" s="5">
        <v>1</v>
      </c>
      <c r="B756" s="17">
        <f>SUBTOTAL(9,$A$622:A756)</f>
        <v>107</v>
      </c>
      <c r="C756" s="4" t="s">
        <v>247</v>
      </c>
      <c r="D756" s="1">
        <f t="shared" si="348"/>
        <v>7291514.2399999993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169">
        <v>0</v>
      </c>
      <c r="L756" s="3">
        <v>0</v>
      </c>
      <c r="M756" s="1">
        <v>865.4</v>
      </c>
      <c r="N756" s="1">
        <v>6962516.3899999997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1">
        <f>ROUND(N756*2.14%,2)</f>
        <v>148997.85</v>
      </c>
      <c r="AD756" s="1">
        <v>180000</v>
      </c>
      <c r="AE756" s="3">
        <v>0</v>
      </c>
      <c r="AF756" s="2">
        <v>2025</v>
      </c>
      <c r="AG756" s="2">
        <v>2025</v>
      </c>
      <c r="AH756" s="2">
        <v>2025</v>
      </c>
      <c r="AI756" s="12"/>
      <c r="AJ756" s="12"/>
      <c r="AK756" s="12"/>
      <c r="AL756" s="12"/>
      <c r="AM756" s="13" t="s">
        <v>16978</v>
      </c>
      <c r="AN756" s="13" t="s">
        <v>16962</v>
      </c>
      <c r="AO756" s="13">
        <v>0</v>
      </c>
      <c r="AP756" s="13" t="s">
        <v>16972</v>
      </c>
      <c r="AQ756" s="13" t="s">
        <v>16982</v>
      </c>
      <c r="AR756" s="13" t="s">
        <v>16975</v>
      </c>
      <c r="AS756" s="13"/>
      <c r="AT756" s="13"/>
      <c r="AU756" s="13"/>
      <c r="AV756" s="13"/>
      <c r="AW756" s="13" t="s">
        <v>1016</v>
      </c>
      <c r="AX756" s="14">
        <v>3651.64</v>
      </c>
      <c r="AY756" s="14">
        <v>865.4</v>
      </c>
      <c r="AZ756" s="13" t="s">
        <v>2969</v>
      </c>
      <c r="BA756" s="13" t="s">
        <v>17023</v>
      </c>
      <c r="BB756" s="15"/>
      <c r="BC756" s="16">
        <f t="shared" si="342"/>
        <v>0</v>
      </c>
      <c r="BJ756" s="5" t="str">
        <f t="shared" si="343"/>
        <v>773.300</v>
      </c>
      <c r="BM756" s="5" t="s">
        <v>3337</v>
      </c>
      <c r="BN756" s="5" t="s">
        <v>2982</v>
      </c>
      <c r="BO756" s="5" t="s">
        <v>3322</v>
      </c>
      <c r="BU756" s="5" t="s">
        <v>3337</v>
      </c>
      <c r="BV756" s="5" t="s">
        <v>2982</v>
      </c>
      <c r="BW756" s="5" t="s">
        <v>3322</v>
      </c>
      <c r="CH756" s="165">
        <f t="shared" si="328"/>
        <v>-3.7834979593753815E-10</v>
      </c>
    </row>
    <row r="757" spans="1:86" x14ac:dyDescent="0.3">
      <c r="B757" s="166" t="s">
        <v>222</v>
      </c>
      <c r="C757" s="166"/>
      <c r="D757" s="163">
        <f>D758+D759+D760+D761+D762</f>
        <v>17698274.210000001</v>
      </c>
      <c r="E757" s="1">
        <f t="shared" ref="E757:AE757" si="349">E758+E759+E760+E761+E762</f>
        <v>0</v>
      </c>
      <c r="F757" s="1">
        <f t="shared" si="349"/>
        <v>0</v>
      </c>
      <c r="G757" s="1">
        <f t="shared" si="349"/>
        <v>4183398.13</v>
      </c>
      <c r="H757" s="1">
        <f t="shared" si="349"/>
        <v>0</v>
      </c>
      <c r="I757" s="1">
        <f t="shared" si="349"/>
        <v>0</v>
      </c>
      <c r="J757" s="1">
        <f t="shared" si="349"/>
        <v>0</v>
      </c>
      <c r="K757" s="164">
        <f t="shared" si="349"/>
        <v>0</v>
      </c>
      <c r="L757" s="1">
        <f t="shared" si="349"/>
        <v>0</v>
      </c>
      <c r="M757" s="1">
        <f t="shared" si="349"/>
        <v>1223.0999999999999</v>
      </c>
      <c r="N757" s="1">
        <f t="shared" si="349"/>
        <v>9619494.1799999997</v>
      </c>
      <c r="O757" s="1">
        <f t="shared" si="349"/>
        <v>0</v>
      </c>
      <c r="P757" s="1">
        <f t="shared" si="349"/>
        <v>0</v>
      </c>
      <c r="Q757" s="1">
        <f t="shared" si="349"/>
        <v>0</v>
      </c>
      <c r="R757" s="1">
        <f t="shared" si="349"/>
        <v>0</v>
      </c>
      <c r="S757" s="1">
        <f t="shared" si="349"/>
        <v>88.83</v>
      </c>
      <c r="T757" s="1">
        <f t="shared" si="349"/>
        <v>2790287.84</v>
      </c>
      <c r="U757" s="1">
        <f t="shared" si="349"/>
        <v>0</v>
      </c>
      <c r="V757" s="1">
        <f t="shared" si="349"/>
        <v>0</v>
      </c>
      <c r="W757" s="1">
        <f t="shared" si="349"/>
        <v>0</v>
      </c>
      <c r="X757" s="1">
        <f t="shared" si="349"/>
        <v>0</v>
      </c>
      <c r="Y757" s="1">
        <f t="shared" si="349"/>
        <v>0</v>
      </c>
      <c r="Z757" s="1">
        <f t="shared" si="349"/>
        <v>0</v>
      </c>
      <c r="AA757" s="1">
        <f t="shared" si="349"/>
        <v>0</v>
      </c>
      <c r="AB757" s="1">
        <f t="shared" si="349"/>
        <v>0</v>
      </c>
      <c r="AC757" s="1">
        <f t="shared" si="349"/>
        <v>355094.06000000006</v>
      </c>
      <c r="AD757" s="1">
        <f t="shared" si="349"/>
        <v>750000</v>
      </c>
      <c r="AE757" s="1">
        <f t="shared" si="349"/>
        <v>0</v>
      </c>
      <c r="AF757" s="2" t="s">
        <v>17037</v>
      </c>
      <c r="AG757" s="2" t="s">
        <v>17037</v>
      </c>
      <c r="AH757" s="2" t="s">
        <v>17037</v>
      </c>
      <c r="AI757" s="12"/>
      <c r="AJ757" s="12"/>
      <c r="AK757" s="12"/>
      <c r="AL757" s="12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4"/>
      <c r="AY757" s="14"/>
      <c r="AZ757" s="13"/>
      <c r="BA757" s="13"/>
      <c r="BB757" s="15"/>
      <c r="BC757" s="16">
        <f t="shared" si="342"/>
        <v>-1223.0999999999999</v>
      </c>
      <c r="BJ757" s="5" t="e">
        <f t="shared" si="343"/>
        <v>#N/A</v>
      </c>
      <c r="BM757" s="5" t="s">
        <v>3338</v>
      </c>
      <c r="BN757" s="5" t="s">
        <v>783</v>
      </c>
      <c r="BO757" s="5" t="s">
        <v>701</v>
      </c>
      <c r="BU757" s="5" t="s">
        <v>3338</v>
      </c>
      <c r="BV757" s="5" t="s">
        <v>783</v>
      </c>
      <c r="BW757" s="5" t="s">
        <v>701</v>
      </c>
      <c r="CH757" s="165">
        <f t="shared" si="328"/>
        <v>2.3283064365386963E-9</v>
      </c>
    </row>
    <row r="758" spans="1:86" x14ac:dyDescent="0.3">
      <c r="A758" s="5">
        <v>1</v>
      </c>
      <c r="B758" s="17">
        <f>SUBTOTAL(9,$A$622:A758)</f>
        <v>108</v>
      </c>
      <c r="C758" s="4" t="s">
        <v>252</v>
      </c>
      <c r="D758" s="1">
        <f t="shared" ref="D758:D762" si="350">E758+F758+G758+H758+I758+J758+L758+N758+P758+R758+T758+U758+V758+W758+X758+Y758+Z758+AA758+AB758+AC758+AD758+AE758</f>
        <v>4392922.8499999996</v>
      </c>
      <c r="E758" s="3">
        <v>0</v>
      </c>
      <c r="F758" s="3">
        <v>0</v>
      </c>
      <c r="G758" s="3">
        <v>4183398.13</v>
      </c>
      <c r="H758" s="3">
        <v>0</v>
      </c>
      <c r="I758" s="3">
        <v>0</v>
      </c>
      <c r="J758" s="3">
        <v>0</v>
      </c>
      <c r="K758" s="169">
        <v>0</v>
      </c>
      <c r="L758" s="3">
        <v>0</v>
      </c>
      <c r="M758" s="1">
        <v>0</v>
      </c>
      <c r="N758" s="197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f>ROUND(G758*2.14%,2)</f>
        <v>89524.72</v>
      </c>
      <c r="AD758" s="3">
        <v>120000</v>
      </c>
      <c r="AE758" s="3">
        <v>0</v>
      </c>
      <c r="AF758" s="2">
        <v>2025</v>
      </c>
      <c r="AG758" s="2">
        <v>2025</v>
      </c>
      <c r="AH758" s="2">
        <v>2025</v>
      </c>
      <c r="AI758" s="12"/>
      <c r="AJ758" s="12"/>
      <c r="AK758" s="12"/>
      <c r="AL758" s="12"/>
      <c r="AM758" s="13">
        <v>2015</v>
      </c>
      <c r="AN758" s="13" t="s">
        <v>16965</v>
      </c>
      <c r="AO758" s="13">
        <v>0</v>
      </c>
      <c r="AP758" s="13" t="s">
        <v>16979</v>
      </c>
      <c r="AQ758" s="13" t="s">
        <v>16961</v>
      </c>
      <c r="AR758" s="13" t="s">
        <v>16968</v>
      </c>
      <c r="AS758" s="13"/>
      <c r="AT758" s="13" t="s">
        <v>16986</v>
      </c>
      <c r="AU758" s="168">
        <v>1225098.74</v>
      </c>
      <c r="AV758" s="168">
        <v>1676111.39</v>
      </c>
      <c r="AW758" s="13" t="s">
        <v>813</v>
      </c>
      <c r="AX758" s="14">
        <v>3464.4</v>
      </c>
      <c r="AY758" s="14">
        <v>1150</v>
      </c>
      <c r="AZ758" s="13" t="s">
        <v>2969</v>
      </c>
      <c r="BA758" s="13" t="s">
        <v>3261</v>
      </c>
      <c r="BB758" s="15"/>
      <c r="BC758" s="16">
        <f t="shared" si="342"/>
        <v>1150</v>
      </c>
      <c r="BJ758" s="5" t="str">
        <f t="shared" si="343"/>
        <v>831.570</v>
      </c>
      <c r="BM758" s="5" t="s">
        <v>3339</v>
      </c>
      <c r="BN758" s="5" t="s">
        <v>2982</v>
      </c>
      <c r="BO758" s="5" t="s">
        <v>2394</v>
      </c>
      <c r="BU758" s="5" t="s">
        <v>3339</v>
      </c>
      <c r="BV758" s="5" t="s">
        <v>2982</v>
      </c>
      <c r="BW758" s="5" t="s">
        <v>2394</v>
      </c>
      <c r="CH758" s="165">
        <f t="shared" si="328"/>
        <v>-2.6193447411060333E-10</v>
      </c>
    </row>
    <row r="759" spans="1:86" x14ac:dyDescent="0.3">
      <c r="A759" s="5">
        <v>1</v>
      </c>
      <c r="B759" s="17">
        <f>SUBTOTAL(9,$A$622:A759)</f>
        <v>109</v>
      </c>
      <c r="C759" s="4" t="s">
        <v>253</v>
      </c>
      <c r="D759" s="1">
        <f t="shared" si="350"/>
        <v>3000000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169">
        <v>0</v>
      </c>
      <c r="L759" s="3">
        <v>0</v>
      </c>
      <c r="M759" s="1">
        <v>0</v>
      </c>
      <c r="N759" s="197">
        <v>0</v>
      </c>
      <c r="O759" s="3">
        <v>0</v>
      </c>
      <c r="P759" s="3">
        <v>0</v>
      </c>
      <c r="Q759" s="3">
        <v>0</v>
      </c>
      <c r="R759" s="3">
        <v>0</v>
      </c>
      <c r="S759" s="3">
        <v>88.83</v>
      </c>
      <c r="T759" s="3">
        <v>2790287.84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f>ROUND(T759*2.14%,2)</f>
        <v>59712.160000000003</v>
      </c>
      <c r="AD759" s="3">
        <v>150000</v>
      </c>
      <c r="AE759" s="3">
        <v>0</v>
      </c>
      <c r="AF759" s="2">
        <v>2025</v>
      </c>
      <c r="AG759" s="2">
        <v>2025</v>
      </c>
      <c r="AH759" s="2">
        <v>2025</v>
      </c>
      <c r="AI759" s="12"/>
      <c r="AJ759" s="12"/>
      <c r="AK759" s="12"/>
      <c r="AL759" s="12"/>
      <c r="AM759" s="13" t="s">
        <v>16967</v>
      </c>
      <c r="AN759" s="13" t="s">
        <v>16970</v>
      </c>
      <c r="AO759" s="13">
        <v>0</v>
      </c>
      <c r="AP759" s="13" t="s">
        <v>16981</v>
      </c>
      <c r="AQ759" s="13" t="s">
        <v>16983</v>
      </c>
      <c r="AR759" s="13">
        <v>0</v>
      </c>
      <c r="AS759" s="13" t="s">
        <v>16991</v>
      </c>
      <c r="AT759" s="13"/>
      <c r="AU759" s="13"/>
      <c r="AV759" s="13"/>
      <c r="AW759" s="13" t="s">
        <v>633</v>
      </c>
      <c r="AX759" s="14">
        <v>612.9</v>
      </c>
      <c r="AY759" s="14">
        <v>592</v>
      </c>
      <c r="AZ759" s="13" t="s">
        <v>2969</v>
      </c>
      <c r="BA759" s="13" t="s">
        <v>1142</v>
      </c>
      <c r="BB759" s="15"/>
      <c r="BC759" s="16">
        <f t="shared" si="342"/>
        <v>592</v>
      </c>
      <c r="BJ759" s="5" t="str">
        <f t="shared" si="343"/>
        <v>581.460</v>
      </c>
      <c r="BM759" s="5" t="s">
        <v>3341</v>
      </c>
      <c r="BN759" s="5" t="s">
        <v>2986</v>
      </c>
      <c r="BO759" s="5" t="s">
        <v>3342</v>
      </c>
      <c r="BU759" s="5" t="s">
        <v>3341</v>
      </c>
      <c r="BV759" s="5" t="s">
        <v>2986</v>
      </c>
      <c r="BW759" s="5" t="s">
        <v>3342</v>
      </c>
      <c r="CH759" s="165">
        <f t="shared" si="328"/>
        <v>1.4551915228366852E-10</v>
      </c>
    </row>
    <row r="760" spans="1:86" x14ac:dyDescent="0.3">
      <c r="A760" s="5">
        <v>1</v>
      </c>
      <c r="B760" s="17">
        <f>SUBTOTAL(9,$A$622:A760)</f>
        <v>110</v>
      </c>
      <c r="C760" s="4" t="s">
        <v>254</v>
      </c>
      <c r="D760" s="1">
        <f t="shared" si="350"/>
        <v>4886848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169">
        <v>0</v>
      </c>
      <c r="L760" s="3">
        <v>0</v>
      </c>
      <c r="M760" s="1">
        <v>580</v>
      </c>
      <c r="N760" s="1">
        <v>4608231.84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1">
        <f>ROUND(N760*2.14%,2)</f>
        <v>98616.16</v>
      </c>
      <c r="AD760" s="1">
        <v>180000</v>
      </c>
      <c r="AE760" s="3">
        <v>0</v>
      </c>
      <c r="AF760" s="2">
        <v>2025</v>
      </c>
      <c r="AG760" s="2">
        <v>2025</v>
      </c>
      <c r="AH760" s="2">
        <v>2025</v>
      </c>
      <c r="AI760" s="12"/>
      <c r="AJ760" s="12"/>
      <c r="AK760" s="12"/>
      <c r="AL760" s="12"/>
      <c r="AM760" s="13" t="s">
        <v>16964</v>
      </c>
      <c r="AN760" s="13" t="s">
        <v>16970</v>
      </c>
      <c r="AO760" s="13">
        <v>0</v>
      </c>
      <c r="AP760" s="13" t="s">
        <v>16973</v>
      </c>
      <c r="AQ760" s="13" t="s">
        <v>16963</v>
      </c>
      <c r="AR760" s="13">
        <v>0</v>
      </c>
      <c r="AS760" s="13"/>
      <c r="AT760" s="13"/>
      <c r="AU760" s="13"/>
      <c r="AV760" s="13"/>
      <c r="AW760" s="13" t="s">
        <v>639</v>
      </c>
      <c r="AX760" s="14">
        <v>638.79999999999995</v>
      </c>
      <c r="AY760" s="14">
        <v>580</v>
      </c>
      <c r="AZ760" s="13" t="s">
        <v>2969</v>
      </c>
      <c r="BA760" s="13" t="s">
        <v>17023</v>
      </c>
      <c r="BB760" s="15"/>
      <c r="BC760" s="16">
        <f t="shared" si="342"/>
        <v>0</v>
      </c>
      <c r="BJ760" s="5" t="str">
        <f t="shared" si="343"/>
        <v>744.000</v>
      </c>
      <c r="BM760" s="5" t="s">
        <v>3344</v>
      </c>
      <c r="BN760" s="5" t="s">
        <v>623</v>
      </c>
      <c r="BO760" s="5" t="s">
        <v>3345</v>
      </c>
      <c r="BU760" s="5" t="s">
        <v>3344</v>
      </c>
      <c r="BV760" s="5" t="s">
        <v>623</v>
      </c>
      <c r="BW760" s="5" t="s">
        <v>3345</v>
      </c>
      <c r="CH760" s="165">
        <f t="shared" si="328"/>
        <v>1.4551915228366852E-10</v>
      </c>
    </row>
    <row r="761" spans="1:86" x14ac:dyDescent="0.3">
      <c r="A761" s="5">
        <v>1</v>
      </c>
      <c r="B761" s="17">
        <f>SUBTOTAL(9,$A$622:A761)</f>
        <v>111</v>
      </c>
      <c r="C761" s="4" t="s">
        <v>255</v>
      </c>
      <c r="D761" s="1">
        <f t="shared" si="350"/>
        <v>2864704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169">
        <v>0</v>
      </c>
      <c r="L761" s="3">
        <v>0</v>
      </c>
      <c r="M761" s="1">
        <v>340</v>
      </c>
      <c r="N761" s="1">
        <v>2657826.5099999998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1">
        <f>ROUND(N761*2.14%,2)</f>
        <v>56877.49</v>
      </c>
      <c r="AD761" s="1">
        <v>150000</v>
      </c>
      <c r="AE761" s="3">
        <v>0</v>
      </c>
      <c r="AF761" s="2">
        <v>2025</v>
      </c>
      <c r="AG761" s="2">
        <v>2025</v>
      </c>
      <c r="AH761" s="2">
        <v>2025</v>
      </c>
      <c r="AI761" s="12"/>
      <c r="AJ761" s="12"/>
      <c r="AK761" s="12"/>
      <c r="AL761" s="12"/>
      <c r="AM761" s="13" t="s">
        <v>16973</v>
      </c>
      <c r="AN761" s="13" t="s">
        <v>16964</v>
      </c>
      <c r="AO761" s="13">
        <v>0</v>
      </c>
      <c r="AP761" s="13" t="s">
        <v>16962</v>
      </c>
      <c r="AQ761" s="13" t="s">
        <v>16977</v>
      </c>
      <c r="AR761" s="13" t="s">
        <v>16972</v>
      </c>
      <c r="AS761" s="13"/>
      <c r="AT761" s="13"/>
      <c r="AU761" s="13"/>
      <c r="AV761" s="13"/>
      <c r="AW761" s="13" t="s">
        <v>666</v>
      </c>
      <c r="AX761" s="14">
        <v>363.6</v>
      </c>
      <c r="AY761" s="14">
        <v>340</v>
      </c>
      <c r="AZ761" s="13" t="s">
        <v>2969</v>
      </c>
      <c r="BA761" s="13" t="s">
        <v>17023</v>
      </c>
      <c r="BB761" s="15"/>
      <c r="BC761" s="16">
        <f t="shared" si="342"/>
        <v>0</v>
      </c>
      <c r="BJ761" s="5" t="str">
        <f t="shared" si="343"/>
        <v>267.800</v>
      </c>
      <c r="BM761" s="5" t="s">
        <v>3346</v>
      </c>
      <c r="BN761" s="5" t="s">
        <v>3010</v>
      </c>
      <c r="BO761" s="5" t="s">
        <v>1436</v>
      </c>
      <c r="BU761" s="5" t="s">
        <v>3346</v>
      </c>
      <c r="BV761" s="5" t="s">
        <v>3010</v>
      </c>
      <c r="BW761" s="5" t="s">
        <v>1436</v>
      </c>
      <c r="CH761" s="165">
        <f t="shared" si="328"/>
        <v>2.3283064365386963E-10</v>
      </c>
    </row>
    <row r="762" spans="1:86" x14ac:dyDescent="0.3">
      <c r="A762" s="5">
        <v>1</v>
      </c>
      <c r="B762" s="17">
        <f>SUBTOTAL(9,$A$622:A762)</f>
        <v>112</v>
      </c>
      <c r="C762" s="4" t="s">
        <v>256</v>
      </c>
      <c r="D762" s="1">
        <f t="shared" si="350"/>
        <v>2553799.36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169">
        <v>0</v>
      </c>
      <c r="L762" s="3">
        <v>0</v>
      </c>
      <c r="M762" s="1">
        <v>303.10000000000002</v>
      </c>
      <c r="N762" s="1">
        <v>2353435.83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1">
        <f>ROUND(N762*2.14%,2)</f>
        <v>50363.53</v>
      </c>
      <c r="AD762" s="1">
        <v>150000</v>
      </c>
      <c r="AE762" s="3">
        <v>0</v>
      </c>
      <c r="AF762" s="2">
        <v>2025</v>
      </c>
      <c r="AG762" s="2">
        <v>2025</v>
      </c>
      <c r="AH762" s="2">
        <v>2025</v>
      </c>
      <c r="AI762" s="12"/>
      <c r="AJ762" s="12"/>
      <c r="AK762" s="12"/>
      <c r="AL762" s="12"/>
      <c r="AM762" s="13" t="s">
        <v>16980</v>
      </c>
      <c r="AN762" s="13" t="s">
        <v>16970</v>
      </c>
      <c r="AO762" s="13">
        <v>0</v>
      </c>
      <c r="AP762" s="13" t="s">
        <v>16975</v>
      </c>
      <c r="AQ762" s="13" t="s">
        <v>16975</v>
      </c>
      <c r="AR762" s="13" t="s">
        <v>16968</v>
      </c>
      <c r="AS762" s="13"/>
      <c r="AT762" s="13"/>
      <c r="AU762" s="13"/>
      <c r="AV762" s="13"/>
      <c r="AW762" s="13" t="s">
        <v>660</v>
      </c>
      <c r="AX762" s="14">
        <v>908.5</v>
      </c>
      <c r="AY762" s="14">
        <v>303.11</v>
      </c>
      <c r="AZ762" s="13" t="s">
        <v>2969</v>
      </c>
      <c r="BA762" s="13" t="s">
        <v>17023</v>
      </c>
      <c r="BB762" s="15"/>
      <c r="BC762" s="16">
        <f t="shared" si="342"/>
        <v>9.9999999999909051E-3</v>
      </c>
      <c r="BJ762" s="5" t="str">
        <f t="shared" si="343"/>
        <v>322.190</v>
      </c>
      <c r="BM762" s="5" t="s">
        <v>3347</v>
      </c>
      <c r="BN762" s="5" t="s">
        <v>1345</v>
      </c>
      <c r="BO762" s="5" t="s">
        <v>3348</v>
      </c>
      <c r="BU762" s="5" t="s">
        <v>3347</v>
      </c>
      <c r="BV762" s="5" t="s">
        <v>1345</v>
      </c>
      <c r="BW762" s="5" t="s">
        <v>3348</v>
      </c>
      <c r="CH762" s="165">
        <f t="shared" si="328"/>
        <v>-2.0372681319713593E-10</v>
      </c>
    </row>
    <row r="763" spans="1:86" x14ac:dyDescent="0.3">
      <c r="B763" s="166" t="s">
        <v>235</v>
      </c>
      <c r="C763" s="166"/>
      <c r="D763" s="163">
        <f>D764</f>
        <v>12520415.859999999</v>
      </c>
      <c r="E763" s="1">
        <f t="shared" ref="E763:AE763" si="351">E764</f>
        <v>0</v>
      </c>
      <c r="F763" s="1">
        <f t="shared" si="351"/>
        <v>0</v>
      </c>
      <c r="G763" s="1">
        <f t="shared" si="351"/>
        <v>0</v>
      </c>
      <c r="H763" s="1">
        <f t="shared" si="351"/>
        <v>0</v>
      </c>
      <c r="I763" s="1">
        <f t="shared" si="351"/>
        <v>0</v>
      </c>
      <c r="J763" s="1">
        <f t="shared" si="351"/>
        <v>0</v>
      </c>
      <c r="K763" s="164">
        <f t="shared" si="351"/>
        <v>0</v>
      </c>
      <c r="L763" s="1">
        <f t="shared" si="351"/>
        <v>0</v>
      </c>
      <c r="M763" s="1">
        <f t="shared" si="351"/>
        <v>1404.1</v>
      </c>
      <c r="N763" s="1">
        <f t="shared" si="351"/>
        <v>12062283</v>
      </c>
      <c r="O763" s="1">
        <f t="shared" si="351"/>
        <v>0</v>
      </c>
      <c r="P763" s="1">
        <f t="shared" si="351"/>
        <v>0</v>
      </c>
      <c r="Q763" s="1">
        <f t="shared" si="351"/>
        <v>0</v>
      </c>
      <c r="R763" s="1">
        <f t="shared" si="351"/>
        <v>0</v>
      </c>
      <c r="S763" s="1">
        <f t="shared" si="351"/>
        <v>0</v>
      </c>
      <c r="T763" s="1">
        <f t="shared" si="351"/>
        <v>0</v>
      </c>
      <c r="U763" s="1">
        <f t="shared" si="351"/>
        <v>0</v>
      </c>
      <c r="V763" s="1">
        <f t="shared" si="351"/>
        <v>0</v>
      </c>
      <c r="W763" s="1">
        <f t="shared" si="351"/>
        <v>0</v>
      </c>
      <c r="X763" s="1">
        <f t="shared" si="351"/>
        <v>0</v>
      </c>
      <c r="Y763" s="1">
        <f t="shared" si="351"/>
        <v>0</v>
      </c>
      <c r="Z763" s="1">
        <f t="shared" si="351"/>
        <v>0</v>
      </c>
      <c r="AA763" s="1">
        <f t="shared" si="351"/>
        <v>0</v>
      </c>
      <c r="AB763" s="1">
        <f t="shared" si="351"/>
        <v>0</v>
      </c>
      <c r="AC763" s="1">
        <f t="shared" si="351"/>
        <v>258132.86</v>
      </c>
      <c r="AD763" s="1">
        <f t="shared" si="351"/>
        <v>200000</v>
      </c>
      <c r="AE763" s="1">
        <f t="shared" si="351"/>
        <v>0</v>
      </c>
      <c r="AF763" s="2" t="s">
        <v>17037</v>
      </c>
      <c r="AG763" s="2" t="s">
        <v>17037</v>
      </c>
      <c r="AH763" s="2" t="s">
        <v>17037</v>
      </c>
      <c r="AI763" s="12"/>
      <c r="AJ763" s="12"/>
      <c r="AK763" s="12"/>
      <c r="AL763" s="12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4"/>
      <c r="AY763" s="14"/>
      <c r="AZ763" s="13"/>
      <c r="BA763" s="13"/>
      <c r="BB763" s="15"/>
      <c r="BC763" s="16">
        <f t="shared" si="342"/>
        <v>-1404.1</v>
      </c>
      <c r="BJ763" s="5" t="e">
        <f t="shared" si="343"/>
        <v>#N/A</v>
      </c>
      <c r="BM763" s="5" t="s">
        <v>3349</v>
      </c>
      <c r="BN763" s="5" t="s">
        <v>2986</v>
      </c>
      <c r="BO763" s="5" t="s">
        <v>2986</v>
      </c>
      <c r="BU763" s="5" t="s">
        <v>3349</v>
      </c>
      <c r="BV763" s="5" t="s">
        <v>2986</v>
      </c>
      <c r="BW763" s="5" t="s">
        <v>2986</v>
      </c>
      <c r="CH763" s="165">
        <f t="shared" si="328"/>
        <v>-5.8207660913467407E-10</v>
      </c>
    </row>
    <row r="764" spans="1:86" x14ac:dyDescent="0.3">
      <c r="A764" s="5">
        <v>1</v>
      </c>
      <c r="B764" s="17">
        <f>SUBTOTAL(9,$A$622:A764)</f>
        <v>113</v>
      </c>
      <c r="C764" s="4" t="s">
        <v>248</v>
      </c>
      <c r="D764" s="1">
        <f>E764+F764+G764+H764+I764+J764+L764+N764+P764+R764+T764+U764+V764+W764+X764+Y764+Z764+AA764+AB764+AC764+AD764+AE764</f>
        <v>12520415.859999999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169">
        <v>0</v>
      </c>
      <c r="L764" s="3">
        <v>0</v>
      </c>
      <c r="M764" s="1">
        <v>1404.1</v>
      </c>
      <c r="N764" s="1">
        <v>12062283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1">
        <f>ROUND(N764*2.14%,2)</f>
        <v>258132.86</v>
      </c>
      <c r="AD764" s="3">
        <v>200000</v>
      </c>
      <c r="AE764" s="3">
        <v>0</v>
      </c>
      <c r="AF764" s="2">
        <v>2025</v>
      </c>
      <c r="AG764" s="2">
        <v>2025</v>
      </c>
      <c r="AH764" s="2">
        <v>2025</v>
      </c>
      <c r="AI764" s="12"/>
      <c r="AJ764" s="12"/>
      <c r="AK764" s="12"/>
      <c r="AL764" s="12"/>
      <c r="AM764" s="13" t="s">
        <v>16965</v>
      </c>
      <c r="AN764" s="13">
        <v>2019</v>
      </c>
      <c r="AO764" s="13">
        <v>0</v>
      </c>
      <c r="AP764" s="13" t="s">
        <v>16979</v>
      </c>
      <c r="AQ764" s="13" t="s">
        <v>16967</v>
      </c>
      <c r="AR764" s="13" t="s">
        <v>16968</v>
      </c>
      <c r="AS764" s="13"/>
      <c r="AT764" s="13" t="s">
        <v>16986</v>
      </c>
      <c r="AU764" s="168">
        <v>874041.63</v>
      </c>
      <c r="AV764" s="168">
        <v>2328223.9900000002</v>
      </c>
      <c r="AW764" s="13" t="s">
        <v>806</v>
      </c>
      <c r="AX764" s="14">
        <v>4279.1000000000004</v>
      </c>
      <c r="AY764" s="14">
        <v>1440</v>
      </c>
      <c r="AZ764" s="13" t="s">
        <v>2994</v>
      </c>
      <c r="BA764" s="13" t="s">
        <v>17025</v>
      </c>
      <c r="BB764" s="15"/>
      <c r="BC764" s="16">
        <f t="shared" si="342"/>
        <v>35.900000000000091</v>
      </c>
      <c r="BJ764" s="5" t="str">
        <f t="shared" si="343"/>
        <v>1404.000</v>
      </c>
      <c r="BM764" s="5" t="s">
        <v>653</v>
      </c>
      <c r="BN764" s="5" t="s">
        <v>625</v>
      </c>
      <c r="BO764" s="5" t="s">
        <v>3350</v>
      </c>
      <c r="BU764" s="5" t="s">
        <v>653</v>
      </c>
      <c r="BV764" s="5" t="s">
        <v>625</v>
      </c>
      <c r="BW764" s="5" t="s">
        <v>3350</v>
      </c>
      <c r="CH764" s="165">
        <f t="shared" si="328"/>
        <v>-5.8207660913467407E-10</v>
      </c>
    </row>
    <row r="765" spans="1:86" x14ac:dyDescent="0.3">
      <c r="B765" s="166" t="s">
        <v>249</v>
      </c>
      <c r="C765" s="166"/>
      <c r="D765" s="163">
        <f>D766</f>
        <v>4975316.8000000007</v>
      </c>
      <c r="E765" s="1">
        <f t="shared" ref="E765:AE765" si="352">E766</f>
        <v>0</v>
      </c>
      <c r="F765" s="1">
        <f t="shared" si="352"/>
        <v>0</v>
      </c>
      <c r="G765" s="1">
        <f t="shared" si="352"/>
        <v>0</v>
      </c>
      <c r="H765" s="1">
        <f t="shared" si="352"/>
        <v>0</v>
      </c>
      <c r="I765" s="1">
        <f t="shared" si="352"/>
        <v>0</v>
      </c>
      <c r="J765" s="1">
        <f t="shared" si="352"/>
        <v>0</v>
      </c>
      <c r="K765" s="164">
        <f t="shared" si="352"/>
        <v>0</v>
      </c>
      <c r="L765" s="1">
        <f t="shared" si="352"/>
        <v>0</v>
      </c>
      <c r="M765" s="1">
        <f t="shared" si="352"/>
        <v>590.5</v>
      </c>
      <c r="N765" s="1">
        <f t="shared" si="352"/>
        <v>4694847.07</v>
      </c>
      <c r="O765" s="1">
        <f t="shared" si="352"/>
        <v>0</v>
      </c>
      <c r="P765" s="1">
        <f t="shared" si="352"/>
        <v>0</v>
      </c>
      <c r="Q765" s="1">
        <f t="shared" si="352"/>
        <v>0</v>
      </c>
      <c r="R765" s="1">
        <f t="shared" si="352"/>
        <v>0</v>
      </c>
      <c r="S765" s="1">
        <f t="shared" si="352"/>
        <v>0</v>
      </c>
      <c r="T765" s="1">
        <f t="shared" si="352"/>
        <v>0</v>
      </c>
      <c r="U765" s="1">
        <f t="shared" si="352"/>
        <v>0</v>
      </c>
      <c r="V765" s="1">
        <f t="shared" si="352"/>
        <v>0</v>
      </c>
      <c r="W765" s="1">
        <f t="shared" si="352"/>
        <v>0</v>
      </c>
      <c r="X765" s="1">
        <f t="shared" si="352"/>
        <v>0</v>
      </c>
      <c r="Y765" s="1">
        <f t="shared" si="352"/>
        <v>0</v>
      </c>
      <c r="Z765" s="1">
        <f t="shared" si="352"/>
        <v>0</v>
      </c>
      <c r="AA765" s="1">
        <f t="shared" si="352"/>
        <v>0</v>
      </c>
      <c r="AB765" s="1">
        <f t="shared" si="352"/>
        <v>0</v>
      </c>
      <c r="AC765" s="1">
        <f t="shared" si="352"/>
        <v>100469.73</v>
      </c>
      <c r="AD765" s="1">
        <f t="shared" si="352"/>
        <v>180000</v>
      </c>
      <c r="AE765" s="1">
        <f t="shared" si="352"/>
        <v>0</v>
      </c>
      <c r="AF765" s="2" t="s">
        <v>17037</v>
      </c>
      <c r="AG765" s="2" t="s">
        <v>17037</v>
      </c>
      <c r="AH765" s="2" t="s">
        <v>17037</v>
      </c>
      <c r="AI765" s="12"/>
      <c r="AJ765" s="12"/>
      <c r="AK765" s="12"/>
      <c r="AL765" s="12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4"/>
      <c r="AY765" s="14"/>
      <c r="AZ765" s="13"/>
      <c r="BA765" s="13"/>
      <c r="BB765" s="15"/>
      <c r="BC765" s="16">
        <f t="shared" si="342"/>
        <v>-590.5</v>
      </c>
      <c r="BJ765" s="5" t="e">
        <f t="shared" si="343"/>
        <v>#N/A</v>
      </c>
      <c r="BM765" s="5" t="s">
        <v>3351</v>
      </c>
      <c r="BN765" s="5" t="s">
        <v>3102</v>
      </c>
      <c r="BO765" s="5" t="s">
        <v>3352</v>
      </c>
      <c r="BU765" s="5" t="s">
        <v>3351</v>
      </c>
      <c r="BV765" s="5" t="s">
        <v>3102</v>
      </c>
      <c r="BW765" s="5" t="s">
        <v>3352</v>
      </c>
      <c r="CH765" s="165">
        <f t="shared" si="328"/>
        <v>4.6566128730773926E-10</v>
      </c>
    </row>
    <row r="766" spans="1:86" x14ac:dyDescent="0.3">
      <c r="A766" s="5">
        <v>1</v>
      </c>
      <c r="B766" s="17">
        <f>SUBTOTAL(9,$A$622:A766)</f>
        <v>114</v>
      </c>
      <c r="C766" s="4" t="s">
        <v>250</v>
      </c>
      <c r="D766" s="1">
        <f>E766+F766+G766+H766+I766+J766+L766+N766+P766+R766+T766+U766+V766+W766+X766+Y766+Z766+AA766+AB766+AC766+AD766+AE766</f>
        <v>4975316.8000000007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169">
        <v>0</v>
      </c>
      <c r="L766" s="3">
        <v>0</v>
      </c>
      <c r="M766" s="1">
        <v>590.5</v>
      </c>
      <c r="N766" s="1">
        <v>4694847.07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1">
        <f>ROUND(N766*2.14%,2)</f>
        <v>100469.73</v>
      </c>
      <c r="AD766" s="1">
        <v>180000</v>
      </c>
      <c r="AE766" s="3">
        <v>0</v>
      </c>
      <c r="AF766" s="2">
        <v>2025</v>
      </c>
      <c r="AG766" s="2">
        <v>2025</v>
      </c>
      <c r="AH766" s="2">
        <v>2025</v>
      </c>
      <c r="AI766" s="12"/>
      <c r="AJ766" s="12"/>
      <c r="AK766" s="12"/>
      <c r="AL766" s="12"/>
      <c r="AM766" s="13" t="s">
        <v>16965</v>
      </c>
      <c r="AN766" s="13" t="s">
        <v>16962</v>
      </c>
      <c r="AO766" s="13">
        <v>0</v>
      </c>
      <c r="AP766" s="13" t="s">
        <v>16963</v>
      </c>
      <c r="AQ766" s="13" t="s">
        <v>16982</v>
      </c>
      <c r="AR766" s="13">
        <v>0</v>
      </c>
      <c r="AS766" s="13"/>
      <c r="AT766" s="13"/>
      <c r="AU766" s="13"/>
      <c r="AV766" s="13"/>
      <c r="AW766" s="13" t="s">
        <v>855</v>
      </c>
      <c r="AX766" s="14">
        <v>747.4</v>
      </c>
      <c r="AY766" s="14">
        <v>585.20000000000005</v>
      </c>
      <c r="AZ766" s="13" t="s">
        <v>2969</v>
      </c>
      <c r="BA766" s="13" t="s">
        <v>17023</v>
      </c>
      <c r="BB766" s="15"/>
      <c r="BC766" s="16">
        <f t="shared" si="342"/>
        <v>-5.2999999999999545</v>
      </c>
      <c r="BJ766" s="5" t="str">
        <f t="shared" si="343"/>
        <v>532.100</v>
      </c>
      <c r="BM766" s="5" t="s">
        <v>654</v>
      </c>
      <c r="BN766" s="5" t="s">
        <v>658</v>
      </c>
      <c r="BO766" s="5" t="s">
        <v>3353</v>
      </c>
      <c r="BU766" s="5" t="s">
        <v>654</v>
      </c>
      <c r="BV766" s="5" t="s">
        <v>658</v>
      </c>
      <c r="BW766" s="5" t="s">
        <v>3353</v>
      </c>
      <c r="CH766" s="165">
        <f t="shared" si="328"/>
        <v>4.6566128730773926E-10</v>
      </c>
    </row>
    <row r="767" spans="1:86" x14ac:dyDescent="0.3">
      <c r="B767" s="166" t="s">
        <v>367</v>
      </c>
      <c r="C767" s="166"/>
      <c r="D767" s="163">
        <f>D768</f>
        <v>6736263.6000000006</v>
      </c>
      <c r="E767" s="1">
        <f t="shared" ref="E767:AE767" si="353">E768</f>
        <v>0</v>
      </c>
      <c r="F767" s="1">
        <f t="shared" si="353"/>
        <v>0</v>
      </c>
      <c r="G767" s="1">
        <f t="shared" si="353"/>
        <v>0</v>
      </c>
      <c r="H767" s="1">
        <f t="shared" si="353"/>
        <v>0</v>
      </c>
      <c r="I767" s="1">
        <f t="shared" si="353"/>
        <v>0</v>
      </c>
      <c r="J767" s="1">
        <f t="shared" si="353"/>
        <v>0</v>
      </c>
      <c r="K767" s="164">
        <f t="shared" si="353"/>
        <v>0</v>
      </c>
      <c r="L767" s="1">
        <f t="shared" si="353"/>
        <v>0</v>
      </c>
      <c r="M767" s="1">
        <f t="shared" si="353"/>
        <v>726</v>
      </c>
      <c r="N767" s="1">
        <f t="shared" si="353"/>
        <v>6418899.1600000001</v>
      </c>
      <c r="O767" s="1">
        <f t="shared" si="353"/>
        <v>0</v>
      </c>
      <c r="P767" s="1">
        <f t="shared" si="353"/>
        <v>0</v>
      </c>
      <c r="Q767" s="1">
        <f t="shared" si="353"/>
        <v>0</v>
      </c>
      <c r="R767" s="1">
        <f t="shared" si="353"/>
        <v>0</v>
      </c>
      <c r="S767" s="1">
        <f t="shared" si="353"/>
        <v>0</v>
      </c>
      <c r="T767" s="1">
        <f t="shared" si="353"/>
        <v>0</v>
      </c>
      <c r="U767" s="1">
        <f t="shared" si="353"/>
        <v>0</v>
      </c>
      <c r="V767" s="1">
        <f t="shared" si="353"/>
        <v>0</v>
      </c>
      <c r="W767" s="1">
        <f t="shared" si="353"/>
        <v>0</v>
      </c>
      <c r="X767" s="1">
        <f t="shared" si="353"/>
        <v>0</v>
      </c>
      <c r="Y767" s="1">
        <f t="shared" si="353"/>
        <v>0</v>
      </c>
      <c r="Z767" s="1">
        <f t="shared" si="353"/>
        <v>0</v>
      </c>
      <c r="AA767" s="1">
        <f t="shared" si="353"/>
        <v>0</v>
      </c>
      <c r="AB767" s="1">
        <f t="shared" si="353"/>
        <v>0</v>
      </c>
      <c r="AC767" s="1">
        <f t="shared" si="353"/>
        <v>137364.44</v>
      </c>
      <c r="AD767" s="1">
        <f t="shared" si="353"/>
        <v>180000</v>
      </c>
      <c r="AE767" s="1">
        <f t="shared" si="353"/>
        <v>0</v>
      </c>
      <c r="AF767" s="2" t="s">
        <v>17037</v>
      </c>
      <c r="AG767" s="2" t="s">
        <v>17037</v>
      </c>
      <c r="AH767" s="2" t="s">
        <v>17037</v>
      </c>
      <c r="AI767" s="12"/>
      <c r="AJ767" s="12"/>
      <c r="AK767" s="12"/>
      <c r="AL767" s="12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4"/>
      <c r="AY767" s="14"/>
      <c r="AZ767" s="13"/>
      <c r="BA767" s="13"/>
      <c r="BB767" s="15"/>
      <c r="BC767" s="16">
        <f t="shared" si="342"/>
        <v>-726</v>
      </c>
      <c r="BJ767" s="5" t="e">
        <f t="shared" si="343"/>
        <v>#N/A</v>
      </c>
      <c r="BM767" s="5" t="s">
        <v>3547</v>
      </c>
      <c r="BN767" s="5" t="s">
        <v>17000</v>
      </c>
      <c r="BO767" s="5" t="s">
        <v>3548</v>
      </c>
      <c r="BU767" s="5" t="s">
        <v>3547</v>
      </c>
      <c r="BV767" s="5" t="s">
        <v>17000</v>
      </c>
      <c r="BW767" s="5" t="s">
        <v>3548</v>
      </c>
      <c r="CH767" s="165">
        <f t="shared" si="328"/>
        <v>4.0745362639427185E-10</v>
      </c>
    </row>
    <row r="768" spans="1:86" x14ac:dyDescent="0.3">
      <c r="A768" s="5">
        <v>1</v>
      </c>
      <c r="B768" s="17">
        <f>SUBTOTAL(9,$A$622:A768)</f>
        <v>115</v>
      </c>
      <c r="C768" s="4" t="s">
        <v>368</v>
      </c>
      <c r="D768" s="1">
        <f>E768+F768+G768+H768+I768+J768+L768+N768+P768+R768+T768+U768+V768+W768+X768+Y768+Z768+AA768+AB768+AC768+AD768+AE768</f>
        <v>6736263.6000000006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169">
        <v>0</v>
      </c>
      <c r="L768" s="3">
        <v>0</v>
      </c>
      <c r="M768" s="1">
        <v>726</v>
      </c>
      <c r="N768" s="1">
        <v>6418899.1600000001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1">
        <f>ROUND(N768*2.14%,2)</f>
        <v>137364.44</v>
      </c>
      <c r="AD768" s="1">
        <v>180000</v>
      </c>
      <c r="AE768" s="3">
        <v>0</v>
      </c>
      <c r="AF768" s="2">
        <v>2025</v>
      </c>
      <c r="AG768" s="2">
        <v>2025</v>
      </c>
      <c r="AH768" s="2">
        <v>2025</v>
      </c>
      <c r="AI768" s="12"/>
      <c r="AJ768" s="12"/>
      <c r="AK768" s="12"/>
      <c r="AL768" s="12"/>
      <c r="AM768" s="13" t="s">
        <v>16964</v>
      </c>
      <c r="AN768" s="13" t="s">
        <v>16965</v>
      </c>
      <c r="AO768" s="13">
        <v>0</v>
      </c>
      <c r="AP768" s="13" t="s">
        <v>16976</v>
      </c>
      <c r="AQ768" s="13" t="s">
        <v>16972</v>
      </c>
      <c r="AR768" s="13">
        <v>0</v>
      </c>
      <c r="AS768" s="13"/>
      <c r="AT768" s="13"/>
      <c r="AU768" s="13"/>
      <c r="AV768" s="13"/>
      <c r="AW768" s="13" t="s">
        <v>790</v>
      </c>
      <c r="AX768" s="14">
        <v>941.8</v>
      </c>
      <c r="AY768" s="14">
        <v>726</v>
      </c>
      <c r="AZ768" s="13" t="s">
        <v>2969</v>
      </c>
      <c r="BA768" s="13" t="s">
        <v>17023</v>
      </c>
      <c r="BB768" s="15"/>
      <c r="BC768" s="16">
        <f t="shared" si="342"/>
        <v>0</v>
      </c>
      <c r="BD768" s="5" t="s">
        <v>16957</v>
      </c>
      <c r="BJ768" s="5" t="str">
        <f t="shared" si="343"/>
        <v>733.600</v>
      </c>
      <c r="BM768" s="5" t="s">
        <v>3550</v>
      </c>
      <c r="BN768" s="5" t="s">
        <v>2986</v>
      </c>
      <c r="BO768" s="5" t="s">
        <v>2986</v>
      </c>
      <c r="BU768" s="5" t="s">
        <v>3550</v>
      </c>
      <c r="BV768" s="5" t="s">
        <v>2986</v>
      </c>
      <c r="BW768" s="5" t="s">
        <v>2986</v>
      </c>
      <c r="CH768" s="165">
        <f t="shared" si="328"/>
        <v>4.0745362639427185E-10</v>
      </c>
    </row>
    <row r="769" spans="1:86" x14ac:dyDescent="0.3">
      <c r="B769" s="166" t="s">
        <v>280</v>
      </c>
      <c r="C769" s="166"/>
      <c r="D769" s="163">
        <f>D770</f>
        <v>5982176</v>
      </c>
      <c r="E769" s="1">
        <f t="shared" ref="E769:AE769" si="354">E770</f>
        <v>0</v>
      </c>
      <c r="F769" s="1">
        <f t="shared" si="354"/>
        <v>0</v>
      </c>
      <c r="G769" s="1">
        <f t="shared" si="354"/>
        <v>0</v>
      </c>
      <c r="H769" s="1">
        <f t="shared" si="354"/>
        <v>0</v>
      </c>
      <c r="I769" s="1">
        <f t="shared" si="354"/>
        <v>0</v>
      </c>
      <c r="J769" s="1">
        <f t="shared" si="354"/>
        <v>0</v>
      </c>
      <c r="K769" s="164">
        <f t="shared" si="354"/>
        <v>0</v>
      </c>
      <c r="L769" s="1">
        <f t="shared" si="354"/>
        <v>0</v>
      </c>
      <c r="M769" s="1">
        <f t="shared" si="354"/>
        <v>710</v>
      </c>
      <c r="N769" s="1">
        <f t="shared" si="354"/>
        <v>5680610.9299999997</v>
      </c>
      <c r="O769" s="1">
        <f t="shared" si="354"/>
        <v>0</v>
      </c>
      <c r="P769" s="1">
        <f t="shared" si="354"/>
        <v>0</v>
      </c>
      <c r="Q769" s="1">
        <f t="shared" si="354"/>
        <v>0</v>
      </c>
      <c r="R769" s="1">
        <f t="shared" si="354"/>
        <v>0</v>
      </c>
      <c r="S769" s="1">
        <f t="shared" si="354"/>
        <v>0</v>
      </c>
      <c r="T769" s="1">
        <f t="shared" si="354"/>
        <v>0</v>
      </c>
      <c r="U769" s="1">
        <f t="shared" si="354"/>
        <v>0</v>
      </c>
      <c r="V769" s="1">
        <f t="shared" si="354"/>
        <v>0</v>
      </c>
      <c r="W769" s="1">
        <f t="shared" si="354"/>
        <v>0</v>
      </c>
      <c r="X769" s="1">
        <f t="shared" si="354"/>
        <v>0</v>
      </c>
      <c r="Y769" s="1">
        <f t="shared" si="354"/>
        <v>0</v>
      </c>
      <c r="Z769" s="1">
        <f t="shared" si="354"/>
        <v>0</v>
      </c>
      <c r="AA769" s="1">
        <f t="shared" si="354"/>
        <v>0</v>
      </c>
      <c r="AB769" s="1">
        <f t="shared" si="354"/>
        <v>0</v>
      </c>
      <c r="AC769" s="1">
        <f t="shared" si="354"/>
        <v>121565.07</v>
      </c>
      <c r="AD769" s="1">
        <f t="shared" si="354"/>
        <v>180000</v>
      </c>
      <c r="AE769" s="1">
        <f t="shared" si="354"/>
        <v>0</v>
      </c>
      <c r="AF769" s="2" t="s">
        <v>17037</v>
      </c>
      <c r="AG769" s="2" t="s">
        <v>17037</v>
      </c>
      <c r="AH769" s="2" t="s">
        <v>17037</v>
      </c>
      <c r="AI769" s="12"/>
      <c r="AJ769" s="12"/>
      <c r="AK769" s="12"/>
      <c r="AL769" s="12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4"/>
      <c r="AY769" s="14"/>
      <c r="AZ769" s="13"/>
      <c r="BA769" s="13"/>
      <c r="BB769" s="15"/>
      <c r="BC769" s="16">
        <f t="shared" si="342"/>
        <v>-710</v>
      </c>
      <c r="BJ769" s="5" t="e">
        <f t="shared" si="343"/>
        <v>#N/A</v>
      </c>
      <c r="BM769" s="5" t="s">
        <v>3400</v>
      </c>
      <c r="BN769" s="5" t="s">
        <v>1345</v>
      </c>
      <c r="BO769" s="5" t="s">
        <v>3402</v>
      </c>
      <c r="BU769" s="5" t="s">
        <v>3400</v>
      </c>
      <c r="BV769" s="5" t="s">
        <v>1345</v>
      </c>
      <c r="BW769" s="5" t="s">
        <v>3402</v>
      </c>
      <c r="CH769" s="165">
        <f t="shared" si="328"/>
        <v>2.9103830456733704E-10</v>
      </c>
    </row>
    <row r="770" spans="1:86" x14ac:dyDescent="0.3">
      <c r="A770" s="5">
        <v>1</v>
      </c>
      <c r="B770" s="17">
        <f>SUBTOTAL(9,$A$622:A770)</f>
        <v>116</v>
      </c>
      <c r="C770" s="4" t="s">
        <v>282</v>
      </c>
      <c r="D770" s="1">
        <f>E770+F770+G770+H770+I770+J770+L770+N770+P770+R770+T770+U770+V770+W770+X770+Y770+Z770+AA770+AB770+AC770+AD770+AE770</f>
        <v>5982176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169">
        <v>0</v>
      </c>
      <c r="L770" s="3">
        <v>0</v>
      </c>
      <c r="M770" s="1">
        <v>710</v>
      </c>
      <c r="N770" s="1">
        <v>5680610.9299999997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1">
        <f>ROUND(N770*2.14%,2)</f>
        <v>121565.07</v>
      </c>
      <c r="AD770" s="1">
        <v>180000</v>
      </c>
      <c r="AE770" s="3">
        <v>0</v>
      </c>
      <c r="AF770" s="2">
        <v>2025</v>
      </c>
      <c r="AG770" s="2">
        <v>2025</v>
      </c>
      <c r="AH770" s="2">
        <v>2025</v>
      </c>
      <c r="AI770" s="12"/>
      <c r="AJ770" s="12"/>
      <c r="AK770" s="12"/>
      <c r="AL770" s="12"/>
      <c r="AM770" s="13" t="s">
        <v>16980</v>
      </c>
      <c r="AN770" s="13">
        <v>2016</v>
      </c>
      <c r="AO770" s="13">
        <v>0</v>
      </c>
      <c r="AP770" s="13" t="s">
        <v>16979</v>
      </c>
      <c r="AQ770" s="13" t="s">
        <v>16982</v>
      </c>
      <c r="AR770" s="13" t="s">
        <v>16975</v>
      </c>
      <c r="AS770" s="13"/>
      <c r="AT770" s="13" t="s">
        <v>16986</v>
      </c>
      <c r="AU770" s="168">
        <v>403305.91</v>
      </c>
      <c r="AV770" s="168">
        <v>358322.07</v>
      </c>
      <c r="AW770" s="13" t="s">
        <v>806</v>
      </c>
      <c r="AX770" s="14">
        <v>773.3</v>
      </c>
      <c r="AY770" s="14">
        <v>662.3</v>
      </c>
      <c r="AZ770" s="13" t="s">
        <v>2969</v>
      </c>
      <c r="BA770" s="13">
        <v>2010</v>
      </c>
      <c r="BB770" s="15"/>
      <c r="BC770" s="16">
        <f t="shared" si="342"/>
        <v>-47.700000000000045</v>
      </c>
      <c r="BJ770" s="5" t="str">
        <f t="shared" si="343"/>
        <v>503.130</v>
      </c>
      <c r="BM770" s="5" t="s">
        <v>678</v>
      </c>
      <c r="BN770" s="5" t="s">
        <v>2986</v>
      </c>
      <c r="BO770" s="5" t="s">
        <v>3403</v>
      </c>
      <c r="BU770" s="5" t="s">
        <v>678</v>
      </c>
      <c r="BV770" s="5" t="s">
        <v>2986</v>
      </c>
      <c r="BW770" s="5" t="s">
        <v>3403</v>
      </c>
      <c r="CH770" s="165">
        <f t="shared" si="328"/>
        <v>2.9103830456733704E-10</v>
      </c>
    </row>
    <row r="771" spans="1:86" x14ac:dyDescent="0.3">
      <c r="B771" s="166" t="s">
        <v>259</v>
      </c>
      <c r="C771" s="166"/>
      <c r="D771" s="163">
        <f>D772</f>
        <v>5266000</v>
      </c>
      <c r="E771" s="1">
        <f t="shared" ref="E771:AE771" si="355">E772</f>
        <v>0</v>
      </c>
      <c r="F771" s="1">
        <f t="shared" si="355"/>
        <v>0</v>
      </c>
      <c r="G771" s="1">
        <f t="shared" si="355"/>
        <v>0</v>
      </c>
      <c r="H771" s="1">
        <f t="shared" si="355"/>
        <v>0</v>
      </c>
      <c r="I771" s="1">
        <f t="shared" si="355"/>
        <v>0</v>
      </c>
      <c r="J771" s="1">
        <f t="shared" si="355"/>
        <v>0</v>
      </c>
      <c r="K771" s="164">
        <f t="shared" si="355"/>
        <v>0</v>
      </c>
      <c r="L771" s="1">
        <f t="shared" si="355"/>
        <v>0</v>
      </c>
      <c r="M771" s="1">
        <f t="shared" si="355"/>
        <v>625</v>
      </c>
      <c r="N771" s="1">
        <f t="shared" si="355"/>
        <v>4979439.9800000004</v>
      </c>
      <c r="O771" s="1">
        <f t="shared" si="355"/>
        <v>0</v>
      </c>
      <c r="P771" s="1">
        <f t="shared" si="355"/>
        <v>0</v>
      </c>
      <c r="Q771" s="1">
        <f t="shared" si="355"/>
        <v>0</v>
      </c>
      <c r="R771" s="1">
        <f t="shared" si="355"/>
        <v>0</v>
      </c>
      <c r="S771" s="1">
        <f t="shared" si="355"/>
        <v>0</v>
      </c>
      <c r="T771" s="1">
        <f t="shared" si="355"/>
        <v>0</v>
      </c>
      <c r="U771" s="1">
        <f t="shared" si="355"/>
        <v>0</v>
      </c>
      <c r="V771" s="1">
        <f t="shared" si="355"/>
        <v>0</v>
      </c>
      <c r="W771" s="1">
        <f t="shared" si="355"/>
        <v>0</v>
      </c>
      <c r="X771" s="1">
        <f t="shared" si="355"/>
        <v>0</v>
      </c>
      <c r="Y771" s="1">
        <f t="shared" si="355"/>
        <v>0</v>
      </c>
      <c r="Z771" s="1">
        <f t="shared" si="355"/>
        <v>0</v>
      </c>
      <c r="AA771" s="1">
        <f t="shared" si="355"/>
        <v>0</v>
      </c>
      <c r="AB771" s="1">
        <f t="shared" si="355"/>
        <v>0</v>
      </c>
      <c r="AC771" s="1">
        <f t="shared" si="355"/>
        <v>106560.02</v>
      </c>
      <c r="AD771" s="1">
        <f t="shared" si="355"/>
        <v>180000</v>
      </c>
      <c r="AE771" s="1">
        <f t="shared" si="355"/>
        <v>0</v>
      </c>
      <c r="AF771" s="2" t="s">
        <v>17037</v>
      </c>
      <c r="AG771" s="2" t="s">
        <v>17037</v>
      </c>
      <c r="AH771" s="2" t="s">
        <v>17037</v>
      </c>
      <c r="AI771" s="12"/>
      <c r="AJ771" s="12"/>
      <c r="AK771" s="12"/>
      <c r="AL771" s="12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4"/>
      <c r="AY771" s="14"/>
      <c r="AZ771" s="13"/>
      <c r="BA771" s="13"/>
      <c r="BB771" s="15"/>
      <c r="BC771" s="16">
        <f t="shared" si="342"/>
        <v>-625</v>
      </c>
      <c r="BJ771" s="5" t="e">
        <f t="shared" si="343"/>
        <v>#N/A</v>
      </c>
      <c r="BM771" s="5" t="s">
        <v>3405</v>
      </c>
      <c r="BN771" s="5" t="s">
        <v>2986</v>
      </c>
      <c r="BO771" s="5" t="s">
        <v>3406</v>
      </c>
      <c r="BU771" s="5" t="s">
        <v>3405</v>
      </c>
      <c r="BV771" s="5" t="s">
        <v>2986</v>
      </c>
      <c r="BW771" s="5" t="s">
        <v>3406</v>
      </c>
      <c r="CH771" s="165">
        <f t="shared" si="328"/>
        <v>-4.6566128730773926E-10</v>
      </c>
    </row>
    <row r="772" spans="1:86" x14ac:dyDescent="0.3">
      <c r="A772" s="5">
        <v>1</v>
      </c>
      <c r="B772" s="17">
        <f>SUBTOTAL(9,$A$622:A772)</f>
        <v>117</v>
      </c>
      <c r="C772" s="4" t="s">
        <v>283</v>
      </c>
      <c r="D772" s="1">
        <f>E772+F772+G772+H772+I772+J772+L772+N772+P772+R772+T772+U772+V772+W772+X772+Y772+Z772+AA772+AB772+AC772+AD772+AE772</f>
        <v>5266000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169">
        <v>0</v>
      </c>
      <c r="L772" s="3">
        <v>0</v>
      </c>
      <c r="M772" s="1">
        <v>625</v>
      </c>
      <c r="N772" s="1">
        <v>4979439.9800000004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1">
        <f>ROUND(N772*2.14%,2)</f>
        <v>106560.02</v>
      </c>
      <c r="AD772" s="1">
        <v>180000</v>
      </c>
      <c r="AE772" s="3">
        <v>0</v>
      </c>
      <c r="AF772" s="2">
        <v>2025</v>
      </c>
      <c r="AG772" s="2">
        <v>2025</v>
      </c>
      <c r="AH772" s="2">
        <v>2025</v>
      </c>
      <c r="AI772" s="12"/>
      <c r="AJ772" s="12"/>
      <c r="AK772" s="12"/>
      <c r="AL772" s="12"/>
      <c r="AM772" s="13" t="s">
        <v>16980</v>
      </c>
      <c r="AN772" s="13">
        <v>2015</v>
      </c>
      <c r="AO772" s="13">
        <v>0</v>
      </c>
      <c r="AP772" s="13">
        <v>2016</v>
      </c>
      <c r="AQ772" s="13" t="s">
        <v>16979</v>
      </c>
      <c r="AR772" s="13">
        <v>0</v>
      </c>
      <c r="AS772" s="13"/>
      <c r="AT772" s="13" t="s">
        <v>16987</v>
      </c>
      <c r="AU772" s="168">
        <f>607070.14+76733.94</f>
        <v>683804.08000000007</v>
      </c>
      <c r="AV772" s="168">
        <v>387841.69999999995</v>
      </c>
      <c r="AW772" s="13" t="s">
        <v>619</v>
      </c>
      <c r="AX772" s="14">
        <v>660</v>
      </c>
      <c r="AY772" s="14">
        <v>520.71</v>
      </c>
      <c r="AZ772" s="13" t="s">
        <v>2969</v>
      </c>
      <c r="BA772" s="13">
        <v>2004</v>
      </c>
      <c r="BB772" s="15"/>
      <c r="BC772" s="16">
        <f t="shared" si="342"/>
        <v>-104.28999999999996</v>
      </c>
      <c r="BJ772" s="5" t="str">
        <f t="shared" si="343"/>
        <v>433.920</v>
      </c>
      <c r="BM772" s="5" t="s">
        <v>3408</v>
      </c>
      <c r="BN772" s="5" t="s">
        <v>1345</v>
      </c>
      <c r="BO772" s="5" t="s">
        <v>3409</v>
      </c>
      <c r="BU772" s="5" t="s">
        <v>3408</v>
      </c>
      <c r="BV772" s="5" t="s">
        <v>1345</v>
      </c>
      <c r="BW772" s="5" t="s">
        <v>3409</v>
      </c>
      <c r="CH772" s="165">
        <f t="shared" si="328"/>
        <v>-4.6566128730773926E-10</v>
      </c>
    </row>
    <row r="773" spans="1:86" x14ac:dyDescent="0.3">
      <c r="B773" s="166" t="s">
        <v>261</v>
      </c>
      <c r="C773" s="166"/>
      <c r="D773" s="163">
        <f>D774</f>
        <v>2764282.4000000004</v>
      </c>
      <c r="E773" s="1">
        <f t="shared" ref="E773:AE773" si="356">E774</f>
        <v>0</v>
      </c>
      <c r="F773" s="1">
        <f t="shared" si="356"/>
        <v>0</v>
      </c>
      <c r="G773" s="1">
        <f t="shared" si="356"/>
        <v>0</v>
      </c>
      <c r="H773" s="1">
        <f t="shared" si="356"/>
        <v>0</v>
      </c>
      <c r="I773" s="1">
        <f t="shared" si="356"/>
        <v>0</v>
      </c>
      <c r="J773" s="1">
        <f t="shared" si="356"/>
        <v>0</v>
      </c>
      <c r="K773" s="164">
        <f t="shared" si="356"/>
        <v>0</v>
      </c>
      <c r="L773" s="1">
        <f t="shared" si="356"/>
        <v>0</v>
      </c>
      <c r="M773" s="1">
        <f t="shared" si="356"/>
        <v>310</v>
      </c>
      <c r="N773" s="1">
        <f t="shared" si="356"/>
        <v>2559508.91</v>
      </c>
      <c r="O773" s="1">
        <f t="shared" si="356"/>
        <v>0</v>
      </c>
      <c r="P773" s="1">
        <f t="shared" si="356"/>
        <v>0</v>
      </c>
      <c r="Q773" s="1">
        <f t="shared" si="356"/>
        <v>0</v>
      </c>
      <c r="R773" s="1">
        <f t="shared" si="356"/>
        <v>0</v>
      </c>
      <c r="S773" s="1">
        <f t="shared" si="356"/>
        <v>0</v>
      </c>
      <c r="T773" s="1">
        <f t="shared" si="356"/>
        <v>0</v>
      </c>
      <c r="U773" s="1">
        <f t="shared" si="356"/>
        <v>0</v>
      </c>
      <c r="V773" s="1">
        <f t="shared" si="356"/>
        <v>0</v>
      </c>
      <c r="W773" s="1">
        <f t="shared" si="356"/>
        <v>0</v>
      </c>
      <c r="X773" s="1">
        <f t="shared" si="356"/>
        <v>0</v>
      </c>
      <c r="Y773" s="1">
        <f t="shared" si="356"/>
        <v>0</v>
      </c>
      <c r="Z773" s="1">
        <f t="shared" si="356"/>
        <v>0</v>
      </c>
      <c r="AA773" s="1">
        <f t="shared" si="356"/>
        <v>0</v>
      </c>
      <c r="AB773" s="1">
        <f t="shared" si="356"/>
        <v>0</v>
      </c>
      <c r="AC773" s="1">
        <f t="shared" si="356"/>
        <v>54773.49</v>
      </c>
      <c r="AD773" s="1">
        <f t="shared" si="356"/>
        <v>150000</v>
      </c>
      <c r="AE773" s="1">
        <f t="shared" si="356"/>
        <v>0</v>
      </c>
      <c r="AF773" s="2" t="s">
        <v>17037</v>
      </c>
      <c r="AG773" s="2" t="s">
        <v>17037</v>
      </c>
      <c r="AH773" s="2" t="s">
        <v>17037</v>
      </c>
      <c r="AI773" s="12"/>
      <c r="AJ773" s="12"/>
      <c r="AK773" s="12"/>
      <c r="AL773" s="12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4"/>
      <c r="AY773" s="14"/>
      <c r="AZ773" s="13"/>
      <c r="BA773" s="13"/>
      <c r="BB773" s="15"/>
      <c r="BC773" s="16">
        <f t="shared" si="342"/>
        <v>-310</v>
      </c>
      <c r="BJ773" s="5" t="e">
        <f t="shared" si="343"/>
        <v>#N/A</v>
      </c>
      <c r="BM773" s="5" t="s">
        <v>557</v>
      </c>
      <c r="BN773" s="5" t="s">
        <v>2986</v>
      </c>
      <c r="BO773" s="5" t="s">
        <v>2986</v>
      </c>
      <c r="BU773" s="5" t="s">
        <v>557</v>
      </c>
      <c r="BV773" s="5" t="s">
        <v>2986</v>
      </c>
      <c r="BW773" s="5" t="s">
        <v>2986</v>
      </c>
      <c r="CH773" s="165">
        <f t="shared" si="328"/>
        <v>2.3283064365386963E-10</v>
      </c>
    </row>
    <row r="774" spans="1:86" x14ac:dyDescent="0.3">
      <c r="A774" s="5">
        <v>1</v>
      </c>
      <c r="B774" s="17">
        <f>SUBTOTAL(9,$A$622:A774)</f>
        <v>118</v>
      </c>
      <c r="C774" s="4" t="s">
        <v>284</v>
      </c>
      <c r="D774" s="1">
        <f>E774+F774+G774+H774+I774+J774+L774+N774+P774+R774+T774+U774+V774+W774+X774+Y774+Z774+AA774+AB774+AC774+AD774+AE774</f>
        <v>2764282.4000000004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169">
        <v>0</v>
      </c>
      <c r="L774" s="3">
        <v>0</v>
      </c>
      <c r="M774" s="1">
        <v>310</v>
      </c>
      <c r="N774" s="1">
        <v>2559508.91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1">
        <f>ROUND(N774*2.14%,2)</f>
        <v>54773.49</v>
      </c>
      <c r="AD774" s="1">
        <v>150000</v>
      </c>
      <c r="AE774" s="3">
        <v>0</v>
      </c>
      <c r="AF774" s="2">
        <v>2025</v>
      </c>
      <c r="AG774" s="2">
        <v>2025</v>
      </c>
      <c r="AH774" s="2">
        <v>2025</v>
      </c>
      <c r="AI774" s="12"/>
      <c r="AJ774" s="12"/>
      <c r="AK774" s="12"/>
      <c r="AL774" s="12"/>
      <c r="AM774" s="13" t="s">
        <v>16978</v>
      </c>
      <c r="AN774" s="13" t="s">
        <v>16976</v>
      </c>
      <c r="AO774" s="13">
        <v>0</v>
      </c>
      <c r="AP774" s="13" t="s">
        <v>16975</v>
      </c>
      <c r="AQ774" s="13" t="s">
        <v>16968</v>
      </c>
      <c r="AR774" s="13" t="s">
        <v>16975</v>
      </c>
      <c r="AS774" s="13"/>
      <c r="AT774" s="13"/>
      <c r="AU774" s="13"/>
      <c r="AV774" s="13"/>
      <c r="AW774" s="13" t="s">
        <v>664</v>
      </c>
      <c r="AX774" s="14">
        <v>998.3</v>
      </c>
      <c r="AY774" s="14">
        <v>307.8</v>
      </c>
      <c r="AZ774" s="13" t="s">
        <v>2994</v>
      </c>
      <c r="BA774" s="13" t="s">
        <v>17023</v>
      </c>
      <c r="BB774" s="15"/>
      <c r="BC774" s="16">
        <f t="shared" si="342"/>
        <v>-2.1999999999999886</v>
      </c>
      <c r="BJ774" s="5" t="str">
        <f t="shared" si="343"/>
        <v>нет данных</v>
      </c>
      <c r="BM774" s="5" t="s">
        <v>3410</v>
      </c>
      <c r="BN774" s="5" t="s">
        <v>3010</v>
      </c>
      <c r="BO774" s="5" t="s">
        <v>935</v>
      </c>
      <c r="BU774" s="5" t="s">
        <v>3410</v>
      </c>
      <c r="BV774" s="5" t="s">
        <v>3010</v>
      </c>
      <c r="BW774" s="5" t="s">
        <v>935</v>
      </c>
      <c r="CH774" s="165">
        <f t="shared" si="328"/>
        <v>2.3283064365386963E-10</v>
      </c>
    </row>
    <row r="775" spans="1:86" x14ac:dyDescent="0.3">
      <c r="B775" s="166" t="s">
        <v>263</v>
      </c>
      <c r="C775" s="166"/>
      <c r="D775" s="163">
        <f>D776+D777</f>
        <v>18334915.32</v>
      </c>
      <c r="E775" s="1">
        <f t="shared" ref="E775:AE775" si="357">E776+E777</f>
        <v>0</v>
      </c>
      <c r="F775" s="1">
        <f t="shared" si="357"/>
        <v>0</v>
      </c>
      <c r="G775" s="1">
        <f t="shared" si="357"/>
        <v>0</v>
      </c>
      <c r="H775" s="1">
        <f t="shared" si="357"/>
        <v>0</v>
      </c>
      <c r="I775" s="1">
        <f t="shared" si="357"/>
        <v>0</v>
      </c>
      <c r="J775" s="1">
        <f t="shared" si="357"/>
        <v>0</v>
      </c>
      <c r="K775" s="164">
        <f t="shared" si="357"/>
        <v>0</v>
      </c>
      <c r="L775" s="1">
        <f t="shared" si="357"/>
        <v>0</v>
      </c>
      <c r="M775" s="1">
        <f t="shared" si="357"/>
        <v>2176.1</v>
      </c>
      <c r="N775" s="1">
        <f t="shared" si="357"/>
        <v>17578730.489999998</v>
      </c>
      <c r="O775" s="1">
        <f t="shared" si="357"/>
        <v>0</v>
      </c>
      <c r="P775" s="1">
        <f t="shared" si="357"/>
        <v>0</v>
      </c>
      <c r="Q775" s="1">
        <f t="shared" si="357"/>
        <v>0</v>
      </c>
      <c r="R775" s="1">
        <f t="shared" si="357"/>
        <v>0</v>
      </c>
      <c r="S775" s="1">
        <f t="shared" si="357"/>
        <v>0</v>
      </c>
      <c r="T775" s="1">
        <f t="shared" si="357"/>
        <v>0</v>
      </c>
      <c r="U775" s="1">
        <f t="shared" si="357"/>
        <v>0</v>
      </c>
      <c r="V775" s="1">
        <f t="shared" si="357"/>
        <v>0</v>
      </c>
      <c r="W775" s="1">
        <f t="shared" si="357"/>
        <v>0</v>
      </c>
      <c r="X775" s="1">
        <f t="shared" si="357"/>
        <v>0</v>
      </c>
      <c r="Y775" s="1">
        <f t="shared" si="357"/>
        <v>0</v>
      </c>
      <c r="Z775" s="1">
        <f t="shared" si="357"/>
        <v>0</v>
      </c>
      <c r="AA775" s="1">
        <f t="shared" si="357"/>
        <v>0</v>
      </c>
      <c r="AB775" s="1">
        <f t="shared" si="357"/>
        <v>0</v>
      </c>
      <c r="AC775" s="1">
        <f t="shared" si="357"/>
        <v>376184.82999999996</v>
      </c>
      <c r="AD775" s="1">
        <f t="shared" si="357"/>
        <v>380000</v>
      </c>
      <c r="AE775" s="1">
        <f t="shared" si="357"/>
        <v>0</v>
      </c>
      <c r="AF775" s="2" t="s">
        <v>17037</v>
      </c>
      <c r="AG775" s="2" t="s">
        <v>17037</v>
      </c>
      <c r="AH775" s="2" t="s">
        <v>17037</v>
      </c>
      <c r="AI775" s="12"/>
      <c r="AJ775" s="12"/>
      <c r="AK775" s="12"/>
      <c r="AL775" s="12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4"/>
      <c r="AY775" s="14"/>
      <c r="AZ775" s="13"/>
      <c r="BA775" s="13"/>
      <c r="BB775" s="15"/>
      <c r="BC775" s="16">
        <f t="shared" si="342"/>
        <v>-2176.1</v>
      </c>
      <c r="BJ775" s="5" t="e">
        <f t="shared" si="343"/>
        <v>#N/A</v>
      </c>
      <c r="BM775" s="5" t="s">
        <v>3411</v>
      </c>
      <c r="BN775" s="5" t="s">
        <v>615</v>
      </c>
      <c r="BO775" s="5" t="s">
        <v>3413</v>
      </c>
      <c r="BU775" s="5" t="s">
        <v>3411</v>
      </c>
      <c r="BV775" s="5" t="s">
        <v>615</v>
      </c>
      <c r="BW775" s="5" t="s">
        <v>3413</v>
      </c>
      <c r="CH775" s="165">
        <f t="shared" si="328"/>
        <v>1.9790604710578918E-9</v>
      </c>
    </row>
    <row r="776" spans="1:86" x14ac:dyDescent="0.3">
      <c r="A776" s="5">
        <v>1</v>
      </c>
      <c r="B776" s="17">
        <f>SUBTOTAL(9,$A$622:A776)</f>
        <v>119</v>
      </c>
      <c r="C776" s="4" t="s">
        <v>285</v>
      </c>
      <c r="D776" s="1">
        <f t="shared" ref="D776:D777" si="358">E776+F776+G776+H776+I776+J776+L776+N776+P776+R776+T776+U776+V776+W776+X776+Y776+Z776+AA776+AB776+AC776+AD776+AE776</f>
        <v>11594435.32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169">
        <v>0</v>
      </c>
      <c r="L776" s="3">
        <v>0</v>
      </c>
      <c r="M776" s="1">
        <v>1376.1</v>
      </c>
      <c r="N776" s="1">
        <v>11155703.27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1">
        <f>ROUND(N776*2.14%,2)</f>
        <v>238732.05</v>
      </c>
      <c r="AD776" s="3">
        <v>200000</v>
      </c>
      <c r="AE776" s="3">
        <v>0</v>
      </c>
      <c r="AF776" s="2">
        <v>2025</v>
      </c>
      <c r="AG776" s="2">
        <v>2025</v>
      </c>
      <c r="AH776" s="2">
        <v>2025</v>
      </c>
      <c r="AI776" s="12"/>
      <c r="AJ776" s="12"/>
      <c r="AK776" s="12"/>
      <c r="AL776" s="12"/>
      <c r="AM776" s="13" t="s">
        <v>16973</v>
      </c>
      <c r="AN776" s="13" t="s">
        <v>16980</v>
      </c>
      <c r="AO776" s="13">
        <v>0</v>
      </c>
      <c r="AP776" s="13" t="s">
        <v>16975</v>
      </c>
      <c r="AQ776" s="13" t="s">
        <v>16979</v>
      </c>
      <c r="AR776" s="13" t="s">
        <v>16975</v>
      </c>
      <c r="AS776" s="13"/>
      <c r="AT776" s="13"/>
      <c r="AU776" s="13"/>
      <c r="AV776" s="13"/>
      <c r="AW776" s="13" t="s">
        <v>778</v>
      </c>
      <c r="AX776" s="14">
        <v>3673.2</v>
      </c>
      <c r="AY776" s="14">
        <v>1200</v>
      </c>
      <c r="AZ776" s="13" t="s">
        <v>2969</v>
      </c>
      <c r="BA776" s="13">
        <v>2009</v>
      </c>
      <c r="BB776" s="15"/>
      <c r="BC776" s="16">
        <f t="shared" si="342"/>
        <v>-176.09999999999991</v>
      </c>
      <c r="BJ776" s="5" t="str">
        <f t="shared" si="343"/>
        <v>нет данных</v>
      </c>
      <c r="BM776" s="5" t="s">
        <v>3415</v>
      </c>
      <c r="BN776" s="5" t="s">
        <v>3088</v>
      </c>
      <c r="BO776" s="5" t="s">
        <v>2986</v>
      </c>
      <c r="BU776" s="5" t="s">
        <v>3415</v>
      </c>
      <c r="BV776" s="5" t="s">
        <v>3088</v>
      </c>
      <c r="BW776" s="5" t="s">
        <v>2986</v>
      </c>
      <c r="CH776" s="165">
        <f t="shared" si="328"/>
        <v>7.5669959187507629E-10</v>
      </c>
    </row>
    <row r="777" spans="1:86" x14ac:dyDescent="0.3">
      <c r="A777" s="5">
        <v>1</v>
      </c>
      <c r="B777" s="17">
        <f>SUBTOTAL(9,$A$622:A777)</f>
        <v>120</v>
      </c>
      <c r="C777" s="4" t="s">
        <v>286</v>
      </c>
      <c r="D777" s="1">
        <f t="shared" si="358"/>
        <v>6740480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169">
        <v>0</v>
      </c>
      <c r="L777" s="3">
        <v>0</v>
      </c>
      <c r="M777" s="1">
        <v>800</v>
      </c>
      <c r="N777" s="1">
        <v>6423027.2199999997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1">
        <f>ROUND(N777*2.14%,2)</f>
        <v>137452.78</v>
      </c>
      <c r="AD777" s="1">
        <v>180000</v>
      </c>
      <c r="AE777" s="3">
        <v>0</v>
      </c>
      <c r="AF777" s="2">
        <v>2025</v>
      </c>
      <c r="AG777" s="2">
        <v>2025</v>
      </c>
      <c r="AH777" s="2">
        <v>2025</v>
      </c>
      <c r="AI777" s="12"/>
      <c r="AJ777" s="12"/>
      <c r="AK777" s="12"/>
      <c r="AL777" s="12"/>
      <c r="AM777" s="13" t="s">
        <v>16964</v>
      </c>
      <c r="AN777" s="13" t="s">
        <v>16985</v>
      </c>
      <c r="AO777" s="13">
        <v>0</v>
      </c>
      <c r="AP777" s="13" t="s">
        <v>16962</v>
      </c>
      <c r="AQ777" s="13" t="s">
        <v>16977</v>
      </c>
      <c r="AR777" s="13">
        <v>0</v>
      </c>
      <c r="AS777" s="13"/>
      <c r="AT777" s="13"/>
      <c r="AU777" s="13"/>
      <c r="AV777" s="13"/>
      <c r="AW777" s="13" t="s">
        <v>619</v>
      </c>
      <c r="AX777" s="14">
        <v>3493.88</v>
      </c>
      <c r="AY777" s="14">
        <v>691.71</v>
      </c>
      <c r="AZ777" s="13" t="s">
        <v>2969</v>
      </c>
      <c r="BA777" s="13" t="s">
        <v>17023</v>
      </c>
      <c r="BB777" s="15"/>
      <c r="BC777" s="16">
        <f t="shared" si="342"/>
        <v>-108.28999999999996</v>
      </c>
      <c r="BJ777" s="5" t="str">
        <f t="shared" si="343"/>
        <v>нет данных</v>
      </c>
      <c r="BM777" s="5" t="s">
        <v>3416</v>
      </c>
      <c r="BN777" s="5" t="s">
        <v>778</v>
      </c>
      <c r="BO777" s="5" t="s">
        <v>3417</v>
      </c>
      <c r="BU777" s="5" t="s">
        <v>3416</v>
      </c>
      <c r="BV777" s="5" t="s">
        <v>778</v>
      </c>
      <c r="BW777" s="5" t="s">
        <v>3417</v>
      </c>
      <c r="CH777" s="165">
        <f t="shared" si="328"/>
        <v>2.6193447411060333E-10</v>
      </c>
    </row>
    <row r="778" spans="1:86" x14ac:dyDescent="0.3">
      <c r="B778" s="166" t="s">
        <v>266</v>
      </c>
      <c r="C778" s="166"/>
      <c r="D778" s="163">
        <f>D779</f>
        <v>13268555.52</v>
      </c>
      <c r="E778" s="1">
        <f t="shared" ref="E778:AE778" si="359">E779</f>
        <v>0</v>
      </c>
      <c r="F778" s="1">
        <f t="shared" si="359"/>
        <v>0</v>
      </c>
      <c r="G778" s="1">
        <f t="shared" si="359"/>
        <v>0</v>
      </c>
      <c r="H778" s="1">
        <f t="shared" si="359"/>
        <v>0</v>
      </c>
      <c r="I778" s="1">
        <f t="shared" si="359"/>
        <v>0</v>
      </c>
      <c r="J778" s="1">
        <f t="shared" si="359"/>
        <v>0</v>
      </c>
      <c r="K778" s="164">
        <f t="shared" si="359"/>
        <v>0</v>
      </c>
      <c r="L778" s="1">
        <f t="shared" si="359"/>
        <v>0</v>
      </c>
      <c r="M778" s="1">
        <f t="shared" si="359"/>
        <v>1488</v>
      </c>
      <c r="N778" s="1">
        <f t="shared" si="359"/>
        <v>12794747.91</v>
      </c>
      <c r="O778" s="1">
        <f t="shared" si="359"/>
        <v>0</v>
      </c>
      <c r="P778" s="1">
        <f t="shared" si="359"/>
        <v>0</v>
      </c>
      <c r="Q778" s="1">
        <f t="shared" si="359"/>
        <v>0</v>
      </c>
      <c r="R778" s="1">
        <f t="shared" si="359"/>
        <v>0</v>
      </c>
      <c r="S778" s="1">
        <f t="shared" si="359"/>
        <v>0</v>
      </c>
      <c r="T778" s="1">
        <f t="shared" si="359"/>
        <v>0</v>
      </c>
      <c r="U778" s="1">
        <f t="shared" si="359"/>
        <v>0</v>
      </c>
      <c r="V778" s="1">
        <f t="shared" si="359"/>
        <v>0</v>
      </c>
      <c r="W778" s="1">
        <f t="shared" si="359"/>
        <v>0</v>
      </c>
      <c r="X778" s="1">
        <f t="shared" si="359"/>
        <v>0</v>
      </c>
      <c r="Y778" s="1">
        <f t="shared" si="359"/>
        <v>0</v>
      </c>
      <c r="Z778" s="1">
        <f t="shared" si="359"/>
        <v>0</v>
      </c>
      <c r="AA778" s="1">
        <f t="shared" si="359"/>
        <v>0</v>
      </c>
      <c r="AB778" s="1">
        <f t="shared" si="359"/>
        <v>0</v>
      </c>
      <c r="AC778" s="1">
        <f t="shared" si="359"/>
        <v>273807.61</v>
      </c>
      <c r="AD778" s="1">
        <f t="shared" si="359"/>
        <v>200000</v>
      </c>
      <c r="AE778" s="1">
        <f t="shared" si="359"/>
        <v>0</v>
      </c>
      <c r="AF778" s="2" t="s">
        <v>17037</v>
      </c>
      <c r="AG778" s="2" t="s">
        <v>17037</v>
      </c>
      <c r="AH778" s="2" t="s">
        <v>17037</v>
      </c>
      <c r="AI778" s="12"/>
      <c r="AJ778" s="12"/>
      <c r="AK778" s="12"/>
      <c r="AL778" s="12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4"/>
      <c r="AY778" s="14"/>
      <c r="AZ778" s="13"/>
      <c r="BA778" s="13"/>
      <c r="BB778" s="15"/>
      <c r="BC778" s="16">
        <f t="shared" ref="BC778:BC799" si="360">AY778-M778</f>
        <v>-1488</v>
      </c>
      <c r="BJ778" s="5" t="e">
        <f t="shared" si="343"/>
        <v>#N/A</v>
      </c>
      <c r="BM778" s="5" t="s">
        <v>679</v>
      </c>
      <c r="BN778" s="5" t="s">
        <v>2986</v>
      </c>
      <c r="BO778" s="5" t="s">
        <v>2986</v>
      </c>
      <c r="BU778" s="5" t="s">
        <v>679</v>
      </c>
      <c r="BV778" s="5" t="s">
        <v>2986</v>
      </c>
      <c r="BW778" s="5" t="s">
        <v>2986</v>
      </c>
      <c r="CH778" s="165">
        <f t="shared" si="328"/>
        <v>-5.8207660913467407E-10</v>
      </c>
    </row>
    <row r="779" spans="1:86" x14ac:dyDescent="0.3">
      <c r="A779" s="5">
        <v>1</v>
      </c>
      <c r="B779" s="17">
        <f>SUBTOTAL(9,$A$622:A779)</f>
        <v>121</v>
      </c>
      <c r="C779" s="4" t="s">
        <v>287</v>
      </c>
      <c r="D779" s="1">
        <f>E779+F779+G779+H779+I779+J779+L779+N779+P779+R779+T779+U779+V779+W779+X779+Y779+Z779+AA779+AB779+AC779+AD779+AE779</f>
        <v>13268555.52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169">
        <v>0</v>
      </c>
      <c r="L779" s="3">
        <v>0</v>
      </c>
      <c r="M779" s="1">
        <v>1488</v>
      </c>
      <c r="N779" s="1">
        <v>12794747.91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1">
        <f>ROUND(N779*2.14%,2)</f>
        <v>273807.61</v>
      </c>
      <c r="AD779" s="3">
        <v>200000</v>
      </c>
      <c r="AE779" s="3">
        <v>0</v>
      </c>
      <c r="AF779" s="2">
        <v>2025</v>
      </c>
      <c r="AG779" s="2">
        <v>2025</v>
      </c>
      <c r="AH779" s="2">
        <v>2025</v>
      </c>
      <c r="AI779" s="12"/>
      <c r="AJ779" s="12"/>
      <c r="AK779" s="12"/>
      <c r="AL779" s="12"/>
      <c r="AM779" s="13" t="s">
        <v>16980</v>
      </c>
      <c r="AN779" s="13" t="s">
        <v>16969</v>
      </c>
      <c r="AO779" s="13">
        <v>0</v>
      </c>
      <c r="AP779" s="13" t="s">
        <v>16975</v>
      </c>
      <c r="AQ779" s="13" t="s">
        <v>16975</v>
      </c>
      <c r="AR779" s="13" t="s">
        <v>16968</v>
      </c>
      <c r="AS779" s="13"/>
      <c r="AT779" s="13"/>
      <c r="AU779" s="13"/>
      <c r="AV779" s="13"/>
      <c r="AW779" s="13" t="s">
        <v>672</v>
      </c>
      <c r="AX779" s="14">
        <v>5515.1</v>
      </c>
      <c r="AY779" s="14">
        <v>1487.28</v>
      </c>
      <c r="AZ779" s="13" t="s">
        <v>2994</v>
      </c>
      <c r="BA779" s="13" t="s">
        <v>17023</v>
      </c>
      <c r="BB779" s="15"/>
      <c r="BC779" s="16">
        <f t="shared" si="360"/>
        <v>-0.72000000000002728</v>
      </c>
      <c r="BJ779" s="5" t="str">
        <f t="shared" si="343"/>
        <v>1614.800</v>
      </c>
      <c r="BM779" s="5" t="s">
        <v>3418</v>
      </c>
      <c r="BN779" s="5" t="s">
        <v>718</v>
      </c>
      <c r="BO779" s="5" t="s">
        <v>3382</v>
      </c>
      <c r="BU779" s="5" t="s">
        <v>3418</v>
      </c>
      <c r="BV779" s="5" t="s">
        <v>718</v>
      </c>
      <c r="BW779" s="5" t="s">
        <v>3382</v>
      </c>
      <c r="CH779" s="165">
        <f t="shared" si="328"/>
        <v>-5.8207660913467407E-10</v>
      </c>
    </row>
    <row r="780" spans="1:86" ht="20.25" customHeight="1" x14ac:dyDescent="0.3">
      <c r="B780" s="166" t="s">
        <v>52</v>
      </c>
      <c r="C780" s="166"/>
      <c r="D780" s="163">
        <f>D781</f>
        <v>5602584</v>
      </c>
      <c r="E780" s="1">
        <f t="shared" ref="E780:AE780" si="361">E781</f>
        <v>0</v>
      </c>
      <c r="F780" s="1">
        <f t="shared" si="361"/>
        <v>0</v>
      </c>
      <c r="G780" s="1">
        <f t="shared" si="361"/>
        <v>0</v>
      </c>
      <c r="H780" s="1">
        <f t="shared" si="361"/>
        <v>0</v>
      </c>
      <c r="I780" s="1">
        <f t="shared" si="361"/>
        <v>0</v>
      </c>
      <c r="J780" s="1">
        <f t="shared" si="361"/>
        <v>0</v>
      </c>
      <c r="K780" s="164">
        <f t="shared" si="361"/>
        <v>0</v>
      </c>
      <c r="L780" s="1">
        <f t="shared" si="361"/>
        <v>0</v>
      </c>
      <c r="M780" s="1">
        <f t="shared" si="361"/>
        <v>650</v>
      </c>
      <c r="N780" s="1">
        <f t="shared" si="361"/>
        <v>5308972</v>
      </c>
      <c r="O780" s="1">
        <f t="shared" si="361"/>
        <v>0</v>
      </c>
      <c r="P780" s="1">
        <f t="shared" si="361"/>
        <v>0</v>
      </c>
      <c r="Q780" s="1">
        <f t="shared" si="361"/>
        <v>0</v>
      </c>
      <c r="R780" s="1">
        <f t="shared" si="361"/>
        <v>0</v>
      </c>
      <c r="S780" s="1">
        <f t="shared" si="361"/>
        <v>0</v>
      </c>
      <c r="T780" s="1">
        <f t="shared" si="361"/>
        <v>0</v>
      </c>
      <c r="U780" s="1">
        <f t="shared" si="361"/>
        <v>0</v>
      </c>
      <c r="V780" s="1">
        <f t="shared" si="361"/>
        <v>0</v>
      </c>
      <c r="W780" s="1">
        <f t="shared" si="361"/>
        <v>0</v>
      </c>
      <c r="X780" s="1">
        <f t="shared" si="361"/>
        <v>0</v>
      </c>
      <c r="Y780" s="1">
        <f t="shared" si="361"/>
        <v>0</v>
      </c>
      <c r="Z780" s="1">
        <f t="shared" si="361"/>
        <v>0</v>
      </c>
      <c r="AA780" s="1">
        <f t="shared" si="361"/>
        <v>0</v>
      </c>
      <c r="AB780" s="1">
        <f t="shared" si="361"/>
        <v>0</v>
      </c>
      <c r="AC780" s="1">
        <f t="shared" si="361"/>
        <v>113612</v>
      </c>
      <c r="AD780" s="1">
        <f t="shared" si="361"/>
        <v>180000</v>
      </c>
      <c r="AE780" s="1">
        <f t="shared" si="361"/>
        <v>0</v>
      </c>
      <c r="AF780" s="2" t="s">
        <v>17037</v>
      </c>
      <c r="AG780" s="2" t="s">
        <v>17037</v>
      </c>
      <c r="AH780" s="2" t="s">
        <v>17037</v>
      </c>
      <c r="AI780" s="12"/>
      <c r="AJ780" s="12"/>
      <c r="AK780" s="12"/>
      <c r="AL780" s="12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4"/>
      <c r="AY780" s="14"/>
      <c r="AZ780" s="13"/>
      <c r="BA780" s="13"/>
      <c r="BB780" s="15"/>
      <c r="BC780" s="16">
        <f t="shared" si="360"/>
        <v>-650</v>
      </c>
      <c r="BJ780" s="5" t="e">
        <f t="shared" ref="BJ780:BJ799" si="362">VLOOKUP(C780,BM:BO,3,FALSE)</f>
        <v>#N/A</v>
      </c>
      <c r="BM780" s="5" t="s">
        <v>3036</v>
      </c>
      <c r="BN780" s="5" t="s">
        <v>666</v>
      </c>
      <c r="BO780" s="5" t="s">
        <v>3037</v>
      </c>
      <c r="BU780" s="5" t="s">
        <v>3036</v>
      </c>
      <c r="BV780" s="5" t="s">
        <v>666</v>
      </c>
      <c r="BW780" s="5" t="s">
        <v>3037</v>
      </c>
      <c r="CH780" s="165">
        <f t="shared" si="328"/>
        <v>0</v>
      </c>
    </row>
    <row r="781" spans="1:86" x14ac:dyDescent="0.3">
      <c r="A781" s="5">
        <v>1</v>
      </c>
      <c r="B781" s="17">
        <f>SUBTOTAL(9,$A$622:A781)</f>
        <v>122</v>
      </c>
      <c r="C781" s="203" t="s">
        <v>15915</v>
      </c>
      <c r="D781" s="1">
        <f>E781+F781+G781+H781+I781+J781+L781+N781+P781+R781+T781+U781+V781+W781+X781+Y781+Z781+AA781+AB781+AC781+AD781+AE781</f>
        <v>5602584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169">
        <v>0</v>
      </c>
      <c r="L781" s="3">
        <v>0</v>
      </c>
      <c r="M781" s="1">
        <v>650</v>
      </c>
      <c r="N781" s="1">
        <v>5308972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1">
        <f>ROUND(N781*2.14%,2)</f>
        <v>113612</v>
      </c>
      <c r="AD781" s="1">
        <v>180000</v>
      </c>
      <c r="AE781" s="3">
        <v>0</v>
      </c>
      <c r="AF781" s="2">
        <v>2025</v>
      </c>
      <c r="AG781" s="2">
        <v>2025</v>
      </c>
      <c r="AH781" s="2">
        <v>2025</v>
      </c>
      <c r="AI781" s="12"/>
      <c r="AJ781" s="12"/>
      <c r="AK781" s="12"/>
      <c r="AL781" s="12"/>
      <c r="AM781" s="13" t="s">
        <v>16964</v>
      </c>
      <c r="AN781" s="13" t="s">
        <v>16962</v>
      </c>
      <c r="AO781" s="13"/>
      <c r="AP781" s="13" t="s">
        <v>16976</v>
      </c>
      <c r="AQ781" s="13" t="s">
        <v>16983</v>
      </c>
      <c r="AR781" s="13"/>
      <c r="AS781" s="13"/>
      <c r="AT781" s="13"/>
      <c r="AU781" s="13"/>
      <c r="AV781" s="13"/>
      <c r="AW781" s="13">
        <v>1969</v>
      </c>
      <c r="AX781" s="14">
        <v>691.6</v>
      </c>
      <c r="AY781" s="14">
        <v>650</v>
      </c>
      <c r="AZ781" s="13" t="s">
        <v>2969</v>
      </c>
      <c r="BA781" s="13" t="s">
        <v>17023</v>
      </c>
      <c r="BB781" s="15"/>
      <c r="BC781" s="16">
        <f t="shared" si="360"/>
        <v>0</v>
      </c>
      <c r="BJ781" s="5" t="str">
        <f t="shared" si="362"/>
        <v>556.200</v>
      </c>
      <c r="BM781" s="5" t="s">
        <v>515</v>
      </c>
      <c r="BN781" s="5" t="s">
        <v>844</v>
      </c>
      <c r="BO781" s="5" t="s">
        <v>3038</v>
      </c>
      <c r="BU781" s="5" t="s">
        <v>515</v>
      </c>
      <c r="BV781" s="5" t="s">
        <v>844</v>
      </c>
      <c r="BW781" s="5" t="s">
        <v>3038</v>
      </c>
      <c r="CH781" s="165">
        <f t="shared" si="328"/>
        <v>0</v>
      </c>
    </row>
    <row r="782" spans="1:86" x14ac:dyDescent="0.3">
      <c r="B782" s="166" t="s">
        <v>53</v>
      </c>
      <c r="C782" s="204"/>
      <c r="D782" s="163">
        <f>D783</f>
        <v>3167614.8</v>
      </c>
      <c r="E782" s="1">
        <f t="shared" ref="E782:AE782" si="363">E783</f>
        <v>0</v>
      </c>
      <c r="F782" s="1">
        <f t="shared" si="363"/>
        <v>0</v>
      </c>
      <c r="G782" s="1">
        <f t="shared" si="363"/>
        <v>0</v>
      </c>
      <c r="H782" s="1">
        <f t="shared" si="363"/>
        <v>0</v>
      </c>
      <c r="I782" s="1">
        <f t="shared" si="363"/>
        <v>0</v>
      </c>
      <c r="J782" s="1">
        <f t="shared" si="363"/>
        <v>0</v>
      </c>
      <c r="K782" s="164">
        <f t="shared" si="363"/>
        <v>0</v>
      </c>
      <c r="L782" s="1">
        <f t="shared" si="363"/>
        <v>0</v>
      </c>
      <c r="M782" s="1">
        <f t="shared" si="363"/>
        <v>367.5</v>
      </c>
      <c r="N782" s="1">
        <f t="shared" si="363"/>
        <v>2954390.84</v>
      </c>
      <c r="O782" s="1">
        <f t="shared" si="363"/>
        <v>0</v>
      </c>
      <c r="P782" s="1">
        <f t="shared" si="363"/>
        <v>0</v>
      </c>
      <c r="Q782" s="1">
        <f t="shared" si="363"/>
        <v>0</v>
      </c>
      <c r="R782" s="1">
        <f t="shared" si="363"/>
        <v>0</v>
      </c>
      <c r="S782" s="1">
        <f t="shared" si="363"/>
        <v>0</v>
      </c>
      <c r="T782" s="1">
        <f t="shared" si="363"/>
        <v>0</v>
      </c>
      <c r="U782" s="1">
        <f t="shared" si="363"/>
        <v>0</v>
      </c>
      <c r="V782" s="1">
        <f t="shared" si="363"/>
        <v>0</v>
      </c>
      <c r="W782" s="1">
        <f t="shared" si="363"/>
        <v>0</v>
      </c>
      <c r="X782" s="1">
        <f t="shared" si="363"/>
        <v>0</v>
      </c>
      <c r="Y782" s="1">
        <f t="shared" si="363"/>
        <v>0</v>
      </c>
      <c r="Z782" s="1">
        <f t="shared" si="363"/>
        <v>0</v>
      </c>
      <c r="AA782" s="1">
        <f t="shared" si="363"/>
        <v>0</v>
      </c>
      <c r="AB782" s="1">
        <f t="shared" si="363"/>
        <v>0</v>
      </c>
      <c r="AC782" s="1">
        <f t="shared" si="363"/>
        <v>63223.96</v>
      </c>
      <c r="AD782" s="1">
        <f t="shared" si="363"/>
        <v>150000</v>
      </c>
      <c r="AE782" s="1">
        <f t="shared" si="363"/>
        <v>0</v>
      </c>
      <c r="AF782" s="2" t="s">
        <v>17037</v>
      </c>
      <c r="AG782" s="2" t="s">
        <v>17037</v>
      </c>
      <c r="AH782" s="2" t="s">
        <v>17037</v>
      </c>
      <c r="AI782" s="12"/>
      <c r="AJ782" s="12"/>
      <c r="AK782" s="12"/>
      <c r="AL782" s="12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4"/>
      <c r="AY782" s="14"/>
      <c r="AZ782" s="13"/>
      <c r="BA782" s="13"/>
      <c r="BB782" s="15"/>
      <c r="BC782" s="16">
        <f t="shared" si="360"/>
        <v>-367.5</v>
      </c>
      <c r="BJ782" s="5" t="e">
        <f t="shared" si="362"/>
        <v>#N/A</v>
      </c>
      <c r="BM782" s="5" t="s">
        <v>3039</v>
      </c>
      <c r="BN782" s="5" t="s">
        <v>2986</v>
      </c>
      <c r="BO782" s="5" t="s">
        <v>858</v>
      </c>
      <c r="BU782" s="5" t="s">
        <v>3039</v>
      </c>
      <c r="BV782" s="5" t="s">
        <v>2986</v>
      </c>
      <c r="BW782" s="5" t="s">
        <v>858</v>
      </c>
      <c r="CH782" s="165">
        <f t="shared" si="328"/>
        <v>-2.9103830456733704E-11</v>
      </c>
    </row>
    <row r="783" spans="1:86" x14ac:dyDescent="0.3">
      <c r="A783" s="5">
        <v>1</v>
      </c>
      <c r="B783" s="17">
        <f>SUBTOTAL(9,$A$622:A783)</f>
        <v>123</v>
      </c>
      <c r="C783" s="196" t="s">
        <v>66</v>
      </c>
      <c r="D783" s="1">
        <f>E783+F783+G783+H783+I783+J783+L783+N783+P783+R783+T783+U783+V783+W783+X783+Y783+Z783+AA783+AB783+AC783+AD783+AE783</f>
        <v>3167614.8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169">
        <v>0</v>
      </c>
      <c r="L783" s="3">
        <v>0</v>
      </c>
      <c r="M783" s="1">
        <v>367.5</v>
      </c>
      <c r="N783" s="1">
        <v>2954390.84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1">
        <f>ROUND(N783*2.14%,2)</f>
        <v>63223.96</v>
      </c>
      <c r="AD783" s="1">
        <v>150000</v>
      </c>
      <c r="AE783" s="3">
        <v>0</v>
      </c>
      <c r="AF783" s="2">
        <v>2025</v>
      </c>
      <c r="AG783" s="2">
        <v>2025</v>
      </c>
      <c r="AH783" s="2">
        <v>2025</v>
      </c>
      <c r="AI783" s="12"/>
      <c r="AJ783" s="12"/>
      <c r="AK783" s="12"/>
      <c r="AL783" s="12"/>
      <c r="AM783" s="13" t="s">
        <v>16960</v>
      </c>
      <c r="AN783" s="13" t="s">
        <v>16981</v>
      </c>
      <c r="AO783" s="13">
        <v>0</v>
      </c>
      <c r="AP783" s="13" t="s">
        <v>16966</v>
      </c>
      <c r="AQ783" s="13" t="s">
        <v>16977</v>
      </c>
      <c r="AR783" s="13">
        <v>0</v>
      </c>
      <c r="AS783" s="13"/>
      <c r="AT783" s="13"/>
      <c r="AU783" s="13"/>
      <c r="AV783" s="13"/>
      <c r="AW783" s="13" t="s">
        <v>618</v>
      </c>
      <c r="AX783" s="14">
        <v>649.29999999999995</v>
      </c>
      <c r="AY783" s="14">
        <v>367.5</v>
      </c>
      <c r="AZ783" s="13" t="s">
        <v>2969</v>
      </c>
      <c r="BA783" s="13" t="s">
        <v>17023</v>
      </c>
      <c r="BB783" s="15"/>
      <c r="BC783" s="16">
        <f t="shared" si="360"/>
        <v>0</v>
      </c>
      <c r="BJ783" s="5" t="str">
        <f t="shared" si="362"/>
        <v>297.700</v>
      </c>
      <c r="BM783" s="5" t="s">
        <v>3040</v>
      </c>
      <c r="BN783" s="5" t="s">
        <v>783</v>
      </c>
      <c r="BO783" s="5" t="s">
        <v>3041</v>
      </c>
      <c r="BU783" s="5" t="s">
        <v>3040</v>
      </c>
      <c r="BV783" s="5" t="s">
        <v>783</v>
      </c>
      <c r="BW783" s="5" t="s">
        <v>3041</v>
      </c>
      <c r="CH783" s="165">
        <f t="shared" si="328"/>
        <v>-2.9103830456733704E-11</v>
      </c>
    </row>
    <row r="784" spans="1:86" x14ac:dyDescent="0.3">
      <c r="B784" s="166" t="s">
        <v>55</v>
      </c>
      <c r="C784" s="166"/>
      <c r="D784" s="163">
        <f>D785</f>
        <v>4525164</v>
      </c>
      <c r="E784" s="1">
        <f t="shared" ref="E784:AE784" si="364">E785</f>
        <v>0</v>
      </c>
      <c r="F784" s="1">
        <f t="shared" si="364"/>
        <v>0</v>
      </c>
      <c r="G784" s="1">
        <f t="shared" si="364"/>
        <v>0</v>
      </c>
      <c r="H784" s="1">
        <f t="shared" si="364"/>
        <v>0</v>
      </c>
      <c r="I784" s="1">
        <f t="shared" si="364"/>
        <v>0</v>
      </c>
      <c r="J784" s="1">
        <f t="shared" si="364"/>
        <v>0</v>
      </c>
      <c r="K784" s="164">
        <f t="shared" si="364"/>
        <v>0</v>
      </c>
      <c r="L784" s="1">
        <f t="shared" si="364"/>
        <v>0</v>
      </c>
      <c r="M784" s="1">
        <f t="shared" si="364"/>
        <v>525</v>
      </c>
      <c r="N784" s="1">
        <f t="shared" si="364"/>
        <v>4254125.71</v>
      </c>
      <c r="O784" s="1">
        <f t="shared" si="364"/>
        <v>0</v>
      </c>
      <c r="P784" s="1">
        <f t="shared" si="364"/>
        <v>0</v>
      </c>
      <c r="Q784" s="1">
        <f t="shared" si="364"/>
        <v>0</v>
      </c>
      <c r="R784" s="1">
        <f t="shared" si="364"/>
        <v>0</v>
      </c>
      <c r="S784" s="1">
        <f t="shared" si="364"/>
        <v>0</v>
      </c>
      <c r="T784" s="1">
        <f t="shared" si="364"/>
        <v>0</v>
      </c>
      <c r="U784" s="1">
        <f t="shared" si="364"/>
        <v>0</v>
      </c>
      <c r="V784" s="1">
        <f t="shared" si="364"/>
        <v>0</v>
      </c>
      <c r="W784" s="1">
        <f t="shared" si="364"/>
        <v>0</v>
      </c>
      <c r="X784" s="1">
        <f t="shared" si="364"/>
        <v>0</v>
      </c>
      <c r="Y784" s="1">
        <f t="shared" si="364"/>
        <v>0</v>
      </c>
      <c r="Z784" s="1">
        <f t="shared" si="364"/>
        <v>0</v>
      </c>
      <c r="AA784" s="1">
        <f t="shared" si="364"/>
        <v>0</v>
      </c>
      <c r="AB784" s="1">
        <f t="shared" si="364"/>
        <v>0</v>
      </c>
      <c r="AC784" s="1">
        <f t="shared" si="364"/>
        <v>91038.29</v>
      </c>
      <c r="AD784" s="1">
        <f t="shared" si="364"/>
        <v>180000</v>
      </c>
      <c r="AE784" s="1">
        <f t="shared" si="364"/>
        <v>0</v>
      </c>
      <c r="AF784" s="2" t="s">
        <v>17037</v>
      </c>
      <c r="AG784" s="2" t="s">
        <v>17037</v>
      </c>
      <c r="AH784" s="2" t="s">
        <v>17037</v>
      </c>
      <c r="AI784" s="12"/>
      <c r="AJ784" s="12"/>
      <c r="AK784" s="12"/>
      <c r="AL784" s="12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4"/>
      <c r="AY784" s="14"/>
      <c r="AZ784" s="13"/>
      <c r="BA784" s="13"/>
      <c r="BB784" s="15"/>
      <c r="BC784" s="16">
        <f t="shared" si="360"/>
        <v>-525</v>
      </c>
      <c r="BJ784" s="5" t="e">
        <f t="shared" si="362"/>
        <v>#N/A</v>
      </c>
      <c r="BM784" s="5" t="s">
        <v>3042</v>
      </c>
      <c r="BN784" s="5" t="s">
        <v>669</v>
      </c>
      <c r="BO784" s="5" t="s">
        <v>1001</v>
      </c>
      <c r="BU784" s="5" t="s">
        <v>3042</v>
      </c>
      <c r="BV784" s="5" t="s">
        <v>669</v>
      </c>
      <c r="BW784" s="5" t="s">
        <v>1001</v>
      </c>
      <c r="CH784" s="165">
        <f t="shared" si="328"/>
        <v>5.8207660913467407E-11</v>
      </c>
    </row>
    <row r="785" spans="1:86" x14ac:dyDescent="0.3">
      <c r="A785" s="5">
        <v>1</v>
      </c>
      <c r="B785" s="17">
        <f>SUBTOTAL(9,$A$622:A785)</f>
        <v>124</v>
      </c>
      <c r="C785" s="4" t="s">
        <v>67</v>
      </c>
      <c r="D785" s="1">
        <f>E785+F785+G785+H785+I785+J785+L785+N785+P785+R785+T785+U785+V785+W785+X785+Y785+Z785+AA785+AB785+AC785+AD785+AE785</f>
        <v>4525164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169">
        <v>0</v>
      </c>
      <c r="L785" s="3">
        <v>0</v>
      </c>
      <c r="M785" s="1">
        <v>525</v>
      </c>
      <c r="N785" s="1">
        <v>4254125.71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1">
        <f>ROUND(N785*2.14%,2)</f>
        <v>91038.29</v>
      </c>
      <c r="AD785" s="1">
        <v>180000</v>
      </c>
      <c r="AE785" s="3">
        <v>0</v>
      </c>
      <c r="AF785" s="2">
        <v>2025</v>
      </c>
      <c r="AG785" s="2">
        <v>2025</v>
      </c>
      <c r="AH785" s="2">
        <v>2025</v>
      </c>
      <c r="AI785" s="12"/>
      <c r="AJ785" s="12"/>
      <c r="AK785" s="12"/>
      <c r="AL785" s="12"/>
      <c r="AM785" s="13" t="s">
        <v>16964</v>
      </c>
      <c r="AN785" s="13" t="s">
        <v>16985</v>
      </c>
      <c r="AO785" s="13">
        <v>0</v>
      </c>
      <c r="AP785" s="13" t="s">
        <v>16962</v>
      </c>
      <c r="AQ785" s="13" t="s">
        <v>16983</v>
      </c>
      <c r="AR785" s="13">
        <v>0</v>
      </c>
      <c r="AS785" s="13"/>
      <c r="AT785" s="13"/>
      <c r="AU785" s="13"/>
      <c r="AV785" s="13"/>
      <c r="AW785" s="13" t="s">
        <v>666</v>
      </c>
      <c r="AX785" s="14">
        <v>375.2</v>
      </c>
      <c r="AY785" s="14">
        <v>525</v>
      </c>
      <c r="AZ785" s="13" t="s">
        <v>2969</v>
      </c>
      <c r="BA785" s="13" t="s">
        <v>17023</v>
      </c>
      <c r="BB785" s="15"/>
      <c r="BC785" s="16">
        <f t="shared" si="360"/>
        <v>0</v>
      </c>
      <c r="BJ785" s="5" t="str">
        <f t="shared" si="362"/>
        <v>283.600</v>
      </c>
      <c r="BM785" s="5" t="s">
        <v>3043</v>
      </c>
      <c r="BN785" s="5" t="s">
        <v>1345</v>
      </c>
      <c r="BO785" s="5" t="s">
        <v>3045</v>
      </c>
      <c r="BU785" s="5" t="s">
        <v>3043</v>
      </c>
      <c r="BV785" s="5" t="s">
        <v>1345</v>
      </c>
      <c r="BW785" s="5" t="s">
        <v>3045</v>
      </c>
      <c r="CH785" s="165">
        <f t="shared" si="328"/>
        <v>5.8207660913467407E-11</v>
      </c>
    </row>
    <row r="786" spans="1:86" x14ac:dyDescent="0.3">
      <c r="B786" s="166" t="s">
        <v>56</v>
      </c>
      <c r="C786" s="166"/>
      <c r="D786" s="163">
        <f>D787</f>
        <v>6572262</v>
      </c>
      <c r="E786" s="1">
        <f t="shared" ref="E786:AE786" si="365">E787</f>
        <v>0</v>
      </c>
      <c r="F786" s="1">
        <f t="shared" si="365"/>
        <v>0</v>
      </c>
      <c r="G786" s="1">
        <f t="shared" si="365"/>
        <v>0</v>
      </c>
      <c r="H786" s="1">
        <f t="shared" si="365"/>
        <v>0</v>
      </c>
      <c r="I786" s="1">
        <f t="shared" si="365"/>
        <v>0</v>
      </c>
      <c r="J786" s="1">
        <f t="shared" si="365"/>
        <v>0</v>
      </c>
      <c r="K786" s="164">
        <f t="shared" si="365"/>
        <v>0</v>
      </c>
      <c r="L786" s="1">
        <f t="shared" si="365"/>
        <v>0</v>
      </c>
      <c r="M786" s="1">
        <f t="shared" si="365"/>
        <v>762.5</v>
      </c>
      <c r="N786" s="1">
        <f t="shared" si="365"/>
        <v>6258333.6600000001</v>
      </c>
      <c r="O786" s="1">
        <f t="shared" si="365"/>
        <v>0</v>
      </c>
      <c r="P786" s="1">
        <f t="shared" si="365"/>
        <v>0</v>
      </c>
      <c r="Q786" s="1">
        <f t="shared" si="365"/>
        <v>0</v>
      </c>
      <c r="R786" s="1">
        <f t="shared" si="365"/>
        <v>0</v>
      </c>
      <c r="S786" s="1">
        <f t="shared" si="365"/>
        <v>0</v>
      </c>
      <c r="T786" s="1">
        <f t="shared" si="365"/>
        <v>0</v>
      </c>
      <c r="U786" s="1">
        <f t="shared" si="365"/>
        <v>0</v>
      </c>
      <c r="V786" s="1">
        <f t="shared" si="365"/>
        <v>0</v>
      </c>
      <c r="W786" s="1">
        <f t="shared" si="365"/>
        <v>0</v>
      </c>
      <c r="X786" s="1">
        <f t="shared" si="365"/>
        <v>0</v>
      </c>
      <c r="Y786" s="1">
        <f t="shared" si="365"/>
        <v>0</v>
      </c>
      <c r="Z786" s="1">
        <f t="shared" si="365"/>
        <v>0</v>
      </c>
      <c r="AA786" s="1">
        <f t="shared" si="365"/>
        <v>0</v>
      </c>
      <c r="AB786" s="1">
        <f t="shared" si="365"/>
        <v>0</v>
      </c>
      <c r="AC786" s="1">
        <f t="shared" si="365"/>
        <v>133928.34</v>
      </c>
      <c r="AD786" s="1">
        <f t="shared" si="365"/>
        <v>180000</v>
      </c>
      <c r="AE786" s="1">
        <f t="shared" si="365"/>
        <v>0</v>
      </c>
      <c r="AF786" s="2" t="s">
        <v>17037</v>
      </c>
      <c r="AG786" s="2" t="s">
        <v>17037</v>
      </c>
      <c r="AH786" s="2" t="s">
        <v>17037</v>
      </c>
      <c r="AI786" s="12"/>
      <c r="AJ786" s="12"/>
      <c r="AK786" s="12"/>
      <c r="AL786" s="12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4"/>
      <c r="AY786" s="14"/>
      <c r="AZ786" s="13"/>
      <c r="BA786" s="13"/>
      <c r="BB786" s="15"/>
      <c r="BC786" s="16">
        <f t="shared" si="360"/>
        <v>-762.5</v>
      </c>
      <c r="BJ786" s="5" t="e">
        <f t="shared" si="362"/>
        <v>#N/A</v>
      </c>
      <c r="BM786" s="5" t="s">
        <v>3046</v>
      </c>
      <c r="BN786" s="5" t="s">
        <v>2986</v>
      </c>
      <c r="BO786" s="5" t="s">
        <v>2986</v>
      </c>
      <c r="BU786" s="5" t="s">
        <v>3046</v>
      </c>
      <c r="BV786" s="5" t="s">
        <v>2986</v>
      </c>
      <c r="BW786" s="5" t="s">
        <v>2986</v>
      </c>
      <c r="CH786" s="165">
        <f t="shared" si="328"/>
        <v>-1.4551915228366852E-10</v>
      </c>
    </row>
    <row r="787" spans="1:86" x14ac:dyDescent="0.3">
      <c r="A787" s="5">
        <v>1</v>
      </c>
      <c r="B787" s="17">
        <f>SUBTOTAL(9,$A$622:A787)</f>
        <v>125</v>
      </c>
      <c r="C787" s="205" t="s">
        <v>68</v>
      </c>
      <c r="D787" s="1">
        <f>E787+F787+G787+H787+I787+J787+L787+N787+P787+R787+T787+U787+V787+W787+X787+Y787+Z787+AA787+AB787+AC787+AD787+AE787</f>
        <v>6572262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169">
        <v>0</v>
      </c>
      <c r="L787" s="3">
        <v>0</v>
      </c>
      <c r="M787" s="1">
        <v>762.5</v>
      </c>
      <c r="N787" s="1">
        <v>6258333.6600000001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1">
        <f>ROUND(N787*2.14%,2)</f>
        <v>133928.34</v>
      </c>
      <c r="AD787" s="1">
        <v>180000</v>
      </c>
      <c r="AE787" s="3">
        <v>0</v>
      </c>
      <c r="AF787" s="2">
        <v>2025</v>
      </c>
      <c r="AG787" s="2">
        <v>2025</v>
      </c>
      <c r="AH787" s="2">
        <v>2025</v>
      </c>
      <c r="AI787" s="12"/>
      <c r="AJ787" s="12"/>
      <c r="AK787" s="12"/>
      <c r="AL787" s="12"/>
      <c r="AM787" s="13" t="s">
        <v>16971</v>
      </c>
      <c r="AN787" s="13" t="s">
        <v>16962</v>
      </c>
      <c r="AO787" s="13">
        <v>0</v>
      </c>
      <c r="AP787" s="13" t="s">
        <v>16970</v>
      </c>
      <c r="AQ787" s="13" t="s">
        <v>16983</v>
      </c>
      <c r="AR787" s="13">
        <v>0</v>
      </c>
      <c r="AS787" s="13"/>
      <c r="AT787" s="13"/>
      <c r="AU787" s="13"/>
      <c r="AV787" s="13"/>
      <c r="AW787" s="13" t="s">
        <v>813</v>
      </c>
      <c r="AX787" s="14">
        <v>946</v>
      </c>
      <c r="AY787" s="14" t="s">
        <v>2986</v>
      </c>
      <c r="AZ787" s="13" t="s">
        <v>2969</v>
      </c>
      <c r="BA787" s="13" t="s">
        <v>17023</v>
      </c>
      <c r="BB787" s="15"/>
      <c r="BC787" s="16" t="e">
        <f t="shared" si="360"/>
        <v>#VALUE!</v>
      </c>
      <c r="BJ787" s="5" t="str">
        <f t="shared" si="362"/>
        <v>0.000</v>
      </c>
      <c r="BM787" s="5" t="s">
        <v>3047</v>
      </c>
      <c r="BN787" s="5" t="s">
        <v>931</v>
      </c>
      <c r="BO787" s="5" t="s">
        <v>3048</v>
      </c>
      <c r="BU787" s="5" t="s">
        <v>3047</v>
      </c>
      <c r="BV787" s="5" t="s">
        <v>931</v>
      </c>
      <c r="BW787" s="5" t="s">
        <v>3048</v>
      </c>
      <c r="CH787" s="165">
        <f t="shared" si="328"/>
        <v>-1.4551915228366852E-10</v>
      </c>
    </row>
    <row r="788" spans="1:86" x14ac:dyDescent="0.3">
      <c r="B788" s="166" t="s">
        <v>54</v>
      </c>
      <c r="C788" s="166"/>
      <c r="D788" s="163">
        <f>D789</f>
        <v>3102969.6</v>
      </c>
      <c r="E788" s="1">
        <f t="shared" ref="E788:AE788" si="366">E789</f>
        <v>0</v>
      </c>
      <c r="F788" s="1">
        <f t="shared" si="366"/>
        <v>0</v>
      </c>
      <c r="G788" s="1">
        <f t="shared" si="366"/>
        <v>0</v>
      </c>
      <c r="H788" s="1">
        <f t="shared" si="366"/>
        <v>0</v>
      </c>
      <c r="I788" s="1">
        <f t="shared" si="366"/>
        <v>0</v>
      </c>
      <c r="J788" s="1">
        <f t="shared" si="366"/>
        <v>0</v>
      </c>
      <c r="K788" s="164">
        <f t="shared" si="366"/>
        <v>0</v>
      </c>
      <c r="L788" s="1">
        <f t="shared" si="366"/>
        <v>0</v>
      </c>
      <c r="M788" s="1">
        <f t="shared" si="366"/>
        <v>360</v>
      </c>
      <c r="N788" s="1">
        <f t="shared" si="366"/>
        <v>2891100.06</v>
      </c>
      <c r="O788" s="1">
        <f t="shared" si="366"/>
        <v>0</v>
      </c>
      <c r="P788" s="1">
        <f t="shared" si="366"/>
        <v>0</v>
      </c>
      <c r="Q788" s="1">
        <f t="shared" si="366"/>
        <v>0</v>
      </c>
      <c r="R788" s="1">
        <f t="shared" si="366"/>
        <v>0</v>
      </c>
      <c r="S788" s="1">
        <f t="shared" si="366"/>
        <v>0</v>
      </c>
      <c r="T788" s="1">
        <f t="shared" si="366"/>
        <v>0</v>
      </c>
      <c r="U788" s="1">
        <f t="shared" si="366"/>
        <v>0</v>
      </c>
      <c r="V788" s="1">
        <f t="shared" si="366"/>
        <v>0</v>
      </c>
      <c r="W788" s="1">
        <f t="shared" si="366"/>
        <v>0</v>
      </c>
      <c r="X788" s="1">
        <f t="shared" si="366"/>
        <v>0</v>
      </c>
      <c r="Y788" s="1">
        <f t="shared" si="366"/>
        <v>0</v>
      </c>
      <c r="Z788" s="1">
        <f t="shared" si="366"/>
        <v>0</v>
      </c>
      <c r="AA788" s="1">
        <f t="shared" si="366"/>
        <v>0</v>
      </c>
      <c r="AB788" s="1">
        <f t="shared" si="366"/>
        <v>0</v>
      </c>
      <c r="AC788" s="1">
        <f t="shared" si="366"/>
        <v>61869.54</v>
      </c>
      <c r="AD788" s="1">
        <f t="shared" si="366"/>
        <v>150000</v>
      </c>
      <c r="AE788" s="1">
        <f t="shared" si="366"/>
        <v>0</v>
      </c>
      <c r="AF788" s="2" t="s">
        <v>17037</v>
      </c>
      <c r="AG788" s="2" t="s">
        <v>17037</v>
      </c>
      <c r="AH788" s="2" t="s">
        <v>17037</v>
      </c>
      <c r="AI788" s="12"/>
      <c r="AJ788" s="12"/>
      <c r="AK788" s="12"/>
      <c r="AL788" s="12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4"/>
      <c r="AY788" s="14"/>
      <c r="AZ788" s="13"/>
      <c r="BA788" s="13"/>
      <c r="BB788" s="15"/>
      <c r="BC788" s="16">
        <f t="shared" si="360"/>
        <v>-360</v>
      </c>
      <c r="BJ788" s="5" t="e">
        <f t="shared" si="362"/>
        <v>#N/A</v>
      </c>
      <c r="BM788" s="5" t="s">
        <v>3049</v>
      </c>
      <c r="BN788" s="5" t="s">
        <v>3050</v>
      </c>
      <c r="BO788" s="5" t="s">
        <v>3051</v>
      </c>
      <c r="BU788" s="5" t="s">
        <v>3049</v>
      </c>
      <c r="BV788" s="5" t="s">
        <v>3050</v>
      </c>
      <c r="BW788" s="5" t="s">
        <v>3051</v>
      </c>
      <c r="CH788" s="165">
        <f t="shared" si="328"/>
        <v>2.9103830456733704E-11</v>
      </c>
    </row>
    <row r="789" spans="1:86" x14ac:dyDescent="0.3">
      <c r="A789" s="5">
        <v>1</v>
      </c>
      <c r="B789" s="17">
        <f>SUBTOTAL(9,$A$622:A789)</f>
        <v>126</v>
      </c>
      <c r="C789" s="4" t="s">
        <v>69</v>
      </c>
      <c r="D789" s="1">
        <f>E789+F789+G789+H789+I789+J789+L789+N789+P789+R789+T789+U789+V789+W789+X789+Y789+Z789+AA789+AB789+AC789+AD789+AE789</f>
        <v>3102969.6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169">
        <v>0</v>
      </c>
      <c r="L789" s="3">
        <v>0</v>
      </c>
      <c r="M789" s="1">
        <v>360</v>
      </c>
      <c r="N789" s="1">
        <v>2891100.06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1">
        <f>ROUND(N789*2.14%,2)</f>
        <v>61869.54</v>
      </c>
      <c r="AD789" s="1">
        <v>150000</v>
      </c>
      <c r="AE789" s="3">
        <v>0</v>
      </c>
      <c r="AF789" s="2">
        <v>2025</v>
      </c>
      <c r="AG789" s="2">
        <v>2025</v>
      </c>
      <c r="AH789" s="2">
        <v>2025</v>
      </c>
      <c r="AI789" s="12"/>
      <c r="AJ789" s="12"/>
      <c r="AK789" s="12"/>
      <c r="AL789" s="12"/>
      <c r="AM789" s="13" t="s">
        <v>16964</v>
      </c>
      <c r="AN789" s="13" t="s">
        <v>16981</v>
      </c>
      <c r="AO789" s="13">
        <v>0</v>
      </c>
      <c r="AP789" s="13" t="s">
        <v>16985</v>
      </c>
      <c r="AQ789" s="13" t="s">
        <v>16977</v>
      </c>
      <c r="AR789" s="13">
        <v>0</v>
      </c>
      <c r="AS789" s="13"/>
      <c r="AT789" s="13"/>
      <c r="AU789" s="13"/>
      <c r="AV789" s="13"/>
      <c r="AW789" s="13" t="s">
        <v>618</v>
      </c>
      <c r="AX789" s="14">
        <v>372.4</v>
      </c>
      <c r="AY789" s="14">
        <v>360</v>
      </c>
      <c r="AZ789" s="13" t="s">
        <v>2969</v>
      </c>
      <c r="BA789" s="13" t="s">
        <v>17023</v>
      </c>
      <c r="BB789" s="15"/>
      <c r="BC789" s="16">
        <f t="shared" si="360"/>
        <v>0</v>
      </c>
      <c r="BJ789" s="5" t="str">
        <f t="shared" si="362"/>
        <v>288.900</v>
      </c>
      <c r="BM789" s="5" t="s">
        <v>3052</v>
      </c>
      <c r="BN789" s="5" t="s">
        <v>3050</v>
      </c>
      <c r="BO789" s="5" t="s">
        <v>3053</v>
      </c>
      <c r="BU789" s="5" t="s">
        <v>3052</v>
      </c>
      <c r="BV789" s="5" t="s">
        <v>3050</v>
      </c>
      <c r="BW789" s="5" t="s">
        <v>3053</v>
      </c>
      <c r="CH789" s="165">
        <f t="shared" ref="CH789:CH804" si="367">D789-E789-F789-G789-H789-I789-J789-L789-N789-P789-R789-T789-U789-V789-W789-X789-Y789-Z789-AA789-AB789-AC789-AD789-AE789</f>
        <v>2.9103830456733704E-11</v>
      </c>
    </row>
    <row r="790" spans="1:86" x14ac:dyDescent="0.3">
      <c r="B790" s="166" t="s">
        <v>493</v>
      </c>
      <c r="C790" s="166"/>
      <c r="D790" s="163">
        <f>D791</f>
        <v>16205981.91</v>
      </c>
      <c r="E790" s="1">
        <f t="shared" ref="E790:AE790" si="368">E791</f>
        <v>0</v>
      </c>
      <c r="F790" s="1">
        <f t="shared" si="368"/>
        <v>0</v>
      </c>
      <c r="G790" s="1">
        <f t="shared" si="368"/>
        <v>0</v>
      </c>
      <c r="H790" s="1">
        <f t="shared" si="368"/>
        <v>0</v>
      </c>
      <c r="I790" s="1">
        <f t="shared" si="368"/>
        <v>0</v>
      </c>
      <c r="J790" s="1">
        <f t="shared" si="368"/>
        <v>0</v>
      </c>
      <c r="K790" s="164">
        <f t="shared" si="368"/>
        <v>0</v>
      </c>
      <c r="L790" s="1">
        <f t="shared" si="368"/>
        <v>0</v>
      </c>
      <c r="M790" s="1">
        <f t="shared" si="368"/>
        <v>1990</v>
      </c>
      <c r="N790" s="1">
        <f t="shared" si="368"/>
        <v>15670630.42</v>
      </c>
      <c r="O790" s="1">
        <f t="shared" si="368"/>
        <v>0</v>
      </c>
      <c r="P790" s="1">
        <f t="shared" si="368"/>
        <v>0</v>
      </c>
      <c r="Q790" s="1">
        <f t="shared" si="368"/>
        <v>0</v>
      </c>
      <c r="R790" s="1">
        <f t="shared" si="368"/>
        <v>0</v>
      </c>
      <c r="S790" s="1">
        <f t="shared" si="368"/>
        <v>0</v>
      </c>
      <c r="T790" s="1">
        <f t="shared" si="368"/>
        <v>0</v>
      </c>
      <c r="U790" s="1">
        <f t="shared" si="368"/>
        <v>0</v>
      </c>
      <c r="V790" s="1">
        <f t="shared" si="368"/>
        <v>0</v>
      </c>
      <c r="W790" s="1">
        <f t="shared" si="368"/>
        <v>0</v>
      </c>
      <c r="X790" s="1">
        <f t="shared" si="368"/>
        <v>0</v>
      </c>
      <c r="Y790" s="1">
        <f t="shared" si="368"/>
        <v>0</v>
      </c>
      <c r="Z790" s="1">
        <f t="shared" si="368"/>
        <v>0</v>
      </c>
      <c r="AA790" s="1">
        <f t="shared" si="368"/>
        <v>0</v>
      </c>
      <c r="AB790" s="1">
        <f t="shared" si="368"/>
        <v>0</v>
      </c>
      <c r="AC790" s="1">
        <f t="shared" si="368"/>
        <v>335351.49</v>
      </c>
      <c r="AD790" s="1">
        <f t="shared" si="368"/>
        <v>200000</v>
      </c>
      <c r="AE790" s="1">
        <f t="shared" si="368"/>
        <v>0</v>
      </c>
      <c r="AF790" s="2" t="s">
        <v>17037</v>
      </c>
      <c r="AG790" s="2" t="s">
        <v>17037</v>
      </c>
      <c r="AH790" s="2" t="s">
        <v>17037</v>
      </c>
      <c r="AI790" s="12"/>
      <c r="AJ790" s="12"/>
      <c r="AK790" s="12"/>
      <c r="AL790" s="12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4"/>
      <c r="AY790" s="14"/>
      <c r="AZ790" s="13"/>
      <c r="BA790" s="13"/>
      <c r="BB790" s="15"/>
      <c r="BC790" s="16">
        <f t="shared" si="360"/>
        <v>-1990</v>
      </c>
      <c r="BJ790" s="5" t="e">
        <f t="shared" si="362"/>
        <v>#N/A</v>
      </c>
      <c r="BM790" s="5" t="s">
        <v>3778</v>
      </c>
      <c r="BN790" s="5" t="s">
        <v>1345</v>
      </c>
      <c r="BO790" s="5" t="s">
        <v>3779</v>
      </c>
      <c r="BU790" s="5" t="s">
        <v>3778</v>
      </c>
      <c r="BV790" s="5" t="s">
        <v>1345</v>
      </c>
      <c r="BW790" s="5" t="s">
        <v>3779</v>
      </c>
      <c r="CH790" s="165">
        <f t="shared" si="367"/>
        <v>2.3283064365386963E-10</v>
      </c>
    </row>
    <row r="791" spans="1:86" x14ac:dyDescent="0.3">
      <c r="A791" s="5">
        <v>1</v>
      </c>
      <c r="B791" s="17">
        <f>SUBTOTAL(9,$A$622:A791)</f>
        <v>127</v>
      </c>
      <c r="C791" s="4" t="s">
        <v>496</v>
      </c>
      <c r="D791" s="1">
        <f>E791+F791+G791+H791+I791+J791+L791+N791+P791+R791+T791+U791+V791+W791+X791+Y791+Z791+AA791+AB791+AC791+AD791+AE791</f>
        <v>16205981.91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169">
        <v>0</v>
      </c>
      <c r="L791" s="3">
        <v>0</v>
      </c>
      <c r="M791" s="1">
        <v>1990</v>
      </c>
      <c r="N791" s="1">
        <v>15670630.42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1">
        <f>ROUND(N791*2.14%,2)</f>
        <v>335351.49</v>
      </c>
      <c r="AD791" s="3">
        <v>200000</v>
      </c>
      <c r="AE791" s="3">
        <v>0</v>
      </c>
      <c r="AF791" s="2">
        <v>2025</v>
      </c>
      <c r="AG791" s="2">
        <v>2025</v>
      </c>
      <c r="AH791" s="2">
        <v>2025</v>
      </c>
      <c r="AI791" s="12"/>
      <c r="AJ791" s="12"/>
      <c r="AK791" s="12"/>
      <c r="AL791" s="12"/>
      <c r="AM791" s="13" t="s">
        <v>16980</v>
      </c>
      <c r="AN791" s="13" t="s">
        <v>16969</v>
      </c>
      <c r="AO791" s="13">
        <v>0</v>
      </c>
      <c r="AP791" s="13" t="s">
        <v>16976</v>
      </c>
      <c r="AQ791" s="13" t="s">
        <v>16976</v>
      </c>
      <c r="AR791" s="13" t="s">
        <v>16972</v>
      </c>
      <c r="AS791" s="13"/>
      <c r="AT791" s="13"/>
      <c r="AU791" s="13"/>
      <c r="AV791" s="13"/>
      <c r="AW791" s="13" t="s">
        <v>672</v>
      </c>
      <c r="AX791" s="14">
        <v>3265.3</v>
      </c>
      <c r="AY791" s="14">
        <v>1396.7</v>
      </c>
      <c r="AZ791" s="13" t="s">
        <v>2969</v>
      </c>
      <c r="BA791" s="13" t="s">
        <v>17023</v>
      </c>
      <c r="BB791" s="15"/>
      <c r="BC791" s="16">
        <f t="shared" si="360"/>
        <v>-593.29999999999995</v>
      </c>
      <c r="BJ791" s="5" t="str">
        <f t="shared" si="362"/>
        <v>1396.700</v>
      </c>
      <c r="BM791" s="5" t="s">
        <v>3780</v>
      </c>
      <c r="BN791" s="5" t="s">
        <v>2982</v>
      </c>
      <c r="BO791" s="5" t="s">
        <v>3783</v>
      </c>
      <c r="BU791" s="5" t="s">
        <v>3780</v>
      </c>
      <c r="BV791" s="5" t="s">
        <v>2982</v>
      </c>
      <c r="BW791" s="5" t="s">
        <v>3783</v>
      </c>
      <c r="CH791" s="165">
        <f t="shared" si="367"/>
        <v>2.3283064365386963E-10</v>
      </c>
    </row>
    <row r="792" spans="1:86" x14ac:dyDescent="0.3">
      <c r="B792" s="166" t="s">
        <v>508</v>
      </c>
      <c r="C792" s="166"/>
      <c r="D792" s="163">
        <f>D793</f>
        <v>4039280.1599999997</v>
      </c>
      <c r="E792" s="1">
        <f t="shared" ref="E792:AE792" si="369">E793</f>
        <v>0</v>
      </c>
      <c r="F792" s="1">
        <f t="shared" si="369"/>
        <v>0</v>
      </c>
      <c r="G792" s="1">
        <f t="shared" si="369"/>
        <v>0</v>
      </c>
      <c r="H792" s="1">
        <f t="shared" si="369"/>
        <v>0</v>
      </c>
      <c r="I792" s="1">
        <f t="shared" si="369"/>
        <v>0</v>
      </c>
      <c r="J792" s="1">
        <f t="shared" si="369"/>
        <v>0</v>
      </c>
      <c r="K792" s="164">
        <f t="shared" si="369"/>
        <v>0</v>
      </c>
      <c r="L792" s="1">
        <f t="shared" si="369"/>
        <v>0</v>
      </c>
      <c r="M792" s="1">
        <f t="shared" si="369"/>
        <v>496</v>
      </c>
      <c r="N792" s="1">
        <f t="shared" si="369"/>
        <v>3807793.38</v>
      </c>
      <c r="O792" s="1">
        <f t="shared" si="369"/>
        <v>0</v>
      </c>
      <c r="P792" s="1">
        <f t="shared" si="369"/>
        <v>0</v>
      </c>
      <c r="Q792" s="1">
        <f t="shared" si="369"/>
        <v>0</v>
      </c>
      <c r="R792" s="1">
        <f t="shared" si="369"/>
        <v>0</v>
      </c>
      <c r="S792" s="1">
        <f t="shared" si="369"/>
        <v>0</v>
      </c>
      <c r="T792" s="1">
        <f t="shared" si="369"/>
        <v>0</v>
      </c>
      <c r="U792" s="1">
        <f t="shared" si="369"/>
        <v>0</v>
      </c>
      <c r="V792" s="1">
        <f t="shared" si="369"/>
        <v>0</v>
      </c>
      <c r="W792" s="1">
        <f t="shared" si="369"/>
        <v>0</v>
      </c>
      <c r="X792" s="1">
        <f t="shared" si="369"/>
        <v>0</v>
      </c>
      <c r="Y792" s="1">
        <f t="shared" si="369"/>
        <v>0</v>
      </c>
      <c r="Z792" s="1">
        <f t="shared" si="369"/>
        <v>0</v>
      </c>
      <c r="AA792" s="1">
        <f t="shared" si="369"/>
        <v>0</v>
      </c>
      <c r="AB792" s="1">
        <f t="shared" si="369"/>
        <v>0</v>
      </c>
      <c r="AC792" s="1">
        <f t="shared" si="369"/>
        <v>81486.78</v>
      </c>
      <c r="AD792" s="1">
        <f t="shared" si="369"/>
        <v>150000</v>
      </c>
      <c r="AE792" s="1">
        <f t="shared" si="369"/>
        <v>0</v>
      </c>
      <c r="AF792" s="2" t="s">
        <v>17037</v>
      </c>
      <c r="AG792" s="2" t="s">
        <v>17037</v>
      </c>
      <c r="AH792" s="2" t="s">
        <v>17037</v>
      </c>
      <c r="AI792" s="12"/>
      <c r="AJ792" s="12"/>
      <c r="AK792" s="12"/>
      <c r="AL792" s="12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4"/>
      <c r="AY792" s="14"/>
      <c r="AZ792" s="13"/>
      <c r="BA792" s="13"/>
      <c r="BB792" s="15"/>
      <c r="BC792" s="16">
        <f t="shared" si="360"/>
        <v>-496</v>
      </c>
      <c r="BJ792" s="5" t="e">
        <f t="shared" si="362"/>
        <v>#N/A</v>
      </c>
      <c r="BM792" s="5" t="s">
        <v>746</v>
      </c>
      <c r="BN792" s="5" t="s">
        <v>865</v>
      </c>
      <c r="BO792" s="5" t="s">
        <v>3784</v>
      </c>
      <c r="BU792" s="5" t="s">
        <v>746</v>
      </c>
      <c r="BV792" s="5" t="s">
        <v>865</v>
      </c>
      <c r="BW792" s="5" t="s">
        <v>3784</v>
      </c>
      <c r="CH792" s="165">
        <f t="shared" si="367"/>
        <v>-2.0372681319713593E-10</v>
      </c>
    </row>
    <row r="793" spans="1:86" x14ac:dyDescent="0.3">
      <c r="A793" s="5">
        <v>1</v>
      </c>
      <c r="B793" s="17">
        <f>SUBTOTAL(9,$A$622:A793)</f>
        <v>128</v>
      </c>
      <c r="C793" s="4" t="s">
        <v>507</v>
      </c>
      <c r="D793" s="1">
        <f>E793+F793+G793+H793+I793+J793+L793+N793+P793+R793+T793+U793+V793+W793+X793+Y793+Z793+AA793+AB793+AC793+AD793+AE793</f>
        <v>4039280.1599999997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169">
        <v>0</v>
      </c>
      <c r="L793" s="3">
        <v>0</v>
      </c>
      <c r="M793" s="1">
        <v>496</v>
      </c>
      <c r="N793" s="1">
        <v>3807793.38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1">
        <f>ROUND(N793*2.14%,2)</f>
        <v>81486.78</v>
      </c>
      <c r="AD793" s="1">
        <v>150000</v>
      </c>
      <c r="AE793" s="3">
        <v>0</v>
      </c>
      <c r="AF793" s="2">
        <v>2025</v>
      </c>
      <c r="AG793" s="2">
        <v>2025</v>
      </c>
      <c r="AH793" s="2">
        <v>2025</v>
      </c>
      <c r="AI793" s="12"/>
      <c r="AJ793" s="12"/>
      <c r="AK793" s="12"/>
      <c r="AL793" s="12"/>
      <c r="AM793" s="13" t="s">
        <v>16980</v>
      </c>
      <c r="AN793" s="13" t="s">
        <v>16961</v>
      </c>
      <c r="AO793" s="13">
        <v>0</v>
      </c>
      <c r="AP793" s="13" t="s">
        <v>16975</v>
      </c>
      <c r="AQ793" s="13" t="s">
        <v>16968</v>
      </c>
      <c r="AR793" s="13" t="s">
        <v>16972</v>
      </c>
      <c r="AS793" s="13"/>
      <c r="AT793" s="13"/>
      <c r="AU793" s="13"/>
      <c r="AV793" s="13"/>
      <c r="AW793" s="13" t="s">
        <v>664</v>
      </c>
      <c r="AX793" s="14">
        <v>863.3</v>
      </c>
      <c r="AY793" s="14">
        <v>381</v>
      </c>
      <c r="AZ793" s="13" t="s">
        <v>2969</v>
      </c>
      <c r="BA793" s="13" t="s">
        <v>17023</v>
      </c>
      <c r="BB793" s="15"/>
      <c r="BC793" s="16">
        <f t="shared" si="360"/>
        <v>-115</v>
      </c>
      <c r="BD793" s="5" t="s">
        <v>16957</v>
      </c>
      <c r="BJ793" s="5" t="str">
        <f t="shared" si="362"/>
        <v>378.400</v>
      </c>
      <c r="BM793" s="5" t="s">
        <v>3785</v>
      </c>
      <c r="BN793" s="5" t="s">
        <v>1345</v>
      </c>
      <c r="BO793" s="5" t="s">
        <v>3069</v>
      </c>
      <c r="BU793" s="5" t="s">
        <v>3785</v>
      </c>
      <c r="BV793" s="5" t="s">
        <v>1345</v>
      </c>
      <c r="BW793" s="5" t="s">
        <v>3069</v>
      </c>
      <c r="CH793" s="165">
        <f t="shared" si="367"/>
        <v>-2.0372681319713593E-10</v>
      </c>
    </row>
    <row r="794" spans="1:86" x14ac:dyDescent="0.3">
      <c r="B794" s="166" t="s">
        <v>313</v>
      </c>
      <c r="C794" s="166"/>
      <c r="D794" s="163">
        <f>D795+D796</f>
        <v>13569014.32</v>
      </c>
      <c r="E794" s="1">
        <f t="shared" ref="E794:AE794" si="370">E795+E796</f>
        <v>0</v>
      </c>
      <c r="F794" s="1">
        <f t="shared" si="370"/>
        <v>0</v>
      </c>
      <c r="G794" s="1">
        <f t="shared" si="370"/>
        <v>0</v>
      </c>
      <c r="H794" s="1">
        <f t="shared" si="370"/>
        <v>0</v>
      </c>
      <c r="I794" s="1">
        <f t="shared" si="370"/>
        <v>0</v>
      </c>
      <c r="J794" s="1">
        <f t="shared" si="370"/>
        <v>0</v>
      </c>
      <c r="K794" s="164">
        <f t="shared" si="370"/>
        <v>0</v>
      </c>
      <c r="L794" s="1">
        <f t="shared" si="370"/>
        <v>0</v>
      </c>
      <c r="M794" s="1">
        <f t="shared" si="370"/>
        <v>830</v>
      </c>
      <c r="N794" s="1">
        <f t="shared" si="370"/>
        <v>6257777.8700000001</v>
      </c>
      <c r="O794" s="1">
        <f t="shared" si="370"/>
        <v>0</v>
      </c>
      <c r="P794" s="1">
        <f t="shared" si="370"/>
        <v>0</v>
      </c>
      <c r="Q794" s="1">
        <f t="shared" si="370"/>
        <v>0</v>
      </c>
      <c r="R794" s="1">
        <f t="shared" si="370"/>
        <v>0</v>
      </c>
      <c r="S794" s="1">
        <f t="shared" si="370"/>
        <v>0</v>
      </c>
      <c r="T794" s="1">
        <f t="shared" si="370"/>
        <v>0</v>
      </c>
      <c r="U794" s="1">
        <f t="shared" si="370"/>
        <v>6674486</v>
      </c>
      <c r="V794" s="1">
        <f t="shared" si="370"/>
        <v>0</v>
      </c>
      <c r="W794" s="1">
        <f t="shared" si="370"/>
        <v>0</v>
      </c>
      <c r="X794" s="1">
        <f t="shared" si="370"/>
        <v>0</v>
      </c>
      <c r="Y794" s="1">
        <f t="shared" si="370"/>
        <v>0</v>
      </c>
      <c r="Z794" s="1">
        <f t="shared" si="370"/>
        <v>0</v>
      </c>
      <c r="AA794" s="1">
        <f t="shared" si="370"/>
        <v>0</v>
      </c>
      <c r="AB794" s="1">
        <f t="shared" si="370"/>
        <v>0</v>
      </c>
      <c r="AC794" s="1">
        <f t="shared" si="370"/>
        <v>276750.45</v>
      </c>
      <c r="AD794" s="1">
        <f t="shared" si="370"/>
        <v>360000</v>
      </c>
      <c r="AE794" s="1">
        <f t="shared" si="370"/>
        <v>0</v>
      </c>
      <c r="AF794" s="2" t="s">
        <v>17037</v>
      </c>
      <c r="AG794" s="2" t="s">
        <v>17037</v>
      </c>
      <c r="AH794" s="2" t="s">
        <v>17037</v>
      </c>
      <c r="AI794" s="12"/>
      <c r="AJ794" s="12"/>
      <c r="AK794" s="12"/>
      <c r="AL794" s="12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4"/>
      <c r="AY794" s="14"/>
      <c r="AZ794" s="13"/>
      <c r="BA794" s="13"/>
      <c r="BB794" s="15"/>
      <c r="BC794" s="16">
        <f t="shared" si="360"/>
        <v>-830</v>
      </c>
      <c r="BJ794" s="5" t="e">
        <f t="shared" si="362"/>
        <v>#N/A</v>
      </c>
      <c r="BM794" s="5" t="s">
        <v>681</v>
      </c>
      <c r="BN794" s="5" t="s">
        <v>660</v>
      </c>
      <c r="BO794" s="5" t="s">
        <v>3462</v>
      </c>
      <c r="BU794" s="5" t="s">
        <v>681</v>
      </c>
      <c r="BV794" s="5" t="s">
        <v>660</v>
      </c>
      <c r="BW794" s="5" t="s">
        <v>3462</v>
      </c>
      <c r="CH794" s="165">
        <f t="shared" si="367"/>
        <v>1.7462298274040222E-10</v>
      </c>
    </row>
    <row r="795" spans="1:86" x14ac:dyDescent="0.3">
      <c r="A795" s="5">
        <v>1</v>
      </c>
      <c r="B795" s="17">
        <f>SUBTOTAL(9,$A$622:A795)</f>
        <v>129</v>
      </c>
      <c r="C795" s="4" t="s">
        <v>312</v>
      </c>
      <c r="D795" s="1">
        <f t="shared" ref="D795:D796" si="371">E795+F795+G795+H795+I795+J795+L795+N795+P795+R795+T795+U795+V795+W795+X795+Y795+Z795+AA795+AB795+AC795+AD795+AE795</f>
        <v>6571694.3200000003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169">
        <v>0</v>
      </c>
      <c r="L795" s="3">
        <v>0</v>
      </c>
      <c r="M795" s="1">
        <v>830</v>
      </c>
      <c r="N795" s="1">
        <v>6257777.8700000001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1">
        <f>ROUND(N795*2.14%,2)</f>
        <v>133916.45000000001</v>
      </c>
      <c r="AD795" s="1">
        <v>180000</v>
      </c>
      <c r="AE795" s="3">
        <v>0</v>
      </c>
      <c r="AF795" s="2">
        <v>2025</v>
      </c>
      <c r="AG795" s="2">
        <v>2025</v>
      </c>
      <c r="AH795" s="2">
        <v>2025</v>
      </c>
      <c r="AI795" s="12"/>
      <c r="AJ795" s="12"/>
      <c r="AK795" s="12"/>
      <c r="AL795" s="12"/>
      <c r="AM795" s="13" t="s">
        <v>16971</v>
      </c>
      <c r="AN795" s="13" t="s">
        <v>16973</v>
      </c>
      <c r="AO795" s="13">
        <v>0</v>
      </c>
      <c r="AP795" s="13" t="s">
        <v>16968</v>
      </c>
      <c r="AQ795" s="13" t="s">
        <v>16969</v>
      </c>
      <c r="AR795" s="13">
        <v>0</v>
      </c>
      <c r="AS795" s="13"/>
      <c r="AT795" s="13"/>
      <c r="AU795" s="13"/>
      <c r="AV795" s="13"/>
      <c r="AW795" s="13" t="s">
        <v>774</v>
      </c>
      <c r="AX795" s="14">
        <v>844.6</v>
      </c>
      <c r="AY795" s="14">
        <v>830</v>
      </c>
      <c r="AZ795" s="13" t="s">
        <v>2969</v>
      </c>
      <c r="BA795" s="13" t="s">
        <v>17023</v>
      </c>
      <c r="BB795" s="15"/>
      <c r="BC795" s="16">
        <f t="shared" si="360"/>
        <v>0</v>
      </c>
      <c r="BJ795" s="5" t="str">
        <f t="shared" si="362"/>
        <v>612.200</v>
      </c>
      <c r="BM795" s="5" t="s">
        <v>3463</v>
      </c>
      <c r="BN795" s="5" t="s">
        <v>633</v>
      </c>
      <c r="BO795" s="5" t="s">
        <v>2194</v>
      </c>
      <c r="BU795" s="5" t="s">
        <v>3463</v>
      </c>
      <c r="BV795" s="5" t="s">
        <v>633</v>
      </c>
      <c r="BW795" s="5" t="s">
        <v>2194</v>
      </c>
      <c r="CH795" s="165">
        <f t="shared" si="367"/>
        <v>1.7462298274040222E-10</v>
      </c>
    </row>
    <row r="796" spans="1:86" x14ac:dyDescent="0.3">
      <c r="A796" s="5">
        <v>1</v>
      </c>
      <c r="B796" s="17">
        <f>SUBTOTAL(9,$A$622:A796)</f>
        <v>130</v>
      </c>
      <c r="C796" s="4" t="s">
        <v>314</v>
      </c>
      <c r="D796" s="1">
        <f t="shared" si="371"/>
        <v>6997320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169">
        <v>0</v>
      </c>
      <c r="L796" s="3">
        <v>0</v>
      </c>
      <c r="M796" s="1">
        <v>0</v>
      </c>
      <c r="N796" s="1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1">
        <v>6674486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1">
        <f>ROUND(U796*2.14%,2)</f>
        <v>142834</v>
      </c>
      <c r="AD796" s="1">
        <v>180000</v>
      </c>
      <c r="AE796" s="3">
        <v>0</v>
      </c>
      <c r="AF796" s="2">
        <v>2025</v>
      </c>
      <c r="AG796" s="2">
        <v>2025</v>
      </c>
      <c r="AH796" s="2">
        <v>2025</v>
      </c>
      <c r="AI796" s="12"/>
      <c r="AJ796" s="12"/>
      <c r="AK796" s="12"/>
      <c r="AL796" s="12"/>
      <c r="AM796" s="13" t="s">
        <v>16978</v>
      </c>
      <c r="AN796" s="13" t="s">
        <v>16976</v>
      </c>
      <c r="AO796" s="13">
        <v>0</v>
      </c>
      <c r="AP796" s="13" t="s">
        <v>16975</v>
      </c>
      <c r="AQ796" s="13" t="s">
        <v>16975</v>
      </c>
      <c r="AR796" s="13" t="s">
        <v>16975</v>
      </c>
      <c r="AS796" s="13"/>
      <c r="AT796" s="13"/>
      <c r="AU796" s="13"/>
      <c r="AV796" s="13"/>
      <c r="AW796" s="13" t="s">
        <v>670</v>
      </c>
      <c r="AX796" s="14">
        <v>2075.1999999999998</v>
      </c>
      <c r="AY796" s="14">
        <v>752.4</v>
      </c>
      <c r="AZ796" s="13" t="s">
        <v>2994</v>
      </c>
      <c r="BA796" s="13">
        <v>2009</v>
      </c>
      <c r="BB796" s="15"/>
      <c r="BC796" s="16">
        <f t="shared" si="360"/>
        <v>752.4</v>
      </c>
      <c r="BJ796" s="5" t="str">
        <f t="shared" si="362"/>
        <v>нет данных</v>
      </c>
      <c r="BM796" s="5" t="s">
        <v>682</v>
      </c>
      <c r="BN796" s="5" t="s">
        <v>623</v>
      </c>
      <c r="BO796" s="5" t="s">
        <v>3464</v>
      </c>
      <c r="BU796" s="5" t="s">
        <v>682</v>
      </c>
      <c r="BV796" s="5" t="s">
        <v>623</v>
      </c>
      <c r="BW796" s="5" t="s">
        <v>3464</v>
      </c>
      <c r="CH796" s="165">
        <f t="shared" si="367"/>
        <v>0</v>
      </c>
    </row>
    <row r="797" spans="1:86" x14ac:dyDescent="0.3">
      <c r="B797" s="166" t="s">
        <v>309</v>
      </c>
      <c r="C797" s="166"/>
      <c r="D797" s="163">
        <f>D798+D799</f>
        <v>7704383.129999999</v>
      </c>
      <c r="E797" s="1">
        <f t="shared" ref="E797:AE797" si="372">E798+E799</f>
        <v>0</v>
      </c>
      <c r="F797" s="1">
        <f t="shared" si="372"/>
        <v>0</v>
      </c>
      <c r="G797" s="1">
        <f t="shared" si="372"/>
        <v>0</v>
      </c>
      <c r="H797" s="1">
        <f t="shared" si="372"/>
        <v>0</v>
      </c>
      <c r="I797" s="1">
        <f t="shared" si="372"/>
        <v>0</v>
      </c>
      <c r="J797" s="1">
        <f t="shared" si="372"/>
        <v>0</v>
      </c>
      <c r="K797" s="164">
        <f t="shared" si="372"/>
        <v>0</v>
      </c>
      <c r="L797" s="1">
        <f t="shared" si="372"/>
        <v>0</v>
      </c>
      <c r="M797" s="1">
        <f t="shared" si="372"/>
        <v>0</v>
      </c>
      <c r="N797" s="1">
        <f t="shared" si="372"/>
        <v>0</v>
      </c>
      <c r="O797" s="1">
        <f t="shared" si="372"/>
        <v>0</v>
      </c>
      <c r="P797" s="1">
        <f t="shared" si="372"/>
        <v>0</v>
      </c>
      <c r="Q797" s="1">
        <f t="shared" si="372"/>
        <v>637</v>
      </c>
      <c r="R797" s="1">
        <f t="shared" si="372"/>
        <v>2232796.2799999998</v>
      </c>
      <c r="S797" s="1">
        <f t="shared" si="372"/>
        <v>0</v>
      </c>
      <c r="T797" s="1">
        <f t="shared" si="372"/>
        <v>0</v>
      </c>
      <c r="U797" s="1">
        <f t="shared" si="372"/>
        <v>4957710.0199999996</v>
      </c>
      <c r="V797" s="1">
        <f t="shared" si="372"/>
        <v>0</v>
      </c>
      <c r="W797" s="1">
        <f t="shared" si="372"/>
        <v>0</v>
      </c>
      <c r="X797" s="1">
        <f t="shared" si="372"/>
        <v>0</v>
      </c>
      <c r="Y797" s="1">
        <f t="shared" si="372"/>
        <v>0</v>
      </c>
      <c r="Z797" s="1">
        <f t="shared" si="372"/>
        <v>0</v>
      </c>
      <c r="AA797" s="1">
        <f t="shared" si="372"/>
        <v>0</v>
      </c>
      <c r="AB797" s="1">
        <f t="shared" si="372"/>
        <v>0</v>
      </c>
      <c r="AC797" s="1">
        <f t="shared" si="372"/>
        <v>153876.83000000002</v>
      </c>
      <c r="AD797" s="1">
        <f t="shared" si="372"/>
        <v>360000</v>
      </c>
      <c r="AE797" s="1">
        <f t="shared" si="372"/>
        <v>0</v>
      </c>
      <c r="AF797" s="2" t="s">
        <v>17037</v>
      </c>
      <c r="AG797" s="2" t="s">
        <v>17037</v>
      </c>
      <c r="AH797" s="2" t="s">
        <v>17037</v>
      </c>
      <c r="AI797" s="12"/>
      <c r="AJ797" s="12"/>
      <c r="AK797" s="12"/>
      <c r="AL797" s="12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4"/>
      <c r="AY797" s="14"/>
      <c r="AZ797" s="13"/>
      <c r="BA797" s="13"/>
      <c r="BB797" s="15"/>
      <c r="BC797" s="16">
        <f t="shared" si="360"/>
        <v>0</v>
      </c>
      <c r="BJ797" s="5" t="e">
        <f t="shared" si="362"/>
        <v>#N/A</v>
      </c>
      <c r="BM797" s="5" t="s">
        <v>3465</v>
      </c>
      <c r="BN797" s="5" t="s">
        <v>865</v>
      </c>
      <c r="BO797" s="5" t="s">
        <v>3466</v>
      </c>
      <c r="BU797" s="5" t="s">
        <v>3465</v>
      </c>
      <c r="BV797" s="5" t="s">
        <v>865</v>
      </c>
      <c r="BW797" s="5" t="s">
        <v>3466</v>
      </c>
      <c r="CH797" s="165">
        <f t="shared" si="367"/>
        <v>5.8207660913467407E-11</v>
      </c>
    </row>
    <row r="798" spans="1:86" x14ac:dyDescent="0.3">
      <c r="A798" s="5">
        <v>1</v>
      </c>
      <c r="B798" s="17">
        <f>SUBTOTAL(9,$A$622:A798)</f>
        <v>131</v>
      </c>
      <c r="C798" s="4" t="s">
        <v>315</v>
      </c>
      <c r="D798" s="1">
        <f t="shared" ref="D798:D799" si="373">E798+F798+G798+H798+I798+J798+L798+N798+P798+R798+T798+U798+V798+W798+X798+Y798+Z798+AA798+AB798+AC798+AD798+AE798</f>
        <v>2460578.1199999996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169">
        <v>0</v>
      </c>
      <c r="L798" s="3">
        <v>0</v>
      </c>
      <c r="M798" s="1">
        <v>0</v>
      </c>
      <c r="N798" s="197">
        <v>0</v>
      </c>
      <c r="O798" s="3">
        <v>0</v>
      </c>
      <c r="P798" s="3">
        <v>0</v>
      </c>
      <c r="Q798" s="3">
        <v>637</v>
      </c>
      <c r="R798" s="1">
        <v>2232796.2799999998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1">
        <f>ROUND(R798*2.14%,2)</f>
        <v>47781.84</v>
      </c>
      <c r="AD798" s="3">
        <v>180000</v>
      </c>
      <c r="AE798" s="3">
        <v>0</v>
      </c>
      <c r="AF798" s="2">
        <v>2025</v>
      </c>
      <c r="AG798" s="2">
        <v>2025</v>
      </c>
      <c r="AH798" s="2">
        <v>2025</v>
      </c>
      <c r="AI798" s="12"/>
      <c r="AJ798" s="12"/>
      <c r="AK798" s="12"/>
      <c r="AL798" s="12"/>
      <c r="AM798" s="13" t="s">
        <v>16981</v>
      </c>
      <c r="AN798" s="13" t="s">
        <v>16961</v>
      </c>
      <c r="AO798" s="13">
        <v>0</v>
      </c>
      <c r="AP798" s="13" t="s">
        <v>16960</v>
      </c>
      <c r="AQ798" s="13" t="s">
        <v>16983</v>
      </c>
      <c r="AR798" s="13">
        <v>0</v>
      </c>
      <c r="AS798" s="13"/>
      <c r="AT798" s="13"/>
      <c r="AU798" s="13"/>
      <c r="AV798" s="13"/>
      <c r="AW798" s="13" t="s">
        <v>802</v>
      </c>
      <c r="AX798" s="14">
        <v>585.14</v>
      </c>
      <c r="AY798" s="14">
        <v>660</v>
      </c>
      <c r="AZ798" s="13" t="s">
        <v>2969</v>
      </c>
      <c r="BA798" s="13" t="s">
        <v>1272</v>
      </c>
      <c r="BB798" s="15"/>
      <c r="BC798" s="16">
        <f t="shared" si="360"/>
        <v>660</v>
      </c>
      <c r="BJ798" s="5" t="str">
        <f t="shared" si="362"/>
        <v>нет данных</v>
      </c>
      <c r="BM798" s="5" t="s">
        <v>3467</v>
      </c>
      <c r="BN798" s="5" t="s">
        <v>625</v>
      </c>
      <c r="BO798" s="5" t="s">
        <v>3468</v>
      </c>
      <c r="BU798" s="5" t="s">
        <v>3467</v>
      </c>
      <c r="BV798" s="5" t="s">
        <v>625</v>
      </c>
      <c r="BW798" s="5" t="s">
        <v>3468</v>
      </c>
      <c r="CH798" s="165">
        <f t="shared" si="367"/>
        <v>-1.4551915228366852E-10</v>
      </c>
    </row>
    <row r="799" spans="1:86" x14ac:dyDescent="0.3">
      <c r="A799" s="5">
        <v>1</v>
      </c>
      <c r="B799" s="17">
        <f>SUBTOTAL(9,$A$622:A799)</f>
        <v>132</v>
      </c>
      <c r="C799" s="4" t="s">
        <v>316</v>
      </c>
      <c r="D799" s="1">
        <f t="shared" si="373"/>
        <v>5243805.01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169">
        <v>0</v>
      </c>
      <c r="L799" s="3">
        <v>0</v>
      </c>
      <c r="M799" s="1">
        <v>0</v>
      </c>
      <c r="N799" s="1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1">
        <v>4957710.0199999996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1">
        <f>ROUND(U799*2.14%,2)</f>
        <v>106094.99</v>
      </c>
      <c r="AD799" s="1">
        <v>180000</v>
      </c>
      <c r="AE799" s="3">
        <v>0</v>
      </c>
      <c r="AF799" s="2">
        <v>2025</v>
      </c>
      <c r="AG799" s="2">
        <v>2025</v>
      </c>
      <c r="AH799" s="2">
        <v>2025</v>
      </c>
      <c r="AI799" s="12"/>
      <c r="AJ799" s="12"/>
      <c r="AK799" s="12"/>
      <c r="AL799" s="12"/>
      <c r="AM799" s="13" t="s">
        <v>16971</v>
      </c>
      <c r="AN799" s="13" t="s">
        <v>16981</v>
      </c>
      <c r="AO799" s="13">
        <v>0</v>
      </c>
      <c r="AP799" s="13" t="s">
        <v>16975</v>
      </c>
      <c r="AQ799" s="13" t="s">
        <v>16972</v>
      </c>
      <c r="AR799" s="13" t="s">
        <v>16975</v>
      </c>
      <c r="AS799" s="13"/>
      <c r="AT799" s="13"/>
      <c r="AU799" s="13"/>
      <c r="AV799" s="13"/>
      <c r="AW799" s="13" t="s">
        <v>1016</v>
      </c>
      <c r="AX799" s="14">
        <v>1713.1</v>
      </c>
      <c r="AY799" s="14">
        <v>563.85</v>
      </c>
      <c r="AZ799" s="13" t="s">
        <v>2994</v>
      </c>
      <c r="BA799" s="13" t="s">
        <v>17023</v>
      </c>
      <c r="BB799" s="15"/>
      <c r="BC799" s="16">
        <f t="shared" si="360"/>
        <v>563.85</v>
      </c>
      <c r="BJ799" s="5" t="str">
        <f t="shared" si="362"/>
        <v>нет данных</v>
      </c>
      <c r="BM799" s="5" t="s">
        <v>3469</v>
      </c>
      <c r="BN799" s="5" t="s">
        <v>640</v>
      </c>
      <c r="BO799" s="5" t="s">
        <v>3470</v>
      </c>
      <c r="BU799" s="5" t="s">
        <v>3469</v>
      </c>
      <c r="BV799" s="5" t="s">
        <v>640</v>
      </c>
      <c r="BW799" s="5" t="s">
        <v>3470</v>
      </c>
      <c r="CH799" s="165">
        <f t="shared" si="367"/>
        <v>2.3283064365386963E-10</v>
      </c>
    </row>
    <row r="800" spans="1:86" ht="18.75" customHeight="1" x14ac:dyDescent="0.3">
      <c r="B800" s="236" t="s">
        <v>17329</v>
      </c>
      <c r="C800" s="237"/>
      <c r="D800" s="237"/>
      <c r="E800" s="237"/>
      <c r="F800" s="237"/>
      <c r="G800" s="237"/>
      <c r="H800" s="237"/>
      <c r="I800" s="237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Y800" s="12"/>
      <c r="BM800" s="5" t="s">
        <v>3949</v>
      </c>
      <c r="BN800" s="5" t="s">
        <v>665</v>
      </c>
      <c r="BO800" s="5" t="s">
        <v>3144</v>
      </c>
      <c r="BU800" s="5" t="s">
        <v>3949</v>
      </c>
      <c r="BV800" s="5" t="s">
        <v>665</v>
      </c>
      <c r="BW800" s="5" t="s">
        <v>3144</v>
      </c>
      <c r="CH800" s="165">
        <f t="shared" si="367"/>
        <v>0</v>
      </c>
    </row>
    <row r="801" spans="1:218" x14ac:dyDescent="0.3">
      <c r="B801" s="166" t="s">
        <v>17333</v>
      </c>
      <c r="C801" s="166"/>
      <c r="D801" s="163">
        <f>D802</f>
        <v>4432138.3499999996</v>
      </c>
      <c r="E801" s="1">
        <f t="shared" ref="E801:AE802" si="374">E802</f>
        <v>0</v>
      </c>
      <c r="F801" s="1">
        <f t="shared" si="374"/>
        <v>0</v>
      </c>
      <c r="G801" s="1">
        <f t="shared" si="374"/>
        <v>0</v>
      </c>
      <c r="H801" s="1">
        <f t="shared" si="374"/>
        <v>0</v>
      </c>
      <c r="I801" s="1">
        <f t="shared" si="374"/>
        <v>4221792</v>
      </c>
      <c r="J801" s="1">
        <f t="shared" si="374"/>
        <v>0</v>
      </c>
      <c r="K801" s="210">
        <f t="shared" si="374"/>
        <v>0</v>
      </c>
      <c r="L801" s="1">
        <f t="shared" si="374"/>
        <v>0</v>
      </c>
      <c r="M801" s="1">
        <f t="shared" si="374"/>
        <v>0</v>
      </c>
      <c r="N801" s="1">
        <f t="shared" si="374"/>
        <v>0</v>
      </c>
      <c r="O801" s="1">
        <f t="shared" si="374"/>
        <v>0</v>
      </c>
      <c r="P801" s="1">
        <f t="shared" si="374"/>
        <v>0</v>
      </c>
      <c r="Q801" s="1">
        <f t="shared" si="374"/>
        <v>0</v>
      </c>
      <c r="R801" s="1">
        <f t="shared" si="374"/>
        <v>0</v>
      </c>
      <c r="S801" s="1">
        <f t="shared" si="374"/>
        <v>0</v>
      </c>
      <c r="T801" s="1">
        <f t="shared" si="374"/>
        <v>0</v>
      </c>
      <c r="U801" s="1">
        <f t="shared" si="374"/>
        <v>0</v>
      </c>
      <c r="V801" s="1">
        <f t="shared" si="374"/>
        <v>0</v>
      </c>
      <c r="W801" s="1">
        <f t="shared" si="374"/>
        <v>0</v>
      </c>
      <c r="X801" s="1">
        <f t="shared" si="374"/>
        <v>0</v>
      </c>
      <c r="Y801" s="1">
        <f t="shared" si="374"/>
        <v>0</v>
      </c>
      <c r="Z801" s="1">
        <f t="shared" si="374"/>
        <v>0</v>
      </c>
      <c r="AA801" s="1">
        <f t="shared" si="374"/>
        <v>0</v>
      </c>
      <c r="AB801" s="1">
        <f t="shared" si="374"/>
        <v>0</v>
      </c>
      <c r="AC801" s="1">
        <f t="shared" si="374"/>
        <v>90346.35</v>
      </c>
      <c r="AD801" s="1">
        <f t="shared" si="374"/>
        <v>0</v>
      </c>
      <c r="AE801" s="1">
        <f t="shared" si="374"/>
        <v>120000</v>
      </c>
      <c r="AF801" s="2" t="s">
        <v>17330</v>
      </c>
      <c r="AG801" s="2" t="s">
        <v>17330</v>
      </c>
      <c r="AH801" s="2" t="s">
        <v>17330</v>
      </c>
      <c r="AI801" s="12"/>
      <c r="AJ801" s="12"/>
      <c r="AK801" s="12"/>
      <c r="AL801" s="12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4"/>
      <c r="AY801" s="14"/>
      <c r="AZ801" s="13"/>
      <c r="BA801" s="13"/>
      <c r="BB801" s="15"/>
      <c r="BC801" s="16"/>
      <c r="BS801" s="5" t="e">
        <f>#REF!=(#REF!+#REF!+D801+E801+F801+I801+K801+M801+O801+Q801+R801+S801+X801+Y801+Z801+AA801+AB801)</f>
        <v>#REF!</v>
      </c>
      <c r="CH801" s="165">
        <f t="shared" si="367"/>
        <v>-3.7834979593753815E-10</v>
      </c>
      <c r="HI801" s="5" t="s">
        <v>17331</v>
      </c>
      <c r="HJ801" s="5">
        <v>53254.36</v>
      </c>
    </row>
    <row r="802" spans="1:218" x14ac:dyDescent="0.3">
      <c r="B802" s="166" t="s">
        <v>17334</v>
      </c>
      <c r="C802" s="166"/>
      <c r="D802" s="163">
        <f>D803</f>
        <v>4432138.3499999996</v>
      </c>
      <c r="E802" s="1">
        <f t="shared" si="374"/>
        <v>0</v>
      </c>
      <c r="F802" s="1">
        <f t="shared" si="374"/>
        <v>0</v>
      </c>
      <c r="G802" s="1">
        <f t="shared" si="374"/>
        <v>0</v>
      </c>
      <c r="H802" s="1">
        <f t="shared" si="374"/>
        <v>0</v>
      </c>
      <c r="I802" s="1">
        <f t="shared" si="374"/>
        <v>4221792</v>
      </c>
      <c r="J802" s="1">
        <f t="shared" si="374"/>
        <v>0</v>
      </c>
      <c r="K802" s="210">
        <f t="shared" si="374"/>
        <v>0</v>
      </c>
      <c r="L802" s="1">
        <f t="shared" si="374"/>
        <v>0</v>
      </c>
      <c r="M802" s="1">
        <f t="shared" si="374"/>
        <v>0</v>
      </c>
      <c r="N802" s="1">
        <f t="shared" si="374"/>
        <v>0</v>
      </c>
      <c r="O802" s="1">
        <f t="shared" si="374"/>
        <v>0</v>
      </c>
      <c r="P802" s="1">
        <f t="shared" si="374"/>
        <v>0</v>
      </c>
      <c r="Q802" s="1">
        <f t="shared" si="374"/>
        <v>0</v>
      </c>
      <c r="R802" s="1">
        <f t="shared" si="374"/>
        <v>0</v>
      </c>
      <c r="S802" s="1">
        <f t="shared" si="374"/>
        <v>0</v>
      </c>
      <c r="T802" s="1">
        <f t="shared" si="374"/>
        <v>0</v>
      </c>
      <c r="U802" s="1">
        <f t="shared" si="374"/>
        <v>0</v>
      </c>
      <c r="V802" s="1">
        <f t="shared" si="374"/>
        <v>0</v>
      </c>
      <c r="W802" s="1">
        <f t="shared" si="374"/>
        <v>0</v>
      </c>
      <c r="X802" s="1">
        <f t="shared" si="374"/>
        <v>0</v>
      </c>
      <c r="Y802" s="1">
        <f t="shared" si="374"/>
        <v>0</v>
      </c>
      <c r="Z802" s="1">
        <f t="shared" si="374"/>
        <v>0</v>
      </c>
      <c r="AA802" s="1">
        <f t="shared" si="374"/>
        <v>0</v>
      </c>
      <c r="AB802" s="1">
        <f t="shared" si="374"/>
        <v>0</v>
      </c>
      <c r="AC802" s="1">
        <f t="shared" si="374"/>
        <v>90346.35</v>
      </c>
      <c r="AD802" s="1">
        <f t="shared" si="374"/>
        <v>0</v>
      </c>
      <c r="AE802" s="1">
        <f t="shared" si="374"/>
        <v>120000</v>
      </c>
      <c r="AF802" s="2" t="s">
        <v>17330</v>
      </c>
      <c r="AG802" s="2" t="s">
        <v>17330</v>
      </c>
      <c r="AH802" s="2" t="s">
        <v>17330</v>
      </c>
      <c r="AI802" s="12"/>
      <c r="AJ802" s="12"/>
      <c r="AK802" s="12"/>
      <c r="AL802" s="12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4"/>
      <c r="AY802" s="14"/>
      <c r="AZ802" s="13"/>
      <c r="BA802" s="13"/>
      <c r="BB802" s="15"/>
      <c r="BC802" s="16"/>
      <c r="BS802" s="5" t="e">
        <f>#REF!=(#REF!+#REF!+D802+E802+F802+I802+K802+M802+O802+Q802+R802+S802+X802+Y802+Z802+AA802+AB802)</f>
        <v>#REF!</v>
      </c>
      <c r="CH802" s="165">
        <f t="shared" si="367"/>
        <v>-3.7834979593753815E-10</v>
      </c>
      <c r="HI802" s="5" t="s">
        <v>17331</v>
      </c>
      <c r="HJ802" s="5">
        <v>53254.36</v>
      </c>
    </row>
    <row r="803" spans="1:218" x14ac:dyDescent="0.3">
      <c r="B803" s="166" t="s">
        <v>266</v>
      </c>
      <c r="C803" s="166"/>
      <c r="D803" s="163">
        <f>D804</f>
        <v>4432138.3499999996</v>
      </c>
      <c r="E803" s="1">
        <f t="shared" ref="E803:AB803" si="375">SUM(E804:E804)</f>
        <v>0</v>
      </c>
      <c r="F803" s="1">
        <f t="shared" si="375"/>
        <v>0</v>
      </c>
      <c r="G803" s="1">
        <f t="shared" si="375"/>
        <v>0</v>
      </c>
      <c r="H803" s="1">
        <f t="shared" si="375"/>
        <v>0</v>
      </c>
      <c r="I803" s="1">
        <f t="shared" si="375"/>
        <v>4221792</v>
      </c>
      <c r="J803" s="1">
        <f t="shared" si="375"/>
        <v>0</v>
      </c>
      <c r="K803" s="210">
        <f t="shared" si="375"/>
        <v>0</v>
      </c>
      <c r="L803" s="1">
        <f t="shared" si="375"/>
        <v>0</v>
      </c>
      <c r="M803" s="1">
        <f t="shared" si="375"/>
        <v>0</v>
      </c>
      <c r="N803" s="1">
        <f t="shared" si="375"/>
        <v>0</v>
      </c>
      <c r="O803" s="1">
        <f t="shared" si="375"/>
        <v>0</v>
      </c>
      <c r="P803" s="1">
        <f t="shared" si="375"/>
        <v>0</v>
      </c>
      <c r="Q803" s="1">
        <f t="shared" si="375"/>
        <v>0</v>
      </c>
      <c r="R803" s="1">
        <f t="shared" si="375"/>
        <v>0</v>
      </c>
      <c r="S803" s="1">
        <f t="shared" si="375"/>
        <v>0</v>
      </c>
      <c r="T803" s="1">
        <f t="shared" si="375"/>
        <v>0</v>
      </c>
      <c r="U803" s="1">
        <f t="shared" si="375"/>
        <v>0</v>
      </c>
      <c r="V803" s="1">
        <f t="shared" si="375"/>
        <v>0</v>
      </c>
      <c r="W803" s="1">
        <f t="shared" si="375"/>
        <v>0</v>
      </c>
      <c r="X803" s="1">
        <f t="shared" si="375"/>
        <v>0</v>
      </c>
      <c r="Y803" s="1">
        <f t="shared" si="375"/>
        <v>0</v>
      </c>
      <c r="Z803" s="1">
        <f t="shared" si="375"/>
        <v>0</v>
      </c>
      <c r="AA803" s="1">
        <f t="shared" si="375"/>
        <v>0</v>
      </c>
      <c r="AB803" s="1">
        <f t="shared" si="375"/>
        <v>0</v>
      </c>
      <c r="AC803" s="1">
        <f>AC804</f>
        <v>90346.35</v>
      </c>
      <c r="AD803" s="1">
        <f t="shared" ref="AD803:AE803" si="376">AD804</f>
        <v>0</v>
      </c>
      <c r="AE803" s="1">
        <f t="shared" si="376"/>
        <v>120000</v>
      </c>
      <c r="AF803" s="2" t="s">
        <v>17330</v>
      </c>
      <c r="AG803" s="2" t="s">
        <v>17330</v>
      </c>
      <c r="AH803" s="2" t="s">
        <v>17330</v>
      </c>
      <c r="AI803" s="12"/>
      <c r="AJ803" s="12"/>
      <c r="AK803" s="12"/>
      <c r="AL803" s="12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4"/>
      <c r="AY803" s="14"/>
      <c r="AZ803" s="13"/>
      <c r="BA803" s="13"/>
      <c r="BB803" s="15"/>
      <c r="BC803" s="16"/>
      <c r="BS803" s="5" t="e">
        <f>#REF!=(#REF!+#REF!+D803+E803+F803+I803+K803+M803+O803+Q803+R803+S803+X803+Y803+Z803+AA803+AB803)</f>
        <v>#REF!</v>
      </c>
      <c r="CH803" s="165">
        <f t="shared" si="367"/>
        <v>-3.7834979593753815E-10</v>
      </c>
      <c r="HI803" s="5" t="s">
        <v>17332</v>
      </c>
      <c r="HJ803" s="5">
        <v>44890.35</v>
      </c>
    </row>
    <row r="804" spans="1:218" s="174" customFormat="1" x14ac:dyDescent="0.3">
      <c r="A804" s="5">
        <v>1</v>
      </c>
      <c r="B804" s="207">
        <v>1</v>
      </c>
      <c r="C804" s="208" t="s">
        <v>15453</v>
      </c>
      <c r="D804" s="193">
        <f>E804+F804+G804+H804+I804+J804+L804+N804+P804+R804+T804+U804+V804+W804+X804+Y804+Z804+AA804+AB804+AC804+AD804+AE804</f>
        <v>4432138.3499999996</v>
      </c>
      <c r="E804" s="209">
        <v>0</v>
      </c>
      <c r="F804" s="193">
        <v>0</v>
      </c>
      <c r="G804" s="193">
        <v>0</v>
      </c>
      <c r="H804" s="193">
        <v>0</v>
      </c>
      <c r="I804" s="193">
        <v>4221792</v>
      </c>
      <c r="J804" s="193">
        <v>0</v>
      </c>
      <c r="K804" s="210">
        <v>0</v>
      </c>
      <c r="L804" s="193">
        <v>0</v>
      </c>
      <c r="M804" s="193">
        <v>0</v>
      </c>
      <c r="N804" s="190">
        <v>0</v>
      </c>
      <c r="O804" s="193">
        <v>0</v>
      </c>
      <c r="P804" s="193">
        <v>0</v>
      </c>
      <c r="Q804" s="193">
        <v>0</v>
      </c>
      <c r="R804" s="193">
        <v>0</v>
      </c>
      <c r="S804" s="193">
        <v>0</v>
      </c>
      <c r="T804" s="193">
        <v>0</v>
      </c>
      <c r="U804" s="193">
        <v>0</v>
      </c>
      <c r="V804" s="193">
        <v>0</v>
      </c>
      <c r="W804" s="193">
        <v>0</v>
      </c>
      <c r="X804" s="193">
        <v>0</v>
      </c>
      <c r="Y804" s="193">
        <v>0</v>
      </c>
      <c r="Z804" s="193">
        <v>0</v>
      </c>
      <c r="AA804" s="193">
        <v>0</v>
      </c>
      <c r="AB804" s="193">
        <v>0</v>
      </c>
      <c r="AC804" s="1">
        <f>ROUND(I804*2.14%,2)</f>
        <v>90346.35</v>
      </c>
      <c r="AD804" s="3">
        <v>0</v>
      </c>
      <c r="AE804" s="3">
        <v>120000</v>
      </c>
      <c r="AF804" s="160" t="s">
        <v>17063</v>
      </c>
      <c r="AG804" s="172">
        <v>2023</v>
      </c>
      <c r="AH804" s="173">
        <v>2023</v>
      </c>
      <c r="AI804" s="161"/>
      <c r="AJ804" s="161"/>
      <c r="AK804" s="211"/>
      <c r="AL804" s="161"/>
      <c r="AM804" s="161"/>
      <c r="AR804" s="193"/>
      <c r="AS804" s="212"/>
      <c r="BC804" s="213"/>
      <c r="BO804" s="213"/>
      <c r="BR804" s="212"/>
      <c r="CE804" s="213"/>
      <c r="CH804" s="165">
        <f t="shared" si="367"/>
        <v>-3.7834979593753815E-10</v>
      </c>
      <c r="EG804" s="175"/>
      <c r="EI804" s="212"/>
      <c r="ER804" s="213"/>
      <c r="FF804" s="175"/>
      <c r="FI804" s="212"/>
      <c r="FJ804" s="212"/>
      <c r="FS804" s="213"/>
      <c r="GK804" s="214"/>
      <c r="GU804" s="213"/>
      <c r="GW804" s="212"/>
    </row>
    <row r="805" spans="1:218" x14ac:dyDescent="0.3">
      <c r="B805" s="236" t="s">
        <v>17435</v>
      </c>
      <c r="C805" s="237"/>
      <c r="D805" s="237"/>
      <c r="E805" s="237"/>
      <c r="F805" s="237"/>
      <c r="G805" s="237"/>
      <c r="H805" s="237"/>
      <c r="I805" s="237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Y805" s="12"/>
      <c r="BM805" s="5" t="s">
        <v>3950</v>
      </c>
      <c r="BN805" s="5" t="s">
        <v>3050</v>
      </c>
      <c r="BO805" s="5" t="s">
        <v>2986</v>
      </c>
      <c r="BU805" s="5" t="s">
        <v>3950</v>
      </c>
      <c r="BV805" s="5" t="s">
        <v>3050</v>
      </c>
      <c r="BW805" s="5" t="s">
        <v>2986</v>
      </c>
    </row>
    <row r="806" spans="1:218" x14ac:dyDescent="0.3">
      <c r="B806" s="166" t="s">
        <v>17333</v>
      </c>
      <c r="C806" s="166"/>
      <c r="D806" s="163">
        <f t="shared" ref="D806:AB806" si="377">D807+D817+D834</f>
        <v>7378170</v>
      </c>
      <c r="E806" s="1">
        <f t="shared" si="377"/>
        <v>0</v>
      </c>
      <c r="F806" s="1">
        <f t="shared" si="377"/>
        <v>0</v>
      </c>
      <c r="G806" s="1">
        <f t="shared" si="377"/>
        <v>0</v>
      </c>
      <c r="H806" s="1">
        <f t="shared" si="377"/>
        <v>0</v>
      </c>
      <c r="I806" s="1">
        <f t="shared" si="377"/>
        <v>0</v>
      </c>
      <c r="J806" s="1">
        <f t="shared" si="377"/>
        <v>0</v>
      </c>
      <c r="K806" s="206">
        <f t="shared" si="377"/>
        <v>0</v>
      </c>
      <c r="L806" s="1">
        <f t="shared" si="377"/>
        <v>0</v>
      </c>
      <c r="M806" s="1">
        <f t="shared" si="377"/>
        <v>1123.5999999999999</v>
      </c>
      <c r="N806" s="1">
        <f t="shared" si="377"/>
        <v>7223585.2800000003</v>
      </c>
      <c r="O806" s="1">
        <f t="shared" si="377"/>
        <v>0</v>
      </c>
      <c r="P806" s="1">
        <f t="shared" si="377"/>
        <v>0</v>
      </c>
      <c r="Q806" s="1">
        <f t="shared" si="377"/>
        <v>0</v>
      </c>
      <c r="R806" s="1">
        <f t="shared" si="377"/>
        <v>0</v>
      </c>
      <c r="S806" s="1">
        <f t="shared" si="377"/>
        <v>0</v>
      </c>
      <c r="T806" s="1">
        <f t="shared" si="377"/>
        <v>0</v>
      </c>
      <c r="U806" s="1">
        <f t="shared" si="377"/>
        <v>0</v>
      </c>
      <c r="V806" s="1">
        <f t="shared" si="377"/>
        <v>0</v>
      </c>
      <c r="W806" s="1">
        <f t="shared" si="377"/>
        <v>0</v>
      </c>
      <c r="X806" s="1">
        <f t="shared" si="377"/>
        <v>0</v>
      </c>
      <c r="Y806" s="1">
        <f t="shared" si="377"/>
        <v>0</v>
      </c>
      <c r="Z806" s="1">
        <f t="shared" si="377"/>
        <v>0</v>
      </c>
      <c r="AA806" s="1">
        <f t="shared" si="377"/>
        <v>0</v>
      </c>
      <c r="AB806" s="1">
        <f t="shared" si="377"/>
        <v>0</v>
      </c>
      <c r="AC806" s="1">
        <f>AC807</f>
        <v>154584.72</v>
      </c>
      <c r="AD806" s="1">
        <f>AD807</f>
        <v>0</v>
      </c>
      <c r="AE806" s="1">
        <f>AE807</f>
        <v>0</v>
      </c>
      <c r="AF806" s="2" t="s">
        <v>17330</v>
      </c>
      <c r="AG806" s="2" t="s">
        <v>17330</v>
      </c>
      <c r="AH806" s="2" t="s">
        <v>17330</v>
      </c>
      <c r="AI806" s="12"/>
      <c r="AJ806" s="12"/>
      <c r="AK806" s="12"/>
      <c r="AL806" s="12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4"/>
      <c r="AY806" s="14"/>
      <c r="AZ806" s="13"/>
      <c r="BA806" s="13"/>
      <c r="BB806" s="15"/>
      <c r="BC806" s="16"/>
      <c r="BS806" s="5" t="e">
        <f>#REF!=(#REF!+#REF!+D806+E806+F806+I806+K806+M806+O806+Q806+R806+S806+X806+Y806+Z806+AA806+AB806)</f>
        <v>#REF!</v>
      </c>
      <c r="CH806" s="165">
        <f t="shared" ref="CH806:CH807" si="378">D806-E806-F806-G806-H806-I806-J806-L806-N806-P806-R806-T806-U806-V806-W806-X806-Y806-Z806-AA806-AB806-AC806-AD806-AE806</f>
        <v>-2.6193447411060333E-10</v>
      </c>
      <c r="HI806" s="5" t="s">
        <v>17331</v>
      </c>
      <c r="HJ806" s="5">
        <v>53254.36</v>
      </c>
    </row>
    <row r="807" spans="1:218" x14ac:dyDescent="0.3">
      <c r="B807" s="166" t="s">
        <v>17334</v>
      </c>
      <c r="C807" s="166"/>
      <c r="D807" s="163">
        <f t="shared" ref="D807:AB807" si="379">D809+D815+D811</f>
        <v>7378170</v>
      </c>
      <c r="E807" s="1">
        <f t="shared" si="379"/>
        <v>0</v>
      </c>
      <c r="F807" s="1">
        <f t="shared" si="379"/>
        <v>0</v>
      </c>
      <c r="G807" s="1">
        <f t="shared" si="379"/>
        <v>0</v>
      </c>
      <c r="H807" s="1">
        <f t="shared" si="379"/>
        <v>0</v>
      </c>
      <c r="I807" s="1">
        <f t="shared" si="379"/>
        <v>0</v>
      </c>
      <c r="J807" s="1">
        <f t="shared" si="379"/>
        <v>0</v>
      </c>
      <c r="K807" s="206">
        <f t="shared" si="379"/>
        <v>0</v>
      </c>
      <c r="L807" s="1">
        <f t="shared" si="379"/>
        <v>0</v>
      </c>
      <c r="M807" s="1">
        <f t="shared" si="379"/>
        <v>1123.5999999999999</v>
      </c>
      <c r="N807" s="1">
        <f t="shared" si="379"/>
        <v>7223585.2800000003</v>
      </c>
      <c r="O807" s="1">
        <f t="shared" si="379"/>
        <v>0</v>
      </c>
      <c r="P807" s="1">
        <f t="shared" si="379"/>
        <v>0</v>
      </c>
      <c r="Q807" s="1">
        <f t="shared" si="379"/>
        <v>0</v>
      </c>
      <c r="R807" s="1">
        <f t="shared" si="379"/>
        <v>0</v>
      </c>
      <c r="S807" s="1">
        <f t="shared" si="379"/>
        <v>0</v>
      </c>
      <c r="T807" s="1">
        <f t="shared" si="379"/>
        <v>0</v>
      </c>
      <c r="U807" s="1">
        <f t="shared" si="379"/>
        <v>0</v>
      </c>
      <c r="V807" s="1">
        <f t="shared" si="379"/>
        <v>0</v>
      </c>
      <c r="W807" s="1">
        <f t="shared" si="379"/>
        <v>0</v>
      </c>
      <c r="X807" s="1">
        <f t="shared" si="379"/>
        <v>0</v>
      </c>
      <c r="Y807" s="1">
        <f t="shared" si="379"/>
        <v>0</v>
      </c>
      <c r="Z807" s="1">
        <f t="shared" si="379"/>
        <v>0</v>
      </c>
      <c r="AA807" s="1">
        <f t="shared" si="379"/>
        <v>0</v>
      </c>
      <c r="AB807" s="1">
        <f t="shared" si="379"/>
        <v>0</v>
      </c>
      <c r="AC807" s="1">
        <f>AC809</f>
        <v>154584.72</v>
      </c>
      <c r="AD807" s="1">
        <f t="shared" ref="AD807:AE807" si="380">AD809</f>
        <v>0</v>
      </c>
      <c r="AE807" s="1">
        <f t="shared" si="380"/>
        <v>0</v>
      </c>
      <c r="AF807" s="2" t="s">
        <v>17330</v>
      </c>
      <c r="AG807" s="2" t="s">
        <v>17330</v>
      </c>
      <c r="AH807" s="2" t="s">
        <v>17330</v>
      </c>
      <c r="AI807" s="12"/>
      <c r="AJ807" s="12"/>
      <c r="AK807" s="12"/>
      <c r="AL807" s="12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4"/>
      <c r="AY807" s="14"/>
      <c r="AZ807" s="13"/>
      <c r="BA807" s="13"/>
      <c r="BB807" s="15"/>
      <c r="BC807" s="16"/>
      <c r="BS807" s="5" t="e">
        <f>#REF!=(#REF!+#REF!+D807+E807+F807+I807+K807+M807+O807+Q807+R807+S807+X807+Y807+Z807+AA807+AB807)</f>
        <v>#REF!</v>
      </c>
      <c r="CH807" s="165">
        <f t="shared" si="378"/>
        <v>-2.6193447411060333E-10</v>
      </c>
      <c r="HI807" s="5" t="s">
        <v>17331</v>
      </c>
      <c r="HJ807" s="5">
        <v>53254.36</v>
      </c>
    </row>
    <row r="808" spans="1:218" x14ac:dyDescent="0.3">
      <c r="B808" s="166" t="s">
        <v>493</v>
      </c>
      <c r="C808" s="166"/>
      <c r="D808" s="163">
        <f>D809</f>
        <v>7378170</v>
      </c>
      <c r="E808" s="1">
        <f t="shared" ref="E808:AE808" si="381">E809</f>
        <v>0</v>
      </c>
      <c r="F808" s="1">
        <f t="shared" si="381"/>
        <v>0</v>
      </c>
      <c r="G808" s="1">
        <f t="shared" si="381"/>
        <v>0</v>
      </c>
      <c r="H808" s="1">
        <f t="shared" si="381"/>
        <v>0</v>
      </c>
      <c r="I808" s="1">
        <f t="shared" si="381"/>
        <v>0</v>
      </c>
      <c r="J808" s="1">
        <f t="shared" si="381"/>
        <v>0</v>
      </c>
      <c r="K808" s="210">
        <f t="shared" si="381"/>
        <v>0</v>
      </c>
      <c r="L808" s="1">
        <f t="shared" si="381"/>
        <v>0</v>
      </c>
      <c r="M808" s="1">
        <f t="shared" si="381"/>
        <v>1123.5999999999999</v>
      </c>
      <c r="N808" s="1">
        <f t="shared" si="381"/>
        <v>7223585.2800000003</v>
      </c>
      <c r="O808" s="1">
        <f t="shared" si="381"/>
        <v>0</v>
      </c>
      <c r="P808" s="1">
        <f t="shared" si="381"/>
        <v>0</v>
      </c>
      <c r="Q808" s="1">
        <f t="shared" si="381"/>
        <v>0</v>
      </c>
      <c r="R808" s="1">
        <f t="shared" si="381"/>
        <v>0</v>
      </c>
      <c r="S808" s="1">
        <f t="shared" si="381"/>
        <v>0</v>
      </c>
      <c r="T808" s="1">
        <f t="shared" si="381"/>
        <v>0</v>
      </c>
      <c r="U808" s="1">
        <f t="shared" si="381"/>
        <v>0</v>
      </c>
      <c r="V808" s="1">
        <f t="shared" si="381"/>
        <v>0</v>
      </c>
      <c r="W808" s="1">
        <f t="shared" si="381"/>
        <v>0</v>
      </c>
      <c r="X808" s="1">
        <f t="shared" si="381"/>
        <v>0</v>
      </c>
      <c r="Y808" s="1">
        <f t="shared" si="381"/>
        <v>0</v>
      </c>
      <c r="Z808" s="1">
        <f t="shared" si="381"/>
        <v>0</v>
      </c>
      <c r="AA808" s="1">
        <f t="shared" si="381"/>
        <v>0</v>
      </c>
      <c r="AB808" s="1">
        <f t="shared" si="381"/>
        <v>0</v>
      </c>
      <c r="AC808" s="1">
        <f t="shared" si="381"/>
        <v>154584.72</v>
      </c>
      <c r="AD808" s="1">
        <f t="shared" si="381"/>
        <v>0</v>
      </c>
      <c r="AE808" s="1">
        <f t="shared" si="381"/>
        <v>0</v>
      </c>
      <c r="AF808" s="2" t="s">
        <v>17330</v>
      </c>
      <c r="AG808" s="2" t="s">
        <v>17330</v>
      </c>
      <c r="AH808" s="2" t="s">
        <v>17330</v>
      </c>
      <c r="AM808" s="15"/>
      <c r="AN808" s="15"/>
      <c r="AO808" s="15"/>
      <c r="AP808" s="15"/>
      <c r="AQ808" s="15"/>
      <c r="AR808" s="13"/>
      <c r="AS808" s="15"/>
      <c r="AT808" s="15"/>
      <c r="AU808" s="15"/>
      <c r="AV808" s="15"/>
      <c r="AW808" s="15"/>
      <c r="AX808" s="216"/>
      <c r="AY808" s="216"/>
      <c r="AZ808" s="15"/>
      <c r="BA808" s="15"/>
      <c r="BB808" s="15"/>
      <c r="BC808" s="16"/>
      <c r="CH808" s="165"/>
    </row>
    <row r="809" spans="1:218" s="174" customFormat="1" x14ac:dyDescent="0.3">
      <c r="A809" s="5"/>
      <c r="B809" s="207">
        <v>1</v>
      </c>
      <c r="C809" s="208" t="s">
        <v>16258</v>
      </c>
      <c r="D809" s="193">
        <f>E809+F809+G809+H809+I809+J809+L809+N809+P809+R809+T809+U809+V809+W809+X809+Y809+Z809+AA809+AB809+AC809+AD809+AE809</f>
        <v>7378170</v>
      </c>
      <c r="E809" s="209">
        <v>0</v>
      </c>
      <c r="F809" s="193">
        <v>0</v>
      </c>
      <c r="G809" s="193">
        <v>0</v>
      </c>
      <c r="H809" s="193">
        <v>0</v>
      </c>
      <c r="I809" s="193">
        <v>0</v>
      </c>
      <c r="J809" s="193">
        <v>0</v>
      </c>
      <c r="K809" s="210">
        <v>0</v>
      </c>
      <c r="L809" s="193">
        <v>0</v>
      </c>
      <c r="M809" s="193">
        <v>1123.5999999999999</v>
      </c>
      <c r="N809" s="190">
        <v>7223585.2800000003</v>
      </c>
      <c r="O809" s="193">
        <v>0</v>
      </c>
      <c r="P809" s="193">
        <v>0</v>
      </c>
      <c r="Q809" s="193">
        <v>0</v>
      </c>
      <c r="R809" s="193">
        <v>0</v>
      </c>
      <c r="S809" s="193">
        <v>0</v>
      </c>
      <c r="T809" s="193">
        <v>0</v>
      </c>
      <c r="U809" s="193">
        <v>0</v>
      </c>
      <c r="V809" s="193">
        <v>0</v>
      </c>
      <c r="W809" s="193">
        <v>0</v>
      </c>
      <c r="X809" s="193">
        <v>0</v>
      </c>
      <c r="Y809" s="193">
        <v>0</v>
      </c>
      <c r="Z809" s="193">
        <v>0</v>
      </c>
      <c r="AA809" s="193">
        <v>0</v>
      </c>
      <c r="AB809" s="193">
        <v>0</v>
      </c>
      <c r="AC809" s="1">
        <f>ROUND(N809*2.14%,2)</f>
        <v>154584.72</v>
      </c>
      <c r="AD809" s="3">
        <v>0</v>
      </c>
      <c r="AE809" s="3">
        <v>0</v>
      </c>
      <c r="AF809" s="160" t="s">
        <v>17063</v>
      </c>
      <c r="AG809" s="172">
        <v>2023</v>
      </c>
      <c r="AH809" s="173">
        <v>2023</v>
      </c>
      <c r="AI809" s="161"/>
      <c r="AJ809" s="161"/>
      <c r="AK809" s="211"/>
      <c r="AL809" s="161"/>
      <c r="AM809" s="161"/>
      <c r="AR809" s="193"/>
      <c r="AS809" s="212"/>
      <c r="BC809" s="213"/>
      <c r="BM809" s="174" t="s">
        <v>3951</v>
      </c>
      <c r="BN809" s="174" t="s">
        <v>1345</v>
      </c>
      <c r="BO809" s="213" t="s">
        <v>3953</v>
      </c>
      <c r="BR809" s="212"/>
      <c r="BU809" s="174" t="s">
        <v>3951</v>
      </c>
      <c r="BV809" s="174" t="s">
        <v>1345</v>
      </c>
      <c r="BW809" s="174" t="s">
        <v>3953</v>
      </c>
      <c r="CE809" s="213"/>
      <c r="CH809" s="165"/>
      <c r="EG809" s="175"/>
      <c r="EI809" s="212"/>
      <c r="ER809" s="213"/>
      <c r="FF809" s="175"/>
      <c r="FI809" s="212"/>
      <c r="FJ809" s="212"/>
      <c r="FS809" s="213"/>
      <c r="GK809" s="214"/>
      <c r="GU809" s="213"/>
      <c r="GW809" s="212"/>
    </row>
    <row r="810" spans="1:218" x14ac:dyDescent="0.3">
      <c r="AY810" s="12"/>
      <c r="BM810" s="5" t="s">
        <v>3954</v>
      </c>
      <c r="BN810" s="5" t="s">
        <v>3050</v>
      </c>
      <c r="BO810" s="5" t="s">
        <v>2986</v>
      </c>
      <c r="BU810" s="5" t="s">
        <v>3954</v>
      </c>
      <c r="BV810" s="5" t="s">
        <v>3050</v>
      </c>
      <c r="BW810" s="5" t="s">
        <v>2986</v>
      </c>
    </row>
    <row r="811" spans="1:218" x14ac:dyDescent="0.3">
      <c r="AY811" s="12"/>
      <c r="BM811" s="5" t="s">
        <v>761</v>
      </c>
      <c r="BN811" s="5" t="s">
        <v>1345</v>
      </c>
      <c r="BO811" s="5" t="s">
        <v>2986</v>
      </c>
      <c r="BU811" s="5" t="s">
        <v>761</v>
      </c>
      <c r="BV811" s="5" t="s">
        <v>1345</v>
      </c>
      <c r="BW811" s="5" t="s">
        <v>2986</v>
      </c>
    </row>
    <row r="812" spans="1:218" x14ac:dyDescent="0.3">
      <c r="AY812" s="12"/>
      <c r="BM812" s="5" t="s">
        <v>3955</v>
      </c>
      <c r="BN812" s="5" t="s">
        <v>3050</v>
      </c>
      <c r="BO812" s="5" t="s">
        <v>2986</v>
      </c>
      <c r="BU812" s="5" t="s">
        <v>3955</v>
      </c>
      <c r="BV812" s="5" t="s">
        <v>3050</v>
      </c>
      <c r="BW812" s="5" t="s">
        <v>2986</v>
      </c>
    </row>
    <row r="813" spans="1:218" x14ac:dyDescent="0.3">
      <c r="AY813" s="12"/>
      <c r="BM813" s="5" t="s">
        <v>762</v>
      </c>
      <c r="BN813" s="5" t="s">
        <v>3050</v>
      </c>
      <c r="BO813" s="5" t="s">
        <v>2986</v>
      </c>
      <c r="BU813" s="5" t="s">
        <v>762</v>
      </c>
      <c r="BV813" s="5" t="s">
        <v>3050</v>
      </c>
      <c r="BW813" s="5" t="s">
        <v>2986</v>
      </c>
    </row>
    <row r="814" spans="1:218" x14ac:dyDescent="0.3">
      <c r="AY814" s="12"/>
      <c r="BM814" s="5" t="s">
        <v>763</v>
      </c>
      <c r="BN814" s="5" t="s">
        <v>3210</v>
      </c>
      <c r="BO814" s="5" t="s">
        <v>3956</v>
      </c>
      <c r="BU814" s="5" t="s">
        <v>763</v>
      </c>
      <c r="BV814" s="5" t="s">
        <v>3210</v>
      </c>
      <c r="BW814" s="5" t="s">
        <v>3956</v>
      </c>
    </row>
    <row r="815" spans="1:218" x14ac:dyDescent="0.3">
      <c r="AY815" s="12"/>
      <c r="BM815" s="5" t="s">
        <v>527</v>
      </c>
      <c r="BN815" s="5" t="s">
        <v>1345</v>
      </c>
      <c r="BO815" s="5" t="s">
        <v>3957</v>
      </c>
      <c r="BU815" s="5" t="s">
        <v>527</v>
      </c>
      <c r="BV815" s="5" t="s">
        <v>1345</v>
      </c>
      <c r="BW815" s="5" t="s">
        <v>3957</v>
      </c>
    </row>
    <row r="816" spans="1:218" x14ac:dyDescent="0.3">
      <c r="AY816" s="12"/>
      <c r="BM816" s="5" t="s">
        <v>3958</v>
      </c>
      <c r="BN816" s="5" t="s">
        <v>1345</v>
      </c>
      <c r="BO816" s="5" t="s">
        <v>3959</v>
      </c>
      <c r="BU816" s="5" t="s">
        <v>3958</v>
      </c>
      <c r="BV816" s="5" t="s">
        <v>1345</v>
      </c>
      <c r="BW816" s="5" t="s">
        <v>3959</v>
      </c>
    </row>
    <row r="817" spans="51:75" x14ac:dyDescent="0.3">
      <c r="AY817" s="12"/>
      <c r="BM817" s="5" t="s">
        <v>3960</v>
      </c>
      <c r="BN817" s="5" t="s">
        <v>3050</v>
      </c>
      <c r="BO817" s="5" t="s">
        <v>2986</v>
      </c>
      <c r="BU817" s="5" t="s">
        <v>3960</v>
      </c>
      <c r="BV817" s="5" t="s">
        <v>3050</v>
      </c>
      <c r="BW817" s="5" t="s">
        <v>2986</v>
      </c>
    </row>
    <row r="818" spans="51:75" x14ac:dyDescent="0.3">
      <c r="AY818" s="12"/>
      <c r="BM818" s="5" t="s">
        <v>3961</v>
      </c>
      <c r="BN818" s="5" t="s">
        <v>3050</v>
      </c>
      <c r="BO818" s="5" t="s">
        <v>2986</v>
      </c>
      <c r="BU818" s="5" t="s">
        <v>3961</v>
      </c>
      <c r="BV818" s="5" t="s">
        <v>3050</v>
      </c>
      <c r="BW818" s="5" t="s">
        <v>2986</v>
      </c>
    </row>
    <row r="819" spans="51:75" x14ac:dyDescent="0.3">
      <c r="AY819" s="12"/>
      <c r="BM819" s="5" t="s">
        <v>3962</v>
      </c>
      <c r="BN819" s="5" t="s">
        <v>1345</v>
      </c>
      <c r="BO819" s="5" t="s">
        <v>3963</v>
      </c>
      <c r="BU819" s="5" t="s">
        <v>3962</v>
      </c>
      <c r="BV819" s="5" t="s">
        <v>1345</v>
      </c>
      <c r="BW819" s="5" t="s">
        <v>3963</v>
      </c>
    </row>
    <row r="820" spans="51:75" x14ac:dyDescent="0.3">
      <c r="AY820" s="12"/>
      <c r="BM820" s="5" t="s">
        <v>764</v>
      </c>
      <c r="BN820" s="5" t="s">
        <v>2986</v>
      </c>
      <c r="BO820" s="5" t="s">
        <v>2986</v>
      </c>
      <c r="BU820" s="5" t="s">
        <v>764</v>
      </c>
      <c r="BV820" s="5" t="s">
        <v>2986</v>
      </c>
      <c r="BW820" s="5" t="s">
        <v>2986</v>
      </c>
    </row>
    <row r="821" spans="51:75" x14ac:dyDescent="0.3">
      <c r="AY821" s="12"/>
      <c r="BM821" s="5" t="s">
        <v>3965</v>
      </c>
      <c r="BN821" s="5" t="s">
        <v>1345</v>
      </c>
      <c r="BO821" s="5" t="s">
        <v>2986</v>
      </c>
      <c r="BU821" s="5" t="s">
        <v>3965</v>
      </c>
      <c r="BV821" s="5" t="s">
        <v>1345</v>
      </c>
      <c r="BW821" s="5" t="s">
        <v>2986</v>
      </c>
    </row>
    <row r="822" spans="51:75" x14ac:dyDescent="0.3">
      <c r="AY822" s="12"/>
      <c r="BM822" s="5" t="s">
        <v>3966</v>
      </c>
      <c r="BN822" s="5" t="s">
        <v>3261</v>
      </c>
      <c r="BO822" s="5" t="s">
        <v>3967</v>
      </c>
      <c r="BU822" s="5" t="s">
        <v>3966</v>
      </c>
      <c r="BV822" s="5" t="s">
        <v>3261</v>
      </c>
      <c r="BW822" s="5" t="s">
        <v>3967</v>
      </c>
    </row>
    <row r="823" spans="51:75" x14ac:dyDescent="0.3">
      <c r="AY823" s="12"/>
      <c r="BM823" s="5" t="s">
        <v>3968</v>
      </c>
      <c r="BN823" s="5" t="s">
        <v>3050</v>
      </c>
      <c r="BO823" s="5" t="s">
        <v>3969</v>
      </c>
      <c r="BU823" s="5" t="s">
        <v>3968</v>
      </c>
      <c r="BV823" s="5" t="s">
        <v>3050</v>
      </c>
      <c r="BW823" s="5" t="s">
        <v>3969</v>
      </c>
    </row>
    <row r="824" spans="51:75" x14ac:dyDescent="0.3">
      <c r="AY824" s="12"/>
      <c r="BM824" s="5" t="s">
        <v>3971</v>
      </c>
      <c r="BN824" s="5" t="s">
        <v>3050</v>
      </c>
      <c r="BO824" s="5" t="s">
        <v>3972</v>
      </c>
      <c r="BU824" s="5" t="s">
        <v>3971</v>
      </c>
      <c r="BV824" s="5" t="s">
        <v>3050</v>
      </c>
      <c r="BW824" s="5" t="s">
        <v>3972</v>
      </c>
    </row>
    <row r="825" spans="51:75" x14ac:dyDescent="0.3">
      <c r="AY825" s="12"/>
      <c r="BM825" s="5" t="s">
        <v>765</v>
      </c>
      <c r="BN825" s="5" t="s">
        <v>1345</v>
      </c>
      <c r="BO825" s="5" t="s">
        <v>3973</v>
      </c>
      <c r="BU825" s="5" t="s">
        <v>765</v>
      </c>
      <c r="BV825" s="5" t="s">
        <v>1345</v>
      </c>
      <c r="BW825" s="5" t="s">
        <v>3973</v>
      </c>
    </row>
    <row r="826" spans="51:75" x14ac:dyDescent="0.3">
      <c r="AY826" s="12"/>
      <c r="BM826" s="5" t="s">
        <v>766</v>
      </c>
      <c r="BN826" s="5" t="s">
        <v>3050</v>
      </c>
      <c r="BO826" s="5" t="s">
        <v>2986</v>
      </c>
      <c r="BU826" s="5" t="s">
        <v>766</v>
      </c>
      <c r="BV826" s="5" t="s">
        <v>3050</v>
      </c>
      <c r="BW826" s="5" t="s">
        <v>2986</v>
      </c>
    </row>
    <row r="827" spans="51:75" x14ac:dyDescent="0.3">
      <c r="AY827" s="12"/>
      <c r="BM827" s="5" t="s">
        <v>767</v>
      </c>
      <c r="BN827" s="5" t="s">
        <v>3210</v>
      </c>
      <c r="BO827" s="5" t="s">
        <v>3974</v>
      </c>
      <c r="BU827" s="5" t="s">
        <v>767</v>
      </c>
      <c r="BV827" s="5" t="s">
        <v>3210</v>
      </c>
      <c r="BW827" s="5" t="s">
        <v>3974</v>
      </c>
    </row>
    <row r="828" spans="51:75" x14ac:dyDescent="0.3">
      <c r="AY828" s="12"/>
      <c r="BM828" s="5" t="s">
        <v>3975</v>
      </c>
      <c r="BN828" s="5" t="s">
        <v>3010</v>
      </c>
      <c r="BO828" s="5" t="s">
        <v>3976</v>
      </c>
      <c r="BU828" s="5" t="s">
        <v>3975</v>
      </c>
      <c r="BV828" s="5" t="s">
        <v>3010</v>
      </c>
      <c r="BW828" s="5" t="s">
        <v>3976</v>
      </c>
    </row>
    <row r="829" spans="51:75" x14ac:dyDescent="0.3">
      <c r="AY829" s="12"/>
      <c r="BM829" s="5" t="s">
        <v>768</v>
      </c>
      <c r="BN829" s="5" t="s">
        <v>790</v>
      </c>
      <c r="BO829" s="5" t="s">
        <v>3977</v>
      </c>
      <c r="BU829" s="5" t="s">
        <v>768</v>
      </c>
      <c r="BV829" s="5" t="s">
        <v>790</v>
      </c>
      <c r="BW829" s="5" t="s">
        <v>3977</v>
      </c>
    </row>
    <row r="830" spans="51:75" x14ac:dyDescent="0.3">
      <c r="AY830" s="12"/>
      <c r="BM830" s="5" t="s">
        <v>3978</v>
      </c>
      <c r="BN830" s="5" t="s">
        <v>2986</v>
      </c>
      <c r="BO830" s="5" t="s">
        <v>2986</v>
      </c>
      <c r="BU830" s="5" t="s">
        <v>3978</v>
      </c>
      <c r="BV830" s="5" t="s">
        <v>2986</v>
      </c>
      <c r="BW830" s="5" t="s">
        <v>2986</v>
      </c>
    </row>
    <row r="831" spans="51:75" x14ac:dyDescent="0.3">
      <c r="AY831" s="12"/>
      <c r="BM831" s="5" t="s">
        <v>3980</v>
      </c>
      <c r="BN831" s="5" t="s">
        <v>3261</v>
      </c>
      <c r="BO831" s="5" t="s">
        <v>2986</v>
      </c>
      <c r="BU831" s="5" t="s">
        <v>3980</v>
      </c>
      <c r="BV831" s="5" t="s">
        <v>3261</v>
      </c>
      <c r="BW831" s="5" t="s">
        <v>2986</v>
      </c>
    </row>
    <row r="832" spans="51:75" x14ac:dyDescent="0.3">
      <c r="AY832" s="12"/>
      <c r="BM832" s="5" t="s">
        <v>3982</v>
      </c>
      <c r="BN832" s="5" t="s">
        <v>3050</v>
      </c>
      <c r="BO832" s="5" t="s">
        <v>3984</v>
      </c>
      <c r="BU832" s="5" t="s">
        <v>3982</v>
      </c>
      <c r="BV832" s="5" t="s">
        <v>3050</v>
      </c>
      <c r="BW832" s="5" t="s">
        <v>3984</v>
      </c>
    </row>
    <row r="833" spans="51:75" x14ac:dyDescent="0.3">
      <c r="AY833" s="12"/>
      <c r="BM833" s="5" t="s">
        <v>3985</v>
      </c>
      <c r="BN833" s="5" t="s">
        <v>3050</v>
      </c>
      <c r="BO833" s="5" t="s">
        <v>2986</v>
      </c>
      <c r="BU833" s="5" t="s">
        <v>3985</v>
      </c>
      <c r="BV833" s="5" t="s">
        <v>3050</v>
      </c>
      <c r="BW833" s="5" t="s">
        <v>2986</v>
      </c>
    </row>
    <row r="834" spans="51:75" x14ac:dyDescent="0.3">
      <c r="AY834" s="12"/>
      <c r="BM834" s="5" t="s">
        <v>769</v>
      </c>
      <c r="BN834" s="5" t="s">
        <v>3050</v>
      </c>
      <c r="BO834" s="5" t="s">
        <v>2986</v>
      </c>
      <c r="BU834" s="5" t="s">
        <v>769</v>
      </c>
      <c r="BV834" s="5" t="s">
        <v>3050</v>
      </c>
      <c r="BW834" s="5" t="s">
        <v>2986</v>
      </c>
    </row>
    <row r="835" spans="51:75" x14ac:dyDescent="0.3">
      <c r="AY835" s="12"/>
      <c r="BM835" s="5" t="s">
        <v>3986</v>
      </c>
      <c r="BN835" s="5" t="s">
        <v>1345</v>
      </c>
      <c r="BO835" s="5" t="s">
        <v>3987</v>
      </c>
      <c r="BU835" s="5" t="s">
        <v>3986</v>
      </c>
      <c r="BV835" s="5" t="s">
        <v>1345</v>
      </c>
      <c r="BW835" s="5" t="s">
        <v>3987</v>
      </c>
    </row>
    <row r="836" spans="51:75" x14ac:dyDescent="0.3">
      <c r="AY836" s="12"/>
      <c r="BM836" s="5" t="s">
        <v>3988</v>
      </c>
      <c r="BN836" s="5" t="s">
        <v>3050</v>
      </c>
      <c r="BO836" s="5" t="s">
        <v>2986</v>
      </c>
      <c r="BU836" s="5" t="s">
        <v>3988</v>
      </c>
      <c r="BV836" s="5" t="s">
        <v>3050</v>
      </c>
      <c r="BW836" s="5" t="s">
        <v>2986</v>
      </c>
    </row>
    <row r="837" spans="51:75" x14ac:dyDescent="0.3">
      <c r="AY837" s="12"/>
      <c r="BM837" s="5" t="s">
        <v>770</v>
      </c>
      <c r="BN837" s="5" t="s">
        <v>1345</v>
      </c>
      <c r="BO837" s="5" t="s">
        <v>1286</v>
      </c>
      <c r="BU837" s="5" t="s">
        <v>770</v>
      </c>
      <c r="BV837" s="5" t="s">
        <v>1345</v>
      </c>
      <c r="BW837" s="5" t="s">
        <v>1286</v>
      </c>
    </row>
    <row r="838" spans="51:75" x14ac:dyDescent="0.3">
      <c r="AY838" s="12"/>
      <c r="BM838" s="5" t="s">
        <v>3989</v>
      </c>
      <c r="BN838" s="5" t="s">
        <v>1272</v>
      </c>
      <c r="BO838" s="5" t="s">
        <v>3991</v>
      </c>
      <c r="BU838" s="5" t="s">
        <v>3989</v>
      </c>
      <c r="BV838" s="5" t="s">
        <v>1272</v>
      </c>
      <c r="BW838" s="5" t="s">
        <v>3991</v>
      </c>
    </row>
    <row r="839" spans="51:75" x14ac:dyDescent="0.3">
      <c r="AY839" s="12"/>
      <c r="BM839" s="5" t="s">
        <v>3993</v>
      </c>
      <c r="BN839" s="5" t="s">
        <v>3050</v>
      </c>
      <c r="BO839" s="5" t="s">
        <v>3994</v>
      </c>
      <c r="BU839" s="5" t="s">
        <v>3993</v>
      </c>
      <c r="BV839" s="5" t="s">
        <v>3050</v>
      </c>
      <c r="BW839" s="5" t="s">
        <v>3994</v>
      </c>
    </row>
    <row r="840" spans="51:75" x14ac:dyDescent="0.3">
      <c r="AY840" s="12"/>
      <c r="BM840" s="5" t="s">
        <v>3995</v>
      </c>
      <c r="BN840" s="5" t="s">
        <v>3050</v>
      </c>
      <c r="BO840" s="5" t="s">
        <v>2986</v>
      </c>
      <c r="BU840" s="5" t="s">
        <v>3995</v>
      </c>
      <c r="BV840" s="5" t="s">
        <v>3050</v>
      </c>
      <c r="BW840" s="5" t="s">
        <v>2986</v>
      </c>
    </row>
    <row r="841" spans="51:75" x14ac:dyDescent="0.3">
      <c r="AY841" s="12"/>
      <c r="BM841" s="5" t="s">
        <v>3996</v>
      </c>
      <c r="BN841" s="5" t="s">
        <v>783</v>
      </c>
      <c r="BO841" s="5" t="s">
        <v>2986</v>
      </c>
      <c r="BU841" s="5" t="s">
        <v>3996</v>
      </c>
      <c r="BV841" s="5" t="s">
        <v>783</v>
      </c>
      <c r="BW841" s="5" t="s">
        <v>2986</v>
      </c>
    </row>
    <row r="842" spans="51:75" x14ac:dyDescent="0.3">
      <c r="AY842" s="12"/>
      <c r="BM842" s="5" t="s">
        <v>771</v>
      </c>
      <c r="BN842" s="5" t="s">
        <v>3210</v>
      </c>
      <c r="BO842" s="5" t="s">
        <v>3998</v>
      </c>
      <c r="BU842" s="5" t="s">
        <v>771</v>
      </c>
      <c r="BV842" s="5" t="s">
        <v>3210</v>
      </c>
      <c r="BW842" s="5" t="s">
        <v>3998</v>
      </c>
    </row>
    <row r="843" spans="51:75" x14ac:dyDescent="0.3">
      <c r="AY843" s="12"/>
      <c r="BM843" s="5" t="s">
        <v>3999</v>
      </c>
      <c r="BN843" s="5" t="s">
        <v>3210</v>
      </c>
      <c r="BO843" s="5" t="s">
        <v>4000</v>
      </c>
      <c r="BU843" s="5" t="s">
        <v>3999</v>
      </c>
      <c r="BV843" s="5" t="s">
        <v>3210</v>
      </c>
      <c r="BW843" s="5" t="s">
        <v>4000</v>
      </c>
    </row>
    <row r="844" spans="51:75" x14ac:dyDescent="0.3">
      <c r="AY844" s="12"/>
      <c r="BM844" s="5" t="s">
        <v>4001</v>
      </c>
      <c r="BN844" s="5" t="s">
        <v>1272</v>
      </c>
      <c r="BO844" s="5" t="s">
        <v>4002</v>
      </c>
      <c r="BU844" s="5" t="s">
        <v>4001</v>
      </c>
      <c r="BV844" s="5" t="s">
        <v>1272</v>
      </c>
      <c r="BW844" s="5" t="s">
        <v>4002</v>
      </c>
    </row>
    <row r="845" spans="51:75" x14ac:dyDescent="0.3">
      <c r="AY845" s="12"/>
      <c r="BM845" s="5" t="s">
        <v>807</v>
      </c>
      <c r="BN845" s="5" t="s">
        <v>3010</v>
      </c>
      <c r="BO845" s="5" t="s">
        <v>3345</v>
      </c>
      <c r="BU845" s="5" t="s">
        <v>807</v>
      </c>
      <c r="BV845" s="5" t="s">
        <v>3010</v>
      </c>
      <c r="BW845" s="5" t="s">
        <v>3345</v>
      </c>
    </row>
    <row r="846" spans="51:75" x14ac:dyDescent="0.3">
      <c r="AY846" s="12"/>
      <c r="BM846" s="5" t="s">
        <v>528</v>
      </c>
      <c r="BN846" s="5" t="s">
        <v>619</v>
      </c>
      <c r="BO846" s="5" t="s">
        <v>4003</v>
      </c>
      <c r="BU846" s="5" t="s">
        <v>528</v>
      </c>
      <c r="BV846" s="5" t="s">
        <v>619</v>
      </c>
      <c r="BW846" s="5" t="s">
        <v>4003</v>
      </c>
    </row>
    <row r="847" spans="51:75" x14ac:dyDescent="0.3">
      <c r="AY847" s="12"/>
      <c r="BM847" s="5" t="s">
        <v>4005</v>
      </c>
      <c r="BN847" s="5" t="s">
        <v>666</v>
      </c>
      <c r="BO847" s="5" t="s">
        <v>4007</v>
      </c>
      <c r="BU847" s="5" t="s">
        <v>4005</v>
      </c>
      <c r="BV847" s="5" t="s">
        <v>666</v>
      </c>
      <c r="BW847" s="5" t="s">
        <v>4007</v>
      </c>
    </row>
    <row r="848" spans="51:75" x14ac:dyDescent="0.3">
      <c r="AY848" s="12"/>
      <c r="BM848" s="5" t="s">
        <v>4008</v>
      </c>
      <c r="BN848" s="5" t="s">
        <v>3261</v>
      </c>
      <c r="BO848" s="5" t="s">
        <v>2986</v>
      </c>
      <c r="BU848" s="5" t="s">
        <v>4008</v>
      </c>
      <c r="BV848" s="5" t="s">
        <v>3261</v>
      </c>
      <c r="BW848" s="5" t="s">
        <v>2986</v>
      </c>
    </row>
    <row r="849" spans="51:75" x14ac:dyDescent="0.3">
      <c r="AY849" s="12"/>
      <c r="BM849" s="5" t="s">
        <v>4009</v>
      </c>
      <c r="BN849" s="5" t="s">
        <v>3050</v>
      </c>
      <c r="BO849" s="5" t="s">
        <v>2986</v>
      </c>
      <c r="BU849" s="5" t="s">
        <v>4009</v>
      </c>
      <c r="BV849" s="5" t="s">
        <v>3050</v>
      </c>
      <c r="BW849" s="5" t="s">
        <v>2986</v>
      </c>
    </row>
    <row r="850" spans="51:75" x14ac:dyDescent="0.3">
      <c r="AY850" s="12"/>
      <c r="BM850" s="5" t="s">
        <v>4011</v>
      </c>
      <c r="BN850" s="5" t="s">
        <v>3050</v>
      </c>
      <c r="BO850" s="5" t="s">
        <v>2986</v>
      </c>
      <c r="BU850" s="5" t="s">
        <v>4011</v>
      </c>
      <c r="BV850" s="5" t="s">
        <v>3050</v>
      </c>
      <c r="BW850" s="5" t="s">
        <v>2986</v>
      </c>
    </row>
    <row r="851" spans="51:75" x14ac:dyDescent="0.3">
      <c r="AY851" s="12"/>
      <c r="BM851" s="5" t="s">
        <v>4014</v>
      </c>
      <c r="BN851" s="5" t="s">
        <v>630</v>
      </c>
      <c r="BO851" s="5" t="s">
        <v>2986</v>
      </c>
      <c r="BU851" s="5" t="s">
        <v>4014</v>
      </c>
      <c r="BV851" s="5" t="s">
        <v>630</v>
      </c>
      <c r="BW851" s="5" t="s">
        <v>2986</v>
      </c>
    </row>
    <row r="852" spans="51:75" x14ac:dyDescent="0.3">
      <c r="AY852" s="12"/>
      <c r="BM852" s="5" t="s">
        <v>4015</v>
      </c>
      <c r="BN852" s="5" t="s">
        <v>3261</v>
      </c>
      <c r="BO852" s="5" t="s">
        <v>2986</v>
      </c>
      <c r="BU852" s="5" t="s">
        <v>4015</v>
      </c>
      <c r="BV852" s="5" t="s">
        <v>3261</v>
      </c>
      <c r="BW852" s="5" t="s">
        <v>2986</v>
      </c>
    </row>
    <row r="853" spans="51:75" x14ac:dyDescent="0.3">
      <c r="AY853" s="12"/>
      <c r="BM853" s="5" t="s">
        <v>808</v>
      </c>
      <c r="BN853" s="5" t="s">
        <v>3050</v>
      </c>
      <c r="BO853" s="5" t="s">
        <v>2986</v>
      </c>
      <c r="BU853" s="5" t="s">
        <v>808</v>
      </c>
      <c r="BV853" s="5" t="s">
        <v>3050</v>
      </c>
      <c r="BW853" s="5" t="s">
        <v>2986</v>
      </c>
    </row>
    <row r="854" spans="51:75" x14ac:dyDescent="0.3">
      <c r="AY854" s="12"/>
      <c r="BM854" s="5" t="s">
        <v>4016</v>
      </c>
      <c r="BN854" s="5" t="s">
        <v>1345</v>
      </c>
      <c r="BO854" s="5" t="s">
        <v>2986</v>
      </c>
      <c r="BU854" s="5" t="s">
        <v>4016</v>
      </c>
      <c r="BV854" s="5" t="s">
        <v>1345</v>
      </c>
      <c r="BW854" s="5" t="s">
        <v>2986</v>
      </c>
    </row>
    <row r="855" spans="51:75" x14ac:dyDescent="0.3">
      <c r="AY855" s="12"/>
      <c r="BM855" s="5" t="s">
        <v>4017</v>
      </c>
      <c r="BN855" s="5" t="s">
        <v>3261</v>
      </c>
      <c r="BO855" s="5" t="s">
        <v>2986</v>
      </c>
      <c r="BU855" s="5" t="s">
        <v>4017</v>
      </c>
      <c r="BV855" s="5" t="s">
        <v>3261</v>
      </c>
      <c r="BW855" s="5" t="s">
        <v>2986</v>
      </c>
    </row>
    <row r="856" spans="51:75" x14ac:dyDescent="0.3">
      <c r="AY856" s="12"/>
      <c r="BM856" s="5" t="s">
        <v>4019</v>
      </c>
      <c r="BN856" s="5" t="s">
        <v>3010</v>
      </c>
      <c r="BO856" s="5" t="s">
        <v>4021</v>
      </c>
      <c r="BU856" s="5" t="s">
        <v>4019</v>
      </c>
      <c r="BV856" s="5" t="s">
        <v>3010</v>
      </c>
      <c r="BW856" s="5" t="s">
        <v>4021</v>
      </c>
    </row>
    <row r="857" spans="51:75" x14ac:dyDescent="0.3">
      <c r="AY857" s="12"/>
      <c r="BM857" s="5" t="s">
        <v>4022</v>
      </c>
      <c r="BN857" s="5" t="s">
        <v>614</v>
      </c>
      <c r="BO857" s="5" t="s">
        <v>4023</v>
      </c>
      <c r="BU857" s="5" t="s">
        <v>4022</v>
      </c>
      <c r="BV857" s="5" t="s">
        <v>614</v>
      </c>
      <c r="BW857" s="5" t="s">
        <v>4023</v>
      </c>
    </row>
    <row r="858" spans="51:75" x14ac:dyDescent="0.3">
      <c r="AY858" s="12"/>
      <c r="BM858" s="5" t="s">
        <v>4024</v>
      </c>
      <c r="BN858" s="5" t="s">
        <v>3050</v>
      </c>
      <c r="BO858" s="5" t="s">
        <v>1431</v>
      </c>
      <c r="BU858" s="5" t="s">
        <v>4024</v>
      </c>
      <c r="BV858" s="5" t="s">
        <v>3050</v>
      </c>
      <c r="BW858" s="5" t="s">
        <v>1431</v>
      </c>
    </row>
    <row r="859" spans="51:75" x14ac:dyDescent="0.3">
      <c r="AY859" s="12"/>
      <c r="BM859" s="5" t="s">
        <v>809</v>
      </c>
      <c r="BN859" s="5" t="s">
        <v>623</v>
      </c>
      <c r="BO859" s="5" t="s">
        <v>2986</v>
      </c>
      <c r="BU859" s="5" t="s">
        <v>809</v>
      </c>
      <c r="BV859" s="5" t="s">
        <v>623</v>
      </c>
      <c r="BW859" s="5" t="s">
        <v>2986</v>
      </c>
    </row>
    <row r="860" spans="51:75" x14ac:dyDescent="0.3">
      <c r="AY860" s="12"/>
      <c r="BM860" s="5" t="s">
        <v>4026</v>
      </c>
      <c r="BN860" s="5" t="s">
        <v>1345</v>
      </c>
      <c r="BO860" s="5" t="s">
        <v>2986</v>
      </c>
      <c r="BU860" s="5" t="s">
        <v>4026</v>
      </c>
      <c r="BV860" s="5" t="s">
        <v>1345</v>
      </c>
      <c r="BW860" s="5" t="s">
        <v>2986</v>
      </c>
    </row>
    <row r="861" spans="51:75" x14ac:dyDescent="0.3">
      <c r="AY861" s="12"/>
      <c r="BM861" s="5" t="s">
        <v>4027</v>
      </c>
      <c r="BN861" s="5" t="s">
        <v>1345</v>
      </c>
      <c r="BO861" s="5" t="s">
        <v>2986</v>
      </c>
      <c r="BU861" s="5" t="s">
        <v>4027</v>
      </c>
      <c r="BV861" s="5" t="s">
        <v>1345</v>
      </c>
      <c r="BW861" s="5" t="s">
        <v>2986</v>
      </c>
    </row>
    <row r="862" spans="51:75" x14ac:dyDescent="0.3">
      <c r="AY862" s="12"/>
      <c r="BM862" s="5" t="s">
        <v>4028</v>
      </c>
      <c r="BN862" s="5" t="s">
        <v>3010</v>
      </c>
      <c r="BO862" s="5" t="s">
        <v>2986</v>
      </c>
      <c r="BU862" s="5" t="s">
        <v>4028</v>
      </c>
      <c r="BV862" s="5" t="s">
        <v>3010</v>
      </c>
      <c r="BW862" s="5" t="s">
        <v>2986</v>
      </c>
    </row>
    <row r="863" spans="51:75" x14ac:dyDescent="0.3">
      <c r="AY863" s="12"/>
      <c r="BM863" s="5" t="s">
        <v>810</v>
      </c>
      <c r="BN863" s="5" t="s">
        <v>1272</v>
      </c>
      <c r="BO863" s="5" t="s">
        <v>4029</v>
      </c>
      <c r="BU863" s="5" t="s">
        <v>810</v>
      </c>
      <c r="BV863" s="5" t="s">
        <v>1272</v>
      </c>
      <c r="BW863" s="5" t="s">
        <v>4029</v>
      </c>
    </row>
    <row r="864" spans="51:75" x14ac:dyDescent="0.3">
      <c r="AY864" s="12"/>
      <c r="BM864" s="5" t="s">
        <v>4030</v>
      </c>
      <c r="BN864" s="5" t="s">
        <v>3050</v>
      </c>
      <c r="BO864" s="5" t="s">
        <v>2986</v>
      </c>
      <c r="BU864" s="5" t="s">
        <v>4030</v>
      </c>
      <c r="BV864" s="5" t="s">
        <v>3050</v>
      </c>
      <c r="BW864" s="5" t="s">
        <v>2986</v>
      </c>
    </row>
    <row r="865" spans="51:75" x14ac:dyDescent="0.3">
      <c r="AY865" s="12"/>
      <c r="BM865" s="5" t="s">
        <v>4032</v>
      </c>
      <c r="BN865" s="5" t="s">
        <v>666</v>
      </c>
      <c r="BO865" s="5" t="s">
        <v>773</v>
      </c>
      <c r="BU865" s="5" t="s">
        <v>4032</v>
      </c>
      <c r="BV865" s="5" t="s">
        <v>666</v>
      </c>
      <c r="BW865" s="5" t="s">
        <v>773</v>
      </c>
    </row>
    <row r="866" spans="51:75" x14ac:dyDescent="0.3">
      <c r="AY866" s="12"/>
      <c r="BM866" s="5" t="s">
        <v>4034</v>
      </c>
      <c r="BN866" s="5" t="s">
        <v>633</v>
      </c>
      <c r="BO866" s="5" t="s">
        <v>773</v>
      </c>
      <c r="BU866" s="5" t="s">
        <v>4034</v>
      </c>
      <c r="BV866" s="5" t="s">
        <v>633</v>
      </c>
      <c r="BW866" s="5" t="s">
        <v>773</v>
      </c>
    </row>
    <row r="867" spans="51:75" x14ac:dyDescent="0.3">
      <c r="AY867" s="12"/>
      <c r="BM867" s="5" t="s">
        <v>4035</v>
      </c>
      <c r="BN867" s="5" t="s">
        <v>619</v>
      </c>
      <c r="BO867" s="5" t="s">
        <v>4036</v>
      </c>
      <c r="BU867" s="5" t="s">
        <v>4035</v>
      </c>
      <c r="BV867" s="5" t="s">
        <v>619</v>
      </c>
      <c r="BW867" s="5" t="s">
        <v>4036</v>
      </c>
    </row>
    <row r="868" spans="51:75" x14ac:dyDescent="0.3">
      <c r="AY868" s="12"/>
      <c r="BM868" s="5" t="s">
        <v>4037</v>
      </c>
      <c r="BN868" s="5" t="s">
        <v>666</v>
      </c>
      <c r="BO868" s="5" t="s">
        <v>4038</v>
      </c>
      <c r="BU868" s="5" t="s">
        <v>4037</v>
      </c>
      <c r="BV868" s="5" t="s">
        <v>666</v>
      </c>
      <c r="BW868" s="5" t="s">
        <v>4038</v>
      </c>
    </row>
    <row r="869" spans="51:75" x14ac:dyDescent="0.3">
      <c r="AY869" s="12"/>
      <c r="BM869" s="5" t="s">
        <v>4039</v>
      </c>
      <c r="BN869" s="5" t="s">
        <v>790</v>
      </c>
      <c r="BO869" s="5" t="s">
        <v>773</v>
      </c>
      <c r="BU869" s="5" t="s">
        <v>4039</v>
      </c>
      <c r="BV869" s="5" t="s">
        <v>790</v>
      </c>
      <c r="BW869" s="5" t="s">
        <v>773</v>
      </c>
    </row>
    <row r="870" spans="51:75" x14ac:dyDescent="0.3">
      <c r="AY870" s="12"/>
      <c r="BM870" s="5" t="s">
        <v>4040</v>
      </c>
      <c r="BN870" s="5" t="s">
        <v>618</v>
      </c>
      <c r="BO870" s="5" t="s">
        <v>773</v>
      </c>
      <c r="BU870" s="5" t="s">
        <v>4040</v>
      </c>
      <c r="BV870" s="5" t="s">
        <v>618</v>
      </c>
      <c r="BW870" s="5" t="s">
        <v>773</v>
      </c>
    </row>
    <row r="871" spans="51:75" x14ac:dyDescent="0.3">
      <c r="AY871" s="12"/>
      <c r="BM871" s="5" t="s">
        <v>4041</v>
      </c>
      <c r="BN871" s="5" t="s">
        <v>783</v>
      </c>
      <c r="BO871" s="5" t="s">
        <v>1839</v>
      </c>
      <c r="BU871" s="5" t="s">
        <v>4041</v>
      </c>
      <c r="BV871" s="5" t="s">
        <v>783</v>
      </c>
      <c r="BW871" s="5" t="s">
        <v>1839</v>
      </c>
    </row>
    <row r="872" spans="51:75" x14ac:dyDescent="0.3">
      <c r="AY872" s="12"/>
      <c r="BM872" s="5" t="s">
        <v>4042</v>
      </c>
      <c r="BN872" s="5" t="s">
        <v>774</v>
      </c>
      <c r="BO872" s="5" t="s">
        <v>4044</v>
      </c>
      <c r="BU872" s="5" t="s">
        <v>4042</v>
      </c>
      <c r="BV872" s="5" t="s">
        <v>774</v>
      </c>
      <c r="BW872" s="5" t="s">
        <v>4044</v>
      </c>
    </row>
    <row r="873" spans="51:75" x14ac:dyDescent="0.3">
      <c r="AY873" s="12"/>
      <c r="BM873" s="5" t="s">
        <v>811</v>
      </c>
      <c r="BN873" s="5" t="s">
        <v>2986</v>
      </c>
      <c r="BO873" s="5" t="s">
        <v>2986</v>
      </c>
      <c r="BU873" s="5" t="s">
        <v>811</v>
      </c>
      <c r="BV873" s="5" t="s">
        <v>2986</v>
      </c>
      <c r="BW873" s="5" t="s">
        <v>2986</v>
      </c>
    </row>
    <row r="874" spans="51:75" x14ac:dyDescent="0.3">
      <c r="AY874" s="12"/>
      <c r="BM874" s="5" t="s">
        <v>4046</v>
      </c>
      <c r="BN874" s="5" t="s">
        <v>2986</v>
      </c>
      <c r="BO874" s="5" t="s">
        <v>2986</v>
      </c>
      <c r="BU874" s="5" t="s">
        <v>4046</v>
      </c>
      <c r="BV874" s="5" t="s">
        <v>2986</v>
      </c>
      <c r="BW874" s="5" t="s">
        <v>2986</v>
      </c>
    </row>
    <row r="875" spans="51:75" x14ac:dyDescent="0.3">
      <c r="AY875" s="12"/>
      <c r="BM875" s="5" t="s">
        <v>4049</v>
      </c>
      <c r="BN875" s="5" t="s">
        <v>2986</v>
      </c>
      <c r="BO875" s="5" t="s">
        <v>2986</v>
      </c>
      <c r="BU875" s="5" t="s">
        <v>4049</v>
      </c>
      <c r="BV875" s="5" t="s">
        <v>2986</v>
      </c>
      <c r="BW875" s="5" t="s">
        <v>2986</v>
      </c>
    </row>
    <row r="876" spans="51:75" x14ac:dyDescent="0.3">
      <c r="AY876" s="12"/>
      <c r="BM876" s="5" t="s">
        <v>4051</v>
      </c>
      <c r="BN876" s="5" t="s">
        <v>3261</v>
      </c>
      <c r="BO876" s="5" t="s">
        <v>4052</v>
      </c>
      <c r="BU876" s="5" t="s">
        <v>4051</v>
      </c>
      <c r="BV876" s="5" t="s">
        <v>3261</v>
      </c>
      <c r="BW876" s="5" t="s">
        <v>4052</v>
      </c>
    </row>
    <row r="877" spans="51:75" x14ac:dyDescent="0.3">
      <c r="AY877" s="12"/>
      <c r="BM877" s="5" t="s">
        <v>4054</v>
      </c>
      <c r="BN877" s="5" t="s">
        <v>774</v>
      </c>
      <c r="BO877" s="5" t="s">
        <v>773</v>
      </c>
      <c r="BU877" s="5" t="s">
        <v>4054</v>
      </c>
      <c r="BV877" s="5" t="s">
        <v>774</v>
      </c>
      <c r="BW877" s="5" t="s">
        <v>773</v>
      </c>
    </row>
    <row r="878" spans="51:75" x14ac:dyDescent="0.3">
      <c r="AY878" s="12"/>
      <c r="BM878" s="5" t="s">
        <v>4056</v>
      </c>
      <c r="BN878" s="5" t="s">
        <v>790</v>
      </c>
      <c r="BO878" s="5" t="s">
        <v>773</v>
      </c>
      <c r="BU878" s="5" t="s">
        <v>4056</v>
      </c>
      <c r="BV878" s="5" t="s">
        <v>790</v>
      </c>
      <c r="BW878" s="5" t="s">
        <v>773</v>
      </c>
    </row>
    <row r="879" spans="51:75" x14ac:dyDescent="0.3">
      <c r="AY879" s="12"/>
      <c r="BM879" s="5" t="s">
        <v>4057</v>
      </c>
      <c r="BN879" s="5" t="s">
        <v>669</v>
      </c>
      <c r="BO879" s="5" t="s">
        <v>4058</v>
      </c>
      <c r="BU879" s="5" t="s">
        <v>4057</v>
      </c>
      <c r="BV879" s="5" t="s">
        <v>669</v>
      </c>
      <c r="BW879" s="5" t="s">
        <v>4058</v>
      </c>
    </row>
    <row r="880" spans="51:75" x14ac:dyDescent="0.3">
      <c r="AY880" s="12"/>
      <c r="BM880" s="5" t="s">
        <v>4059</v>
      </c>
      <c r="BN880" s="5" t="s">
        <v>790</v>
      </c>
      <c r="BO880" s="5" t="s">
        <v>1473</v>
      </c>
      <c r="BU880" s="5" t="s">
        <v>4059</v>
      </c>
      <c r="BV880" s="5" t="s">
        <v>790</v>
      </c>
      <c r="BW880" s="5" t="s">
        <v>1473</v>
      </c>
    </row>
    <row r="881" spans="51:75" x14ac:dyDescent="0.3">
      <c r="AY881" s="12"/>
      <c r="BM881" s="5" t="s">
        <v>4060</v>
      </c>
      <c r="BN881" s="5" t="s">
        <v>639</v>
      </c>
      <c r="BO881" s="5" t="s">
        <v>773</v>
      </c>
      <c r="BU881" s="5" t="s">
        <v>4060</v>
      </c>
      <c r="BV881" s="5" t="s">
        <v>639</v>
      </c>
      <c r="BW881" s="5" t="s">
        <v>773</v>
      </c>
    </row>
    <row r="882" spans="51:75" x14ac:dyDescent="0.3">
      <c r="AY882" s="12"/>
      <c r="BM882" s="5" t="s">
        <v>4061</v>
      </c>
      <c r="BN882" s="5" t="s">
        <v>660</v>
      </c>
      <c r="BO882" s="5" t="s">
        <v>4062</v>
      </c>
      <c r="BU882" s="5" t="s">
        <v>4061</v>
      </c>
      <c r="BV882" s="5" t="s">
        <v>660</v>
      </c>
      <c r="BW882" s="5" t="s">
        <v>4062</v>
      </c>
    </row>
    <row r="883" spans="51:75" x14ac:dyDescent="0.3">
      <c r="AY883" s="12"/>
      <c r="BM883" s="5" t="s">
        <v>4063</v>
      </c>
      <c r="BN883" s="5" t="s">
        <v>639</v>
      </c>
      <c r="BO883" s="5" t="s">
        <v>3882</v>
      </c>
      <c r="BU883" s="5" t="s">
        <v>4063</v>
      </c>
      <c r="BV883" s="5" t="s">
        <v>639</v>
      </c>
      <c r="BW883" s="5" t="s">
        <v>3882</v>
      </c>
    </row>
    <row r="884" spans="51:75" x14ac:dyDescent="0.3">
      <c r="AY884" s="12"/>
      <c r="BM884" s="5" t="s">
        <v>4065</v>
      </c>
      <c r="BN884" s="5" t="s">
        <v>621</v>
      </c>
      <c r="BO884" s="5" t="s">
        <v>1071</v>
      </c>
      <c r="BU884" s="5" t="s">
        <v>4065</v>
      </c>
      <c r="BV884" s="5" t="s">
        <v>621</v>
      </c>
      <c r="BW884" s="5" t="s">
        <v>1071</v>
      </c>
    </row>
    <row r="885" spans="51:75" x14ac:dyDescent="0.3">
      <c r="AY885" s="12"/>
      <c r="BM885" s="5" t="s">
        <v>4067</v>
      </c>
      <c r="BN885" s="5" t="s">
        <v>786</v>
      </c>
      <c r="BO885" s="5" t="s">
        <v>773</v>
      </c>
      <c r="BU885" s="5" t="s">
        <v>4067</v>
      </c>
      <c r="BV885" s="5" t="s">
        <v>786</v>
      </c>
      <c r="BW885" s="5" t="s">
        <v>773</v>
      </c>
    </row>
    <row r="886" spans="51:75" x14ac:dyDescent="0.3">
      <c r="AY886" s="12"/>
      <c r="BM886" s="5" t="s">
        <v>4068</v>
      </c>
      <c r="BN886" s="5" t="s">
        <v>1270</v>
      </c>
      <c r="BO886" s="5" t="s">
        <v>4069</v>
      </c>
      <c r="BU886" s="5" t="s">
        <v>4068</v>
      </c>
      <c r="BV886" s="5" t="s">
        <v>1270</v>
      </c>
      <c r="BW886" s="5" t="s">
        <v>4069</v>
      </c>
    </row>
    <row r="887" spans="51:75" x14ac:dyDescent="0.3">
      <c r="AY887" s="12"/>
      <c r="BM887" s="5" t="s">
        <v>4070</v>
      </c>
      <c r="BN887" s="5" t="s">
        <v>855</v>
      </c>
      <c r="BO887" s="5" t="s">
        <v>1131</v>
      </c>
      <c r="BU887" s="5" t="s">
        <v>4070</v>
      </c>
      <c r="BV887" s="5" t="s">
        <v>855</v>
      </c>
      <c r="BW887" s="5" t="s">
        <v>1131</v>
      </c>
    </row>
    <row r="888" spans="51:75" x14ac:dyDescent="0.3">
      <c r="AY888" s="12"/>
      <c r="BM888" s="5" t="s">
        <v>815</v>
      </c>
      <c r="BN888" s="5" t="s">
        <v>2986</v>
      </c>
      <c r="BO888" s="5" t="s">
        <v>2986</v>
      </c>
      <c r="BU888" s="5" t="s">
        <v>815</v>
      </c>
      <c r="BV888" s="5" t="s">
        <v>2986</v>
      </c>
      <c r="BW888" s="5" t="s">
        <v>2986</v>
      </c>
    </row>
    <row r="889" spans="51:75" x14ac:dyDescent="0.3">
      <c r="AY889" s="12"/>
      <c r="BM889" s="5" t="s">
        <v>816</v>
      </c>
      <c r="BN889" s="5" t="s">
        <v>2986</v>
      </c>
      <c r="BO889" s="5" t="s">
        <v>2986</v>
      </c>
      <c r="BU889" s="5" t="s">
        <v>816</v>
      </c>
      <c r="BV889" s="5" t="s">
        <v>2986</v>
      </c>
      <c r="BW889" s="5" t="s">
        <v>2986</v>
      </c>
    </row>
    <row r="890" spans="51:75" x14ac:dyDescent="0.3">
      <c r="AY890" s="12"/>
      <c r="BM890" s="5" t="s">
        <v>4071</v>
      </c>
      <c r="BN890" s="5" t="s">
        <v>2986</v>
      </c>
      <c r="BO890" s="5" t="s">
        <v>2986</v>
      </c>
      <c r="BU890" s="5" t="s">
        <v>4071</v>
      </c>
      <c r="BV890" s="5" t="s">
        <v>2986</v>
      </c>
      <c r="BW890" s="5" t="s">
        <v>2986</v>
      </c>
    </row>
    <row r="891" spans="51:75" x14ac:dyDescent="0.3">
      <c r="AY891" s="12"/>
      <c r="BM891" s="5" t="s">
        <v>4074</v>
      </c>
      <c r="BN891" s="5" t="s">
        <v>2986</v>
      </c>
      <c r="BO891" s="5" t="s">
        <v>2986</v>
      </c>
      <c r="BU891" s="5" t="s">
        <v>4074</v>
      </c>
      <c r="BV891" s="5" t="s">
        <v>2986</v>
      </c>
      <c r="BW891" s="5" t="s">
        <v>2986</v>
      </c>
    </row>
    <row r="892" spans="51:75" x14ac:dyDescent="0.3">
      <c r="AY892" s="12"/>
      <c r="BM892" s="5" t="s">
        <v>4075</v>
      </c>
      <c r="BN892" s="5" t="s">
        <v>2986</v>
      </c>
      <c r="BO892" s="5" t="s">
        <v>2986</v>
      </c>
      <c r="BU892" s="5" t="s">
        <v>4075</v>
      </c>
      <c r="BV892" s="5" t="s">
        <v>2986</v>
      </c>
      <c r="BW892" s="5" t="s">
        <v>2986</v>
      </c>
    </row>
    <row r="893" spans="51:75" x14ac:dyDescent="0.3">
      <c r="AY893" s="12"/>
      <c r="BM893" s="5" t="s">
        <v>817</v>
      </c>
      <c r="BN893" s="5" t="s">
        <v>2986</v>
      </c>
      <c r="BO893" s="5" t="s">
        <v>2986</v>
      </c>
      <c r="BU893" s="5" t="s">
        <v>817</v>
      </c>
      <c r="BV893" s="5" t="s">
        <v>2986</v>
      </c>
      <c r="BW893" s="5" t="s">
        <v>2986</v>
      </c>
    </row>
    <row r="894" spans="51:75" x14ac:dyDescent="0.3">
      <c r="AY894" s="12"/>
      <c r="BM894" s="5" t="s">
        <v>4079</v>
      </c>
      <c r="BN894" s="5" t="s">
        <v>2986</v>
      </c>
      <c r="BO894" s="5" t="s">
        <v>2986</v>
      </c>
      <c r="BU894" s="5" t="s">
        <v>4079</v>
      </c>
      <c r="BV894" s="5" t="s">
        <v>2986</v>
      </c>
      <c r="BW894" s="5" t="s">
        <v>2986</v>
      </c>
    </row>
    <row r="895" spans="51:75" x14ac:dyDescent="0.3">
      <c r="AY895" s="12"/>
      <c r="BM895" s="5" t="s">
        <v>818</v>
      </c>
      <c r="BN895" s="5" t="s">
        <v>2986</v>
      </c>
      <c r="BO895" s="5" t="s">
        <v>2986</v>
      </c>
      <c r="BU895" s="5" t="s">
        <v>818</v>
      </c>
      <c r="BV895" s="5" t="s">
        <v>2986</v>
      </c>
      <c r="BW895" s="5" t="s">
        <v>2986</v>
      </c>
    </row>
    <row r="896" spans="51:75" x14ac:dyDescent="0.3">
      <c r="AY896" s="12"/>
      <c r="BM896" s="5" t="s">
        <v>4081</v>
      </c>
      <c r="BN896" s="5" t="s">
        <v>2986</v>
      </c>
      <c r="BO896" s="5" t="s">
        <v>2986</v>
      </c>
      <c r="BU896" s="5" t="s">
        <v>4081</v>
      </c>
      <c r="BV896" s="5" t="s">
        <v>2986</v>
      </c>
      <c r="BW896" s="5" t="s">
        <v>2986</v>
      </c>
    </row>
    <row r="897" spans="51:75" x14ac:dyDescent="0.3">
      <c r="AY897" s="12"/>
      <c r="BM897" s="5" t="s">
        <v>819</v>
      </c>
      <c r="BN897" s="5" t="s">
        <v>2986</v>
      </c>
      <c r="BO897" s="5" t="s">
        <v>2986</v>
      </c>
      <c r="BU897" s="5" t="s">
        <v>819</v>
      </c>
      <c r="BV897" s="5" t="s">
        <v>2986</v>
      </c>
      <c r="BW897" s="5" t="s">
        <v>2986</v>
      </c>
    </row>
    <row r="898" spans="51:75" x14ac:dyDescent="0.3">
      <c r="AY898" s="12"/>
      <c r="BM898" s="5" t="s">
        <v>554</v>
      </c>
      <c r="BN898" s="5" t="s">
        <v>2986</v>
      </c>
      <c r="BO898" s="5" t="s">
        <v>2986</v>
      </c>
      <c r="BU898" s="5" t="s">
        <v>554</v>
      </c>
      <c r="BV898" s="5" t="s">
        <v>2986</v>
      </c>
      <c r="BW898" s="5" t="s">
        <v>2986</v>
      </c>
    </row>
    <row r="899" spans="51:75" x14ac:dyDescent="0.3">
      <c r="AY899" s="12"/>
      <c r="BM899" s="5" t="s">
        <v>4084</v>
      </c>
      <c r="BN899" s="5" t="s">
        <v>706</v>
      </c>
      <c r="BO899" s="5" t="s">
        <v>1265</v>
      </c>
      <c r="BU899" s="5" t="s">
        <v>4084</v>
      </c>
      <c r="BV899" s="5" t="s">
        <v>706</v>
      </c>
      <c r="BW899" s="5" t="s">
        <v>1265</v>
      </c>
    </row>
    <row r="900" spans="51:75" x14ac:dyDescent="0.3">
      <c r="AY900" s="12"/>
      <c r="BM900" s="5" t="s">
        <v>4086</v>
      </c>
      <c r="BN900" s="5" t="s">
        <v>2986</v>
      </c>
      <c r="BO900" s="5" t="s">
        <v>2986</v>
      </c>
      <c r="BU900" s="5" t="s">
        <v>4086</v>
      </c>
      <c r="BV900" s="5" t="s">
        <v>2986</v>
      </c>
      <c r="BW900" s="5" t="s">
        <v>2986</v>
      </c>
    </row>
    <row r="901" spans="51:75" x14ac:dyDescent="0.3">
      <c r="AY901" s="12"/>
      <c r="BM901" s="5" t="s">
        <v>4088</v>
      </c>
      <c r="BN901" s="5" t="s">
        <v>2986</v>
      </c>
      <c r="BO901" s="5" t="s">
        <v>2986</v>
      </c>
      <c r="BU901" s="5" t="s">
        <v>4088</v>
      </c>
      <c r="BV901" s="5" t="s">
        <v>2986</v>
      </c>
      <c r="BW901" s="5" t="s">
        <v>2986</v>
      </c>
    </row>
    <row r="902" spans="51:75" x14ac:dyDescent="0.3">
      <c r="AY902" s="12"/>
      <c r="BM902" s="5" t="s">
        <v>4090</v>
      </c>
      <c r="BN902" s="5" t="s">
        <v>2986</v>
      </c>
      <c r="BO902" s="5" t="s">
        <v>2986</v>
      </c>
      <c r="BU902" s="5" t="s">
        <v>4090</v>
      </c>
      <c r="BV902" s="5" t="s">
        <v>2986</v>
      </c>
      <c r="BW902" s="5" t="s">
        <v>2986</v>
      </c>
    </row>
    <row r="903" spans="51:75" x14ac:dyDescent="0.3">
      <c r="AY903" s="12"/>
      <c r="BM903" s="5" t="s">
        <v>4091</v>
      </c>
      <c r="BN903" s="5" t="s">
        <v>2986</v>
      </c>
      <c r="BO903" s="5" t="s">
        <v>2986</v>
      </c>
      <c r="BU903" s="5" t="s">
        <v>4091</v>
      </c>
      <c r="BV903" s="5" t="s">
        <v>2986</v>
      </c>
      <c r="BW903" s="5" t="s">
        <v>2986</v>
      </c>
    </row>
    <row r="904" spans="51:75" x14ac:dyDescent="0.3">
      <c r="AY904" s="12"/>
      <c r="BM904" s="5" t="s">
        <v>820</v>
      </c>
      <c r="BN904" s="5" t="s">
        <v>2986</v>
      </c>
      <c r="BO904" s="5" t="s">
        <v>2986</v>
      </c>
      <c r="BU904" s="5" t="s">
        <v>820</v>
      </c>
      <c r="BV904" s="5" t="s">
        <v>2986</v>
      </c>
      <c r="BW904" s="5" t="s">
        <v>2986</v>
      </c>
    </row>
    <row r="905" spans="51:75" x14ac:dyDescent="0.3">
      <c r="AY905" s="12"/>
      <c r="BM905" s="5" t="s">
        <v>4094</v>
      </c>
      <c r="BN905" s="5" t="s">
        <v>2986</v>
      </c>
      <c r="BO905" s="5" t="s">
        <v>2986</v>
      </c>
      <c r="BU905" s="5" t="s">
        <v>4094</v>
      </c>
      <c r="BV905" s="5" t="s">
        <v>2986</v>
      </c>
      <c r="BW905" s="5" t="s">
        <v>2986</v>
      </c>
    </row>
    <row r="906" spans="51:75" x14ac:dyDescent="0.3">
      <c r="AY906" s="12"/>
      <c r="BM906" s="5" t="s">
        <v>4095</v>
      </c>
      <c r="BN906" s="5" t="s">
        <v>2986</v>
      </c>
      <c r="BO906" s="5" t="s">
        <v>2986</v>
      </c>
      <c r="BU906" s="5" t="s">
        <v>4095</v>
      </c>
      <c r="BV906" s="5" t="s">
        <v>2986</v>
      </c>
      <c r="BW906" s="5" t="s">
        <v>2986</v>
      </c>
    </row>
    <row r="907" spans="51:75" x14ac:dyDescent="0.3">
      <c r="AY907" s="12"/>
      <c r="BM907" s="5" t="s">
        <v>4096</v>
      </c>
      <c r="BN907" s="5" t="s">
        <v>2986</v>
      </c>
      <c r="BO907" s="5" t="s">
        <v>2986</v>
      </c>
      <c r="BU907" s="5" t="s">
        <v>4096</v>
      </c>
      <c r="BV907" s="5" t="s">
        <v>2986</v>
      </c>
      <c r="BW907" s="5" t="s">
        <v>2986</v>
      </c>
    </row>
    <row r="908" spans="51:75" x14ac:dyDescent="0.3">
      <c r="AY908" s="12"/>
      <c r="BM908" s="5" t="s">
        <v>4097</v>
      </c>
      <c r="BN908" s="5" t="s">
        <v>2986</v>
      </c>
      <c r="BO908" s="5" t="s">
        <v>2986</v>
      </c>
      <c r="BU908" s="5" t="s">
        <v>4097</v>
      </c>
      <c r="BV908" s="5" t="s">
        <v>2986</v>
      </c>
      <c r="BW908" s="5" t="s">
        <v>2986</v>
      </c>
    </row>
    <row r="909" spans="51:75" x14ac:dyDescent="0.3">
      <c r="AY909" s="12"/>
      <c r="BM909" s="5" t="s">
        <v>4100</v>
      </c>
      <c r="BN909" s="5" t="s">
        <v>2986</v>
      </c>
      <c r="BO909" s="5" t="s">
        <v>2986</v>
      </c>
      <c r="BU909" s="5" t="s">
        <v>4100</v>
      </c>
      <c r="BV909" s="5" t="s">
        <v>2986</v>
      </c>
      <c r="BW909" s="5" t="s">
        <v>2986</v>
      </c>
    </row>
    <row r="910" spans="51:75" x14ac:dyDescent="0.3">
      <c r="AY910" s="12" t="e">
        <f>VLOOKUP(C910,#REF!, 2,FALSE)</f>
        <v>#REF!</v>
      </c>
      <c r="BM910" s="5" t="s">
        <v>821</v>
      </c>
      <c r="BN910" s="5" t="s">
        <v>2986</v>
      </c>
      <c r="BO910" s="5" t="s">
        <v>2986</v>
      </c>
      <c r="BU910" s="5" t="s">
        <v>821</v>
      </c>
      <c r="BV910" s="5" t="s">
        <v>2986</v>
      </c>
      <c r="BW910" s="5" t="s">
        <v>2986</v>
      </c>
    </row>
    <row r="911" spans="51:75" x14ac:dyDescent="0.3">
      <c r="AY911" s="12" t="e">
        <f>VLOOKUP(C911,#REF!, 2,FALSE)</f>
        <v>#REF!</v>
      </c>
      <c r="BM911" s="5" t="s">
        <v>4102</v>
      </c>
      <c r="BN911" s="5" t="s">
        <v>2986</v>
      </c>
      <c r="BO911" s="5" t="s">
        <v>2986</v>
      </c>
      <c r="BU911" s="5" t="s">
        <v>4102</v>
      </c>
      <c r="BV911" s="5" t="s">
        <v>2986</v>
      </c>
      <c r="BW911" s="5" t="s">
        <v>2986</v>
      </c>
    </row>
    <row r="912" spans="51:75" x14ac:dyDescent="0.3">
      <c r="AY912" s="12" t="e">
        <f>VLOOKUP(C912,#REF!, 2,FALSE)</f>
        <v>#REF!</v>
      </c>
      <c r="BM912" s="5" t="s">
        <v>822</v>
      </c>
      <c r="BN912" s="5" t="s">
        <v>2986</v>
      </c>
      <c r="BO912" s="5" t="s">
        <v>2986</v>
      </c>
      <c r="BU912" s="5" t="s">
        <v>822</v>
      </c>
      <c r="BV912" s="5" t="s">
        <v>2986</v>
      </c>
      <c r="BW912" s="5" t="s">
        <v>2986</v>
      </c>
    </row>
    <row r="913" spans="51:75" x14ac:dyDescent="0.3">
      <c r="AY913" s="12" t="e">
        <f>VLOOKUP(C913,#REF!, 2,FALSE)</f>
        <v>#REF!</v>
      </c>
      <c r="BM913" s="5" t="s">
        <v>4105</v>
      </c>
      <c r="BN913" s="5" t="s">
        <v>2982</v>
      </c>
      <c r="BO913" s="5" t="s">
        <v>773</v>
      </c>
      <c r="BU913" s="5" t="s">
        <v>4105</v>
      </c>
      <c r="BV913" s="5" t="s">
        <v>2982</v>
      </c>
      <c r="BW913" s="5" t="s">
        <v>773</v>
      </c>
    </row>
    <row r="914" spans="51:75" x14ac:dyDescent="0.3">
      <c r="AY914" s="12" t="e">
        <f>VLOOKUP(C914,#REF!, 2,FALSE)</f>
        <v>#REF!</v>
      </c>
      <c r="BM914" s="5" t="s">
        <v>4107</v>
      </c>
      <c r="BN914" s="5" t="s">
        <v>2982</v>
      </c>
      <c r="BO914" s="5" t="s">
        <v>4108</v>
      </c>
      <c r="BU914" s="5" t="s">
        <v>4107</v>
      </c>
      <c r="BV914" s="5" t="s">
        <v>2982</v>
      </c>
      <c r="BW914" s="5" t="s">
        <v>4108</v>
      </c>
    </row>
    <row r="915" spans="51:75" x14ac:dyDescent="0.3">
      <c r="AY915" s="12" t="e">
        <f>VLOOKUP(C915,#REF!, 2,FALSE)</f>
        <v>#REF!</v>
      </c>
      <c r="BM915" s="5" t="s">
        <v>4109</v>
      </c>
      <c r="BN915" s="5" t="s">
        <v>3261</v>
      </c>
      <c r="BO915" s="5" t="s">
        <v>773</v>
      </c>
      <c r="BU915" s="5" t="s">
        <v>4109</v>
      </c>
      <c r="BV915" s="5" t="s">
        <v>3261</v>
      </c>
      <c r="BW915" s="5" t="s">
        <v>773</v>
      </c>
    </row>
    <row r="916" spans="51:75" x14ac:dyDescent="0.3">
      <c r="AY916" s="12" t="e">
        <f>VLOOKUP(C916,#REF!, 2,FALSE)</f>
        <v>#REF!</v>
      </c>
      <c r="BM916" s="5" t="s">
        <v>4110</v>
      </c>
      <c r="BN916" s="5" t="s">
        <v>2982</v>
      </c>
      <c r="BO916" s="5" t="s">
        <v>773</v>
      </c>
      <c r="BU916" s="5" t="s">
        <v>4110</v>
      </c>
      <c r="BV916" s="5" t="s">
        <v>2982</v>
      </c>
      <c r="BW916" s="5" t="s">
        <v>773</v>
      </c>
    </row>
    <row r="917" spans="51:75" x14ac:dyDescent="0.3">
      <c r="AY917" s="12" t="e">
        <f>VLOOKUP(C917,#REF!, 2,FALSE)</f>
        <v>#REF!</v>
      </c>
      <c r="BM917" s="5" t="s">
        <v>823</v>
      </c>
      <c r="BN917" s="5" t="s">
        <v>1272</v>
      </c>
      <c r="BO917" s="5" t="s">
        <v>773</v>
      </c>
      <c r="BU917" s="5" t="s">
        <v>823</v>
      </c>
      <c r="BV917" s="5" t="s">
        <v>1272</v>
      </c>
      <c r="BW917" s="5" t="s">
        <v>773</v>
      </c>
    </row>
    <row r="918" spans="51:75" x14ac:dyDescent="0.3">
      <c r="AY918" s="12" t="e">
        <f>VLOOKUP(C918,#REF!, 2,FALSE)</f>
        <v>#REF!</v>
      </c>
      <c r="BM918" s="5" t="s">
        <v>533</v>
      </c>
      <c r="BN918" s="5" t="s">
        <v>3210</v>
      </c>
      <c r="BO918" s="5" t="s">
        <v>773</v>
      </c>
      <c r="BU918" s="5" t="s">
        <v>533</v>
      </c>
      <c r="BV918" s="5" t="s">
        <v>3210</v>
      </c>
      <c r="BW918" s="5" t="s">
        <v>773</v>
      </c>
    </row>
    <row r="919" spans="51:75" x14ac:dyDescent="0.3">
      <c r="AY919" s="12" t="e">
        <f>VLOOKUP(C919,#REF!, 2,FALSE)</f>
        <v>#REF!</v>
      </c>
      <c r="BM919" s="5" t="s">
        <v>4112</v>
      </c>
      <c r="BN919" s="5" t="s">
        <v>3092</v>
      </c>
      <c r="BO919" s="5" t="s">
        <v>4113</v>
      </c>
      <c r="BU919" s="5" t="s">
        <v>4112</v>
      </c>
      <c r="BV919" s="5" t="s">
        <v>3092</v>
      </c>
      <c r="BW919" s="5" t="s">
        <v>4113</v>
      </c>
    </row>
    <row r="920" spans="51:75" x14ac:dyDescent="0.3">
      <c r="AY920" s="12" t="e">
        <f>VLOOKUP(C920,#REF!, 2,FALSE)</f>
        <v>#REF!</v>
      </c>
      <c r="BM920" s="5" t="s">
        <v>4115</v>
      </c>
      <c r="BN920" s="5" t="s">
        <v>3010</v>
      </c>
      <c r="BO920" s="5" t="s">
        <v>4116</v>
      </c>
      <c r="BU920" s="5" t="s">
        <v>4115</v>
      </c>
      <c r="BV920" s="5" t="s">
        <v>3010</v>
      </c>
      <c r="BW920" s="5" t="s">
        <v>4116</v>
      </c>
    </row>
    <row r="921" spans="51:75" x14ac:dyDescent="0.3">
      <c r="AY921" s="12" t="e">
        <f>VLOOKUP(C921,#REF!, 2,FALSE)</f>
        <v>#REF!</v>
      </c>
      <c r="BM921" s="5" t="s">
        <v>4118</v>
      </c>
      <c r="BN921" s="5" t="s">
        <v>2982</v>
      </c>
      <c r="BO921" s="5" t="s">
        <v>4119</v>
      </c>
      <c r="BU921" s="5" t="s">
        <v>4118</v>
      </c>
      <c r="BV921" s="5" t="s">
        <v>2982</v>
      </c>
      <c r="BW921" s="5" t="s">
        <v>4119</v>
      </c>
    </row>
    <row r="922" spans="51:75" x14ac:dyDescent="0.3">
      <c r="AY922" s="12" t="e">
        <f>VLOOKUP(C922,#REF!, 2,FALSE)</f>
        <v>#REF!</v>
      </c>
      <c r="BM922" s="5" t="s">
        <v>4120</v>
      </c>
      <c r="BN922" s="5" t="s">
        <v>2986</v>
      </c>
      <c r="BO922" s="5" t="s">
        <v>4121</v>
      </c>
      <c r="BU922" s="5" t="s">
        <v>4120</v>
      </c>
      <c r="BV922" s="5" t="s">
        <v>2986</v>
      </c>
      <c r="BW922" s="5" t="s">
        <v>4121</v>
      </c>
    </row>
    <row r="923" spans="51:75" x14ac:dyDescent="0.3">
      <c r="AY923" s="12" t="e">
        <f>VLOOKUP(C923,#REF!, 2,FALSE)</f>
        <v>#REF!</v>
      </c>
      <c r="BM923" s="5" t="s">
        <v>4122</v>
      </c>
      <c r="BN923" s="5" t="s">
        <v>2986</v>
      </c>
      <c r="BO923" s="5" t="s">
        <v>1779</v>
      </c>
      <c r="BU923" s="5" t="s">
        <v>4122</v>
      </c>
      <c r="BV923" s="5" t="s">
        <v>2986</v>
      </c>
      <c r="BW923" s="5" t="s">
        <v>1779</v>
      </c>
    </row>
    <row r="924" spans="51:75" x14ac:dyDescent="0.3">
      <c r="AY924" s="12" t="e">
        <f>VLOOKUP(C924,#REF!, 2,FALSE)</f>
        <v>#REF!</v>
      </c>
      <c r="BM924" s="5" t="s">
        <v>4124</v>
      </c>
      <c r="BN924" s="5" t="s">
        <v>3261</v>
      </c>
      <c r="BO924" s="5" t="s">
        <v>1340</v>
      </c>
      <c r="BU924" s="5" t="s">
        <v>4124</v>
      </c>
      <c r="BV924" s="5" t="s">
        <v>3261</v>
      </c>
      <c r="BW924" s="5" t="s">
        <v>1340</v>
      </c>
    </row>
    <row r="925" spans="51:75" x14ac:dyDescent="0.3">
      <c r="AY925" s="12" t="e">
        <f>VLOOKUP(C925,#REF!, 2,FALSE)</f>
        <v>#REF!</v>
      </c>
      <c r="BM925" s="5" t="s">
        <v>567</v>
      </c>
      <c r="BN925" s="5" t="s">
        <v>2986</v>
      </c>
      <c r="BO925" s="5" t="s">
        <v>4126</v>
      </c>
      <c r="BU925" s="5" t="s">
        <v>567</v>
      </c>
      <c r="BV925" s="5" t="s">
        <v>2986</v>
      </c>
      <c r="BW925" s="5" t="s">
        <v>4126</v>
      </c>
    </row>
    <row r="926" spans="51:75" x14ac:dyDescent="0.3">
      <c r="AY926" s="12" t="e">
        <f>VLOOKUP(C926,#REF!, 2,FALSE)</f>
        <v>#REF!</v>
      </c>
      <c r="BM926" s="5" t="s">
        <v>4127</v>
      </c>
      <c r="BN926" s="5" t="s">
        <v>929</v>
      </c>
      <c r="BO926" s="5" t="s">
        <v>4128</v>
      </c>
      <c r="BU926" s="5" t="s">
        <v>4127</v>
      </c>
      <c r="BV926" s="5" t="s">
        <v>929</v>
      </c>
      <c r="BW926" s="5" t="s">
        <v>4128</v>
      </c>
    </row>
    <row r="927" spans="51:75" x14ac:dyDescent="0.3">
      <c r="AY927" s="12" t="e">
        <f>VLOOKUP(C927,#REF!, 2,FALSE)</f>
        <v>#REF!</v>
      </c>
      <c r="BM927" s="5" t="s">
        <v>4129</v>
      </c>
      <c r="BN927" s="5" t="s">
        <v>2986</v>
      </c>
      <c r="BO927" s="5" t="s">
        <v>4130</v>
      </c>
      <c r="BU927" s="5" t="s">
        <v>4129</v>
      </c>
      <c r="BV927" s="5" t="s">
        <v>2986</v>
      </c>
      <c r="BW927" s="5" t="s">
        <v>4130</v>
      </c>
    </row>
    <row r="928" spans="51:75" x14ac:dyDescent="0.3">
      <c r="AY928" s="12" t="e">
        <f>VLOOKUP(C928,#REF!, 2,FALSE)</f>
        <v>#REF!</v>
      </c>
      <c r="BM928" s="5" t="s">
        <v>824</v>
      </c>
      <c r="BN928" s="5" t="s">
        <v>786</v>
      </c>
      <c r="BO928" s="5" t="s">
        <v>4128</v>
      </c>
      <c r="BU928" s="5" t="s">
        <v>824</v>
      </c>
      <c r="BV928" s="5" t="s">
        <v>786</v>
      </c>
      <c r="BW928" s="5" t="s">
        <v>4128</v>
      </c>
    </row>
    <row r="929" spans="51:75" x14ac:dyDescent="0.3">
      <c r="AY929" s="12" t="e">
        <f>VLOOKUP(C929,#REF!, 2,FALSE)</f>
        <v>#REF!</v>
      </c>
      <c r="BM929" s="5" t="s">
        <v>4131</v>
      </c>
      <c r="BN929" s="5" t="s">
        <v>790</v>
      </c>
      <c r="BO929" s="5" t="s">
        <v>712</v>
      </c>
      <c r="BU929" s="5" t="s">
        <v>4131</v>
      </c>
      <c r="BV929" s="5" t="s">
        <v>790</v>
      </c>
      <c r="BW929" s="5" t="s">
        <v>712</v>
      </c>
    </row>
    <row r="930" spans="51:75" x14ac:dyDescent="0.3">
      <c r="AY930" s="12" t="e">
        <f>VLOOKUP(C930,#REF!, 2,FALSE)</f>
        <v>#REF!</v>
      </c>
      <c r="BM930" s="5" t="s">
        <v>4132</v>
      </c>
      <c r="BN930" s="5" t="s">
        <v>783</v>
      </c>
      <c r="BO930" s="5" t="s">
        <v>1340</v>
      </c>
      <c r="BU930" s="5" t="s">
        <v>4132</v>
      </c>
      <c r="BV930" s="5" t="s">
        <v>783</v>
      </c>
      <c r="BW930" s="5" t="s">
        <v>1340</v>
      </c>
    </row>
    <row r="931" spans="51:75" x14ac:dyDescent="0.3">
      <c r="AY931" s="12" t="e">
        <f>VLOOKUP(C931,#REF!, 2,FALSE)</f>
        <v>#REF!</v>
      </c>
      <c r="BM931" s="5" t="s">
        <v>4133</v>
      </c>
      <c r="BN931" s="5" t="s">
        <v>806</v>
      </c>
      <c r="BO931" s="5" t="s">
        <v>4135</v>
      </c>
      <c r="BU931" s="5" t="s">
        <v>4133</v>
      </c>
      <c r="BV931" s="5" t="s">
        <v>806</v>
      </c>
      <c r="BW931" s="5" t="s">
        <v>4135</v>
      </c>
    </row>
    <row r="932" spans="51:75" x14ac:dyDescent="0.3">
      <c r="AY932" s="12" t="e">
        <f>VLOOKUP(C932,#REF!, 2,FALSE)</f>
        <v>#REF!</v>
      </c>
      <c r="BM932" s="5" t="s">
        <v>4136</v>
      </c>
      <c r="BN932" s="5" t="s">
        <v>739</v>
      </c>
      <c r="BO932" s="5" t="s">
        <v>2059</v>
      </c>
      <c r="BU932" s="5" t="s">
        <v>4136</v>
      </c>
      <c r="BV932" s="5" t="s">
        <v>739</v>
      </c>
      <c r="BW932" s="5" t="s">
        <v>2059</v>
      </c>
    </row>
    <row r="933" spans="51:75" x14ac:dyDescent="0.3">
      <c r="AY933" s="12" t="e">
        <f>VLOOKUP(C933,#REF!, 2,FALSE)</f>
        <v>#REF!</v>
      </c>
      <c r="BM933" s="5" t="s">
        <v>4137</v>
      </c>
      <c r="BN933" s="5" t="s">
        <v>915</v>
      </c>
      <c r="BO933" s="5" t="s">
        <v>3765</v>
      </c>
      <c r="BU933" s="5" t="s">
        <v>4137</v>
      </c>
      <c r="BV933" s="5" t="s">
        <v>915</v>
      </c>
      <c r="BW933" s="5" t="s">
        <v>3765</v>
      </c>
    </row>
    <row r="934" spans="51:75" x14ac:dyDescent="0.3">
      <c r="AY934" s="12" t="e">
        <f>VLOOKUP(C934,#REF!, 2,FALSE)</f>
        <v>#REF!</v>
      </c>
      <c r="BM934" s="5" t="s">
        <v>825</v>
      </c>
      <c r="BN934" s="5" t="s">
        <v>1345</v>
      </c>
      <c r="BO934" s="5" t="s">
        <v>4139</v>
      </c>
      <c r="BU934" s="5" t="s">
        <v>825</v>
      </c>
      <c r="BV934" s="5" t="s">
        <v>1345</v>
      </c>
      <c r="BW934" s="5" t="s">
        <v>4139</v>
      </c>
    </row>
    <row r="935" spans="51:75" x14ac:dyDescent="0.3">
      <c r="AY935" s="12" t="e">
        <f>VLOOKUP(C935,#REF!, 2,FALSE)</f>
        <v>#REF!</v>
      </c>
      <c r="BM935" s="5" t="s">
        <v>4140</v>
      </c>
      <c r="BN935" s="5" t="s">
        <v>703</v>
      </c>
      <c r="BO935" s="5" t="s">
        <v>4141</v>
      </c>
      <c r="BU935" s="5" t="s">
        <v>4140</v>
      </c>
      <c r="BV935" s="5" t="s">
        <v>703</v>
      </c>
      <c r="BW935" s="5" t="s">
        <v>4141</v>
      </c>
    </row>
    <row r="936" spans="51:75" x14ac:dyDescent="0.3">
      <c r="AY936" s="12" t="e">
        <f>VLOOKUP(C936,#REF!, 2,FALSE)</f>
        <v>#REF!</v>
      </c>
      <c r="BM936" s="5" t="s">
        <v>4142</v>
      </c>
      <c r="BN936" s="5" t="s">
        <v>3210</v>
      </c>
      <c r="BO936" s="5" t="s">
        <v>4143</v>
      </c>
      <c r="BU936" s="5" t="s">
        <v>4142</v>
      </c>
      <c r="BV936" s="5" t="s">
        <v>3210</v>
      </c>
      <c r="BW936" s="5" t="s">
        <v>4143</v>
      </c>
    </row>
    <row r="937" spans="51:75" x14ac:dyDescent="0.3">
      <c r="AY937" s="12" t="e">
        <f>VLOOKUP(C937,#REF!, 2,FALSE)</f>
        <v>#REF!</v>
      </c>
      <c r="BM937" s="5" t="s">
        <v>826</v>
      </c>
      <c r="BN937" s="5" t="s">
        <v>670</v>
      </c>
      <c r="BO937" s="5" t="s">
        <v>4144</v>
      </c>
      <c r="BU937" s="5" t="s">
        <v>826</v>
      </c>
      <c r="BV937" s="5" t="s">
        <v>670</v>
      </c>
      <c r="BW937" s="5" t="s">
        <v>4144</v>
      </c>
    </row>
    <row r="938" spans="51:75" x14ac:dyDescent="0.3">
      <c r="AY938" s="12" t="e">
        <f>VLOOKUP(C938,#REF!, 2,FALSE)</f>
        <v>#REF!</v>
      </c>
      <c r="BM938" s="5" t="s">
        <v>4145</v>
      </c>
      <c r="BN938" s="5" t="s">
        <v>2986</v>
      </c>
      <c r="BO938" s="5" t="s">
        <v>2986</v>
      </c>
      <c r="BU938" s="5" t="s">
        <v>4145</v>
      </c>
      <c r="BV938" s="5" t="s">
        <v>2986</v>
      </c>
      <c r="BW938" s="5" t="s">
        <v>2986</v>
      </c>
    </row>
    <row r="939" spans="51:75" x14ac:dyDescent="0.3">
      <c r="AY939" s="12" t="e">
        <f>VLOOKUP(C939,#REF!, 2,FALSE)</f>
        <v>#REF!</v>
      </c>
      <c r="BM939" s="5" t="s">
        <v>4146</v>
      </c>
      <c r="BN939" s="5" t="s">
        <v>3210</v>
      </c>
      <c r="BO939" s="5" t="s">
        <v>2428</v>
      </c>
      <c r="BU939" s="5" t="s">
        <v>4146</v>
      </c>
      <c r="BV939" s="5" t="s">
        <v>3210</v>
      </c>
      <c r="BW939" s="5" t="s">
        <v>2428</v>
      </c>
    </row>
    <row r="940" spans="51:75" x14ac:dyDescent="0.3">
      <c r="AY940" s="12" t="e">
        <f>VLOOKUP(C940,#REF!, 2,FALSE)</f>
        <v>#REF!</v>
      </c>
      <c r="BM940" s="5" t="s">
        <v>4147</v>
      </c>
      <c r="BN940" s="5" t="s">
        <v>2986</v>
      </c>
      <c r="BO940" s="5" t="s">
        <v>4148</v>
      </c>
      <c r="BU940" s="5" t="s">
        <v>4147</v>
      </c>
      <c r="BV940" s="5" t="s">
        <v>2986</v>
      </c>
      <c r="BW940" s="5" t="s">
        <v>4148</v>
      </c>
    </row>
    <row r="941" spans="51:75" x14ac:dyDescent="0.3">
      <c r="AY941" s="12" t="e">
        <f>VLOOKUP(C941,#REF!, 2,FALSE)</f>
        <v>#REF!</v>
      </c>
      <c r="BM941" s="5" t="s">
        <v>827</v>
      </c>
      <c r="BN941" s="5" t="s">
        <v>852</v>
      </c>
      <c r="BO941" s="5" t="s">
        <v>4149</v>
      </c>
      <c r="BU941" s="5" t="s">
        <v>827</v>
      </c>
      <c r="BV941" s="5" t="s">
        <v>852</v>
      </c>
      <c r="BW941" s="5" t="s">
        <v>4149</v>
      </c>
    </row>
    <row r="942" spans="51:75" x14ac:dyDescent="0.3">
      <c r="AY942" s="12" t="e">
        <f>VLOOKUP(C942,#REF!, 2,FALSE)</f>
        <v>#REF!</v>
      </c>
      <c r="BM942" s="5" t="s">
        <v>4150</v>
      </c>
      <c r="BN942" s="5" t="s">
        <v>664</v>
      </c>
      <c r="BO942" s="5" t="s">
        <v>4151</v>
      </c>
      <c r="BU942" s="5" t="s">
        <v>4150</v>
      </c>
      <c r="BV942" s="5" t="s">
        <v>664</v>
      </c>
      <c r="BW942" s="5" t="s">
        <v>4151</v>
      </c>
    </row>
    <row r="943" spans="51:75" x14ac:dyDescent="0.3">
      <c r="AY943" s="12" t="e">
        <f>VLOOKUP(C943,#REF!, 2,FALSE)</f>
        <v>#REF!</v>
      </c>
      <c r="BM943" s="5" t="s">
        <v>532</v>
      </c>
      <c r="BN943" s="5" t="s">
        <v>3261</v>
      </c>
      <c r="BO943" s="5" t="s">
        <v>4152</v>
      </c>
      <c r="BU943" s="5" t="s">
        <v>532</v>
      </c>
      <c r="BV943" s="5" t="s">
        <v>3261</v>
      </c>
      <c r="BW943" s="5" t="s">
        <v>4152</v>
      </c>
    </row>
    <row r="944" spans="51:75" x14ac:dyDescent="0.3">
      <c r="AY944" s="12" t="e">
        <f>VLOOKUP(C944,#REF!, 2,FALSE)</f>
        <v>#REF!</v>
      </c>
      <c r="BM944" s="5" t="s">
        <v>4153</v>
      </c>
      <c r="BN944" s="5" t="s">
        <v>3050</v>
      </c>
      <c r="BO944" s="5" t="s">
        <v>4154</v>
      </c>
      <c r="BU944" s="5" t="s">
        <v>4153</v>
      </c>
      <c r="BV944" s="5" t="s">
        <v>3050</v>
      </c>
      <c r="BW944" s="5" t="s">
        <v>4154</v>
      </c>
    </row>
    <row r="945" spans="51:75" x14ac:dyDescent="0.3">
      <c r="AY945" s="12" t="e">
        <f>VLOOKUP(C945,#REF!, 2,FALSE)</f>
        <v>#REF!</v>
      </c>
      <c r="BM945" s="5" t="s">
        <v>4155</v>
      </c>
      <c r="BN945" s="5" t="s">
        <v>3261</v>
      </c>
      <c r="BO945" s="5" t="s">
        <v>4156</v>
      </c>
      <c r="BU945" s="5" t="s">
        <v>4155</v>
      </c>
      <c r="BV945" s="5" t="s">
        <v>3261</v>
      </c>
      <c r="BW945" s="5" t="s">
        <v>4156</v>
      </c>
    </row>
    <row r="946" spans="51:75" x14ac:dyDescent="0.3">
      <c r="AY946" s="12" t="e">
        <f>VLOOKUP(C946,#REF!, 2,FALSE)</f>
        <v>#REF!</v>
      </c>
      <c r="BM946" s="5" t="s">
        <v>4157</v>
      </c>
      <c r="BN946" s="5" t="s">
        <v>3261</v>
      </c>
      <c r="BO946" s="5" t="s">
        <v>2990</v>
      </c>
      <c r="BU946" s="5" t="s">
        <v>4157</v>
      </c>
      <c r="BV946" s="5" t="s">
        <v>3261</v>
      </c>
      <c r="BW946" s="5" t="s">
        <v>2990</v>
      </c>
    </row>
    <row r="947" spans="51:75" x14ac:dyDescent="0.3">
      <c r="AY947" s="12" t="e">
        <f>VLOOKUP(C947,#REF!, 2,FALSE)</f>
        <v>#REF!</v>
      </c>
      <c r="BM947" s="5" t="s">
        <v>4158</v>
      </c>
      <c r="BN947" s="5" t="s">
        <v>1345</v>
      </c>
      <c r="BO947" s="5" t="s">
        <v>4159</v>
      </c>
      <c r="BU947" s="5" t="s">
        <v>4158</v>
      </c>
      <c r="BV947" s="5" t="s">
        <v>1345</v>
      </c>
      <c r="BW947" s="5" t="s">
        <v>4159</v>
      </c>
    </row>
    <row r="948" spans="51:75" x14ac:dyDescent="0.3">
      <c r="AY948" s="12" t="e">
        <f>VLOOKUP(C948,#REF!, 2,FALSE)</f>
        <v>#REF!</v>
      </c>
      <c r="BM948" s="5" t="s">
        <v>828</v>
      </c>
      <c r="BN948" s="5" t="s">
        <v>3050</v>
      </c>
      <c r="BO948" s="5" t="s">
        <v>4160</v>
      </c>
      <c r="BU948" s="5" t="s">
        <v>828</v>
      </c>
      <c r="BV948" s="5" t="s">
        <v>3050</v>
      </c>
      <c r="BW948" s="5" t="s">
        <v>4160</v>
      </c>
    </row>
    <row r="949" spans="51:75" x14ac:dyDescent="0.3">
      <c r="AY949" s="12" t="e">
        <f>VLOOKUP(C949,#REF!, 2,FALSE)</f>
        <v>#REF!</v>
      </c>
      <c r="BM949" s="5" t="s">
        <v>4161</v>
      </c>
      <c r="BN949" s="5" t="s">
        <v>813</v>
      </c>
      <c r="BO949" s="5" t="s">
        <v>4162</v>
      </c>
      <c r="BU949" s="5" t="s">
        <v>4161</v>
      </c>
      <c r="BV949" s="5" t="s">
        <v>813</v>
      </c>
      <c r="BW949" s="5" t="s">
        <v>4162</v>
      </c>
    </row>
    <row r="950" spans="51:75" x14ac:dyDescent="0.3">
      <c r="AY950" s="12" t="e">
        <f>VLOOKUP(C950,#REF!, 2,FALSE)</f>
        <v>#REF!</v>
      </c>
      <c r="BM950" s="5" t="s">
        <v>4163</v>
      </c>
      <c r="BN950" s="5" t="s">
        <v>3050</v>
      </c>
      <c r="BO950" s="5" t="s">
        <v>4164</v>
      </c>
      <c r="BU950" s="5" t="s">
        <v>4163</v>
      </c>
      <c r="BV950" s="5" t="s">
        <v>3050</v>
      </c>
      <c r="BW950" s="5" t="s">
        <v>4164</v>
      </c>
    </row>
    <row r="951" spans="51:75" x14ac:dyDescent="0.3">
      <c r="AY951" s="12" t="e">
        <f>VLOOKUP(C951,#REF!, 2,FALSE)</f>
        <v>#REF!</v>
      </c>
      <c r="BM951" s="5" t="s">
        <v>4165</v>
      </c>
      <c r="BN951" s="5" t="s">
        <v>3261</v>
      </c>
      <c r="BO951" s="5" t="s">
        <v>4167</v>
      </c>
      <c r="BU951" s="5" t="s">
        <v>4165</v>
      </c>
      <c r="BV951" s="5" t="s">
        <v>3261</v>
      </c>
      <c r="BW951" s="5" t="s">
        <v>4167</v>
      </c>
    </row>
    <row r="952" spans="51:75" x14ac:dyDescent="0.3">
      <c r="AY952" s="12" t="e">
        <f>VLOOKUP(C952,#REF!, 2,FALSE)</f>
        <v>#REF!</v>
      </c>
      <c r="BM952" s="5" t="s">
        <v>4168</v>
      </c>
      <c r="BN952" s="5" t="s">
        <v>1345</v>
      </c>
      <c r="BO952" s="5" t="s">
        <v>4169</v>
      </c>
      <c r="BU952" s="5" t="s">
        <v>4168</v>
      </c>
      <c r="BV952" s="5" t="s">
        <v>1345</v>
      </c>
      <c r="BW952" s="5" t="s">
        <v>4169</v>
      </c>
    </row>
    <row r="953" spans="51:75" x14ac:dyDescent="0.3">
      <c r="AY953" s="12" t="e">
        <f>VLOOKUP(C953,#REF!, 2,FALSE)</f>
        <v>#REF!</v>
      </c>
      <c r="BM953" s="5" t="s">
        <v>4170</v>
      </c>
      <c r="BN953" s="5" t="s">
        <v>3210</v>
      </c>
      <c r="BO953" s="5" t="s">
        <v>4171</v>
      </c>
      <c r="BU953" s="5" t="s">
        <v>4170</v>
      </c>
      <c r="BV953" s="5" t="s">
        <v>3210</v>
      </c>
      <c r="BW953" s="5" t="s">
        <v>4171</v>
      </c>
    </row>
    <row r="954" spans="51:75" x14ac:dyDescent="0.3">
      <c r="AY954" s="12" t="e">
        <f>VLOOKUP(C954,#REF!, 2,FALSE)</f>
        <v>#REF!</v>
      </c>
      <c r="BM954" s="5" t="s">
        <v>4172</v>
      </c>
      <c r="BN954" s="5" t="s">
        <v>3261</v>
      </c>
      <c r="BO954" s="5" t="s">
        <v>4173</v>
      </c>
      <c r="BU954" s="5" t="s">
        <v>4172</v>
      </c>
      <c r="BV954" s="5" t="s">
        <v>3261</v>
      </c>
      <c r="BW954" s="5" t="s">
        <v>4173</v>
      </c>
    </row>
    <row r="955" spans="51:75" x14ac:dyDescent="0.3">
      <c r="AY955" s="12" t="e">
        <f>VLOOKUP(C955,#REF!, 2,FALSE)</f>
        <v>#REF!</v>
      </c>
      <c r="BM955" s="5" t="s">
        <v>4174</v>
      </c>
      <c r="BN955" s="5" t="s">
        <v>3261</v>
      </c>
      <c r="BO955" s="5" t="s">
        <v>4175</v>
      </c>
      <c r="BU955" s="5" t="s">
        <v>4174</v>
      </c>
      <c r="BV955" s="5" t="s">
        <v>3261</v>
      </c>
      <c r="BW955" s="5" t="s">
        <v>4175</v>
      </c>
    </row>
    <row r="956" spans="51:75" x14ac:dyDescent="0.3">
      <c r="AY956" s="12" t="e">
        <f>VLOOKUP(C956,#REF!, 2,FALSE)</f>
        <v>#REF!</v>
      </c>
      <c r="BM956" s="5" t="s">
        <v>829</v>
      </c>
      <c r="BN956" s="5" t="s">
        <v>3261</v>
      </c>
      <c r="BO956" s="5" t="s">
        <v>4176</v>
      </c>
      <c r="BU956" s="5" t="s">
        <v>829</v>
      </c>
      <c r="BV956" s="5" t="s">
        <v>3261</v>
      </c>
      <c r="BW956" s="5" t="s">
        <v>4176</v>
      </c>
    </row>
    <row r="957" spans="51:75" x14ac:dyDescent="0.3">
      <c r="AY957" s="12" t="e">
        <f>VLOOKUP(C957,#REF!, 2,FALSE)</f>
        <v>#REF!</v>
      </c>
      <c r="BM957" s="5" t="s">
        <v>4177</v>
      </c>
      <c r="BN957" s="5" t="s">
        <v>3010</v>
      </c>
      <c r="BO957" s="5" t="s">
        <v>951</v>
      </c>
      <c r="BU957" s="5" t="s">
        <v>4177</v>
      </c>
      <c r="BV957" s="5" t="s">
        <v>3010</v>
      </c>
      <c r="BW957" s="5" t="s">
        <v>951</v>
      </c>
    </row>
    <row r="958" spans="51:75" x14ac:dyDescent="0.3">
      <c r="AY958" s="12" t="e">
        <f>VLOOKUP(C958,#REF!, 2,FALSE)</f>
        <v>#REF!</v>
      </c>
      <c r="BM958" s="5" t="s">
        <v>4178</v>
      </c>
      <c r="BN958" s="5" t="s">
        <v>844</v>
      </c>
      <c r="BO958" s="5" t="s">
        <v>4179</v>
      </c>
      <c r="BU958" s="5" t="s">
        <v>4178</v>
      </c>
      <c r="BV958" s="5" t="s">
        <v>844</v>
      </c>
      <c r="BW958" s="5" t="s">
        <v>4179</v>
      </c>
    </row>
    <row r="959" spans="51:75" x14ac:dyDescent="0.3">
      <c r="AY959" s="12" t="e">
        <f>VLOOKUP(C959,#REF!, 2,FALSE)</f>
        <v>#REF!</v>
      </c>
      <c r="BM959" s="5" t="s">
        <v>4180</v>
      </c>
      <c r="BN959" s="5" t="s">
        <v>1345</v>
      </c>
      <c r="BO959" s="5" t="s">
        <v>4181</v>
      </c>
      <c r="BU959" s="5" t="s">
        <v>4180</v>
      </c>
      <c r="BV959" s="5" t="s">
        <v>1345</v>
      </c>
      <c r="BW959" s="5" t="s">
        <v>4181</v>
      </c>
    </row>
    <row r="960" spans="51:75" x14ac:dyDescent="0.3">
      <c r="AY960" s="12" t="e">
        <f>VLOOKUP(C960,#REF!, 2,FALSE)</f>
        <v>#REF!</v>
      </c>
      <c r="BM960" s="5" t="s">
        <v>830</v>
      </c>
      <c r="BN960" s="5" t="s">
        <v>3007</v>
      </c>
      <c r="BO960" s="5" t="s">
        <v>4182</v>
      </c>
      <c r="BU960" s="5" t="s">
        <v>830</v>
      </c>
      <c r="BV960" s="5" t="s">
        <v>3007</v>
      </c>
      <c r="BW960" s="5" t="s">
        <v>4182</v>
      </c>
    </row>
    <row r="961" spans="51:75" x14ac:dyDescent="0.3">
      <c r="AY961" s="12" t="e">
        <f>VLOOKUP(C961,#REF!, 2,FALSE)</f>
        <v>#REF!</v>
      </c>
      <c r="BM961" s="5" t="s">
        <v>4183</v>
      </c>
      <c r="BN961" s="5" t="s">
        <v>783</v>
      </c>
      <c r="BO961" s="5" t="s">
        <v>4185</v>
      </c>
      <c r="BU961" s="5" t="s">
        <v>4183</v>
      </c>
      <c r="BV961" s="5" t="s">
        <v>783</v>
      </c>
      <c r="BW961" s="5" t="s">
        <v>4185</v>
      </c>
    </row>
    <row r="962" spans="51:75" x14ac:dyDescent="0.3">
      <c r="AY962" s="12" t="e">
        <f>VLOOKUP(C962,#REF!, 2,FALSE)</f>
        <v>#REF!</v>
      </c>
      <c r="BM962" s="5" t="s">
        <v>4186</v>
      </c>
      <c r="BN962" s="5" t="s">
        <v>2986</v>
      </c>
      <c r="BO962" s="5" t="s">
        <v>2986</v>
      </c>
      <c r="BU962" s="5" t="s">
        <v>4186</v>
      </c>
      <c r="BV962" s="5" t="s">
        <v>2986</v>
      </c>
      <c r="BW962" s="5" t="s">
        <v>2986</v>
      </c>
    </row>
    <row r="963" spans="51:75" x14ac:dyDescent="0.3">
      <c r="AY963" s="12" t="e">
        <f>VLOOKUP(C963,#REF!, 2,FALSE)</f>
        <v>#REF!</v>
      </c>
      <c r="BM963" s="5" t="s">
        <v>4187</v>
      </c>
      <c r="BN963" s="5" t="s">
        <v>2986</v>
      </c>
      <c r="BO963" s="5" t="s">
        <v>4188</v>
      </c>
      <c r="BU963" s="5" t="s">
        <v>4187</v>
      </c>
      <c r="BV963" s="5" t="s">
        <v>2986</v>
      </c>
      <c r="BW963" s="5" t="s">
        <v>4188</v>
      </c>
    </row>
    <row r="964" spans="51:75" x14ac:dyDescent="0.3">
      <c r="AY964" s="12" t="e">
        <f>VLOOKUP(C964,#REF!, 2,FALSE)</f>
        <v>#REF!</v>
      </c>
      <c r="BM964" s="5" t="s">
        <v>4189</v>
      </c>
      <c r="BN964" s="5" t="s">
        <v>699</v>
      </c>
      <c r="BO964" s="5" t="s">
        <v>4191</v>
      </c>
      <c r="BU964" s="5" t="s">
        <v>4189</v>
      </c>
      <c r="BV964" s="5" t="s">
        <v>699</v>
      </c>
      <c r="BW964" s="5" t="s">
        <v>4191</v>
      </c>
    </row>
    <row r="965" spans="51:75" x14ac:dyDescent="0.3">
      <c r="AY965" s="12" t="e">
        <f>VLOOKUP(C965,#REF!, 2,FALSE)</f>
        <v>#REF!</v>
      </c>
      <c r="BM965" s="5" t="s">
        <v>4192</v>
      </c>
      <c r="BN965" s="5" t="s">
        <v>621</v>
      </c>
      <c r="BO965" s="5" t="s">
        <v>4193</v>
      </c>
      <c r="BU965" s="5" t="s">
        <v>4192</v>
      </c>
      <c r="BV965" s="5" t="s">
        <v>621</v>
      </c>
      <c r="BW965" s="5" t="s">
        <v>4193</v>
      </c>
    </row>
    <row r="966" spans="51:75" x14ac:dyDescent="0.3">
      <c r="AY966" s="12" t="e">
        <f>VLOOKUP(C966,#REF!, 2,FALSE)</f>
        <v>#REF!</v>
      </c>
      <c r="BM966" s="5" t="s">
        <v>553</v>
      </c>
      <c r="BN966" s="5" t="s">
        <v>642</v>
      </c>
      <c r="BO966" s="5" t="s">
        <v>4194</v>
      </c>
      <c r="BU966" s="5" t="s">
        <v>553</v>
      </c>
      <c r="BV966" s="5" t="s">
        <v>642</v>
      </c>
      <c r="BW966" s="5" t="s">
        <v>4194</v>
      </c>
    </row>
    <row r="967" spans="51:75" x14ac:dyDescent="0.3">
      <c r="AY967" s="12" t="e">
        <f>VLOOKUP(C967,#REF!, 2,FALSE)</f>
        <v>#REF!</v>
      </c>
      <c r="BM967" s="5" t="s">
        <v>4195</v>
      </c>
      <c r="BN967" s="5" t="s">
        <v>642</v>
      </c>
      <c r="BO967" s="5" t="s">
        <v>4196</v>
      </c>
      <c r="BU967" s="5" t="s">
        <v>4195</v>
      </c>
      <c r="BV967" s="5" t="s">
        <v>642</v>
      </c>
      <c r="BW967" s="5" t="s">
        <v>4196</v>
      </c>
    </row>
    <row r="968" spans="51:75" x14ac:dyDescent="0.3">
      <c r="AY968" s="12" t="e">
        <f>VLOOKUP(C968,#REF!, 2,FALSE)</f>
        <v>#REF!</v>
      </c>
      <c r="BM968" s="5" t="s">
        <v>4197</v>
      </c>
      <c r="BN968" s="5" t="s">
        <v>3210</v>
      </c>
      <c r="BO968" s="5" t="s">
        <v>4199</v>
      </c>
      <c r="BU968" s="5" t="s">
        <v>4197</v>
      </c>
      <c r="BV968" s="5" t="s">
        <v>3210</v>
      </c>
      <c r="BW968" s="5" t="s">
        <v>4199</v>
      </c>
    </row>
    <row r="969" spans="51:75" x14ac:dyDescent="0.3">
      <c r="AY969" s="12" t="e">
        <f>VLOOKUP(C969,#REF!, 2,FALSE)</f>
        <v>#REF!</v>
      </c>
      <c r="BM969" s="5" t="s">
        <v>4200</v>
      </c>
      <c r="BN969" s="5" t="s">
        <v>2986</v>
      </c>
      <c r="BO969" s="5" t="s">
        <v>1053</v>
      </c>
      <c r="BU969" s="5" t="s">
        <v>4200</v>
      </c>
      <c r="BV969" s="5" t="s">
        <v>2986</v>
      </c>
      <c r="BW969" s="5" t="s">
        <v>1053</v>
      </c>
    </row>
    <row r="970" spans="51:75" x14ac:dyDescent="0.3">
      <c r="AY970" s="12" t="e">
        <f>VLOOKUP(C970,#REF!, 2,FALSE)</f>
        <v>#REF!</v>
      </c>
      <c r="BM970" s="5" t="s">
        <v>4202</v>
      </c>
      <c r="BN970" s="5" t="s">
        <v>3261</v>
      </c>
      <c r="BO970" s="5" t="s">
        <v>3239</v>
      </c>
      <c r="BU970" s="5" t="s">
        <v>4202</v>
      </c>
      <c r="BV970" s="5" t="s">
        <v>3261</v>
      </c>
      <c r="BW970" s="5" t="s">
        <v>3239</v>
      </c>
    </row>
    <row r="971" spans="51:75" x14ac:dyDescent="0.3">
      <c r="AY971" s="12" t="e">
        <f>VLOOKUP(C971,#REF!, 2,FALSE)</f>
        <v>#REF!</v>
      </c>
      <c r="BM971" s="5" t="s">
        <v>4203</v>
      </c>
      <c r="BN971" s="5" t="s">
        <v>1142</v>
      </c>
      <c r="BO971" s="5" t="s">
        <v>4204</v>
      </c>
      <c r="BU971" s="5" t="s">
        <v>4203</v>
      </c>
      <c r="BV971" s="5" t="s">
        <v>1142</v>
      </c>
      <c r="BW971" s="5" t="s">
        <v>4204</v>
      </c>
    </row>
    <row r="972" spans="51:75" x14ac:dyDescent="0.3">
      <c r="AY972" s="12" t="e">
        <f>VLOOKUP(C972,#REF!, 2,FALSE)</f>
        <v>#REF!</v>
      </c>
      <c r="BM972" s="5" t="s">
        <v>4205</v>
      </c>
      <c r="BN972" s="5" t="s">
        <v>633</v>
      </c>
      <c r="BO972" s="5" t="s">
        <v>4207</v>
      </c>
      <c r="BU972" s="5" t="s">
        <v>4205</v>
      </c>
      <c r="BV972" s="5" t="s">
        <v>633</v>
      </c>
      <c r="BW972" s="5" t="s">
        <v>4207</v>
      </c>
    </row>
    <row r="973" spans="51:75" x14ac:dyDescent="0.3">
      <c r="AY973" s="12" t="e">
        <f>VLOOKUP(C973,#REF!, 2,FALSE)</f>
        <v>#REF!</v>
      </c>
      <c r="BM973" s="5" t="s">
        <v>530</v>
      </c>
      <c r="BN973" s="5" t="s">
        <v>639</v>
      </c>
      <c r="BO973" s="5" t="s">
        <v>4004</v>
      </c>
      <c r="BU973" s="5" t="s">
        <v>530</v>
      </c>
      <c r="BV973" s="5" t="s">
        <v>639</v>
      </c>
      <c r="BW973" s="5" t="s">
        <v>4004</v>
      </c>
    </row>
    <row r="974" spans="51:75" x14ac:dyDescent="0.3">
      <c r="AY974" s="12" t="e">
        <f>VLOOKUP(C974,#REF!, 2,FALSE)</f>
        <v>#REF!</v>
      </c>
      <c r="BM974" s="5" t="s">
        <v>831</v>
      </c>
      <c r="BN974" s="5" t="s">
        <v>639</v>
      </c>
      <c r="BO974" s="5" t="s">
        <v>4208</v>
      </c>
      <c r="BU974" s="5" t="s">
        <v>831</v>
      </c>
      <c r="BV974" s="5" t="s">
        <v>639</v>
      </c>
      <c r="BW974" s="5" t="s">
        <v>4208</v>
      </c>
    </row>
    <row r="975" spans="51:75" x14ac:dyDescent="0.3">
      <c r="AY975" s="12" t="e">
        <f>VLOOKUP(C975,#REF!, 2,FALSE)</f>
        <v>#REF!</v>
      </c>
      <c r="BM975" s="5" t="s">
        <v>531</v>
      </c>
      <c r="BN975" s="5" t="s">
        <v>639</v>
      </c>
      <c r="BO975" s="5" t="s">
        <v>4209</v>
      </c>
      <c r="BU975" s="5" t="s">
        <v>531</v>
      </c>
      <c r="BV975" s="5" t="s">
        <v>639</v>
      </c>
      <c r="BW975" s="5" t="s">
        <v>4209</v>
      </c>
    </row>
    <row r="976" spans="51:75" x14ac:dyDescent="0.3">
      <c r="AY976" s="12" t="e">
        <f>VLOOKUP(C976,#REF!, 2,FALSE)</f>
        <v>#REF!</v>
      </c>
      <c r="BM976" s="5" t="s">
        <v>4210</v>
      </c>
      <c r="BN976" s="5" t="s">
        <v>3261</v>
      </c>
      <c r="BO976" s="5" t="s">
        <v>4211</v>
      </c>
      <c r="BU976" s="5" t="s">
        <v>4210</v>
      </c>
      <c r="BV976" s="5" t="s">
        <v>3261</v>
      </c>
      <c r="BW976" s="5" t="s">
        <v>4211</v>
      </c>
    </row>
    <row r="977" spans="51:75" x14ac:dyDescent="0.3">
      <c r="AY977" s="12" t="e">
        <f>VLOOKUP(C977,#REF!, 2,FALSE)</f>
        <v>#REF!</v>
      </c>
      <c r="BM977" s="5" t="s">
        <v>832</v>
      </c>
      <c r="BN977" s="5" t="s">
        <v>1345</v>
      </c>
      <c r="BO977" s="5" t="s">
        <v>4212</v>
      </c>
      <c r="BU977" s="5" t="s">
        <v>832</v>
      </c>
      <c r="BV977" s="5" t="s">
        <v>1345</v>
      </c>
      <c r="BW977" s="5" t="s">
        <v>4212</v>
      </c>
    </row>
    <row r="978" spans="51:75" x14ac:dyDescent="0.3">
      <c r="AY978" s="12" t="e">
        <f>VLOOKUP(C978,#REF!, 2,FALSE)</f>
        <v>#REF!</v>
      </c>
      <c r="BM978" s="5" t="s">
        <v>4213</v>
      </c>
      <c r="BN978" s="5" t="s">
        <v>3050</v>
      </c>
      <c r="BO978" s="5" t="s">
        <v>2984</v>
      </c>
      <c r="BU978" s="5" t="s">
        <v>4213</v>
      </c>
      <c r="BV978" s="5" t="s">
        <v>3050</v>
      </c>
      <c r="BW978" s="5" t="s">
        <v>2984</v>
      </c>
    </row>
    <row r="979" spans="51:75" x14ac:dyDescent="0.3">
      <c r="AY979" s="12" t="e">
        <f>VLOOKUP(C979,#REF!, 2,FALSE)</f>
        <v>#REF!</v>
      </c>
      <c r="BM979" s="5" t="s">
        <v>4214</v>
      </c>
      <c r="BN979" s="5" t="s">
        <v>3010</v>
      </c>
      <c r="BO979" s="5" t="s">
        <v>3165</v>
      </c>
      <c r="BU979" s="5" t="s">
        <v>4214</v>
      </c>
      <c r="BV979" s="5" t="s">
        <v>3010</v>
      </c>
      <c r="BW979" s="5" t="s">
        <v>3165</v>
      </c>
    </row>
    <row r="980" spans="51:75" x14ac:dyDescent="0.3">
      <c r="AY980" s="12" t="e">
        <f>VLOOKUP(C980,#REF!, 2,FALSE)</f>
        <v>#REF!</v>
      </c>
      <c r="BM980" s="5" t="s">
        <v>4215</v>
      </c>
      <c r="BN980" s="5" t="s">
        <v>2982</v>
      </c>
      <c r="BO980" s="5" t="s">
        <v>3540</v>
      </c>
      <c r="BU980" s="5" t="s">
        <v>4215</v>
      </c>
      <c r="BV980" s="5" t="s">
        <v>2982</v>
      </c>
      <c r="BW980" s="5" t="s">
        <v>3540</v>
      </c>
    </row>
    <row r="981" spans="51:75" x14ac:dyDescent="0.3">
      <c r="AY981" s="12" t="e">
        <f>VLOOKUP(C981,#REF!, 2,FALSE)</f>
        <v>#REF!</v>
      </c>
      <c r="BM981" s="5" t="s">
        <v>4216</v>
      </c>
      <c r="BN981" s="5" t="s">
        <v>1270</v>
      </c>
      <c r="BO981" s="5" t="s">
        <v>4217</v>
      </c>
      <c r="BU981" s="5" t="s">
        <v>4216</v>
      </c>
      <c r="BV981" s="5" t="s">
        <v>1270</v>
      </c>
      <c r="BW981" s="5" t="s">
        <v>4217</v>
      </c>
    </row>
    <row r="982" spans="51:75" x14ac:dyDescent="0.3">
      <c r="AY982" s="12" t="e">
        <f>VLOOKUP(C982,#REF!, 2,FALSE)</f>
        <v>#REF!</v>
      </c>
      <c r="BM982" s="5" t="s">
        <v>4218</v>
      </c>
      <c r="BN982" s="5" t="s">
        <v>3050</v>
      </c>
      <c r="BO982" s="5" t="s">
        <v>4219</v>
      </c>
      <c r="BU982" s="5" t="s">
        <v>4218</v>
      </c>
      <c r="BV982" s="5" t="s">
        <v>3050</v>
      </c>
      <c r="BW982" s="5" t="s">
        <v>4219</v>
      </c>
    </row>
    <row r="983" spans="51:75" x14ac:dyDescent="0.3">
      <c r="AY983" s="12" t="e">
        <f>VLOOKUP(C983,#REF!, 2,FALSE)</f>
        <v>#REF!</v>
      </c>
      <c r="BM983" s="5" t="s">
        <v>552</v>
      </c>
      <c r="BN983" s="5" t="s">
        <v>2986</v>
      </c>
      <c r="BO983" s="5" t="s">
        <v>4220</v>
      </c>
      <c r="BU983" s="5" t="s">
        <v>552</v>
      </c>
      <c r="BV983" s="5" t="s">
        <v>2986</v>
      </c>
      <c r="BW983" s="5" t="s">
        <v>4220</v>
      </c>
    </row>
    <row r="984" spans="51:75" x14ac:dyDescent="0.3">
      <c r="AY984" s="12" t="e">
        <f>VLOOKUP(C984,#REF!, 2,FALSE)</f>
        <v>#REF!</v>
      </c>
      <c r="BM984" s="5" t="s">
        <v>4221</v>
      </c>
      <c r="BN984" s="5" t="s">
        <v>3010</v>
      </c>
      <c r="BO984" s="5" t="s">
        <v>4222</v>
      </c>
      <c r="BU984" s="5" t="s">
        <v>4221</v>
      </c>
      <c r="BV984" s="5" t="s">
        <v>3010</v>
      </c>
      <c r="BW984" s="5" t="s">
        <v>4222</v>
      </c>
    </row>
    <row r="985" spans="51:75" x14ac:dyDescent="0.3">
      <c r="AY985" s="12" t="e">
        <f>VLOOKUP(C985,#REF!, 2,FALSE)</f>
        <v>#REF!</v>
      </c>
      <c r="BM985" s="5" t="s">
        <v>4223</v>
      </c>
      <c r="BN985" s="5" t="s">
        <v>619</v>
      </c>
      <c r="BO985" s="5" t="s">
        <v>4224</v>
      </c>
      <c r="BU985" s="5" t="s">
        <v>4223</v>
      </c>
      <c r="BV985" s="5" t="s">
        <v>619</v>
      </c>
      <c r="BW985" s="5" t="s">
        <v>4224</v>
      </c>
    </row>
    <row r="986" spans="51:75" x14ac:dyDescent="0.3">
      <c r="AY986" s="12" t="e">
        <f>VLOOKUP(C986,#REF!, 2,FALSE)</f>
        <v>#REF!</v>
      </c>
      <c r="BM986" s="5" t="s">
        <v>4225</v>
      </c>
      <c r="BN986" s="5" t="s">
        <v>1272</v>
      </c>
      <c r="BO986" s="5" t="s">
        <v>4226</v>
      </c>
      <c r="BU986" s="5" t="s">
        <v>4225</v>
      </c>
      <c r="BV986" s="5" t="s">
        <v>1272</v>
      </c>
      <c r="BW986" s="5" t="s">
        <v>4226</v>
      </c>
    </row>
    <row r="987" spans="51:75" x14ac:dyDescent="0.3">
      <c r="AY987" s="12" t="e">
        <f>VLOOKUP(C987,#REF!, 2,FALSE)</f>
        <v>#REF!</v>
      </c>
      <c r="BM987" s="5" t="s">
        <v>4227</v>
      </c>
      <c r="BN987" s="5" t="s">
        <v>2986</v>
      </c>
      <c r="BO987" s="5" t="s">
        <v>2986</v>
      </c>
      <c r="BU987" s="5" t="s">
        <v>4227</v>
      </c>
      <c r="BV987" s="5" t="s">
        <v>2986</v>
      </c>
      <c r="BW987" s="5" t="s">
        <v>2986</v>
      </c>
    </row>
    <row r="988" spans="51:75" x14ac:dyDescent="0.3">
      <c r="AY988" s="12" t="e">
        <f>VLOOKUP(C988,#REF!, 2,FALSE)</f>
        <v>#REF!</v>
      </c>
      <c r="BM988" s="5" t="s">
        <v>833</v>
      </c>
      <c r="BN988" s="5" t="s">
        <v>2986</v>
      </c>
      <c r="BO988" s="5" t="s">
        <v>856</v>
      </c>
      <c r="BU988" s="5" t="s">
        <v>833</v>
      </c>
      <c r="BV988" s="5" t="s">
        <v>2986</v>
      </c>
      <c r="BW988" s="5" t="s">
        <v>856</v>
      </c>
    </row>
    <row r="989" spans="51:75" x14ac:dyDescent="0.3">
      <c r="AY989" s="12" t="e">
        <f>VLOOKUP(C989,#REF!, 2,FALSE)</f>
        <v>#REF!</v>
      </c>
      <c r="BM989" s="5" t="s">
        <v>834</v>
      </c>
      <c r="BN989" s="5" t="s">
        <v>813</v>
      </c>
      <c r="BO989" s="5" t="s">
        <v>4228</v>
      </c>
      <c r="BU989" s="5" t="s">
        <v>834</v>
      </c>
      <c r="BV989" s="5" t="s">
        <v>813</v>
      </c>
      <c r="BW989" s="5" t="s">
        <v>4228</v>
      </c>
    </row>
    <row r="990" spans="51:75" x14ac:dyDescent="0.3">
      <c r="AY990" s="12" t="e">
        <f>VLOOKUP(C990,#REF!, 2,FALSE)</f>
        <v>#REF!</v>
      </c>
      <c r="BM990" s="5" t="s">
        <v>4229</v>
      </c>
      <c r="BN990" s="5" t="s">
        <v>3050</v>
      </c>
      <c r="BO990" s="5" t="s">
        <v>4231</v>
      </c>
      <c r="BU990" s="5" t="s">
        <v>4229</v>
      </c>
      <c r="BV990" s="5" t="s">
        <v>3050</v>
      </c>
      <c r="BW990" s="5" t="s">
        <v>4231</v>
      </c>
    </row>
    <row r="991" spans="51:75" x14ac:dyDescent="0.3">
      <c r="AY991" s="12" t="e">
        <f>VLOOKUP(C991,#REF!, 2,FALSE)</f>
        <v>#REF!</v>
      </c>
      <c r="BM991" s="5" t="s">
        <v>4232</v>
      </c>
      <c r="BN991" s="5" t="s">
        <v>618</v>
      </c>
      <c r="BO991" s="5" t="s">
        <v>4233</v>
      </c>
      <c r="BU991" s="5" t="s">
        <v>4232</v>
      </c>
      <c r="BV991" s="5" t="s">
        <v>618</v>
      </c>
      <c r="BW991" s="5" t="s">
        <v>4233</v>
      </c>
    </row>
    <row r="992" spans="51:75" x14ac:dyDescent="0.3">
      <c r="AY992" s="12" t="e">
        <f>VLOOKUP(C992,#REF!, 2,FALSE)</f>
        <v>#REF!</v>
      </c>
      <c r="BM992" s="5" t="s">
        <v>4234</v>
      </c>
      <c r="BN992" s="5" t="s">
        <v>666</v>
      </c>
      <c r="BO992" s="5" t="s">
        <v>4235</v>
      </c>
      <c r="BU992" s="5" t="s">
        <v>4234</v>
      </c>
      <c r="BV992" s="5" t="s">
        <v>666</v>
      </c>
      <c r="BW992" s="5" t="s">
        <v>4235</v>
      </c>
    </row>
    <row r="993" spans="51:75" x14ac:dyDescent="0.3">
      <c r="AY993" s="12" t="e">
        <f>VLOOKUP(C993,#REF!, 2,FALSE)</f>
        <v>#REF!</v>
      </c>
      <c r="BM993" s="5" t="s">
        <v>4237</v>
      </c>
      <c r="BN993" s="5" t="s">
        <v>669</v>
      </c>
      <c r="BO993" s="5" t="s">
        <v>2112</v>
      </c>
      <c r="BU993" s="5" t="s">
        <v>4237</v>
      </c>
      <c r="BV993" s="5" t="s">
        <v>669</v>
      </c>
      <c r="BW993" s="5" t="s">
        <v>2112</v>
      </c>
    </row>
    <row r="994" spans="51:75" x14ac:dyDescent="0.3">
      <c r="AY994" s="12" t="e">
        <f>VLOOKUP(C994,#REF!, 2,FALSE)</f>
        <v>#REF!</v>
      </c>
      <c r="BM994" s="5" t="s">
        <v>4238</v>
      </c>
      <c r="BN994" s="5" t="s">
        <v>642</v>
      </c>
      <c r="BO994" s="5" t="s">
        <v>4239</v>
      </c>
      <c r="BU994" s="5" t="s">
        <v>4238</v>
      </c>
      <c r="BV994" s="5" t="s">
        <v>642</v>
      </c>
      <c r="BW994" s="5" t="s">
        <v>4239</v>
      </c>
    </row>
    <row r="995" spans="51:75" x14ac:dyDescent="0.3">
      <c r="AY995" s="12" t="e">
        <f>VLOOKUP(C995,#REF!, 2,FALSE)</f>
        <v>#REF!</v>
      </c>
      <c r="BM995" s="5" t="s">
        <v>835</v>
      </c>
      <c r="BN995" s="5" t="s">
        <v>1345</v>
      </c>
      <c r="BO995" s="5" t="s">
        <v>3383</v>
      </c>
      <c r="BU995" s="5" t="s">
        <v>835</v>
      </c>
      <c r="BV995" s="5" t="s">
        <v>1345</v>
      </c>
      <c r="BW995" s="5" t="s">
        <v>3383</v>
      </c>
    </row>
    <row r="996" spans="51:75" x14ac:dyDescent="0.3">
      <c r="AY996" s="12" t="e">
        <f>VLOOKUP(C996,#REF!, 2,FALSE)</f>
        <v>#REF!</v>
      </c>
      <c r="BM996" s="5" t="s">
        <v>4241</v>
      </c>
      <c r="BN996" s="5" t="s">
        <v>3261</v>
      </c>
      <c r="BO996" s="5" t="s">
        <v>4242</v>
      </c>
      <c r="BU996" s="5" t="s">
        <v>4241</v>
      </c>
      <c r="BV996" s="5" t="s">
        <v>3261</v>
      </c>
      <c r="BW996" s="5" t="s">
        <v>4242</v>
      </c>
    </row>
    <row r="997" spans="51:75" x14ac:dyDescent="0.3">
      <c r="AY997" s="12" t="e">
        <f>VLOOKUP(C997,#REF!, 2,FALSE)</f>
        <v>#REF!</v>
      </c>
      <c r="BM997" s="5" t="s">
        <v>4243</v>
      </c>
      <c r="BN997" s="5" t="s">
        <v>1142</v>
      </c>
      <c r="BO997" s="5" t="s">
        <v>4244</v>
      </c>
      <c r="BU997" s="5" t="s">
        <v>4243</v>
      </c>
      <c r="BV997" s="5" t="s">
        <v>1142</v>
      </c>
      <c r="BW997" s="5" t="s">
        <v>4244</v>
      </c>
    </row>
    <row r="998" spans="51:75" x14ac:dyDescent="0.3">
      <c r="AY998" s="12" t="e">
        <f>VLOOKUP(C998,#REF!, 2,FALSE)</f>
        <v>#REF!</v>
      </c>
      <c r="BM998" s="5" t="s">
        <v>4245</v>
      </c>
      <c r="BN998" s="5" t="s">
        <v>1272</v>
      </c>
      <c r="BO998" s="5" t="s">
        <v>4246</v>
      </c>
      <c r="BU998" s="5" t="s">
        <v>4245</v>
      </c>
      <c r="BV998" s="5" t="s">
        <v>1272</v>
      </c>
      <c r="BW998" s="5" t="s">
        <v>4246</v>
      </c>
    </row>
    <row r="999" spans="51:75" x14ac:dyDescent="0.3">
      <c r="AY999" s="12" t="e">
        <f>VLOOKUP(C999,#REF!, 2,FALSE)</f>
        <v>#REF!</v>
      </c>
      <c r="BM999" s="5" t="s">
        <v>4247</v>
      </c>
      <c r="BN999" s="5" t="s">
        <v>2986</v>
      </c>
      <c r="BO999" s="5" t="s">
        <v>4248</v>
      </c>
      <c r="BU999" s="5" t="s">
        <v>4247</v>
      </c>
      <c r="BV999" s="5" t="s">
        <v>2986</v>
      </c>
      <c r="BW999" s="5" t="s">
        <v>4248</v>
      </c>
    </row>
    <row r="1000" spans="51:75" x14ac:dyDescent="0.3">
      <c r="AY1000" s="12" t="e">
        <f>VLOOKUP(C1000,#REF!, 2,FALSE)</f>
        <v>#REF!</v>
      </c>
      <c r="BM1000" s="5" t="s">
        <v>529</v>
      </c>
      <c r="BN1000" s="5" t="s">
        <v>618</v>
      </c>
      <c r="BO1000" s="5" t="s">
        <v>4249</v>
      </c>
      <c r="BU1000" s="5" t="s">
        <v>529</v>
      </c>
      <c r="BV1000" s="5" t="s">
        <v>618</v>
      </c>
      <c r="BW1000" s="5" t="s">
        <v>4249</v>
      </c>
    </row>
    <row r="1001" spans="51:75" x14ac:dyDescent="0.3">
      <c r="AY1001" s="12" t="e">
        <f>VLOOKUP(C1001,#REF!, 2,FALSE)</f>
        <v>#REF!</v>
      </c>
      <c r="BM1001" s="5" t="s">
        <v>4250</v>
      </c>
      <c r="BN1001" s="5" t="s">
        <v>1694</v>
      </c>
      <c r="BO1001" s="5" t="s">
        <v>4251</v>
      </c>
      <c r="BU1001" s="5" t="s">
        <v>4250</v>
      </c>
      <c r="BV1001" s="5" t="s">
        <v>1694</v>
      </c>
      <c r="BW1001" s="5" t="s">
        <v>4251</v>
      </c>
    </row>
    <row r="1002" spans="51:75" x14ac:dyDescent="0.3">
      <c r="AY1002" s="12" t="e">
        <f>VLOOKUP(C1002,#REF!, 2,FALSE)</f>
        <v>#REF!</v>
      </c>
      <c r="BM1002" s="5" t="s">
        <v>566</v>
      </c>
      <c r="BN1002" s="5" t="s">
        <v>786</v>
      </c>
      <c r="BO1002" s="5" t="s">
        <v>4252</v>
      </c>
      <c r="BU1002" s="5" t="s">
        <v>566</v>
      </c>
      <c r="BV1002" s="5" t="s">
        <v>786</v>
      </c>
      <c r="BW1002" s="5" t="s">
        <v>4252</v>
      </c>
    </row>
    <row r="1003" spans="51:75" x14ac:dyDescent="0.3">
      <c r="AY1003" s="12" t="e">
        <f>VLOOKUP(C1003,#REF!, 2,FALSE)</f>
        <v>#REF!</v>
      </c>
      <c r="BM1003" s="5" t="s">
        <v>4253</v>
      </c>
      <c r="BN1003" s="5" t="s">
        <v>642</v>
      </c>
      <c r="BO1003" s="5" t="s">
        <v>1065</v>
      </c>
      <c r="BU1003" s="5" t="s">
        <v>4253</v>
      </c>
      <c r="BV1003" s="5" t="s">
        <v>642</v>
      </c>
      <c r="BW1003" s="5" t="s">
        <v>1065</v>
      </c>
    </row>
    <row r="1004" spans="51:75" x14ac:dyDescent="0.3">
      <c r="AY1004" s="12" t="e">
        <f>VLOOKUP(C1004,#REF!, 2,FALSE)</f>
        <v>#REF!</v>
      </c>
      <c r="BM1004" s="5" t="s">
        <v>4254</v>
      </c>
      <c r="BN1004" s="5" t="s">
        <v>2986</v>
      </c>
      <c r="BO1004" s="5" t="s">
        <v>4256</v>
      </c>
      <c r="BU1004" s="5" t="s">
        <v>4254</v>
      </c>
      <c r="BV1004" s="5" t="s">
        <v>2986</v>
      </c>
      <c r="BW1004" s="5" t="s">
        <v>4256</v>
      </c>
    </row>
    <row r="1005" spans="51:75" x14ac:dyDescent="0.3">
      <c r="AY1005" s="12" t="e">
        <f>VLOOKUP(C1005,#REF!, 2,FALSE)</f>
        <v>#REF!</v>
      </c>
      <c r="BM1005" s="5" t="s">
        <v>836</v>
      </c>
      <c r="BN1005" s="5" t="s">
        <v>639</v>
      </c>
      <c r="BO1005" s="5" t="s">
        <v>4257</v>
      </c>
      <c r="BU1005" s="5" t="s">
        <v>836</v>
      </c>
      <c r="BV1005" s="5" t="s">
        <v>639</v>
      </c>
      <c r="BW1005" s="5" t="s">
        <v>4257</v>
      </c>
    </row>
    <row r="1006" spans="51:75" x14ac:dyDescent="0.3">
      <c r="AY1006" s="12" t="e">
        <f>VLOOKUP(C1006,#REF!, 2,FALSE)</f>
        <v>#REF!</v>
      </c>
      <c r="BM1006" s="5" t="s">
        <v>4259</v>
      </c>
      <c r="BN1006" s="5" t="s">
        <v>2986</v>
      </c>
      <c r="BO1006" s="5" t="s">
        <v>4260</v>
      </c>
      <c r="BU1006" s="5" t="s">
        <v>4259</v>
      </c>
      <c r="BV1006" s="5" t="s">
        <v>2986</v>
      </c>
      <c r="BW1006" s="5" t="s">
        <v>4260</v>
      </c>
    </row>
    <row r="1007" spans="51:75" x14ac:dyDescent="0.3">
      <c r="AY1007" s="12" t="e">
        <f>VLOOKUP(C1007,#REF!, 2,FALSE)</f>
        <v>#REF!</v>
      </c>
      <c r="BM1007" s="5" t="s">
        <v>4261</v>
      </c>
      <c r="BN1007" s="5" t="s">
        <v>2986</v>
      </c>
      <c r="BO1007" s="5" t="s">
        <v>4262</v>
      </c>
      <c r="BU1007" s="5" t="s">
        <v>4261</v>
      </c>
      <c r="BV1007" s="5" t="s">
        <v>2986</v>
      </c>
      <c r="BW1007" s="5" t="s">
        <v>4262</v>
      </c>
    </row>
    <row r="1008" spans="51:75" x14ac:dyDescent="0.3">
      <c r="AY1008" s="12" t="e">
        <f>VLOOKUP(C1008,#REF!, 2,FALSE)</f>
        <v>#REF!</v>
      </c>
      <c r="BM1008" s="5" t="s">
        <v>4264</v>
      </c>
      <c r="BN1008" s="5" t="s">
        <v>3210</v>
      </c>
      <c r="BO1008" s="5" t="s">
        <v>4266</v>
      </c>
      <c r="BU1008" s="5" t="s">
        <v>4264</v>
      </c>
      <c r="BV1008" s="5" t="s">
        <v>3210</v>
      </c>
      <c r="BW1008" s="5" t="s">
        <v>4266</v>
      </c>
    </row>
    <row r="1009" spans="51:75" x14ac:dyDescent="0.3">
      <c r="AY1009" s="12" t="e">
        <f>VLOOKUP(C1009,#REF!, 2,FALSE)</f>
        <v>#REF!</v>
      </c>
      <c r="BM1009" s="5" t="s">
        <v>4267</v>
      </c>
      <c r="BN1009" s="5" t="s">
        <v>17000</v>
      </c>
      <c r="BO1009" s="5" t="s">
        <v>773</v>
      </c>
      <c r="BU1009" s="5" t="s">
        <v>4267</v>
      </c>
      <c r="BV1009" s="5" t="s">
        <v>17000</v>
      </c>
      <c r="BW1009" s="5" t="s">
        <v>773</v>
      </c>
    </row>
    <row r="1010" spans="51:75" x14ac:dyDescent="0.3">
      <c r="AY1010" s="12" t="e">
        <f>VLOOKUP(C1010,#REF!, 2,FALSE)</f>
        <v>#REF!</v>
      </c>
      <c r="BM1010" s="5" t="s">
        <v>4268</v>
      </c>
      <c r="BN1010" s="5" t="s">
        <v>790</v>
      </c>
      <c r="BO1010" s="5" t="s">
        <v>1524</v>
      </c>
      <c r="BU1010" s="5" t="s">
        <v>4268</v>
      </c>
      <c r="BV1010" s="5" t="s">
        <v>790</v>
      </c>
      <c r="BW1010" s="5" t="s">
        <v>1524</v>
      </c>
    </row>
    <row r="1011" spans="51:75" x14ac:dyDescent="0.3">
      <c r="AY1011" s="12" t="e">
        <f>VLOOKUP(C1011,#REF!, 2,FALSE)</f>
        <v>#REF!</v>
      </c>
      <c r="BM1011" s="5" t="s">
        <v>4270</v>
      </c>
      <c r="BN1011" s="5" t="s">
        <v>3050</v>
      </c>
      <c r="BO1011" s="5" t="s">
        <v>2939</v>
      </c>
      <c r="BU1011" s="5" t="s">
        <v>4270</v>
      </c>
      <c r="BV1011" s="5" t="s">
        <v>3050</v>
      </c>
      <c r="BW1011" s="5" t="s">
        <v>2939</v>
      </c>
    </row>
    <row r="1012" spans="51:75" x14ac:dyDescent="0.3">
      <c r="AY1012" s="12" t="e">
        <f>VLOOKUP(C1012,#REF!, 2,FALSE)</f>
        <v>#REF!</v>
      </c>
      <c r="BM1012" s="5" t="s">
        <v>4272</v>
      </c>
      <c r="BN1012" s="5" t="s">
        <v>3050</v>
      </c>
      <c r="BO1012" s="5" t="s">
        <v>4273</v>
      </c>
      <c r="BU1012" s="5" t="s">
        <v>4272</v>
      </c>
      <c r="BV1012" s="5" t="s">
        <v>3050</v>
      </c>
      <c r="BW1012" s="5" t="s">
        <v>4273</v>
      </c>
    </row>
    <row r="1013" spans="51:75" x14ac:dyDescent="0.3">
      <c r="AY1013" s="12" t="e">
        <f>VLOOKUP(C1013,#REF!, 2,FALSE)</f>
        <v>#REF!</v>
      </c>
      <c r="BM1013" s="5" t="s">
        <v>837</v>
      </c>
      <c r="BN1013" s="5" t="s">
        <v>2986</v>
      </c>
      <c r="BO1013" s="5" t="s">
        <v>4275</v>
      </c>
      <c r="BU1013" s="5" t="s">
        <v>837</v>
      </c>
      <c r="BV1013" s="5" t="s">
        <v>2986</v>
      </c>
      <c r="BW1013" s="5" t="s">
        <v>4275</v>
      </c>
    </row>
    <row r="1014" spans="51:75" x14ac:dyDescent="0.3">
      <c r="AY1014" s="12" t="e">
        <f>VLOOKUP(C1014,#REF!, 2,FALSE)</f>
        <v>#REF!</v>
      </c>
      <c r="BM1014" s="5" t="s">
        <v>4276</v>
      </c>
      <c r="BN1014" s="5" t="s">
        <v>2986</v>
      </c>
      <c r="BO1014" s="5" t="s">
        <v>2986</v>
      </c>
      <c r="BU1014" s="5" t="s">
        <v>4276</v>
      </c>
      <c r="BV1014" s="5" t="s">
        <v>2986</v>
      </c>
      <c r="BW1014" s="5" t="s">
        <v>2986</v>
      </c>
    </row>
    <row r="1015" spans="51:75" x14ac:dyDescent="0.3">
      <c r="AY1015" s="12" t="e">
        <f>VLOOKUP(C1015,#REF!, 2,FALSE)</f>
        <v>#REF!</v>
      </c>
      <c r="BM1015" s="5" t="s">
        <v>4277</v>
      </c>
      <c r="BN1015" s="5" t="s">
        <v>2986</v>
      </c>
      <c r="BO1015" s="5" t="s">
        <v>4273</v>
      </c>
      <c r="BU1015" s="5" t="s">
        <v>4277</v>
      </c>
      <c r="BV1015" s="5" t="s">
        <v>2986</v>
      </c>
      <c r="BW1015" s="5" t="s">
        <v>4273</v>
      </c>
    </row>
    <row r="1016" spans="51:75" x14ac:dyDescent="0.3">
      <c r="AY1016" s="12" t="e">
        <f>VLOOKUP(C1016,#REF!, 2,FALSE)</f>
        <v>#REF!</v>
      </c>
      <c r="BM1016" s="5" t="s">
        <v>4279</v>
      </c>
      <c r="BN1016" s="5" t="s">
        <v>615</v>
      </c>
      <c r="BO1016" s="5" t="s">
        <v>4280</v>
      </c>
      <c r="BU1016" s="5" t="s">
        <v>4279</v>
      </c>
      <c r="BV1016" s="5" t="s">
        <v>615</v>
      </c>
      <c r="BW1016" s="5" t="s">
        <v>4280</v>
      </c>
    </row>
    <row r="1017" spans="51:75" x14ac:dyDescent="0.3">
      <c r="AY1017" s="12" t="e">
        <f>VLOOKUP(C1017,#REF!, 2,FALSE)</f>
        <v>#REF!</v>
      </c>
      <c r="BM1017" s="5" t="s">
        <v>4281</v>
      </c>
      <c r="BN1017" s="5" t="s">
        <v>2986</v>
      </c>
      <c r="BO1017" s="5" t="s">
        <v>2986</v>
      </c>
      <c r="BU1017" s="5" t="s">
        <v>4281</v>
      </c>
      <c r="BV1017" s="5" t="s">
        <v>2986</v>
      </c>
      <c r="BW1017" s="5" t="s">
        <v>2986</v>
      </c>
    </row>
    <row r="1018" spans="51:75" x14ac:dyDescent="0.3">
      <c r="AY1018" s="12" t="e">
        <f>VLOOKUP(C1018,#REF!, 2,FALSE)</f>
        <v>#REF!</v>
      </c>
      <c r="BM1018" s="5" t="s">
        <v>4282</v>
      </c>
      <c r="BN1018" s="5" t="s">
        <v>2986</v>
      </c>
      <c r="BO1018" s="5" t="s">
        <v>2986</v>
      </c>
      <c r="BU1018" s="5" t="s">
        <v>4282</v>
      </c>
      <c r="BV1018" s="5" t="s">
        <v>2986</v>
      </c>
      <c r="BW1018" s="5" t="s">
        <v>2986</v>
      </c>
    </row>
    <row r="1019" spans="51:75" x14ac:dyDescent="0.3">
      <c r="AY1019" s="12" t="e">
        <f>VLOOKUP(C1019,#REF!, 2,FALSE)</f>
        <v>#REF!</v>
      </c>
      <c r="BM1019" s="5" t="s">
        <v>4283</v>
      </c>
      <c r="BN1019" s="5" t="s">
        <v>2986</v>
      </c>
      <c r="BO1019" s="5" t="s">
        <v>2986</v>
      </c>
      <c r="BU1019" s="5" t="s">
        <v>4283</v>
      </c>
      <c r="BV1019" s="5" t="s">
        <v>2986</v>
      </c>
      <c r="BW1019" s="5" t="s">
        <v>2986</v>
      </c>
    </row>
    <row r="1020" spans="51:75" x14ac:dyDescent="0.3">
      <c r="AY1020" s="12" t="e">
        <f>VLOOKUP(C1020,#REF!, 2,FALSE)</f>
        <v>#REF!</v>
      </c>
      <c r="BM1020" s="5" t="s">
        <v>4284</v>
      </c>
      <c r="BN1020" s="5" t="s">
        <v>2986</v>
      </c>
      <c r="BO1020" s="5" t="s">
        <v>2986</v>
      </c>
      <c r="BU1020" s="5" t="s">
        <v>4284</v>
      </c>
      <c r="BV1020" s="5" t="s">
        <v>2986</v>
      </c>
      <c r="BW1020" s="5" t="s">
        <v>2986</v>
      </c>
    </row>
    <row r="1021" spans="51:75" x14ac:dyDescent="0.3">
      <c r="AY1021" s="12" t="e">
        <f>VLOOKUP(C1021,#REF!, 2,FALSE)</f>
        <v>#REF!</v>
      </c>
      <c r="BM1021" s="5" t="s">
        <v>4286</v>
      </c>
      <c r="BN1021" s="5" t="s">
        <v>2986</v>
      </c>
      <c r="BO1021" s="5" t="s">
        <v>2986</v>
      </c>
      <c r="BU1021" s="5" t="s">
        <v>4286</v>
      </c>
      <c r="BV1021" s="5" t="s">
        <v>2986</v>
      </c>
      <c r="BW1021" s="5" t="s">
        <v>2986</v>
      </c>
    </row>
    <row r="1022" spans="51:75" x14ac:dyDescent="0.3">
      <c r="AY1022" s="12" t="e">
        <f>VLOOKUP(C1022,#REF!, 2,FALSE)</f>
        <v>#REF!</v>
      </c>
      <c r="BM1022" s="5" t="s">
        <v>4287</v>
      </c>
      <c r="BN1022" s="5" t="s">
        <v>2986</v>
      </c>
      <c r="BO1022" s="5" t="s">
        <v>2986</v>
      </c>
      <c r="BU1022" s="5" t="s">
        <v>4287</v>
      </c>
      <c r="BV1022" s="5" t="s">
        <v>2986</v>
      </c>
      <c r="BW1022" s="5" t="s">
        <v>2986</v>
      </c>
    </row>
    <row r="1023" spans="51:75" x14ac:dyDescent="0.3">
      <c r="AY1023" s="12" t="e">
        <f>VLOOKUP(C1023,#REF!, 2,FALSE)</f>
        <v>#REF!</v>
      </c>
      <c r="BM1023" s="5" t="s">
        <v>4288</v>
      </c>
      <c r="BN1023" s="5" t="s">
        <v>2986</v>
      </c>
      <c r="BO1023" s="5" t="s">
        <v>2986</v>
      </c>
      <c r="BU1023" s="5" t="s">
        <v>4288</v>
      </c>
      <c r="BV1023" s="5" t="s">
        <v>2986</v>
      </c>
      <c r="BW1023" s="5" t="s">
        <v>2986</v>
      </c>
    </row>
    <row r="1024" spans="51:75" x14ac:dyDescent="0.3">
      <c r="AY1024" s="12" t="e">
        <f>VLOOKUP(C1024,#REF!, 2,FALSE)</f>
        <v>#REF!</v>
      </c>
      <c r="BM1024" s="5" t="s">
        <v>4289</v>
      </c>
      <c r="BN1024" s="5" t="s">
        <v>2986</v>
      </c>
      <c r="BO1024" s="5" t="s">
        <v>2986</v>
      </c>
      <c r="BU1024" s="5" t="s">
        <v>4289</v>
      </c>
      <c r="BV1024" s="5" t="s">
        <v>2986</v>
      </c>
      <c r="BW1024" s="5" t="s">
        <v>2986</v>
      </c>
    </row>
    <row r="1025" spans="51:75" x14ac:dyDescent="0.3">
      <c r="AY1025" s="12" t="e">
        <f>VLOOKUP(C1025,#REF!, 2,FALSE)</f>
        <v>#REF!</v>
      </c>
      <c r="BM1025" s="5" t="s">
        <v>4290</v>
      </c>
      <c r="BN1025" s="5" t="s">
        <v>2986</v>
      </c>
      <c r="BO1025" s="5" t="s">
        <v>2986</v>
      </c>
      <c r="BU1025" s="5" t="s">
        <v>4290</v>
      </c>
      <c r="BV1025" s="5" t="s">
        <v>2986</v>
      </c>
      <c r="BW1025" s="5" t="s">
        <v>2986</v>
      </c>
    </row>
    <row r="1026" spans="51:75" x14ac:dyDescent="0.3">
      <c r="AY1026" s="12" t="e">
        <f>VLOOKUP(C1026,#REF!, 2,FALSE)</f>
        <v>#REF!</v>
      </c>
      <c r="BM1026" s="5" t="s">
        <v>4292</v>
      </c>
      <c r="BN1026" s="5" t="s">
        <v>2986</v>
      </c>
      <c r="BO1026" s="5" t="s">
        <v>2986</v>
      </c>
      <c r="BU1026" s="5" t="s">
        <v>4292</v>
      </c>
      <c r="BV1026" s="5" t="s">
        <v>2986</v>
      </c>
      <c r="BW1026" s="5" t="s">
        <v>2986</v>
      </c>
    </row>
    <row r="1027" spans="51:75" x14ac:dyDescent="0.3">
      <c r="AY1027" s="12" t="e">
        <f>VLOOKUP(C1027,#REF!, 2,FALSE)</f>
        <v>#REF!</v>
      </c>
      <c r="BM1027" s="5" t="s">
        <v>4293</v>
      </c>
      <c r="BN1027" s="5" t="s">
        <v>2986</v>
      </c>
      <c r="BO1027" s="5" t="s">
        <v>2986</v>
      </c>
      <c r="BU1027" s="5" t="s">
        <v>4293</v>
      </c>
      <c r="BV1027" s="5" t="s">
        <v>2986</v>
      </c>
      <c r="BW1027" s="5" t="s">
        <v>2986</v>
      </c>
    </row>
    <row r="1028" spans="51:75" x14ac:dyDescent="0.3">
      <c r="AY1028" s="12" t="e">
        <f>VLOOKUP(C1028,#REF!, 2,FALSE)</f>
        <v>#REF!</v>
      </c>
      <c r="BM1028" s="5" t="s">
        <v>4294</v>
      </c>
      <c r="BN1028" s="5" t="s">
        <v>2986</v>
      </c>
      <c r="BO1028" s="5" t="s">
        <v>2986</v>
      </c>
      <c r="BU1028" s="5" t="s">
        <v>4294</v>
      </c>
      <c r="BV1028" s="5" t="s">
        <v>2986</v>
      </c>
      <c r="BW1028" s="5" t="s">
        <v>2986</v>
      </c>
    </row>
    <row r="1029" spans="51:75" x14ac:dyDescent="0.3">
      <c r="AY1029" s="12" t="e">
        <f>VLOOKUP(C1029,#REF!, 2,FALSE)</f>
        <v>#REF!</v>
      </c>
      <c r="BM1029" s="5" t="s">
        <v>4295</v>
      </c>
      <c r="BN1029" s="5" t="s">
        <v>2986</v>
      </c>
      <c r="BO1029" s="5" t="s">
        <v>2986</v>
      </c>
      <c r="BU1029" s="5" t="s">
        <v>4295</v>
      </c>
      <c r="BV1029" s="5" t="s">
        <v>2986</v>
      </c>
      <c r="BW1029" s="5" t="s">
        <v>2986</v>
      </c>
    </row>
    <row r="1030" spans="51:75" x14ac:dyDescent="0.3">
      <c r="AY1030" s="12" t="e">
        <f>VLOOKUP(C1030,#REF!, 2,FALSE)</f>
        <v>#REF!</v>
      </c>
      <c r="BM1030" s="5" t="s">
        <v>4296</v>
      </c>
      <c r="BN1030" s="5" t="s">
        <v>2986</v>
      </c>
      <c r="BO1030" s="5" t="s">
        <v>2986</v>
      </c>
      <c r="BU1030" s="5" t="s">
        <v>4296</v>
      </c>
      <c r="BV1030" s="5" t="s">
        <v>2986</v>
      </c>
      <c r="BW1030" s="5" t="s">
        <v>2986</v>
      </c>
    </row>
    <row r="1031" spans="51:75" x14ac:dyDescent="0.3">
      <c r="AY1031" s="12" t="e">
        <f>VLOOKUP(C1031,#REF!, 2,FALSE)</f>
        <v>#REF!</v>
      </c>
      <c r="BM1031" s="5" t="s">
        <v>4297</v>
      </c>
      <c r="BN1031" s="5" t="s">
        <v>2986</v>
      </c>
      <c r="BO1031" s="5" t="s">
        <v>2986</v>
      </c>
      <c r="BU1031" s="5" t="s">
        <v>4297</v>
      </c>
      <c r="BV1031" s="5" t="s">
        <v>2986</v>
      </c>
      <c r="BW1031" s="5" t="s">
        <v>2986</v>
      </c>
    </row>
    <row r="1032" spans="51:75" x14ac:dyDescent="0.3">
      <c r="AY1032" s="12" t="e">
        <f>VLOOKUP(C1032,#REF!, 2,FALSE)</f>
        <v>#REF!</v>
      </c>
      <c r="BM1032" s="5" t="s">
        <v>4298</v>
      </c>
      <c r="BN1032" s="5" t="s">
        <v>2986</v>
      </c>
      <c r="BO1032" s="5" t="s">
        <v>2986</v>
      </c>
      <c r="BU1032" s="5" t="s">
        <v>4298</v>
      </c>
      <c r="BV1032" s="5" t="s">
        <v>2986</v>
      </c>
      <c r="BW1032" s="5" t="s">
        <v>2986</v>
      </c>
    </row>
    <row r="1033" spans="51:75" x14ac:dyDescent="0.3">
      <c r="AY1033" s="12" t="e">
        <f>VLOOKUP(C1033,#REF!, 2,FALSE)</f>
        <v>#REF!</v>
      </c>
      <c r="BM1033" s="5" t="s">
        <v>4299</v>
      </c>
      <c r="BN1033" s="5" t="s">
        <v>2986</v>
      </c>
      <c r="BO1033" s="5" t="s">
        <v>2986</v>
      </c>
      <c r="BU1033" s="5" t="s">
        <v>4299</v>
      </c>
      <c r="BV1033" s="5" t="s">
        <v>2986</v>
      </c>
      <c r="BW1033" s="5" t="s">
        <v>2986</v>
      </c>
    </row>
    <row r="1034" spans="51:75" x14ac:dyDescent="0.3">
      <c r="AY1034" s="12" t="e">
        <f>VLOOKUP(C1034,#REF!, 2,FALSE)</f>
        <v>#REF!</v>
      </c>
      <c r="BM1034" s="5" t="s">
        <v>4300</v>
      </c>
      <c r="BN1034" s="5" t="s">
        <v>628</v>
      </c>
      <c r="BO1034" s="5" t="s">
        <v>2365</v>
      </c>
      <c r="BU1034" s="5" t="s">
        <v>4300</v>
      </c>
      <c r="BV1034" s="5" t="s">
        <v>628</v>
      </c>
      <c r="BW1034" s="5" t="s">
        <v>2365</v>
      </c>
    </row>
    <row r="1035" spans="51:75" x14ac:dyDescent="0.3">
      <c r="AY1035" s="12" t="e">
        <f>VLOOKUP(C1035,#REF!, 2,FALSE)</f>
        <v>#REF!</v>
      </c>
      <c r="BM1035" s="5" t="s">
        <v>4302</v>
      </c>
      <c r="BN1035" s="5" t="s">
        <v>800</v>
      </c>
      <c r="BO1035" s="5" t="s">
        <v>2749</v>
      </c>
      <c r="BU1035" s="5" t="s">
        <v>4302</v>
      </c>
      <c r="BV1035" s="5" t="s">
        <v>800</v>
      </c>
      <c r="BW1035" s="5" t="s">
        <v>2749</v>
      </c>
    </row>
    <row r="1036" spans="51:75" x14ac:dyDescent="0.3">
      <c r="AY1036" s="12" t="e">
        <f>VLOOKUP(C1036,#REF!, 2,FALSE)</f>
        <v>#REF!</v>
      </c>
      <c r="BM1036" s="5" t="s">
        <v>4304</v>
      </c>
      <c r="BN1036" s="5" t="s">
        <v>658</v>
      </c>
      <c r="BO1036" s="5" t="s">
        <v>3480</v>
      </c>
      <c r="BU1036" s="5" t="s">
        <v>4304</v>
      </c>
      <c r="BV1036" s="5" t="s">
        <v>658</v>
      </c>
      <c r="BW1036" s="5" t="s">
        <v>3480</v>
      </c>
    </row>
    <row r="1037" spans="51:75" x14ac:dyDescent="0.3">
      <c r="AY1037" s="12" t="e">
        <f>VLOOKUP(C1037,#REF!, 2,FALSE)</f>
        <v>#REF!</v>
      </c>
      <c r="BM1037" s="5" t="s">
        <v>4305</v>
      </c>
      <c r="BN1037" s="5" t="s">
        <v>852</v>
      </c>
      <c r="BO1037" s="5" t="s">
        <v>4306</v>
      </c>
      <c r="BU1037" s="5" t="s">
        <v>4305</v>
      </c>
      <c r="BV1037" s="5" t="s">
        <v>852</v>
      </c>
      <c r="BW1037" s="5" t="s">
        <v>4306</v>
      </c>
    </row>
    <row r="1038" spans="51:75" x14ac:dyDescent="0.3">
      <c r="AY1038" s="12" t="e">
        <f>VLOOKUP(C1038,#REF!, 2,FALSE)</f>
        <v>#REF!</v>
      </c>
      <c r="BM1038" s="5" t="s">
        <v>4308</v>
      </c>
      <c r="BN1038" s="5" t="s">
        <v>3010</v>
      </c>
      <c r="BO1038" s="5" t="s">
        <v>2224</v>
      </c>
      <c r="BU1038" s="5" t="s">
        <v>4308</v>
      </c>
      <c r="BV1038" s="5" t="s">
        <v>3010</v>
      </c>
      <c r="BW1038" s="5" t="s">
        <v>2224</v>
      </c>
    </row>
    <row r="1039" spans="51:75" x14ac:dyDescent="0.3">
      <c r="AY1039" s="12" t="e">
        <f>VLOOKUP(C1039,#REF!, 2,FALSE)</f>
        <v>#REF!</v>
      </c>
      <c r="BM1039" s="5" t="s">
        <v>4309</v>
      </c>
      <c r="BN1039" s="5" t="s">
        <v>3210</v>
      </c>
      <c r="BO1039" s="5" t="s">
        <v>2434</v>
      </c>
      <c r="BU1039" s="5" t="s">
        <v>4309</v>
      </c>
      <c r="BV1039" s="5" t="s">
        <v>3210</v>
      </c>
      <c r="BW1039" s="5" t="s">
        <v>2434</v>
      </c>
    </row>
    <row r="1040" spans="51:75" x14ac:dyDescent="0.3">
      <c r="AY1040" s="12" t="e">
        <f>VLOOKUP(C1040,#REF!, 2,FALSE)</f>
        <v>#REF!</v>
      </c>
      <c r="BM1040" s="5" t="s">
        <v>4310</v>
      </c>
      <c r="BN1040" s="5" t="s">
        <v>3261</v>
      </c>
      <c r="BO1040" s="5" t="s">
        <v>3747</v>
      </c>
      <c r="BU1040" s="5" t="s">
        <v>4310</v>
      </c>
      <c r="BV1040" s="5" t="s">
        <v>3261</v>
      </c>
      <c r="BW1040" s="5" t="s">
        <v>3747</v>
      </c>
    </row>
    <row r="1041" spans="51:75" x14ac:dyDescent="0.3">
      <c r="AY1041" s="12" t="e">
        <f>VLOOKUP(C1041,#REF!, 2,FALSE)</f>
        <v>#REF!</v>
      </c>
      <c r="BM1041" s="5" t="s">
        <v>4312</v>
      </c>
      <c r="BN1041" s="5" t="s">
        <v>718</v>
      </c>
      <c r="BO1041" s="5" t="s">
        <v>4313</v>
      </c>
      <c r="BU1041" s="5" t="s">
        <v>4312</v>
      </c>
      <c r="BV1041" s="5" t="s">
        <v>718</v>
      </c>
      <c r="BW1041" s="5" t="s">
        <v>4313</v>
      </c>
    </row>
    <row r="1042" spans="51:75" x14ac:dyDescent="0.3">
      <c r="AY1042" s="12" t="e">
        <f>VLOOKUP(C1042,#REF!, 2,FALSE)</f>
        <v>#REF!</v>
      </c>
      <c r="BM1042" s="5" t="s">
        <v>4314</v>
      </c>
      <c r="BN1042" s="5" t="s">
        <v>17000</v>
      </c>
      <c r="BO1042" s="5" t="s">
        <v>773</v>
      </c>
      <c r="BU1042" s="5" t="s">
        <v>4314</v>
      </c>
      <c r="BV1042" s="5" t="s">
        <v>17000</v>
      </c>
      <c r="BW1042" s="5" t="s">
        <v>773</v>
      </c>
    </row>
    <row r="1043" spans="51:75" x14ac:dyDescent="0.3">
      <c r="AY1043" s="12" t="e">
        <f>VLOOKUP(C1043,#REF!, 2,FALSE)</f>
        <v>#REF!</v>
      </c>
      <c r="BM1043" s="5" t="s">
        <v>4316</v>
      </c>
      <c r="BN1043" s="5" t="s">
        <v>666</v>
      </c>
      <c r="BO1043" s="5" t="s">
        <v>3066</v>
      </c>
      <c r="BU1043" s="5" t="s">
        <v>4316</v>
      </c>
      <c r="BV1043" s="5" t="s">
        <v>666</v>
      </c>
      <c r="BW1043" s="5" t="s">
        <v>3066</v>
      </c>
    </row>
    <row r="1044" spans="51:75" x14ac:dyDescent="0.3">
      <c r="AY1044" s="12" t="e">
        <f>VLOOKUP(C1044,#REF!, 2,FALSE)</f>
        <v>#REF!</v>
      </c>
      <c r="BM1044" s="5" t="s">
        <v>4317</v>
      </c>
      <c r="BN1044" s="5" t="s">
        <v>3010</v>
      </c>
      <c r="BO1044" s="5" t="s">
        <v>4318</v>
      </c>
      <c r="BU1044" s="5" t="s">
        <v>4317</v>
      </c>
      <c r="BV1044" s="5" t="s">
        <v>3010</v>
      </c>
      <c r="BW1044" s="5" t="s">
        <v>4318</v>
      </c>
    </row>
    <row r="1045" spans="51:75" x14ac:dyDescent="0.3">
      <c r="AY1045" s="12" t="e">
        <f>VLOOKUP(C1045,#REF!, 2,FALSE)</f>
        <v>#REF!</v>
      </c>
      <c r="BM1045" s="5" t="s">
        <v>4319</v>
      </c>
      <c r="BN1045" s="5" t="s">
        <v>17000</v>
      </c>
      <c r="BO1045" s="5" t="s">
        <v>4320</v>
      </c>
      <c r="BU1045" s="5" t="s">
        <v>4319</v>
      </c>
      <c r="BV1045" s="5" t="s">
        <v>17000</v>
      </c>
      <c r="BW1045" s="5" t="s">
        <v>4320</v>
      </c>
    </row>
    <row r="1046" spans="51:75" x14ac:dyDescent="0.3">
      <c r="AY1046" s="12" t="e">
        <f>VLOOKUP(C1046,#REF!, 2,FALSE)</f>
        <v>#REF!</v>
      </c>
      <c r="BM1046" s="5" t="s">
        <v>4321</v>
      </c>
      <c r="BN1046" s="5" t="s">
        <v>618</v>
      </c>
      <c r="BO1046" s="5" t="s">
        <v>4323</v>
      </c>
      <c r="BU1046" s="5" t="s">
        <v>4321</v>
      </c>
      <c r="BV1046" s="5" t="s">
        <v>618</v>
      </c>
      <c r="BW1046" s="5" t="s">
        <v>4323</v>
      </c>
    </row>
    <row r="1047" spans="51:75" x14ac:dyDescent="0.3">
      <c r="AY1047" s="12" t="e">
        <f>VLOOKUP(C1047,#REF!, 2,FALSE)</f>
        <v>#REF!</v>
      </c>
      <c r="BM1047" s="5" t="s">
        <v>4324</v>
      </c>
      <c r="BN1047" s="5" t="s">
        <v>1345</v>
      </c>
      <c r="BO1047" s="5" t="s">
        <v>4325</v>
      </c>
      <c r="BU1047" s="5" t="s">
        <v>4324</v>
      </c>
      <c r="BV1047" s="5" t="s">
        <v>1345</v>
      </c>
      <c r="BW1047" s="5" t="s">
        <v>4325</v>
      </c>
    </row>
    <row r="1048" spans="51:75" x14ac:dyDescent="0.3">
      <c r="AY1048" s="12" t="e">
        <f>VLOOKUP(C1048,#REF!, 2,FALSE)</f>
        <v>#REF!</v>
      </c>
      <c r="BM1048" s="5" t="s">
        <v>4326</v>
      </c>
      <c r="BN1048" s="5" t="s">
        <v>1345</v>
      </c>
      <c r="BO1048" s="5" t="s">
        <v>4327</v>
      </c>
      <c r="BU1048" s="5" t="s">
        <v>4326</v>
      </c>
      <c r="BV1048" s="5" t="s">
        <v>1345</v>
      </c>
      <c r="BW1048" s="5" t="s">
        <v>4327</v>
      </c>
    </row>
    <row r="1049" spans="51:75" x14ac:dyDescent="0.3">
      <c r="AY1049" s="12" t="e">
        <f>VLOOKUP(C1049,#REF!, 2,FALSE)</f>
        <v>#REF!</v>
      </c>
      <c r="BM1049" s="5" t="s">
        <v>4328</v>
      </c>
      <c r="BN1049" s="5" t="s">
        <v>618</v>
      </c>
      <c r="BO1049" s="5" t="s">
        <v>4329</v>
      </c>
      <c r="BU1049" s="5" t="s">
        <v>4328</v>
      </c>
      <c r="BV1049" s="5" t="s">
        <v>618</v>
      </c>
      <c r="BW1049" s="5" t="s">
        <v>4329</v>
      </c>
    </row>
    <row r="1050" spans="51:75" x14ac:dyDescent="0.3">
      <c r="AY1050" s="12" t="e">
        <f>VLOOKUP(C1050,#REF!, 2,FALSE)</f>
        <v>#REF!</v>
      </c>
      <c r="BM1050" s="5" t="s">
        <v>4330</v>
      </c>
      <c r="BN1050" s="5" t="s">
        <v>852</v>
      </c>
      <c r="BO1050" s="5" t="s">
        <v>4327</v>
      </c>
      <c r="BU1050" s="5" t="s">
        <v>4330</v>
      </c>
      <c r="BV1050" s="5" t="s">
        <v>852</v>
      </c>
      <c r="BW1050" s="5" t="s">
        <v>4327</v>
      </c>
    </row>
    <row r="1051" spans="51:75" x14ac:dyDescent="0.3">
      <c r="AY1051" s="12" t="e">
        <f>VLOOKUP(C1051,#REF!, 2,FALSE)</f>
        <v>#REF!</v>
      </c>
      <c r="BM1051" s="5" t="s">
        <v>4331</v>
      </c>
      <c r="BN1051" s="5" t="s">
        <v>615</v>
      </c>
      <c r="BO1051" s="5" t="s">
        <v>3788</v>
      </c>
      <c r="BU1051" s="5" t="s">
        <v>4331</v>
      </c>
      <c r="BV1051" s="5" t="s">
        <v>615</v>
      </c>
      <c r="BW1051" s="5" t="s">
        <v>3788</v>
      </c>
    </row>
    <row r="1052" spans="51:75" x14ac:dyDescent="0.3">
      <c r="AY1052" s="12" t="e">
        <f>VLOOKUP(C1052,#REF!, 2,FALSE)</f>
        <v>#REF!</v>
      </c>
      <c r="BM1052" s="5" t="s">
        <v>4332</v>
      </c>
      <c r="BN1052" s="5" t="s">
        <v>669</v>
      </c>
      <c r="BO1052" s="5" t="s">
        <v>3014</v>
      </c>
      <c r="BU1052" s="5" t="s">
        <v>4332</v>
      </c>
      <c r="BV1052" s="5" t="s">
        <v>669</v>
      </c>
      <c r="BW1052" s="5" t="s">
        <v>3014</v>
      </c>
    </row>
    <row r="1053" spans="51:75" x14ac:dyDescent="0.3">
      <c r="AY1053" s="12" t="e">
        <f>VLOOKUP(C1053,#REF!, 2,FALSE)</f>
        <v>#REF!</v>
      </c>
      <c r="BM1053" s="5" t="s">
        <v>4333</v>
      </c>
      <c r="BN1053" s="5" t="s">
        <v>17000</v>
      </c>
      <c r="BO1053" s="5" t="s">
        <v>4334</v>
      </c>
      <c r="BU1053" s="5" t="s">
        <v>4333</v>
      </c>
      <c r="BV1053" s="5" t="s">
        <v>17000</v>
      </c>
      <c r="BW1053" s="5" t="s">
        <v>4334</v>
      </c>
    </row>
    <row r="1054" spans="51:75" x14ac:dyDescent="0.3">
      <c r="AY1054" s="12" t="e">
        <f>VLOOKUP(C1054,#REF!, 2,FALSE)</f>
        <v>#REF!</v>
      </c>
      <c r="BM1054" s="5" t="s">
        <v>838</v>
      </c>
      <c r="BN1054" s="5" t="s">
        <v>3102</v>
      </c>
      <c r="BO1054" s="5" t="s">
        <v>2550</v>
      </c>
      <c r="BU1054" s="5" t="s">
        <v>838</v>
      </c>
      <c r="BV1054" s="5" t="s">
        <v>3102</v>
      </c>
      <c r="BW1054" s="5" t="s">
        <v>2550</v>
      </c>
    </row>
    <row r="1055" spans="51:75" x14ac:dyDescent="0.3">
      <c r="AY1055" s="12" t="e">
        <f>VLOOKUP(C1055,#REF!, 2,FALSE)</f>
        <v>#REF!</v>
      </c>
      <c r="BM1055" s="5" t="s">
        <v>4335</v>
      </c>
      <c r="BN1055" s="5" t="s">
        <v>17000</v>
      </c>
      <c r="BO1055" s="5" t="s">
        <v>4336</v>
      </c>
      <c r="BU1055" s="5" t="s">
        <v>4335</v>
      </c>
      <c r="BV1055" s="5" t="s">
        <v>17000</v>
      </c>
      <c r="BW1055" s="5" t="s">
        <v>4336</v>
      </c>
    </row>
    <row r="1056" spans="51:75" x14ac:dyDescent="0.3">
      <c r="AY1056" s="12" t="e">
        <f>VLOOKUP(C1056,#REF!, 2,FALSE)</f>
        <v>#REF!</v>
      </c>
      <c r="BM1056" s="5" t="s">
        <v>839</v>
      </c>
      <c r="BN1056" s="5" t="s">
        <v>630</v>
      </c>
      <c r="BO1056" s="5" t="s">
        <v>861</v>
      </c>
      <c r="BU1056" s="5" t="s">
        <v>839</v>
      </c>
      <c r="BV1056" s="5" t="s">
        <v>630</v>
      </c>
      <c r="BW1056" s="5" t="s">
        <v>861</v>
      </c>
    </row>
    <row r="1057" spans="51:75" x14ac:dyDescent="0.3">
      <c r="AY1057" s="12" t="e">
        <f>VLOOKUP(C1057,#REF!, 2,FALSE)</f>
        <v>#REF!</v>
      </c>
      <c r="BM1057" s="5" t="s">
        <v>840</v>
      </c>
      <c r="BN1057" s="5" t="s">
        <v>17000</v>
      </c>
      <c r="BO1057" s="5" t="s">
        <v>4338</v>
      </c>
      <c r="BU1057" s="5" t="s">
        <v>840</v>
      </c>
      <c r="BV1057" s="5" t="s">
        <v>17000</v>
      </c>
      <c r="BW1057" s="5" t="s">
        <v>4338</v>
      </c>
    </row>
    <row r="1058" spans="51:75" x14ac:dyDescent="0.3">
      <c r="AY1058" s="12" t="e">
        <f>VLOOKUP(C1058,#REF!, 2,FALSE)</f>
        <v>#REF!</v>
      </c>
      <c r="BM1058" s="5" t="s">
        <v>4339</v>
      </c>
      <c r="BN1058" s="5" t="s">
        <v>17000</v>
      </c>
      <c r="BO1058" s="5" t="s">
        <v>717</v>
      </c>
      <c r="BU1058" s="5" t="s">
        <v>4339</v>
      </c>
      <c r="BV1058" s="5" t="s">
        <v>17000</v>
      </c>
      <c r="BW1058" s="5" t="s">
        <v>717</v>
      </c>
    </row>
    <row r="1059" spans="51:75" x14ac:dyDescent="0.3">
      <c r="AY1059" s="12" t="e">
        <f>VLOOKUP(C1059,#REF!, 2,FALSE)</f>
        <v>#REF!</v>
      </c>
      <c r="BM1059" s="5" t="s">
        <v>4340</v>
      </c>
      <c r="BN1059" s="5" t="s">
        <v>17000</v>
      </c>
      <c r="BO1059" s="5" t="s">
        <v>4342</v>
      </c>
      <c r="BU1059" s="5" t="s">
        <v>4340</v>
      </c>
      <c r="BV1059" s="5" t="s">
        <v>17000</v>
      </c>
      <c r="BW1059" s="5" t="s">
        <v>4342</v>
      </c>
    </row>
    <row r="1060" spans="51:75" x14ac:dyDescent="0.3">
      <c r="AY1060" s="12" t="e">
        <f>VLOOKUP(C1060,#REF!, 2,FALSE)</f>
        <v>#REF!</v>
      </c>
      <c r="BM1060" s="5" t="s">
        <v>4343</v>
      </c>
      <c r="BN1060" s="5" t="s">
        <v>17000</v>
      </c>
      <c r="BO1060" s="5" t="s">
        <v>2599</v>
      </c>
      <c r="BU1060" s="5" t="s">
        <v>4343</v>
      </c>
      <c r="BV1060" s="5" t="s">
        <v>17000</v>
      </c>
      <c r="BW1060" s="5" t="s">
        <v>2599</v>
      </c>
    </row>
    <row r="1061" spans="51:75" x14ac:dyDescent="0.3">
      <c r="AY1061" s="12" t="e">
        <f>VLOOKUP(C1061,#REF!, 2,FALSE)</f>
        <v>#REF!</v>
      </c>
      <c r="BM1061" s="5" t="s">
        <v>4345</v>
      </c>
      <c r="BN1061" s="5" t="s">
        <v>642</v>
      </c>
      <c r="BO1061" s="5" t="s">
        <v>4346</v>
      </c>
      <c r="BU1061" s="5" t="s">
        <v>4345</v>
      </c>
      <c r="BV1061" s="5" t="s">
        <v>642</v>
      </c>
      <c r="BW1061" s="5" t="s">
        <v>4346</v>
      </c>
    </row>
    <row r="1062" spans="51:75" x14ac:dyDescent="0.3">
      <c r="AY1062" s="12" t="e">
        <f>VLOOKUP(C1062,#REF!, 2,FALSE)</f>
        <v>#REF!</v>
      </c>
      <c r="BM1062" s="5" t="s">
        <v>4347</v>
      </c>
      <c r="BN1062" s="5" t="s">
        <v>17000</v>
      </c>
      <c r="BO1062" s="5" t="s">
        <v>4348</v>
      </c>
      <c r="BU1062" s="5" t="s">
        <v>4347</v>
      </c>
      <c r="BV1062" s="5" t="s">
        <v>17000</v>
      </c>
      <c r="BW1062" s="5" t="s">
        <v>4348</v>
      </c>
    </row>
    <row r="1063" spans="51:75" x14ac:dyDescent="0.3">
      <c r="AY1063" s="12" t="e">
        <f>VLOOKUP(C1063,#REF!, 2,FALSE)</f>
        <v>#REF!</v>
      </c>
      <c r="BM1063" s="5" t="s">
        <v>70</v>
      </c>
      <c r="BN1063" s="5" t="s">
        <v>614</v>
      </c>
      <c r="BO1063" s="5" t="s">
        <v>4348</v>
      </c>
      <c r="BU1063" s="5" t="s">
        <v>70</v>
      </c>
      <c r="BV1063" s="5" t="s">
        <v>614</v>
      </c>
      <c r="BW1063" s="5" t="s">
        <v>4348</v>
      </c>
    </row>
    <row r="1064" spans="51:75" x14ac:dyDescent="0.3">
      <c r="AY1064" s="12" t="e">
        <f>VLOOKUP(C1064,#REF!, 2,FALSE)</f>
        <v>#REF!</v>
      </c>
      <c r="BM1064" s="5" t="s">
        <v>4350</v>
      </c>
      <c r="BN1064" s="5" t="s">
        <v>997</v>
      </c>
      <c r="BO1064" s="5" t="s">
        <v>4351</v>
      </c>
      <c r="BU1064" s="5" t="s">
        <v>4350</v>
      </c>
      <c r="BV1064" s="5" t="s">
        <v>997</v>
      </c>
      <c r="BW1064" s="5" t="s">
        <v>4351</v>
      </c>
    </row>
    <row r="1065" spans="51:75" x14ac:dyDescent="0.3">
      <c r="AY1065" s="12" t="e">
        <f>VLOOKUP(C1065,#REF!, 2,FALSE)</f>
        <v>#REF!</v>
      </c>
      <c r="BM1065" s="5" t="s">
        <v>4352</v>
      </c>
      <c r="BN1065" s="5" t="s">
        <v>17000</v>
      </c>
      <c r="BO1065" s="5" t="s">
        <v>2306</v>
      </c>
      <c r="BU1065" s="5" t="s">
        <v>4352</v>
      </c>
      <c r="BV1065" s="5" t="s">
        <v>17000</v>
      </c>
      <c r="BW1065" s="5" t="s">
        <v>2306</v>
      </c>
    </row>
    <row r="1066" spans="51:75" x14ac:dyDescent="0.3">
      <c r="AY1066" s="12" t="e">
        <f>VLOOKUP(C1066,#REF!, 2,FALSE)</f>
        <v>#REF!</v>
      </c>
      <c r="BM1066" s="5" t="s">
        <v>4354</v>
      </c>
      <c r="BN1066" s="5" t="s">
        <v>17000</v>
      </c>
      <c r="BO1066" s="5" t="s">
        <v>4355</v>
      </c>
      <c r="BU1066" s="5" t="s">
        <v>4354</v>
      </c>
      <c r="BV1066" s="5" t="s">
        <v>17000</v>
      </c>
      <c r="BW1066" s="5" t="s">
        <v>4355</v>
      </c>
    </row>
    <row r="1067" spans="51:75" x14ac:dyDescent="0.3">
      <c r="AY1067" s="12" t="e">
        <f>VLOOKUP(C1067,#REF!, 2,FALSE)</f>
        <v>#REF!</v>
      </c>
      <c r="BM1067" s="5" t="s">
        <v>4357</v>
      </c>
      <c r="BN1067" s="5" t="s">
        <v>2986</v>
      </c>
      <c r="BO1067" s="5" t="s">
        <v>4358</v>
      </c>
      <c r="BU1067" s="5" t="s">
        <v>4357</v>
      </c>
      <c r="BV1067" s="5" t="s">
        <v>2986</v>
      </c>
      <c r="BW1067" s="5" t="s">
        <v>4358</v>
      </c>
    </row>
    <row r="1068" spans="51:75" x14ac:dyDescent="0.3">
      <c r="AY1068" s="12" t="e">
        <f>VLOOKUP(C1068,#REF!, 2,FALSE)</f>
        <v>#REF!</v>
      </c>
      <c r="BM1068" s="5" t="s">
        <v>841</v>
      </c>
      <c r="BN1068" s="5" t="s">
        <v>865</v>
      </c>
      <c r="BO1068" s="5" t="s">
        <v>864</v>
      </c>
      <c r="BU1068" s="5" t="s">
        <v>841</v>
      </c>
      <c r="BV1068" s="5" t="s">
        <v>865</v>
      </c>
      <c r="BW1068" s="5" t="s">
        <v>864</v>
      </c>
    </row>
    <row r="1069" spans="51:75" x14ac:dyDescent="0.3">
      <c r="AY1069" s="12" t="e">
        <f>VLOOKUP(C1069,#REF!, 2,FALSE)</f>
        <v>#REF!</v>
      </c>
      <c r="BM1069" s="5" t="s">
        <v>4360</v>
      </c>
      <c r="BN1069" s="5" t="s">
        <v>17000</v>
      </c>
      <c r="BO1069" s="5" t="s">
        <v>4361</v>
      </c>
      <c r="BU1069" s="5" t="s">
        <v>4360</v>
      </c>
      <c r="BV1069" s="5" t="s">
        <v>17000</v>
      </c>
      <c r="BW1069" s="5" t="s">
        <v>4361</v>
      </c>
    </row>
    <row r="1070" spans="51:75" x14ac:dyDescent="0.3">
      <c r="AY1070" s="12" t="e">
        <f>VLOOKUP(C1070,#REF!, 2,FALSE)</f>
        <v>#REF!</v>
      </c>
      <c r="BM1070" s="5" t="s">
        <v>4363</v>
      </c>
      <c r="BN1070" s="5" t="s">
        <v>778</v>
      </c>
      <c r="BO1070" s="5" t="s">
        <v>4364</v>
      </c>
      <c r="BU1070" s="5" t="s">
        <v>4363</v>
      </c>
      <c r="BV1070" s="5" t="s">
        <v>778</v>
      </c>
      <c r="BW1070" s="5" t="s">
        <v>4364</v>
      </c>
    </row>
    <row r="1071" spans="51:75" x14ac:dyDescent="0.3">
      <c r="AY1071" s="12" t="e">
        <f>VLOOKUP(C1071,#REF!, 2,FALSE)</f>
        <v>#REF!</v>
      </c>
      <c r="BM1071" s="5" t="s">
        <v>4367</v>
      </c>
      <c r="BN1071" s="5" t="s">
        <v>17000</v>
      </c>
      <c r="BO1071" s="5" t="s">
        <v>4368</v>
      </c>
      <c r="BU1071" s="5" t="s">
        <v>4367</v>
      </c>
      <c r="BV1071" s="5" t="s">
        <v>17000</v>
      </c>
      <c r="BW1071" s="5" t="s">
        <v>4368</v>
      </c>
    </row>
    <row r="1072" spans="51:75" x14ac:dyDescent="0.3">
      <c r="AY1072" s="12" t="e">
        <f>VLOOKUP(C1072,#REF!, 2,FALSE)</f>
        <v>#REF!</v>
      </c>
      <c r="BM1072" s="5" t="s">
        <v>4369</v>
      </c>
      <c r="BN1072" s="5" t="s">
        <v>3261</v>
      </c>
      <c r="BO1072" s="5" t="s">
        <v>4370</v>
      </c>
      <c r="BU1072" s="5" t="s">
        <v>4369</v>
      </c>
      <c r="BV1072" s="5" t="s">
        <v>3261</v>
      </c>
      <c r="BW1072" s="5" t="s">
        <v>4370</v>
      </c>
    </row>
    <row r="1073" spans="51:75" x14ac:dyDescent="0.3">
      <c r="AY1073" s="12" t="e">
        <f>VLOOKUP(C1073,#REF!, 2,FALSE)</f>
        <v>#REF!</v>
      </c>
      <c r="BM1073" s="5" t="s">
        <v>4371</v>
      </c>
      <c r="BN1073" s="5" t="s">
        <v>3102</v>
      </c>
      <c r="BO1073" s="5" t="s">
        <v>2986</v>
      </c>
      <c r="BU1073" s="5" t="s">
        <v>4371</v>
      </c>
      <c r="BV1073" s="5" t="s">
        <v>3102</v>
      </c>
      <c r="BW1073" s="5" t="s">
        <v>2986</v>
      </c>
    </row>
    <row r="1074" spans="51:75" x14ac:dyDescent="0.3">
      <c r="AY1074" s="12" t="e">
        <f>VLOOKUP(C1074,#REF!, 2,FALSE)</f>
        <v>#REF!</v>
      </c>
      <c r="BM1074" s="5" t="s">
        <v>4372</v>
      </c>
      <c r="BN1074" s="5" t="s">
        <v>628</v>
      </c>
      <c r="BO1074" s="5" t="s">
        <v>2195</v>
      </c>
      <c r="BU1074" s="5" t="s">
        <v>4372</v>
      </c>
      <c r="BV1074" s="5" t="s">
        <v>628</v>
      </c>
      <c r="BW1074" s="5" t="s">
        <v>2195</v>
      </c>
    </row>
    <row r="1075" spans="51:75" x14ac:dyDescent="0.3">
      <c r="AY1075" s="12" t="e">
        <f>VLOOKUP(C1075,#REF!, 2,FALSE)</f>
        <v>#REF!</v>
      </c>
      <c r="BM1075" s="5" t="s">
        <v>4373</v>
      </c>
      <c r="BN1075" s="5" t="s">
        <v>800</v>
      </c>
      <c r="BO1075" s="5" t="s">
        <v>3378</v>
      </c>
      <c r="BU1075" s="5" t="s">
        <v>4373</v>
      </c>
      <c r="BV1075" s="5" t="s">
        <v>800</v>
      </c>
      <c r="BW1075" s="5" t="s">
        <v>3378</v>
      </c>
    </row>
    <row r="1076" spans="51:75" x14ac:dyDescent="0.3">
      <c r="AY1076" s="12" t="e">
        <f>VLOOKUP(C1076,#REF!, 2,FALSE)</f>
        <v>#REF!</v>
      </c>
      <c r="BM1076" s="5" t="s">
        <v>4376</v>
      </c>
      <c r="BN1076" s="5" t="s">
        <v>658</v>
      </c>
      <c r="BO1076" s="5" t="s">
        <v>2195</v>
      </c>
      <c r="BU1076" s="5" t="s">
        <v>4376</v>
      </c>
      <c r="BV1076" s="5" t="s">
        <v>658</v>
      </c>
      <c r="BW1076" s="5" t="s">
        <v>2195</v>
      </c>
    </row>
    <row r="1077" spans="51:75" x14ac:dyDescent="0.3">
      <c r="AY1077" s="12" t="e">
        <f>VLOOKUP(C1077,#REF!, 2,FALSE)</f>
        <v>#REF!</v>
      </c>
      <c r="BM1077" s="5" t="s">
        <v>842</v>
      </c>
      <c r="BN1077" s="5" t="s">
        <v>703</v>
      </c>
      <c r="BO1077" s="5" t="s">
        <v>3025</v>
      </c>
      <c r="BU1077" s="5" t="s">
        <v>842</v>
      </c>
      <c r="BV1077" s="5" t="s">
        <v>703</v>
      </c>
      <c r="BW1077" s="5" t="s">
        <v>3025</v>
      </c>
    </row>
    <row r="1078" spans="51:75" x14ac:dyDescent="0.3">
      <c r="AY1078" s="12" t="e">
        <f>VLOOKUP(C1078,#REF!, 2,FALSE)</f>
        <v>#REF!</v>
      </c>
      <c r="BM1078" s="5" t="s">
        <v>4379</v>
      </c>
      <c r="BN1078" s="5" t="s">
        <v>665</v>
      </c>
      <c r="BO1078" s="5" t="s">
        <v>2195</v>
      </c>
      <c r="BU1078" s="5" t="s">
        <v>4379</v>
      </c>
      <c r="BV1078" s="5" t="s">
        <v>665</v>
      </c>
      <c r="BW1078" s="5" t="s">
        <v>2195</v>
      </c>
    </row>
    <row r="1079" spans="51:75" x14ac:dyDescent="0.3">
      <c r="AY1079" s="12" t="e">
        <f>VLOOKUP(C1079,#REF!, 2,FALSE)</f>
        <v>#REF!</v>
      </c>
      <c r="BM1079" s="5" t="s">
        <v>108</v>
      </c>
      <c r="BN1079" s="5" t="s">
        <v>627</v>
      </c>
      <c r="BO1079" s="5" t="s">
        <v>3025</v>
      </c>
      <c r="BU1079" s="5" t="s">
        <v>108</v>
      </c>
      <c r="BV1079" s="5" t="s">
        <v>627</v>
      </c>
      <c r="BW1079" s="5" t="s">
        <v>3025</v>
      </c>
    </row>
    <row r="1080" spans="51:75" x14ac:dyDescent="0.3">
      <c r="AY1080" s="12" t="e">
        <f>VLOOKUP(C1080,#REF!, 2,FALSE)</f>
        <v>#REF!</v>
      </c>
      <c r="BM1080" s="5" t="s">
        <v>4380</v>
      </c>
      <c r="BN1080" s="5" t="s">
        <v>3210</v>
      </c>
      <c r="BO1080" s="5" t="s">
        <v>4381</v>
      </c>
      <c r="BU1080" s="5" t="s">
        <v>4380</v>
      </c>
      <c r="BV1080" s="5" t="s">
        <v>3210</v>
      </c>
      <c r="BW1080" s="5" t="s">
        <v>4381</v>
      </c>
    </row>
    <row r="1081" spans="51:75" x14ac:dyDescent="0.3">
      <c r="AY1081" s="12" t="e">
        <f>VLOOKUP(C1081,#REF!, 2,FALSE)</f>
        <v>#REF!</v>
      </c>
      <c r="BM1081" s="5" t="s">
        <v>4383</v>
      </c>
      <c r="BN1081" s="5" t="s">
        <v>3210</v>
      </c>
      <c r="BO1081" s="5" t="s">
        <v>1065</v>
      </c>
      <c r="BU1081" s="5" t="s">
        <v>4383</v>
      </c>
      <c r="BV1081" s="5" t="s">
        <v>3210</v>
      </c>
      <c r="BW1081" s="5" t="s">
        <v>1065</v>
      </c>
    </row>
    <row r="1082" spans="51:75" x14ac:dyDescent="0.3">
      <c r="AY1082" s="12" t="e">
        <f>VLOOKUP(C1082,#REF!, 2,FALSE)</f>
        <v>#REF!</v>
      </c>
      <c r="BM1082" s="5" t="s">
        <v>4385</v>
      </c>
      <c r="BN1082" s="5" t="s">
        <v>1345</v>
      </c>
      <c r="BO1082" s="5" t="s">
        <v>4386</v>
      </c>
      <c r="BU1082" s="5" t="s">
        <v>4385</v>
      </c>
      <c r="BV1082" s="5" t="s">
        <v>1345</v>
      </c>
      <c r="BW1082" s="5" t="s">
        <v>4386</v>
      </c>
    </row>
    <row r="1083" spans="51:75" x14ac:dyDescent="0.3">
      <c r="AY1083" s="12" t="e">
        <f>VLOOKUP(C1083,#REF!, 2,FALSE)</f>
        <v>#REF!</v>
      </c>
      <c r="BM1083" s="5" t="s">
        <v>4387</v>
      </c>
      <c r="BN1083" s="5" t="s">
        <v>3210</v>
      </c>
      <c r="BO1083" s="5" t="s">
        <v>4388</v>
      </c>
      <c r="BU1083" s="5" t="s">
        <v>4387</v>
      </c>
      <c r="BV1083" s="5" t="s">
        <v>3210</v>
      </c>
      <c r="BW1083" s="5" t="s">
        <v>4388</v>
      </c>
    </row>
    <row r="1084" spans="51:75" x14ac:dyDescent="0.3">
      <c r="AY1084" s="12" t="e">
        <f>VLOOKUP(C1084,#REF!, 2,FALSE)</f>
        <v>#REF!</v>
      </c>
      <c r="BM1084" s="5" t="s">
        <v>4389</v>
      </c>
      <c r="BN1084" s="5" t="s">
        <v>17005</v>
      </c>
      <c r="BO1084" s="5" t="s">
        <v>773</v>
      </c>
      <c r="BU1084" s="5" t="s">
        <v>4389</v>
      </c>
      <c r="BV1084" s="5" t="s">
        <v>17005</v>
      </c>
      <c r="BW1084" s="5" t="s">
        <v>773</v>
      </c>
    </row>
    <row r="1085" spans="51:75" x14ac:dyDescent="0.3">
      <c r="AY1085" s="12" t="e">
        <f>VLOOKUP(C1085,#REF!, 2,FALSE)</f>
        <v>#REF!</v>
      </c>
      <c r="BM1085" s="5" t="s">
        <v>4390</v>
      </c>
      <c r="BN1085" s="5" t="s">
        <v>2986</v>
      </c>
      <c r="BO1085" s="5" t="s">
        <v>2986</v>
      </c>
      <c r="BU1085" s="5" t="s">
        <v>4390</v>
      </c>
      <c r="BV1085" s="5" t="s">
        <v>2986</v>
      </c>
      <c r="BW1085" s="5" t="s">
        <v>2986</v>
      </c>
    </row>
    <row r="1086" spans="51:75" x14ac:dyDescent="0.3">
      <c r="AY1086" s="12" t="e">
        <f>VLOOKUP(C1086,#REF!, 2,FALSE)</f>
        <v>#REF!</v>
      </c>
      <c r="BM1086" s="5" t="s">
        <v>4391</v>
      </c>
      <c r="BN1086" s="5" t="s">
        <v>2986</v>
      </c>
      <c r="BO1086" s="5" t="s">
        <v>2986</v>
      </c>
      <c r="BU1086" s="5" t="s">
        <v>4391</v>
      </c>
      <c r="BV1086" s="5" t="s">
        <v>2986</v>
      </c>
      <c r="BW1086" s="5" t="s">
        <v>2986</v>
      </c>
    </row>
    <row r="1087" spans="51:75" x14ac:dyDescent="0.3">
      <c r="AY1087" s="12" t="e">
        <f>VLOOKUP(C1087,#REF!, 2,FALSE)</f>
        <v>#REF!</v>
      </c>
      <c r="BM1087" s="5" t="s">
        <v>4392</v>
      </c>
      <c r="BN1087" s="5" t="s">
        <v>1142</v>
      </c>
      <c r="BO1087" s="5" t="s">
        <v>773</v>
      </c>
      <c r="BU1087" s="5" t="s">
        <v>4392</v>
      </c>
      <c r="BV1087" s="5" t="s">
        <v>1142</v>
      </c>
      <c r="BW1087" s="5" t="s">
        <v>773</v>
      </c>
    </row>
    <row r="1088" spans="51:75" x14ac:dyDescent="0.3">
      <c r="AY1088" s="12" t="e">
        <f>VLOOKUP(C1088,#REF!, 2,FALSE)</f>
        <v>#REF!</v>
      </c>
      <c r="BM1088" s="5" t="s">
        <v>4393</v>
      </c>
      <c r="BN1088" s="5" t="s">
        <v>642</v>
      </c>
      <c r="BO1088" s="5" t="s">
        <v>4394</v>
      </c>
      <c r="BU1088" s="5" t="s">
        <v>4393</v>
      </c>
      <c r="BV1088" s="5" t="s">
        <v>642</v>
      </c>
      <c r="BW1088" s="5" t="s">
        <v>4394</v>
      </c>
    </row>
    <row r="1089" spans="51:75" x14ac:dyDescent="0.3">
      <c r="AY1089" s="12" t="e">
        <f>VLOOKUP(C1089,#REF!, 2,FALSE)</f>
        <v>#REF!</v>
      </c>
      <c r="BM1089" s="5" t="s">
        <v>4397</v>
      </c>
      <c r="BN1089" s="5" t="s">
        <v>3261</v>
      </c>
      <c r="BO1089" s="5" t="s">
        <v>773</v>
      </c>
      <c r="BU1089" s="5" t="s">
        <v>4397</v>
      </c>
      <c r="BV1089" s="5" t="s">
        <v>3261</v>
      </c>
      <c r="BW1089" s="5" t="s">
        <v>773</v>
      </c>
    </row>
    <row r="1090" spans="51:75" x14ac:dyDescent="0.3">
      <c r="AY1090" s="12" t="e">
        <f>VLOOKUP(C1090,#REF!, 2,FALSE)</f>
        <v>#REF!</v>
      </c>
      <c r="BM1090" s="5" t="s">
        <v>4398</v>
      </c>
      <c r="BN1090" s="5" t="s">
        <v>3007</v>
      </c>
      <c r="BO1090" s="5" t="s">
        <v>2365</v>
      </c>
      <c r="BU1090" s="5" t="s">
        <v>4398</v>
      </c>
      <c r="BV1090" s="5" t="s">
        <v>3007</v>
      </c>
      <c r="BW1090" s="5" t="s">
        <v>2365</v>
      </c>
    </row>
    <row r="1091" spans="51:75" x14ac:dyDescent="0.3">
      <c r="AY1091" s="12" t="e">
        <f>VLOOKUP(C1091,#REF!, 2,FALSE)</f>
        <v>#REF!</v>
      </c>
      <c r="BM1091" s="5" t="s">
        <v>4399</v>
      </c>
      <c r="BN1091" s="5" t="s">
        <v>3261</v>
      </c>
      <c r="BO1091" s="5" t="s">
        <v>695</v>
      </c>
      <c r="BU1091" s="5" t="s">
        <v>4399</v>
      </c>
      <c r="BV1091" s="5" t="s">
        <v>3261</v>
      </c>
      <c r="BW1091" s="5" t="s">
        <v>695</v>
      </c>
    </row>
    <row r="1092" spans="51:75" x14ac:dyDescent="0.3">
      <c r="AY1092" s="12" t="e">
        <f>VLOOKUP(C1092,#REF!, 2,FALSE)</f>
        <v>#REF!</v>
      </c>
      <c r="BM1092" s="5" t="s">
        <v>4400</v>
      </c>
      <c r="BN1092" s="5" t="s">
        <v>3261</v>
      </c>
      <c r="BO1092" s="5" t="s">
        <v>1804</v>
      </c>
      <c r="BU1092" s="5" t="s">
        <v>4400</v>
      </c>
      <c r="BV1092" s="5" t="s">
        <v>3261</v>
      </c>
      <c r="BW1092" s="5" t="s">
        <v>1804</v>
      </c>
    </row>
    <row r="1093" spans="51:75" x14ac:dyDescent="0.3">
      <c r="AY1093" s="12" t="e">
        <f>VLOOKUP(C1093,#REF!, 2,FALSE)</f>
        <v>#REF!</v>
      </c>
      <c r="BM1093" s="5" t="s">
        <v>4401</v>
      </c>
      <c r="BN1093" s="5" t="s">
        <v>3007</v>
      </c>
      <c r="BO1093" s="5" t="s">
        <v>720</v>
      </c>
      <c r="BU1093" s="5" t="s">
        <v>4401</v>
      </c>
      <c r="BV1093" s="5" t="s">
        <v>3007</v>
      </c>
      <c r="BW1093" s="5" t="s">
        <v>720</v>
      </c>
    </row>
    <row r="1094" spans="51:75" x14ac:dyDescent="0.3">
      <c r="AY1094" s="12" t="e">
        <f>VLOOKUP(C1094,#REF!, 2,FALSE)</f>
        <v>#REF!</v>
      </c>
      <c r="BM1094" s="5" t="s">
        <v>4402</v>
      </c>
      <c r="BN1094" s="5" t="s">
        <v>2986</v>
      </c>
      <c r="BO1094" s="5" t="s">
        <v>773</v>
      </c>
      <c r="BU1094" s="5" t="s">
        <v>4402</v>
      </c>
      <c r="BV1094" s="5" t="s">
        <v>2986</v>
      </c>
      <c r="BW1094" s="5" t="s">
        <v>773</v>
      </c>
    </row>
    <row r="1095" spans="51:75" x14ac:dyDescent="0.3">
      <c r="AY1095" s="12" t="e">
        <f>VLOOKUP(C1095,#REF!, 2,FALSE)</f>
        <v>#REF!</v>
      </c>
      <c r="BM1095" s="5" t="s">
        <v>4403</v>
      </c>
      <c r="BN1095" s="5" t="s">
        <v>3007</v>
      </c>
      <c r="BO1095" s="5" t="s">
        <v>728</v>
      </c>
      <c r="BU1095" s="5" t="s">
        <v>4403</v>
      </c>
      <c r="BV1095" s="5" t="s">
        <v>3007</v>
      </c>
      <c r="BW1095" s="5" t="s">
        <v>728</v>
      </c>
    </row>
    <row r="1096" spans="51:75" x14ac:dyDescent="0.3">
      <c r="AY1096" s="12" t="e">
        <f>VLOOKUP(C1096,#REF!, 2,FALSE)</f>
        <v>#REF!</v>
      </c>
      <c r="BM1096" s="5" t="s">
        <v>4404</v>
      </c>
      <c r="BN1096" s="5" t="s">
        <v>1142</v>
      </c>
      <c r="BO1096" s="5" t="s">
        <v>728</v>
      </c>
      <c r="BU1096" s="5" t="s">
        <v>4404</v>
      </c>
      <c r="BV1096" s="5" t="s">
        <v>1142</v>
      </c>
      <c r="BW1096" s="5" t="s">
        <v>728</v>
      </c>
    </row>
    <row r="1097" spans="51:75" x14ac:dyDescent="0.3">
      <c r="AY1097" s="12" t="e">
        <f>VLOOKUP(C1097,#REF!, 2,FALSE)</f>
        <v>#REF!</v>
      </c>
      <c r="BM1097" s="5" t="s">
        <v>4405</v>
      </c>
      <c r="BN1097" s="5" t="s">
        <v>1345</v>
      </c>
      <c r="BO1097" s="5" t="s">
        <v>4407</v>
      </c>
      <c r="BU1097" s="5" t="s">
        <v>4405</v>
      </c>
      <c r="BV1097" s="5" t="s">
        <v>1345</v>
      </c>
      <c r="BW1097" s="5" t="s">
        <v>4407</v>
      </c>
    </row>
    <row r="1098" spans="51:75" x14ac:dyDescent="0.3">
      <c r="AY1098" s="12" t="e">
        <f>VLOOKUP(C1098,#REF!, 2,FALSE)</f>
        <v>#REF!</v>
      </c>
      <c r="BM1098" s="5" t="s">
        <v>4408</v>
      </c>
      <c r="BN1098" s="5" t="s">
        <v>718</v>
      </c>
      <c r="BO1098" s="5" t="s">
        <v>4410</v>
      </c>
      <c r="BU1098" s="5" t="s">
        <v>4408</v>
      </c>
      <c r="BV1098" s="5" t="s">
        <v>718</v>
      </c>
      <c r="BW1098" s="5" t="s">
        <v>4410</v>
      </c>
    </row>
    <row r="1099" spans="51:75" x14ac:dyDescent="0.3">
      <c r="AY1099" s="12" t="e">
        <f>VLOOKUP(C1099,#REF!, 2,FALSE)</f>
        <v>#REF!</v>
      </c>
      <c r="BM1099" s="5" t="s">
        <v>4411</v>
      </c>
      <c r="BN1099" s="5" t="s">
        <v>3210</v>
      </c>
      <c r="BO1099" s="5" t="s">
        <v>4412</v>
      </c>
      <c r="BU1099" s="5" t="s">
        <v>4411</v>
      </c>
      <c r="BV1099" s="5" t="s">
        <v>3210</v>
      </c>
      <c r="BW1099" s="5" t="s">
        <v>4412</v>
      </c>
    </row>
    <row r="1100" spans="51:75" x14ac:dyDescent="0.3">
      <c r="AY1100" s="12" t="e">
        <f>VLOOKUP(C1100,#REF!, 2,FALSE)</f>
        <v>#REF!</v>
      </c>
      <c r="BM1100" s="5" t="s">
        <v>4413</v>
      </c>
      <c r="BN1100" s="5" t="s">
        <v>865</v>
      </c>
      <c r="BO1100" s="5" t="s">
        <v>4414</v>
      </c>
      <c r="BU1100" s="5" t="s">
        <v>4413</v>
      </c>
      <c r="BV1100" s="5" t="s">
        <v>865</v>
      </c>
      <c r="BW1100" s="5" t="s">
        <v>4414</v>
      </c>
    </row>
    <row r="1101" spans="51:75" x14ac:dyDescent="0.3">
      <c r="AY1101" s="12" t="e">
        <f>VLOOKUP(C1101,#REF!, 2,FALSE)</f>
        <v>#REF!</v>
      </c>
      <c r="BM1101" s="5" t="s">
        <v>4416</v>
      </c>
      <c r="BN1101" s="5" t="s">
        <v>3210</v>
      </c>
      <c r="BO1101" s="5" t="s">
        <v>4417</v>
      </c>
      <c r="BU1101" s="5" t="s">
        <v>4416</v>
      </c>
      <c r="BV1101" s="5" t="s">
        <v>3210</v>
      </c>
      <c r="BW1101" s="5" t="s">
        <v>4417</v>
      </c>
    </row>
    <row r="1102" spans="51:75" x14ac:dyDescent="0.3">
      <c r="AY1102" s="12" t="e">
        <f>VLOOKUP(C1102,#REF!, 2,FALSE)</f>
        <v>#REF!</v>
      </c>
      <c r="BM1102" s="5" t="s">
        <v>4418</v>
      </c>
      <c r="BN1102" s="5" t="s">
        <v>660</v>
      </c>
      <c r="BO1102" s="5" t="s">
        <v>4420</v>
      </c>
      <c r="BU1102" s="5" t="s">
        <v>4418</v>
      </c>
      <c r="BV1102" s="5" t="s">
        <v>660</v>
      </c>
      <c r="BW1102" s="5" t="s">
        <v>4420</v>
      </c>
    </row>
    <row r="1103" spans="51:75" x14ac:dyDescent="0.3">
      <c r="AY1103" s="12" t="e">
        <f>VLOOKUP(C1103,#REF!, 2,FALSE)</f>
        <v>#REF!</v>
      </c>
      <c r="BM1103" s="5" t="s">
        <v>4422</v>
      </c>
      <c r="BN1103" s="5" t="s">
        <v>3210</v>
      </c>
      <c r="BO1103" s="5" t="s">
        <v>1166</v>
      </c>
      <c r="BU1103" s="5" t="s">
        <v>4422</v>
      </c>
      <c r="BV1103" s="5" t="s">
        <v>3210</v>
      </c>
      <c r="BW1103" s="5" t="s">
        <v>1166</v>
      </c>
    </row>
    <row r="1104" spans="51:75" x14ac:dyDescent="0.3">
      <c r="AY1104" s="12" t="e">
        <f>VLOOKUP(C1104,#REF!, 2,FALSE)</f>
        <v>#REF!</v>
      </c>
      <c r="BM1104" s="5" t="s">
        <v>4423</v>
      </c>
      <c r="BN1104" s="5" t="s">
        <v>3210</v>
      </c>
      <c r="BO1104" s="5" t="s">
        <v>4425</v>
      </c>
      <c r="BU1104" s="5" t="s">
        <v>4423</v>
      </c>
      <c r="BV1104" s="5" t="s">
        <v>3210</v>
      </c>
      <c r="BW1104" s="5" t="s">
        <v>4425</v>
      </c>
    </row>
    <row r="1105" spans="51:75" x14ac:dyDescent="0.3">
      <c r="AY1105" s="12" t="e">
        <f>VLOOKUP(C1105,#REF!, 2,FALSE)</f>
        <v>#REF!</v>
      </c>
      <c r="BM1105" s="5" t="s">
        <v>72</v>
      </c>
      <c r="BN1105" s="5" t="s">
        <v>1345</v>
      </c>
      <c r="BO1105" s="5" t="s">
        <v>1013</v>
      </c>
      <c r="BU1105" s="5" t="s">
        <v>72</v>
      </c>
      <c r="BV1105" s="5" t="s">
        <v>1345</v>
      </c>
      <c r="BW1105" s="5" t="s">
        <v>1013</v>
      </c>
    </row>
    <row r="1106" spans="51:75" x14ac:dyDescent="0.3">
      <c r="AY1106" s="12" t="e">
        <f>VLOOKUP(C1106,#REF!, 2,FALSE)</f>
        <v>#REF!</v>
      </c>
      <c r="BM1106" s="5" t="s">
        <v>109</v>
      </c>
      <c r="BN1106" s="5" t="s">
        <v>623</v>
      </c>
      <c r="BO1106" s="5" t="s">
        <v>4426</v>
      </c>
      <c r="BU1106" s="5" t="s">
        <v>109</v>
      </c>
      <c r="BV1106" s="5" t="s">
        <v>623</v>
      </c>
      <c r="BW1106" s="5" t="s">
        <v>4426</v>
      </c>
    </row>
    <row r="1107" spans="51:75" x14ac:dyDescent="0.3">
      <c r="AY1107" s="12" t="e">
        <f>VLOOKUP(C1107,#REF!, 2,FALSE)</f>
        <v>#REF!</v>
      </c>
      <c r="BM1107" s="5" t="s">
        <v>4427</v>
      </c>
      <c r="BN1107" s="5" t="s">
        <v>734</v>
      </c>
      <c r="BO1107" s="5" t="s">
        <v>4428</v>
      </c>
      <c r="BU1107" s="5" t="s">
        <v>4427</v>
      </c>
      <c r="BV1107" s="5" t="s">
        <v>734</v>
      </c>
      <c r="BW1107" s="5" t="s">
        <v>4428</v>
      </c>
    </row>
    <row r="1108" spans="51:75" x14ac:dyDescent="0.3">
      <c r="AY1108" s="12" t="e">
        <f>VLOOKUP(C1108,#REF!, 2,FALSE)</f>
        <v>#REF!</v>
      </c>
      <c r="BM1108" s="5" t="s">
        <v>4429</v>
      </c>
      <c r="BN1108" s="5" t="s">
        <v>3050</v>
      </c>
      <c r="BO1108" s="5" t="s">
        <v>4430</v>
      </c>
      <c r="BU1108" s="5" t="s">
        <v>4429</v>
      </c>
      <c r="BV1108" s="5" t="s">
        <v>3050</v>
      </c>
      <c r="BW1108" s="5" t="s">
        <v>4430</v>
      </c>
    </row>
    <row r="1109" spans="51:75" x14ac:dyDescent="0.3">
      <c r="AY1109" s="12" t="e">
        <f>VLOOKUP(C1109,#REF!, 2,FALSE)</f>
        <v>#REF!</v>
      </c>
      <c r="BM1109" s="5" t="s">
        <v>4431</v>
      </c>
      <c r="BN1109" s="5" t="s">
        <v>625</v>
      </c>
      <c r="BO1109" s="5" t="s">
        <v>4082</v>
      </c>
      <c r="BU1109" s="5" t="s">
        <v>4431</v>
      </c>
      <c r="BV1109" s="5" t="s">
        <v>625</v>
      </c>
      <c r="BW1109" s="5" t="s">
        <v>4082</v>
      </c>
    </row>
    <row r="1110" spans="51:75" x14ac:dyDescent="0.3">
      <c r="AY1110" s="12" t="e">
        <f>VLOOKUP(C1110,#REF!, 2,FALSE)</f>
        <v>#REF!</v>
      </c>
      <c r="BM1110" s="5" t="s">
        <v>4433</v>
      </c>
      <c r="BN1110" s="5" t="s">
        <v>621</v>
      </c>
      <c r="BO1110" s="5" t="s">
        <v>4434</v>
      </c>
      <c r="BU1110" s="5" t="s">
        <v>4433</v>
      </c>
      <c r="BV1110" s="5" t="s">
        <v>621</v>
      </c>
      <c r="BW1110" s="5" t="s">
        <v>4434</v>
      </c>
    </row>
    <row r="1111" spans="51:75" x14ac:dyDescent="0.3">
      <c r="AY1111" s="12" t="e">
        <f>VLOOKUP(C1111,#REF!, 2,FALSE)</f>
        <v>#REF!</v>
      </c>
      <c r="BM1111" s="5" t="s">
        <v>4435</v>
      </c>
      <c r="BN1111" s="5" t="s">
        <v>615</v>
      </c>
      <c r="BO1111" s="5" t="s">
        <v>2974</v>
      </c>
      <c r="BU1111" s="5" t="s">
        <v>4435</v>
      </c>
      <c r="BV1111" s="5" t="s">
        <v>615</v>
      </c>
      <c r="BW1111" s="5" t="s">
        <v>2974</v>
      </c>
    </row>
    <row r="1112" spans="51:75" x14ac:dyDescent="0.3">
      <c r="AY1112" s="12" t="e">
        <f>VLOOKUP(C1112,#REF!, 2,FALSE)</f>
        <v>#REF!</v>
      </c>
      <c r="BM1112" s="5" t="s">
        <v>4437</v>
      </c>
      <c r="BN1112" s="5" t="s">
        <v>621</v>
      </c>
      <c r="BO1112" s="5" t="s">
        <v>4438</v>
      </c>
      <c r="BU1112" s="5" t="s">
        <v>4437</v>
      </c>
      <c r="BV1112" s="5" t="s">
        <v>621</v>
      </c>
      <c r="BW1112" s="5" t="s">
        <v>4438</v>
      </c>
    </row>
    <row r="1113" spans="51:75" x14ac:dyDescent="0.3">
      <c r="AY1113" s="12" t="e">
        <f>VLOOKUP(C1113,#REF!, 2,FALSE)</f>
        <v>#REF!</v>
      </c>
      <c r="BM1113" s="5" t="s">
        <v>4439</v>
      </c>
      <c r="BN1113" s="5" t="s">
        <v>669</v>
      </c>
      <c r="BO1113" s="5" t="s">
        <v>4441</v>
      </c>
      <c r="BU1113" s="5" t="s">
        <v>4439</v>
      </c>
      <c r="BV1113" s="5" t="s">
        <v>669</v>
      </c>
      <c r="BW1113" s="5" t="s">
        <v>4441</v>
      </c>
    </row>
    <row r="1114" spans="51:75" x14ac:dyDescent="0.3">
      <c r="AY1114" s="12" t="e">
        <f>VLOOKUP(C1114,#REF!, 2,FALSE)</f>
        <v>#REF!</v>
      </c>
      <c r="BM1114" s="5" t="s">
        <v>868</v>
      </c>
      <c r="BN1114" s="5" t="s">
        <v>3261</v>
      </c>
      <c r="BO1114" s="5" t="s">
        <v>4442</v>
      </c>
      <c r="BU1114" s="5" t="s">
        <v>868</v>
      </c>
      <c r="BV1114" s="5" t="s">
        <v>3261</v>
      </c>
      <c r="BW1114" s="5" t="s">
        <v>4442</v>
      </c>
    </row>
    <row r="1115" spans="51:75" x14ac:dyDescent="0.3">
      <c r="AY1115" s="12" t="e">
        <f>VLOOKUP(C1115,#REF!, 2,FALSE)</f>
        <v>#REF!</v>
      </c>
      <c r="BM1115" s="5" t="s">
        <v>4443</v>
      </c>
      <c r="BN1115" s="5" t="s">
        <v>665</v>
      </c>
      <c r="BO1115" s="5" t="s">
        <v>4444</v>
      </c>
      <c r="BU1115" s="5" t="s">
        <v>4443</v>
      </c>
      <c r="BV1115" s="5" t="s">
        <v>665</v>
      </c>
      <c r="BW1115" s="5" t="s">
        <v>4444</v>
      </c>
    </row>
    <row r="1116" spans="51:75" x14ac:dyDescent="0.3">
      <c r="AY1116" s="12" t="e">
        <f>VLOOKUP(C1116,#REF!, 2,FALSE)</f>
        <v>#REF!</v>
      </c>
      <c r="BM1116" s="5" t="s">
        <v>110</v>
      </c>
      <c r="BN1116" s="5" t="s">
        <v>661</v>
      </c>
      <c r="BO1116" s="5" t="s">
        <v>4445</v>
      </c>
      <c r="BU1116" s="5" t="s">
        <v>110</v>
      </c>
      <c r="BV1116" s="5" t="s">
        <v>661</v>
      </c>
      <c r="BW1116" s="5" t="s">
        <v>4445</v>
      </c>
    </row>
    <row r="1117" spans="51:75" x14ac:dyDescent="0.3">
      <c r="AY1117" s="12" t="e">
        <f>VLOOKUP(C1117,#REF!, 2,FALSE)</f>
        <v>#REF!</v>
      </c>
      <c r="BM1117" s="5" t="s">
        <v>4447</v>
      </c>
      <c r="BN1117" s="5" t="s">
        <v>3261</v>
      </c>
      <c r="BO1117" s="5" t="s">
        <v>4448</v>
      </c>
      <c r="BU1117" s="5" t="s">
        <v>4447</v>
      </c>
      <c r="BV1117" s="5" t="s">
        <v>3261</v>
      </c>
      <c r="BW1117" s="5" t="s">
        <v>4448</v>
      </c>
    </row>
    <row r="1118" spans="51:75" x14ac:dyDescent="0.3">
      <c r="AY1118" s="12" t="e">
        <f>VLOOKUP(C1118,#REF!, 2,FALSE)</f>
        <v>#REF!</v>
      </c>
      <c r="BM1118" s="5" t="s">
        <v>4449</v>
      </c>
      <c r="BN1118" s="5" t="s">
        <v>3210</v>
      </c>
      <c r="BO1118" s="5" t="s">
        <v>4450</v>
      </c>
      <c r="BU1118" s="5" t="s">
        <v>4449</v>
      </c>
      <c r="BV1118" s="5" t="s">
        <v>3210</v>
      </c>
      <c r="BW1118" s="5" t="s">
        <v>4450</v>
      </c>
    </row>
    <row r="1119" spans="51:75" x14ac:dyDescent="0.3">
      <c r="AY1119" s="12" t="e">
        <f>VLOOKUP(C1119,#REF!, 2,FALSE)</f>
        <v>#REF!</v>
      </c>
      <c r="BM1119" s="5" t="s">
        <v>4452</v>
      </c>
      <c r="BN1119" s="5" t="s">
        <v>1016</v>
      </c>
      <c r="BO1119" s="5" t="s">
        <v>2940</v>
      </c>
      <c r="BU1119" s="5" t="s">
        <v>4452</v>
      </c>
      <c r="BV1119" s="5" t="s">
        <v>1016</v>
      </c>
      <c r="BW1119" s="5" t="s">
        <v>2940</v>
      </c>
    </row>
    <row r="1120" spans="51:75" x14ac:dyDescent="0.3">
      <c r="AY1120" s="12" t="e">
        <f>VLOOKUP(C1120,#REF!, 2,FALSE)</f>
        <v>#REF!</v>
      </c>
      <c r="BM1120" s="5" t="s">
        <v>4455</v>
      </c>
      <c r="BN1120" s="5" t="s">
        <v>3261</v>
      </c>
      <c r="BO1120" s="5" t="s">
        <v>1961</v>
      </c>
      <c r="BU1120" s="5" t="s">
        <v>4455</v>
      </c>
      <c r="BV1120" s="5" t="s">
        <v>3261</v>
      </c>
      <c r="BW1120" s="5" t="s">
        <v>1961</v>
      </c>
    </row>
    <row r="1121" spans="51:75" x14ac:dyDescent="0.3">
      <c r="AY1121" s="12" t="e">
        <f>VLOOKUP(C1121,#REF!, 2,FALSE)</f>
        <v>#REF!</v>
      </c>
      <c r="BM1121" s="5" t="s">
        <v>4456</v>
      </c>
      <c r="BN1121" s="5" t="s">
        <v>3210</v>
      </c>
      <c r="BO1121" s="5" t="s">
        <v>4457</v>
      </c>
      <c r="BU1121" s="5" t="s">
        <v>4456</v>
      </c>
      <c r="BV1121" s="5" t="s">
        <v>3210</v>
      </c>
      <c r="BW1121" s="5" t="s">
        <v>4457</v>
      </c>
    </row>
    <row r="1122" spans="51:75" x14ac:dyDescent="0.3">
      <c r="AY1122" s="12" t="e">
        <f>VLOOKUP(C1122,#REF!, 2,FALSE)</f>
        <v>#REF!</v>
      </c>
      <c r="BM1122" s="5" t="s">
        <v>4458</v>
      </c>
      <c r="BN1122" s="5" t="s">
        <v>3210</v>
      </c>
      <c r="BO1122" s="5" t="s">
        <v>4460</v>
      </c>
      <c r="BU1122" s="5" t="s">
        <v>4458</v>
      </c>
      <c r="BV1122" s="5" t="s">
        <v>3210</v>
      </c>
      <c r="BW1122" s="5" t="s">
        <v>4460</v>
      </c>
    </row>
    <row r="1123" spans="51:75" x14ac:dyDescent="0.3">
      <c r="AY1123" s="12" t="e">
        <f>VLOOKUP(C1123,#REF!, 2,FALSE)</f>
        <v>#REF!</v>
      </c>
      <c r="BM1123" s="5" t="s">
        <v>4462</v>
      </c>
      <c r="BN1123" s="5" t="s">
        <v>3210</v>
      </c>
      <c r="BO1123" s="5" t="s">
        <v>4463</v>
      </c>
      <c r="BU1123" s="5" t="s">
        <v>4462</v>
      </c>
      <c r="BV1123" s="5" t="s">
        <v>3210</v>
      </c>
      <c r="BW1123" s="5" t="s">
        <v>4463</v>
      </c>
    </row>
    <row r="1124" spans="51:75" x14ac:dyDescent="0.3">
      <c r="AY1124" s="12" t="e">
        <f>VLOOKUP(C1124,#REF!, 2,FALSE)</f>
        <v>#REF!</v>
      </c>
      <c r="BM1124" s="5" t="s">
        <v>150</v>
      </c>
      <c r="BN1124" s="5" t="s">
        <v>3210</v>
      </c>
      <c r="BO1124" s="5" t="s">
        <v>4464</v>
      </c>
      <c r="BU1124" s="5" t="s">
        <v>150</v>
      </c>
      <c r="BV1124" s="5" t="s">
        <v>3210</v>
      </c>
      <c r="BW1124" s="5" t="s">
        <v>4464</v>
      </c>
    </row>
    <row r="1125" spans="51:75" x14ac:dyDescent="0.3">
      <c r="AY1125" s="12" t="e">
        <f>VLOOKUP(C1125,#REF!, 2,FALSE)</f>
        <v>#REF!</v>
      </c>
      <c r="BM1125" s="5" t="s">
        <v>4465</v>
      </c>
      <c r="BN1125" s="5" t="s">
        <v>665</v>
      </c>
      <c r="BO1125" s="5" t="s">
        <v>1872</v>
      </c>
      <c r="BU1125" s="5" t="s">
        <v>4465</v>
      </c>
      <c r="BV1125" s="5" t="s">
        <v>665</v>
      </c>
      <c r="BW1125" s="5" t="s">
        <v>1872</v>
      </c>
    </row>
    <row r="1126" spans="51:75" x14ac:dyDescent="0.3">
      <c r="AY1126" s="12" t="e">
        <f>VLOOKUP(C1126,#REF!, 2,FALSE)</f>
        <v>#REF!</v>
      </c>
      <c r="BM1126" s="5" t="s">
        <v>869</v>
      </c>
      <c r="BN1126" s="5" t="s">
        <v>1345</v>
      </c>
      <c r="BO1126" s="5" t="s">
        <v>4467</v>
      </c>
      <c r="BU1126" s="5" t="s">
        <v>869</v>
      </c>
      <c r="BV1126" s="5" t="s">
        <v>1345</v>
      </c>
      <c r="BW1126" s="5" t="s">
        <v>4467</v>
      </c>
    </row>
    <row r="1127" spans="51:75" x14ac:dyDescent="0.3">
      <c r="AY1127" s="12" t="e">
        <f>VLOOKUP(C1127,#REF!, 2,FALSE)</f>
        <v>#REF!</v>
      </c>
      <c r="BM1127" s="5" t="s">
        <v>870</v>
      </c>
      <c r="BN1127" s="5" t="s">
        <v>3210</v>
      </c>
      <c r="BO1127" s="5" t="s">
        <v>4468</v>
      </c>
      <c r="BU1127" s="5" t="s">
        <v>870</v>
      </c>
      <c r="BV1127" s="5" t="s">
        <v>3210</v>
      </c>
      <c r="BW1127" s="5" t="s">
        <v>4468</v>
      </c>
    </row>
    <row r="1128" spans="51:75" x14ac:dyDescent="0.3">
      <c r="AY1128" s="12" t="e">
        <f>VLOOKUP(C1128,#REF!, 2,FALSE)</f>
        <v>#REF!</v>
      </c>
      <c r="BM1128" s="5" t="s">
        <v>4469</v>
      </c>
      <c r="BN1128" s="5" t="s">
        <v>665</v>
      </c>
      <c r="BO1128" s="5" t="s">
        <v>4470</v>
      </c>
      <c r="BU1128" s="5" t="s">
        <v>4469</v>
      </c>
      <c r="BV1128" s="5" t="s">
        <v>665</v>
      </c>
      <c r="BW1128" s="5" t="s">
        <v>4470</v>
      </c>
    </row>
    <row r="1129" spans="51:75" x14ac:dyDescent="0.3">
      <c r="AY1129" s="12" t="e">
        <f>VLOOKUP(C1129,#REF!, 2,FALSE)</f>
        <v>#REF!</v>
      </c>
      <c r="BM1129" s="5" t="s">
        <v>4472</v>
      </c>
      <c r="BN1129" s="5" t="s">
        <v>672</v>
      </c>
      <c r="BO1129" s="5" t="s">
        <v>1071</v>
      </c>
      <c r="BU1129" s="5" t="s">
        <v>4472</v>
      </c>
      <c r="BV1129" s="5" t="s">
        <v>672</v>
      </c>
      <c r="BW1129" s="5" t="s">
        <v>1071</v>
      </c>
    </row>
    <row r="1130" spans="51:75" x14ac:dyDescent="0.3">
      <c r="AY1130" s="12" t="e">
        <f>VLOOKUP(C1130,#REF!, 2,FALSE)</f>
        <v>#REF!</v>
      </c>
      <c r="BM1130" s="5" t="s">
        <v>4474</v>
      </c>
      <c r="BN1130" s="5" t="s">
        <v>639</v>
      </c>
      <c r="BO1130" s="5" t="s">
        <v>4475</v>
      </c>
      <c r="BU1130" s="5" t="s">
        <v>4474</v>
      </c>
      <c r="BV1130" s="5" t="s">
        <v>639</v>
      </c>
      <c r="BW1130" s="5" t="s">
        <v>4475</v>
      </c>
    </row>
    <row r="1131" spans="51:75" x14ac:dyDescent="0.3">
      <c r="AY1131" s="12" t="e">
        <f>VLOOKUP(C1131,#REF!, 2,FALSE)</f>
        <v>#REF!</v>
      </c>
      <c r="BM1131" s="5" t="s">
        <v>151</v>
      </c>
      <c r="BN1131" s="5" t="s">
        <v>865</v>
      </c>
      <c r="BO1131" s="5" t="s">
        <v>4477</v>
      </c>
      <c r="BU1131" s="5" t="s">
        <v>151</v>
      </c>
      <c r="BV1131" s="5" t="s">
        <v>865</v>
      </c>
      <c r="BW1131" s="5" t="s">
        <v>4477</v>
      </c>
    </row>
    <row r="1132" spans="51:75" x14ac:dyDescent="0.3">
      <c r="AY1132" s="12" t="e">
        <f>VLOOKUP(C1132,#REF!, 2,FALSE)</f>
        <v>#REF!</v>
      </c>
      <c r="BM1132" s="5" t="s">
        <v>4478</v>
      </c>
      <c r="BN1132" s="5" t="s">
        <v>661</v>
      </c>
      <c r="BO1132" s="5" t="s">
        <v>4480</v>
      </c>
      <c r="BU1132" s="5" t="s">
        <v>4478</v>
      </c>
      <c r="BV1132" s="5" t="s">
        <v>661</v>
      </c>
      <c r="BW1132" s="5" t="s">
        <v>4480</v>
      </c>
    </row>
    <row r="1133" spans="51:75" x14ac:dyDescent="0.3">
      <c r="AY1133" s="12" t="e">
        <f>VLOOKUP(C1133,#REF!, 2,FALSE)</f>
        <v>#REF!</v>
      </c>
      <c r="BM1133" s="5" t="s">
        <v>152</v>
      </c>
      <c r="BN1133" s="5" t="s">
        <v>633</v>
      </c>
      <c r="BO1133" s="5" t="s">
        <v>4481</v>
      </c>
      <c r="BU1133" s="5" t="s">
        <v>152</v>
      </c>
      <c r="BV1133" s="5" t="s">
        <v>633</v>
      </c>
      <c r="BW1133" s="5" t="s">
        <v>4481</v>
      </c>
    </row>
    <row r="1134" spans="51:75" x14ac:dyDescent="0.3">
      <c r="AY1134" s="12" t="e">
        <f>VLOOKUP(C1134,#REF!, 2,FALSE)</f>
        <v>#REF!</v>
      </c>
      <c r="BM1134" s="5" t="s">
        <v>871</v>
      </c>
      <c r="BN1134" s="5" t="s">
        <v>661</v>
      </c>
      <c r="BO1134" s="5" t="s">
        <v>4482</v>
      </c>
      <c r="BU1134" s="5" t="s">
        <v>871</v>
      </c>
      <c r="BV1134" s="5" t="s">
        <v>661</v>
      </c>
      <c r="BW1134" s="5" t="s">
        <v>4482</v>
      </c>
    </row>
    <row r="1135" spans="51:75" x14ac:dyDescent="0.3">
      <c r="AY1135" s="12" t="e">
        <f>VLOOKUP(C1135,#REF!, 2,FALSE)</f>
        <v>#REF!</v>
      </c>
      <c r="BM1135" s="5" t="s">
        <v>111</v>
      </c>
      <c r="BN1135" s="5" t="s">
        <v>722</v>
      </c>
      <c r="BO1135" s="5" t="s">
        <v>801</v>
      </c>
      <c r="BU1135" s="5" t="s">
        <v>111</v>
      </c>
      <c r="BV1135" s="5" t="s">
        <v>722</v>
      </c>
      <c r="BW1135" s="5" t="s">
        <v>801</v>
      </c>
    </row>
    <row r="1136" spans="51:75" x14ac:dyDescent="0.3">
      <c r="AY1136" s="12" t="e">
        <f>VLOOKUP(C1136,#REF!, 2,FALSE)</f>
        <v>#REF!</v>
      </c>
      <c r="BM1136" s="5" t="s">
        <v>872</v>
      </c>
      <c r="BN1136" s="5" t="s">
        <v>3210</v>
      </c>
      <c r="BO1136" s="5" t="s">
        <v>4484</v>
      </c>
      <c r="BU1136" s="5" t="s">
        <v>872</v>
      </c>
      <c r="BV1136" s="5" t="s">
        <v>3210</v>
      </c>
      <c r="BW1136" s="5" t="s">
        <v>4484</v>
      </c>
    </row>
    <row r="1137" spans="51:75" x14ac:dyDescent="0.3">
      <c r="AY1137" s="12" t="e">
        <f>VLOOKUP(C1137,#REF!, 2,FALSE)</f>
        <v>#REF!</v>
      </c>
      <c r="BM1137" s="5" t="s">
        <v>873</v>
      </c>
      <c r="BN1137" s="5" t="s">
        <v>3210</v>
      </c>
      <c r="BO1137" s="5" t="s">
        <v>4485</v>
      </c>
      <c r="BU1137" s="5" t="s">
        <v>873</v>
      </c>
      <c r="BV1137" s="5" t="s">
        <v>3210</v>
      </c>
      <c r="BW1137" s="5" t="s">
        <v>4485</v>
      </c>
    </row>
    <row r="1138" spans="51:75" x14ac:dyDescent="0.3">
      <c r="AY1138" s="12" t="e">
        <f>VLOOKUP(C1138,#REF!, 2,FALSE)</f>
        <v>#REF!</v>
      </c>
      <c r="BM1138" s="5" t="s">
        <v>874</v>
      </c>
      <c r="BN1138" s="5" t="s">
        <v>797</v>
      </c>
      <c r="BO1138" s="5" t="s">
        <v>4487</v>
      </c>
      <c r="BU1138" s="5" t="s">
        <v>874</v>
      </c>
      <c r="BV1138" s="5" t="s">
        <v>797</v>
      </c>
      <c r="BW1138" s="5" t="s">
        <v>4487</v>
      </c>
    </row>
    <row r="1139" spans="51:75" x14ac:dyDescent="0.3">
      <c r="AY1139" s="12" t="e">
        <f>VLOOKUP(C1139,#REF!, 2,FALSE)</f>
        <v>#REF!</v>
      </c>
      <c r="BM1139" s="5" t="s">
        <v>112</v>
      </c>
      <c r="BN1139" s="5" t="s">
        <v>708</v>
      </c>
      <c r="BO1139" s="5" t="s">
        <v>4488</v>
      </c>
      <c r="BU1139" s="5" t="s">
        <v>112</v>
      </c>
      <c r="BV1139" s="5" t="s">
        <v>708</v>
      </c>
      <c r="BW1139" s="5" t="s">
        <v>4488</v>
      </c>
    </row>
    <row r="1140" spans="51:75" x14ac:dyDescent="0.3">
      <c r="AY1140" s="12" t="e">
        <f>VLOOKUP(C1140,#REF!, 2,FALSE)</f>
        <v>#REF!</v>
      </c>
      <c r="BM1140" s="5" t="s">
        <v>875</v>
      </c>
      <c r="BN1140" s="5" t="s">
        <v>3210</v>
      </c>
      <c r="BO1140" s="5" t="s">
        <v>662</v>
      </c>
      <c r="BU1140" s="5" t="s">
        <v>875</v>
      </c>
      <c r="BV1140" s="5" t="s">
        <v>3210</v>
      </c>
      <c r="BW1140" s="5" t="s">
        <v>662</v>
      </c>
    </row>
    <row r="1141" spans="51:75" x14ac:dyDescent="0.3">
      <c r="AY1141" s="12" t="e">
        <f>VLOOKUP(C1141,#REF!, 2,FALSE)</f>
        <v>#REF!</v>
      </c>
      <c r="BM1141" s="5" t="s">
        <v>4489</v>
      </c>
      <c r="BN1141" s="5" t="s">
        <v>661</v>
      </c>
      <c r="BO1141" s="5" t="s">
        <v>2653</v>
      </c>
      <c r="BU1141" s="5" t="s">
        <v>4489</v>
      </c>
      <c r="BV1141" s="5" t="s">
        <v>661</v>
      </c>
      <c r="BW1141" s="5" t="s">
        <v>2653</v>
      </c>
    </row>
    <row r="1142" spans="51:75" x14ac:dyDescent="0.3">
      <c r="AY1142" s="12" t="e">
        <f>VLOOKUP(C1142,#REF!, 2,FALSE)</f>
        <v>#REF!</v>
      </c>
      <c r="BM1142" s="5" t="s">
        <v>113</v>
      </c>
      <c r="BN1142" s="5" t="s">
        <v>658</v>
      </c>
      <c r="BO1142" s="5" t="s">
        <v>2360</v>
      </c>
      <c r="BU1142" s="5" t="s">
        <v>113</v>
      </c>
      <c r="BV1142" s="5" t="s">
        <v>658</v>
      </c>
      <c r="BW1142" s="5" t="s">
        <v>2360</v>
      </c>
    </row>
    <row r="1143" spans="51:75" x14ac:dyDescent="0.3">
      <c r="AY1143" s="12" t="e">
        <f>VLOOKUP(C1143,#REF!, 2,FALSE)</f>
        <v>#REF!</v>
      </c>
      <c r="BM1143" s="5" t="s">
        <v>4491</v>
      </c>
      <c r="BN1143" s="5" t="s">
        <v>2986</v>
      </c>
      <c r="BO1143" s="5" t="s">
        <v>2015</v>
      </c>
      <c r="BU1143" s="5" t="s">
        <v>4491</v>
      </c>
      <c r="BV1143" s="5" t="s">
        <v>2986</v>
      </c>
      <c r="BW1143" s="5" t="s">
        <v>2015</v>
      </c>
    </row>
    <row r="1144" spans="51:75" x14ac:dyDescent="0.3">
      <c r="AY1144" s="12" t="e">
        <f>VLOOKUP(C1144,#REF!, 2,FALSE)</f>
        <v>#REF!</v>
      </c>
      <c r="BM1144" s="5" t="s">
        <v>4492</v>
      </c>
      <c r="BN1144" s="5" t="s">
        <v>658</v>
      </c>
      <c r="BO1144" s="5" t="s">
        <v>2598</v>
      </c>
      <c r="BU1144" s="5" t="s">
        <v>4492</v>
      </c>
      <c r="BV1144" s="5" t="s">
        <v>658</v>
      </c>
      <c r="BW1144" s="5" t="s">
        <v>2598</v>
      </c>
    </row>
    <row r="1145" spans="51:75" x14ac:dyDescent="0.3">
      <c r="AY1145" s="12" t="e">
        <f>VLOOKUP(C1145,#REF!, 2,FALSE)</f>
        <v>#REF!</v>
      </c>
      <c r="BM1145" s="5" t="s">
        <v>4493</v>
      </c>
      <c r="BN1145" s="5" t="s">
        <v>615</v>
      </c>
      <c r="BO1145" s="5" t="s">
        <v>2436</v>
      </c>
      <c r="BU1145" s="5" t="s">
        <v>4493</v>
      </c>
      <c r="BV1145" s="5" t="s">
        <v>615</v>
      </c>
      <c r="BW1145" s="5" t="s">
        <v>2436</v>
      </c>
    </row>
    <row r="1146" spans="51:75" x14ac:dyDescent="0.3">
      <c r="AY1146" s="12" t="e">
        <f>VLOOKUP(C1146,#REF!, 2,FALSE)</f>
        <v>#REF!</v>
      </c>
      <c r="BM1146" s="5" t="s">
        <v>4495</v>
      </c>
      <c r="BN1146" s="5" t="s">
        <v>734</v>
      </c>
      <c r="BO1146" s="5" t="s">
        <v>4497</v>
      </c>
      <c r="BU1146" s="5" t="s">
        <v>4495</v>
      </c>
      <c r="BV1146" s="5" t="s">
        <v>734</v>
      </c>
      <c r="BW1146" s="5" t="s">
        <v>4497</v>
      </c>
    </row>
    <row r="1147" spans="51:75" x14ac:dyDescent="0.3">
      <c r="AY1147" s="12" t="e">
        <f>VLOOKUP(C1147,#REF!, 2,FALSE)</f>
        <v>#REF!</v>
      </c>
      <c r="BM1147" s="5" t="s">
        <v>4498</v>
      </c>
      <c r="BN1147" s="5" t="s">
        <v>664</v>
      </c>
      <c r="BO1147" s="5" t="s">
        <v>2360</v>
      </c>
      <c r="BU1147" s="5" t="s">
        <v>4498</v>
      </c>
      <c r="BV1147" s="5" t="s">
        <v>664</v>
      </c>
      <c r="BW1147" s="5" t="s">
        <v>2360</v>
      </c>
    </row>
    <row r="1148" spans="51:75" x14ac:dyDescent="0.3">
      <c r="AY1148" s="12" t="e">
        <f>VLOOKUP(C1148,#REF!, 2,FALSE)</f>
        <v>#REF!</v>
      </c>
      <c r="BM1148" s="5" t="s">
        <v>4501</v>
      </c>
      <c r="BN1148" s="5" t="s">
        <v>734</v>
      </c>
      <c r="BO1148" s="5" t="s">
        <v>4502</v>
      </c>
      <c r="BU1148" s="5" t="s">
        <v>4501</v>
      </c>
      <c r="BV1148" s="5" t="s">
        <v>734</v>
      </c>
      <c r="BW1148" s="5" t="s">
        <v>4502</v>
      </c>
    </row>
    <row r="1149" spans="51:75" x14ac:dyDescent="0.3">
      <c r="AY1149" s="12" t="e">
        <f>VLOOKUP(C1149,#REF!, 2,FALSE)</f>
        <v>#REF!</v>
      </c>
      <c r="BM1149" s="5" t="s">
        <v>4503</v>
      </c>
      <c r="BN1149" s="5" t="s">
        <v>703</v>
      </c>
      <c r="BO1149" s="5" t="s">
        <v>2360</v>
      </c>
      <c r="BU1149" s="5" t="s">
        <v>4503</v>
      </c>
      <c r="BV1149" s="5" t="s">
        <v>703</v>
      </c>
      <c r="BW1149" s="5" t="s">
        <v>2360</v>
      </c>
    </row>
    <row r="1150" spans="51:75" x14ac:dyDescent="0.3">
      <c r="AY1150" s="12" t="e">
        <f>VLOOKUP(C1150,#REF!, 2,FALSE)</f>
        <v>#REF!</v>
      </c>
      <c r="BM1150" s="5" t="s">
        <v>4504</v>
      </c>
      <c r="BN1150" s="5" t="s">
        <v>664</v>
      </c>
      <c r="BO1150" s="5" t="s">
        <v>1003</v>
      </c>
      <c r="BU1150" s="5" t="s">
        <v>4504</v>
      </c>
      <c r="BV1150" s="5" t="s">
        <v>664</v>
      </c>
      <c r="BW1150" s="5" t="s">
        <v>1003</v>
      </c>
    </row>
    <row r="1151" spans="51:75" x14ac:dyDescent="0.3">
      <c r="AY1151" s="12" t="e">
        <f>VLOOKUP(C1151,#REF!, 2,FALSE)</f>
        <v>#REF!</v>
      </c>
      <c r="BM1151" s="5" t="s">
        <v>4505</v>
      </c>
      <c r="BN1151" s="5" t="s">
        <v>3261</v>
      </c>
      <c r="BO1151" s="5" t="s">
        <v>4506</v>
      </c>
      <c r="BU1151" s="5" t="s">
        <v>4505</v>
      </c>
      <c r="BV1151" s="5" t="s">
        <v>3261</v>
      </c>
      <c r="BW1151" s="5" t="s">
        <v>4506</v>
      </c>
    </row>
    <row r="1152" spans="51:75" x14ac:dyDescent="0.3">
      <c r="AY1152" s="12" t="e">
        <f>VLOOKUP(C1152,#REF!, 2,FALSE)</f>
        <v>#REF!</v>
      </c>
      <c r="BM1152" s="5" t="s">
        <v>4507</v>
      </c>
      <c r="BN1152" s="5" t="s">
        <v>852</v>
      </c>
      <c r="BO1152" s="5" t="s">
        <v>4502</v>
      </c>
      <c r="BU1152" s="5" t="s">
        <v>4507</v>
      </c>
      <c r="BV1152" s="5" t="s">
        <v>852</v>
      </c>
      <c r="BW1152" s="5" t="s">
        <v>4502</v>
      </c>
    </row>
    <row r="1153" spans="51:75" x14ac:dyDescent="0.3">
      <c r="AY1153" s="12" t="e">
        <f>VLOOKUP(C1153,#REF!, 2,FALSE)</f>
        <v>#REF!</v>
      </c>
      <c r="BM1153" s="5" t="s">
        <v>4508</v>
      </c>
      <c r="BN1153" s="5" t="s">
        <v>628</v>
      </c>
      <c r="BO1153" s="5" t="s">
        <v>2195</v>
      </c>
      <c r="BU1153" s="5" t="s">
        <v>4508</v>
      </c>
      <c r="BV1153" s="5" t="s">
        <v>628</v>
      </c>
      <c r="BW1153" s="5" t="s">
        <v>2195</v>
      </c>
    </row>
    <row r="1154" spans="51:75" x14ac:dyDescent="0.3">
      <c r="AY1154" s="12" t="e">
        <f>VLOOKUP(C1154,#REF!, 2,FALSE)</f>
        <v>#REF!</v>
      </c>
      <c r="BM1154" s="5" t="s">
        <v>876</v>
      </c>
      <c r="BN1154" s="5" t="s">
        <v>628</v>
      </c>
      <c r="BO1154" s="5" t="s">
        <v>1280</v>
      </c>
      <c r="BU1154" s="5" t="s">
        <v>876</v>
      </c>
      <c r="BV1154" s="5" t="s">
        <v>628</v>
      </c>
      <c r="BW1154" s="5" t="s">
        <v>1280</v>
      </c>
    </row>
    <row r="1155" spans="51:75" x14ac:dyDescent="0.3">
      <c r="AY1155" s="12" t="e">
        <f>VLOOKUP(C1155,#REF!, 2,FALSE)</f>
        <v>#REF!</v>
      </c>
      <c r="BM1155" s="5" t="s">
        <v>115</v>
      </c>
      <c r="BN1155" s="5" t="s">
        <v>661</v>
      </c>
      <c r="BO1155" s="5" t="s">
        <v>2943</v>
      </c>
      <c r="BU1155" s="5" t="s">
        <v>115</v>
      </c>
      <c r="BV1155" s="5" t="s">
        <v>661</v>
      </c>
      <c r="BW1155" s="5" t="s">
        <v>2943</v>
      </c>
    </row>
    <row r="1156" spans="51:75" x14ac:dyDescent="0.3">
      <c r="AY1156" s="12" t="e">
        <f>VLOOKUP(C1156,#REF!, 2,FALSE)</f>
        <v>#REF!</v>
      </c>
      <c r="BM1156" s="5" t="s">
        <v>4510</v>
      </c>
      <c r="BN1156" s="5" t="s">
        <v>639</v>
      </c>
      <c r="BO1156" s="5" t="s">
        <v>1391</v>
      </c>
      <c r="BU1156" s="5" t="s">
        <v>4510</v>
      </c>
      <c r="BV1156" s="5" t="s">
        <v>639</v>
      </c>
      <c r="BW1156" s="5" t="s">
        <v>1391</v>
      </c>
    </row>
    <row r="1157" spans="51:75" x14ac:dyDescent="0.3">
      <c r="AY1157" s="12" t="e">
        <f>VLOOKUP(C1157,#REF!, 2,FALSE)</f>
        <v>#REF!</v>
      </c>
      <c r="BM1157" s="5" t="s">
        <v>4512</v>
      </c>
      <c r="BN1157" s="5" t="s">
        <v>855</v>
      </c>
      <c r="BO1157" s="5" t="s">
        <v>663</v>
      </c>
      <c r="BU1157" s="5" t="s">
        <v>4512</v>
      </c>
      <c r="BV1157" s="5" t="s">
        <v>855</v>
      </c>
      <c r="BW1157" s="5" t="s">
        <v>663</v>
      </c>
    </row>
    <row r="1158" spans="51:75" x14ac:dyDescent="0.3">
      <c r="AY1158" s="12" t="e">
        <f>VLOOKUP(C1158,#REF!, 2,FALSE)</f>
        <v>#REF!</v>
      </c>
      <c r="BM1158" s="5" t="s">
        <v>288</v>
      </c>
      <c r="BN1158" s="5" t="s">
        <v>3210</v>
      </c>
      <c r="BO1158" s="5" t="s">
        <v>4514</v>
      </c>
      <c r="BU1158" s="5" t="s">
        <v>288</v>
      </c>
      <c r="BV1158" s="5" t="s">
        <v>3210</v>
      </c>
      <c r="BW1158" s="5" t="s">
        <v>4514</v>
      </c>
    </row>
    <row r="1159" spans="51:75" x14ac:dyDescent="0.3">
      <c r="AY1159" s="12" t="e">
        <f>VLOOKUP(C1159,#REF!, 2,FALSE)</f>
        <v>#REF!</v>
      </c>
      <c r="BM1159" s="5" t="s">
        <v>4516</v>
      </c>
      <c r="BN1159" s="5" t="s">
        <v>734</v>
      </c>
      <c r="BO1159" s="5" t="s">
        <v>662</v>
      </c>
      <c r="BU1159" s="5" t="s">
        <v>4516</v>
      </c>
      <c r="BV1159" s="5" t="s">
        <v>734</v>
      </c>
      <c r="BW1159" s="5" t="s">
        <v>662</v>
      </c>
    </row>
    <row r="1160" spans="51:75" x14ac:dyDescent="0.3">
      <c r="AY1160" s="12" t="e">
        <f>VLOOKUP(C1160,#REF!, 2,FALSE)</f>
        <v>#REF!</v>
      </c>
      <c r="BM1160" s="5" t="s">
        <v>4517</v>
      </c>
      <c r="BN1160" s="5" t="s">
        <v>661</v>
      </c>
      <c r="BO1160" s="5" t="s">
        <v>1539</v>
      </c>
      <c r="BU1160" s="5" t="s">
        <v>4517</v>
      </c>
      <c r="BV1160" s="5" t="s">
        <v>661</v>
      </c>
      <c r="BW1160" s="5" t="s">
        <v>1539</v>
      </c>
    </row>
    <row r="1161" spans="51:75" x14ac:dyDescent="0.3">
      <c r="AY1161" s="12" t="e">
        <f>VLOOKUP(C1161,#REF!, 2,FALSE)</f>
        <v>#REF!</v>
      </c>
      <c r="BM1161" s="5" t="s">
        <v>4518</v>
      </c>
      <c r="BN1161" s="5" t="s">
        <v>3210</v>
      </c>
      <c r="BO1161" s="5" t="s">
        <v>4520</v>
      </c>
      <c r="BU1161" s="5" t="s">
        <v>4518</v>
      </c>
      <c r="BV1161" s="5" t="s">
        <v>3210</v>
      </c>
      <c r="BW1161" s="5" t="s">
        <v>4520</v>
      </c>
    </row>
    <row r="1162" spans="51:75" x14ac:dyDescent="0.3">
      <c r="AY1162" s="12" t="e">
        <f>VLOOKUP(C1162,#REF!, 2,FALSE)</f>
        <v>#REF!</v>
      </c>
      <c r="BM1162" s="5" t="s">
        <v>153</v>
      </c>
      <c r="BN1162" s="5" t="s">
        <v>3210</v>
      </c>
      <c r="BO1162" s="5" t="s">
        <v>1204</v>
      </c>
      <c r="BU1162" s="5" t="s">
        <v>153</v>
      </c>
      <c r="BV1162" s="5" t="s">
        <v>3210</v>
      </c>
      <c r="BW1162" s="5" t="s">
        <v>1204</v>
      </c>
    </row>
    <row r="1163" spans="51:75" x14ac:dyDescent="0.3">
      <c r="AY1163" s="12" t="e">
        <f>VLOOKUP(C1163,#REF!, 2,FALSE)</f>
        <v>#REF!</v>
      </c>
      <c r="BM1163" s="5" t="s">
        <v>4521</v>
      </c>
      <c r="BN1163" s="5" t="s">
        <v>661</v>
      </c>
      <c r="BO1163" s="5" t="s">
        <v>2171</v>
      </c>
      <c r="BU1163" s="5" t="s">
        <v>4521</v>
      </c>
      <c r="BV1163" s="5" t="s">
        <v>661</v>
      </c>
      <c r="BW1163" s="5" t="s">
        <v>2171</v>
      </c>
    </row>
    <row r="1164" spans="51:75" x14ac:dyDescent="0.3">
      <c r="AY1164" s="12" t="e">
        <f>VLOOKUP(C1164,#REF!, 2,FALSE)</f>
        <v>#REF!</v>
      </c>
      <c r="BM1164" s="5" t="s">
        <v>4522</v>
      </c>
      <c r="BN1164" s="5" t="s">
        <v>625</v>
      </c>
      <c r="BO1164" s="5" t="s">
        <v>2434</v>
      </c>
      <c r="BU1164" s="5" t="s">
        <v>4522</v>
      </c>
      <c r="BV1164" s="5" t="s">
        <v>625</v>
      </c>
      <c r="BW1164" s="5" t="s">
        <v>2434</v>
      </c>
    </row>
    <row r="1165" spans="51:75" x14ac:dyDescent="0.3">
      <c r="AY1165" s="12" t="e">
        <f>VLOOKUP(C1165,#REF!, 2,FALSE)</f>
        <v>#REF!</v>
      </c>
      <c r="BM1165" s="5" t="s">
        <v>114</v>
      </c>
      <c r="BN1165" s="5" t="s">
        <v>703</v>
      </c>
      <c r="BO1165" s="5" t="s">
        <v>662</v>
      </c>
      <c r="BU1165" s="5" t="s">
        <v>114</v>
      </c>
      <c r="BV1165" s="5" t="s">
        <v>703</v>
      </c>
      <c r="BW1165" s="5" t="s">
        <v>662</v>
      </c>
    </row>
    <row r="1166" spans="51:75" x14ac:dyDescent="0.3">
      <c r="AY1166" s="12" t="e">
        <f>VLOOKUP(C1166,#REF!, 2,FALSE)</f>
        <v>#REF!</v>
      </c>
      <c r="BM1166" s="5" t="s">
        <v>116</v>
      </c>
      <c r="BN1166" s="5" t="s">
        <v>708</v>
      </c>
      <c r="BO1166" s="5" t="s">
        <v>3868</v>
      </c>
      <c r="BU1166" s="5" t="s">
        <v>116</v>
      </c>
      <c r="BV1166" s="5" t="s">
        <v>708</v>
      </c>
      <c r="BW1166" s="5" t="s">
        <v>3868</v>
      </c>
    </row>
    <row r="1167" spans="51:75" x14ac:dyDescent="0.3">
      <c r="AY1167" s="12" t="e">
        <f>VLOOKUP(C1167,#REF!, 2,FALSE)</f>
        <v>#REF!</v>
      </c>
      <c r="BM1167" s="5" t="s">
        <v>154</v>
      </c>
      <c r="BN1167" s="5" t="s">
        <v>703</v>
      </c>
      <c r="BO1167" s="5" t="s">
        <v>1213</v>
      </c>
      <c r="BU1167" s="5" t="s">
        <v>154</v>
      </c>
      <c r="BV1167" s="5" t="s">
        <v>703</v>
      </c>
      <c r="BW1167" s="5" t="s">
        <v>1213</v>
      </c>
    </row>
    <row r="1168" spans="51:75" x14ac:dyDescent="0.3">
      <c r="AY1168" s="12" t="e">
        <f>VLOOKUP(C1168,#REF!, 2,FALSE)</f>
        <v>#REF!</v>
      </c>
      <c r="BM1168" s="5" t="s">
        <v>4525</v>
      </c>
      <c r="BN1168" s="5" t="s">
        <v>708</v>
      </c>
      <c r="BO1168" s="5" t="s">
        <v>662</v>
      </c>
      <c r="BU1168" s="5" t="s">
        <v>4525</v>
      </c>
      <c r="BV1168" s="5" t="s">
        <v>708</v>
      </c>
      <c r="BW1168" s="5" t="s">
        <v>662</v>
      </c>
    </row>
    <row r="1169" spans="51:75" x14ac:dyDescent="0.3">
      <c r="AY1169" s="12" t="e">
        <f>VLOOKUP(C1169,#REF!, 2,FALSE)</f>
        <v>#REF!</v>
      </c>
      <c r="BM1169" s="5" t="s">
        <v>4526</v>
      </c>
      <c r="BN1169" s="5" t="s">
        <v>703</v>
      </c>
      <c r="BO1169" s="5" t="s">
        <v>859</v>
      </c>
      <c r="BU1169" s="5" t="s">
        <v>4526</v>
      </c>
      <c r="BV1169" s="5" t="s">
        <v>703</v>
      </c>
      <c r="BW1169" s="5" t="s">
        <v>859</v>
      </c>
    </row>
    <row r="1170" spans="51:75" x14ac:dyDescent="0.3">
      <c r="AY1170" s="12" t="e">
        <f>VLOOKUP(C1170,#REF!, 2,FALSE)</f>
        <v>#REF!</v>
      </c>
      <c r="BM1170" s="5" t="s">
        <v>877</v>
      </c>
      <c r="BN1170" s="5" t="s">
        <v>3210</v>
      </c>
      <c r="BO1170" s="5" t="s">
        <v>1463</v>
      </c>
      <c r="BU1170" s="5" t="s">
        <v>877</v>
      </c>
      <c r="BV1170" s="5" t="s">
        <v>3210</v>
      </c>
      <c r="BW1170" s="5" t="s">
        <v>1463</v>
      </c>
    </row>
    <row r="1171" spans="51:75" x14ac:dyDescent="0.3">
      <c r="AY1171" s="12" t="e">
        <f>VLOOKUP(C1171,#REF!, 2,FALSE)</f>
        <v>#REF!</v>
      </c>
      <c r="BM1171" s="5" t="s">
        <v>4527</v>
      </c>
      <c r="BN1171" s="5" t="s">
        <v>664</v>
      </c>
      <c r="BO1171" s="5" t="s">
        <v>4528</v>
      </c>
      <c r="BU1171" s="5" t="s">
        <v>4527</v>
      </c>
      <c r="BV1171" s="5" t="s">
        <v>664</v>
      </c>
      <c r="BW1171" s="5" t="s">
        <v>4528</v>
      </c>
    </row>
    <row r="1172" spans="51:75" x14ac:dyDescent="0.3">
      <c r="AY1172" s="12" t="e">
        <f>VLOOKUP(C1172,#REF!, 2,FALSE)</f>
        <v>#REF!</v>
      </c>
      <c r="BM1172" s="5" t="s">
        <v>4529</v>
      </c>
      <c r="BN1172" s="5" t="s">
        <v>3050</v>
      </c>
      <c r="BO1172" s="5" t="s">
        <v>4531</v>
      </c>
      <c r="BU1172" s="5" t="s">
        <v>4529</v>
      </c>
      <c r="BV1172" s="5" t="s">
        <v>3050</v>
      </c>
      <c r="BW1172" s="5" t="s">
        <v>4531</v>
      </c>
    </row>
    <row r="1173" spans="51:75" x14ac:dyDescent="0.3">
      <c r="AY1173" s="12" t="e">
        <f>VLOOKUP(C1173,#REF!, 2,FALSE)</f>
        <v>#REF!</v>
      </c>
      <c r="BM1173" s="5" t="s">
        <v>4532</v>
      </c>
      <c r="BN1173" s="5" t="s">
        <v>3210</v>
      </c>
      <c r="BO1173" s="5" t="s">
        <v>3770</v>
      </c>
      <c r="BU1173" s="5" t="s">
        <v>4532</v>
      </c>
      <c r="BV1173" s="5" t="s">
        <v>3210</v>
      </c>
      <c r="BW1173" s="5" t="s">
        <v>3770</v>
      </c>
    </row>
    <row r="1174" spans="51:75" x14ac:dyDescent="0.3">
      <c r="AY1174" s="12" t="e">
        <f>VLOOKUP(C1174,#REF!, 2,FALSE)</f>
        <v>#REF!</v>
      </c>
      <c r="BM1174" s="5" t="s">
        <v>4534</v>
      </c>
      <c r="BN1174" s="5" t="s">
        <v>1345</v>
      </c>
      <c r="BO1174" s="5" t="s">
        <v>1425</v>
      </c>
      <c r="BU1174" s="5" t="s">
        <v>4534</v>
      </c>
      <c r="BV1174" s="5" t="s">
        <v>1345</v>
      </c>
      <c r="BW1174" s="5" t="s">
        <v>1425</v>
      </c>
    </row>
    <row r="1175" spans="51:75" x14ac:dyDescent="0.3">
      <c r="AY1175" s="12" t="e">
        <f>VLOOKUP(C1175,#REF!, 2,FALSE)</f>
        <v>#REF!</v>
      </c>
      <c r="BM1175" s="5" t="s">
        <v>4535</v>
      </c>
      <c r="BN1175" s="5" t="s">
        <v>1345</v>
      </c>
      <c r="BO1175" s="5" t="s">
        <v>4536</v>
      </c>
      <c r="BU1175" s="5" t="s">
        <v>4535</v>
      </c>
      <c r="BV1175" s="5" t="s">
        <v>1345</v>
      </c>
      <c r="BW1175" s="5" t="s">
        <v>4536</v>
      </c>
    </row>
    <row r="1176" spans="51:75" x14ac:dyDescent="0.3">
      <c r="AY1176" s="12" t="e">
        <f>VLOOKUP(C1176,#REF!, 2,FALSE)</f>
        <v>#REF!</v>
      </c>
      <c r="BM1176" s="5" t="s">
        <v>4537</v>
      </c>
      <c r="BN1176" s="5" t="s">
        <v>3088</v>
      </c>
      <c r="BO1176" s="5" t="s">
        <v>859</v>
      </c>
      <c r="BU1176" s="5" t="s">
        <v>4537</v>
      </c>
      <c r="BV1176" s="5" t="s">
        <v>3088</v>
      </c>
      <c r="BW1176" s="5" t="s">
        <v>859</v>
      </c>
    </row>
    <row r="1177" spans="51:75" x14ac:dyDescent="0.3">
      <c r="AY1177" s="12" t="e">
        <f>VLOOKUP(C1177,#REF!, 2,FALSE)</f>
        <v>#REF!</v>
      </c>
      <c r="BM1177" s="5" t="s">
        <v>878</v>
      </c>
      <c r="BN1177" s="5" t="s">
        <v>3210</v>
      </c>
      <c r="BO1177" s="5" t="s">
        <v>4536</v>
      </c>
      <c r="BU1177" s="5" t="s">
        <v>878</v>
      </c>
      <c r="BV1177" s="5" t="s">
        <v>3210</v>
      </c>
      <c r="BW1177" s="5" t="s">
        <v>4536</v>
      </c>
    </row>
    <row r="1178" spans="51:75" x14ac:dyDescent="0.3">
      <c r="AY1178" s="12" t="e">
        <f>VLOOKUP(C1178,#REF!, 2,FALSE)</f>
        <v>#REF!</v>
      </c>
      <c r="BM1178" s="5" t="s">
        <v>4538</v>
      </c>
      <c r="BN1178" s="5" t="s">
        <v>3210</v>
      </c>
      <c r="BO1178" s="5" t="s">
        <v>3761</v>
      </c>
      <c r="BU1178" s="5" t="s">
        <v>4538</v>
      </c>
      <c r="BV1178" s="5" t="s">
        <v>3210</v>
      </c>
      <c r="BW1178" s="5" t="s">
        <v>3761</v>
      </c>
    </row>
    <row r="1179" spans="51:75" x14ac:dyDescent="0.3">
      <c r="AY1179" s="12" t="e">
        <f>VLOOKUP(C1179,#REF!, 2,FALSE)</f>
        <v>#REF!</v>
      </c>
      <c r="BM1179" s="5" t="s">
        <v>4539</v>
      </c>
      <c r="BN1179" s="5" t="s">
        <v>3261</v>
      </c>
      <c r="BO1179" s="5" t="s">
        <v>4540</v>
      </c>
      <c r="BU1179" s="5" t="s">
        <v>4539</v>
      </c>
      <c r="BV1179" s="5" t="s">
        <v>3261</v>
      </c>
      <c r="BW1179" s="5" t="s">
        <v>4540</v>
      </c>
    </row>
    <row r="1180" spans="51:75" x14ac:dyDescent="0.3">
      <c r="AY1180" s="12" t="e">
        <f>VLOOKUP(C1180,#REF!, 2,FALSE)</f>
        <v>#REF!</v>
      </c>
      <c r="BM1180" s="5" t="s">
        <v>4541</v>
      </c>
      <c r="BN1180" s="5" t="s">
        <v>3210</v>
      </c>
      <c r="BO1180" s="5" t="s">
        <v>2936</v>
      </c>
      <c r="BU1180" s="5" t="s">
        <v>4541</v>
      </c>
      <c r="BV1180" s="5" t="s">
        <v>3210</v>
      </c>
      <c r="BW1180" s="5" t="s">
        <v>2936</v>
      </c>
    </row>
    <row r="1181" spans="51:75" x14ac:dyDescent="0.3">
      <c r="AY1181" s="12" t="e">
        <f>VLOOKUP(C1181,#REF!, 2,FALSE)</f>
        <v>#REF!</v>
      </c>
      <c r="BM1181" s="5" t="s">
        <v>4542</v>
      </c>
      <c r="BN1181" s="5" t="s">
        <v>1345</v>
      </c>
      <c r="BO1181" s="5" t="s">
        <v>4543</v>
      </c>
      <c r="BU1181" s="5" t="s">
        <v>4542</v>
      </c>
      <c r="BV1181" s="5" t="s">
        <v>1345</v>
      </c>
      <c r="BW1181" s="5" t="s">
        <v>4543</v>
      </c>
    </row>
    <row r="1182" spans="51:75" x14ac:dyDescent="0.3">
      <c r="AY1182" s="12" t="e">
        <f>VLOOKUP(C1182,#REF!, 2,FALSE)</f>
        <v>#REF!</v>
      </c>
      <c r="BM1182" s="5" t="s">
        <v>4544</v>
      </c>
      <c r="BN1182" s="5" t="s">
        <v>1345</v>
      </c>
      <c r="BO1182" s="5" t="s">
        <v>2936</v>
      </c>
      <c r="BU1182" s="5" t="s">
        <v>4544</v>
      </c>
      <c r="BV1182" s="5" t="s">
        <v>1345</v>
      </c>
      <c r="BW1182" s="5" t="s">
        <v>2936</v>
      </c>
    </row>
    <row r="1183" spans="51:75" x14ac:dyDescent="0.3">
      <c r="AY1183" s="12" t="e">
        <f>VLOOKUP(C1183,#REF!, 2,FALSE)</f>
        <v>#REF!</v>
      </c>
      <c r="BM1183" s="5" t="s">
        <v>4545</v>
      </c>
      <c r="BN1183" s="5" t="s">
        <v>630</v>
      </c>
      <c r="BO1183" s="5" t="s">
        <v>4546</v>
      </c>
      <c r="BU1183" s="5" t="s">
        <v>4545</v>
      </c>
      <c r="BV1183" s="5" t="s">
        <v>630</v>
      </c>
      <c r="BW1183" s="5" t="s">
        <v>4546</v>
      </c>
    </row>
    <row r="1184" spans="51:75" x14ac:dyDescent="0.3">
      <c r="AY1184" s="12" t="e">
        <f>VLOOKUP(C1184,#REF!, 2,FALSE)</f>
        <v>#REF!</v>
      </c>
      <c r="BM1184" s="5" t="s">
        <v>4547</v>
      </c>
      <c r="BN1184" s="5" t="s">
        <v>1272</v>
      </c>
      <c r="BO1184" s="5" t="s">
        <v>2986</v>
      </c>
      <c r="BU1184" s="5" t="s">
        <v>4547</v>
      </c>
      <c r="BV1184" s="5" t="s">
        <v>1272</v>
      </c>
      <c r="BW1184" s="5" t="s">
        <v>2986</v>
      </c>
    </row>
    <row r="1185" spans="51:75" x14ac:dyDescent="0.3">
      <c r="AY1185" s="12" t="e">
        <f>VLOOKUP(C1185,#REF!, 2,FALSE)</f>
        <v>#REF!</v>
      </c>
      <c r="BM1185" s="5" t="s">
        <v>879</v>
      </c>
      <c r="BN1185" s="5" t="s">
        <v>2986</v>
      </c>
      <c r="BO1185" s="5" t="s">
        <v>4548</v>
      </c>
      <c r="BU1185" s="5" t="s">
        <v>879</v>
      </c>
      <c r="BV1185" s="5" t="s">
        <v>2986</v>
      </c>
      <c r="BW1185" s="5" t="s">
        <v>4548</v>
      </c>
    </row>
    <row r="1186" spans="51:75" x14ac:dyDescent="0.3">
      <c r="AY1186" s="12" t="e">
        <f>VLOOKUP(C1186,#REF!, 2,FALSE)</f>
        <v>#REF!</v>
      </c>
      <c r="BM1186" s="5" t="s">
        <v>4549</v>
      </c>
      <c r="BN1186" s="5" t="s">
        <v>3050</v>
      </c>
      <c r="BO1186" s="5" t="s">
        <v>998</v>
      </c>
      <c r="BU1186" s="5" t="s">
        <v>4549</v>
      </c>
      <c r="BV1186" s="5" t="s">
        <v>3050</v>
      </c>
      <c r="BW1186" s="5" t="s">
        <v>998</v>
      </c>
    </row>
    <row r="1187" spans="51:75" x14ac:dyDescent="0.3">
      <c r="AY1187" s="12" t="e">
        <f>VLOOKUP(C1187,#REF!, 2,FALSE)</f>
        <v>#REF!</v>
      </c>
      <c r="BM1187" s="5" t="s">
        <v>4550</v>
      </c>
      <c r="BN1187" s="5" t="s">
        <v>3261</v>
      </c>
      <c r="BO1187" s="5" t="s">
        <v>1060</v>
      </c>
      <c r="BU1187" s="5" t="s">
        <v>4550</v>
      </c>
      <c r="BV1187" s="5" t="s">
        <v>3261</v>
      </c>
      <c r="BW1187" s="5" t="s">
        <v>1060</v>
      </c>
    </row>
    <row r="1188" spans="51:75" x14ac:dyDescent="0.3">
      <c r="AY1188" s="12" t="e">
        <f>VLOOKUP(C1188,#REF!, 2,FALSE)</f>
        <v>#REF!</v>
      </c>
      <c r="BM1188" s="5" t="s">
        <v>4552</v>
      </c>
      <c r="BN1188" s="5" t="s">
        <v>3210</v>
      </c>
      <c r="BO1188" s="5" t="s">
        <v>4553</v>
      </c>
      <c r="BU1188" s="5" t="s">
        <v>4552</v>
      </c>
      <c r="BV1188" s="5" t="s">
        <v>3210</v>
      </c>
      <c r="BW1188" s="5" t="s">
        <v>4553</v>
      </c>
    </row>
    <row r="1189" spans="51:75" x14ac:dyDescent="0.3">
      <c r="AY1189" s="12" t="e">
        <f>VLOOKUP(C1189,#REF!, 2,FALSE)</f>
        <v>#REF!</v>
      </c>
      <c r="BM1189" s="5" t="s">
        <v>880</v>
      </c>
      <c r="BN1189" s="5" t="s">
        <v>865</v>
      </c>
      <c r="BO1189" s="5" t="s">
        <v>1061</v>
      </c>
      <c r="BU1189" s="5" t="s">
        <v>880</v>
      </c>
      <c r="BV1189" s="5" t="s">
        <v>865</v>
      </c>
      <c r="BW1189" s="5" t="s">
        <v>1061</v>
      </c>
    </row>
    <row r="1190" spans="51:75" x14ac:dyDescent="0.3">
      <c r="AY1190" s="12" t="e">
        <f>VLOOKUP(C1190,#REF!, 2,FALSE)</f>
        <v>#REF!</v>
      </c>
      <c r="BM1190" s="5" t="s">
        <v>4554</v>
      </c>
      <c r="BN1190" s="5" t="s">
        <v>3088</v>
      </c>
      <c r="BO1190" s="5" t="s">
        <v>4555</v>
      </c>
      <c r="BU1190" s="5" t="s">
        <v>4554</v>
      </c>
      <c r="BV1190" s="5" t="s">
        <v>3088</v>
      </c>
      <c r="BW1190" s="5" t="s">
        <v>4555</v>
      </c>
    </row>
    <row r="1191" spans="51:75" x14ac:dyDescent="0.3">
      <c r="AY1191" s="12" t="e">
        <f>VLOOKUP(C1191,#REF!, 2,FALSE)</f>
        <v>#REF!</v>
      </c>
      <c r="BM1191" s="5" t="s">
        <v>4557</v>
      </c>
      <c r="BN1191" s="5" t="s">
        <v>630</v>
      </c>
      <c r="BO1191" s="5" t="s">
        <v>1786</v>
      </c>
      <c r="BU1191" s="5" t="s">
        <v>4557</v>
      </c>
      <c r="BV1191" s="5" t="s">
        <v>630</v>
      </c>
      <c r="BW1191" s="5" t="s">
        <v>1786</v>
      </c>
    </row>
    <row r="1192" spans="51:75" x14ac:dyDescent="0.3">
      <c r="AY1192" s="12" t="e">
        <f>VLOOKUP(C1192,#REF!, 2,FALSE)</f>
        <v>#REF!</v>
      </c>
      <c r="BM1192" s="5" t="s">
        <v>4558</v>
      </c>
      <c r="BN1192" s="5" t="s">
        <v>3210</v>
      </c>
      <c r="BO1192" s="5" t="s">
        <v>4559</v>
      </c>
      <c r="BU1192" s="5" t="s">
        <v>4558</v>
      </c>
      <c r="BV1192" s="5" t="s">
        <v>3210</v>
      </c>
      <c r="BW1192" s="5" t="s">
        <v>4559</v>
      </c>
    </row>
    <row r="1193" spans="51:75" x14ac:dyDescent="0.3">
      <c r="AY1193" s="12" t="e">
        <f>VLOOKUP(C1193,#REF!, 2,FALSE)</f>
        <v>#REF!</v>
      </c>
      <c r="BM1193" s="5" t="s">
        <v>4560</v>
      </c>
      <c r="BN1193" s="5" t="s">
        <v>3210</v>
      </c>
      <c r="BO1193" s="5" t="s">
        <v>1342</v>
      </c>
      <c r="BU1193" s="5" t="s">
        <v>4560</v>
      </c>
      <c r="BV1193" s="5" t="s">
        <v>3210</v>
      </c>
      <c r="BW1193" s="5" t="s">
        <v>1342</v>
      </c>
    </row>
    <row r="1194" spans="51:75" x14ac:dyDescent="0.3">
      <c r="AY1194" s="12" t="e">
        <f>VLOOKUP(C1194,#REF!, 2,FALSE)</f>
        <v>#REF!</v>
      </c>
      <c r="BM1194" s="5" t="s">
        <v>4561</v>
      </c>
      <c r="BN1194" s="5" t="s">
        <v>3210</v>
      </c>
      <c r="BO1194" s="5" t="s">
        <v>1598</v>
      </c>
      <c r="BU1194" s="5" t="s">
        <v>4561</v>
      </c>
      <c r="BV1194" s="5" t="s">
        <v>3210</v>
      </c>
      <c r="BW1194" s="5" t="s">
        <v>1598</v>
      </c>
    </row>
    <row r="1195" spans="51:75" x14ac:dyDescent="0.3">
      <c r="AY1195" s="12" t="e">
        <f>VLOOKUP(C1195,#REF!, 2,FALSE)</f>
        <v>#REF!</v>
      </c>
      <c r="BM1195" s="5" t="s">
        <v>881</v>
      </c>
      <c r="BN1195" s="5" t="s">
        <v>3210</v>
      </c>
      <c r="BO1195" s="5" t="s">
        <v>2655</v>
      </c>
      <c r="BU1195" s="5" t="s">
        <v>881</v>
      </c>
      <c r="BV1195" s="5" t="s">
        <v>3210</v>
      </c>
      <c r="BW1195" s="5" t="s">
        <v>2655</v>
      </c>
    </row>
    <row r="1196" spans="51:75" x14ac:dyDescent="0.3">
      <c r="AY1196" s="12" t="e">
        <f>VLOOKUP(C1196,#REF!, 2,FALSE)</f>
        <v>#REF!</v>
      </c>
      <c r="BM1196" s="5" t="s">
        <v>4562</v>
      </c>
      <c r="BN1196" s="5" t="s">
        <v>2982</v>
      </c>
      <c r="BO1196" s="5" t="s">
        <v>1815</v>
      </c>
      <c r="BU1196" s="5" t="s">
        <v>4562</v>
      </c>
      <c r="BV1196" s="5" t="s">
        <v>2982</v>
      </c>
      <c r="BW1196" s="5" t="s">
        <v>1815</v>
      </c>
    </row>
    <row r="1197" spans="51:75" x14ac:dyDescent="0.3">
      <c r="AY1197" s="12" t="e">
        <f>VLOOKUP(C1197,#REF!, 2,FALSE)</f>
        <v>#REF!</v>
      </c>
      <c r="BM1197" s="5" t="s">
        <v>4563</v>
      </c>
      <c r="BN1197" s="5" t="s">
        <v>3010</v>
      </c>
      <c r="BO1197" s="5" t="s">
        <v>1815</v>
      </c>
      <c r="BU1197" s="5" t="s">
        <v>4563</v>
      </c>
      <c r="BV1197" s="5" t="s">
        <v>3010</v>
      </c>
      <c r="BW1197" s="5" t="s">
        <v>1815</v>
      </c>
    </row>
    <row r="1198" spans="51:75" x14ac:dyDescent="0.3">
      <c r="AY1198" s="12" t="e">
        <f>VLOOKUP(C1198,#REF!, 2,FALSE)</f>
        <v>#REF!</v>
      </c>
      <c r="BM1198" s="5" t="s">
        <v>4564</v>
      </c>
      <c r="BN1198" s="5" t="s">
        <v>2986</v>
      </c>
      <c r="BO1198" s="5" t="s">
        <v>2986</v>
      </c>
      <c r="BU1198" s="5" t="s">
        <v>4564</v>
      </c>
      <c r="BV1198" s="5" t="s">
        <v>2986</v>
      </c>
      <c r="BW1198" s="5" t="s">
        <v>2986</v>
      </c>
    </row>
    <row r="1199" spans="51:75" x14ac:dyDescent="0.3">
      <c r="AY1199" s="12" t="e">
        <f>VLOOKUP(C1199,#REF!, 2,FALSE)</f>
        <v>#REF!</v>
      </c>
      <c r="BM1199" s="5" t="s">
        <v>4566</v>
      </c>
      <c r="BN1199" s="5" t="s">
        <v>3007</v>
      </c>
      <c r="BO1199" s="5" t="s">
        <v>2943</v>
      </c>
      <c r="BU1199" s="5" t="s">
        <v>4566</v>
      </c>
      <c r="BV1199" s="5" t="s">
        <v>3007</v>
      </c>
      <c r="BW1199" s="5" t="s">
        <v>2943</v>
      </c>
    </row>
    <row r="1200" spans="51:75" x14ac:dyDescent="0.3">
      <c r="AY1200" s="12" t="e">
        <f>VLOOKUP(C1200,#REF!, 2,FALSE)</f>
        <v>#REF!</v>
      </c>
      <c r="BM1200" s="5" t="s">
        <v>4567</v>
      </c>
      <c r="BN1200" s="5" t="s">
        <v>3210</v>
      </c>
      <c r="BO1200" s="5" t="s">
        <v>4568</v>
      </c>
      <c r="BU1200" s="5" t="s">
        <v>4567</v>
      </c>
      <c r="BV1200" s="5" t="s">
        <v>3210</v>
      </c>
      <c r="BW1200" s="5" t="s">
        <v>4568</v>
      </c>
    </row>
    <row r="1201" spans="51:75" x14ac:dyDescent="0.3">
      <c r="AY1201" s="12" t="e">
        <f>VLOOKUP(C1201,#REF!, 2,FALSE)</f>
        <v>#REF!</v>
      </c>
      <c r="BM1201" s="5" t="s">
        <v>882</v>
      </c>
      <c r="BN1201" s="5" t="s">
        <v>3092</v>
      </c>
      <c r="BO1201" s="5" t="s">
        <v>4569</v>
      </c>
      <c r="BU1201" s="5" t="s">
        <v>882</v>
      </c>
      <c r="BV1201" s="5" t="s">
        <v>3092</v>
      </c>
      <c r="BW1201" s="5" t="s">
        <v>4569</v>
      </c>
    </row>
    <row r="1202" spans="51:75" x14ac:dyDescent="0.3">
      <c r="AY1202" s="12" t="e">
        <f>VLOOKUP(C1202,#REF!, 2,FALSE)</f>
        <v>#REF!</v>
      </c>
      <c r="BM1202" s="5" t="s">
        <v>4570</v>
      </c>
      <c r="BN1202" s="5" t="s">
        <v>734</v>
      </c>
      <c r="BO1202" s="5" t="s">
        <v>4571</v>
      </c>
      <c r="BU1202" s="5" t="s">
        <v>4570</v>
      </c>
      <c r="BV1202" s="5" t="s">
        <v>734</v>
      </c>
      <c r="BW1202" s="5" t="s">
        <v>4571</v>
      </c>
    </row>
    <row r="1203" spans="51:75" x14ac:dyDescent="0.3">
      <c r="AY1203" s="12" t="e">
        <f>VLOOKUP(C1203,#REF!, 2,FALSE)</f>
        <v>#REF!</v>
      </c>
      <c r="BM1203" s="5" t="s">
        <v>4573</v>
      </c>
      <c r="BN1203" s="5" t="s">
        <v>3210</v>
      </c>
      <c r="BO1203" s="5" t="s">
        <v>4574</v>
      </c>
      <c r="BU1203" s="5" t="s">
        <v>4573</v>
      </c>
      <c r="BV1203" s="5" t="s">
        <v>3210</v>
      </c>
      <c r="BW1203" s="5" t="s">
        <v>4574</v>
      </c>
    </row>
    <row r="1204" spans="51:75" x14ac:dyDescent="0.3">
      <c r="AY1204" s="12" t="e">
        <f>VLOOKUP(C1204,#REF!, 2,FALSE)</f>
        <v>#REF!</v>
      </c>
      <c r="BM1204" s="5" t="s">
        <v>883</v>
      </c>
      <c r="BN1204" s="5" t="s">
        <v>722</v>
      </c>
      <c r="BO1204" s="5" t="s">
        <v>2455</v>
      </c>
      <c r="BU1204" s="5" t="s">
        <v>883</v>
      </c>
      <c r="BV1204" s="5" t="s">
        <v>722</v>
      </c>
      <c r="BW1204" s="5" t="s">
        <v>2455</v>
      </c>
    </row>
    <row r="1205" spans="51:75" x14ac:dyDescent="0.3">
      <c r="AY1205" s="12" t="e">
        <f>VLOOKUP(C1205,#REF!, 2,FALSE)</f>
        <v>#REF!</v>
      </c>
      <c r="BM1205" s="5" t="s">
        <v>4575</v>
      </c>
      <c r="BN1205" s="5" t="s">
        <v>3010</v>
      </c>
      <c r="BO1205" s="5" t="s">
        <v>4576</v>
      </c>
      <c r="BU1205" s="5" t="s">
        <v>4575</v>
      </c>
      <c r="BV1205" s="5" t="s">
        <v>3010</v>
      </c>
      <c r="BW1205" s="5" t="s">
        <v>4576</v>
      </c>
    </row>
    <row r="1206" spans="51:75" x14ac:dyDescent="0.3">
      <c r="AY1206" s="12" t="e">
        <f>VLOOKUP(C1206,#REF!, 2,FALSE)</f>
        <v>#REF!</v>
      </c>
      <c r="BM1206" s="5" t="s">
        <v>4577</v>
      </c>
      <c r="BN1206" s="5" t="s">
        <v>778</v>
      </c>
      <c r="BO1206" s="5" t="s">
        <v>3623</v>
      </c>
      <c r="BU1206" s="5" t="s">
        <v>4577</v>
      </c>
      <c r="BV1206" s="5" t="s">
        <v>778</v>
      </c>
      <c r="BW1206" s="5" t="s">
        <v>3623</v>
      </c>
    </row>
    <row r="1207" spans="51:75" x14ac:dyDescent="0.3">
      <c r="AY1207" s="12" t="e">
        <f>VLOOKUP(C1207,#REF!, 2,FALSE)</f>
        <v>#REF!</v>
      </c>
      <c r="BM1207" s="5" t="s">
        <v>4578</v>
      </c>
      <c r="BN1207" s="5" t="s">
        <v>614</v>
      </c>
      <c r="BO1207" s="5" t="s">
        <v>4579</v>
      </c>
      <c r="BU1207" s="5" t="s">
        <v>4578</v>
      </c>
      <c r="BV1207" s="5" t="s">
        <v>614</v>
      </c>
      <c r="BW1207" s="5" t="s">
        <v>4579</v>
      </c>
    </row>
    <row r="1208" spans="51:75" x14ac:dyDescent="0.3">
      <c r="AY1208" s="12" t="e">
        <f>VLOOKUP(C1208,#REF!, 2,FALSE)</f>
        <v>#REF!</v>
      </c>
      <c r="BM1208" s="5" t="s">
        <v>4580</v>
      </c>
      <c r="BN1208" s="5" t="s">
        <v>2982</v>
      </c>
      <c r="BO1208" s="5" t="s">
        <v>4581</v>
      </c>
      <c r="BU1208" s="5" t="s">
        <v>4580</v>
      </c>
      <c r="BV1208" s="5" t="s">
        <v>2982</v>
      </c>
      <c r="BW1208" s="5" t="s">
        <v>4581</v>
      </c>
    </row>
    <row r="1209" spans="51:75" x14ac:dyDescent="0.3">
      <c r="AY1209" s="12" t="e">
        <f>VLOOKUP(C1209,#REF!, 2,FALSE)</f>
        <v>#REF!</v>
      </c>
      <c r="BM1209" s="5" t="s">
        <v>4583</v>
      </c>
      <c r="BN1209" s="5" t="s">
        <v>813</v>
      </c>
      <c r="BO1209" s="5" t="s">
        <v>4584</v>
      </c>
      <c r="BU1209" s="5" t="s">
        <v>4583</v>
      </c>
      <c r="BV1209" s="5" t="s">
        <v>813</v>
      </c>
      <c r="BW1209" s="5" t="s">
        <v>4584</v>
      </c>
    </row>
    <row r="1210" spans="51:75" x14ac:dyDescent="0.3">
      <c r="AY1210" s="12" t="e">
        <f>VLOOKUP(C1210,#REF!, 2,FALSE)</f>
        <v>#REF!</v>
      </c>
      <c r="BM1210" s="5" t="s">
        <v>4585</v>
      </c>
      <c r="BN1210" s="5" t="s">
        <v>2986</v>
      </c>
      <c r="BO1210" s="5" t="s">
        <v>2986</v>
      </c>
      <c r="BU1210" s="5" t="s">
        <v>4585</v>
      </c>
      <c r="BV1210" s="5" t="s">
        <v>2986</v>
      </c>
      <c r="BW1210" s="5" t="s">
        <v>2986</v>
      </c>
    </row>
    <row r="1211" spans="51:75" x14ac:dyDescent="0.3">
      <c r="AY1211" s="12" t="e">
        <f>VLOOKUP(C1211,#REF!, 2,FALSE)</f>
        <v>#REF!</v>
      </c>
      <c r="BM1211" s="5" t="s">
        <v>4587</v>
      </c>
      <c r="BN1211" s="5" t="s">
        <v>2986</v>
      </c>
      <c r="BO1211" s="5" t="s">
        <v>2379</v>
      </c>
      <c r="BU1211" s="5" t="s">
        <v>4587</v>
      </c>
      <c r="BV1211" s="5" t="s">
        <v>2986</v>
      </c>
      <c r="BW1211" s="5" t="s">
        <v>2379</v>
      </c>
    </row>
    <row r="1212" spans="51:75" x14ac:dyDescent="0.3">
      <c r="AY1212" s="12" t="e">
        <f>VLOOKUP(C1212,#REF!, 2,FALSE)</f>
        <v>#REF!</v>
      </c>
      <c r="BM1212" s="5" t="s">
        <v>884</v>
      </c>
      <c r="BN1212" s="5" t="s">
        <v>3050</v>
      </c>
      <c r="BO1212" s="5" t="s">
        <v>3265</v>
      </c>
      <c r="BU1212" s="5" t="s">
        <v>884</v>
      </c>
      <c r="BV1212" s="5" t="s">
        <v>3050</v>
      </c>
      <c r="BW1212" s="5" t="s">
        <v>3265</v>
      </c>
    </row>
    <row r="1213" spans="51:75" x14ac:dyDescent="0.3">
      <c r="AY1213" s="12" t="e">
        <f>VLOOKUP(C1213,#REF!, 2,FALSE)</f>
        <v>#REF!</v>
      </c>
      <c r="BM1213" s="5" t="s">
        <v>885</v>
      </c>
      <c r="BN1213" s="5" t="s">
        <v>3210</v>
      </c>
      <c r="BO1213" s="5" t="s">
        <v>4588</v>
      </c>
      <c r="BU1213" s="5" t="s">
        <v>885</v>
      </c>
      <c r="BV1213" s="5" t="s">
        <v>3210</v>
      </c>
      <c r="BW1213" s="5" t="s">
        <v>4588</v>
      </c>
    </row>
    <row r="1214" spans="51:75" x14ac:dyDescent="0.3">
      <c r="AY1214" s="12" t="e">
        <f>VLOOKUP(C1214,#REF!, 2,FALSE)</f>
        <v>#REF!</v>
      </c>
      <c r="BM1214" s="5" t="s">
        <v>886</v>
      </c>
      <c r="BN1214" s="5" t="s">
        <v>627</v>
      </c>
      <c r="BO1214" s="5" t="s">
        <v>4589</v>
      </c>
      <c r="BU1214" s="5" t="s">
        <v>886</v>
      </c>
      <c r="BV1214" s="5" t="s">
        <v>627</v>
      </c>
      <c r="BW1214" s="5" t="s">
        <v>4589</v>
      </c>
    </row>
    <row r="1215" spans="51:75" x14ac:dyDescent="0.3">
      <c r="AY1215" s="12" t="e">
        <f>VLOOKUP(C1215,#REF!, 2,FALSE)</f>
        <v>#REF!</v>
      </c>
      <c r="BM1215" s="5" t="s">
        <v>887</v>
      </c>
      <c r="BN1215" s="5" t="s">
        <v>718</v>
      </c>
      <c r="BO1215" s="5" t="s">
        <v>1664</v>
      </c>
      <c r="BU1215" s="5" t="s">
        <v>887</v>
      </c>
      <c r="BV1215" s="5" t="s">
        <v>718</v>
      </c>
      <c r="BW1215" s="5" t="s">
        <v>1664</v>
      </c>
    </row>
    <row r="1216" spans="51:75" x14ac:dyDescent="0.3">
      <c r="AY1216" s="12" t="e">
        <f>VLOOKUP(C1216,#REF!, 2,FALSE)</f>
        <v>#REF!</v>
      </c>
      <c r="BM1216" s="5" t="s">
        <v>4590</v>
      </c>
      <c r="BN1216" s="5" t="s">
        <v>3033</v>
      </c>
      <c r="BO1216" s="5" t="s">
        <v>1169</v>
      </c>
      <c r="BU1216" s="5" t="s">
        <v>4590</v>
      </c>
      <c r="BV1216" s="5" t="s">
        <v>3033</v>
      </c>
      <c r="BW1216" s="5" t="s">
        <v>1169</v>
      </c>
    </row>
    <row r="1217" spans="51:75" x14ac:dyDescent="0.3">
      <c r="AY1217" s="12" t="e">
        <f>VLOOKUP(C1217,#REF!, 2,FALSE)</f>
        <v>#REF!</v>
      </c>
      <c r="BM1217" s="5" t="s">
        <v>4591</v>
      </c>
      <c r="BN1217" s="5" t="s">
        <v>3050</v>
      </c>
      <c r="BO1217" s="5" t="s">
        <v>3178</v>
      </c>
      <c r="BU1217" s="5" t="s">
        <v>4591</v>
      </c>
      <c r="BV1217" s="5" t="s">
        <v>3050</v>
      </c>
      <c r="BW1217" s="5" t="s">
        <v>3178</v>
      </c>
    </row>
    <row r="1218" spans="51:75" x14ac:dyDescent="0.3">
      <c r="AY1218" s="12" t="e">
        <f>VLOOKUP(C1218,#REF!, 2,FALSE)</f>
        <v>#REF!</v>
      </c>
      <c r="BM1218" s="5" t="s">
        <v>4594</v>
      </c>
      <c r="BN1218" s="5" t="s">
        <v>3050</v>
      </c>
      <c r="BO1218" s="5" t="s">
        <v>3178</v>
      </c>
      <c r="BU1218" s="5" t="s">
        <v>4594</v>
      </c>
      <c r="BV1218" s="5" t="s">
        <v>3050</v>
      </c>
      <c r="BW1218" s="5" t="s">
        <v>3178</v>
      </c>
    </row>
    <row r="1219" spans="51:75" x14ac:dyDescent="0.3">
      <c r="AY1219" s="12" t="e">
        <f>VLOOKUP(C1219,#REF!, 2,FALSE)</f>
        <v>#REF!</v>
      </c>
      <c r="BM1219" s="5" t="s">
        <v>4596</v>
      </c>
      <c r="BN1219" s="5" t="s">
        <v>1345</v>
      </c>
      <c r="BO1219" s="5" t="s">
        <v>4597</v>
      </c>
      <c r="BU1219" s="5" t="s">
        <v>4596</v>
      </c>
      <c r="BV1219" s="5" t="s">
        <v>1345</v>
      </c>
      <c r="BW1219" s="5" t="s">
        <v>4597</v>
      </c>
    </row>
    <row r="1220" spans="51:75" x14ac:dyDescent="0.3">
      <c r="AY1220" s="12" t="e">
        <f>VLOOKUP(C1220,#REF!, 2,FALSE)</f>
        <v>#REF!</v>
      </c>
      <c r="BM1220" s="5" t="s">
        <v>4598</v>
      </c>
      <c r="BN1220" s="5" t="s">
        <v>929</v>
      </c>
      <c r="BO1220" s="5" t="s">
        <v>4599</v>
      </c>
      <c r="BU1220" s="5" t="s">
        <v>4598</v>
      </c>
      <c r="BV1220" s="5" t="s">
        <v>929</v>
      </c>
      <c r="BW1220" s="5" t="s">
        <v>4599</v>
      </c>
    </row>
    <row r="1221" spans="51:75" x14ac:dyDescent="0.3">
      <c r="AY1221" s="12" t="e">
        <f>VLOOKUP(C1221,#REF!, 2,FALSE)</f>
        <v>#REF!</v>
      </c>
      <c r="BM1221" s="5" t="s">
        <v>4600</v>
      </c>
      <c r="BN1221" s="5" t="s">
        <v>660</v>
      </c>
      <c r="BO1221" s="5" t="s">
        <v>1329</v>
      </c>
      <c r="BU1221" s="5" t="s">
        <v>4600</v>
      </c>
      <c r="BV1221" s="5" t="s">
        <v>660</v>
      </c>
      <c r="BW1221" s="5" t="s">
        <v>1329</v>
      </c>
    </row>
    <row r="1222" spans="51:75" x14ac:dyDescent="0.3">
      <c r="AY1222" s="12" t="e">
        <f>VLOOKUP(C1222,#REF!, 2,FALSE)</f>
        <v>#REF!</v>
      </c>
      <c r="BM1222" s="5" t="s">
        <v>4601</v>
      </c>
      <c r="BN1222" s="5" t="s">
        <v>672</v>
      </c>
      <c r="BO1222" s="5" t="s">
        <v>4602</v>
      </c>
      <c r="BU1222" s="5" t="s">
        <v>4601</v>
      </c>
      <c r="BV1222" s="5" t="s">
        <v>672</v>
      </c>
      <c r="BW1222" s="5" t="s">
        <v>4602</v>
      </c>
    </row>
    <row r="1223" spans="51:75" x14ac:dyDescent="0.3">
      <c r="AY1223" s="12" t="e">
        <f>VLOOKUP(C1223,#REF!, 2,FALSE)</f>
        <v>#REF!</v>
      </c>
      <c r="BM1223" s="5" t="s">
        <v>73</v>
      </c>
      <c r="BN1223" s="5" t="s">
        <v>708</v>
      </c>
      <c r="BO1223" s="5" t="s">
        <v>4603</v>
      </c>
      <c r="BU1223" s="5" t="s">
        <v>73</v>
      </c>
      <c r="BV1223" s="5" t="s">
        <v>708</v>
      </c>
      <c r="BW1223" s="5" t="s">
        <v>4603</v>
      </c>
    </row>
    <row r="1224" spans="51:75" x14ac:dyDescent="0.3">
      <c r="AY1224" s="12" t="e">
        <f>VLOOKUP(C1224,#REF!, 2,FALSE)</f>
        <v>#REF!</v>
      </c>
      <c r="BM1224" s="5" t="s">
        <v>4604</v>
      </c>
      <c r="BN1224" s="5" t="s">
        <v>1345</v>
      </c>
      <c r="BO1224" s="5" t="s">
        <v>4606</v>
      </c>
      <c r="BU1224" s="5" t="s">
        <v>4604</v>
      </c>
      <c r="BV1224" s="5" t="s">
        <v>1345</v>
      </c>
      <c r="BW1224" s="5" t="s">
        <v>4606</v>
      </c>
    </row>
    <row r="1225" spans="51:75" x14ac:dyDescent="0.3">
      <c r="AY1225" s="12" t="e">
        <f>VLOOKUP(C1225,#REF!, 2,FALSE)</f>
        <v>#REF!</v>
      </c>
      <c r="BM1225" s="5" t="s">
        <v>4607</v>
      </c>
      <c r="BN1225" s="5" t="s">
        <v>852</v>
      </c>
      <c r="BO1225" s="5" t="s">
        <v>4608</v>
      </c>
      <c r="BU1225" s="5" t="s">
        <v>4607</v>
      </c>
      <c r="BV1225" s="5" t="s">
        <v>852</v>
      </c>
      <c r="BW1225" s="5" t="s">
        <v>4608</v>
      </c>
    </row>
    <row r="1226" spans="51:75" x14ac:dyDescent="0.3">
      <c r="AY1226" s="12" t="e">
        <f>VLOOKUP(C1226,#REF!, 2,FALSE)</f>
        <v>#REF!</v>
      </c>
      <c r="BM1226" s="5" t="s">
        <v>4609</v>
      </c>
      <c r="BN1226" s="5" t="s">
        <v>931</v>
      </c>
      <c r="BO1226" s="5" t="s">
        <v>4610</v>
      </c>
      <c r="BU1226" s="5" t="s">
        <v>4609</v>
      </c>
      <c r="BV1226" s="5" t="s">
        <v>931</v>
      </c>
      <c r="BW1226" s="5" t="s">
        <v>4610</v>
      </c>
    </row>
    <row r="1227" spans="51:75" x14ac:dyDescent="0.3">
      <c r="AY1227" s="12" t="e">
        <f>VLOOKUP(C1227,#REF!, 2,FALSE)</f>
        <v>#REF!</v>
      </c>
      <c r="BM1227" s="5" t="s">
        <v>888</v>
      </c>
      <c r="BN1227" s="5" t="s">
        <v>17000</v>
      </c>
      <c r="BO1227" s="5" t="s">
        <v>4611</v>
      </c>
      <c r="BU1227" s="5" t="s">
        <v>888</v>
      </c>
      <c r="BV1227" s="5" t="s">
        <v>17000</v>
      </c>
      <c r="BW1227" s="5" t="s">
        <v>4611</v>
      </c>
    </row>
    <row r="1228" spans="51:75" x14ac:dyDescent="0.3">
      <c r="AY1228" s="12" t="e">
        <f>VLOOKUP(C1228,#REF!, 2,FALSE)</f>
        <v>#REF!</v>
      </c>
      <c r="BM1228" s="5" t="s">
        <v>4612</v>
      </c>
      <c r="BN1228" s="5" t="s">
        <v>722</v>
      </c>
      <c r="BO1228" s="5" t="s">
        <v>4613</v>
      </c>
      <c r="BU1228" s="5" t="s">
        <v>4612</v>
      </c>
      <c r="BV1228" s="5" t="s">
        <v>722</v>
      </c>
      <c r="BW1228" s="5" t="s">
        <v>4613</v>
      </c>
    </row>
    <row r="1229" spans="51:75" x14ac:dyDescent="0.3">
      <c r="AY1229" s="12" t="e">
        <f>VLOOKUP(C1229,#REF!, 2,FALSE)</f>
        <v>#REF!</v>
      </c>
      <c r="BM1229" s="5" t="s">
        <v>4614</v>
      </c>
      <c r="BN1229" s="5" t="s">
        <v>3210</v>
      </c>
      <c r="BO1229" s="5" t="s">
        <v>4616</v>
      </c>
      <c r="BU1229" s="5" t="s">
        <v>4614</v>
      </c>
      <c r="BV1229" s="5" t="s">
        <v>3210</v>
      </c>
      <c r="BW1229" s="5" t="s">
        <v>4616</v>
      </c>
    </row>
    <row r="1230" spans="51:75" x14ac:dyDescent="0.3">
      <c r="AY1230" s="12" t="e">
        <f>VLOOKUP(C1230,#REF!, 2,FALSE)</f>
        <v>#REF!</v>
      </c>
      <c r="BM1230" s="5" t="s">
        <v>4617</v>
      </c>
      <c r="BN1230" s="5" t="s">
        <v>852</v>
      </c>
      <c r="BO1230" s="5" t="s">
        <v>1670</v>
      </c>
      <c r="BU1230" s="5" t="s">
        <v>4617</v>
      </c>
      <c r="BV1230" s="5" t="s">
        <v>852</v>
      </c>
      <c r="BW1230" s="5" t="s">
        <v>1670</v>
      </c>
    </row>
    <row r="1231" spans="51:75" x14ac:dyDescent="0.3">
      <c r="AY1231" s="12" t="e">
        <f>VLOOKUP(C1231,#REF!, 2,FALSE)</f>
        <v>#REF!</v>
      </c>
      <c r="BM1231" s="5" t="s">
        <v>4618</v>
      </c>
      <c r="BN1231" s="5" t="s">
        <v>17000</v>
      </c>
      <c r="BO1231" s="5" t="s">
        <v>4619</v>
      </c>
      <c r="BU1231" s="5" t="s">
        <v>4618</v>
      </c>
      <c r="BV1231" s="5" t="s">
        <v>17000</v>
      </c>
      <c r="BW1231" s="5" t="s">
        <v>4619</v>
      </c>
    </row>
    <row r="1232" spans="51:75" x14ac:dyDescent="0.3">
      <c r="AY1232" s="12" t="e">
        <f>VLOOKUP(C1232,#REF!, 2,FALSE)</f>
        <v>#REF!</v>
      </c>
      <c r="BM1232" s="5" t="s">
        <v>4620</v>
      </c>
      <c r="BN1232" s="5" t="s">
        <v>3210</v>
      </c>
      <c r="BO1232" s="5" t="s">
        <v>1330</v>
      </c>
      <c r="BU1232" s="5" t="s">
        <v>4620</v>
      </c>
      <c r="BV1232" s="5" t="s">
        <v>3210</v>
      </c>
      <c r="BW1232" s="5" t="s">
        <v>1330</v>
      </c>
    </row>
    <row r="1233" spans="51:75" x14ac:dyDescent="0.3">
      <c r="AY1233" s="12" t="e">
        <f>VLOOKUP(C1233,#REF!, 2,FALSE)</f>
        <v>#REF!</v>
      </c>
      <c r="BM1233" s="5" t="s">
        <v>4621</v>
      </c>
      <c r="BN1233" s="5" t="s">
        <v>929</v>
      </c>
      <c r="BO1233" s="5" t="s">
        <v>4623</v>
      </c>
      <c r="BU1233" s="5" t="s">
        <v>4621</v>
      </c>
      <c r="BV1233" s="5" t="s">
        <v>929</v>
      </c>
      <c r="BW1233" s="5" t="s">
        <v>4623</v>
      </c>
    </row>
    <row r="1234" spans="51:75" x14ac:dyDescent="0.3">
      <c r="AY1234" s="12" t="e">
        <f>VLOOKUP(C1234,#REF!, 2,FALSE)</f>
        <v>#REF!</v>
      </c>
      <c r="BM1234" s="5" t="s">
        <v>4624</v>
      </c>
      <c r="BN1234" s="5" t="s">
        <v>17000</v>
      </c>
      <c r="BO1234" s="5" t="s">
        <v>1552</v>
      </c>
      <c r="BU1234" s="5" t="s">
        <v>4624</v>
      </c>
      <c r="BV1234" s="5" t="s">
        <v>17000</v>
      </c>
      <c r="BW1234" s="5" t="s">
        <v>1552</v>
      </c>
    </row>
    <row r="1235" spans="51:75" x14ac:dyDescent="0.3">
      <c r="AY1235" s="12" t="e">
        <f>VLOOKUP(C1235,#REF!, 2,FALSE)</f>
        <v>#REF!</v>
      </c>
      <c r="BM1235" s="5" t="s">
        <v>4625</v>
      </c>
      <c r="BN1235" s="5" t="s">
        <v>17000</v>
      </c>
      <c r="BO1235" s="5" t="s">
        <v>2101</v>
      </c>
      <c r="BU1235" s="5" t="s">
        <v>4625</v>
      </c>
      <c r="BV1235" s="5" t="s">
        <v>17000</v>
      </c>
      <c r="BW1235" s="5" t="s">
        <v>2101</v>
      </c>
    </row>
    <row r="1236" spans="51:75" x14ac:dyDescent="0.3">
      <c r="AY1236" s="12" t="e">
        <f>VLOOKUP(C1236,#REF!, 2,FALSE)</f>
        <v>#REF!</v>
      </c>
      <c r="BM1236" s="5" t="s">
        <v>4626</v>
      </c>
      <c r="BN1236" s="5" t="s">
        <v>734</v>
      </c>
      <c r="BO1236" s="5" t="s">
        <v>4627</v>
      </c>
      <c r="BU1236" s="5" t="s">
        <v>4626</v>
      </c>
      <c r="BV1236" s="5" t="s">
        <v>734</v>
      </c>
      <c r="BW1236" s="5" t="s">
        <v>4627</v>
      </c>
    </row>
    <row r="1237" spans="51:75" x14ac:dyDescent="0.3">
      <c r="AY1237" s="12" t="e">
        <f>VLOOKUP(C1237,#REF!, 2,FALSE)</f>
        <v>#REF!</v>
      </c>
      <c r="BM1237" s="5" t="s">
        <v>4628</v>
      </c>
      <c r="BN1237" s="5" t="s">
        <v>734</v>
      </c>
      <c r="BO1237" s="5" t="s">
        <v>1493</v>
      </c>
      <c r="BU1237" s="5" t="s">
        <v>4628</v>
      </c>
      <c r="BV1237" s="5" t="s">
        <v>734</v>
      </c>
      <c r="BW1237" s="5" t="s">
        <v>1493</v>
      </c>
    </row>
    <row r="1238" spans="51:75" x14ac:dyDescent="0.3">
      <c r="AY1238" s="12" t="e">
        <f>VLOOKUP(C1238,#REF!, 2,FALSE)</f>
        <v>#REF!</v>
      </c>
      <c r="BM1238" s="5" t="s">
        <v>4629</v>
      </c>
      <c r="BN1238" s="5" t="s">
        <v>931</v>
      </c>
      <c r="BO1238" s="5" t="s">
        <v>4556</v>
      </c>
      <c r="BU1238" s="5" t="s">
        <v>4629</v>
      </c>
      <c r="BV1238" s="5" t="s">
        <v>931</v>
      </c>
      <c r="BW1238" s="5" t="s">
        <v>4556</v>
      </c>
    </row>
    <row r="1239" spans="51:75" x14ac:dyDescent="0.3">
      <c r="AY1239" s="12" t="e">
        <f>VLOOKUP(C1239,#REF!, 2,FALSE)</f>
        <v>#REF!</v>
      </c>
      <c r="BM1239" s="5" t="s">
        <v>4630</v>
      </c>
      <c r="BN1239" s="5" t="s">
        <v>3210</v>
      </c>
      <c r="BO1239" s="5" t="s">
        <v>4631</v>
      </c>
      <c r="BU1239" s="5" t="s">
        <v>4630</v>
      </c>
      <c r="BV1239" s="5" t="s">
        <v>3210</v>
      </c>
      <c r="BW1239" s="5" t="s">
        <v>4631</v>
      </c>
    </row>
    <row r="1240" spans="51:75" x14ac:dyDescent="0.3">
      <c r="AY1240" s="12" t="e">
        <f>VLOOKUP(C1240,#REF!, 2,FALSE)</f>
        <v>#REF!</v>
      </c>
      <c r="BM1240" s="5" t="s">
        <v>117</v>
      </c>
      <c r="BN1240" s="5" t="s">
        <v>734</v>
      </c>
      <c r="BO1240" s="5" t="s">
        <v>626</v>
      </c>
      <c r="BU1240" s="5" t="s">
        <v>117</v>
      </c>
      <c r="BV1240" s="5" t="s">
        <v>734</v>
      </c>
      <c r="BW1240" s="5" t="s">
        <v>626</v>
      </c>
    </row>
    <row r="1241" spans="51:75" x14ac:dyDescent="0.3">
      <c r="AY1241" s="12" t="e">
        <f>VLOOKUP(C1241,#REF!, 2,FALSE)</f>
        <v>#REF!</v>
      </c>
      <c r="BM1241" s="5" t="s">
        <v>4633</v>
      </c>
      <c r="BN1241" s="5" t="s">
        <v>734</v>
      </c>
      <c r="BO1241" s="5" t="s">
        <v>4634</v>
      </c>
      <c r="BU1241" s="5" t="s">
        <v>4633</v>
      </c>
      <c r="BV1241" s="5" t="s">
        <v>734</v>
      </c>
      <c r="BW1241" s="5" t="s">
        <v>4634</v>
      </c>
    </row>
    <row r="1242" spans="51:75" x14ac:dyDescent="0.3">
      <c r="AY1242" s="12" t="e">
        <f>VLOOKUP(C1242,#REF!, 2,FALSE)</f>
        <v>#REF!</v>
      </c>
      <c r="BM1242" s="5" t="s">
        <v>4635</v>
      </c>
      <c r="BN1242" s="5" t="s">
        <v>3007</v>
      </c>
      <c r="BO1242" s="5" t="s">
        <v>4636</v>
      </c>
      <c r="BU1242" s="5" t="s">
        <v>4635</v>
      </c>
      <c r="BV1242" s="5" t="s">
        <v>3007</v>
      </c>
      <c r="BW1242" s="5" t="s">
        <v>4636</v>
      </c>
    </row>
    <row r="1243" spans="51:75" x14ac:dyDescent="0.3">
      <c r="AY1243" s="12" t="e">
        <f>VLOOKUP(C1243,#REF!, 2,FALSE)</f>
        <v>#REF!</v>
      </c>
      <c r="BM1243" s="5" t="s">
        <v>4637</v>
      </c>
      <c r="BN1243" s="5" t="s">
        <v>3050</v>
      </c>
      <c r="BO1243" s="5" t="s">
        <v>4638</v>
      </c>
      <c r="BU1243" s="5" t="s">
        <v>4637</v>
      </c>
      <c r="BV1243" s="5" t="s">
        <v>3050</v>
      </c>
      <c r="BW1243" s="5" t="s">
        <v>4638</v>
      </c>
    </row>
    <row r="1244" spans="51:75" x14ac:dyDescent="0.3">
      <c r="AY1244" s="12" t="e">
        <f>VLOOKUP(C1244,#REF!, 2,FALSE)</f>
        <v>#REF!</v>
      </c>
      <c r="BM1244" s="5" t="s">
        <v>4639</v>
      </c>
      <c r="BN1244" s="5" t="s">
        <v>3007</v>
      </c>
      <c r="BO1244" s="5" t="s">
        <v>4641</v>
      </c>
      <c r="BU1244" s="5" t="s">
        <v>4639</v>
      </c>
      <c r="BV1244" s="5" t="s">
        <v>3007</v>
      </c>
      <c r="BW1244" s="5" t="s">
        <v>4641</v>
      </c>
    </row>
    <row r="1245" spans="51:75" x14ac:dyDescent="0.3">
      <c r="AY1245" s="12" t="e">
        <f>VLOOKUP(C1245,#REF!, 2,FALSE)</f>
        <v>#REF!</v>
      </c>
      <c r="BM1245" s="5" t="s">
        <v>4642</v>
      </c>
      <c r="BN1245" s="5" t="s">
        <v>7964</v>
      </c>
      <c r="BO1245" s="5" t="s">
        <v>4643</v>
      </c>
      <c r="BU1245" s="5" t="s">
        <v>4642</v>
      </c>
      <c r="BV1245" s="5" t="s">
        <v>7964</v>
      </c>
      <c r="BW1245" s="5" t="s">
        <v>4643</v>
      </c>
    </row>
    <row r="1246" spans="51:75" x14ac:dyDescent="0.3">
      <c r="AY1246" s="12" t="e">
        <f>VLOOKUP(C1246,#REF!, 2,FALSE)</f>
        <v>#REF!</v>
      </c>
      <c r="BM1246" s="5" t="s">
        <v>4644</v>
      </c>
      <c r="BN1246" s="5" t="s">
        <v>1345</v>
      </c>
      <c r="BO1246" s="5" t="s">
        <v>4645</v>
      </c>
      <c r="BU1246" s="5" t="s">
        <v>4644</v>
      </c>
      <c r="BV1246" s="5" t="s">
        <v>1345</v>
      </c>
      <c r="BW1246" s="5" t="s">
        <v>4645</v>
      </c>
    </row>
    <row r="1247" spans="51:75" x14ac:dyDescent="0.3">
      <c r="AY1247" s="12" t="e">
        <f>VLOOKUP(C1247,#REF!, 2,FALSE)</f>
        <v>#REF!</v>
      </c>
      <c r="BM1247" s="5" t="s">
        <v>4646</v>
      </c>
      <c r="BN1247" s="5" t="s">
        <v>931</v>
      </c>
      <c r="BO1247" s="5" t="s">
        <v>4647</v>
      </c>
      <c r="BU1247" s="5" t="s">
        <v>4646</v>
      </c>
      <c r="BV1247" s="5" t="s">
        <v>931</v>
      </c>
      <c r="BW1247" s="5" t="s">
        <v>4647</v>
      </c>
    </row>
    <row r="1248" spans="51:75" x14ac:dyDescent="0.3">
      <c r="AY1248" s="12" t="e">
        <f>VLOOKUP(C1248,#REF!, 2,FALSE)</f>
        <v>#REF!</v>
      </c>
      <c r="BM1248" s="5" t="s">
        <v>4648</v>
      </c>
      <c r="BN1248" s="5" t="s">
        <v>706</v>
      </c>
      <c r="BO1248" s="5" t="s">
        <v>4649</v>
      </c>
      <c r="BU1248" s="5" t="s">
        <v>4648</v>
      </c>
      <c r="BV1248" s="5" t="s">
        <v>706</v>
      </c>
      <c r="BW1248" s="5" t="s">
        <v>4649</v>
      </c>
    </row>
    <row r="1249" spans="51:75" x14ac:dyDescent="0.3">
      <c r="AY1249" s="12" t="e">
        <f>VLOOKUP(C1249,#REF!, 2,FALSE)</f>
        <v>#REF!</v>
      </c>
      <c r="BM1249" s="5" t="s">
        <v>4650</v>
      </c>
      <c r="BN1249" s="5" t="s">
        <v>706</v>
      </c>
      <c r="BO1249" s="5" t="s">
        <v>4651</v>
      </c>
      <c r="BU1249" s="5" t="s">
        <v>4650</v>
      </c>
      <c r="BV1249" s="5" t="s">
        <v>706</v>
      </c>
      <c r="BW1249" s="5" t="s">
        <v>4651</v>
      </c>
    </row>
    <row r="1250" spans="51:75" x14ac:dyDescent="0.3">
      <c r="AY1250" s="12" t="e">
        <f>VLOOKUP(C1250,#REF!, 2,FALSE)</f>
        <v>#REF!</v>
      </c>
      <c r="BM1250" s="5" t="s">
        <v>4652</v>
      </c>
      <c r="BN1250" s="5" t="s">
        <v>3010</v>
      </c>
      <c r="BO1250" s="5" t="s">
        <v>1280</v>
      </c>
      <c r="BU1250" s="5" t="s">
        <v>4652</v>
      </c>
      <c r="BV1250" s="5" t="s">
        <v>3010</v>
      </c>
      <c r="BW1250" s="5" t="s">
        <v>1280</v>
      </c>
    </row>
    <row r="1251" spans="51:75" x14ac:dyDescent="0.3">
      <c r="AY1251" s="12" t="e">
        <f>VLOOKUP(C1251,#REF!, 2,FALSE)</f>
        <v>#REF!</v>
      </c>
      <c r="BM1251" s="5" t="s">
        <v>4654</v>
      </c>
      <c r="BN1251" s="5" t="s">
        <v>3010</v>
      </c>
      <c r="BO1251" s="5" t="s">
        <v>1965</v>
      </c>
      <c r="BU1251" s="5" t="s">
        <v>4654</v>
      </c>
      <c r="BV1251" s="5" t="s">
        <v>3010</v>
      </c>
      <c r="BW1251" s="5" t="s">
        <v>1965</v>
      </c>
    </row>
    <row r="1252" spans="51:75" x14ac:dyDescent="0.3">
      <c r="AY1252" s="12" t="e">
        <f>VLOOKUP(C1252,#REF!, 2,FALSE)</f>
        <v>#REF!</v>
      </c>
      <c r="BM1252" s="5" t="s">
        <v>4656</v>
      </c>
      <c r="BN1252" s="5" t="s">
        <v>931</v>
      </c>
      <c r="BO1252" s="5" t="s">
        <v>4657</v>
      </c>
      <c r="BU1252" s="5" t="s">
        <v>4656</v>
      </c>
      <c r="BV1252" s="5" t="s">
        <v>931</v>
      </c>
      <c r="BW1252" s="5" t="s">
        <v>4657</v>
      </c>
    </row>
    <row r="1253" spans="51:75" x14ac:dyDescent="0.3">
      <c r="AY1253" s="12" t="e">
        <f>VLOOKUP(C1253,#REF!, 2,FALSE)</f>
        <v>#REF!</v>
      </c>
      <c r="BM1253" s="5" t="s">
        <v>4658</v>
      </c>
      <c r="BN1253" s="5" t="s">
        <v>722</v>
      </c>
      <c r="BO1253" s="5" t="s">
        <v>2642</v>
      </c>
      <c r="BU1253" s="5" t="s">
        <v>4658</v>
      </c>
      <c r="BV1253" s="5" t="s">
        <v>722</v>
      </c>
      <c r="BW1253" s="5" t="s">
        <v>2642</v>
      </c>
    </row>
    <row r="1254" spans="51:75" x14ac:dyDescent="0.3">
      <c r="AY1254" s="12" t="e">
        <f>VLOOKUP(C1254,#REF!, 2,FALSE)</f>
        <v>#REF!</v>
      </c>
      <c r="BM1254" s="5" t="s">
        <v>4659</v>
      </c>
      <c r="BN1254" s="5" t="s">
        <v>718</v>
      </c>
      <c r="BO1254" s="5" t="s">
        <v>4660</v>
      </c>
      <c r="BU1254" s="5" t="s">
        <v>4659</v>
      </c>
      <c r="BV1254" s="5" t="s">
        <v>718</v>
      </c>
      <c r="BW1254" s="5" t="s">
        <v>4660</v>
      </c>
    </row>
    <row r="1255" spans="51:75" x14ac:dyDescent="0.3">
      <c r="AY1255" s="12" t="e">
        <f>VLOOKUP(C1255,#REF!, 2,FALSE)</f>
        <v>#REF!</v>
      </c>
      <c r="BM1255" s="5" t="s">
        <v>4661</v>
      </c>
      <c r="BN1255" s="5" t="s">
        <v>931</v>
      </c>
      <c r="BO1255" s="5" t="s">
        <v>4663</v>
      </c>
      <c r="BU1255" s="5" t="s">
        <v>4661</v>
      </c>
      <c r="BV1255" s="5" t="s">
        <v>931</v>
      </c>
      <c r="BW1255" s="5" t="s">
        <v>4663</v>
      </c>
    </row>
    <row r="1256" spans="51:75" x14ac:dyDescent="0.3">
      <c r="AY1256" s="12" t="e">
        <f>VLOOKUP(C1256,#REF!, 2,FALSE)</f>
        <v>#REF!</v>
      </c>
      <c r="BM1256" s="5" t="s">
        <v>4664</v>
      </c>
      <c r="BN1256" s="5" t="s">
        <v>3050</v>
      </c>
      <c r="BO1256" s="5" t="s">
        <v>4665</v>
      </c>
      <c r="BU1256" s="5" t="s">
        <v>4664</v>
      </c>
      <c r="BV1256" s="5" t="s">
        <v>3050</v>
      </c>
      <c r="BW1256" s="5" t="s">
        <v>4665</v>
      </c>
    </row>
    <row r="1257" spans="51:75" x14ac:dyDescent="0.3">
      <c r="AY1257" s="12" t="e">
        <f>VLOOKUP(C1257,#REF!, 2,FALSE)</f>
        <v>#REF!</v>
      </c>
      <c r="BM1257" s="5" t="s">
        <v>4666</v>
      </c>
      <c r="BN1257" s="5" t="s">
        <v>734</v>
      </c>
      <c r="BO1257" s="5" t="s">
        <v>1696</v>
      </c>
      <c r="BU1257" s="5" t="s">
        <v>4666</v>
      </c>
      <c r="BV1257" s="5" t="s">
        <v>734</v>
      </c>
      <c r="BW1257" s="5" t="s">
        <v>1696</v>
      </c>
    </row>
    <row r="1258" spans="51:75" x14ac:dyDescent="0.3">
      <c r="AY1258" s="12" t="e">
        <f>VLOOKUP(C1258,#REF!, 2,FALSE)</f>
        <v>#REF!</v>
      </c>
      <c r="BM1258" s="5" t="s">
        <v>4667</v>
      </c>
      <c r="BN1258" s="5" t="s">
        <v>3210</v>
      </c>
      <c r="BO1258" s="5" t="s">
        <v>4668</v>
      </c>
      <c r="BU1258" s="5" t="s">
        <v>4667</v>
      </c>
      <c r="BV1258" s="5" t="s">
        <v>3210</v>
      </c>
      <c r="BW1258" s="5" t="s">
        <v>4668</v>
      </c>
    </row>
    <row r="1259" spans="51:75" x14ac:dyDescent="0.3">
      <c r="AY1259" s="12" t="e">
        <f>VLOOKUP(C1259,#REF!, 2,FALSE)</f>
        <v>#REF!</v>
      </c>
      <c r="BM1259" s="5" t="s">
        <v>4669</v>
      </c>
      <c r="BN1259" s="5" t="s">
        <v>1270</v>
      </c>
      <c r="BO1259" s="5" t="s">
        <v>4670</v>
      </c>
      <c r="BU1259" s="5" t="s">
        <v>4669</v>
      </c>
      <c r="BV1259" s="5" t="s">
        <v>1270</v>
      </c>
      <c r="BW1259" s="5" t="s">
        <v>4670</v>
      </c>
    </row>
    <row r="1260" spans="51:75" x14ac:dyDescent="0.3">
      <c r="AY1260" s="12" t="e">
        <f>VLOOKUP(C1260,#REF!, 2,FALSE)</f>
        <v>#REF!</v>
      </c>
      <c r="BM1260" s="5" t="s">
        <v>889</v>
      </c>
      <c r="BN1260" s="5" t="s">
        <v>929</v>
      </c>
      <c r="BO1260" s="5" t="s">
        <v>4671</v>
      </c>
      <c r="BU1260" s="5" t="s">
        <v>889</v>
      </c>
      <c r="BV1260" s="5" t="s">
        <v>929</v>
      </c>
      <c r="BW1260" s="5" t="s">
        <v>4671</v>
      </c>
    </row>
    <row r="1261" spans="51:75" x14ac:dyDescent="0.3">
      <c r="AY1261" s="12" t="e">
        <f>VLOOKUP(C1261,#REF!, 2,FALSE)</f>
        <v>#REF!</v>
      </c>
      <c r="BM1261" s="5" t="s">
        <v>890</v>
      </c>
      <c r="BN1261" s="5" t="s">
        <v>931</v>
      </c>
      <c r="BO1261" s="5" t="s">
        <v>4672</v>
      </c>
      <c r="BU1261" s="5" t="s">
        <v>890</v>
      </c>
      <c r="BV1261" s="5" t="s">
        <v>931</v>
      </c>
      <c r="BW1261" s="5" t="s">
        <v>4672</v>
      </c>
    </row>
    <row r="1262" spans="51:75" x14ac:dyDescent="0.3">
      <c r="AY1262" s="12" t="e">
        <f>VLOOKUP(C1262,#REF!, 2,FALSE)</f>
        <v>#REF!</v>
      </c>
      <c r="BM1262" s="5" t="s">
        <v>4673</v>
      </c>
      <c r="BN1262" s="5" t="s">
        <v>1345</v>
      </c>
      <c r="BO1262" s="5" t="s">
        <v>4674</v>
      </c>
      <c r="BU1262" s="5" t="s">
        <v>4673</v>
      </c>
      <c r="BV1262" s="5" t="s">
        <v>1345</v>
      </c>
      <c r="BW1262" s="5" t="s">
        <v>4674</v>
      </c>
    </row>
    <row r="1263" spans="51:75" x14ac:dyDescent="0.3">
      <c r="AY1263" s="12" t="e">
        <f>VLOOKUP(C1263,#REF!, 2,FALSE)</f>
        <v>#REF!</v>
      </c>
      <c r="BM1263" s="5" t="s">
        <v>4675</v>
      </c>
      <c r="BN1263" s="5" t="s">
        <v>718</v>
      </c>
      <c r="BO1263" s="5" t="s">
        <v>4676</v>
      </c>
      <c r="BU1263" s="5" t="s">
        <v>4675</v>
      </c>
      <c r="BV1263" s="5" t="s">
        <v>718</v>
      </c>
      <c r="BW1263" s="5" t="s">
        <v>4676</v>
      </c>
    </row>
    <row r="1264" spans="51:75" x14ac:dyDescent="0.3">
      <c r="AY1264" s="12" t="e">
        <f>VLOOKUP(C1264,#REF!, 2,FALSE)</f>
        <v>#REF!</v>
      </c>
      <c r="BM1264" s="5" t="s">
        <v>891</v>
      </c>
      <c r="BN1264" s="5" t="s">
        <v>627</v>
      </c>
      <c r="BO1264" s="5" t="s">
        <v>4677</v>
      </c>
      <c r="BU1264" s="5" t="s">
        <v>891</v>
      </c>
      <c r="BV1264" s="5" t="s">
        <v>627</v>
      </c>
      <c r="BW1264" s="5" t="s">
        <v>4677</v>
      </c>
    </row>
    <row r="1265" spans="51:75" x14ac:dyDescent="0.3">
      <c r="AY1265" s="12" t="e">
        <f>VLOOKUP(C1265,#REF!, 2,FALSE)</f>
        <v>#REF!</v>
      </c>
      <c r="BM1265" s="5" t="s">
        <v>4678</v>
      </c>
      <c r="BN1265" s="5" t="s">
        <v>931</v>
      </c>
      <c r="BO1265" s="5" t="s">
        <v>4679</v>
      </c>
      <c r="BU1265" s="5" t="s">
        <v>4678</v>
      </c>
      <c r="BV1265" s="5" t="s">
        <v>931</v>
      </c>
      <c r="BW1265" s="5" t="s">
        <v>4679</v>
      </c>
    </row>
    <row r="1266" spans="51:75" x14ac:dyDescent="0.3">
      <c r="AY1266" s="12" t="e">
        <f>VLOOKUP(C1266,#REF!, 2,FALSE)</f>
        <v>#REF!</v>
      </c>
      <c r="BM1266" s="5" t="s">
        <v>4680</v>
      </c>
      <c r="BN1266" s="5" t="s">
        <v>660</v>
      </c>
      <c r="BO1266" s="5" t="s">
        <v>4681</v>
      </c>
      <c r="BU1266" s="5" t="s">
        <v>4680</v>
      </c>
      <c r="BV1266" s="5" t="s">
        <v>660</v>
      </c>
      <c r="BW1266" s="5" t="s">
        <v>4681</v>
      </c>
    </row>
    <row r="1267" spans="51:75" x14ac:dyDescent="0.3">
      <c r="AY1267" s="12" t="e">
        <f>VLOOKUP(C1267,#REF!, 2,FALSE)</f>
        <v>#REF!</v>
      </c>
      <c r="BM1267" s="5" t="s">
        <v>892</v>
      </c>
      <c r="BN1267" s="5" t="s">
        <v>931</v>
      </c>
      <c r="BO1267" s="5" t="s">
        <v>4682</v>
      </c>
      <c r="BU1267" s="5" t="s">
        <v>892</v>
      </c>
      <c r="BV1267" s="5" t="s">
        <v>931</v>
      </c>
      <c r="BW1267" s="5" t="s">
        <v>4682</v>
      </c>
    </row>
    <row r="1268" spans="51:75" x14ac:dyDescent="0.3">
      <c r="AY1268" s="12" t="e">
        <f>VLOOKUP(C1268,#REF!, 2,FALSE)</f>
        <v>#REF!</v>
      </c>
      <c r="BM1268" s="5" t="s">
        <v>4683</v>
      </c>
      <c r="BN1268" s="5" t="s">
        <v>1275</v>
      </c>
      <c r="BO1268" s="5" t="s">
        <v>4684</v>
      </c>
      <c r="BU1268" s="5" t="s">
        <v>4683</v>
      </c>
      <c r="BV1268" s="5" t="s">
        <v>1275</v>
      </c>
      <c r="BW1268" s="5" t="s">
        <v>4684</v>
      </c>
    </row>
    <row r="1269" spans="51:75" x14ac:dyDescent="0.3">
      <c r="AY1269" s="12" t="e">
        <f>VLOOKUP(C1269,#REF!, 2,FALSE)</f>
        <v>#REF!</v>
      </c>
      <c r="BM1269" s="5" t="s">
        <v>4685</v>
      </c>
      <c r="BN1269" s="5" t="s">
        <v>658</v>
      </c>
      <c r="BO1269" s="5" t="s">
        <v>4686</v>
      </c>
      <c r="BU1269" s="5" t="s">
        <v>4685</v>
      </c>
      <c r="BV1269" s="5" t="s">
        <v>658</v>
      </c>
      <c r="BW1269" s="5" t="s">
        <v>4686</v>
      </c>
    </row>
    <row r="1270" spans="51:75" x14ac:dyDescent="0.3">
      <c r="AY1270" s="12" t="e">
        <f>VLOOKUP(C1270,#REF!, 2,FALSE)</f>
        <v>#REF!</v>
      </c>
      <c r="BM1270" s="5" t="s">
        <v>893</v>
      </c>
      <c r="BN1270" s="5" t="s">
        <v>630</v>
      </c>
      <c r="BO1270" s="5" t="s">
        <v>2986</v>
      </c>
      <c r="BU1270" s="5" t="s">
        <v>893</v>
      </c>
      <c r="BV1270" s="5" t="s">
        <v>630</v>
      </c>
      <c r="BW1270" s="5" t="s">
        <v>2986</v>
      </c>
    </row>
    <row r="1271" spans="51:75" x14ac:dyDescent="0.3">
      <c r="AY1271" s="12" t="e">
        <f>VLOOKUP(C1271,#REF!, 2,FALSE)</f>
        <v>#REF!</v>
      </c>
      <c r="BM1271" s="5" t="s">
        <v>74</v>
      </c>
      <c r="BN1271" s="5" t="s">
        <v>3210</v>
      </c>
      <c r="BO1271" s="5" t="s">
        <v>854</v>
      </c>
      <c r="BU1271" s="5" t="s">
        <v>74</v>
      </c>
      <c r="BV1271" s="5" t="s">
        <v>3210</v>
      </c>
      <c r="BW1271" s="5" t="s">
        <v>854</v>
      </c>
    </row>
    <row r="1272" spans="51:75" x14ac:dyDescent="0.3">
      <c r="AY1272" s="12" t="e">
        <f>VLOOKUP(C1272,#REF!, 2,FALSE)</f>
        <v>#REF!</v>
      </c>
      <c r="BM1272" s="5" t="s">
        <v>4688</v>
      </c>
      <c r="BN1272" s="5" t="s">
        <v>1345</v>
      </c>
      <c r="BO1272" s="5" t="s">
        <v>4689</v>
      </c>
      <c r="BU1272" s="5" t="s">
        <v>4688</v>
      </c>
      <c r="BV1272" s="5" t="s">
        <v>1345</v>
      </c>
      <c r="BW1272" s="5" t="s">
        <v>4689</v>
      </c>
    </row>
    <row r="1273" spans="51:75" x14ac:dyDescent="0.3">
      <c r="AY1273" s="12" t="e">
        <f>VLOOKUP(C1273,#REF!, 2,FALSE)</f>
        <v>#REF!</v>
      </c>
      <c r="BM1273" s="5" t="s">
        <v>894</v>
      </c>
      <c r="BN1273" s="5" t="s">
        <v>2986</v>
      </c>
      <c r="BO1273" s="5" t="s">
        <v>2986</v>
      </c>
      <c r="BU1273" s="5" t="s">
        <v>894</v>
      </c>
      <c r="BV1273" s="5" t="s">
        <v>2986</v>
      </c>
      <c r="BW1273" s="5" t="s">
        <v>2986</v>
      </c>
    </row>
    <row r="1274" spans="51:75" x14ac:dyDescent="0.3">
      <c r="AY1274" s="12" t="e">
        <f>VLOOKUP(C1274,#REF!, 2,FALSE)</f>
        <v>#REF!</v>
      </c>
      <c r="BM1274" s="5" t="s">
        <v>4690</v>
      </c>
      <c r="BN1274" s="5" t="s">
        <v>1142</v>
      </c>
      <c r="BO1274" s="5" t="s">
        <v>2986</v>
      </c>
      <c r="BU1274" s="5" t="s">
        <v>4690</v>
      </c>
      <c r="BV1274" s="5" t="s">
        <v>1142</v>
      </c>
      <c r="BW1274" s="5" t="s">
        <v>2986</v>
      </c>
    </row>
    <row r="1275" spans="51:75" x14ac:dyDescent="0.3">
      <c r="AY1275" s="12" t="e">
        <f>VLOOKUP(C1275,#REF!, 2,FALSE)</f>
        <v>#REF!</v>
      </c>
      <c r="BM1275" s="5" t="s">
        <v>4691</v>
      </c>
      <c r="BN1275" s="5" t="s">
        <v>3007</v>
      </c>
      <c r="BO1275" s="5" t="s">
        <v>4285</v>
      </c>
      <c r="BU1275" s="5" t="s">
        <v>4691</v>
      </c>
      <c r="BV1275" s="5" t="s">
        <v>3007</v>
      </c>
      <c r="BW1275" s="5" t="s">
        <v>4285</v>
      </c>
    </row>
    <row r="1276" spans="51:75" x14ac:dyDescent="0.3">
      <c r="AY1276" s="12" t="e">
        <f>VLOOKUP(C1276,#REF!, 2,FALSE)</f>
        <v>#REF!</v>
      </c>
      <c r="BM1276" s="5" t="s">
        <v>4692</v>
      </c>
      <c r="BN1276" s="5" t="s">
        <v>3210</v>
      </c>
      <c r="BO1276" s="5" t="s">
        <v>2368</v>
      </c>
      <c r="BU1276" s="5" t="s">
        <v>4692</v>
      </c>
      <c r="BV1276" s="5" t="s">
        <v>3210</v>
      </c>
      <c r="BW1276" s="5" t="s">
        <v>2368</v>
      </c>
    </row>
    <row r="1277" spans="51:75" x14ac:dyDescent="0.3">
      <c r="AY1277" s="12" t="e">
        <f>VLOOKUP(C1277,#REF!, 2,FALSE)</f>
        <v>#REF!</v>
      </c>
      <c r="BM1277" s="5" t="s">
        <v>4693</v>
      </c>
      <c r="BN1277" s="5" t="s">
        <v>1142</v>
      </c>
      <c r="BO1277" s="5" t="s">
        <v>2512</v>
      </c>
      <c r="BU1277" s="5" t="s">
        <v>4693</v>
      </c>
      <c r="BV1277" s="5" t="s">
        <v>1142</v>
      </c>
      <c r="BW1277" s="5" t="s">
        <v>2512</v>
      </c>
    </row>
    <row r="1278" spans="51:75" x14ac:dyDescent="0.3">
      <c r="AY1278" s="12" t="e">
        <f>VLOOKUP(C1278,#REF!, 2,FALSE)</f>
        <v>#REF!</v>
      </c>
      <c r="BM1278" s="5" t="s">
        <v>4694</v>
      </c>
      <c r="BN1278" s="5" t="s">
        <v>1142</v>
      </c>
      <c r="BO1278" s="5" t="s">
        <v>4695</v>
      </c>
      <c r="BU1278" s="5" t="s">
        <v>4694</v>
      </c>
      <c r="BV1278" s="5" t="s">
        <v>1142</v>
      </c>
      <c r="BW1278" s="5" t="s">
        <v>4695</v>
      </c>
    </row>
    <row r="1279" spans="51:75" x14ac:dyDescent="0.3">
      <c r="AY1279" s="12" t="e">
        <f>VLOOKUP(C1279,#REF!, 2,FALSE)</f>
        <v>#REF!</v>
      </c>
      <c r="BM1279" s="5" t="s">
        <v>4696</v>
      </c>
      <c r="BN1279" s="5" t="s">
        <v>1345</v>
      </c>
      <c r="BO1279" s="5" t="s">
        <v>3288</v>
      </c>
      <c r="BU1279" s="5" t="s">
        <v>4696</v>
      </c>
      <c r="BV1279" s="5" t="s">
        <v>1345</v>
      </c>
      <c r="BW1279" s="5" t="s">
        <v>3288</v>
      </c>
    </row>
    <row r="1280" spans="51:75" x14ac:dyDescent="0.3">
      <c r="AY1280" s="12" t="e">
        <f>VLOOKUP(C1280,#REF!, 2,FALSE)</f>
        <v>#REF!</v>
      </c>
      <c r="BM1280" s="5" t="s">
        <v>4698</v>
      </c>
      <c r="BN1280" s="5" t="s">
        <v>3261</v>
      </c>
      <c r="BO1280" s="5" t="s">
        <v>1744</v>
      </c>
      <c r="BU1280" s="5" t="s">
        <v>4698</v>
      </c>
      <c r="BV1280" s="5" t="s">
        <v>3261</v>
      </c>
      <c r="BW1280" s="5" t="s">
        <v>1744</v>
      </c>
    </row>
    <row r="1281" spans="51:75" x14ac:dyDescent="0.3">
      <c r="AY1281" s="12" t="e">
        <f>VLOOKUP(C1281,#REF!, 2,FALSE)</f>
        <v>#REF!</v>
      </c>
      <c r="BM1281" s="5" t="s">
        <v>4699</v>
      </c>
      <c r="BN1281" s="5" t="s">
        <v>1345</v>
      </c>
      <c r="BO1281" s="5" t="s">
        <v>4701</v>
      </c>
      <c r="BU1281" s="5" t="s">
        <v>4699</v>
      </c>
      <c r="BV1281" s="5" t="s">
        <v>1345</v>
      </c>
      <c r="BW1281" s="5" t="s">
        <v>4701</v>
      </c>
    </row>
    <row r="1282" spans="51:75" x14ac:dyDescent="0.3">
      <c r="AY1282" s="12" t="e">
        <f>VLOOKUP(C1282,#REF!, 2,FALSE)</f>
        <v>#REF!</v>
      </c>
      <c r="BM1282" s="5" t="s">
        <v>895</v>
      </c>
      <c r="BN1282" s="5" t="s">
        <v>3210</v>
      </c>
      <c r="BO1282" s="5" t="s">
        <v>4702</v>
      </c>
      <c r="BU1282" s="5" t="s">
        <v>895</v>
      </c>
      <c r="BV1282" s="5" t="s">
        <v>3210</v>
      </c>
      <c r="BW1282" s="5" t="s">
        <v>4702</v>
      </c>
    </row>
    <row r="1283" spans="51:75" x14ac:dyDescent="0.3">
      <c r="AY1283" s="12" t="e">
        <f>VLOOKUP(C1283,#REF!, 2,FALSE)</f>
        <v>#REF!</v>
      </c>
      <c r="BM1283" s="5" t="s">
        <v>4703</v>
      </c>
      <c r="BN1283" s="5" t="s">
        <v>670</v>
      </c>
      <c r="BO1283" s="5" t="s">
        <v>4704</v>
      </c>
      <c r="BU1283" s="5" t="s">
        <v>4703</v>
      </c>
      <c r="BV1283" s="5" t="s">
        <v>670</v>
      </c>
      <c r="BW1283" s="5" t="s">
        <v>4704</v>
      </c>
    </row>
    <row r="1284" spans="51:75" x14ac:dyDescent="0.3">
      <c r="AY1284" s="12" t="e">
        <f>VLOOKUP(C1284,#REF!, 2,FALSE)</f>
        <v>#REF!</v>
      </c>
      <c r="BM1284" s="5" t="s">
        <v>4705</v>
      </c>
      <c r="BN1284" s="5" t="s">
        <v>3210</v>
      </c>
      <c r="BO1284" s="5" t="s">
        <v>4706</v>
      </c>
      <c r="BU1284" s="5" t="s">
        <v>4705</v>
      </c>
      <c r="BV1284" s="5" t="s">
        <v>3210</v>
      </c>
      <c r="BW1284" s="5" t="s">
        <v>4706</v>
      </c>
    </row>
    <row r="1285" spans="51:75" x14ac:dyDescent="0.3">
      <c r="AY1285" s="12" t="e">
        <f>VLOOKUP(C1285,#REF!, 2,FALSE)</f>
        <v>#REF!</v>
      </c>
      <c r="BM1285" s="5" t="s">
        <v>4707</v>
      </c>
      <c r="BN1285" s="5" t="s">
        <v>708</v>
      </c>
      <c r="BO1285" s="5" t="s">
        <v>4708</v>
      </c>
      <c r="BU1285" s="5" t="s">
        <v>4707</v>
      </c>
      <c r="BV1285" s="5" t="s">
        <v>708</v>
      </c>
      <c r="BW1285" s="5" t="s">
        <v>4708</v>
      </c>
    </row>
    <row r="1286" spans="51:75" x14ac:dyDescent="0.3">
      <c r="AY1286" s="12" t="e">
        <f>VLOOKUP(C1286,#REF!, 2,FALSE)</f>
        <v>#REF!</v>
      </c>
      <c r="BM1286" s="5" t="s">
        <v>4709</v>
      </c>
      <c r="BN1286" s="5" t="s">
        <v>3210</v>
      </c>
      <c r="BO1286" s="5" t="s">
        <v>4710</v>
      </c>
      <c r="BU1286" s="5" t="s">
        <v>4709</v>
      </c>
      <c r="BV1286" s="5" t="s">
        <v>3210</v>
      </c>
      <c r="BW1286" s="5" t="s">
        <v>4710</v>
      </c>
    </row>
    <row r="1287" spans="51:75" x14ac:dyDescent="0.3">
      <c r="AY1287" s="12" t="e">
        <f>VLOOKUP(C1287,#REF!, 2,FALSE)</f>
        <v>#REF!</v>
      </c>
      <c r="BM1287" s="5" t="s">
        <v>4711</v>
      </c>
      <c r="BN1287" s="5" t="s">
        <v>1345</v>
      </c>
      <c r="BO1287" s="5" t="s">
        <v>4713</v>
      </c>
      <c r="BU1287" s="5" t="s">
        <v>4711</v>
      </c>
      <c r="BV1287" s="5" t="s">
        <v>1345</v>
      </c>
      <c r="BW1287" s="5" t="s">
        <v>4713</v>
      </c>
    </row>
    <row r="1288" spans="51:75" x14ac:dyDescent="0.3">
      <c r="AY1288" s="12" t="e">
        <f>VLOOKUP(C1288,#REF!, 2,FALSE)</f>
        <v>#REF!</v>
      </c>
      <c r="BM1288" s="5" t="s">
        <v>4714</v>
      </c>
      <c r="BN1288" s="5" t="s">
        <v>3261</v>
      </c>
      <c r="BO1288" s="5" t="s">
        <v>4715</v>
      </c>
      <c r="BU1288" s="5" t="s">
        <v>4714</v>
      </c>
      <c r="BV1288" s="5" t="s">
        <v>3261</v>
      </c>
      <c r="BW1288" s="5" t="s">
        <v>4715</v>
      </c>
    </row>
    <row r="1289" spans="51:75" x14ac:dyDescent="0.3">
      <c r="AY1289" s="12" t="e">
        <f>VLOOKUP(C1289,#REF!, 2,FALSE)</f>
        <v>#REF!</v>
      </c>
      <c r="BM1289" s="5" t="s">
        <v>4716</v>
      </c>
      <c r="BN1289" s="5" t="s">
        <v>3010</v>
      </c>
      <c r="BO1289" s="5" t="s">
        <v>4420</v>
      </c>
      <c r="BU1289" s="5" t="s">
        <v>4716</v>
      </c>
      <c r="BV1289" s="5" t="s">
        <v>3010</v>
      </c>
      <c r="BW1289" s="5" t="s">
        <v>4420</v>
      </c>
    </row>
    <row r="1290" spans="51:75" x14ac:dyDescent="0.3">
      <c r="AY1290" s="12" t="e">
        <f>VLOOKUP(C1290,#REF!, 2,FALSE)</f>
        <v>#REF!</v>
      </c>
      <c r="BM1290" s="5" t="s">
        <v>4717</v>
      </c>
      <c r="BN1290" s="5" t="s">
        <v>1345</v>
      </c>
      <c r="BO1290" s="5" t="s">
        <v>3361</v>
      </c>
      <c r="BU1290" s="5" t="s">
        <v>4717</v>
      </c>
      <c r="BV1290" s="5" t="s">
        <v>1345</v>
      </c>
      <c r="BW1290" s="5" t="s">
        <v>3361</v>
      </c>
    </row>
    <row r="1291" spans="51:75" x14ac:dyDescent="0.3">
      <c r="AY1291" s="12" t="e">
        <f>VLOOKUP(C1291,#REF!, 2,FALSE)</f>
        <v>#REF!</v>
      </c>
      <c r="BM1291" s="5" t="s">
        <v>4718</v>
      </c>
      <c r="BN1291" s="5" t="s">
        <v>1345</v>
      </c>
      <c r="BO1291" s="5" t="s">
        <v>4719</v>
      </c>
      <c r="BU1291" s="5" t="s">
        <v>4718</v>
      </c>
      <c r="BV1291" s="5" t="s">
        <v>1345</v>
      </c>
      <c r="BW1291" s="5" t="s">
        <v>4719</v>
      </c>
    </row>
    <row r="1292" spans="51:75" x14ac:dyDescent="0.3">
      <c r="AY1292" s="12" t="e">
        <f>VLOOKUP(C1292,#REF!, 2,FALSE)</f>
        <v>#REF!</v>
      </c>
      <c r="BM1292" s="5" t="s">
        <v>4720</v>
      </c>
      <c r="BN1292" s="5" t="s">
        <v>1142</v>
      </c>
      <c r="BO1292" s="5" t="s">
        <v>4721</v>
      </c>
      <c r="BU1292" s="5" t="s">
        <v>4720</v>
      </c>
      <c r="BV1292" s="5" t="s">
        <v>1142</v>
      </c>
      <c r="BW1292" s="5" t="s">
        <v>4721</v>
      </c>
    </row>
    <row r="1293" spans="51:75" x14ac:dyDescent="0.3">
      <c r="AY1293" s="12" t="e">
        <f>VLOOKUP(C1293,#REF!, 2,FALSE)</f>
        <v>#REF!</v>
      </c>
      <c r="BM1293" s="5" t="s">
        <v>4722</v>
      </c>
      <c r="BN1293" s="5" t="s">
        <v>3210</v>
      </c>
      <c r="BO1293" s="5" t="s">
        <v>3659</v>
      </c>
      <c r="BU1293" s="5" t="s">
        <v>4722</v>
      </c>
      <c r="BV1293" s="5" t="s">
        <v>3210</v>
      </c>
      <c r="BW1293" s="5" t="s">
        <v>3659</v>
      </c>
    </row>
    <row r="1294" spans="51:75" x14ac:dyDescent="0.3">
      <c r="AY1294" s="12" t="e">
        <f>VLOOKUP(C1294,#REF!, 2,FALSE)</f>
        <v>#REF!</v>
      </c>
      <c r="BM1294" s="5" t="s">
        <v>896</v>
      </c>
      <c r="BN1294" s="5" t="s">
        <v>3210</v>
      </c>
      <c r="BO1294" s="5" t="s">
        <v>4723</v>
      </c>
      <c r="BU1294" s="5" t="s">
        <v>896</v>
      </c>
      <c r="BV1294" s="5" t="s">
        <v>3210</v>
      </c>
      <c r="BW1294" s="5" t="s">
        <v>4723</v>
      </c>
    </row>
    <row r="1295" spans="51:75" x14ac:dyDescent="0.3">
      <c r="AY1295" s="12" t="e">
        <f>VLOOKUP(C1295,#REF!, 2,FALSE)</f>
        <v>#REF!</v>
      </c>
      <c r="BM1295" s="5" t="s">
        <v>4724</v>
      </c>
      <c r="BN1295" s="5" t="s">
        <v>2982</v>
      </c>
      <c r="BO1295" s="5" t="s">
        <v>2993</v>
      </c>
      <c r="BU1295" s="5" t="s">
        <v>4724</v>
      </c>
      <c r="BV1295" s="5" t="s">
        <v>2982</v>
      </c>
      <c r="BW1295" s="5" t="s">
        <v>2993</v>
      </c>
    </row>
    <row r="1296" spans="51:75" x14ac:dyDescent="0.3">
      <c r="AY1296" s="12" t="e">
        <f>VLOOKUP(C1296,#REF!, 2,FALSE)</f>
        <v>#REF!</v>
      </c>
      <c r="BM1296" s="5" t="s">
        <v>118</v>
      </c>
      <c r="BN1296" s="5" t="s">
        <v>708</v>
      </c>
      <c r="BO1296" s="5" t="s">
        <v>4615</v>
      </c>
      <c r="BU1296" s="5" t="s">
        <v>118</v>
      </c>
      <c r="BV1296" s="5" t="s">
        <v>708</v>
      </c>
      <c r="BW1296" s="5" t="s">
        <v>4615</v>
      </c>
    </row>
    <row r="1297" spans="51:75" x14ac:dyDescent="0.3">
      <c r="AY1297" s="12" t="e">
        <f>VLOOKUP(C1297,#REF!, 2,FALSE)</f>
        <v>#REF!</v>
      </c>
      <c r="BM1297" s="5" t="s">
        <v>4726</v>
      </c>
      <c r="BN1297" s="5" t="s">
        <v>661</v>
      </c>
      <c r="BO1297" s="5" t="s">
        <v>4727</v>
      </c>
      <c r="BU1297" s="5" t="s">
        <v>4726</v>
      </c>
      <c r="BV1297" s="5" t="s">
        <v>661</v>
      </c>
      <c r="BW1297" s="5" t="s">
        <v>4727</v>
      </c>
    </row>
    <row r="1298" spans="51:75" x14ac:dyDescent="0.3">
      <c r="AY1298" s="12" t="e">
        <f>VLOOKUP(C1298,#REF!, 2,FALSE)</f>
        <v>#REF!</v>
      </c>
      <c r="BM1298" s="5" t="s">
        <v>4729</v>
      </c>
      <c r="BN1298" s="5" t="s">
        <v>615</v>
      </c>
      <c r="BO1298" s="5" t="s">
        <v>4730</v>
      </c>
      <c r="BU1298" s="5" t="s">
        <v>4729</v>
      </c>
      <c r="BV1298" s="5" t="s">
        <v>615</v>
      </c>
      <c r="BW1298" s="5" t="s">
        <v>4730</v>
      </c>
    </row>
    <row r="1299" spans="51:75" x14ac:dyDescent="0.3">
      <c r="AY1299" s="12" t="e">
        <f>VLOOKUP(C1299,#REF!, 2,FALSE)</f>
        <v>#REF!</v>
      </c>
      <c r="BM1299" s="5" t="s">
        <v>4731</v>
      </c>
      <c r="BN1299" s="5" t="s">
        <v>2982</v>
      </c>
      <c r="BO1299" s="5" t="s">
        <v>4733</v>
      </c>
      <c r="BU1299" s="5" t="s">
        <v>4731</v>
      </c>
      <c r="BV1299" s="5" t="s">
        <v>2982</v>
      </c>
      <c r="BW1299" s="5" t="s">
        <v>4733</v>
      </c>
    </row>
    <row r="1300" spans="51:75" x14ac:dyDescent="0.3">
      <c r="AY1300" s="12" t="e">
        <f>VLOOKUP(C1300,#REF!, 2,FALSE)</f>
        <v>#REF!</v>
      </c>
      <c r="BM1300" s="5" t="s">
        <v>4736</v>
      </c>
      <c r="BN1300" s="5" t="s">
        <v>665</v>
      </c>
      <c r="BO1300" s="5" t="s">
        <v>4737</v>
      </c>
      <c r="BU1300" s="5" t="s">
        <v>4736</v>
      </c>
      <c r="BV1300" s="5" t="s">
        <v>665</v>
      </c>
      <c r="BW1300" s="5" t="s">
        <v>4737</v>
      </c>
    </row>
    <row r="1301" spans="51:75" x14ac:dyDescent="0.3">
      <c r="AY1301" s="12" t="e">
        <f>VLOOKUP(C1301,#REF!, 2,FALSE)</f>
        <v>#REF!</v>
      </c>
      <c r="BM1301" s="5" t="s">
        <v>4738</v>
      </c>
      <c r="BN1301" s="5" t="s">
        <v>1073</v>
      </c>
      <c r="BO1301" s="5" t="s">
        <v>4739</v>
      </c>
      <c r="BU1301" s="5" t="s">
        <v>4738</v>
      </c>
      <c r="BV1301" s="5" t="s">
        <v>1073</v>
      </c>
      <c r="BW1301" s="5" t="s">
        <v>4739</v>
      </c>
    </row>
    <row r="1302" spans="51:75" x14ac:dyDescent="0.3">
      <c r="AY1302" s="12" t="e">
        <f>VLOOKUP(C1302,#REF!, 2,FALSE)</f>
        <v>#REF!</v>
      </c>
      <c r="BM1302" s="5" t="s">
        <v>4740</v>
      </c>
      <c r="BN1302" s="5" t="s">
        <v>670</v>
      </c>
      <c r="BO1302" s="5" t="s">
        <v>4741</v>
      </c>
      <c r="BU1302" s="5" t="s">
        <v>4740</v>
      </c>
      <c r="BV1302" s="5" t="s">
        <v>670</v>
      </c>
      <c r="BW1302" s="5" t="s">
        <v>4741</v>
      </c>
    </row>
    <row r="1303" spans="51:75" x14ac:dyDescent="0.3">
      <c r="AY1303" s="12" t="e">
        <f>VLOOKUP(C1303,#REF!, 2,FALSE)</f>
        <v>#REF!</v>
      </c>
      <c r="BM1303" s="5" t="s">
        <v>4742</v>
      </c>
      <c r="BN1303" s="5" t="s">
        <v>670</v>
      </c>
      <c r="BO1303" s="5" t="s">
        <v>4743</v>
      </c>
      <c r="BU1303" s="5" t="s">
        <v>4742</v>
      </c>
      <c r="BV1303" s="5" t="s">
        <v>670</v>
      </c>
      <c r="BW1303" s="5" t="s">
        <v>4743</v>
      </c>
    </row>
    <row r="1304" spans="51:75" x14ac:dyDescent="0.3">
      <c r="AY1304" s="12" t="e">
        <f>VLOOKUP(C1304,#REF!, 2,FALSE)</f>
        <v>#REF!</v>
      </c>
      <c r="BM1304" s="5" t="s">
        <v>4744</v>
      </c>
      <c r="BN1304" s="5" t="s">
        <v>665</v>
      </c>
      <c r="BO1304" s="5" t="s">
        <v>4746</v>
      </c>
      <c r="BU1304" s="5" t="s">
        <v>4744</v>
      </c>
      <c r="BV1304" s="5" t="s">
        <v>665</v>
      </c>
      <c r="BW1304" s="5" t="s">
        <v>4746</v>
      </c>
    </row>
    <row r="1305" spans="51:75" x14ac:dyDescent="0.3">
      <c r="AY1305" s="12" t="e">
        <f>VLOOKUP(C1305,#REF!, 2,FALSE)</f>
        <v>#REF!</v>
      </c>
      <c r="BM1305" s="5" t="s">
        <v>4748</v>
      </c>
      <c r="BN1305" s="5" t="s">
        <v>855</v>
      </c>
      <c r="BO1305" s="5" t="s">
        <v>3548</v>
      </c>
      <c r="BU1305" s="5" t="s">
        <v>4748</v>
      </c>
      <c r="BV1305" s="5" t="s">
        <v>855</v>
      </c>
      <c r="BW1305" s="5" t="s">
        <v>3548</v>
      </c>
    </row>
    <row r="1306" spans="51:75" x14ac:dyDescent="0.3">
      <c r="AY1306" s="12" t="e">
        <f>VLOOKUP(C1306,#REF!, 2,FALSE)</f>
        <v>#REF!</v>
      </c>
      <c r="BM1306" s="5" t="s">
        <v>4751</v>
      </c>
      <c r="BN1306" s="5" t="s">
        <v>642</v>
      </c>
      <c r="BO1306" s="5" t="s">
        <v>4752</v>
      </c>
      <c r="BU1306" s="5" t="s">
        <v>4751</v>
      </c>
      <c r="BV1306" s="5" t="s">
        <v>642</v>
      </c>
      <c r="BW1306" s="5" t="s">
        <v>4752</v>
      </c>
    </row>
    <row r="1307" spans="51:75" x14ac:dyDescent="0.3">
      <c r="AY1307" s="12" t="e">
        <f>VLOOKUP(C1307,#REF!, 2,FALSE)</f>
        <v>#REF!</v>
      </c>
      <c r="BM1307" s="5" t="s">
        <v>4753</v>
      </c>
      <c r="BN1307" s="5" t="s">
        <v>1016</v>
      </c>
      <c r="BO1307" s="5" t="s">
        <v>4755</v>
      </c>
      <c r="BU1307" s="5" t="s">
        <v>4753</v>
      </c>
      <c r="BV1307" s="5" t="s">
        <v>1016</v>
      </c>
      <c r="BW1307" s="5" t="s">
        <v>4755</v>
      </c>
    </row>
    <row r="1308" spans="51:75" x14ac:dyDescent="0.3">
      <c r="AY1308" s="12" t="e">
        <f>VLOOKUP(C1308,#REF!, 2,FALSE)</f>
        <v>#REF!</v>
      </c>
      <c r="BM1308" s="5" t="s">
        <v>4756</v>
      </c>
      <c r="BN1308" s="5" t="s">
        <v>3033</v>
      </c>
      <c r="BO1308" s="5" t="s">
        <v>787</v>
      </c>
      <c r="BU1308" s="5" t="s">
        <v>4756</v>
      </c>
      <c r="BV1308" s="5" t="s">
        <v>3033</v>
      </c>
      <c r="BW1308" s="5" t="s">
        <v>787</v>
      </c>
    </row>
    <row r="1309" spans="51:75" x14ac:dyDescent="0.3">
      <c r="AY1309" s="12" t="e">
        <f>VLOOKUP(C1309,#REF!, 2,FALSE)</f>
        <v>#REF!</v>
      </c>
      <c r="BM1309" s="5" t="s">
        <v>897</v>
      </c>
      <c r="BN1309" s="5" t="s">
        <v>3210</v>
      </c>
      <c r="BO1309" s="5" t="s">
        <v>4757</v>
      </c>
      <c r="BU1309" s="5" t="s">
        <v>897</v>
      </c>
      <c r="BV1309" s="5" t="s">
        <v>3210</v>
      </c>
      <c r="BW1309" s="5" t="s">
        <v>4757</v>
      </c>
    </row>
    <row r="1310" spans="51:75" x14ac:dyDescent="0.3">
      <c r="AY1310" s="12" t="e">
        <f>VLOOKUP(C1310,#REF!, 2,FALSE)</f>
        <v>#REF!</v>
      </c>
      <c r="BM1310" s="5" t="s">
        <v>4758</v>
      </c>
      <c r="BN1310" s="5" t="s">
        <v>783</v>
      </c>
      <c r="BO1310" s="5" t="s">
        <v>4760</v>
      </c>
      <c r="BU1310" s="5" t="s">
        <v>4758</v>
      </c>
      <c r="BV1310" s="5" t="s">
        <v>783</v>
      </c>
      <c r="BW1310" s="5" t="s">
        <v>4760</v>
      </c>
    </row>
    <row r="1311" spans="51:75" x14ac:dyDescent="0.3">
      <c r="AY1311" s="12" t="e">
        <f>VLOOKUP(C1311,#REF!, 2,FALSE)</f>
        <v>#REF!</v>
      </c>
      <c r="BM1311" s="5" t="s">
        <v>4761</v>
      </c>
      <c r="BN1311" s="5" t="s">
        <v>722</v>
      </c>
      <c r="BO1311" s="5" t="s">
        <v>3816</v>
      </c>
      <c r="BU1311" s="5" t="s">
        <v>4761</v>
      </c>
      <c r="BV1311" s="5" t="s">
        <v>722</v>
      </c>
      <c r="BW1311" s="5" t="s">
        <v>3816</v>
      </c>
    </row>
    <row r="1312" spans="51:75" x14ac:dyDescent="0.3">
      <c r="AY1312" s="12" t="e">
        <f>VLOOKUP(C1312,#REF!, 2,FALSE)</f>
        <v>#REF!</v>
      </c>
      <c r="BM1312" s="5" t="s">
        <v>4762</v>
      </c>
      <c r="BN1312" s="5" t="s">
        <v>640</v>
      </c>
      <c r="BO1312" s="5" t="s">
        <v>2986</v>
      </c>
      <c r="BU1312" s="5" t="s">
        <v>4762</v>
      </c>
      <c r="BV1312" s="5" t="s">
        <v>640</v>
      </c>
      <c r="BW1312" s="5" t="s">
        <v>2986</v>
      </c>
    </row>
    <row r="1313" spans="51:75" x14ac:dyDescent="0.3">
      <c r="AY1313" s="12" t="e">
        <f>VLOOKUP(C1313,#REF!, 2,FALSE)</f>
        <v>#REF!</v>
      </c>
      <c r="BM1313" s="5" t="s">
        <v>4764</v>
      </c>
      <c r="BN1313" s="5" t="s">
        <v>945</v>
      </c>
      <c r="BO1313" s="5" t="s">
        <v>4766</v>
      </c>
      <c r="BU1313" s="5" t="s">
        <v>4764</v>
      </c>
      <c r="BV1313" s="5" t="s">
        <v>945</v>
      </c>
      <c r="BW1313" s="5" t="s">
        <v>4766</v>
      </c>
    </row>
    <row r="1314" spans="51:75" x14ac:dyDescent="0.3">
      <c r="AY1314" s="12" t="e">
        <f>VLOOKUP(C1314,#REF!, 2,FALSE)</f>
        <v>#REF!</v>
      </c>
      <c r="BM1314" s="5" t="s">
        <v>75</v>
      </c>
      <c r="BN1314" s="5" t="s">
        <v>1016</v>
      </c>
      <c r="BO1314" s="5" t="s">
        <v>4768</v>
      </c>
      <c r="BU1314" s="5" t="s">
        <v>75</v>
      </c>
      <c r="BV1314" s="5" t="s">
        <v>1016</v>
      </c>
      <c r="BW1314" s="5" t="s">
        <v>4768</v>
      </c>
    </row>
    <row r="1315" spans="51:75" x14ac:dyDescent="0.3">
      <c r="AY1315" s="12" t="e">
        <f>VLOOKUP(C1315,#REF!, 2,FALSE)</f>
        <v>#REF!</v>
      </c>
      <c r="BM1315" s="5" t="s">
        <v>107</v>
      </c>
      <c r="BN1315" s="5" t="s">
        <v>1345</v>
      </c>
      <c r="BO1315" s="5" t="s">
        <v>4771</v>
      </c>
      <c r="BU1315" s="5" t="s">
        <v>107</v>
      </c>
      <c r="BV1315" s="5" t="s">
        <v>1345</v>
      </c>
      <c r="BW1315" s="5" t="s">
        <v>4771</v>
      </c>
    </row>
    <row r="1316" spans="51:75" x14ac:dyDescent="0.3">
      <c r="AY1316" s="12" t="e">
        <f>VLOOKUP(C1316,#REF!, 2,FALSE)</f>
        <v>#REF!</v>
      </c>
      <c r="BM1316" s="5" t="s">
        <v>4772</v>
      </c>
      <c r="BN1316" s="5" t="s">
        <v>722</v>
      </c>
      <c r="BO1316" s="5" t="s">
        <v>1741</v>
      </c>
      <c r="BU1316" s="5" t="s">
        <v>4772</v>
      </c>
      <c r="BV1316" s="5" t="s">
        <v>722</v>
      </c>
      <c r="BW1316" s="5" t="s">
        <v>1741</v>
      </c>
    </row>
    <row r="1317" spans="51:75" x14ac:dyDescent="0.3">
      <c r="AY1317" s="12" t="e">
        <f>VLOOKUP(C1317,#REF!, 2,FALSE)</f>
        <v>#REF!</v>
      </c>
      <c r="BM1317" s="5" t="s">
        <v>4774</v>
      </c>
      <c r="BN1317" s="5" t="s">
        <v>2986</v>
      </c>
      <c r="BO1317" s="5" t="s">
        <v>2986</v>
      </c>
      <c r="BU1317" s="5" t="s">
        <v>4774</v>
      </c>
      <c r="BV1317" s="5" t="s">
        <v>2986</v>
      </c>
      <c r="BW1317" s="5" t="s">
        <v>2986</v>
      </c>
    </row>
    <row r="1318" spans="51:75" x14ac:dyDescent="0.3">
      <c r="AY1318" s="12" t="e">
        <f>VLOOKUP(C1318,#REF!, 2,FALSE)</f>
        <v>#REF!</v>
      </c>
      <c r="BM1318" s="5" t="s">
        <v>4775</v>
      </c>
      <c r="BN1318" s="5" t="s">
        <v>865</v>
      </c>
      <c r="BO1318" s="5" t="s">
        <v>4776</v>
      </c>
      <c r="BU1318" s="5" t="s">
        <v>4775</v>
      </c>
      <c r="BV1318" s="5" t="s">
        <v>865</v>
      </c>
      <c r="BW1318" s="5" t="s">
        <v>4776</v>
      </c>
    </row>
    <row r="1319" spans="51:75" x14ac:dyDescent="0.3">
      <c r="AY1319" s="12" t="e">
        <f>VLOOKUP(C1319,#REF!, 2,FALSE)</f>
        <v>#REF!</v>
      </c>
      <c r="BM1319" s="5" t="s">
        <v>4777</v>
      </c>
      <c r="BN1319" s="5" t="s">
        <v>1275</v>
      </c>
      <c r="BO1319" s="5" t="s">
        <v>4778</v>
      </c>
      <c r="BU1319" s="5" t="s">
        <v>4777</v>
      </c>
      <c r="BV1319" s="5" t="s">
        <v>1275</v>
      </c>
      <c r="BW1319" s="5" t="s">
        <v>4778</v>
      </c>
    </row>
    <row r="1320" spans="51:75" x14ac:dyDescent="0.3">
      <c r="AY1320" s="12" t="e">
        <f>VLOOKUP(C1320,#REF!, 2,FALSE)</f>
        <v>#REF!</v>
      </c>
      <c r="BM1320" s="5" t="s">
        <v>898</v>
      </c>
      <c r="BN1320" s="5" t="s">
        <v>3050</v>
      </c>
      <c r="BO1320" s="5" t="s">
        <v>4779</v>
      </c>
      <c r="BU1320" s="5" t="s">
        <v>898</v>
      </c>
      <c r="BV1320" s="5" t="s">
        <v>3050</v>
      </c>
      <c r="BW1320" s="5" t="s">
        <v>4779</v>
      </c>
    </row>
    <row r="1321" spans="51:75" x14ac:dyDescent="0.3">
      <c r="AY1321" s="12" t="e">
        <f>VLOOKUP(C1321,#REF!, 2,FALSE)</f>
        <v>#REF!</v>
      </c>
      <c r="BM1321" s="5" t="s">
        <v>899</v>
      </c>
      <c r="BN1321" s="5" t="s">
        <v>703</v>
      </c>
      <c r="BO1321" s="5" t="s">
        <v>4780</v>
      </c>
      <c r="BU1321" s="5" t="s">
        <v>899</v>
      </c>
      <c r="BV1321" s="5" t="s">
        <v>703</v>
      </c>
      <c r="BW1321" s="5" t="s">
        <v>4780</v>
      </c>
    </row>
    <row r="1322" spans="51:75" x14ac:dyDescent="0.3">
      <c r="AY1322" s="12" t="e">
        <f>VLOOKUP(C1322,#REF!, 2,FALSE)</f>
        <v>#REF!</v>
      </c>
      <c r="BM1322" s="5" t="s">
        <v>900</v>
      </c>
      <c r="BN1322" s="5" t="s">
        <v>628</v>
      </c>
      <c r="BO1322" s="5" t="s">
        <v>4781</v>
      </c>
      <c r="BU1322" s="5" t="s">
        <v>900</v>
      </c>
      <c r="BV1322" s="5" t="s">
        <v>628</v>
      </c>
      <c r="BW1322" s="5" t="s">
        <v>4781</v>
      </c>
    </row>
    <row r="1323" spans="51:75" x14ac:dyDescent="0.3">
      <c r="AY1323" s="12" t="e">
        <f>VLOOKUP(C1323,#REF!, 2,FALSE)</f>
        <v>#REF!</v>
      </c>
      <c r="BM1323" s="5" t="s">
        <v>901</v>
      </c>
      <c r="BN1323" s="5" t="s">
        <v>734</v>
      </c>
      <c r="BO1323" s="5" t="s">
        <v>4655</v>
      </c>
      <c r="BU1323" s="5" t="s">
        <v>901</v>
      </c>
      <c r="BV1323" s="5" t="s">
        <v>734</v>
      </c>
      <c r="BW1323" s="5" t="s">
        <v>4655</v>
      </c>
    </row>
    <row r="1324" spans="51:75" x14ac:dyDescent="0.3">
      <c r="AY1324" s="12" t="e">
        <f>VLOOKUP(C1324,#REF!, 2,FALSE)</f>
        <v>#REF!</v>
      </c>
      <c r="BM1324" s="5" t="s">
        <v>4782</v>
      </c>
      <c r="BN1324" s="5" t="s">
        <v>1010</v>
      </c>
      <c r="BO1324" s="5" t="s">
        <v>4783</v>
      </c>
      <c r="BU1324" s="5" t="s">
        <v>4782</v>
      </c>
      <c r="BV1324" s="5" t="s">
        <v>1010</v>
      </c>
      <c r="BW1324" s="5" t="s">
        <v>4783</v>
      </c>
    </row>
    <row r="1325" spans="51:75" x14ac:dyDescent="0.3">
      <c r="AY1325" s="12" t="e">
        <f>VLOOKUP(C1325,#REF!, 2,FALSE)</f>
        <v>#REF!</v>
      </c>
      <c r="BM1325" s="5" t="s">
        <v>4784</v>
      </c>
      <c r="BN1325" s="5" t="s">
        <v>3010</v>
      </c>
      <c r="BO1325" s="5" t="s">
        <v>1665</v>
      </c>
      <c r="BU1325" s="5" t="s">
        <v>4784</v>
      </c>
      <c r="BV1325" s="5" t="s">
        <v>3010</v>
      </c>
      <c r="BW1325" s="5" t="s">
        <v>1665</v>
      </c>
    </row>
    <row r="1326" spans="51:75" x14ac:dyDescent="0.3">
      <c r="AY1326" s="12" t="e">
        <f>VLOOKUP(C1326,#REF!, 2,FALSE)</f>
        <v>#REF!</v>
      </c>
      <c r="BM1326" s="5" t="s">
        <v>4786</v>
      </c>
      <c r="BN1326" s="5" t="s">
        <v>1345</v>
      </c>
      <c r="BO1326" s="5" t="s">
        <v>2358</v>
      </c>
      <c r="BU1326" s="5" t="s">
        <v>4786</v>
      </c>
      <c r="BV1326" s="5" t="s">
        <v>1345</v>
      </c>
      <c r="BW1326" s="5" t="s">
        <v>2358</v>
      </c>
    </row>
    <row r="1327" spans="51:75" x14ac:dyDescent="0.3">
      <c r="AY1327" s="12" t="e">
        <f>VLOOKUP(C1327,#REF!, 2,FALSE)</f>
        <v>#REF!</v>
      </c>
      <c r="BM1327" s="5" t="s">
        <v>4788</v>
      </c>
      <c r="BN1327" s="5" t="s">
        <v>3102</v>
      </c>
      <c r="BO1327" s="5" t="s">
        <v>1669</v>
      </c>
      <c r="BU1327" s="5" t="s">
        <v>4788</v>
      </c>
      <c r="BV1327" s="5" t="s">
        <v>3102</v>
      </c>
      <c r="BW1327" s="5" t="s">
        <v>1669</v>
      </c>
    </row>
    <row r="1328" spans="51:75" x14ac:dyDescent="0.3">
      <c r="AY1328" s="12" t="e">
        <f>VLOOKUP(C1328,#REF!, 2,FALSE)</f>
        <v>#REF!</v>
      </c>
      <c r="BM1328" s="5" t="s">
        <v>4790</v>
      </c>
      <c r="BN1328" s="5" t="s">
        <v>865</v>
      </c>
      <c r="BO1328" s="5" t="s">
        <v>4792</v>
      </c>
      <c r="BU1328" s="5" t="s">
        <v>4790</v>
      </c>
      <c r="BV1328" s="5" t="s">
        <v>865</v>
      </c>
      <c r="BW1328" s="5" t="s">
        <v>4792</v>
      </c>
    </row>
    <row r="1329" spans="51:75" x14ac:dyDescent="0.3">
      <c r="AY1329" s="12" t="e">
        <f>VLOOKUP(C1329,#REF!, 2,FALSE)</f>
        <v>#REF!</v>
      </c>
      <c r="BM1329" s="5" t="s">
        <v>4793</v>
      </c>
      <c r="BN1329" s="5" t="s">
        <v>3010</v>
      </c>
      <c r="BO1329" s="5" t="s">
        <v>1446</v>
      </c>
      <c r="BU1329" s="5" t="s">
        <v>4793</v>
      </c>
      <c r="BV1329" s="5" t="s">
        <v>3010</v>
      </c>
      <c r="BW1329" s="5" t="s">
        <v>1446</v>
      </c>
    </row>
    <row r="1330" spans="51:75" x14ac:dyDescent="0.3">
      <c r="AY1330" s="12" t="e">
        <f>VLOOKUP(C1330,#REF!, 2,FALSE)</f>
        <v>#REF!</v>
      </c>
      <c r="BM1330" s="5" t="s">
        <v>4794</v>
      </c>
      <c r="BN1330" s="5" t="s">
        <v>703</v>
      </c>
      <c r="BO1330" s="5" t="s">
        <v>4795</v>
      </c>
      <c r="BU1330" s="5" t="s">
        <v>4794</v>
      </c>
      <c r="BV1330" s="5" t="s">
        <v>703</v>
      </c>
      <c r="BW1330" s="5" t="s">
        <v>4795</v>
      </c>
    </row>
    <row r="1331" spans="51:75" x14ac:dyDescent="0.3">
      <c r="AY1331" s="12" t="e">
        <f>VLOOKUP(C1331,#REF!, 2,FALSE)</f>
        <v>#REF!</v>
      </c>
      <c r="BM1331" s="5" t="s">
        <v>4796</v>
      </c>
      <c r="BN1331" s="5" t="s">
        <v>17006</v>
      </c>
      <c r="BO1331" s="5" t="s">
        <v>4797</v>
      </c>
      <c r="BU1331" s="5" t="s">
        <v>4796</v>
      </c>
      <c r="BV1331" s="5" t="s">
        <v>17006</v>
      </c>
      <c r="BW1331" s="5" t="s">
        <v>4797</v>
      </c>
    </row>
    <row r="1332" spans="51:75" x14ac:dyDescent="0.3">
      <c r="AY1332" s="12" t="e">
        <f>VLOOKUP(C1332,#REF!, 2,FALSE)</f>
        <v>#REF!</v>
      </c>
      <c r="BM1332" s="5" t="s">
        <v>4798</v>
      </c>
      <c r="BN1332" s="5" t="s">
        <v>2986</v>
      </c>
      <c r="BO1332" s="5" t="s">
        <v>2986</v>
      </c>
      <c r="BU1332" s="5" t="s">
        <v>4798</v>
      </c>
      <c r="BV1332" s="5" t="s">
        <v>2986</v>
      </c>
      <c r="BW1332" s="5" t="s">
        <v>2986</v>
      </c>
    </row>
    <row r="1333" spans="51:75" x14ac:dyDescent="0.3">
      <c r="AY1333" s="12" t="e">
        <f>VLOOKUP(C1333,#REF!, 2,FALSE)</f>
        <v>#REF!</v>
      </c>
      <c r="BM1333" s="5" t="s">
        <v>4799</v>
      </c>
      <c r="BN1333" s="5" t="s">
        <v>2986</v>
      </c>
      <c r="BO1333" s="5" t="s">
        <v>2986</v>
      </c>
      <c r="BU1333" s="5" t="s">
        <v>4799</v>
      </c>
      <c r="BV1333" s="5" t="s">
        <v>2986</v>
      </c>
      <c r="BW1333" s="5" t="s">
        <v>2986</v>
      </c>
    </row>
    <row r="1334" spans="51:75" x14ac:dyDescent="0.3">
      <c r="AY1334" s="12" t="e">
        <f>VLOOKUP(C1334,#REF!, 2,FALSE)</f>
        <v>#REF!</v>
      </c>
      <c r="BM1334" s="5" t="s">
        <v>4800</v>
      </c>
      <c r="BN1334" s="5" t="s">
        <v>2986</v>
      </c>
      <c r="BO1334" s="5" t="s">
        <v>2986</v>
      </c>
      <c r="BU1334" s="5" t="s">
        <v>4800</v>
      </c>
      <c r="BV1334" s="5" t="s">
        <v>2986</v>
      </c>
      <c r="BW1334" s="5" t="s">
        <v>2986</v>
      </c>
    </row>
    <row r="1335" spans="51:75" x14ac:dyDescent="0.3">
      <c r="AY1335" s="12" t="e">
        <f>VLOOKUP(C1335,#REF!, 2,FALSE)</f>
        <v>#REF!</v>
      </c>
      <c r="BM1335" s="5" t="s">
        <v>4801</v>
      </c>
      <c r="BN1335" s="5" t="s">
        <v>718</v>
      </c>
      <c r="BO1335" s="5" t="s">
        <v>4802</v>
      </c>
      <c r="BU1335" s="5" t="s">
        <v>4801</v>
      </c>
      <c r="BV1335" s="5" t="s">
        <v>718</v>
      </c>
      <c r="BW1335" s="5" t="s">
        <v>4802</v>
      </c>
    </row>
    <row r="1336" spans="51:75" x14ac:dyDescent="0.3">
      <c r="AY1336" s="12" t="e">
        <f>VLOOKUP(C1336,#REF!, 2,FALSE)</f>
        <v>#REF!</v>
      </c>
      <c r="BM1336" s="5" t="s">
        <v>4803</v>
      </c>
      <c r="BN1336" s="5" t="s">
        <v>3261</v>
      </c>
      <c r="BO1336" s="5" t="s">
        <v>2986</v>
      </c>
      <c r="BU1336" s="5" t="s">
        <v>4803</v>
      </c>
      <c r="BV1336" s="5" t="s">
        <v>3261</v>
      </c>
      <c r="BW1336" s="5" t="s">
        <v>2986</v>
      </c>
    </row>
    <row r="1337" spans="51:75" x14ac:dyDescent="0.3">
      <c r="AY1337" s="12" t="e">
        <f>VLOOKUP(C1337,#REF!, 2,FALSE)</f>
        <v>#REF!</v>
      </c>
      <c r="BM1337" s="5" t="s">
        <v>4804</v>
      </c>
      <c r="BN1337" s="5" t="s">
        <v>3050</v>
      </c>
      <c r="BO1337" s="5" t="s">
        <v>4806</v>
      </c>
      <c r="BU1337" s="5" t="s">
        <v>4804</v>
      </c>
      <c r="BV1337" s="5" t="s">
        <v>3050</v>
      </c>
      <c r="BW1337" s="5" t="s">
        <v>4806</v>
      </c>
    </row>
    <row r="1338" spans="51:75" x14ac:dyDescent="0.3">
      <c r="AY1338" s="12" t="e">
        <f>VLOOKUP(C1338,#REF!, 2,FALSE)</f>
        <v>#REF!</v>
      </c>
      <c r="BM1338" s="5" t="s">
        <v>4807</v>
      </c>
      <c r="BN1338" s="5" t="s">
        <v>703</v>
      </c>
      <c r="BO1338" s="5" t="s">
        <v>4809</v>
      </c>
      <c r="BU1338" s="5" t="s">
        <v>4807</v>
      </c>
      <c r="BV1338" s="5" t="s">
        <v>703</v>
      </c>
      <c r="BW1338" s="5" t="s">
        <v>4809</v>
      </c>
    </row>
    <row r="1339" spans="51:75" x14ac:dyDescent="0.3">
      <c r="AY1339" s="12" t="e">
        <f>VLOOKUP(C1339,#REF!, 2,FALSE)</f>
        <v>#REF!</v>
      </c>
      <c r="BM1339" s="5" t="s">
        <v>4810</v>
      </c>
      <c r="BN1339" s="5" t="s">
        <v>943</v>
      </c>
      <c r="BO1339" s="5" t="s">
        <v>2481</v>
      </c>
      <c r="BU1339" s="5" t="s">
        <v>4810</v>
      </c>
      <c r="BV1339" s="5" t="s">
        <v>943</v>
      </c>
      <c r="BW1339" s="5" t="s">
        <v>2481</v>
      </c>
    </row>
    <row r="1340" spans="51:75" x14ac:dyDescent="0.3">
      <c r="AY1340" s="12" t="e">
        <f>VLOOKUP(C1340,#REF!, 2,FALSE)</f>
        <v>#REF!</v>
      </c>
      <c r="BM1340" s="5" t="s">
        <v>902</v>
      </c>
      <c r="BN1340" s="5" t="s">
        <v>778</v>
      </c>
      <c r="BO1340" s="5" t="s">
        <v>4811</v>
      </c>
      <c r="BU1340" s="5" t="s">
        <v>902</v>
      </c>
      <c r="BV1340" s="5" t="s">
        <v>778</v>
      </c>
      <c r="BW1340" s="5" t="s">
        <v>4811</v>
      </c>
    </row>
    <row r="1341" spans="51:75" x14ac:dyDescent="0.3">
      <c r="AY1341" s="12" t="e">
        <f>VLOOKUP(C1341,#REF!, 2,FALSE)</f>
        <v>#REF!</v>
      </c>
      <c r="BM1341" s="5" t="s">
        <v>903</v>
      </c>
      <c r="BN1341" s="5" t="s">
        <v>781</v>
      </c>
      <c r="BO1341" s="5" t="s">
        <v>3809</v>
      </c>
      <c r="BU1341" s="5" t="s">
        <v>903</v>
      </c>
      <c r="BV1341" s="5" t="s">
        <v>781</v>
      </c>
      <c r="BW1341" s="5" t="s">
        <v>3809</v>
      </c>
    </row>
    <row r="1342" spans="51:75" x14ac:dyDescent="0.3">
      <c r="AY1342" s="12" t="e">
        <f>VLOOKUP(C1342,#REF!, 2,FALSE)</f>
        <v>#REF!</v>
      </c>
      <c r="BM1342" s="5" t="s">
        <v>904</v>
      </c>
      <c r="BN1342" s="5" t="s">
        <v>781</v>
      </c>
      <c r="BO1342" s="5" t="s">
        <v>4814</v>
      </c>
      <c r="BU1342" s="5" t="s">
        <v>904</v>
      </c>
      <c r="BV1342" s="5" t="s">
        <v>781</v>
      </c>
      <c r="BW1342" s="5" t="s">
        <v>4814</v>
      </c>
    </row>
    <row r="1343" spans="51:75" x14ac:dyDescent="0.3">
      <c r="AY1343" s="12" t="e">
        <f>VLOOKUP(C1343,#REF!, 2,FALSE)</f>
        <v>#REF!</v>
      </c>
      <c r="BM1343" s="5" t="s">
        <v>905</v>
      </c>
      <c r="BN1343" s="5" t="s">
        <v>949</v>
      </c>
      <c r="BO1343" s="5" t="s">
        <v>4815</v>
      </c>
      <c r="BU1343" s="5" t="s">
        <v>905</v>
      </c>
      <c r="BV1343" s="5" t="s">
        <v>949</v>
      </c>
      <c r="BW1343" s="5" t="s">
        <v>4815</v>
      </c>
    </row>
    <row r="1344" spans="51:75" x14ac:dyDescent="0.3">
      <c r="AY1344" s="12" t="e">
        <f>VLOOKUP(C1344,#REF!, 2,FALSE)</f>
        <v>#REF!</v>
      </c>
      <c r="BM1344" s="5" t="s">
        <v>4816</v>
      </c>
      <c r="BN1344" s="5" t="s">
        <v>3210</v>
      </c>
      <c r="BO1344" s="5" t="s">
        <v>4817</v>
      </c>
      <c r="BU1344" s="5" t="s">
        <v>4816</v>
      </c>
      <c r="BV1344" s="5" t="s">
        <v>3210</v>
      </c>
      <c r="BW1344" s="5" t="s">
        <v>4817</v>
      </c>
    </row>
    <row r="1345" spans="51:75" x14ac:dyDescent="0.3">
      <c r="AY1345" s="12" t="e">
        <f>VLOOKUP(C1345,#REF!, 2,FALSE)</f>
        <v>#REF!</v>
      </c>
      <c r="BM1345" s="5" t="s">
        <v>4819</v>
      </c>
      <c r="BN1345" s="5" t="s">
        <v>1345</v>
      </c>
      <c r="BO1345" s="5" t="s">
        <v>2430</v>
      </c>
      <c r="BU1345" s="5" t="s">
        <v>4819</v>
      </c>
      <c r="BV1345" s="5" t="s">
        <v>1345</v>
      </c>
      <c r="BW1345" s="5" t="s">
        <v>2430</v>
      </c>
    </row>
    <row r="1346" spans="51:75" x14ac:dyDescent="0.3">
      <c r="AY1346" s="12" t="e">
        <f>VLOOKUP(C1346,#REF!, 2,FALSE)</f>
        <v>#REF!</v>
      </c>
      <c r="BM1346" s="5" t="s">
        <v>4821</v>
      </c>
      <c r="BN1346" s="5" t="s">
        <v>3033</v>
      </c>
      <c r="BO1346" s="5" t="s">
        <v>2380</v>
      </c>
      <c r="BU1346" s="5" t="s">
        <v>4821</v>
      </c>
      <c r="BV1346" s="5" t="s">
        <v>3033</v>
      </c>
      <c r="BW1346" s="5" t="s">
        <v>2380</v>
      </c>
    </row>
    <row r="1347" spans="51:75" x14ac:dyDescent="0.3">
      <c r="AY1347" s="12" t="e">
        <f>VLOOKUP(C1347,#REF!, 2,FALSE)</f>
        <v>#REF!</v>
      </c>
      <c r="BM1347" s="5" t="s">
        <v>4823</v>
      </c>
      <c r="BN1347" s="5" t="s">
        <v>3102</v>
      </c>
      <c r="BO1347" s="5" t="s">
        <v>1265</v>
      </c>
      <c r="BU1347" s="5" t="s">
        <v>4823</v>
      </c>
      <c r="BV1347" s="5" t="s">
        <v>3102</v>
      </c>
      <c r="BW1347" s="5" t="s">
        <v>1265</v>
      </c>
    </row>
    <row r="1348" spans="51:75" x14ac:dyDescent="0.3">
      <c r="AY1348" s="12" t="e">
        <f>VLOOKUP(C1348,#REF!, 2,FALSE)</f>
        <v>#REF!</v>
      </c>
      <c r="BM1348" s="5" t="s">
        <v>4824</v>
      </c>
      <c r="BN1348" s="5" t="s">
        <v>722</v>
      </c>
      <c r="BO1348" s="5" t="s">
        <v>773</v>
      </c>
      <c r="BU1348" s="5" t="s">
        <v>4824</v>
      </c>
      <c r="BV1348" s="5" t="s">
        <v>722</v>
      </c>
      <c r="BW1348" s="5" t="s">
        <v>773</v>
      </c>
    </row>
    <row r="1349" spans="51:75" x14ac:dyDescent="0.3">
      <c r="AY1349" s="12" t="e">
        <f>VLOOKUP(C1349,#REF!, 2,FALSE)</f>
        <v>#REF!</v>
      </c>
      <c r="BM1349" s="5" t="s">
        <v>4825</v>
      </c>
      <c r="BN1349" s="5" t="s">
        <v>614</v>
      </c>
      <c r="BO1349" s="5" t="s">
        <v>3523</v>
      </c>
      <c r="BU1349" s="5" t="s">
        <v>4825</v>
      </c>
      <c r="BV1349" s="5" t="s">
        <v>614</v>
      </c>
      <c r="BW1349" s="5" t="s">
        <v>3523</v>
      </c>
    </row>
    <row r="1350" spans="51:75" x14ac:dyDescent="0.3">
      <c r="AY1350" s="12" t="e">
        <f>VLOOKUP(C1350,#REF!, 2,FALSE)</f>
        <v>#REF!</v>
      </c>
      <c r="BM1350" s="5" t="s">
        <v>4826</v>
      </c>
      <c r="BN1350" s="5" t="s">
        <v>3010</v>
      </c>
      <c r="BO1350" s="5" t="s">
        <v>4827</v>
      </c>
      <c r="BU1350" s="5" t="s">
        <v>4826</v>
      </c>
      <c r="BV1350" s="5" t="s">
        <v>3010</v>
      </c>
      <c r="BW1350" s="5" t="s">
        <v>4827</v>
      </c>
    </row>
    <row r="1351" spans="51:75" x14ac:dyDescent="0.3">
      <c r="AY1351" s="12" t="e">
        <f>VLOOKUP(C1351,#REF!, 2,FALSE)</f>
        <v>#REF!</v>
      </c>
      <c r="BM1351" s="5" t="s">
        <v>4828</v>
      </c>
      <c r="BN1351" s="5" t="s">
        <v>1345</v>
      </c>
      <c r="BO1351" s="5" t="s">
        <v>4829</v>
      </c>
      <c r="BU1351" s="5" t="s">
        <v>4828</v>
      </c>
      <c r="BV1351" s="5" t="s">
        <v>1345</v>
      </c>
      <c r="BW1351" s="5" t="s">
        <v>4829</v>
      </c>
    </row>
    <row r="1352" spans="51:75" x14ac:dyDescent="0.3">
      <c r="AY1352" s="12" t="e">
        <f>VLOOKUP(C1352,#REF!, 2,FALSE)</f>
        <v>#REF!</v>
      </c>
      <c r="BM1352" s="5" t="s">
        <v>4830</v>
      </c>
      <c r="BN1352" s="5" t="s">
        <v>669</v>
      </c>
      <c r="BO1352" s="5" t="s">
        <v>4831</v>
      </c>
      <c r="BU1352" s="5" t="s">
        <v>4830</v>
      </c>
      <c r="BV1352" s="5" t="s">
        <v>669</v>
      </c>
      <c r="BW1352" s="5" t="s">
        <v>4831</v>
      </c>
    </row>
    <row r="1353" spans="51:75" x14ac:dyDescent="0.3">
      <c r="AY1353" s="12" t="e">
        <f>VLOOKUP(C1353,#REF!, 2,FALSE)</f>
        <v>#REF!</v>
      </c>
      <c r="BM1353" s="5" t="s">
        <v>4833</v>
      </c>
      <c r="BN1353" s="5" t="s">
        <v>3010</v>
      </c>
      <c r="BO1353" s="5" t="s">
        <v>2986</v>
      </c>
      <c r="BU1353" s="5" t="s">
        <v>4833</v>
      </c>
      <c r="BV1353" s="5" t="s">
        <v>3010</v>
      </c>
      <c r="BW1353" s="5" t="s">
        <v>2986</v>
      </c>
    </row>
    <row r="1354" spans="51:75" x14ac:dyDescent="0.3">
      <c r="AY1354" s="12" t="e">
        <f>VLOOKUP(C1354,#REF!, 2,FALSE)</f>
        <v>#REF!</v>
      </c>
      <c r="BM1354" s="5" t="s">
        <v>4834</v>
      </c>
      <c r="BN1354" s="5" t="s">
        <v>1142</v>
      </c>
      <c r="BO1354" s="5" t="s">
        <v>4835</v>
      </c>
      <c r="BU1354" s="5" t="s">
        <v>4834</v>
      </c>
      <c r="BV1354" s="5" t="s">
        <v>1142</v>
      </c>
      <c r="BW1354" s="5" t="s">
        <v>4835</v>
      </c>
    </row>
    <row r="1355" spans="51:75" x14ac:dyDescent="0.3">
      <c r="AY1355" s="12" t="e">
        <f>VLOOKUP(C1355,#REF!, 2,FALSE)</f>
        <v>#REF!</v>
      </c>
      <c r="BM1355" s="5" t="s">
        <v>4836</v>
      </c>
      <c r="BN1355" s="5" t="s">
        <v>664</v>
      </c>
      <c r="BO1355" s="5" t="s">
        <v>2773</v>
      </c>
      <c r="BU1355" s="5" t="s">
        <v>4836</v>
      </c>
      <c r="BV1355" s="5" t="s">
        <v>664</v>
      </c>
      <c r="BW1355" s="5" t="s">
        <v>2773</v>
      </c>
    </row>
    <row r="1356" spans="51:75" x14ac:dyDescent="0.3">
      <c r="AY1356" s="12" t="e">
        <f>VLOOKUP(C1356,#REF!, 2,FALSE)</f>
        <v>#REF!</v>
      </c>
      <c r="BM1356" s="5" t="s">
        <v>4837</v>
      </c>
      <c r="BN1356" s="5" t="s">
        <v>1275</v>
      </c>
      <c r="BO1356" s="5" t="s">
        <v>4839</v>
      </c>
      <c r="BU1356" s="5" t="s">
        <v>4837</v>
      </c>
      <c r="BV1356" s="5" t="s">
        <v>1275</v>
      </c>
      <c r="BW1356" s="5" t="s">
        <v>4839</v>
      </c>
    </row>
    <row r="1357" spans="51:75" x14ac:dyDescent="0.3">
      <c r="AY1357" s="12" t="e">
        <f>VLOOKUP(C1357,#REF!, 2,FALSE)</f>
        <v>#REF!</v>
      </c>
      <c r="BM1357" s="5" t="s">
        <v>906</v>
      </c>
      <c r="BN1357" s="5" t="s">
        <v>3210</v>
      </c>
      <c r="BO1357" s="5" t="s">
        <v>4840</v>
      </c>
      <c r="BU1357" s="5" t="s">
        <v>906</v>
      </c>
      <c r="BV1357" s="5" t="s">
        <v>3210</v>
      </c>
      <c r="BW1357" s="5" t="s">
        <v>4840</v>
      </c>
    </row>
    <row r="1358" spans="51:75" x14ac:dyDescent="0.3">
      <c r="AY1358" s="12" t="e">
        <f>VLOOKUP(C1358,#REF!, 2,FALSE)</f>
        <v>#REF!</v>
      </c>
      <c r="BM1358" s="5" t="s">
        <v>907</v>
      </c>
      <c r="BN1358" s="5" t="s">
        <v>3210</v>
      </c>
      <c r="BO1358" s="5" t="s">
        <v>4045</v>
      </c>
      <c r="BU1358" s="5" t="s">
        <v>907</v>
      </c>
      <c r="BV1358" s="5" t="s">
        <v>3210</v>
      </c>
      <c r="BW1358" s="5" t="s">
        <v>4045</v>
      </c>
    </row>
    <row r="1359" spans="51:75" x14ac:dyDescent="0.3">
      <c r="AY1359" s="12" t="e">
        <f>VLOOKUP(C1359,#REF!, 2,FALSE)</f>
        <v>#REF!</v>
      </c>
      <c r="BM1359" s="5" t="s">
        <v>4841</v>
      </c>
      <c r="BN1359" s="5" t="s">
        <v>3210</v>
      </c>
      <c r="BO1359" s="5" t="s">
        <v>4842</v>
      </c>
      <c r="BU1359" s="5" t="s">
        <v>4841</v>
      </c>
      <c r="BV1359" s="5" t="s">
        <v>3210</v>
      </c>
      <c r="BW1359" s="5" t="s">
        <v>4842</v>
      </c>
    </row>
    <row r="1360" spans="51:75" x14ac:dyDescent="0.3">
      <c r="AY1360" s="12" t="e">
        <f>VLOOKUP(C1360,#REF!, 2,FALSE)</f>
        <v>#REF!</v>
      </c>
      <c r="BM1360" s="5" t="s">
        <v>4843</v>
      </c>
      <c r="BN1360" s="5" t="s">
        <v>17000</v>
      </c>
      <c r="BO1360" s="5" t="s">
        <v>773</v>
      </c>
      <c r="BU1360" s="5" t="s">
        <v>4843</v>
      </c>
      <c r="BV1360" s="5" t="s">
        <v>17000</v>
      </c>
      <c r="BW1360" s="5" t="s">
        <v>773</v>
      </c>
    </row>
    <row r="1361" spans="51:75" x14ac:dyDescent="0.3">
      <c r="AY1361" s="12" t="e">
        <f>VLOOKUP(C1361,#REF!, 2,FALSE)</f>
        <v>#REF!</v>
      </c>
      <c r="BM1361" s="5" t="s">
        <v>4844</v>
      </c>
      <c r="BN1361" s="5" t="s">
        <v>852</v>
      </c>
      <c r="BO1361" s="5" t="s">
        <v>4845</v>
      </c>
      <c r="BU1361" s="5" t="s">
        <v>4844</v>
      </c>
      <c r="BV1361" s="5" t="s">
        <v>852</v>
      </c>
      <c r="BW1361" s="5" t="s">
        <v>4845</v>
      </c>
    </row>
    <row r="1362" spans="51:75" x14ac:dyDescent="0.3">
      <c r="AY1362" s="12" t="e">
        <f>VLOOKUP(C1362,#REF!, 2,FALSE)</f>
        <v>#REF!</v>
      </c>
      <c r="BM1362" s="5" t="s">
        <v>4846</v>
      </c>
      <c r="BN1362" s="5" t="s">
        <v>1272</v>
      </c>
      <c r="BO1362" s="5" t="s">
        <v>773</v>
      </c>
      <c r="BU1362" s="5" t="s">
        <v>4846</v>
      </c>
      <c r="BV1362" s="5" t="s">
        <v>1272</v>
      </c>
      <c r="BW1362" s="5" t="s">
        <v>773</v>
      </c>
    </row>
    <row r="1363" spans="51:75" x14ac:dyDescent="0.3">
      <c r="AY1363" s="12" t="e">
        <f>VLOOKUP(C1363,#REF!, 2,FALSE)</f>
        <v>#REF!</v>
      </c>
      <c r="BM1363" s="5" t="s">
        <v>76</v>
      </c>
      <c r="BN1363" s="5" t="s">
        <v>2982</v>
      </c>
      <c r="BO1363" s="5" t="s">
        <v>4848</v>
      </c>
      <c r="BU1363" s="5" t="s">
        <v>76</v>
      </c>
      <c r="BV1363" s="5" t="s">
        <v>2982</v>
      </c>
      <c r="BW1363" s="5" t="s">
        <v>4848</v>
      </c>
    </row>
    <row r="1364" spans="51:75" x14ac:dyDescent="0.3">
      <c r="AY1364" s="12" t="e">
        <f>VLOOKUP(C1364,#REF!, 2,FALSE)</f>
        <v>#REF!</v>
      </c>
      <c r="BM1364" s="5" t="s">
        <v>455</v>
      </c>
      <c r="BN1364" s="5" t="s">
        <v>2982</v>
      </c>
      <c r="BO1364" s="5" t="s">
        <v>4849</v>
      </c>
      <c r="BU1364" s="5" t="s">
        <v>455</v>
      </c>
      <c r="BV1364" s="5" t="s">
        <v>2982</v>
      </c>
      <c r="BW1364" s="5" t="s">
        <v>4849</v>
      </c>
    </row>
    <row r="1365" spans="51:75" x14ac:dyDescent="0.3">
      <c r="AY1365" s="12" t="e">
        <f>VLOOKUP(C1365,#REF!, 2,FALSE)</f>
        <v>#REF!</v>
      </c>
      <c r="BM1365" s="5" t="s">
        <v>4850</v>
      </c>
      <c r="BN1365" s="5" t="s">
        <v>3210</v>
      </c>
      <c r="BO1365" s="5" t="s">
        <v>4851</v>
      </c>
      <c r="BU1365" s="5" t="s">
        <v>4850</v>
      </c>
      <c r="BV1365" s="5" t="s">
        <v>3210</v>
      </c>
      <c r="BW1365" s="5" t="s">
        <v>4851</v>
      </c>
    </row>
    <row r="1366" spans="51:75" x14ac:dyDescent="0.3">
      <c r="AY1366" s="12" t="e">
        <f>VLOOKUP(C1366,#REF!, 2,FALSE)</f>
        <v>#REF!</v>
      </c>
      <c r="BM1366" s="5" t="s">
        <v>4852</v>
      </c>
      <c r="BN1366" s="5" t="s">
        <v>3210</v>
      </c>
      <c r="BO1366" s="5" t="s">
        <v>3938</v>
      </c>
      <c r="BU1366" s="5" t="s">
        <v>4852</v>
      </c>
      <c r="BV1366" s="5" t="s">
        <v>3210</v>
      </c>
      <c r="BW1366" s="5" t="s">
        <v>3938</v>
      </c>
    </row>
    <row r="1367" spans="51:75" x14ac:dyDescent="0.3">
      <c r="AY1367" s="12" t="e">
        <f>VLOOKUP(C1367,#REF!, 2,FALSE)</f>
        <v>#REF!</v>
      </c>
      <c r="BM1367" s="5" t="s">
        <v>4854</v>
      </c>
      <c r="BN1367" s="5" t="s">
        <v>1272</v>
      </c>
      <c r="BO1367" s="5" t="s">
        <v>4855</v>
      </c>
      <c r="BU1367" s="5" t="s">
        <v>4854</v>
      </c>
      <c r="BV1367" s="5" t="s">
        <v>1272</v>
      </c>
      <c r="BW1367" s="5" t="s">
        <v>4855</v>
      </c>
    </row>
    <row r="1368" spans="51:75" x14ac:dyDescent="0.3">
      <c r="AY1368" s="12" t="e">
        <f>VLOOKUP(C1368,#REF!, 2,FALSE)</f>
        <v>#REF!</v>
      </c>
      <c r="BM1368" s="5" t="s">
        <v>4856</v>
      </c>
      <c r="BN1368" s="5" t="s">
        <v>3210</v>
      </c>
      <c r="BO1368" s="5" t="s">
        <v>4643</v>
      </c>
      <c r="BU1368" s="5" t="s">
        <v>4856</v>
      </c>
      <c r="BV1368" s="5" t="s">
        <v>3210</v>
      </c>
      <c r="BW1368" s="5" t="s">
        <v>4643</v>
      </c>
    </row>
    <row r="1369" spans="51:75" x14ac:dyDescent="0.3">
      <c r="AY1369" s="12" t="e">
        <f>VLOOKUP(C1369,#REF!, 2,FALSE)</f>
        <v>#REF!</v>
      </c>
      <c r="BM1369" s="5" t="s">
        <v>4857</v>
      </c>
      <c r="BN1369" s="5" t="s">
        <v>718</v>
      </c>
      <c r="BO1369" s="5" t="s">
        <v>4858</v>
      </c>
      <c r="BU1369" s="5" t="s">
        <v>4857</v>
      </c>
      <c r="BV1369" s="5" t="s">
        <v>718</v>
      </c>
      <c r="BW1369" s="5" t="s">
        <v>4858</v>
      </c>
    </row>
    <row r="1370" spans="51:75" x14ac:dyDescent="0.3">
      <c r="AY1370" s="12" t="e">
        <f>VLOOKUP(C1370,#REF!, 2,FALSE)</f>
        <v>#REF!</v>
      </c>
      <c r="BM1370" s="5" t="s">
        <v>4859</v>
      </c>
      <c r="BN1370" s="5" t="s">
        <v>718</v>
      </c>
      <c r="BO1370" s="5" t="s">
        <v>4860</v>
      </c>
      <c r="BU1370" s="5" t="s">
        <v>4859</v>
      </c>
      <c r="BV1370" s="5" t="s">
        <v>718</v>
      </c>
      <c r="BW1370" s="5" t="s">
        <v>4860</v>
      </c>
    </row>
    <row r="1371" spans="51:75" x14ac:dyDescent="0.3">
      <c r="AY1371" s="12" t="e">
        <f>VLOOKUP(C1371,#REF!, 2,FALSE)</f>
        <v>#REF!</v>
      </c>
      <c r="BM1371" s="5" t="s">
        <v>4861</v>
      </c>
      <c r="BN1371" s="5" t="s">
        <v>17005</v>
      </c>
      <c r="BO1371" s="5" t="s">
        <v>773</v>
      </c>
      <c r="BU1371" s="5" t="s">
        <v>4861</v>
      </c>
      <c r="BV1371" s="5" t="s">
        <v>17005</v>
      </c>
      <c r="BW1371" s="5" t="s">
        <v>773</v>
      </c>
    </row>
    <row r="1372" spans="51:75" x14ac:dyDescent="0.3">
      <c r="AY1372" s="12" t="e">
        <f>VLOOKUP(C1372,#REF!, 2,FALSE)</f>
        <v>#REF!</v>
      </c>
      <c r="BM1372" s="5" t="s">
        <v>4862</v>
      </c>
      <c r="BN1372" s="5" t="s">
        <v>708</v>
      </c>
      <c r="BO1372" s="5" t="s">
        <v>620</v>
      </c>
      <c r="BU1372" s="5" t="s">
        <v>4862</v>
      </c>
      <c r="BV1372" s="5" t="s">
        <v>708</v>
      </c>
      <c r="BW1372" s="5" t="s">
        <v>620</v>
      </c>
    </row>
    <row r="1373" spans="51:75" x14ac:dyDescent="0.3">
      <c r="AY1373" s="12" t="e">
        <f>VLOOKUP(C1373,#REF!, 2,FALSE)</f>
        <v>#REF!</v>
      </c>
      <c r="BM1373" s="5" t="s">
        <v>4863</v>
      </c>
      <c r="BN1373" s="5" t="s">
        <v>1345</v>
      </c>
      <c r="BO1373" s="5" t="s">
        <v>3812</v>
      </c>
      <c r="BU1373" s="5" t="s">
        <v>4863</v>
      </c>
      <c r="BV1373" s="5" t="s">
        <v>1345</v>
      </c>
      <c r="BW1373" s="5" t="s">
        <v>3812</v>
      </c>
    </row>
    <row r="1374" spans="51:75" x14ac:dyDescent="0.3">
      <c r="AY1374" s="12" t="e">
        <f>VLOOKUP(C1374,#REF!, 2,FALSE)</f>
        <v>#REF!</v>
      </c>
      <c r="BM1374" s="5" t="s">
        <v>4865</v>
      </c>
      <c r="BN1374" s="5" t="s">
        <v>2986</v>
      </c>
      <c r="BO1374" s="5" t="s">
        <v>4866</v>
      </c>
      <c r="BU1374" s="5" t="s">
        <v>4865</v>
      </c>
      <c r="BV1374" s="5" t="s">
        <v>2986</v>
      </c>
      <c r="BW1374" s="5" t="s">
        <v>4866</v>
      </c>
    </row>
    <row r="1375" spans="51:75" x14ac:dyDescent="0.3">
      <c r="AY1375" s="12" t="e">
        <f>VLOOKUP(C1375,#REF!, 2,FALSE)</f>
        <v>#REF!</v>
      </c>
      <c r="BM1375" s="5" t="s">
        <v>4867</v>
      </c>
      <c r="BN1375" s="5" t="s">
        <v>3210</v>
      </c>
      <c r="BO1375" s="5" t="s">
        <v>2503</v>
      </c>
      <c r="BU1375" s="5" t="s">
        <v>4867</v>
      </c>
      <c r="BV1375" s="5" t="s">
        <v>3210</v>
      </c>
      <c r="BW1375" s="5" t="s">
        <v>2503</v>
      </c>
    </row>
    <row r="1376" spans="51:75" x14ac:dyDescent="0.3">
      <c r="AY1376" s="12" t="e">
        <f>VLOOKUP(C1376,#REF!, 2,FALSE)</f>
        <v>#REF!</v>
      </c>
      <c r="BM1376" s="5" t="s">
        <v>155</v>
      </c>
      <c r="BN1376" s="5" t="s">
        <v>630</v>
      </c>
      <c r="BO1376" s="5" t="s">
        <v>4851</v>
      </c>
      <c r="BU1376" s="5" t="s">
        <v>155</v>
      </c>
      <c r="BV1376" s="5" t="s">
        <v>630</v>
      </c>
      <c r="BW1376" s="5" t="s">
        <v>4851</v>
      </c>
    </row>
    <row r="1377" spans="51:75" x14ac:dyDescent="0.3">
      <c r="AY1377" s="12" t="e">
        <f>VLOOKUP(C1377,#REF!, 2,FALSE)</f>
        <v>#REF!</v>
      </c>
      <c r="BM1377" s="5" t="s">
        <v>4869</v>
      </c>
      <c r="BN1377" s="5" t="s">
        <v>17000</v>
      </c>
      <c r="BO1377" s="5" t="s">
        <v>939</v>
      </c>
      <c r="BU1377" s="5" t="s">
        <v>4869</v>
      </c>
      <c r="BV1377" s="5" t="s">
        <v>17000</v>
      </c>
      <c r="BW1377" s="5" t="s">
        <v>939</v>
      </c>
    </row>
    <row r="1378" spans="51:75" x14ac:dyDescent="0.3">
      <c r="AY1378" s="12" t="e">
        <f>VLOOKUP(C1378,#REF!, 2,FALSE)</f>
        <v>#REF!</v>
      </c>
      <c r="BM1378" s="5" t="s">
        <v>4871</v>
      </c>
      <c r="BN1378" s="5" t="s">
        <v>3261</v>
      </c>
      <c r="BO1378" s="5" t="s">
        <v>2986</v>
      </c>
      <c r="BU1378" s="5" t="s">
        <v>4871</v>
      </c>
      <c r="BV1378" s="5" t="s">
        <v>3261</v>
      </c>
      <c r="BW1378" s="5" t="s">
        <v>2986</v>
      </c>
    </row>
    <row r="1379" spans="51:75" x14ac:dyDescent="0.3">
      <c r="AY1379" s="12" t="e">
        <f>VLOOKUP(C1379,#REF!, 2,FALSE)</f>
        <v>#REF!</v>
      </c>
      <c r="BM1379" s="5" t="s">
        <v>4872</v>
      </c>
      <c r="BN1379" s="5" t="s">
        <v>1142</v>
      </c>
      <c r="BO1379" s="5" t="s">
        <v>3081</v>
      </c>
      <c r="BU1379" s="5" t="s">
        <v>4872</v>
      </c>
      <c r="BV1379" s="5" t="s">
        <v>1142</v>
      </c>
      <c r="BW1379" s="5" t="s">
        <v>3081</v>
      </c>
    </row>
    <row r="1380" spans="51:75" x14ac:dyDescent="0.3">
      <c r="AY1380" s="12" t="e">
        <f>VLOOKUP(C1380,#REF!, 2,FALSE)</f>
        <v>#REF!</v>
      </c>
      <c r="BM1380" s="5" t="s">
        <v>4873</v>
      </c>
      <c r="BN1380" s="5" t="s">
        <v>3210</v>
      </c>
      <c r="BO1380" s="5" t="s">
        <v>4874</v>
      </c>
      <c r="BU1380" s="5" t="s">
        <v>4873</v>
      </c>
      <c r="BV1380" s="5" t="s">
        <v>3210</v>
      </c>
      <c r="BW1380" s="5" t="s">
        <v>4874</v>
      </c>
    </row>
    <row r="1381" spans="51:75" x14ac:dyDescent="0.3">
      <c r="AY1381" s="12" t="e">
        <f>VLOOKUP(C1381,#REF!, 2,FALSE)</f>
        <v>#REF!</v>
      </c>
      <c r="BM1381" s="5" t="s">
        <v>4875</v>
      </c>
      <c r="BN1381" s="5" t="s">
        <v>718</v>
      </c>
      <c r="BO1381" s="5" t="s">
        <v>2986</v>
      </c>
      <c r="BU1381" s="5" t="s">
        <v>4875</v>
      </c>
      <c r="BV1381" s="5" t="s">
        <v>718</v>
      </c>
      <c r="BW1381" s="5" t="s">
        <v>2986</v>
      </c>
    </row>
    <row r="1382" spans="51:75" x14ac:dyDescent="0.3">
      <c r="AY1382" s="12" t="e">
        <f>VLOOKUP(C1382,#REF!, 2,FALSE)</f>
        <v>#REF!</v>
      </c>
      <c r="BM1382" s="5" t="s">
        <v>4876</v>
      </c>
      <c r="BN1382" s="5" t="s">
        <v>1142</v>
      </c>
      <c r="BO1382" s="5" t="s">
        <v>3081</v>
      </c>
      <c r="BU1382" s="5" t="s">
        <v>4876</v>
      </c>
      <c r="BV1382" s="5" t="s">
        <v>1142</v>
      </c>
      <c r="BW1382" s="5" t="s">
        <v>3081</v>
      </c>
    </row>
    <row r="1383" spans="51:75" x14ac:dyDescent="0.3">
      <c r="AY1383" s="12" t="e">
        <f>VLOOKUP(C1383,#REF!, 2,FALSE)</f>
        <v>#REF!</v>
      </c>
      <c r="BM1383" s="5" t="s">
        <v>4877</v>
      </c>
      <c r="BN1383" s="5" t="s">
        <v>3210</v>
      </c>
      <c r="BO1383" s="5" t="s">
        <v>4878</v>
      </c>
      <c r="BU1383" s="5" t="s">
        <v>4877</v>
      </c>
      <c r="BV1383" s="5" t="s">
        <v>3210</v>
      </c>
      <c r="BW1383" s="5" t="s">
        <v>4878</v>
      </c>
    </row>
    <row r="1384" spans="51:75" x14ac:dyDescent="0.3">
      <c r="AY1384" s="12" t="e">
        <f>VLOOKUP(C1384,#REF!, 2,FALSE)</f>
        <v>#REF!</v>
      </c>
      <c r="BM1384" s="5" t="s">
        <v>952</v>
      </c>
      <c r="BN1384" s="5" t="s">
        <v>1142</v>
      </c>
      <c r="BO1384" s="5" t="s">
        <v>3773</v>
      </c>
      <c r="BU1384" s="5" t="s">
        <v>952</v>
      </c>
      <c r="BV1384" s="5" t="s">
        <v>1142</v>
      </c>
      <c r="BW1384" s="5" t="s">
        <v>3773</v>
      </c>
    </row>
    <row r="1385" spans="51:75" x14ac:dyDescent="0.3">
      <c r="AY1385" s="12" t="e">
        <f>VLOOKUP(C1385,#REF!, 2,FALSE)</f>
        <v>#REF!</v>
      </c>
      <c r="BM1385" s="5" t="s">
        <v>953</v>
      </c>
      <c r="BN1385" s="5" t="s">
        <v>1345</v>
      </c>
      <c r="BO1385" s="5" t="s">
        <v>4879</v>
      </c>
      <c r="BU1385" s="5" t="s">
        <v>953</v>
      </c>
      <c r="BV1385" s="5" t="s">
        <v>1345</v>
      </c>
      <c r="BW1385" s="5" t="s">
        <v>4879</v>
      </c>
    </row>
    <row r="1386" spans="51:75" x14ac:dyDescent="0.3">
      <c r="AY1386" s="12" t="e">
        <f>VLOOKUP(C1386,#REF!, 2,FALSE)</f>
        <v>#REF!</v>
      </c>
      <c r="BM1386" s="5" t="s">
        <v>4880</v>
      </c>
      <c r="BN1386" s="5" t="s">
        <v>672</v>
      </c>
      <c r="BO1386" s="5" t="s">
        <v>4882</v>
      </c>
      <c r="BU1386" s="5" t="s">
        <v>4880</v>
      </c>
      <c r="BV1386" s="5" t="s">
        <v>672</v>
      </c>
      <c r="BW1386" s="5" t="s">
        <v>4882</v>
      </c>
    </row>
    <row r="1387" spans="51:75" x14ac:dyDescent="0.3">
      <c r="AY1387" s="12" t="e">
        <f>VLOOKUP(C1387,#REF!, 2,FALSE)</f>
        <v>#REF!</v>
      </c>
      <c r="BM1387" s="5" t="s">
        <v>4883</v>
      </c>
      <c r="BN1387" s="5" t="s">
        <v>1272</v>
      </c>
      <c r="BO1387" s="5" t="s">
        <v>4884</v>
      </c>
      <c r="BU1387" s="5" t="s">
        <v>4883</v>
      </c>
      <c r="BV1387" s="5" t="s">
        <v>1272</v>
      </c>
      <c r="BW1387" s="5" t="s">
        <v>4884</v>
      </c>
    </row>
    <row r="1388" spans="51:75" x14ac:dyDescent="0.3">
      <c r="AY1388" s="12" t="e">
        <f>VLOOKUP(C1388,#REF!, 2,FALSE)</f>
        <v>#REF!</v>
      </c>
      <c r="BM1388" s="5" t="s">
        <v>4885</v>
      </c>
      <c r="BN1388" s="5" t="s">
        <v>1142</v>
      </c>
      <c r="BO1388" s="5" t="s">
        <v>4886</v>
      </c>
      <c r="BU1388" s="5" t="s">
        <v>4885</v>
      </c>
      <c r="BV1388" s="5" t="s">
        <v>1142</v>
      </c>
      <c r="BW1388" s="5" t="s">
        <v>4886</v>
      </c>
    </row>
    <row r="1389" spans="51:75" x14ac:dyDescent="0.3">
      <c r="AY1389" s="12" t="e">
        <f>VLOOKUP(C1389,#REF!, 2,FALSE)</f>
        <v>#REF!</v>
      </c>
      <c r="BM1389" s="5" t="s">
        <v>4887</v>
      </c>
      <c r="BN1389" s="5" t="s">
        <v>640</v>
      </c>
      <c r="BO1389" s="5" t="s">
        <v>2064</v>
      </c>
      <c r="BU1389" s="5" t="s">
        <v>4887</v>
      </c>
      <c r="BV1389" s="5" t="s">
        <v>640</v>
      </c>
      <c r="BW1389" s="5" t="s">
        <v>2064</v>
      </c>
    </row>
    <row r="1390" spans="51:75" x14ac:dyDescent="0.3">
      <c r="AY1390" s="12" t="e">
        <f>VLOOKUP(C1390,#REF!, 2,FALSE)</f>
        <v>#REF!</v>
      </c>
      <c r="BM1390" s="5" t="s">
        <v>4888</v>
      </c>
      <c r="BN1390" s="5" t="s">
        <v>852</v>
      </c>
      <c r="BO1390" s="5" t="s">
        <v>4889</v>
      </c>
      <c r="BU1390" s="5" t="s">
        <v>4888</v>
      </c>
      <c r="BV1390" s="5" t="s">
        <v>852</v>
      </c>
      <c r="BW1390" s="5" t="s">
        <v>4889</v>
      </c>
    </row>
    <row r="1391" spans="51:75" x14ac:dyDescent="0.3">
      <c r="AY1391" s="12" t="e">
        <f>VLOOKUP(C1391,#REF!, 2,FALSE)</f>
        <v>#REF!</v>
      </c>
      <c r="BM1391" s="5" t="s">
        <v>4890</v>
      </c>
      <c r="BN1391" s="5" t="s">
        <v>852</v>
      </c>
      <c r="BO1391" s="5" t="s">
        <v>4891</v>
      </c>
      <c r="BU1391" s="5" t="s">
        <v>4890</v>
      </c>
      <c r="BV1391" s="5" t="s">
        <v>852</v>
      </c>
      <c r="BW1391" s="5" t="s">
        <v>4891</v>
      </c>
    </row>
    <row r="1392" spans="51:75" x14ac:dyDescent="0.3">
      <c r="AY1392" s="12" t="e">
        <f>VLOOKUP(C1392,#REF!, 2,FALSE)</f>
        <v>#REF!</v>
      </c>
      <c r="BM1392" s="5" t="s">
        <v>4892</v>
      </c>
      <c r="BN1392" s="5" t="s">
        <v>3210</v>
      </c>
      <c r="BO1392" s="5" t="s">
        <v>4893</v>
      </c>
      <c r="BU1392" s="5" t="s">
        <v>4892</v>
      </c>
      <c r="BV1392" s="5" t="s">
        <v>3210</v>
      </c>
      <c r="BW1392" s="5" t="s">
        <v>4893</v>
      </c>
    </row>
    <row r="1393" spans="51:75" x14ac:dyDescent="0.3">
      <c r="AY1393" s="12" t="e">
        <f>VLOOKUP(C1393,#REF!, 2,FALSE)</f>
        <v>#REF!</v>
      </c>
      <c r="BM1393" s="5" t="s">
        <v>4894</v>
      </c>
      <c r="BN1393" s="5" t="s">
        <v>718</v>
      </c>
      <c r="BO1393" s="5" t="s">
        <v>4889</v>
      </c>
      <c r="BU1393" s="5" t="s">
        <v>4894</v>
      </c>
      <c r="BV1393" s="5" t="s">
        <v>718</v>
      </c>
      <c r="BW1393" s="5" t="s">
        <v>4889</v>
      </c>
    </row>
    <row r="1394" spans="51:75" x14ac:dyDescent="0.3">
      <c r="AY1394" s="12" t="e">
        <f>VLOOKUP(C1394,#REF!, 2,FALSE)</f>
        <v>#REF!</v>
      </c>
      <c r="BM1394" s="5" t="s">
        <v>77</v>
      </c>
      <c r="BN1394" s="5" t="s">
        <v>1345</v>
      </c>
      <c r="BO1394" s="5" t="s">
        <v>4895</v>
      </c>
      <c r="BU1394" s="5" t="s">
        <v>77</v>
      </c>
      <c r="BV1394" s="5" t="s">
        <v>1345</v>
      </c>
      <c r="BW1394" s="5" t="s">
        <v>4895</v>
      </c>
    </row>
    <row r="1395" spans="51:75" x14ac:dyDescent="0.3">
      <c r="AY1395" s="12" t="e">
        <f>VLOOKUP(C1395,#REF!, 2,FALSE)</f>
        <v>#REF!</v>
      </c>
      <c r="BM1395" s="5" t="s">
        <v>4896</v>
      </c>
      <c r="BN1395" s="5" t="s">
        <v>1142</v>
      </c>
      <c r="BO1395" s="5" t="s">
        <v>773</v>
      </c>
      <c r="BU1395" s="5" t="s">
        <v>4896</v>
      </c>
      <c r="BV1395" s="5" t="s">
        <v>1142</v>
      </c>
      <c r="BW1395" s="5" t="s">
        <v>773</v>
      </c>
    </row>
    <row r="1396" spans="51:75" x14ac:dyDescent="0.3">
      <c r="AY1396" s="12" t="e">
        <f>VLOOKUP(C1396,#REF!, 2,FALSE)</f>
        <v>#REF!</v>
      </c>
      <c r="BM1396" s="5" t="s">
        <v>4897</v>
      </c>
      <c r="BN1396" s="5" t="s">
        <v>1345</v>
      </c>
      <c r="BO1396" s="5" t="s">
        <v>4898</v>
      </c>
      <c r="BU1396" s="5" t="s">
        <v>4897</v>
      </c>
      <c r="BV1396" s="5" t="s">
        <v>1345</v>
      </c>
      <c r="BW1396" s="5" t="s">
        <v>4898</v>
      </c>
    </row>
    <row r="1397" spans="51:75" x14ac:dyDescent="0.3">
      <c r="AY1397" s="12" t="e">
        <f>VLOOKUP(C1397,#REF!, 2,FALSE)</f>
        <v>#REF!</v>
      </c>
      <c r="BM1397" s="5" t="s">
        <v>4899</v>
      </c>
      <c r="BN1397" s="5" t="s">
        <v>790</v>
      </c>
      <c r="BO1397" s="5" t="s">
        <v>4900</v>
      </c>
      <c r="BU1397" s="5" t="s">
        <v>4899</v>
      </c>
      <c r="BV1397" s="5" t="s">
        <v>790</v>
      </c>
      <c r="BW1397" s="5" t="s">
        <v>4900</v>
      </c>
    </row>
    <row r="1398" spans="51:75" x14ac:dyDescent="0.3">
      <c r="AY1398" s="12" t="e">
        <f>VLOOKUP(C1398,#REF!, 2,FALSE)</f>
        <v>#REF!</v>
      </c>
      <c r="BM1398" s="5" t="s">
        <v>4901</v>
      </c>
      <c r="BN1398" s="5" t="s">
        <v>2986</v>
      </c>
      <c r="BO1398" s="5" t="s">
        <v>773</v>
      </c>
      <c r="BU1398" s="5" t="s">
        <v>4901</v>
      </c>
      <c r="BV1398" s="5" t="s">
        <v>2986</v>
      </c>
      <c r="BW1398" s="5" t="s">
        <v>773</v>
      </c>
    </row>
    <row r="1399" spans="51:75" x14ac:dyDescent="0.3">
      <c r="AY1399" s="12" t="e">
        <f>VLOOKUP(C1399,#REF!, 2,FALSE)</f>
        <v>#REF!</v>
      </c>
      <c r="BM1399" s="5" t="s">
        <v>4902</v>
      </c>
      <c r="BN1399" s="5" t="s">
        <v>1270</v>
      </c>
      <c r="BO1399" s="5" t="s">
        <v>4904</v>
      </c>
      <c r="BU1399" s="5" t="s">
        <v>4902</v>
      </c>
      <c r="BV1399" s="5" t="s">
        <v>1270</v>
      </c>
      <c r="BW1399" s="5" t="s">
        <v>4904</v>
      </c>
    </row>
    <row r="1400" spans="51:75" x14ac:dyDescent="0.3">
      <c r="AY1400" s="12" t="e">
        <f>VLOOKUP(C1400,#REF!, 2,FALSE)</f>
        <v>#REF!</v>
      </c>
      <c r="BM1400" s="5" t="s">
        <v>4905</v>
      </c>
      <c r="BN1400" s="5" t="s">
        <v>1270</v>
      </c>
      <c r="BO1400" s="5" t="s">
        <v>4906</v>
      </c>
      <c r="BU1400" s="5" t="s">
        <v>4905</v>
      </c>
      <c r="BV1400" s="5" t="s">
        <v>1270</v>
      </c>
      <c r="BW1400" s="5" t="s">
        <v>4906</v>
      </c>
    </row>
    <row r="1401" spans="51:75" x14ac:dyDescent="0.3">
      <c r="AY1401" s="12" t="e">
        <f>VLOOKUP(C1401,#REF!, 2,FALSE)</f>
        <v>#REF!</v>
      </c>
      <c r="BM1401" s="5" t="s">
        <v>4907</v>
      </c>
      <c r="BN1401" s="5" t="s">
        <v>813</v>
      </c>
      <c r="BO1401" s="5" t="s">
        <v>4908</v>
      </c>
      <c r="BU1401" s="5" t="s">
        <v>4907</v>
      </c>
      <c r="BV1401" s="5" t="s">
        <v>813</v>
      </c>
      <c r="BW1401" s="5" t="s">
        <v>4908</v>
      </c>
    </row>
    <row r="1402" spans="51:75" x14ac:dyDescent="0.3">
      <c r="AY1402" s="12" t="e">
        <f>VLOOKUP(C1402,#REF!, 2,FALSE)</f>
        <v>#REF!</v>
      </c>
      <c r="BM1402" s="5" t="s">
        <v>4909</v>
      </c>
      <c r="BN1402" s="5" t="s">
        <v>3210</v>
      </c>
      <c r="BO1402" s="5" t="s">
        <v>2552</v>
      </c>
      <c r="BU1402" s="5" t="s">
        <v>4909</v>
      </c>
      <c r="BV1402" s="5" t="s">
        <v>3210</v>
      </c>
      <c r="BW1402" s="5" t="s">
        <v>2552</v>
      </c>
    </row>
    <row r="1403" spans="51:75" x14ac:dyDescent="0.3">
      <c r="AY1403" s="12" t="e">
        <f>VLOOKUP(C1403,#REF!, 2,FALSE)</f>
        <v>#REF!</v>
      </c>
      <c r="BM1403" s="5" t="s">
        <v>4910</v>
      </c>
      <c r="BN1403" s="5" t="s">
        <v>718</v>
      </c>
      <c r="BO1403" s="5" t="s">
        <v>2986</v>
      </c>
      <c r="BU1403" s="5" t="s">
        <v>4910</v>
      </c>
      <c r="BV1403" s="5" t="s">
        <v>718</v>
      </c>
      <c r="BW1403" s="5" t="s">
        <v>2986</v>
      </c>
    </row>
    <row r="1404" spans="51:75" x14ac:dyDescent="0.3">
      <c r="AY1404" s="12" t="e">
        <f>VLOOKUP(C1404,#REF!, 2,FALSE)</f>
        <v>#REF!</v>
      </c>
      <c r="BM1404" s="5" t="s">
        <v>4911</v>
      </c>
      <c r="BN1404" s="5" t="s">
        <v>17002</v>
      </c>
      <c r="BO1404" s="5" t="s">
        <v>4913</v>
      </c>
      <c r="BU1404" s="5" t="s">
        <v>4911</v>
      </c>
      <c r="BV1404" s="5" t="s">
        <v>17002</v>
      </c>
      <c r="BW1404" s="5" t="s">
        <v>4913</v>
      </c>
    </row>
    <row r="1405" spans="51:75" x14ac:dyDescent="0.3">
      <c r="AY1405" s="12" t="e">
        <f>VLOOKUP(C1405,#REF!, 2,FALSE)</f>
        <v>#REF!</v>
      </c>
      <c r="BM1405" s="5" t="s">
        <v>4914</v>
      </c>
      <c r="BN1405" s="5" t="s">
        <v>778</v>
      </c>
      <c r="BO1405" s="5" t="s">
        <v>4915</v>
      </c>
      <c r="BU1405" s="5" t="s">
        <v>4914</v>
      </c>
      <c r="BV1405" s="5" t="s">
        <v>778</v>
      </c>
      <c r="BW1405" s="5" t="s">
        <v>4915</v>
      </c>
    </row>
    <row r="1406" spans="51:75" x14ac:dyDescent="0.3">
      <c r="AY1406" s="12" t="e">
        <f>VLOOKUP(C1406,#REF!, 2,FALSE)</f>
        <v>#REF!</v>
      </c>
      <c r="BM1406" s="5" t="s">
        <v>954</v>
      </c>
      <c r="BN1406" s="5" t="s">
        <v>1142</v>
      </c>
      <c r="BO1406" s="5" t="s">
        <v>4916</v>
      </c>
      <c r="BU1406" s="5" t="s">
        <v>954</v>
      </c>
      <c r="BV1406" s="5" t="s">
        <v>1142</v>
      </c>
      <c r="BW1406" s="5" t="s">
        <v>4916</v>
      </c>
    </row>
    <row r="1407" spans="51:75" x14ac:dyDescent="0.3">
      <c r="AY1407" s="12" t="e">
        <f>VLOOKUP(C1407,#REF!, 2,FALSE)</f>
        <v>#REF!</v>
      </c>
      <c r="BM1407" s="5" t="s">
        <v>4917</v>
      </c>
      <c r="BN1407" s="5" t="s">
        <v>3210</v>
      </c>
      <c r="BO1407" s="5" t="s">
        <v>4918</v>
      </c>
      <c r="BU1407" s="5" t="s">
        <v>4917</v>
      </c>
      <c r="BV1407" s="5" t="s">
        <v>3210</v>
      </c>
      <c r="BW1407" s="5" t="s">
        <v>4918</v>
      </c>
    </row>
    <row r="1408" spans="51:75" x14ac:dyDescent="0.3">
      <c r="AY1408" s="12" t="e">
        <f>VLOOKUP(C1408,#REF!, 2,FALSE)</f>
        <v>#REF!</v>
      </c>
      <c r="BM1408" s="5" t="s">
        <v>4919</v>
      </c>
      <c r="BN1408" s="5" t="s">
        <v>3210</v>
      </c>
      <c r="BO1408" s="5" t="s">
        <v>4921</v>
      </c>
      <c r="BU1408" s="5" t="s">
        <v>4919</v>
      </c>
      <c r="BV1408" s="5" t="s">
        <v>3210</v>
      </c>
      <c r="BW1408" s="5" t="s">
        <v>4921</v>
      </c>
    </row>
    <row r="1409" spans="51:75" x14ac:dyDescent="0.3">
      <c r="AY1409" s="12" t="e">
        <f>VLOOKUP(C1409,#REF!, 2,FALSE)</f>
        <v>#REF!</v>
      </c>
      <c r="BM1409" s="5" t="s">
        <v>4922</v>
      </c>
      <c r="BN1409" s="5" t="s">
        <v>3210</v>
      </c>
      <c r="BO1409" s="5" t="s">
        <v>4923</v>
      </c>
      <c r="BU1409" s="5" t="s">
        <v>4922</v>
      </c>
      <c r="BV1409" s="5" t="s">
        <v>3210</v>
      </c>
      <c r="BW1409" s="5" t="s">
        <v>4923</v>
      </c>
    </row>
    <row r="1410" spans="51:75" x14ac:dyDescent="0.3">
      <c r="AY1410" s="12" t="e">
        <f>VLOOKUP(C1410,#REF!, 2,FALSE)</f>
        <v>#REF!</v>
      </c>
      <c r="BM1410" s="5" t="s">
        <v>4924</v>
      </c>
      <c r="BN1410" s="5" t="s">
        <v>1142</v>
      </c>
      <c r="BO1410" s="5" t="s">
        <v>2652</v>
      </c>
      <c r="BU1410" s="5" t="s">
        <v>4924</v>
      </c>
      <c r="BV1410" s="5" t="s">
        <v>1142</v>
      </c>
      <c r="BW1410" s="5" t="s">
        <v>2652</v>
      </c>
    </row>
    <row r="1411" spans="51:75" x14ac:dyDescent="0.3">
      <c r="AY1411" s="12" t="e">
        <f>VLOOKUP(C1411,#REF!, 2,FALSE)</f>
        <v>#REF!</v>
      </c>
      <c r="BM1411" s="5" t="s">
        <v>4925</v>
      </c>
      <c r="BN1411" s="5" t="s">
        <v>3261</v>
      </c>
      <c r="BO1411" s="5" t="s">
        <v>4926</v>
      </c>
      <c r="BU1411" s="5" t="s">
        <v>4925</v>
      </c>
      <c r="BV1411" s="5" t="s">
        <v>3261</v>
      </c>
      <c r="BW1411" s="5" t="s">
        <v>4926</v>
      </c>
    </row>
    <row r="1412" spans="51:75" x14ac:dyDescent="0.3">
      <c r="AY1412" s="12" t="e">
        <f>VLOOKUP(C1412,#REF!, 2,FALSE)</f>
        <v>#REF!</v>
      </c>
      <c r="BM1412" s="5" t="s">
        <v>4927</v>
      </c>
      <c r="BN1412" s="5" t="s">
        <v>2986</v>
      </c>
      <c r="BO1412" s="5" t="s">
        <v>2986</v>
      </c>
      <c r="BU1412" s="5" t="s">
        <v>4927</v>
      </c>
      <c r="BV1412" s="5" t="s">
        <v>2986</v>
      </c>
      <c r="BW1412" s="5" t="s">
        <v>2986</v>
      </c>
    </row>
    <row r="1413" spans="51:75" x14ac:dyDescent="0.3">
      <c r="AY1413" s="12" t="e">
        <f>VLOOKUP(C1413,#REF!, 2,FALSE)</f>
        <v>#REF!</v>
      </c>
      <c r="BM1413" s="5" t="s">
        <v>955</v>
      </c>
      <c r="BN1413" s="5" t="s">
        <v>630</v>
      </c>
      <c r="BO1413" s="5" t="s">
        <v>1555</v>
      </c>
      <c r="BU1413" s="5" t="s">
        <v>955</v>
      </c>
      <c r="BV1413" s="5" t="s">
        <v>630</v>
      </c>
      <c r="BW1413" s="5" t="s">
        <v>1555</v>
      </c>
    </row>
    <row r="1414" spans="51:75" x14ac:dyDescent="0.3">
      <c r="AY1414" s="12" t="e">
        <f>VLOOKUP(C1414,#REF!, 2,FALSE)</f>
        <v>#REF!</v>
      </c>
      <c r="BM1414" s="5" t="s">
        <v>4928</v>
      </c>
      <c r="BN1414" s="5" t="s">
        <v>865</v>
      </c>
      <c r="BO1414" s="5" t="s">
        <v>4929</v>
      </c>
      <c r="BU1414" s="5" t="s">
        <v>4928</v>
      </c>
      <c r="BV1414" s="5" t="s">
        <v>865</v>
      </c>
      <c r="BW1414" s="5" t="s">
        <v>4929</v>
      </c>
    </row>
    <row r="1415" spans="51:75" x14ac:dyDescent="0.3">
      <c r="AY1415" s="12" t="e">
        <f>VLOOKUP(C1415,#REF!, 2,FALSE)</f>
        <v>#REF!</v>
      </c>
      <c r="BM1415" s="5" t="s">
        <v>956</v>
      </c>
      <c r="BN1415" s="5" t="s">
        <v>3210</v>
      </c>
      <c r="BO1415" s="5" t="s">
        <v>4930</v>
      </c>
      <c r="BU1415" s="5" t="s">
        <v>956</v>
      </c>
      <c r="BV1415" s="5" t="s">
        <v>3210</v>
      </c>
      <c r="BW1415" s="5" t="s">
        <v>4930</v>
      </c>
    </row>
    <row r="1416" spans="51:75" x14ac:dyDescent="0.3">
      <c r="AY1416" s="12" t="e">
        <f>VLOOKUP(C1416,#REF!, 2,FALSE)</f>
        <v>#REF!</v>
      </c>
      <c r="BM1416" s="5" t="s">
        <v>4931</v>
      </c>
      <c r="BN1416" s="5" t="s">
        <v>3210</v>
      </c>
      <c r="BO1416" s="5" t="s">
        <v>4932</v>
      </c>
      <c r="BU1416" s="5" t="s">
        <v>4931</v>
      </c>
      <c r="BV1416" s="5" t="s">
        <v>3210</v>
      </c>
      <c r="BW1416" s="5" t="s">
        <v>4932</v>
      </c>
    </row>
    <row r="1417" spans="51:75" x14ac:dyDescent="0.3">
      <c r="AY1417" s="12" t="e">
        <f>VLOOKUP(C1417,#REF!, 2,FALSE)</f>
        <v>#REF!</v>
      </c>
      <c r="BM1417" s="5" t="s">
        <v>957</v>
      </c>
      <c r="BN1417" s="5" t="s">
        <v>3210</v>
      </c>
      <c r="BO1417" s="5" t="s">
        <v>4933</v>
      </c>
      <c r="BU1417" s="5" t="s">
        <v>957</v>
      </c>
      <c r="BV1417" s="5" t="s">
        <v>3210</v>
      </c>
      <c r="BW1417" s="5" t="s">
        <v>4933</v>
      </c>
    </row>
    <row r="1418" spans="51:75" x14ac:dyDescent="0.3">
      <c r="AY1418" s="12" t="e">
        <f>VLOOKUP(C1418,#REF!, 2,FALSE)</f>
        <v>#REF!</v>
      </c>
      <c r="BM1418" s="5" t="s">
        <v>4934</v>
      </c>
      <c r="BN1418" s="5" t="s">
        <v>3210</v>
      </c>
      <c r="BO1418" s="5" t="s">
        <v>1910</v>
      </c>
      <c r="BU1418" s="5" t="s">
        <v>4934</v>
      </c>
      <c r="BV1418" s="5" t="s">
        <v>3210</v>
      </c>
      <c r="BW1418" s="5" t="s">
        <v>1910</v>
      </c>
    </row>
    <row r="1419" spans="51:75" x14ac:dyDescent="0.3">
      <c r="AY1419" s="12" t="e">
        <f>VLOOKUP(C1419,#REF!, 2,FALSE)</f>
        <v>#REF!</v>
      </c>
      <c r="BM1419" s="5" t="s">
        <v>4935</v>
      </c>
      <c r="BN1419" s="5" t="s">
        <v>1345</v>
      </c>
      <c r="BO1419" s="5" t="s">
        <v>4936</v>
      </c>
      <c r="BU1419" s="5" t="s">
        <v>4935</v>
      </c>
      <c r="BV1419" s="5" t="s">
        <v>1345</v>
      </c>
      <c r="BW1419" s="5" t="s">
        <v>4936</v>
      </c>
    </row>
    <row r="1420" spans="51:75" x14ac:dyDescent="0.3">
      <c r="AY1420" s="12" t="e">
        <f>VLOOKUP(C1420,#REF!, 2,FALSE)</f>
        <v>#REF!</v>
      </c>
      <c r="BM1420" s="5" t="s">
        <v>4937</v>
      </c>
      <c r="BN1420" s="5" t="s">
        <v>3092</v>
      </c>
      <c r="BO1420" s="5" t="s">
        <v>3228</v>
      </c>
      <c r="BU1420" s="5" t="s">
        <v>4937</v>
      </c>
      <c r="BV1420" s="5" t="s">
        <v>3092</v>
      </c>
      <c r="BW1420" s="5" t="s">
        <v>3228</v>
      </c>
    </row>
    <row r="1421" spans="51:75" x14ac:dyDescent="0.3">
      <c r="AY1421" s="12" t="e">
        <f>VLOOKUP(C1421,#REF!, 2,FALSE)</f>
        <v>#REF!</v>
      </c>
      <c r="BM1421" s="5" t="s">
        <v>4938</v>
      </c>
      <c r="BN1421" s="5" t="s">
        <v>3261</v>
      </c>
      <c r="BO1421" s="5" t="s">
        <v>4889</v>
      </c>
      <c r="BU1421" s="5" t="s">
        <v>4938</v>
      </c>
      <c r="BV1421" s="5" t="s">
        <v>3261</v>
      </c>
      <c r="BW1421" s="5" t="s">
        <v>4889</v>
      </c>
    </row>
    <row r="1422" spans="51:75" x14ac:dyDescent="0.3">
      <c r="AY1422" s="12" t="e">
        <f>VLOOKUP(C1422,#REF!, 2,FALSE)</f>
        <v>#REF!</v>
      </c>
      <c r="BM1422" s="5" t="s">
        <v>4939</v>
      </c>
      <c r="BN1422" s="5" t="s">
        <v>3210</v>
      </c>
      <c r="BO1422" s="5" t="s">
        <v>4940</v>
      </c>
      <c r="BU1422" s="5" t="s">
        <v>4939</v>
      </c>
      <c r="BV1422" s="5" t="s">
        <v>3210</v>
      </c>
      <c r="BW1422" s="5" t="s">
        <v>4940</v>
      </c>
    </row>
    <row r="1423" spans="51:75" x14ac:dyDescent="0.3">
      <c r="AY1423" s="12" t="e">
        <f>VLOOKUP(C1423,#REF!, 2,FALSE)</f>
        <v>#REF!</v>
      </c>
      <c r="BM1423" s="5" t="s">
        <v>4941</v>
      </c>
      <c r="BN1423" s="5" t="s">
        <v>623</v>
      </c>
      <c r="BO1423" s="5" t="s">
        <v>2652</v>
      </c>
      <c r="BU1423" s="5" t="s">
        <v>4941</v>
      </c>
      <c r="BV1423" s="5" t="s">
        <v>623</v>
      </c>
      <c r="BW1423" s="5" t="s">
        <v>2652</v>
      </c>
    </row>
    <row r="1424" spans="51:75" x14ac:dyDescent="0.3">
      <c r="AY1424" s="12" t="e">
        <f>VLOOKUP(C1424,#REF!, 2,FALSE)</f>
        <v>#REF!</v>
      </c>
      <c r="BM1424" s="5" t="s">
        <v>4942</v>
      </c>
      <c r="BN1424" s="5" t="s">
        <v>3210</v>
      </c>
      <c r="BO1424" s="5" t="s">
        <v>4943</v>
      </c>
      <c r="BU1424" s="5" t="s">
        <v>4942</v>
      </c>
      <c r="BV1424" s="5" t="s">
        <v>3210</v>
      </c>
      <c r="BW1424" s="5" t="s">
        <v>4943</v>
      </c>
    </row>
    <row r="1425" spans="51:75" x14ac:dyDescent="0.3">
      <c r="AY1425" s="12" t="e">
        <f>VLOOKUP(C1425,#REF!, 2,FALSE)</f>
        <v>#REF!</v>
      </c>
      <c r="BM1425" s="5" t="s">
        <v>4944</v>
      </c>
      <c r="BN1425" s="5" t="s">
        <v>627</v>
      </c>
      <c r="BO1425" s="5" t="s">
        <v>773</v>
      </c>
      <c r="BU1425" s="5" t="s">
        <v>4944</v>
      </c>
      <c r="BV1425" s="5" t="s">
        <v>627</v>
      </c>
      <c r="BW1425" s="5" t="s">
        <v>773</v>
      </c>
    </row>
    <row r="1426" spans="51:75" x14ac:dyDescent="0.3">
      <c r="AY1426" s="12" t="e">
        <f>VLOOKUP(C1426,#REF!, 2,FALSE)</f>
        <v>#REF!</v>
      </c>
      <c r="BM1426" s="5" t="s">
        <v>4945</v>
      </c>
      <c r="BN1426" s="5" t="s">
        <v>3210</v>
      </c>
      <c r="BO1426" s="5" t="s">
        <v>2695</v>
      </c>
      <c r="BU1426" s="5" t="s">
        <v>4945</v>
      </c>
      <c r="BV1426" s="5" t="s">
        <v>3210</v>
      </c>
      <c r="BW1426" s="5" t="s">
        <v>2695</v>
      </c>
    </row>
    <row r="1427" spans="51:75" x14ac:dyDescent="0.3">
      <c r="AY1427" s="12" t="e">
        <f>VLOOKUP(C1427,#REF!, 2,FALSE)</f>
        <v>#REF!</v>
      </c>
      <c r="BM1427" s="5" t="s">
        <v>4946</v>
      </c>
      <c r="BN1427" s="5" t="s">
        <v>3210</v>
      </c>
      <c r="BO1427" s="5" t="s">
        <v>4947</v>
      </c>
      <c r="BU1427" s="5" t="s">
        <v>4946</v>
      </c>
      <c r="BV1427" s="5" t="s">
        <v>3210</v>
      </c>
      <c r="BW1427" s="5" t="s">
        <v>4947</v>
      </c>
    </row>
    <row r="1428" spans="51:75" x14ac:dyDescent="0.3">
      <c r="AY1428" s="12" t="e">
        <f>VLOOKUP(C1428,#REF!, 2,FALSE)</f>
        <v>#REF!</v>
      </c>
      <c r="BM1428" s="5" t="s">
        <v>4948</v>
      </c>
      <c r="BN1428" s="5" t="s">
        <v>3007</v>
      </c>
      <c r="BO1428" s="5" t="s">
        <v>4950</v>
      </c>
      <c r="BU1428" s="5" t="s">
        <v>4948</v>
      </c>
      <c r="BV1428" s="5" t="s">
        <v>3007</v>
      </c>
      <c r="BW1428" s="5" t="s">
        <v>4950</v>
      </c>
    </row>
    <row r="1429" spans="51:75" x14ac:dyDescent="0.3">
      <c r="AY1429" s="12" t="e">
        <f>VLOOKUP(C1429,#REF!, 2,FALSE)</f>
        <v>#REF!</v>
      </c>
      <c r="BM1429" s="5" t="s">
        <v>4951</v>
      </c>
      <c r="BN1429" s="5" t="s">
        <v>17000</v>
      </c>
      <c r="BO1429" s="5" t="s">
        <v>1964</v>
      </c>
      <c r="BU1429" s="5" t="s">
        <v>4951</v>
      </c>
      <c r="BV1429" s="5" t="s">
        <v>17000</v>
      </c>
      <c r="BW1429" s="5" t="s">
        <v>1964</v>
      </c>
    </row>
    <row r="1430" spans="51:75" x14ac:dyDescent="0.3">
      <c r="AY1430" s="12" t="e">
        <f>VLOOKUP(C1430,#REF!, 2,FALSE)</f>
        <v>#REF!</v>
      </c>
      <c r="BM1430" s="5" t="s">
        <v>4952</v>
      </c>
      <c r="BN1430" s="5" t="s">
        <v>3210</v>
      </c>
      <c r="BO1430" s="5" t="s">
        <v>4953</v>
      </c>
      <c r="BU1430" s="5" t="s">
        <v>4952</v>
      </c>
      <c r="BV1430" s="5" t="s">
        <v>3210</v>
      </c>
      <c r="BW1430" s="5" t="s">
        <v>4953</v>
      </c>
    </row>
    <row r="1431" spans="51:75" x14ac:dyDescent="0.3">
      <c r="AY1431" s="12" t="e">
        <f>VLOOKUP(C1431,#REF!, 2,FALSE)</f>
        <v>#REF!</v>
      </c>
      <c r="BM1431" s="5" t="s">
        <v>4954</v>
      </c>
      <c r="BN1431" s="5" t="s">
        <v>1345</v>
      </c>
      <c r="BO1431" s="5" t="s">
        <v>2986</v>
      </c>
      <c r="BU1431" s="5" t="s">
        <v>4954</v>
      </c>
      <c r="BV1431" s="5" t="s">
        <v>1345</v>
      </c>
      <c r="BW1431" s="5" t="s">
        <v>2986</v>
      </c>
    </row>
    <row r="1432" spans="51:75" x14ac:dyDescent="0.3">
      <c r="AY1432" s="12" t="e">
        <f>VLOOKUP(C1432,#REF!, 2,FALSE)</f>
        <v>#REF!</v>
      </c>
      <c r="BM1432" s="5" t="s">
        <v>4955</v>
      </c>
      <c r="BN1432" s="5" t="s">
        <v>2982</v>
      </c>
      <c r="BO1432" s="5" t="s">
        <v>2986</v>
      </c>
      <c r="BU1432" s="5" t="s">
        <v>4955</v>
      </c>
      <c r="BV1432" s="5" t="s">
        <v>2982</v>
      </c>
      <c r="BW1432" s="5" t="s">
        <v>2986</v>
      </c>
    </row>
    <row r="1433" spans="51:75" x14ac:dyDescent="0.3">
      <c r="AY1433" s="12" t="e">
        <f>VLOOKUP(C1433,#REF!, 2,FALSE)</f>
        <v>#REF!</v>
      </c>
      <c r="BM1433" s="5" t="s">
        <v>4956</v>
      </c>
      <c r="BN1433" s="5" t="s">
        <v>1345</v>
      </c>
      <c r="BO1433" s="5" t="s">
        <v>1732</v>
      </c>
      <c r="BU1433" s="5" t="s">
        <v>4956</v>
      </c>
      <c r="BV1433" s="5" t="s">
        <v>1345</v>
      </c>
      <c r="BW1433" s="5" t="s">
        <v>1732</v>
      </c>
    </row>
    <row r="1434" spans="51:75" x14ac:dyDescent="0.3">
      <c r="AY1434" s="12" t="e">
        <f>VLOOKUP(C1434,#REF!, 2,FALSE)</f>
        <v>#REF!</v>
      </c>
      <c r="BM1434" s="5" t="s">
        <v>4958</v>
      </c>
      <c r="BN1434" s="5" t="s">
        <v>1345</v>
      </c>
      <c r="BO1434" s="5" t="s">
        <v>4662</v>
      </c>
      <c r="BU1434" s="5" t="s">
        <v>4958</v>
      </c>
      <c r="BV1434" s="5" t="s">
        <v>1345</v>
      </c>
      <c r="BW1434" s="5" t="s">
        <v>4662</v>
      </c>
    </row>
    <row r="1435" spans="51:75" x14ac:dyDescent="0.3">
      <c r="AY1435" s="12" t="e">
        <f>VLOOKUP(C1435,#REF!, 2,FALSE)</f>
        <v>#REF!</v>
      </c>
      <c r="BM1435" s="5" t="s">
        <v>4960</v>
      </c>
      <c r="BN1435" s="5" t="s">
        <v>3210</v>
      </c>
      <c r="BO1435" s="5" t="s">
        <v>4961</v>
      </c>
      <c r="BU1435" s="5" t="s">
        <v>4960</v>
      </c>
      <c r="BV1435" s="5" t="s">
        <v>3210</v>
      </c>
      <c r="BW1435" s="5" t="s">
        <v>4961</v>
      </c>
    </row>
    <row r="1436" spans="51:75" x14ac:dyDescent="0.3">
      <c r="AY1436" s="12" t="e">
        <f>VLOOKUP(C1436,#REF!, 2,FALSE)</f>
        <v>#REF!</v>
      </c>
      <c r="BM1436" s="5" t="s">
        <v>4962</v>
      </c>
      <c r="BN1436" s="5" t="s">
        <v>3210</v>
      </c>
      <c r="BO1436" s="5" t="s">
        <v>4963</v>
      </c>
      <c r="BU1436" s="5" t="s">
        <v>4962</v>
      </c>
      <c r="BV1436" s="5" t="s">
        <v>3210</v>
      </c>
      <c r="BW1436" s="5" t="s">
        <v>4963</v>
      </c>
    </row>
    <row r="1437" spans="51:75" x14ac:dyDescent="0.3">
      <c r="AY1437" s="12" t="e">
        <f>VLOOKUP(C1437,#REF!, 2,FALSE)</f>
        <v>#REF!</v>
      </c>
      <c r="BM1437" s="5" t="s">
        <v>4964</v>
      </c>
      <c r="BN1437" s="5" t="s">
        <v>1142</v>
      </c>
      <c r="BO1437" s="5" t="s">
        <v>4965</v>
      </c>
      <c r="BU1437" s="5" t="s">
        <v>4964</v>
      </c>
      <c r="BV1437" s="5" t="s">
        <v>1142</v>
      </c>
      <c r="BW1437" s="5" t="s">
        <v>4965</v>
      </c>
    </row>
    <row r="1438" spans="51:75" x14ac:dyDescent="0.3">
      <c r="AY1438" s="12" t="e">
        <f>VLOOKUP(C1438,#REF!, 2,FALSE)</f>
        <v>#REF!</v>
      </c>
      <c r="BM1438" s="5" t="s">
        <v>4966</v>
      </c>
      <c r="BN1438" s="5" t="s">
        <v>3210</v>
      </c>
      <c r="BO1438" s="5" t="s">
        <v>4967</v>
      </c>
      <c r="BU1438" s="5" t="s">
        <v>4966</v>
      </c>
      <c r="BV1438" s="5" t="s">
        <v>3210</v>
      </c>
      <c r="BW1438" s="5" t="s">
        <v>4967</v>
      </c>
    </row>
    <row r="1439" spans="51:75" x14ac:dyDescent="0.3">
      <c r="AY1439" s="12" t="e">
        <f>VLOOKUP(C1439,#REF!, 2,FALSE)</f>
        <v>#REF!</v>
      </c>
      <c r="BM1439" s="5" t="s">
        <v>4968</v>
      </c>
      <c r="BN1439" s="5" t="s">
        <v>1142</v>
      </c>
      <c r="BO1439" s="5" t="s">
        <v>4969</v>
      </c>
      <c r="BU1439" s="5" t="s">
        <v>4968</v>
      </c>
      <c r="BV1439" s="5" t="s">
        <v>1142</v>
      </c>
      <c r="BW1439" s="5" t="s">
        <v>4969</v>
      </c>
    </row>
    <row r="1440" spans="51:75" x14ac:dyDescent="0.3">
      <c r="AY1440" s="12" t="e">
        <f>VLOOKUP(C1440,#REF!, 2,FALSE)</f>
        <v>#REF!</v>
      </c>
      <c r="BM1440" s="5" t="s">
        <v>4970</v>
      </c>
      <c r="BN1440" s="5" t="s">
        <v>3210</v>
      </c>
      <c r="BO1440" s="5" t="s">
        <v>4971</v>
      </c>
      <c r="BU1440" s="5" t="s">
        <v>4970</v>
      </c>
      <c r="BV1440" s="5" t="s">
        <v>3210</v>
      </c>
      <c r="BW1440" s="5" t="s">
        <v>4971</v>
      </c>
    </row>
    <row r="1441" spans="51:75" x14ac:dyDescent="0.3">
      <c r="AY1441" s="12" t="e">
        <f>VLOOKUP(C1441,#REF!, 2,FALSE)</f>
        <v>#REF!</v>
      </c>
      <c r="BM1441" s="5" t="s">
        <v>4972</v>
      </c>
      <c r="BN1441" s="5" t="s">
        <v>781</v>
      </c>
      <c r="BO1441" s="5" t="s">
        <v>812</v>
      </c>
      <c r="BU1441" s="5" t="s">
        <v>4972</v>
      </c>
      <c r="BV1441" s="5" t="s">
        <v>781</v>
      </c>
      <c r="BW1441" s="5" t="s">
        <v>812</v>
      </c>
    </row>
    <row r="1442" spans="51:75" x14ac:dyDescent="0.3">
      <c r="AY1442" s="12" t="e">
        <f>VLOOKUP(C1442,#REF!, 2,FALSE)</f>
        <v>#REF!</v>
      </c>
      <c r="BM1442" s="5" t="s">
        <v>4973</v>
      </c>
      <c r="BN1442" s="5" t="s">
        <v>3210</v>
      </c>
      <c r="BO1442" s="5" t="s">
        <v>2062</v>
      </c>
      <c r="BU1442" s="5" t="s">
        <v>4973</v>
      </c>
      <c r="BV1442" s="5" t="s">
        <v>3210</v>
      </c>
      <c r="BW1442" s="5" t="s">
        <v>2062</v>
      </c>
    </row>
    <row r="1443" spans="51:75" x14ac:dyDescent="0.3">
      <c r="AY1443" s="12" t="e">
        <f>VLOOKUP(C1443,#REF!, 2,FALSE)</f>
        <v>#REF!</v>
      </c>
      <c r="BM1443" s="5" t="s">
        <v>4974</v>
      </c>
      <c r="BN1443" s="5" t="s">
        <v>852</v>
      </c>
      <c r="BO1443" s="5" t="s">
        <v>773</v>
      </c>
      <c r="BU1443" s="5" t="s">
        <v>4974</v>
      </c>
      <c r="BV1443" s="5" t="s">
        <v>852</v>
      </c>
      <c r="BW1443" s="5" t="s">
        <v>773</v>
      </c>
    </row>
    <row r="1444" spans="51:75" x14ac:dyDescent="0.3">
      <c r="AY1444" s="12" t="e">
        <f>VLOOKUP(C1444,#REF!, 2,FALSE)</f>
        <v>#REF!</v>
      </c>
      <c r="BM1444" s="5" t="s">
        <v>4975</v>
      </c>
      <c r="BN1444" s="5" t="s">
        <v>3050</v>
      </c>
      <c r="BO1444" s="5" t="s">
        <v>812</v>
      </c>
      <c r="BU1444" s="5" t="s">
        <v>4975</v>
      </c>
      <c r="BV1444" s="5" t="s">
        <v>3050</v>
      </c>
      <c r="BW1444" s="5" t="s">
        <v>812</v>
      </c>
    </row>
    <row r="1445" spans="51:75" x14ac:dyDescent="0.3">
      <c r="AY1445" s="12" t="e">
        <f>VLOOKUP(C1445,#REF!, 2,FALSE)</f>
        <v>#REF!</v>
      </c>
      <c r="BM1445" s="5" t="s">
        <v>4976</v>
      </c>
      <c r="BN1445" s="5" t="s">
        <v>633</v>
      </c>
      <c r="BO1445" s="5" t="s">
        <v>4977</v>
      </c>
      <c r="BU1445" s="5" t="s">
        <v>4976</v>
      </c>
      <c r="BV1445" s="5" t="s">
        <v>633</v>
      </c>
      <c r="BW1445" s="5" t="s">
        <v>4977</v>
      </c>
    </row>
    <row r="1446" spans="51:75" x14ac:dyDescent="0.3">
      <c r="AY1446" s="12" t="e">
        <f>VLOOKUP(C1446,#REF!, 2,FALSE)</f>
        <v>#REF!</v>
      </c>
      <c r="BM1446" s="5" t="s">
        <v>963</v>
      </c>
      <c r="BN1446" s="5" t="s">
        <v>639</v>
      </c>
      <c r="BO1446" s="5" t="s">
        <v>4978</v>
      </c>
      <c r="BU1446" s="5" t="s">
        <v>963</v>
      </c>
      <c r="BV1446" s="5" t="s">
        <v>639</v>
      </c>
      <c r="BW1446" s="5" t="s">
        <v>4978</v>
      </c>
    </row>
    <row r="1447" spans="51:75" x14ac:dyDescent="0.3">
      <c r="AY1447" s="12" t="e">
        <f>VLOOKUP(C1447,#REF!, 2,FALSE)</f>
        <v>#REF!</v>
      </c>
      <c r="BM1447" s="5" t="s">
        <v>4979</v>
      </c>
      <c r="BN1447" s="5" t="s">
        <v>2982</v>
      </c>
      <c r="BO1447" s="5" t="s">
        <v>3736</v>
      </c>
      <c r="BU1447" s="5" t="s">
        <v>4979</v>
      </c>
      <c r="BV1447" s="5" t="s">
        <v>2982</v>
      </c>
      <c r="BW1447" s="5" t="s">
        <v>3736</v>
      </c>
    </row>
    <row r="1448" spans="51:75" x14ac:dyDescent="0.3">
      <c r="AY1448" s="12" t="e">
        <f>VLOOKUP(C1448,#REF!, 2,FALSE)</f>
        <v>#REF!</v>
      </c>
      <c r="BM1448" s="5" t="s">
        <v>156</v>
      </c>
      <c r="BN1448" s="5" t="s">
        <v>615</v>
      </c>
      <c r="BO1448" s="5" t="s">
        <v>799</v>
      </c>
      <c r="BU1448" s="5" t="s">
        <v>156</v>
      </c>
      <c r="BV1448" s="5" t="s">
        <v>615</v>
      </c>
      <c r="BW1448" s="5" t="s">
        <v>799</v>
      </c>
    </row>
    <row r="1449" spans="51:75" x14ac:dyDescent="0.3">
      <c r="AY1449" s="12" t="e">
        <f>VLOOKUP(C1449,#REF!, 2,FALSE)</f>
        <v>#REF!</v>
      </c>
      <c r="BM1449" s="5" t="s">
        <v>4981</v>
      </c>
      <c r="BN1449" s="5" t="s">
        <v>3261</v>
      </c>
      <c r="BO1449" s="5" t="s">
        <v>4982</v>
      </c>
      <c r="BU1449" s="5" t="s">
        <v>4981</v>
      </c>
      <c r="BV1449" s="5" t="s">
        <v>3261</v>
      </c>
      <c r="BW1449" s="5" t="s">
        <v>4982</v>
      </c>
    </row>
    <row r="1450" spans="51:75" x14ac:dyDescent="0.3">
      <c r="AY1450" s="12" t="e">
        <f>VLOOKUP(C1450,#REF!, 2,FALSE)</f>
        <v>#REF!</v>
      </c>
      <c r="BM1450" s="5" t="s">
        <v>964</v>
      </c>
      <c r="BN1450" s="5" t="s">
        <v>3010</v>
      </c>
      <c r="BO1450" s="5" t="s">
        <v>701</v>
      </c>
      <c r="BU1450" s="5" t="s">
        <v>964</v>
      </c>
      <c r="BV1450" s="5" t="s">
        <v>3010</v>
      </c>
      <c r="BW1450" s="5" t="s">
        <v>701</v>
      </c>
    </row>
    <row r="1451" spans="51:75" x14ac:dyDescent="0.3">
      <c r="AY1451" s="12" t="e">
        <f>VLOOKUP(C1451,#REF!, 2,FALSE)</f>
        <v>#REF!</v>
      </c>
      <c r="BM1451" s="5" t="s">
        <v>4983</v>
      </c>
      <c r="BN1451" s="5" t="s">
        <v>628</v>
      </c>
      <c r="BO1451" s="5" t="s">
        <v>4984</v>
      </c>
      <c r="BU1451" s="5" t="s">
        <v>4983</v>
      </c>
      <c r="BV1451" s="5" t="s">
        <v>628</v>
      </c>
      <c r="BW1451" s="5" t="s">
        <v>4984</v>
      </c>
    </row>
    <row r="1452" spans="51:75" x14ac:dyDescent="0.3">
      <c r="AY1452" s="12" t="e">
        <f>VLOOKUP(C1452,#REF!, 2,FALSE)</f>
        <v>#REF!</v>
      </c>
      <c r="BM1452" s="5" t="s">
        <v>4985</v>
      </c>
      <c r="BN1452" s="5" t="s">
        <v>865</v>
      </c>
      <c r="BO1452" s="5" t="s">
        <v>4986</v>
      </c>
      <c r="BU1452" s="5" t="s">
        <v>4985</v>
      </c>
      <c r="BV1452" s="5" t="s">
        <v>865</v>
      </c>
      <c r="BW1452" s="5" t="s">
        <v>4986</v>
      </c>
    </row>
    <row r="1453" spans="51:75" x14ac:dyDescent="0.3">
      <c r="AY1453" s="12" t="e">
        <f>VLOOKUP(C1453,#REF!, 2,FALSE)</f>
        <v>#REF!</v>
      </c>
      <c r="BM1453" s="5" t="s">
        <v>4988</v>
      </c>
      <c r="BN1453" s="5" t="s">
        <v>627</v>
      </c>
      <c r="BO1453" s="5" t="s">
        <v>4989</v>
      </c>
      <c r="BU1453" s="5" t="s">
        <v>4988</v>
      </c>
      <c r="BV1453" s="5" t="s">
        <v>627</v>
      </c>
      <c r="BW1453" s="5" t="s">
        <v>4989</v>
      </c>
    </row>
    <row r="1454" spans="51:75" x14ac:dyDescent="0.3">
      <c r="AY1454" s="12" t="e">
        <f>VLOOKUP(C1454,#REF!, 2,FALSE)</f>
        <v>#REF!</v>
      </c>
      <c r="BM1454" s="5" t="s">
        <v>4992</v>
      </c>
      <c r="BN1454" s="5" t="s">
        <v>722</v>
      </c>
      <c r="BO1454" s="5" t="s">
        <v>3181</v>
      </c>
      <c r="BU1454" s="5" t="s">
        <v>4992</v>
      </c>
      <c r="BV1454" s="5" t="s">
        <v>722</v>
      </c>
      <c r="BW1454" s="5" t="s">
        <v>3181</v>
      </c>
    </row>
    <row r="1455" spans="51:75" x14ac:dyDescent="0.3">
      <c r="AY1455" s="12" t="e">
        <f>VLOOKUP(C1455,#REF!, 2,FALSE)</f>
        <v>#REF!</v>
      </c>
      <c r="BM1455" s="5" t="s">
        <v>965</v>
      </c>
      <c r="BN1455" s="5" t="s">
        <v>665</v>
      </c>
      <c r="BO1455" s="5" t="s">
        <v>1670</v>
      </c>
      <c r="BU1455" s="5" t="s">
        <v>965</v>
      </c>
      <c r="BV1455" s="5" t="s">
        <v>665</v>
      </c>
      <c r="BW1455" s="5" t="s">
        <v>1670</v>
      </c>
    </row>
    <row r="1456" spans="51:75" x14ac:dyDescent="0.3">
      <c r="AY1456" s="12" t="e">
        <f>VLOOKUP(C1456,#REF!, 2,FALSE)</f>
        <v>#REF!</v>
      </c>
      <c r="BM1456" s="5" t="s">
        <v>4993</v>
      </c>
      <c r="BN1456" s="5" t="s">
        <v>3010</v>
      </c>
      <c r="BO1456" s="5" t="s">
        <v>2093</v>
      </c>
      <c r="BU1456" s="5" t="s">
        <v>4993</v>
      </c>
      <c r="BV1456" s="5" t="s">
        <v>3010</v>
      </c>
      <c r="BW1456" s="5" t="s">
        <v>2093</v>
      </c>
    </row>
    <row r="1457" spans="51:75" x14ac:dyDescent="0.3">
      <c r="AY1457" s="12" t="e">
        <f>VLOOKUP(C1457,#REF!, 2,FALSE)</f>
        <v>#REF!</v>
      </c>
      <c r="BM1457" s="5" t="s">
        <v>4994</v>
      </c>
      <c r="BN1457" s="5" t="s">
        <v>2986</v>
      </c>
      <c r="BO1457" s="5" t="s">
        <v>2986</v>
      </c>
      <c r="BU1457" s="5" t="s">
        <v>4994</v>
      </c>
      <c r="BV1457" s="5" t="s">
        <v>2986</v>
      </c>
      <c r="BW1457" s="5" t="s">
        <v>2986</v>
      </c>
    </row>
    <row r="1458" spans="51:75" x14ac:dyDescent="0.3">
      <c r="AY1458" s="12" t="e">
        <f>VLOOKUP(C1458,#REF!, 2,FALSE)</f>
        <v>#REF!</v>
      </c>
      <c r="BM1458" s="5" t="s">
        <v>4995</v>
      </c>
      <c r="BN1458" s="5" t="s">
        <v>3050</v>
      </c>
      <c r="BO1458" s="5" t="s">
        <v>4996</v>
      </c>
      <c r="BU1458" s="5" t="s">
        <v>4995</v>
      </c>
      <c r="BV1458" s="5" t="s">
        <v>3050</v>
      </c>
      <c r="BW1458" s="5" t="s">
        <v>4996</v>
      </c>
    </row>
    <row r="1459" spans="51:75" x14ac:dyDescent="0.3">
      <c r="AY1459" s="12" t="e">
        <f>VLOOKUP(C1459,#REF!, 2,FALSE)</f>
        <v>#REF!</v>
      </c>
      <c r="BM1459" s="5" t="s">
        <v>4998</v>
      </c>
      <c r="BN1459" s="5" t="s">
        <v>2986</v>
      </c>
      <c r="BO1459" s="5" t="s">
        <v>2986</v>
      </c>
      <c r="BU1459" s="5" t="s">
        <v>4998</v>
      </c>
      <c r="BV1459" s="5" t="s">
        <v>2986</v>
      </c>
      <c r="BW1459" s="5" t="s">
        <v>2986</v>
      </c>
    </row>
    <row r="1460" spans="51:75" x14ac:dyDescent="0.3">
      <c r="AY1460" s="12" t="e">
        <f>VLOOKUP(C1460,#REF!, 2,FALSE)</f>
        <v>#REF!</v>
      </c>
      <c r="BM1460" s="5" t="s">
        <v>4999</v>
      </c>
      <c r="BN1460" s="5" t="s">
        <v>664</v>
      </c>
      <c r="BO1460" s="5" t="s">
        <v>3516</v>
      </c>
      <c r="BU1460" s="5" t="s">
        <v>4999</v>
      </c>
      <c r="BV1460" s="5" t="s">
        <v>664</v>
      </c>
      <c r="BW1460" s="5" t="s">
        <v>3516</v>
      </c>
    </row>
    <row r="1461" spans="51:75" x14ac:dyDescent="0.3">
      <c r="AY1461" s="12" t="e">
        <f>VLOOKUP(C1461,#REF!, 2,FALSE)</f>
        <v>#REF!</v>
      </c>
      <c r="BM1461" s="5" t="s">
        <v>5001</v>
      </c>
      <c r="BN1461" s="5" t="s">
        <v>2986</v>
      </c>
      <c r="BO1461" s="5" t="s">
        <v>2873</v>
      </c>
      <c r="BU1461" s="5" t="s">
        <v>5001</v>
      </c>
      <c r="BV1461" s="5" t="s">
        <v>2986</v>
      </c>
      <c r="BW1461" s="5" t="s">
        <v>2873</v>
      </c>
    </row>
    <row r="1462" spans="51:75" x14ac:dyDescent="0.3">
      <c r="AY1462" s="12" t="e">
        <f>VLOOKUP(C1462,#REF!, 2,FALSE)</f>
        <v>#REF!</v>
      </c>
      <c r="BM1462" s="5" t="s">
        <v>5002</v>
      </c>
      <c r="BN1462" s="5" t="s">
        <v>3050</v>
      </c>
      <c r="BO1462" s="5" t="s">
        <v>3649</v>
      </c>
      <c r="BU1462" s="5" t="s">
        <v>5002</v>
      </c>
      <c r="BV1462" s="5" t="s">
        <v>3050</v>
      </c>
      <c r="BW1462" s="5" t="s">
        <v>3649</v>
      </c>
    </row>
    <row r="1463" spans="51:75" x14ac:dyDescent="0.3">
      <c r="AY1463" s="12" t="e">
        <f>VLOOKUP(C1463,#REF!, 2,FALSE)</f>
        <v>#REF!</v>
      </c>
      <c r="BM1463" s="5" t="s">
        <v>5003</v>
      </c>
      <c r="BN1463" s="5" t="s">
        <v>1345</v>
      </c>
      <c r="BO1463" s="5" t="s">
        <v>5004</v>
      </c>
      <c r="BU1463" s="5" t="s">
        <v>5003</v>
      </c>
      <c r="BV1463" s="5" t="s">
        <v>1345</v>
      </c>
      <c r="BW1463" s="5" t="s">
        <v>5004</v>
      </c>
    </row>
    <row r="1464" spans="51:75" x14ac:dyDescent="0.3">
      <c r="AY1464" s="12" t="e">
        <f>VLOOKUP(C1464,#REF!, 2,FALSE)</f>
        <v>#REF!</v>
      </c>
      <c r="BM1464" s="5" t="s">
        <v>5005</v>
      </c>
      <c r="BN1464" s="5" t="s">
        <v>1345</v>
      </c>
      <c r="BO1464" s="5" t="s">
        <v>5004</v>
      </c>
      <c r="BU1464" s="5" t="s">
        <v>5005</v>
      </c>
      <c r="BV1464" s="5" t="s">
        <v>1345</v>
      </c>
      <c r="BW1464" s="5" t="s">
        <v>5004</v>
      </c>
    </row>
    <row r="1465" spans="51:75" x14ac:dyDescent="0.3">
      <c r="AY1465" s="12" t="e">
        <f>VLOOKUP(C1465,#REF!, 2,FALSE)</f>
        <v>#REF!</v>
      </c>
      <c r="BM1465" s="5" t="s">
        <v>5006</v>
      </c>
      <c r="BN1465" s="5" t="s">
        <v>3050</v>
      </c>
      <c r="BO1465" s="5" t="s">
        <v>5004</v>
      </c>
      <c r="BU1465" s="5" t="s">
        <v>5006</v>
      </c>
      <c r="BV1465" s="5" t="s">
        <v>3050</v>
      </c>
      <c r="BW1465" s="5" t="s">
        <v>5004</v>
      </c>
    </row>
    <row r="1466" spans="51:75" x14ac:dyDescent="0.3">
      <c r="AY1466" s="12" t="e">
        <f>VLOOKUP(C1466,#REF!, 2,FALSE)</f>
        <v>#REF!</v>
      </c>
      <c r="BM1466" s="5" t="s">
        <v>966</v>
      </c>
      <c r="BN1466" s="5" t="s">
        <v>658</v>
      </c>
      <c r="BO1466" s="5" t="s">
        <v>5007</v>
      </c>
      <c r="BU1466" s="5" t="s">
        <v>966</v>
      </c>
      <c r="BV1466" s="5" t="s">
        <v>658</v>
      </c>
      <c r="BW1466" s="5" t="s">
        <v>5007</v>
      </c>
    </row>
    <row r="1467" spans="51:75" x14ac:dyDescent="0.3">
      <c r="AY1467" s="12" t="e">
        <f>VLOOKUP(C1467,#REF!, 2,FALSE)</f>
        <v>#REF!</v>
      </c>
      <c r="BM1467" s="5" t="s">
        <v>5008</v>
      </c>
      <c r="BN1467" s="5" t="s">
        <v>658</v>
      </c>
      <c r="BO1467" s="5" t="s">
        <v>5009</v>
      </c>
      <c r="BU1467" s="5" t="s">
        <v>5008</v>
      </c>
      <c r="BV1467" s="5" t="s">
        <v>658</v>
      </c>
      <c r="BW1467" s="5" t="s">
        <v>5009</v>
      </c>
    </row>
    <row r="1468" spans="51:75" x14ac:dyDescent="0.3">
      <c r="AY1468" s="12" t="e">
        <f>VLOOKUP(C1468,#REF!, 2,FALSE)</f>
        <v>#REF!</v>
      </c>
      <c r="BM1468" s="5" t="s">
        <v>5010</v>
      </c>
      <c r="BN1468" s="5" t="s">
        <v>945</v>
      </c>
      <c r="BO1468" s="5" t="s">
        <v>5011</v>
      </c>
      <c r="BU1468" s="5" t="s">
        <v>5010</v>
      </c>
      <c r="BV1468" s="5" t="s">
        <v>945</v>
      </c>
      <c r="BW1468" s="5" t="s">
        <v>5011</v>
      </c>
    </row>
    <row r="1469" spans="51:75" x14ac:dyDescent="0.3">
      <c r="AY1469" s="12" t="e">
        <f>VLOOKUP(C1469,#REF!, 2,FALSE)</f>
        <v>#REF!</v>
      </c>
      <c r="BM1469" s="5" t="s">
        <v>5013</v>
      </c>
      <c r="BN1469" s="5" t="s">
        <v>1345</v>
      </c>
      <c r="BO1469" s="5" t="s">
        <v>5014</v>
      </c>
      <c r="BU1469" s="5" t="s">
        <v>5013</v>
      </c>
      <c r="BV1469" s="5" t="s">
        <v>1345</v>
      </c>
      <c r="BW1469" s="5" t="s">
        <v>5014</v>
      </c>
    </row>
    <row r="1470" spans="51:75" x14ac:dyDescent="0.3">
      <c r="AY1470" s="12" t="e">
        <f>VLOOKUP(C1470,#REF!, 2,FALSE)</f>
        <v>#REF!</v>
      </c>
      <c r="BM1470" s="5" t="s">
        <v>5015</v>
      </c>
      <c r="BN1470" s="5" t="s">
        <v>3210</v>
      </c>
      <c r="BO1470" s="5" t="s">
        <v>5016</v>
      </c>
      <c r="BU1470" s="5" t="s">
        <v>5015</v>
      </c>
      <c r="BV1470" s="5" t="s">
        <v>3210</v>
      </c>
      <c r="BW1470" s="5" t="s">
        <v>5016</v>
      </c>
    </row>
    <row r="1471" spans="51:75" x14ac:dyDescent="0.3">
      <c r="AY1471" s="12" t="e">
        <f>VLOOKUP(C1471,#REF!, 2,FALSE)</f>
        <v>#REF!</v>
      </c>
      <c r="BM1471" s="5" t="s">
        <v>157</v>
      </c>
      <c r="BN1471" s="5" t="s">
        <v>3210</v>
      </c>
      <c r="BO1471" s="5" t="s">
        <v>5017</v>
      </c>
      <c r="BU1471" s="5" t="s">
        <v>157</v>
      </c>
      <c r="BV1471" s="5" t="s">
        <v>3210</v>
      </c>
      <c r="BW1471" s="5" t="s">
        <v>5017</v>
      </c>
    </row>
    <row r="1472" spans="51:75" x14ac:dyDescent="0.3">
      <c r="AY1472" s="12" t="e">
        <f>VLOOKUP(C1472,#REF!, 2,FALSE)</f>
        <v>#REF!</v>
      </c>
      <c r="BM1472" s="5" t="s">
        <v>158</v>
      </c>
      <c r="BN1472" s="5" t="s">
        <v>3210</v>
      </c>
      <c r="BO1472" s="5" t="s">
        <v>5018</v>
      </c>
      <c r="BU1472" s="5" t="s">
        <v>158</v>
      </c>
      <c r="BV1472" s="5" t="s">
        <v>3210</v>
      </c>
      <c r="BW1472" s="5" t="s">
        <v>5018</v>
      </c>
    </row>
    <row r="1473" spans="51:75" x14ac:dyDescent="0.3">
      <c r="AY1473" s="12" t="e">
        <f>VLOOKUP(C1473,#REF!, 2,FALSE)</f>
        <v>#REF!</v>
      </c>
      <c r="BM1473" s="5" t="s">
        <v>5019</v>
      </c>
      <c r="BN1473" s="5" t="s">
        <v>3210</v>
      </c>
      <c r="BO1473" s="5" t="s">
        <v>5020</v>
      </c>
      <c r="BU1473" s="5" t="s">
        <v>5019</v>
      </c>
      <c r="BV1473" s="5" t="s">
        <v>3210</v>
      </c>
      <c r="BW1473" s="5" t="s">
        <v>5020</v>
      </c>
    </row>
    <row r="1474" spans="51:75" x14ac:dyDescent="0.3">
      <c r="AY1474" s="12" t="e">
        <f>VLOOKUP(C1474,#REF!, 2,FALSE)</f>
        <v>#REF!</v>
      </c>
      <c r="BM1474" s="5" t="s">
        <v>5021</v>
      </c>
      <c r="BN1474" s="5" t="s">
        <v>1010</v>
      </c>
      <c r="BO1474" s="5" t="s">
        <v>5018</v>
      </c>
      <c r="BU1474" s="5" t="s">
        <v>5021</v>
      </c>
      <c r="BV1474" s="5" t="s">
        <v>1010</v>
      </c>
      <c r="BW1474" s="5" t="s">
        <v>5018</v>
      </c>
    </row>
    <row r="1475" spans="51:75" x14ac:dyDescent="0.3">
      <c r="AY1475" s="12" t="e">
        <f>VLOOKUP(C1475,#REF!, 2,FALSE)</f>
        <v>#REF!</v>
      </c>
      <c r="BM1475" s="5" t="s">
        <v>5022</v>
      </c>
      <c r="BN1475" s="5" t="s">
        <v>628</v>
      </c>
      <c r="BO1475" s="5" t="s">
        <v>702</v>
      </c>
      <c r="BU1475" s="5" t="s">
        <v>5022</v>
      </c>
      <c r="BV1475" s="5" t="s">
        <v>628</v>
      </c>
      <c r="BW1475" s="5" t="s">
        <v>702</v>
      </c>
    </row>
    <row r="1476" spans="51:75" x14ac:dyDescent="0.3">
      <c r="AY1476" s="12" t="e">
        <f>VLOOKUP(C1476,#REF!, 2,FALSE)</f>
        <v>#REF!</v>
      </c>
      <c r="BM1476" s="5" t="s">
        <v>5023</v>
      </c>
      <c r="BN1476" s="5" t="s">
        <v>627</v>
      </c>
      <c r="BO1476" s="5" t="s">
        <v>5025</v>
      </c>
      <c r="BU1476" s="5" t="s">
        <v>5023</v>
      </c>
      <c r="BV1476" s="5" t="s">
        <v>627</v>
      </c>
      <c r="BW1476" s="5" t="s">
        <v>5025</v>
      </c>
    </row>
    <row r="1477" spans="51:75" x14ac:dyDescent="0.3">
      <c r="AY1477" s="12" t="e">
        <f>VLOOKUP(C1477,#REF!, 2,FALSE)</f>
        <v>#REF!</v>
      </c>
      <c r="BM1477" s="5" t="s">
        <v>5026</v>
      </c>
      <c r="BN1477" s="5" t="s">
        <v>1142</v>
      </c>
      <c r="BO1477" s="5" t="s">
        <v>5027</v>
      </c>
      <c r="BU1477" s="5" t="s">
        <v>5026</v>
      </c>
      <c r="BV1477" s="5" t="s">
        <v>1142</v>
      </c>
      <c r="BW1477" s="5" t="s">
        <v>5027</v>
      </c>
    </row>
    <row r="1478" spans="51:75" x14ac:dyDescent="0.3">
      <c r="AY1478" s="12" t="e">
        <f>VLOOKUP(C1478,#REF!, 2,FALSE)</f>
        <v>#REF!</v>
      </c>
      <c r="BM1478" s="5" t="s">
        <v>5028</v>
      </c>
      <c r="BN1478" s="5" t="s">
        <v>945</v>
      </c>
      <c r="BO1478" s="5" t="s">
        <v>5030</v>
      </c>
      <c r="BU1478" s="5" t="s">
        <v>5028</v>
      </c>
      <c r="BV1478" s="5" t="s">
        <v>945</v>
      </c>
      <c r="BW1478" s="5" t="s">
        <v>5030</v>
      </c>
    </row>
    <row r="1479" spans="51:75" x14ac:dyDescent="0.3">
      <c r="AY1479" s="12" t="e">
        <f>VLOOKUP(C1479,#REF!, 2,FALSE)</f>
        <v>#REF!</v>
      </c>
      <c r="BM1479" s="5" t="s">
        <v>5031</v>
      </c>
      <c r="BN1479" s="5" t="s">
        <v>800</v>
      </c>
      <c r="BO1479" s="5" t="s">
        <v>5032</v>
      </c>
      <c r="BU1479" s="5" t="s">
        <v>5031</v>
      </c>
      <c r="BV1479" s="5" t="s">
        <v>800</v>
      </c>
      <c r="BW1479" s="5" t="s">
        <v>5032</v>
      </c>
    </row>
    <row r="1480" spans="51:75" x14ac:dyDescent="0.3">
      <c r="AY1480" s="12" t="e">
        <f>VLOOKUP(C1480,#REF!, 2,FALSE)</f>
        <v>#REF!</v>
      </c>
      <c r="BM1480" s="5" t="s">
        <v>967</v>
      </c>
      <c r="BN1480" s="5" t="s">
        <v>2982</v>
      </c>
      <c r="BO1480" s="5" t="s">
        <v>2986</v>
      </c>
      <c r="BU1480" s="5" t="s">
        <v>967</v>
      </c>
      <c r="BV1480" s="5" t="s">
        <v>2982</v>
      </c>
      <c r="BW1480" s="5" t="s">
        <v>2986</v>
      </c>
    </row>
    <row r="1481" spans="51:75" x14ac:dyDescent="0.3">
      <c r="AY1481" s="12" t="e">
        <f>VLOOKUP(C1481,#REF!, 2,FALSE)</f>
        <v>#REF!</v>
      </c>
      <c r="BM1481" s="5" t="s">
        <v>5033</v>
      </c>
      <c r="BN1481" s="5" t="s">
        <v>669</v>
      </c>
      <c r="BO1481" s="5" t="s">
        <v>5034</v>
      </c>
      <c r="BU1481" s="5" t="s">
        <v>5033</v>
      </c>
      <c r="BV1481" s="5" t="s">
        <v>669</v>
      </c>
      <c r="BW1481" s="5" t="s">
        <v>5034</v>
      </c>
    </row>
    <row r="1482" spans="51:75" x14ac:dyDescent="0.3">
      <c r="AY1482" s="12" t="e">
        <f>VLOOKUP(C1482,#REF!, 2,FALSE)</f>
        <v>#REF!</v>
      </c>
      <c r="BM1482" s="5" t="s">
        <v>5035</v>
      </c>
      <c r="BN1482" s="5" t="s">
        <v>699</v>
      </c>
      <c r="BO1482" s="5" t="s">
        <v>5036</v>
      </c>
      <c r="BU1482" s="5" t="s">
        <v>5035</v>
      </c>
      <c r="BV1482" s="5" t="s">
        <v>699</v>
      </c>
      <c r="BW1482" s="5" t="s">
        <v>5036</v>
      </c>
    </row>
    <row r="1483" spans="51:75" x14ac:dyDescent="0.3">
      <c r="AY1483" s="12" t="e">
        <f>VLOOKUP(C1483,#REF!, 2,FALSE)</f>
        <v>#REF!</v>
      </c>
      <c r="BM1483" s="5" t="s">
        <v>5037</v>
      </c>
      <c r="BN1483" s="5" t="s">
        <v>642</v>
      </c>
      <c r="BO1483" s="5" t="s">
        <v>5038</v>
      </c>
      <c r="BU1483" s="5" t="s">
        <v>5037</v>
      </c>
      <c r="BV1483" s="5" t="s">
        <v>642</v>
      </c>
      <c r="BW1483" s="5" t="s">
        <v>5038</v>
      </c>
    </row>
    <row r="1484" spans="51:75" x14ac:dyDescent="0.3">
      <c r="AY1484" s="12" t="e">
        <f>VLOOKUP(C1484,#REF!, 2,FALSE)</f>
        <v>#REF!</v>
      </c>
      <c r="BM1484" s="5" t="s">
        <v>5039</v>
      </c>
      <c r="BN1484" s="5" t="s">
        <v>3010</v>
      </c>
      <c r="BO1484" s="5" t="s">
        <v>4459</v>
      </c>
      <c r="BU1484" s="5" t="s">
        <v>5039</v>
      </c>
      <c r="BV1484" s="5" t="s">
        <v>3010</v>
      </c>
      <c r="BW1484" s="5" t="s">
        <v>4459</v>
      </c>
    </row>
    <row r="1485" spans="51:75" x14ac:dyDescent="0.3">
      <c r="AY1485" s="12" t="e">
        <f>VLOOKUP(C1485,#REF!, 2,FALSE)</f>
        <v>#REF!</v>
      </c>
      <c r="BM1485" s="5" t="s">
        <v>5042</v>
      </c>
      <c r="BN1485" s="5" t="s">
        <v>627</v>
      </c>
      <c r="BO1485" s="5" t="s">
        <v>2986</v>
      </c>
      <c r="BU1485" s="5" t="s">
        <v>5042</v>
      </c>
      <c r="BV1485" s="5" t="s">
        <v>627</v>
      </c>
      <c r="BW1485" s="5" t="s">
        <v>2986</v>
      </c>
    </row>
    <row r="1486" spans="51:75" x14ac:dyDescent="0.3">
      <c r="AY1486" s="12" t="e">
        <f>VLOOKUP(C1486,#REF!, 2,FALSE)</f>
        <v>#REF!</v>
      </c>
      <c r="BM1486" s="5" t="s">
        <v>5043</v>
      </c>
      <c r="BN1486" s="5" t="s">
        <v>3261</v>
      </c>
      <c r="BO1486" s="5" t="s">
        <v>2986</v>
      </c>
      <c r="BU1486" s="5" t="s">
        <v>5043</v>
      </c>
      <c r="BV1486" s="5" t="s">
        <v>3261</v>
      </c>
      <c r="BW1486" s="5" t="s">
        <v>2986</v>
      </c>
    </row>
    <row r="1487" spans="51:75" x14ac:dyDescent="0.3">
      <c r="AY1487" s="12" t="e">
        <f>VLOOKUP(C1487,#REF!, 2,FALSE)</f>
        <v>#REF!</v>
      </c>
      <c r="BM1487" s="5" t="s">
        <v>119</v>
      </c>
      <c r="BN1487" s="5" t="s">
        <v>1345</v>
      </c>
      <c r="BO1487" s="5" t="s">
        <v>5044</v>
      </c>
      <c r="BU1487" s="5" t="s">
        <v>119</v>
      </c>
      <c r="BV1487" s="5" t="s">
        <v>1345</v>
      </c>
      <c r="BW1487" s="5" t="s">
        <v>5044</v>
      </c>
    </row>
    <row r="1488" spans="51:75" x14ac:dyDescent="0.3">
      <c r="AY1488" s="12" t="e">
        <f>VLOOKUP(C1488,#REF!, 2,FALSE)</f>
        <v>#REF!</v>
      </c>
      <c r="BM1488" s="5" t="s">
        <v>5045</v>
      </c>
      <c r="BN1488" s="5" t="s">
        <v>3210</v>
      </c>
      <c r="BO1488" s="5" t="s">
        <v>1809</v>
      </c>
      <c r="BU1488" s="5" t="s">
        <v>5045</v>
      </c>
      <c r="BV1488" s="5" t="s">
        <v>3210</v>
      </c>
      <c r="BW1488" s="5" t="s">
        <v>1809</v>
      </c>
    </row>
    <row r="1489" spans="51:75" x14ac:dyDescent="0.3">
      <c r="AY1489" s="12" t="e">
        <f>VLOOKUP(C1489,#REF!, 2,FALSE)</f>
        <v>#REF!</v>
      </c>
      <c r="BM1489" s="5" t="s">
        <v>5046</v>
      </c>
      <c r="BN1489" s="5" t="s">
        <v>718</v>
      </c>
      <c r="BO1489" s="5" t="s">
        <v>5047</v>
      </c>
      <c r="BU1489" s="5" t="s">
        <v>5046</v>
      </c>
      <c r="BV1489" s="5" t="s">
        <v>718</v>
      </c>
      <c r="BW1489" s="5" t="s">
        <v>5047</v>
      </c>
    </row>
    <row r="1490" spans="51:75" x14ac:dyDescent="0.3">
      <c r="AY1490" s="12" t="e">
        <f>VLOOKUP(C1490,#REF!, 2,FALSE)</f>
        <v>#REF!</v>
      </c>
      <c r="BM1490" s="5" t="s">
        <v>5048</v>
      </c>
      <c r="BN1490" s="5" t="s">
        <v>3210</v>
      </c>
      <c r="BO1490" s="5" t="s">
        <v>4513</v>
      </c>
      <c r="BU1490" s="5" t="s">
        <v>5048</v>
      </c>
      <c r="BV1490" s="5" t="s">
        <v>3210</v>
      </c>
      <c r="BW1490" s="5" t="s">
        <v>4513</v>
      </c>
    </row>
    <row r="1491" spans="51:75" x14ac:dyDescent="0.3">
      <c r="AY1491" s="12" t="e">
        <f>VLOOKUP(C1491,#REF!, 2,FALSE)</f>
        <v>#REF!</v>
      </c>
      <c r="BM1491" s="5" t="s">
        <v>120</v>
      </c>
      <c r="BN1491" s="5" t="s">
        <v>722</v>
      </c>
      <c r="BO1491" s="5" t="s">
        <v>5049</v>
      </c>
      <c r="BU1491" s="5" t="s">
        <v>120</v>
      </c>
      <c r="BV1491" s="5" t="s">
        <v>722</v>
      </c>
      <c r="BW1491" s="5" t="s">
        <v>5049</v>
      </c>
    </row>
    <row r="1492" spans="51:75" x14ac:dyDescent="0.3">
      <c r="AY1492" s="12" t="e">
        <f>VLOOKUP(C1492,#REF!, 2,FALSE)</f>
        <v>#REF!</v>
      </c>
      <c r="BM1492" s="5" t="s">
        <v>5050</v>
      </c>
      <c r="BN1492" s="5" t="s">
        <v>1345</v>
      </c>
      <c r="BO1492" s="5" t="s">
        <v>5052</v>
      </c>
      <c r="BU1492" s="5" t="s">
        <v>5050</v>
      </c>
      <c r="BV1492" s="5" t="s">
        <v>1345</v>
      </c>
      <c r="BW1492" s="5" t="s">
        <v>5052</v>
      </c>
    </row>
    <row r="1493" spans="51:75" x14ac:dyDescent="0.3">
      <c r="AY1493" s="12" t="e">
        <f>VLOOKUP(C1493,#REF!, 2,FALSE)</f>
        <v>#REF!</v>
      </c>
      <c r="BM1493" s="5" t="s">
        <v>5053</v>
      </c>
      <c r="BN1493" s="5" t="s">
        <v>1345</v>
      </c>
      <c r="BO1493" s="5" t="s">
        <v>5054</v>
      </c>
      <c r="BU1493" s="5" t="s">
        <v>5053</v>
      </c>
      <c r="BV1493" s="5" t="s">
        <v>1345</v>
      </c>
      <c r="BW1493" s="5" t="s">
        <v>5054</v>
      </c>
    </row>
    <row r="1494" spans="51:75" x14ac:dyDescent="0.3">
      <c r="AY1494" s="12" t="e">
        <f>VLOOKUP(C1494,#REF!, 2,FALSE)</f>
        <v>#REF!</v>
      </c>
      <c r="BM1494" s="5" t="s">
        <v>5055</v>
      </c>
      <c r="BN1494" s="5" t="s">
        <v>1142</v>
      </c>
      <c r="BO1494" s="5" t="s">
        <v>2479</v>
      </c>
      <c r="BU1494" s="5" t="s">
        <v>5055</v>
      </c>
      <c r="BV1494" s="5" t="s">
        <v>1142</v>
      </c>
      <c r="BW1494" s="5" t="s">
        <v>2479</v>
      </c>
    </row>
    <row r="1495" spans="51:75" x14ac:dyDescent="0.3">
      <c r="AY1495" s="12" t="e">
        <f>VLOOKUP(C1495,#REF!, 2,FALSE)</f>
        <v>#REF!</v>
      </c>
      <c r="BM1495" s="5" t="s">
        <v>5056</v>
      </c>
      <c r="BN1495" s="5" t="s">
        <v>1142</v>
      </c>
      <c r="BO1495" s="5" t="s">
        <v>5057</v>
      </c>
      <c r="BU1495" s="5" t="s">
        <v>5056</v>
      </c>
      <c r="BV1495" s="5" t="s">
        <v>1142</v>
      </c>
      <c r="BW1495" s="5" t="s">
        <v>5057</v>
      </c>
    </row>
    <row r="1496" spans="51:75" x14ac:dyDescent="0.3">
      <c r="AY1496" s="12" t="e">
        <f>VLOOKUP(C1496,#REF!, 2,FALSE)</f>
        <v>#REF!</v>
      </c>
      <c r="BM1496" s="5" t="s">
        <v>5058</v>
      </c>
      <c r="BN1496" s="5" t="s">
        <v>2986</v>
      </c>
      <c r="BO1496" s="5" t="s">
        <v>5059</v>
      </c>
      <c r="BU1496" s="5" t="s">
        <v>5058</v>
      </c>
      <c r="BV1496" s="5" t="s">
        <v>2986</v>
      </c>
      <c r="BW1496" s="5" t="s">
        <v>5059</v>
      </c>
    </row>
    <row r="1497" spans="51:75" x14ac:dyDescent="0.3">
      <c r="AY1497" s="12" t="e">
        <f>VLOOKUP(C1497,#REF!, 2,FALSE)</f>
        <v>#REF!</v>
      </c>
      <c r="BM1497" s="5" t="s">
        <v>5060</v>
      </c>
      <c r="BN1497" s="5" t="s">
        <v>1345</v>
      </c>
      <c r="BO1497" s="5" t="s">
        <v>5061</v>
      </c>
      <c r="BU1497" s="5" t="s">
        <v>5060</v>
      </c>
      <c r="BV1497" s="5" t="s">
        <v>1345</v>
      </c>
      <c r="BW1497" s="5" t="s">
        <v>5061</v>
      </c>
    </row>
    <row r="1498" spans="51:75" x14ac:dyDescent="0.3">
      <c r="AY1498" s="12" t="e">
        <f>VLOOKUP(C1498,#REF!, 2,FALSE)</f>
        <v>#REF!</v>
      </c>
      <c r="BM1498" s="5" t="s">
        <v>5062</v>
      </c>
      <c r="BN1498" s="5" t="s">
        <v>2986</v>
      </c>
      <c r="BO1498" s="5" t="s">
        <v>2986</v>
      </c>
      <c r="BU1498" s="5" t="s">
        <v>5062</v>
      </c>
      <c r="BV1498" s="5" t="s">
        <v>2986</v>
      </c>
      <c r="BW1498" s="5" t="s">
        <v>2986</v>
      </c>
    </row>
    <row r="1499" spans="51:75" x14ac:dyDescent="0.3">
      <c r="AY1499" s="12" t="e">
        <f>VLOOKUP(C1499,#REF!, 2,FALSE)</f>
        <v>#REF!</v>
      </c>
      <c r="BM1499" s="5" t="s">
        <v>5064</v>
      </c>
      <c r="BN1499" s="5" t="s">
        <v>3088</v>
      </c>
      <c r="BO1499" s="5" t="s">
        <v>5065</v>
      </c>
      <c r="BU1499" s="5" t="s">
        <v>5064</v>
      </c>
      <c r="BV1499" s="5" t="s">
        <v>3088</v>
      </c>
      <c r="BW1499" s="5" t="s">
        <v>5065</v>
      </c>
    </row>
    <row r="1500" spans="51:75" x14ac:dyDescent="0.3">
      <c r="AY1500" s="12" t="e">
        <f>VLOOKUP(C1500,#REF!, 2,FALSE)</f>
        <v>#REF!</v>
      </c>
      <c r="BM1500" s="5" t="s">
        <v>5066</v>
      </c>
      <c r="BN1500" s="5" t="s">
        <v>2986</v>
      </c>
      <c r="BO1500" s="5" t="s">
        <v>5067</v>
      </c>
      <c r="BU1500" s="5" t="s">
        <v>5066</v>
      </c>
      <c r="BV1500" s="5" t="s">
        <v>2986</v>
      </c>
      <c r="BW1500" s="5" t="s">
        <v>5067</v>
      </c>
    </row>
    <row r="1501" spans="51:75" x14ac:dyDescent="0.3">
      <c r="AY1501" s="12" t="e">
        <f>VLOOKUP(C1501,#REF!, 2,FALSE)</f>
        <v>#REF!</v>
      </c>
      <c r="BM1501" s="5" t="s">
        <v>5068</v>
      </c>
      <c r="BN1501" s="5" t="s">
        <v>722</v>
      </c>
      <c r="BO1501" s="5" t="s">
        <v>4572</v>
      </c>
      <c r="BU1501" s="5" t="s">
        <v>5068</v>
      </c>
      <c r="BV1501" s="5" t="s">
        <v>722</v>
      </c>
      <c r="BW1501" s="5" t="s">
        <v>4572</v>
      </c>
    </row>
    <row r="1502" spans="51:75" x14ac:dyDescent="0.3">
      <c r="AY1502" s="12" t="e">
        <f>VLOOKUP(C1502,#REF!, 2,FALSE)</f>
        <v>#REF!</v>
      </c>
      <c r="BM1502" s="5" t="s">
        <v>5069</v>
      </c>
      <c r="BN1502" s="5" t="s">
        <v>1272</v>
      </c>
      <c r="BO1502" s="5" t="s">
        <v>5070</v>
      </c>
      <c r="BU1502" s="5" t="s">
        <v>5069</v>
      </c>
      <c r="BV1502" s="5" t="s">
        <v>1272</v>
      </c>
      <c r="BW1502" s="5" t="s">
        <v>5070</v>
      </c>
    </row>
    <row r="1503" spans="51:75" x14ac:dyDescent="0.3">
      <c r="AY1503" s="12" t="e">
        <f>VLOOKUP(C1503,#REF!, 2,FALSE)</f>
        <v>#REF!</v>
      </c>
      <c r="BM1503" s="5" t="s">
        <v>5071</v>
      </c>
      <c r="BN1503" s="5" t="s">
        <v>665</v>
      </c>
      <c r="BO1503" s="5" t="s">
        <v>5072</v>
      </c>
      <c r="BU1503" s="5" t="s">
        <v>5071</v>
      </c>
      <c r="BV1503" s="5" t="s">
        <v>665</v>
      </c>
      <c r="BW1503" s="5" t="s">
        <v>5072</v>
      </c>
    </row>
    <row r="1504" spans="51:75" x14ac:dyDescent="0.3">
      <c r="AY1504" s="12" t="e">
        <f>VLOOKUP(C1504,#REF!, 2,FALSE)</f>
        <v>#REF!</v>
      </c>
      <c r="BM1504" s="5" t="s">
        <v>159</v>
      </c>
      <c r="BN1504" s="5" t="s">
        <v>718</v>
      </c>
      <c r="BO1504" s="5" t="s">
        <v>5074</v>
      </c>
      <c r="BU1504" s="5" t="s">
        <v>159</v>
      </c>
      <c r="BV1504" s="5" t="s">
        <v>718</v>
      </c>
      <c r="BW1504" s="5" t="s">
        <v>5074</v>
      </c>
    </row>
    <row r="1505" spans="51:75" x14ac:dyDescent="0.3">
      <c r="AY1505" s="12" t="e">
        <f>VLOOKUP(C1505,#REF!, 2,FALSE)</f>
        <v>#REF!</v>
      </c>
      <c r="BM1505" s="5" t="s">
        <v>5075</v>
      </c>
      <c r="BN1505" s="5" t="s">
        <v>800</v>
      </c>
      <c r="BO1505" s="5" t="s">
        <v>5076</v>
      </c>
      <c r="BU1505" s="5" t="s">
        <v>5075</v>
      </c>
      <c r="BV1505" s="5" t="s">
        <v>800</v>
      </c>
      <c r="BW1505" s="5" t="s">
        <v>5076</v>
      </c>
    </row>
    <row r="1506" spans="51:75" x14ac:dyDescent="0.3">
      <c r="AY1506" s="12" t="e">
        <f>VLOOKUP(C1506,#REF!, 2,FALSE)</f>
        <v>#REF!</v>
      </c>
      <c r="BM1506" s="5" t="s">
        <v>5077</v>
      </c>
      <c r="BN1506" s="5" t="s">
        <v>3210</v>
      </c>
      <c r="BO1506" s="5" t="s">
        <v>2990</v>
      </c>
      <c r="BU1506" s="5" t="s">
        <v>5077</v>
      </c>
      <c r="BV1506" s="5" t="s">
        <v>3210</v>
      </c>
      <c r="BW1506" s="5" t="s">
        <v>2990</v>
      </c>
    </row>
    <row r="1507" spans="51:75" x14ac:dyDescent="0.3">
      <c r="AY1507" s="12" t="e">
        <f>VLOOKUP(C1507,#REF!, 2,FALSE)</f>
        <v>#REF!</v>
      </c>
      <c r="BM1507" s="5" t="s">
        <v>968</v>
      </c>
      <c r="BN1507" s="5" t="s">
        <v>3050</v>
      </c>
      <c r="BO1507" s="5" t="s">
        <v>5078</v>
      </c>
      <c r="BU1507" s="5" t="s">
        <v>968</v>
      </c>
      <c r="BV1507" s="5" t="s">
        <v>3050</v>
      </c>
      <c r="BW1507" s="5" t="s">
        <v>5078</v>
      </c>
    </row>
    <row r="1508" spans="51:75" x14ac:dyDescent="0.3">
      <c r="AY1508" s="12" t="e">
        <f>VLOOKUP(C1508,#REF!, 2,FALSE)</f>
        <v>#REF!</v>
      </c>
      <c r="BM1508" s="5" t="s">
        <v>5079</v>
      </c>
      <c r="BN1508" s="5" t="s">
        <v>734</v>
      </c>
      <c r="BO1508" s="5" t="s">
        <v>5080</v>
      </c>
      <c r="BU1508" s="5" t="s">
        <v>5079</v>
      </c>
      <c r="BV1508" s="5" t="s">
        <v>734</v>
      </c>
      <c r="BW1508" s="5" t="s">
        <v>5080</v>
      </c>
    </row>
    <row r="1509" spans="51:75" x14ac:dyDescent="0.3">
      <c r="AY1509" s="12" t="e">
        <f>VLOOKUP(C1509,#REF!, 2,FALSE)</f>
        <v>#REF!</v>
      </c>
      <c r="BM1509" s="5" t="s">
        <v>5081</v>
      </c>
      <c r="BN1509" s="5" t="s">
        <v>1345</v>
      </c>
      <c r="BO1509" s="5" t="s">
        <v>4425</v>
      </c>
      <c r="BU1509" s="5" t="s">
        <v>5081</v>
      </c>
      <c r="BV1509" s="5" t="s">
        <v>1345</v>
      </c>
      <c r="BW1509" s="5" t="s">
        <v>4425</v>
      </c>
    </row>
    <row r="1510" spans="51:75" x14ac:dyDescent="0.3">
      <c r="AY1510" s="12" t="e">
        <f>VLOOKUP(C1510,#REF!, 2,FALSE)</f>
        <v>#REF!</v>
      </c>
      <c r="BM1510" s="5" t="s">
        <v>5082</v>
      </c>
      <c r="BN1510" s="5" t="s">
        <v>669</v>
      </c>
      <c r="BO1510" s="5" t="s">
        <v>5083</v>
      </c>
      <c r="BU1510" s="5" t="s">
        <v>5082</v>
      </c>
      <c r="BV1510" s="5" t="s">
        <v>669</v>
      </c>
      <c r="BW1510" s="5" t="s">
        <v>5083</v>
      </c>
    </row>
    <row r="1511" spans="51:75" x14ac:dyDescent="0.3">
      <c r="AY1511" s="12" t="e">
        <f>VLOOKUP(C1511,#REF!, 2,FALSE)</f>
        <v>#REF!</v>
      </c>
      <c r="BM1511" s="5" t="s">
        <v>121</v>
      </c>
      <c r="BN1511" s="5" t="s">
        <v>627</v>
      </c>
      <c r="BO1511" s="5" t="s">
        <v>659</v>
      </c>
      <c r="BU1511" s="5" t="s">
        <v>121</v>
      </c>
      <c r="BV1511" s="5" t="s">
        <v>627</v>
      </c>
      <c r="BW1511" s="5" t="s">
        <v>659</v>
      </c>
    </row>
    <row r="1512" spans="51:75" x14ac:dyDescent="0.3">
      <c r="AY1512" s="12" t="e">
        <f>VLOOKUP(C1512,#REF!, 2,FALSE)</f>
        <v>#REF!</v>
      </c>
      <c r="BM1512" s="5" t="s">
        <v>5085</v>
      </c>
      <c r="BN1512" s="5" t="s">
        <v>1345</v>
      </c>
      <c r="BO1512" s="5" t="s">
        <v>2303</v>
      </c>
      <c r="BU1512" s="5" t="s">
        <v>5085</v>
      </c>
      <c r="BV1512" s="5" t="s">
        <v>1345</v>
      </c>
      <c r="BW1512" s="5" t="s">
        <v>2303</v>
      </c>
    </row>
    <row r="1513" spans="51:75" x14ac:dyDescent="0.3">
      <c r="AY1513" s="12" t="e">
        <f>VLOOKUP(C1513,#REF!, 2,FALSE)</f>
        <v>#REF!</v>
      </c>
      <c r="BM1513" s="5" t="s">
        <v>5086</v>
      </c>
      <c r="BN1513" s="5" t="s">
        <v>865</v>
      </c>
      <c r="BO1513" s="5" t="s">
        <v>5087</v>
      </c>
      <c r="BU1513" s="5" t="s">
        <v>5086</v>
      </c>
      <c r="BV1513" s="5" t="s">
        <v>865</v>
      </c>
      <c r="BW1513" s="5" t="s">
        <v>5087</v>
      </c>
    </row>
    <row r="1514" spans="51:75" x14ac:dyDescent="0.3">
      <c r="AY1514" s="12" t="e">
        <f>VLOOKUP(C1514,#REF!, 2,FALSE)</f>
        <v>#REF!</v>
      </c>
      <c r="BM1514" s="5" t="s">
        <v>5088</v>
      </c>
      <c r="BN1514" s="5" t="s">
        <v>3210</v>
      </c>
      <c r="BO1514" s="5" t="s">
        <v>5089</v>
      </c>
      <c r="BU1514" s="5" t="s">
        <v>5088</v>
      </c>
      <c r="BV1514" s="5" t="s">
        <v>3210</v>
      </c>
      <c r="BW1514" s="5" t="s">
        <v>5089</v>
      </c>
    </row>
    <row r="1515" spans="51:75" x14ac:dyDescent="0.3">
      <c r="AY1515" s="12" t="e">
        <f>VLOOKUP(C1515,#REF!, 2,FALSE)</f>
        <v>#REF!</v>
      </c>
      <c r="BM1515" s="5" t="s">
        <v>5091</v>
      </c>
      <c r="BN1515" s="5" t="s">
        <v>3210</v>
      </c>
      <c r="BO1515" s="5" t="s">
        <v>5093</v>
      </c>
      <c r="BU1515" s="5" t="s">
        <v>5091</v>
      </c>
      <c r="BV1515" s="5" t="s">
        <v>3210</v>
      </c>
      <c r="BW1515" s="5" t="s">
        <v>5093</v>
      </c>
    </row>
    <row r="1516" spans="51:75" x14ac:dyDescent="0.3">
      <c r="AY1516" s="12" t="e">
        <f>VLOOKUP(C1516,#REF!, 2,FALSE)</f>
        <v>#REF!</v>
      </c>
      <c r="BM1516" s="5" t="s">
        <v>5094</v>
      </c>
      <c r="BN1516" s="5" t="s">
        <v>865</v>
      </c>
      <c r="BO1516" s="5" t="s">
        <v>4728</v>
      </c>
      <c r="BU1516" s="5" t="s">
        <v>5094</v>
      </c>
      <c r="BV1516" s="5" t="s">
        <v>865</v>
      </c>
      <c r="BW1516" s="5" t="s">
        <v>4728</v>
      </c>
    </row>
    <row r="1517" spans="51:75" x14ac:dyDescent="0.3">
      <c r="AY1517" s="12" t="e">
        <f>VLOOKUP(C1517,#REF!, 2,FALSE)</f>
        <v>#REF!</v>
      </c>
      <c r="BM1517" s="5" t="s">
        <v>5097</v>
      </c>
      <c r="BN1517" s="5" t="s">
        <v>3210</v>
      </c>
      <c r="BO1517" s="5" t="s">
        <v>5098</v>
      </c>
      <c r="BU1517" s="5" t="s">
        <v>5097</v>
      </c>
      <c r="BV1517" s="5" t="s">
        <v>3210</v>
      </c>
      <c r="BW1517" s="5" t="s">
        <v>5098</v>
      </c>
    </row>
    <row r="1518" spans="51:75" x14ac:dyDescent="0.3">
      <c r="AY1518" s="12" t="e">
        <f>VLOOKUP(C1518,#REF!, 2,FALSE)</f>
        <v>#REF!</v>
      </c>
      <c r="BM1518" s="5" t="s">
        <v>969</v>
      </c>
      <c r="BN1518" s="5" t="s">
        <v>806</v>
      </c>
      <c r="BO1518" s="5" t="s">
        <v>1792</v>
      </c>
      <c r="BU1518" s="5" t="s">
        <v>969</v>
      </c>
      <c r="BV1518" s="5" t="s">
        <v>806</v>
      </c>
      <c r="BW1518" s="5" t="s">
        <v>1792</v>
      </c>
    </row>
    <row r="1519" spans="51:75" x14ac:dyDescent="0.3">
      <c r="AY1519" s="12" t="e">
        <f>VLOOKUP(C1519,#REF!, 2,FALSE)</f>
        <v>#REF!</v>
      </c>
      <c r="BM1519" s="5" t="s">
        <v>5099</v>
      </c>
      <c r="BN1519" s="5" t="s">
        <v>722</v>
      </c>
      <c r="BO1519" s="5" t="s">
        <v>804</v>
      </c>
      <c r="BU1519" s="5" t="s">
        <v>5099</v>
      </c>
      <c r="BV1519" s="5" t="s">
        <v>722</v>
      </c>
      <c r="BW1519" s="5" t="s">
        <v>804</v>
      </c>
    </row>
    <row r="1520" spans="51:75" x14ac:dyDescent="0.3">
      <c r="AY1520" s="12" t="e">
        <f>VLOOKUP(C1520,#REF!, 2,FALSE)</f>
        <v>#REF!</v>
      </c>
      <c r="BM1520" s="5" t="s">
        <v>5101</v>
      </c>
      <c r="BN1520" s="5" t="s">
        <v>865</v>
      </c>
      <c r="BO1520" s="5" t="s">
        <v>1695</v>
      </c>
      <c r="BU1520" s="5" t="s">
        <v>5101</v>
      </c>
      <c r="BV1520" s="5" t="s">
        <v>865</v>
      </c>
      <c r="BW1520" s="5" t="s">
        <v>1695</v>
      </c>
    </row>
    <row r="1521" spans="51:75" x14ac:dyDescent="0.3">
      <c r="AY1521" s="12" t="e">
        <f>VLOOKUP(C1521,#REF!, 2,FALSE)</f>
        <v>#REF!</v>
      </c>
      <c r="BM1521" s="5" t="s">
        <v>5103</v>
      </c>
      <c r="BN1521" s="5" t="s">
        <v>3210</v>
      </c>
      <c r="BO1521" s="5" t="s">
        <v>5104</v>
      </c>
      <c r="BU1521" s="5" t="s">
        <v>5103</v>
      </c>
      <c r="BV1521" s="5" t="s">
        <v>3210</v>
      </c>
      <c r="BW1521" s="5" t="s">
        <v>5104</v>
      </c>
    </row>
    <row r="1522" spans="51:75" x14ac:dyDescent="0.3">
      <c r="AY1522" s="12" t="e">
        <f>VLOOKUP(C1522,#REF!, 2,FALSE)</f>
        <v>#REF!</v>
      </c>
      <c r="BM1522" s="5" t="s">
        <v>5106</v>
      </c>
      <c r="BN1522" s="5" t="s">
        <v>797</v>
      </c>
      <c r="BO1522" s="5" t="s">
        <v>5108</v>
      </c>
      <c r="BU1522" s="5" t="s">
        <v>5106</v>
      </c>
      <c r="BV1522" s="5" t="s">
        <v>797</v>
      </c>
      <c r="BW1522" s="5" t="s">
        <v>5108</v>
      </c>
    </row>
    <row r="1523" spans="51:75" x14ac:dyDescent="0.3">
      <c r="AY1523" s="12" t="e">
        <f>VLOOKUP(C1523,#REF!, 2,FALSE)</f>
        <v>#REF!</v>
      </c>
      <c r="BM1523" s="5" t="s">
        <v>5109</v>
      </c>
      <c r="BN1523" s="5" t="s">
        <v>665</v>
      </c>
      <c r="BO1523" s="5" t="s">
        <v>5111</v>
      </c>
      <c r="BU1523" s="5" t="s">
        <v>5109</v>
      </c>
      <c r="BV1523" s="5" t="s">
        <v>665</v>
      </c>
      <c r="BW1523" s="5" t="s">
        <v>5111</v>
      </c>
    </row>
    <row r="1524" spans="51:75" x14ac:dyDescent="0.3">
      <c r="AY1524" s="12" t="e">
        <f>VLOOKUP(C1524,#REF!, 2,FALSE)</f>
        <v>#REF!</v>
      </c>
      <c r="BM1524" s="5" t="s">
        <v>5112</v>
      </c>
      <c r="BN1524" s="5" t="s">
        <v>852</v>
      </c>
      <c r="BO1524" s="5" t="s">
        <v>1389</v>
      </c>
      <c r="BU1524" s="5" t="s">
        <v>5112</v>
      </c>
      <c r="BV1524" s="5" t="s">
        <v>852</v>
      </c>
      <c r="BW1524" s="5" t="s">
        <v>1389</v>
      </c>
    </row>
    <row r="1525" spans="51:75" x14ac:dyDescent="0.3">
      <c r="AY1525" s="12" t="e">
        <f>VLOOKUP(C1525,#REF!, 2,FALSE)</f>
        <v>#REF!</v>
      </c>
      <c r="BM1525" s="5" t="s">
        <v>5113</v>
      </c>
      <c r="BN1525" s="5" t="s">
        <v>865</v>
      </c>
      <c r="BO1525" s="5" t="s">
        <v>5114</v>
      </c>
      <c r="BU1525" s="5" t="s">
        <v>5113</v>
      </c>
      <c r="BV1525" s="5" t="s">
        <v>865</v>
      </c>
      <c r="BW1525" s="5" t="s">
        <v>5114</v>
      </c>
    </row>
    <row r="1526" spans="51:75" x14ac:dyDescent="0.3">
      <c r="AY1526" s="12" t="e">
        <f>VLOOKUP(C1526,#REF!, 2,FALSE)</f>
        <v>#REF!</v>
      </c>
      <c r="BM1526" s="5" t="s">
        <v>5115</v>
      </c>
      <c r="BN1526" s="5" t="s">
        <v>1275</v>
      </c>
      <c r="BO1526" s="5" t="s">
        <v>2098</v>
      </c>
      <c r="BU1526" s="5" t="s">
        <v>5115</v>
      </c>
      <c r="BV1526" s="5" t="s">
        <v>1275</v>
      </c>
      <c r="BW1526" s="5" t="s">
        <v>2098</v>
      </c>
    </row>
    <row r="1527" spans="51:75" x14ac:dyDescent="0.3">
      <c r="AY1527" s="12" t="e">
        <f>VLOOKUP(C1527,#REF!, 2,FALSE)</f>
        <v>#REF!</v>
      </c>
      <c r="BM1527" s="5" t="s">
        <v>5118</v>
      </c>
      <c r="BN1527" s="5" t="s">
        <v>621</v>
      </c>
      <c r="BO1527" s="5" t="s">
        <v>5119</v>
      </c>
      <c r="BU1527" s="5" t="s">
        <v>5118</v>
      </c>
      <c r="BV1527" s="5" t="s">
        <v>621</v>
      </c>
      <c r="BW1527" s="5" t="s">
        <v>5119</v>
      </c>
    </row>
    <row r="1528" spans="51:75" x14ac:dyDescent="0.3">
      <c r="AY1528" s="12" t="e">
        <f>VLOOKUP(C1528,#REF!, 2,FALSE)</f>
        <v>#REF!</v>
      </c>
      <c r="BM1528" s="5" t="s">
        <v>160</v>
      </c>
      <c r="BN1528" s="5" t="s">
        <v>718</v>
      </c>
      <c r="BO1528" s="5" t="s">
        <v>5121</v>
      </c>
      <c r="BU1528" s="5" t="s">
        <v>160</v>
      </c>
      <c r="BV1528" s="5" t="s">
        <v>718</v>
      </c>
      <c r="BW1528" s="5" t="s">
        <v>5121</v>
      </c>
    </row>
    <row r="1529" spans="51:75" x14ac:dyDescent="0.3">
      <c r="AY1529" s="12" t="e">
        <f>VLOOKUP(C1529,#REF!, 2,FALSE)</f>
        <v>#REF!</v>
      </c>
      <c r="BM1529" s="5" t="s">
        <v>5122</v>
      </c>
      <c r="BN1529" s="5" t="s">
        <v>3210</v>
      </c>
      <c r="BO1529" s="5" t="s">
        <v>5123</v>
      </c>
      <c r="BU1529" s="5" t="s">
        <v>5122</v>
      </c>
      <c r="BV1529" s="5" t="s">
        <v>3210</v>
      </c>
      <c r="BW1529" s="5" t="s">
        <v>5123</v>
      </c>
    </row>
    <row r="1530" spans="51:75" x14ac:dyDescent="0.3">
      <c r="AY1530" s="12" t="e">
        <f>VLOOKUP(C1530,#REF!, 2,FALSE)</f>
        <v>#REF!</v>
      </c>
      <c r="BM1530" s="5" t="s">
        <v>970</v>
      </c>
      <c r="BN1530" s="5" t="s">
        <v>625</v>
      </c>
      <c r="BO1530" s="5" t="s">
        <v>5124</v>
      </c>
      <c r="BU1530" s="5" t="s">
        <v>970</v>
      </c>
      <c r="BV1530" s="5" t="s">
        <v>625</v>
      </c>
      <c r="BW1530" s="5" t="s">
        <v>5124</v>
      </c>
    </row>
    <row r="1531" spans="51:75" x14ac:dyDescent="0.3">
      <c r="AY1531" s="12" t="e">
        <f>VLOOKUP(C1531,#REF!, 2,FALSE)</f>
        <v>#REF!</v>
      </c>
      <c r="BM1531" s="5" t="s">
        <v>5125</v>
      </c>
      <c r="BN1531" s="5" t="s">
        <v>3210</v>
      </c>
      <c r="BO1531" s="5" t="s">
        <v>5030</v>
      </c>
      <c r="BU1531" s="5" t="s">
        <v>5125</v>
      </c>
      <c r="BV1531" s="5" t="s">
        <v>3210</v>
      </c>
      <c r="BW1531" s="5" t="s">
        <v>5030</v>
      </c>
    </row>
    <row r="1532" spans="51:75" x14ac:dyDescent="0.3">
      <c r="AY1532" s="12" t="e">
        <f>VLOOKUP(C1532,#REF!, 2,FALSE)</f>
        <v>#REF!</v>
      </c>
      <c r="BM1532" s="5" t="s">
        <v>5127</v>
      </c>
      <c r="BN1532" s="5" t="s">
        <v>3210</v>
      </c>
      <c r="BO1532" s="5" t="s">
        <v>5128</v>
      </c>
      <c r="BU1532" s="5" t="s">
        <v>5127</v>
      </c>
      <c r="BV1532" s="5" t="s">
        <v>3210</v>
      </c>
      <c r="BW1532" s="5" t="s">
        <v>5128</v>
      </c>
    </row>
    <row r="1533" spans="51:75" x14ac:dyDescent="0.3">
      <c r="AY1533" s="12" t="e">
        <f>VLOOKUP(C1533,#REF!, 2,FALSE)</f>
        <v>#REF!</v>
      </c>
      <c r="BM1533" s="5" t="s">
        <v>5129</v>
      </c>
      <c r="BN1533" s="5" t="s">
        <v>1073</v>
      </c>
      <c r="BO1533" s="5" t="s">
        <v>1060</v>
      </c>
      <c r="BU1533" s="5" t="s">
        <v>5129</v>
      </c>
      <c r="BV1533" s="5" t="s">
        <v>1073</v>
      </c>
      <c r="BW1533" s="5" t="s">
        <v>1060</v>
      </c>
    </row>
    <row r="1534" spans="51:75" x14ac:dyDescent="0.3">
      <c r="AY1534" s="12" t="e">
        <f>VLOOKUP(C1534,#REF!, 2,FALSE)</f>
        <v>#REF!</v>
      </c>
      <c r="BM1534" s="5" t="s">
        <v>5131</v>
      </c>
      <c r="BN1534" s="5" t="s">
        <v>3010</v>
      </c>
      <c r="BO1534" s="5" t="s">
        <v>2986</v>
      </c>
      <c r="BU1534" s="5" t="s">
        <v>5131</v>
      </c>
      <c r="BV1534" s="5" t="s">
        <v>3010</v>
      </c>
      <c r="BW1534" s="5" t="s">
        <v>2986</v>
      </c>
    </row>
    <row r="1535" spans="51:75" x14ac:dyDescent="0.3">
      <c r="AY1535" s="12" t="e">
        <f>VLOOKUP(C1535,#REF!, 2,FALSE)</f>
        <v>#REF!</v>
      </c>
      <c r="BM1535" s="5" t="s">
        <v>5132</v>
      </c>
      <c r="BN1535" s="5" t="s">
        <v>3210</v>
      </c>
      <c r="BO1535" s="5" t="s">
        <v>5133</v>
      </c>
      <c r="BU1535" s="5" t="s">
        <v>5132</v>
      </c>
      <c r="BV1535" s="5" t="s">
        <v>3210</v>
      </c>
      <c r="BW1535" s="5" t="s">
        <v>5133</v>
      </c>
    </row>
    <row r="1536" spans="51:75" x14ac:dyDescent="0.3">
      <c r="AY1536" s="12" t="e">
        <f>VLOOKUP(C1536,#REF!, 2,FALSE)</f>
        <v>#REF!</v>
      </c>
      <c r="BM1536" s="5" t="s">
        <v>5134</v>
      </c>
      <c r="BN1536" s="5" t="s">
        <v>2986</v>
      </c>
      <c r="BO1536" s="5" t="s">
        <v>1340</v>
      </c>
      <c r="BU1536" s="5" t="s">
        <v>5134</v>
      </c>
      <c r="BV1536" s="5" t="s">
        <v>2986</v>
      </c>
      <c r="BW1536" s="5" t="s">
        <v>1340</v>
      </c>
    </row>
    <row r="1537" spans="51:75" x14ac:dyDescent="0.3">
      <c r="AY1537" s="12" t="e">
        <f>VLOOKUP(C1537,#REF!, 2,FALSE)</f>
        <v>#REF!</v>
      </c>
      <c r="BM1537" s="5" t="s">
        <v>5135</v>
      </c>
      <c r="BN1537" s="5" t="s">
        <v>1142</v>
      </c>
      <c r="BO1537" s="5" t="s">
        <v>1051</v>
      </c>
      <c r="BU1537" s="5" t="s">
        <v>5135</v>
      </c>
      <c r="BV1537" s="5" t="s">
        <v>1142</v>
      </c>
      <c r="BW1537" s="5" t="s">
        <v>1051</v>
      </c>
    </row>
    <row r="1538" spans="51:75" x14ac:dyDescent="0.3">
      <c r="AY1538" s="12" t="e">
        <f>VLOOKUP(C1538,#REF!, 2,FALSE)</f>
        <v>#REF!</v>
      </c>
      <c r="BM1538" s="5" t="s">
        <v>5136</v>
      </c>
      <c r="BN1538" s="5" t="s">
        <v>2982</v>
      </c>
      <c r="BO1538" s="5" t="s">
        <v>2986</v>
      </c>
      <c r="BU1538" s="5" t="s">
        <v>5136</v>
      </c>
      <c r="BV1538" s="5" t="s">
        <v>2982</v>
      </c>
      <c r="BW1538" s="5" t="s">
        <v>2986</v>
      </c>
    </row>
    <row r="1539" spans="51:75" x14ac:dyDescent="0.3">
      <c r="AY1539" s="12" t="e">
        <f>VLOOKUP(C1539,#REF!, 2,FALSE)</f>
        <v>#REF!</v>
      </c>
      <c r="BM1539" s="5" t="s">
        <v>5137</v>
      </c>
      <c r="BN1539" s="5" t="s">
        <v>639</v>
      </c>
      <c r="BO1539" s="5" t="s">
        <v>5138</v>
      </c>
      <c r="BU1539" s="5" t="s">
        <v>5137</v>
      </c>
      <c r="BV1539" s="5" t="s">
        <v>639</v>
      </c>
      <c r="BW1539" s="5" t="s">
        <v>5138</v>
      </c>
    </row>
    <row r="1540" spans="51:75" x14ac:dyDescent="0.3">
      <c r="AY1540" s="12" t="e">
        <f>VLOOKUP(C1540,#REF!, 2,FALSE)</f>
        <v>#REF!</v>
      </c>
      <c r="BM1540" s="5" t="s">
        <v>5139</v>
      </c>
      <c r="BN1540" s="5" t="s">
        <v>2986</v>
      </c>
      <c r="BO1540" s="5" t="s">
        <v>2986</v>
      </c>
      <c r="BU1540" s="5" t="s">
        <v>5139</v>
      </c>
      <c r="BV1540" s="5" t="s">
        <v>2986</v>
      </c>
      <c r="BW1540" s="5" t="s">
        <v>2986</v>
      </c>
    </row>
    <row r="1541" spans="51:75" x14ac:dyDescent="0.3">
      <c r="AY1541" s="12" t="e">
        <f>VLOOKUP(C1541,#REF!, 2,FALSE)</f>
        <v>#REF!</v>
      </c>
      <c r="BM1541" s="5" t="s">
        <v>5140</v>
      </c>
      <c r="BN1541" s="5" t="s">
        <v>2986</v>
      </c>
      <c r="BO1541" s="5" t="s">
        <v>2986</v>
      </c>
      <c r="BU1541" s="5" t="s">
        <v>5140</v>
      </c>
      <c r="BV1541" s="5" t="s">
        <v>2986</v>
      </c>
      <c r="BW1541" s="5" t="s">
        <v>2986</v>
      </c>
    </row>
    <row r="1542" spans="51:75" x14ac:dyDescent="0.3">
      <c r="AY1542" s="12" t="e">
        <f>VLOOKUP(C1542,#REF!, 2,FALSE)</f>
        <v>#REF!</v>
      </c>
      <c r="BM1542" s="5" t="s">
        <v>5143</v>
      </c>
      <c r="BN1542" s="5" t="s">
        <v>658</v>
      </c>
      <c r="BO1542" s="5" t="s">
        <v>5144</v>
      </c>
      <c r="BU1542" s="5" t="s">
        <v>5143</v>
      </c>
      <c r="BV1542" s="5" t="s">
        <v>658</v>
      </c>
      <c r="BW1542" s="5" t="s">
        <v>5144</v>
      </c>
    </row>
    <row r="1543" spans="51:75" x14ac:dyDescent="0.3">
      <c r="AY1543" s="12" t="e">
        <f>VLOOKUP(C1543,#REF!, 2,FALSE)</f>
        <v>#REF!</v>
      </c>
      <c r="BM1543" s="5" t="s">
        <v>971</v>
      </c>
      <c r="BN1543" s="5" t="s">
        <v>3210</v>
      </c>
      <c r="BO1543" s="5" t="s">
        <v>2095</v>
      </c>
      <c r="BU1543" s="5" t="s">
        <v>971</v>
      </c>
      <c r="BV1543" s="5" t="s">
        <v>3210</v>
      </c>
      <c r="BW1543" s="5" t="s">
        <v>2095</v>
      </c>
    </row>
    <row r="1544" spans="51:75" x14ac:dyDescent="0.3">
      <c r="AY1544" s="12" t="e">
        <f>VLOOKUP(C1544,#REF!, 2,FALSE)</f>
        <v>#REF!</v>
      </c>
      <c r="BM1544" s="5" t="s">
        <v>972</v>
      </c>
      <c r="BN1544" s="5" t="s">
        <v>2982</v>
      </c>
      <c r="BO1544" s="5" t="s">
        <v>1008</v>
      </c>
      <c r="BU1544" s="5" t="s">
        <v>972</v>
      </c>
      <c r="BV1544" s="5" t="s">
        <v>2982</v>
      </c>
      <c r="BW1544" s="5" t="s">
        <v>1008</v>
      </c>
    </row>
    <row r="1545" spans="51:75" x14ac:dyDescent="0.3">
      <c r="AY1545" s="12" t="e">
        <f>VLOOKUP(C1545,#REF!, 2,FALSE)</f>
        <v>#REF!</v>
      </c>
      <c r="BM1545" s="5" t="s">
        <v>973</v>
      </c>
      <c r="BN1545" s="5" t="s">
        <v>619</v>
      </c>
      <c r="BO1545" s="5" t="s">
        <v>1814</v>
      </c>
      <c r="BU1545" s="5" t="s">
        <v>973</v>
      </c>
      <c r="BV1545" s="5" t="s">
        <v>619</v>
      </c>
      <c r="BW1545" s="5" t="s">
        <v>1814</v>
      </c>
    </row>
    <row r="1546" spans="51:75" x14ac:dyDescent="0.3">
      <c r="AY1546" s="12" t="e">
        <f>VLOOKUP(C1546,#REF!, 2,FALSE)</f>
        <v>#REF!</v>
      </c>
      <c r="BM1546" s="5" t="s">
        <v>5145</v>
      </c>
      <c r="BN1546" s="5" t="s">
        <v>665</v>
      </c>
      <c r="BO1546" s="5" t="s">
        <v>5146</v>
      </c>
      <c r="BU1546" s="5" t="s">
        <v>5145</v>
      </c>
      <c r="BV1546" s="5" t="s">
        <v>665</v>
      </c>
      <c r="BW1546" s="5" t="s">
        <v>5146</v>
      </c>
    </row>
    <row r="1547" spans="51:75" x14ac:dyDescent="0.3">
      <c r="AY1547" s="12" t="e">
        <f>VLOOKUP(C1547,#REF!, 2,FALSE)</f>
        <v>#REF!</v>
      </c>
      <c r="BM1547" s="5" t="s">
        <v>5148</v>
      </c>
      <c r="BN1547" s="5" t="s">
        <v>17000</v>
      </c>
      <c r="BO1547" s="5" t="s">
        <v>3178</v>
      </c>
      <c r="BU1547" s="5" t="s">
        <v>5148</v>
      </c>
      <c r="BV1547" s="5" t="s">
        <v>17000</v>
      </c>
      <c r="BW1547" s="5" t="s">
        <v>3178</v>
      </c>
    </row>
    <row r="1548" spans="51:75" x14ac:dyDescent="0.3">
      <c r="AY1548" s="12" t="e">
        <f>VLOOKUP(C1548,#REF!, 2,FALSE)</f>
        <v>#REF!</v>
      </c>
      <c r="BM1548" s="5" t="s">
        <v>5149</v>
      </c>
      <c r="BN1548" s="5" t="s">
        <v>665</v>
      </c>
      <c r="BO1548" s="5" t="s">
        <v>2828</v>
      </c>
      <c r="BU1548" s="5" t="s">
        <v>5149</v>
      </c>
      <c r="BV1548" s="5" t="s">
        <v>665</v>
      </c>
      <c r="BW1548" s="5" t="s">
        <v>2828</v>
      </c>
    </row>
    <row r="1549" spans="51:75" x14ac:dyDescent="0.3">
      <c r="AY1549" s="12" t="e">
        <f>VLOOKUP(C1549,#REF!, 2,FALSE)</f>
        <v>#REF!</v>
      </c>
      <c r="BM1549" s="5" t="s">
        <v>5150</v>
      </c>
      <c r="BN1549" s="5" t="s">
        <v>3050</v>
      </c>
      <c r="BO1549" s="5" t="s">
        <v>5151</v>
      </c>
      <c r="BU1549" s="5" t="s">
        <v>5150</v>
      </c>
      <c r="BV1549" s="5" t="s">
        <v>3050</v>
      </c>
      <c r="BW1549" s="5" t="s">
        <v>5151</v>
      </c>
    </row>
    <row r="1550" spans="51:75" x14ac:dyDescent="0.3">
      <c r="AY1550" s="12" t="e">
        <f>VLOOKUP(C1550,#REF!, 2,FALSE)</f>
        <v>#REF!</v>
      </c>
      <c r="BM1550" s="5" t="s">
        <v>5153</v>
      </c>
      <c r="BN1550" s="5" t="s">
        <v>669</v>
      </c>
      <c r="BO1550" s="5" t="s">
        <v>4134</v>
      </c>
      <c r="BU1550" s="5" t="s">
        <v>5153</v>
      </c>
      <c r="BV1550" s="5" t="s">
        <v>669</v>
      </c>
      <c r="BW1550" s="5" t="s">
        <v>4134</v>
      </c>
    </row>
    <row r="1551" spans="51:75" x14ac:dyDescent="0.3">
      <c r="AY1551" s="12" t="e">
        <f>VLOOKUP(C1551,#REF!, 2,FALSE)</f>
        <v>#REF!</v>
      </c>
      <c r="BM1551" s="5" t="s">
        <v>974</v>
      </c>
      <c r="BN1551" s="5" t="s">
        <v>865</v>
      </c>
      <c r="BO1551" s="5" t="s">
        <v>5155</v>
      </c>
      <c r="BU1551" s="5" t="s">
        <v>974</v>
      </c>
      <c r="BV1551" s="5" t="s">
        <v>865</v>
      </c>
      <c r="BW1551" s="5" t="s">
        <v>5155</v>
      </c>
    </row>
    <row r="1552" spans="51:75" x14ac:dyDescent="0.3">
      <c r="AY1552" s="12" t="e">
        <f>VLOOKUP(C1552,#REF!, 2,FALSE)</f>
        <v>#REF!</v>
      </c>
      <c r="BM1552" s="5" t="s">
        <v>5156</v>
      </c>
      <c r="BN1552" s="5" t="s">
        <v>639</v>
      </c>
      <c r="BO1552" s="5" t="s">
        <v>5157</v>
      </c>
      <c r="BU1552" s="5" t="s">
        <v>5156</v>
      </c>
      <c r="BV1552" s="5" t="s">
        <v>639</v>
      </c>
      <c r="BW1552" s="5" t="s">
        <v>5157</v>
      </c>
    </row>
    <row r="1553" spans="51:75" x14ac:dyDescent="0.3">
      <c r="AY1553" s="12" t="e">
        <f>VLOOKUP(C1553,#REF!, 2,FALSE)</f>
        <v>#REF!</v>
      </c>
      <c r="BM1553" s="5" t="s">
        <v>5158</v>
      </c>
      <c r="BN1553" s="5" t="s">
        <v>813</v>
      </c>
      <c r="BO1553" s="5" t="s">
        <v>5159</v>
      </c>
      <c r="BU1553" s="5" t="s">
        <v>5158</v>
      </c>
      <c r="BV1553" s="5" t="s">
        <v>813</v>
      </c>
      <c r="BW1553" s="5" t="s">
        <v>5159</v>
      </c>
    </row>
    <row r="1554" spans="51:75" x14ac:dyDescent="0.3">
      <c r="AY1554" s="12" t="e">
        <f>VLOOKUP(C1554,#REF!, 2,FALSE)</f>
        <v>#REF!</v>
      </c>
      <c r="BM1554" s="5" t="s">
        <v>5160</v>
      </c>
      <c r="BN1554" s="5" t="s">
        <v>3092</v>
      </c>
      <c r="BO1554" s="5" t="s">
        <v>5162</v>
      </c>
      <c r="BU1554" s="5" t="s">
        <v>5160</v>
      </c>
      <c r="BV1554" s="5" t="s">
        <v>3092</v>
      </c>
      <c r="BW1554" s="5" t="s">
        <v>5162</v>
      </c>
    </row>
    <row r="1555" spans="51:75" x14ac:dyDescent="0.3">
      <c r="AY1555" s="12" t="e">
        <f>VLOOKUP(C1555,#REF!, 2,FALSE)</f>
        <v>#REF!</v>
      </c>
      <c r="BM1555" s="5" t="s">
        <v>5163</v>
      </c>
      <c r="BN1555" s="5" t="s">
        <v>813</v>
      </c>
      <c r="BO1555" s="5" t="s">
        <v>5165</v>
      </c>
      <c r="BU1555" s="5" t="s">
        <v>5163</v>
      </c>
      <c r="BV1555" s="5" t="s">
        <v>813</v>
      </c>
      <c r="BW1555" s="5" t="s">
        <v>5165</v>
      </c>
    </row>
    <row r="1556" spans="51:75" x14ac:dyDescent="0.3">
      <c r="AY1556" s="12" t="e">
        <f>VLOOKUP(C1556,#REF!, 2,FALSE)</f>
        <v>#REF!</v>
      </c>
      <c r="BM1556" s="5" t="s">
        <v>5166</v>
      </c>
      <c r="BN1556" s="5" t="s">
        <v>2986</v>
      </c>
      <c r="BO1556" s="5" t="s">
        <v>2986</v>
      </c>
      <c r="BU1556" s="5" t="s">
        <v>5166</v>
      </c>
      <c r="BV1556" s="5" t="s">
        <v>2986</v>
      </c>
      <c r="BW1556" s="5" t="s">
        <v>2986</v>
      </c>
    </row>
    <row r="1557" spans="51:75" x14ac:dyDescent="0.3">
      <c r="AY1557" s="12" t="e">
        <f>VLOOKUP(C1557,#REF!, 2,FALSE)</f>
        <v>#REF!</v>
      </c>
      <c r="BM1557" s="5" t="s">
        <v>5167</v>
      </c>
      <c r="BN1557" s="5" t="s">
        <v>774</v>
      </c>
      <c r="BO1557" s="5" t="s">
        <v>1871</v>
      </c>
      <c r="BU1557" s="5" t="s">
        <v>5167</v>
      </c>
      <c r="BV1557" s="5" t="s">
        <v>774</v>
      </c>
      <c r="BW1557" s="5" t="s">
        <v>1871</v>
      </c>
    </row>
    <row r="1558" spans="51:75" x14ac:dyDescent="0.3">
      <c r="AY1558" s="12" t="e">
        <f>VLOOKUP(C1558,#REF!, 2,FALSE)</f>
        <v>#REF!</v>
      </c>
      <c r="BM1558" s="5" t="s">
        <v>5169</v>
      </c>
      <c r="BN1558" s="5" t="s">
        <v>640</v>
      </c>
      <c r="BO1558" s="5" t="s">
        <v>5170</v>
      </c>
      <c r="BU1558" s="5" t="s">
        <v>5169</v>
      </c>
      <c r="BV1558" s="5" t="s">
        <v>640</v>
      </c>
      <c r="BW1558" s="5" t="s">
        <v>5170</v>
      </c>
    </row>
    <row r="1559" spans="51:75" x14ac:dyDescent="0.3">
      <c r="AY1559" s="12" t="e">
        <f>VLOOKUP(C1559,#REF!, 2,FALSE)</f>
        <v>#REF!</v>
      </c>
      <c r="BM1559" s="5" t="s">
        <v>5171</v>
      </c>
      <c r="BN1559" s="5" t="s">
        <v>800</v>
      </c>
      <c r="BO1559" s="5" t="s">
        <v>3191</v>
      </c>
      <c r="BU1559" s="5" t="s">
        <v>5171</v>
      </c>
      <c r="BV1559" s="5" t="s">
        <v>800</v>
      </c>
      <c r="BW1559" s="5" t="s">
        <v>3191</v>
      </c>
    </row>
    <row r="1560" spans="51:75" x14ac:dyDescent="0.3">
      <c r="AY1560" s="12" t="e">
        <f>VLOOKUP(C1560,#REF!, 2,FALSE)</f>
        <v>#REF!</v>
      </c>
      <c r="BM1560" s="5" t="s">
        <v>975</v>
      </c>
      <c r="BN1560" s="5" t="s">
        <v>628</v>
      </c>
      <c r="BO1560" s="5" t="s">
        <v>2880</v>
      </c>
      <c r="BU1560" s="5" t="s">
        <v>975</v>
      </c>
      <c r="BV1560" s="5" t="s">
        <v>628</v>
      </c>
      <c r="BW1560" s="5" t="s">
        <v>2880</v>
      </c>
    </row>
    <row r="1561" spans="51:75" x14ac:dyDescent="0.3">
      <c r="AY1561" s="12" t="e">
        <f>VLOOKUP(C1561,#REF!, 2,FALSE)</f>
        <v>#REF!</v>
      </c>
      <c r="BM1561" s="5" t="s">
        <v>976</v>
      </c>
      <c r="BN1561" s="5" t="s">
        <v>630</v>
      </c>
      <c r="BO1561" s="5" t="s">
        <v>5175</v>
      </c>
      <c r="BU1561" s="5" t="s">
        <v>976</v>
      </c>
      <c r="BV1561" s="5" t="s">
        <v>630</v>
      </c>
      <c r="BW1561" s="5" t="s">
        <v>5175</v>
      </c>
    </row>
    <row r="1562" spans="51:75" x14ac:dyDescent="0.3">
      <c r="AY1562" s="12" t="e">
        <f>VLOOKUP(C1562,#REF!, 2,FALSE)</f>
        <v>#REF!</v>
      </c>
      <c r="BM1562" s="5" t="s">
        <v>5176</v>
      </c>
      <c r="BN1562" s="5" t="s">
        <v>3010</v>
      </c>
      <c r="BO1562" s="5" t="s">
        <v>5177</v>
      </c>
      <c r="BU1562" s="5" t="s">
        <v>5176</v>
      </c>
      <c r="BV1562" s="5" t="s">
        <v>3010</v>
      </c>
      <c r="BW1562" s="5" t="s">
        <v>5177</v>
      </c>
    </row>
    <row r="1563" spans="51:75" x14ac:dyDescent="0.3">
      <c r="AY1563" s="12" t="e">
        <f>VLOOKUP(C1563,#REF!, 2,FALSE)</f>
        <v>#REF!</v>
      </c>
      <c r="BM1563" s="5" t="s">
        <v>78</v>
      </c>
      <c r="BN1563" s="5" t="s">
        <v>2435</v>
      </c>
      <c r="BO1563" s="5" t="s">
        <v>2934</v>
      </c>
      <c r="BU1563" s="5" t="s">
        <v>78</v>
      </c>
      <c r="BV1563" s="5" t="s">
        <v>2435</v>
      </c>
      <c r="BW1563" s="5" t="s">
        <v>2934</v>
      </c>
    </row>
    <row r="1564" spans="51:75" x14ac:dyDescent="0.3">
      <c r="AY1564" s="12" t="e">
        <f>VLOOKUP(C1564,#REF!, 2,FALSE)</f>
        <v>#REF!</v>
      </c>
      <c r="BM1564" s="5" t="s">
        <v>5179</v>
      </c>
      <c r="BN1564" s="5" t="s">
        <v>1142</v>
      </c>
      <c r="BO1564" s="5" t="s">
        <v>5180</v>
      </c>
      <c r="BU1564" s="5" t="s">
        <v>5179</v>
      </c>
      <c r="BV1564" s="5" t="s">
        <v>1142</v>
      </c>
      <c r="BW1564" s="5" t="s">
        <v>5180</v>
      </c>
    </row>
    <row r="1565" spans="51:75" x14ac:dyDescent="0.3">
      <c r="AY1565" s="12" t="e">
        <f>VLOOKUP(C1565,#REF!, 2,FALSE)</f>
        <v>#REF!</v>
      </c>
      <c r="BM1565" s="5" t="s">
        <v>977</v>
      </c>
      <c r="BN1565" s="5" t="s">
        <v>703</v>
      </c>
      <c r="BO1565" s="5" t="s">
        <v>5181</v>
      </c>
      <c r="BU1565" s="5" t="s">
        <v>977</v>
      </c>
      <c r="BV1565" s="5" t="s">
        <v>703</v>
      </c>
      <c r="BW1565" s="5" t="s">
        <v>5181</v>
      </c>
    </row>
    <row r="1566" spans="51:75" x14ac:dyDescent="0.3">
      <c r="AY1566" s="12" t="e">
        <f>VLOOKUP(C1566,#REF!, 2,FALSE)</f>
        <v>#REF!</v>
      </c>
      <c r="BM1566" s="5" t="s">
        <v>5182</v>
      </c>
      <c r="BN1566" s="5" t="s">
        <v>3261</v>
      </c>
      <c r="BO1566" s="5" t="s">
        <v>2986</v>
      </c>
      <c r="BU1566" s="5" t="s">
        <v>5182</v>
      </c>
      <c r="BV1566" s="5" t="s">
        <v>3261</v>
      </c>
      <c r="BW1566" s="5" t="s">
        <v>2986</v>
      </c>
    </row>
    <row r="1567" spans="51:75" x14ac:dyDescent="0.3">
      <c r="AY1567" s="12" t="e">
        <f>VLOOKUP(C1567,#REF!, 2,FALSE)</f>
        <v>#REF!</v>
      </c>
      <c r="BM1567" s="5" t="s">
        <v>79</v>
      </c>
      <c r="BN1567" s="5" t="s">
        <v>708</v>
      </c>
      <c r="BO1567" s="5" t="s">
        <v>5184</v>
      </c>
      <c r="BU1567" s="5" t="s">
        <v>79</v>
      </c>
      <c r="BV1567" s="5" t="s">
        <v>708</v>
      </c>
      <c r="BW1567" s="5" t="s">
        <v>5184</v>
      </c>
    </row>
    <row r="1568" spans="51:75" x14ac:dyDescent="0.3">
      <c r="AY1568" s="12" t="e">
        <f>VLOOKUP(C1568,#REF!, 2,FALSE)</f>
        <v>#REF!</v>
      </c>
      <c r="BM1568" s="5" t="s">
        <v>5185</v>
      </c>
      <c r="BN1568" s="5" t="s">
        <v>639</v>
      </c>
      <c r="BO1568" s="5" t="s">
        <v>909</v>
      </c>
      <c r="BU1568" s="5" t="s">
        <v>5185</v>
      </c>
      <c r="BV1568" s="5" t="s">
        <v>639</v>
      </c>
      <c r="BW1568" s="5" t="s">
        <v>909</v>
      </c>
    </row>
    <row r="1569" spans="51:75" x14ac:dyDescent="0.3">
      <c r="AY1569" s="12" t="e">
        <f>VLOOKUP(C1569,#REF!, 2,FALSE)</f>
        <v>#REF!</v>
      </c>
      <c r="BM1569" s="5" t="s">
        <v>5186</v>
      </c>
      <c r="BN1569" s="5" t="s">
        <v>640</v>
      </c>
      <c r="BO1569" s="5" t="s">
        <v>5188</v>
      </c>
      <c r="BU1569" s="5" t="s">
        <v>5186</v>
      </c>
      <c r="BV1569" s="5" t="s">
        <v>640</v>
      </c>
      <c r="BW1569" s="5" t="s">
        <v>5188</v>
      </c>
    </row>
    <row r="1570" spans="51:75" x14ac:dyDescent="0.3">
      <c r="AY1570" s="12" t="e">
        <f>VLOOKUP(C1570,#REF!, 2,FALSE)</f>
        <v>#REF!</v>
      </c>
      <c r="BM1570" s="5" t="s">
        <v>5189</v>
      </c>
      <c r="BN1570" s="5" t="s">
        <v>633</v>
      </c>
      <c r="BO1570" s="5" t="s">
        <v>3375</v>
      </c>
      <c r="BU1570" s="5" t="s">
        <v>5189</v>
      </c>
      <c r="BV1570" s="5" t="s">
        <v>633</v>
      </c>
      <c r="BW1570" s="5" t="s">
        <v>3375</v>
      </c>
    </row>
    <row r="1571" spans="51:75" x14ac:dyDescent="0.3">
      <c r="AY1571" s="12" t="e">
        <f>VLOOKUP(C1571,#REF!, 2,FALSE)</f>
        <v>#REF!</v>
      </c>
      <c r="BM1571" s="5" t="s">
        <v>978</v>
      </c>
      <c r="BN1571" s="5" t="s">
        <v>1345</v>
      </c>
      <c r="BO1571" s="5" t="s">
        <v>2374</v>
      </c>
      <c r="BU1571" s="5" t="s">
        <v>978</v>
      </c>
      <c r="BV1571" s="5" t="s">
        <v>1345</v>
      </c>
      <c r="BW1571" s="5" t="s">
        <v>2374</v>
      </c>
    </row>
    <row r="1572" spans="51:75" x14ac:dyDescent="0.3">
      <c r="AY1572" s="12" t="e">
        <f>VLOOKUP(C1572,#REF!, 2,FALSE)</f>
        <v>#REF!</v>
      </c>
      <c r="BM1572" s="5" t="s">
        <v>979</v>
      </c>
      <c r="BN1572" s="5" t="s">
        <v>3050</v>
      </c>
      <c r="BO1572" s="5" t="s">
        <v>5192</v>
      </c>
      <c r="BU1572" s="5" t="s">
        <v>979</v>
      </c>
      <c r="BV1572" s="5" t="s">
        <v>3050</v>
      </c>
      <c r="BW1572" s="5" t="s">
        <v>5192</v>
      </c>
    </row>
    <row r="1573" spans="51:75" x14ac:dyDescent="0.3">
      <c r="AY1573" s="12" t="e">
        <f>VLOOKUP(C1573,#REF!, 2,FALSE)</f>
        <v>#REF!</v>
      </c>
      <c r="BM1573" s="5" t="s">
        <v>5193</v>
      </c>
      <c r="BN1573" s="5" t="s">
        <v>855</v>
      </c>
      <c r="BO1573" s="5" t="s">
        <v>5194</v>
      </c>
      <c r="BU1573" s="5" t="s">
        <v>5193</v>
      </c>
      <c r="BV1573" s="5" t="s">
        <v>855</v>
      </c>
      <c r="BW1573" s="5" t="s">
        <v>5194</v>
      </c>
    </row>
    <row r="1574" spans="51:75" x14ac:dyDescent="0.3">
      <c r="AY1574" s="12" t="e">
        <f>VLOOKUP(C1574,#REF!, 2,FALSE)</f>
        <v>#REF!</v>
      </c>
      <c r="BM1574" s="5" t="s">
        <v>980</v>
      </c>
      <c r="BN1574" s="5" t="s">
        <v>1345</v>
      </c>
      <c r="BO1574" s="5" t="s">
        <v>1001</v>
      </c>
      <c r="BU1574" s="5" t="s">
        <v>980</v>
      </c>
      <c r="BV1574" s="5" t="s">
        <v>1345</v>
      </c>
      <c r="BW1574" s="5" t="s">
        <v>1001</v>
      </c>
    </row>
    <row r="1575" spans="51:75" x14ac:dyDescent="0.3">
      <c r="AY1575" s="12" t="e">
        <f>VLOOKUP(C1575,#REF!, 2,FALSE)</f>
        <v>#REF!</v>
      </c>
      <c r="BM1575" s="5" t="s">
        <v>981</v>
      </c>
      <c r="BN1575" s="5" t="s">
        <v>3261</v>
      </c>
      <c r="BO1575" s="5" t="s">
        <v>5195</v>
      </c>
      <c r="BU1575" s="5" t="s">
        <v>981</v>
      </c>
      <c r="BV1575" s="5" t="s">
        <v>3261</v>
      </c>
      <c r="BW1575" s="5" t="s">
        <v>5195</v>
      </c>
    </row>
    <row r="1576" spans="51:75" x14ac:dyDescent="0.3">
      <c r="AY1576" s="12" t="e">
        <f>VLOOKUP(C1576,#REF!, 2,FALSE)</f>
        <v>#REF!</v>
      </c>
      <c r="BM1576" s="5" t="s">
        <v>5196</v>
      </c>
      <c r="BN1576" s="5" t="s">
        <v>3210</v>
      </c>
      <c r="BO1576" s="5" t="s">
        <v>5197</v>
      </c>
      <c r="BU1576" s="5" t="s">
        <v>5196</v>
      </c>
      <c r="BV1576" s="5" t="s">
        <v>3210</v>
      </c>
      <c r="BW1576" s="5" t="s">
        <v>5197</v>
      </c>
    </row>
    <row r="1577" spans="51:75" x14ac:dyDescent="0.3">
      <c r="AY1577" s="12" t="e">
        <f>VLOOKUP(C1577,#REF!, 2,FALSE)</f>
        <v>#REF!</v>
      </c>
      <c r="BM1577" s="5" t="s">
        <v>5198</v>
      </c>
      <c r="BN1577" s="5" t="s">
        <v>2986</v>
      </c>
      <c r="BO1577" s="5" t="s">
        <v>5199</v>
      </c>
      <c r="BU1577" s="5" t="s">
        <v>5198</v>
      </c>
      <c r="BV1577" s="5" t="s">
        <v>2986</v>
      </c>
      <c r="BW1577" s="5" t="s">
        <v>5199</v>
      </c>
    </row>
    <row r="1578" spans="51:75" x14ac:dyDescent="0.3">
      <c r="AY1578" s="12" t="e">
        <f>VLOOKUP(C1578,#REF!, 2,FALSE)</f>
        <v>#REF!</v>
      </c>
      <c r="BM1578" s="5" t="s">
        <v>5200</v>
      </c>
      <c r="BN1578" s="5" t="s">
        <v>2986</v>
      </c>
      <c r="BO1578" s="5" t="s">
        <v>2986</v>
      </c>
      <c r="BU1578" s="5" t="s">
        <v>5200</v>
      </c>
      <c r="BV1578" s="5" t="s">
        <v>2986</v>
      </c>
      <c r="BW1578" s="5" t="s">
        <v>2986</v>
      </c>
    </row>
    <row r="1579" spans="51:75" x14ac:dyDescent="0.3">
      <c r="AY1579" s="12" t="e">
        <f>VLOOKUP(C1579,#REF!, 2,FALSE)</f>
        <v>#REF!</v>
      </c>
      <c r="BM1579" s="5" t="s">
        <v>5201</v>
      </c>
      <c r="BN1579" s="5" t="s">
        <v>672</v>
      </c>
      <c r="BO1579" s="5" t="s">
        <v>5202</v>
      </c>
      <c r="BU1579" s="5" t="s">
        <v>5201</v>
      </c>
      <c r="BV1579" s="5" t="s">
        <v>672</v>
      </c>
      <c r="BW1579" s="5" t="s">
        <v>5202</v>
      </c>
    </row>
    <row r="1580" spans="51:75" x14ac:dyDescent="0.3">
      <c r="AY1580" s="12" t="e">
        <f>VLOOKUP(C1580,#REF!, 2,FALSE)</f>
        <v>#REF!</v>
      </c>
      <c r="BM1580" s="5" t="s">
        <v>982</v>
      </c>
      <c r="BN1580" s="5" t="s">
        <v>3210</v>
      </c>
      <c r="BO1580" s="5" t="s">
        <v>5203</v>
      </c>
      <c r="BU1580" s="5" t="s">
        <v>982</v>
      </c>
      <c r="BV1580" s="5" t="s">
        <v>3210</v>
      </c>
      <c r="BW1580" s="5" t="s">
        <v>5203</v>
      </c>
    </row>
    <row r="1581" spans="51:75" x14ac:dyDescent="0.3">
      <c r="AY1581" s="12" t="e">
        <f>VLOOKUP(C1581,#REF!, 2,FALSE)</f>
        <v>#REF!</v>
      </c>
      <c r="BM1581" s="5" t="s">
        <v>5204</v>
      </c>
      <c r="BN1581" s="5" t="s">
        <v>17007</v>
      </c>
      <c r="BO1581" s="5" t="s">
        <v>773</v>
      </c>
      <c r="BU1581" s="5" t="s">
        <v>5204</v>
      </c>
      <c r="BV1581" s="5" t="s">
        <v>17007</v>
      </c>
      <c r="BW1581" s="5" t="s">
        <v>773</v>
      </c>
    </row>
    <row r="1582" spans="51:75" x14ac:dyDescent="0.3">
      <c r="AY1582" s="12" t="e">
        <f>VLOOKUP(C1582,#REF!, 2,FALSE)</f>
        <v>#REF!</v>
      </c>
      <c r="BM1582" s="5" t="s">
        <v>5205</v>
      </c>
      <c r="BN1582" s="5" t="s">
        <v>2982</v>
      </c>
      <c r="BO1582" s="5" t="s">
        <v>5206</v>
      </c>
      <c r="BU1582" s="5" t="s">
        <v>5205</v>
      </c>
      <c r="BV1582" s="5" t="s">
        <v>2982</v>
      </c>
      <c r="BW1582" s="5" t="s">
        <v>5206</v>
      </c>
    </row>
    <row r="1583" spans="51:75" x14ac:dyDescent="0.3">
      <c r="AY1583" s="12" t="e">
        <f>VLOOKUP(C1583,#REF!, 2,FALSE)</f>
        <v>#REF!</v>
      </c>
      <c r="BM1583" s="5" t="s">
        <v>5207</v>
      </c>
      <c r="BN1583" s="5" t="s">
        <v>633</v>
      </c>
      <c r="BO1583" s="5" t="s">
        <v>3233</v>
      </c>
      <c r="BU1583" s="5" t="s">
        <v>5207</v>
      </c>
      <c r="BV1583" s="5" t="s">
        <v>633</v>
      </c>
      <c r="BW1583" s="5" t="s">
        <v>3233</v>
      </c>
    </row>
    <row r="1584" spans="51:75" x14ac:dyDescent="0.3">
      <c r="AY1584" s="12" t="e">
        <f>VLOOKUP(C1584,#REF!, 2,FALSE)</f>
        <v>#REF!</v>
      </c>
      <c r="BM1584" s="5" t="s">
        <v>5209</v>
      </c>
      <c r="BN1584" s="5" t="s">
        <v>3033</v>
      </c>
      <c r="BO1584" s="5" t="s">
        <v>5210</v>
      </c>
      <c r="BU1584" s="5" t="s">
        <v>5209</v>
      </c>
      <c r="BV1584" s="5" t="s">
        <v>3033</v>
      </c>
      <c r="BW1584" s="5" t="s">
        <v>5210</v>
      </c>
    </row>
    <row r="1585" spans="51:75" x14ac:dyDescent="0.3">
      <c r="AY1585" s="12" t="e">
        <f>VLOOKUP(C1585,#REF!, 2,FALSE)</f>
        <v>#REF!</v>
      </c>
      <c r="BM1585" s="5" t="s">
        <v>5211</v>
      </c>
      <c r="BN1585" s="5" t="s">
        <v>3210</v>
      </c>
      <c r="BO1585" s="5" t="s">
        <v>5212</v>
      </c>
      <c r="BU1585" s="5" t="s">
        <v>5211</v>
      </c>
      <c r="BV1585" s="5" t="s">
        <v>3210</v>
      </c>
      <c r="BW1585" s="5" t="s">
        <v>5212</v>
      </c>
    </row>
    <row r="1586" spans="51:75" x14ac:dyDescent="0.3">
      <c r="AY1586" s="12" t="e">
        <f>VLOOKUP(C1586,#REF!, 2,FALSE)</f>
        <v>#REF!</v>
      </c>
      <c r="BM1586" s="5" t="s">
        <v>5213</v>
      </c>
      <c r="BN1586" s="5" t="s">
        <v>666</v>
      </c>
      <c r="BO1586" s="5" t="s">
        <v>5214</v>
      </c>
      <c r="BU1586" s="5" t="s">
        <v>5213</v>
      </c>
      <c r="BV1586" s="5" t="s">
        <v>666</v>
      </c>
      <c r="BW1586" s="5" t="s">
        <v>5214</v>
      </c>
    </row>
    <row r="1587" spans="51:75" x14ac:dyDescent="0.3">
      <c r="AY1587" s="12" t="e">
        <f>VLOOKUP(C1587,#REF!, 2,FALSE)</f>
        <v>#REF!</v>
      </c>
      <c r="BM1587" s="5" t="s">
        <v>5215</v>
      </c>
      <c r="BN1587" s="5" t="s">
        <v>3210</v>
      </c>
      <c r="BO1587" s="5" t="s">
        <v>1385</v>
      </c>
      <c r="BU1587" s="5" t="s">
        <v>5215</v>
      </c>
      <c r="BV1587" s="5" t="s">
        <v>3210</v>
      </c>
      <c r="BW1587" s="5" t="s">
        <v>1385</v>
      </c>
    </row>
    <row r="1588" spans="51:75" x14ac:dyDescent="0.3">
      <c r="AY1588" s="12" t="e">
        <f>VLOOKUP(C1588,#REF!, 2,FALSE)</f>
        <v>#REF!</v>
      </c>
      <c r="BM1588" s="5" t="s">
        <v>5216</v>
      </c>
      <c r="BN1588" s="5" t="s">
        <v>3033</v>
      </c>
      <c r="BO1588" s="5" t="s">
        <v>5217</v>
      </c>
      <c r="BU1588" s="5" t="s">
        <v>5216</v>
      </c>
      <c r="BV1588" s="5" t="s">
        <v>3033</v>
      </c>
      <c r="BW1588" s="5" t="s">
        <v>5217</v>
      </c>
    </row>
    <row r="1589" spans="51:75" x14ac:dyDescent="0.3">
      <c r="AY1589" s="12" t="e">
        <f>VLOOKUP(C1589,#REF!, 2,FALSE)</f>
        <v>#REF!</v>
      </c>
      <c r="BM1589" s="5" t="s">
        <v>5218</v>
      </c>
      <c r="BN1589" s="5" t="s">
        <v>1345</v>
      </c>
      <c r="BO1589" s="5" t="s">
        <v>773</v>
      </c>
      <c r="BU1589" s="5" t="s">
        <v>5218</v>
      </c>
      <c r="BV1589" s="5" t="s">
        <v>1345</v>
      </c>
      <c r="BW1589" s="5" t="s">
        <v>773</v>
      </c>
    </row>
    <row r="1590" spans="51:75" x14ac:dyDescent="0.3">
      <c r="AY1590" s="12" t="e">
        <f>VLOOKUP(C1590,#REF!, 2,FALSE)</f>
        <v>#REF!</v>
      </c>
      <c r="BM1590" s="5" t="s">
        <v>5219</v>
      </c>
      <c r="BN1590" s="5" t="s">
        <v>3102</v>
      </c>
      <c r="BO1590" s="5" t="s">
        <v>5220</v>
      </c>
      <c r="BU1590" s="5" t="s">
        <v>5219</v>
      </c>
      <c r="BV1590" s="5" t="s">
        <v>3102</v>
      </c>
      <c r="BW1590" s="5" t="s">
        <v>5220</v>
      </c>
    </row>
    <row r="1591" spans="51:75" x14ac:dyDescent="0.3">
      <c r="AY1591" s="12" t="e">
        <f>VLOOKUP(C1591,#REF!, 2,FALSE)</f>
        <v>#REF!</v>
      </c>
      <c r="BM1591" s="5" t="s">
        <v>5221</v>
      </c>
      <c r="BN1591" s="5" t="s">
        <v>3210</v>
      </c>
      <c r="BO1591" s="5" t="s">
        <v>843</v>
      </c>
      <c r="BU1591" s="5" t="s">
        <v>5221</v>
      </c>
      <c r="BV1591" s="5" t="s">
        <v>3210</v>
      </c>
      <c r="BW1591" s="5" t="s">
        <v>843</v>
      </c>
    </row>
    <row r="1592" spans="51:75" x14ac:dyDescent="0.3">
      <c r="AY1592" s="12" t="e">
        <f>VLOOKUP(C1592,#REF!, 2,FALSE)</f>
        <v>#REF!</v>
      </c>
      <c r="BM1592" s="5" t="s">
        <v>80</v>
      </c>
      <c r="BN1592" s="5" t="s">
        <v>2982</v>
      </c>
      <c r="BO1592" s="5" t="s">
        <v>947</v>
      </c>
      <c r="BU1592" s="5" t="s">
        <v>80</v>
      </c>
      <c r="BV1592" s="5" t="s">
        <v>2982</v>
      </c>
      <c r="BW1592" s="5" t="s">
        <v>947</v>
      </c>
    </row>
    <row r="1593" spans="51:75" x14ac:dyDescent="0.3">
      <c r="AY1593" s="12" t="e">
        <f>VLOOKUP(C1593,#REF!, 2,FALSE)</f>
        <v>#REF!</v>
      </c>
      <c r="BM1593" s="5" t="s">
        <v>5222</v>
      </c>
      <c r="BN1593" s="5" t="s">
        <v>2982</v>
      </c>
      <c r="BO1593" s="5" t="s">
        <v>5220</v>
      </c>
      <c r="BU1593" s="5" t="s">
        <v>5222</v>
      </c>
      <c r="BV1593" s="5" t="s">
        <v>2982</v>
      </c>
      <c r="BW1593" s="5" t="s">
        <v>5220</v>
      </c>
    </row>
    <row r="1594" spans="51:75" x14ac:dyDescent="0.3">
      <c r="AY1594" s="12" t="e">
        <f>VLOOKUP(C1594,#REF!, 2,FALSE)</f>
        <v>#REF!</v>
      </c>
      <c r="BM1594" s="5" t="s">
        <v>5223</v>
      </c>
      <c r="BN1594" s="5" t="s">
        <v>3210</v>
      </c>
      <c r="BO1594" s="5" t="s">
        <v>1542</v>
      </c>
      <c r="BU1594" s="5" t="s">
        <v>5223</v>
      </c>
      <c r="BV1594" s="5" t="s">
        <v>3210</v>
      </c>
      <c r="BW1594" s="5" t="s">
        <v>1542</v>
      </c>
    </row>
    <row r="1595" spans="51:75" x14ac:dyDescent="0.3">
      <c r="AY1595" s="12" t="e">
        <f>VLOOKUP(C1595,#REF!, 2,FALSE)</f>
        <v>#REF!</v>
      </c>
      <c r="BM1595" s="5" t="s">
        <v>5225</v>
      </c>
      <c r="BN1595" s="5" t="s">
        <v>17003</v>
      </c>
      <c r="BO1595" s="5" t="s">
        <v>668</v>
      </c>
      <c r="BU1595" s="5" t="s">
        <v>5225</v>
      </c>
      <c r="BV1595" s="5" t="s">
        <v>17003</v>
      </c>
      <c r="BW1595" s="5" t="s">
        <v>668</v>
      </c>
    </row>
    <row r="1596" spans="51:75" x14ac:dyDescent="0.3">
      <c r="AY1596" s="12" t="e">
        <f>VLOOKUP(C1596,#REF!, 2,FALSE)</f>
        <v>#REF!</v>
      </c>
      <c r="BM1596" s="5" t="s">
        <v>5226</v>
      </c>
      <c r="BN1596" s="5" t="s">
        <v>1345</v>
      </c>
      <c r="BO1596" s="5" t="s">
        <v>3146</v>
      </c>
      <c r="BU1596" s="5" t="s">
        <v>5226</v>
      </c>
      <c r="BV1596" s="5" t="s">
        <v>1345</v>
      </c>
      <c r="BW1596" s="5" t="s">
        <v>3146</v>
      </c>
    </row>
    <row r="1597" spans="51:75" x14ac:dyDescent="0.3">
      <c r="AY1597" s="12" t="e">
        <f>VLOOKUP(C1597,#REF!, 2,FALSE)</f>
        <v>#REF!</v>
      </c>
      <c r="BM1597" s="5" t="s">
        <v>5227</v>
      </c>
      <c r="BN1597" s="5" t="s">
        <v>3088</v>
      </c>
      <c r="BO1597" s="5" t="s">
        <v>3205</v>
      </c>
      <c r="BU1597" s="5" t="s">
        <v>5227</v>
      </c>
      <c r="BV1597" s="5" t="s">
        <v>3088</v>
      </c>
      <c r="BW1597" s="5" t="s">
        <v>3205</v>
      </c>
    </row>
    <row r="1598" spans="51:75" x14ac:dyDescent="0.3">
      <c r="AY1598" s="12" t="e">
        <f>VLOOKUP(C1598,#REF!, 2,FALSE)</f>
        <v>#REF!</v>
      </c>
      <c r="BM1598" s="5" t="s">
        <v>5228</v>
      </c>
      <c r="BN1598" s="5" t="s">
        <v>852</v>
      </c>
      <c r="BO1598" s="5" t="s">
        <v>1599</v>
      </c>
      <c r="BU1598" s="5" t="s">
        <v>5228</v>
      </c>
      <c r="BV1598" s="5" t="s">
        <v>852</v>
      </c>
      <c r="BW1598" s="5" t="s">
        <v>1599</v>
      </c>
    </row>
    <row r="1599" spans="51:75" x14ac:dyDescent="0.3">
      <c r="AY1599" s="12" t="e">
        <f>VLOOKUP(C1599,#REF!, 2,FALSE)</f>
        <v>#REF!</v>
      </c>
      <c r="BM1599" s="5" t="s">
        <v>5229</v>
      </c>
      <c r="BN1599" s="5" t="s">
        <v>1345</v>
      </c>
      <c r="BO1599" s="5" t="s">
        <v>2259</v>
      </c>
      <c r="BU1599" s="5" t="s">
        <v>5229</v>
      </c>
      <c r="BV1599" s="5" t="s">
        <v>1345</v>
      </c>
      <c r="BW1599" s="5" t="s">
        <v>2259</v>
      </c>
    </row>
    <row r="1600" spans="51:75" x14ac:dyDescent="0.3">
      <c r="AY1600" s="12" t="e">
        <f>VLOOKUP(C1600,#REF!, 2,FALSE)</f>
        <v>#REF!</v>
      </c>
      <c r="BM1600" s="5" t="s">
        <v>5230</v>
      </c>
      <c r="BN1600" s="5" t="s">
        <v>3088</v>
      </c>
      <c r="BO1600" s="5" t="s">
        <v>2427</v>
      </c>
      <c r="BU1600" s="5" t="s">
        <v>5230</v>
      </c>
      <c r="BV1600" s="5" t="s">
        <v>3088</v>
      </c>
      <c r="BW1600" s="5" t="s">
        <v>2427</v>
      </c>
    </row>
    <row r="1601" spans="51:75" x14ac:dyDescent="0.3">
      <c r="AY1601" s="12" t="e">
        <f>VLOOKUP(C1601,#REF!, 2,FALSE)</f>
        <v>#REF!</v>
      </c>
      <c r="BM1601" s="5" t="s">
        <v>5231</v>
      </c>
      <c r="BN1601" s="5" t="s">
        <v>3088</v>
      </c>
      <c r="BO1601" s="5" t="s">
        <v>2653</v>
      </c>
      <c r="BU1601" s="5" t="s">
        <v>5231</v>
      </c>
      <c r="BV1601" s="5" t="s">
        <v>3088</v>
      </c>
      <c r="BW1601" s="5" t="s">
        <v>2653</v>
      </c>
    </row>
    <row r="1602" spans="51:75" x14ac:dyDescent="0.3">
      <c r="AY1602" s="12" t="e">
        <f>VLOOKUP(C1602,#REF!, 2,FALSE)</f>
        <v>#REF!</v>
      </c>
      <c r="BM1602" s="5" t="s">
        <v>5232</v>
      </c>
      <c r="BN1602" s="5" t="s">
        <v>3033</v>
      </c>
      <c r="BO1602" s="5" t="s">
        <v>2377</v>
      </c>
      <c r="BU1602" s="5" t="s">
        <v>5232</v>
      </c>
      <c r="BV1602" s="5" t="s">
        <v>3033</v>
      </c>
      <c r="BW1602" s="5" t="s">
        <v>2377</v>
      </c>
    </row>
    <row r="1603" spans="51:75" x14ac:dyDescent="0.3">
      <c r="AY1603" s="12" t="e">
        <f>VLOOKUP(C1603,#REF!, 2,FALSE)</f>
        <v>#REF!</v>
      </c>
      <c r="BM1603" s="5" t="s">
        <v>5233</v>
      </c>
      <c r="BN1603" s="5" t="s">
        <v>3210</v>
      </c>
      <c r="BO1603" s="5" t="s">
        <v>5234</v>
      </c>
      <c r="BU1603" s="5" t="s">
        <v>5233</v>
      </c>
      <c r="BV1603" s="5" t="s">
        <v>3210</v>
      </c>
      <c r="BW1603" s="5" t="s">
        <v>5234</v>
      </c>
    </row>
    <row r="1604" spans="51:75" x14ac:dyDescent="0.3">
      <c r="AY1604" s="12" t="e">
        <f>VLOOKUP(C1604,#REF!, 2,FALSE)</f>
        <v>#REF!</v>
      </c>
      <c r="BM1604" s="5" t="s">
        <v>5235</v>
      </c>
      <c r="BN1604" s="5" t="s">
        <v>3210</v>
      </c>
      <c r="BO1604" s="5" t="s">
        <v>1165</v>
      </c>
      <c r="BU1604" s="5" t="s">
        <v>5235</v>
      </c>
      <c r="BV1604" s="5" t="s">
        <v>3210</v>
      </c>
      <c r="BW1604" s="5" t="s">
        <v>1165</v>
      </c>
    </row>
    <row r="1605" spans="51:75" x14ac:dyDescent="0.3">
      <c r="AY1605" s="12" t="e">
        <f>VLOOKUP(C1605,#REF!, 2,FALSE)</f>
        <v>#REF!</v>
      </c>
      <c r="BM1605" s="5" t="s">
        <v>5236</v>
      </c>
      <c r="BN1605" s="5" t="s">
        <v>3210</v>
      </c>
      <c r="BO1605" s="5" t="s">
        <v>5237</v>
      </c>
      <c r="BU1605" s="5" t="s">
        <v>5236</v>
      </c>
      <c r="BV1605" s="5" t="s">
        <v>3210</v>
      </c>
      <c r="BW1605" s="5" t="s">
        <v>5237</v>
      </c>
    </row>
    <row r="1606" spans="51:75" x14ac:dyDescent="0.3">
      <c r="AY1606" s="12" t="e">
        <f>VLOOKUP(C1606,#REF!, 2,FALSE)</f>
        <v>#REF!</v>
      </c>
      <c r="BM1606" s="5" t="s">
        <v>5238</v>
      </c>
      <c r="BN1606" s="5" t="s">
        <v>2982</v>
      </c>
      <c r="BO1606" s="5" t="s">
        <v>1780</v>
      </c>
      <c r="BU1606" s="5" t="s">
        <v>5238</v>
      </c>
      <c r="BV1606" s="5" t="s">
        <v>2982</v>
      </c>
      <c r="BW1606" s="5" t="s">
        <v>1780</v>
      </c>
    </row>
    <row r="1607" spans="51:75" x14ac:dyDescent="0.3">
      <c r="AY1607" s="12" t="e">
        <f>VLOOKUP(C1607,#REF!, 2,FALSE)</f>
        <v>#REF!</v>
      </c>
      <c r="BM1607" s="5" t="s">
        <v>5239</v>
      </c>
      <c r="BN1607" s="5" t="s">
        <v>781</v>
      </c>
      <c r="BO1607" s="5" t="s">
        <v>1421</v>
      </c>
      <c r="BU1607" s="5" t="s">
        <v>5239</v>
      </c>
      <c r="BV1607" s="5" t="s">
        <v>781</v>
      </c>
      <c r="BW1607" s="5" t="s">
        <v>1421</v>
      </c>
    </row>
    <row r="1608" spans="51:75" x14ac:dyDescent="0.3">
      <c r="AY1608" s="12" t="e">
        <f>VLOOKUP(C1608,#REF!, 2,FALSE)</f>
        <v>#REF!</v>
      </c>
      <c r="BM1608" s="5" t="s">
        <v>5240</v>
      </c>
      <c r="BN1608" s="5" t="s">
        <v>3033</v>
      </c>
      <c r="BO1608" s="5" t="s">
        <v>2986</v>
      </c>
      <c r="BU1608" s="5" t="s">
        <v>5240</v>
      </c>
      <c r="BV1608" s="5" t="s">
        <v>3033</v>
      </c>
      <c r="BW1608" s="5" t="s">
        <v>2986</v>
      </c>
    </row>
    <row r="1609" spans="51:75" x14ac:dyDescent="0.3">
      <c r="AY1609" s="12" t="e">
        <f>VLOOKUP(C1609,#REF!, 2,FALSE)</f>
        <v>#REF!</v>
      </c>
      <c r="BM1609" s="5" t="s">
        <v>5241</v>
      </c>
      <c r="BN1609" s="5" t="s">
        <v>3210</v>
      </c>
      <c r="BO1609" s="5" t="s">
        <v>5242</v>
      </c>
      <c r="BU1609" s="5" t="s">
        <v>5241</v>
      </c>
      <c r="BV1609" s="5" t="s">
        <v>3210</v>
      </c>
      <c r="BW1609" s="5" t="s">
        <v>5242</v>
      </c>
    </row>
    <row r="1610" spans="51:75" x14ac:dyDescent="0.3">
      <c r="AY1610" s="12" t="e">
        <f>VLOOKUP(C1610,#REF!, 2,FALSE)</f>
        <v>#REF!</v>
      </c>
      <c r="BM1610" s="5" t="s">
        <v>5243</v>
      </c>
      <c r="BN1610" s="5" t="s">
        <v>708</v>
      </c>
      <c r="BO1610" s="5" t="s">
        <v>4530</v>
      </c>
      <c r="BU1610" s="5" t="s">
        <v>5243</v>
      </c>
      <c r="BV1610" s="5" t="s">
        <v>708</v>
      </c>
      <c r="BW1610" s="5" t="s">
        <v>4530</v>
      </c>
    </row>
    <row r="1611" spans="51:75" x14ac:dyDescent="0.3">
      <c r="AY1611" s="12" t="e">
        <f>VLOOKUP(C1611,#REF!, 2,FALSE)</f>
        <v>#REF!</v>
      </c>
      <c r="BM1611" s="5" t="s">
        <v>5244</v>
      </c>
      <c r="BN1611" s="5" t="s">
        <v>3010</v>
      </c>
      <c r="BO1611" s="5" t="s">
        <v>788</v>
      </c>
      <c r="BU1611" s="5" t="s">
        <v>5244</v>
      </c>
      <c r="BV1611" s="5" t="s">
        <v>3010</v>
      </c>
      <c r="BW1611" s="5" t="s">
        <v>788</v>
      </c>
    </row>
    <row r="1612" spans="51:75" x14ac:dyDescent="0.3">
      <c r="AY1612" s="12" t="e">
        <f>VLOOKUP(C1612,#REF!, 2,FALSE)</f>
        <v>#REF!</v>
      </c>
      <c r="BM1612" s="5" t="s">
        <v>983</v>
      </c>
      <c r="BN1612" s="5" t="s">
        <v>3210</v>
      </c>
      <c r="BO1612" s="5" t="s">
        <v>1074</v>
      </c>
      <c r="BU1612" s="5" t="s">
        <v>983</v>
      </c>
      <c r="BV1612" s="5" t="s">
        <v>3210</v>
      </c>
      <c r="BW1612" s="5" t="s">
        <v>1074</v>
      </c>
    </row>
    <row r="1613" spans="51:75" x14ac:dyDescent="0.3">
      <c r="AY1613" s="12" t="e">
        <f>VLOOKUP(C1613,#REF!, 2,FALSE)</f>
        <v>#REF!</v>
      </c>
      <c r="BM1613" s="5" t="s">
        <v>5245</v>
      </c>
      <c r="BN1613" s="5" t="s">
        <v>1142</v>
      </c>
      <c r="BO1613" s="5" t="s">
        <v>4622</v>
      </c>
      <c r="BU1613" s="5" t="s">
        <v>5245</v>
      </c>
      <c r="BV1613" s="5" t="s">
        <v>1142</v>
      </c>
      <c r="BW1613" s="5" t="s">
        <v>4622</v>
      </c>
    </row>
    <row r="1614" spans="51:75" x14ac:dyDescent="0.3">
      <c r="AY1614" s="12" t="e">
        <f>VLOOKUP(C1614,#REF!, 2,FALSE)</f>
        <v>#REF!</v>
      </c>
      <c r="BM1614" s="5" t="s">
        <v>984</v>
      </c>
      <c r="BN1614" s="5" t="s">
        <v>3210</v>
      </c>
      <c r="BO1614" s="5" t="s">
        <v>5246</v>
      </c>
      <c r="BU1614" s="5" t="s">
        <v>984</v>
      </c>
      <c r="BV1614" s="5" t="s">
        <v>3210</v>
      </c>
      <c r="BW1614" s="5" t="s">
        <v>5246</v>
      </c>
    </row>
    <row r="1615" spans="51:75" x14ac:dyDescent="0.3">
      <c r="AY1615" s="12" t="e">
        <f>VLOOKUP(C1615,#REF!, 2,FALSE)</f>
        <v>#REF!</v>
      </c>
      <c r="BM1615" s="5" t="s">
        <v>5247</v>
      </c>
      <c r="BN1615" s="5" t="s">
        <v>3210</v>
      </c>
      <c r="BO1615" s="5" t="s">
        <v>4808</v>
      </c>
      <c r="BU1615" s="5" t="s">
        <v>5247</v>
      </c>
      <c r="BV1615" s="5" t="s">
        <v>3210</v>
      </c>
      <c r="BW1615" s="5" t="s">
        <v>4808</v>
      </c>
    </row>
    <row r="1616" spans="51:75" x14ac:dyDescent="0.3">
      <c r="AY1616" s="12" t="e">
        <f>VLOOKUP(C1616,#REF!, 2,FALSE)</f>
        <v>#REF!</v>
      </c>
      <c r="BM1616" s="5" t="s">
        <v>5248</v>
      </c>
      <c r="BN1616" s="5" t="s">
        <v>3210</v>
      </c>
      <c r="BO1616" s="5" t="s">
        <v>961</v>
      </c>
      <c r="BU1616" s="5" t="s">
        <v>5248</v>
      </c>
      <c r="BV1616" s="5" t="s">
        <v>3210</v>
      </c>
      <c r="BW1616" s="5" t="s">
        <v>961</v>
      </c>
    </row>
    <row r="1617" spans="51:75" x14ac:dyDescent="0.3">
      <c r="AY1617" s="12" t="e">
        <f>VLOOKUP(C1617,#REF!, 2,FALSE)</f>
        <v>#REF!</v>
      </c>
      <c r="BM1617" s="5" t="s">
        <v>5250</v>
      </c>
      <c r="BN1617" s="5" t="s">
        <v>3210</v>
      </c>
      <c r="BO1617" s="5" t="s">
        <v>2986</v>
      </c>
      <c r="BU1617" s="5" t="s">
        <v>5250</v>
      </c>
      <c r="BV1617" s="5" t="s">
        <v>3210</v>
      </c>
      <c r="BW1617" s="5" t="s">
        <v>2986</v>
      </c>
    </row>
    <row r="1618" spans="51:75" x14ac:dyDescent="0.3">
      <c r="AY1618" s="12" t="e">
        <f>VLOOKUP(C1618,#REF!, 2,FALSE)</f>
        <v>#REF!</v>
      </c>
      <c r="BM1618" s="5" t="s">
        <v>5251</v>
      </c>
      <c r="BN1618" s="5" t="s">
        <v>630</v>
      </c>
      <c r="BO1618" s="5" t="s">
        <v>5253</v>
      </c>
      <c r="BU1618" s="5" t="s">
        <v>5251</v>
      </c>
      <c r="BV1618" s="5" t="s">
        <v>630</v>
      </c>
      <c r="BW1618" s="5" t="s">
        <v>5253</v>
      </c>
    </row>
    <row r="1619" spans="51:75" x14ac:dyDescent="0.3">
      <c r="AY1619" s="12" t="e">
        <f>VLOOKUP(C1619,#REF!, 2,FALSE)</f>
        <v>#REF!</v>
      </c>
      <c r="BM1619" s="5" t="s">
        <v>985</v>
      </c>
      <c r="BN1619" s="5" t="s">
        <v>722</v>
      </c>
      <c r="BO1619" s="5" t="s">
        <v>5254</v>
      </c>
      <c r="BU1619" s="5" t="s">
        <v>985</v>
      </c>
      <c r="BV1619" s="5" t="s">
        <v>722</v>
      </c>
      <c r="BW1619" s="5" t="s">
        <v>5254</v>
      </c>
    </row>
    <row r="1620" spans="51:75" x14ac:dyDescent="0.3">
      <c r="AY1620" s="12" t="e">
        <f>VLOOKUP(C1620,#REF!, 2,FALSE)</f>
        <v>#REF!</v>
      </c>
      <c r="BM1620" s="5" t="s">
        <v>5255</v>
      </c>
      <c r="BN1620" s="5" t="s">
        <v>718</v>
      </c>
      <c r="BO1620" s="5" t="s">
        <v>5256</v>
      </c>
      <c r="BU1620" s="5" t="s">
        <v>5255</v>
      </c>
      <c r="BV1620" s="5" t="s">
        <v>718</v>
      </c>
      <c r="BW1620" s="5" t="s">
        <v>5256</v>
      </c>
    </row>
    <row r="1621" spans="51:75" x14ac:dyDescent="0.3">
      <c r="AY1621" s="12" t="e">
        <f>VLOOKUP(C1621,#REF!, 2,FALSE)</f>
        <v>#REF!</v>
      </c>
      <c r="BM1621" s="5" t="s">
        <v>5257</v>
      </c>
      <c r="BN1621" s="5" t="s">
        <v>3210</v>
      </c>
      <c r="BO1621" s="5" t="s">
        <v>1967</v>
      </c>
      <c r="BU1621" s="5" t="s">
        <v>5257</v>
      </c>
      <c r="BV1621" s="5" t="s">
        <v>3210</v>
      </c>
      <c r="BW1621" s="5" t="s">
        <v>1967</v>
      </c>
    </row>
    <row r="1622" spans="51:75" x14ac:dyDescent="0.3">
      <c r="AY1622" s="12" t="e">
        <f>VLOOKUP(C1622,#REF!, 2,FALSE)</f>
        <v>#REF!</v>
      </c>
      <c r="BM1622" s="5" t="s">
        <v>5258</v>
      </c>
      <c r="BN1622" s="5" t="s">
        <v>630</v>
      </c>
      <c r="BO1622" s="5" t="s">
        <v>5259</v>
      </c>
      <c r="BU1622" s="5" t="s">
        <v>5258</v>
      </c>
      <c r="BV1622" s="5" t="s">
        <v>630</v>
      </c>
      <c r="BW1622" s="5" t="s">
        <v>5259</v>
      </c>
    </row>
    <row r="1623" spans="51:75" x14ac:dyDescent="0.3">
      <c r="AY1623" s="12" t="e">
        <f>VLOOKUP(C1623,#REF!, 2,FALSE)</f>
        <v>#REF!</v>
      </c>
      <c r="BM1623" s="5" t="s">
        <v>5260</v>
      </c>
      <c r="BN1623" s="5" t="s">
        <v>3210</v>
      </c>
      <c r="BO1623" s="5" t="s">
        <v>5261</v>
      </c>
      <c r="BU1623" s="5" t="s">
        <v>5260</v>
      </c>
      <c r="BV1623" s="5" t="s">
        <v>3210</v>
      </c>
      <c r="BW1623" s="5" t="s">
        <v>5261</v>
      </c>
    </row>
    <row r="1624" spans="51:75" x14ac:dyDescent="0.3">
      <c r="AY1624" s="12" t="e">
        <f>VLOOKUP(C1624,#REF!, 2,FALSE)</f>
        <v>#REF!</v>
      </c>
      <c r="BM1624" s="5" t="s">
        <v>5262</v>
      </c>
      <c r="BN1624" s="5" t="s">
        <v>718</v>
      </c>
      <c r="BO1624" s="5" t="s">
        <v>3041</v>
      </c>
      <c r="BU1624" s="5" t="s">
        <v>5262</v>
      </c>
      <c r="BV1624" s="5" t="s">
        <v>718</v>
      </c>
      <c r="BW1624" s="5" t="s">
        <v>3041</v>
      </c>
    </row>
    <row r="1625" spans="51:75" x14ac:dyDescent="0.3">
      <c r="AY1625" s="12" t="e">
        <f>VLOOKUP(C1625,#REF!, 2,FALSE)</f>
        <v>#REF!</v>
      </c>
      <c r="BM1625" s="5" t="s">
        <v>5263</v>
      </c>
      <c r="BN1625" s="5" t="s">
        <v>3210</v>
      </c>
      <c r="BO1625" s="5" t="s">
        <v>5242</v>
      </c>
      <c r="BU1625" s="5" t="s">
        <v>5263</v>
      </c>
      <c r="BV1625" s="5" t="s">
        <v>3210</v>
      </c>
      <c r="BW1625" s="5" t="s">
        <v>5242</v>
      </c>
    </row>
    <row r="1626" spans="51:75" x14ac:dyDescent="0.3">
      <c r="AY1626" s="12" t="e">
        <f>VLOOKUP(C1626,#REF!, 2,FALSE)</f>
        <v>#REF!</v>
      </c>
      <c r="BM1626" s="5" t="s">
        <v>5264</v>
      </c>
      <c r="BN1626" s="5" t="s">
        <v>3010</v>
      </c>
      <c r="BO1626" s="5" t="s">
        <v>788</v>
      </c>
      <c r="BU1626" s="5" t="s">
        <v>5264</v>
      </c>
      <c r="BV1626" s="5" t="s">
        <v>3010</v>
      </c>
      <c r="BW1626" s="5" t="s">
        <v>788</v>
      </c>
    </row>
    <row r="1627" spans="51:75" x14ac:dyDescent="0.3">
      <c r="AY1627" s="12" t="e">
        <f>VLOOKUP(C1627,#REF!, 2,FALSE)</f>
        <v>#REF!</v>
      </c>
      <c r="BM1627" s="5" t="s">
        <v>5266</v>
      </c>
      <c r="BN1627" s="5" t="s">
        <v>3210</v>
      </c>
      <c r="BO1627" s="5" t="s">
        <v>3913</v>
      </c>
      <c r="BU1627" s="5" t="s">
        <v>5266</v>
      </c>
      <c r="BV1627" s="5" t="s">
        <v>3210</v>
      </c>
      <c r="BW1627" s="5" t="s">
        <v>3913</v>
      </c>
    </row>
    <row r="1628" spans="51:75" x14ac:dyDescent="0.3">
      <c r="AY1628" s="12" t="e">
        <f>VLOOKUP(C1628,#REF!, 2,FALSE)</f>
        <v>#REF!</v>
      </c>
      <c r="BM1628" s="5" t="s">
        <v>5268</v>
      </c>
      <c r="BN1628" s="5" t="s">
        <v>790</v>
      </c>
      <c r="BO1628" s="5" t="s">
        <v>4686</v>
      </c>
      <c r="BU1628" s="5" t="s">
        <v>5268</v>
      </c>
      <c r="BV1628" s="5" t="s">
        <v>790</v>
      </c>
      <c r="BW1628" s="5" t="s">
        <v>4686</v>
      </c>
    </row>
    <row r="1629" spans="51:75" x14ac:dyDescent="0.3">
      <c r="AY1629" s="12" t="e">
        <f>VLOOKUP(C1629,#REF!, 2,FALSE)</f>
        <v>#REF!</v>
      </c>
      <c r="BM1629" s="5" t="s">
        <v>5269</v>
      </c>
      <c r="BN1629" s="5" t="s">
        <v>3010</v>
      </c>
      <c r="BO1629" s="5" t="s">
        <v>1265</v>
      </c>
      <c r="BU1629" s="5" t="s">
        <v>5269</v>
      </c>
      <c r="BV1629" s="5" t="s">
        <v>3010</v>
      </c>
      <c r="BW1629" s="5" t="s">
        <v>1265</v>
      </c>
    </row>
    <row r="1630" spans="51:75" x14ac:dyDescent="0.3">
      <c r="AY1630" s="12" t="e">
        <f>VLOOKUP(C1630,#REF!, 2,FALSE)</f>
        <v>#REF!</v>
      </c>
      <c r="BM1630" s="5" t="s">
        <v>986</v>
      </c>
      <c r="BN1630" s="5" t="s">
        <v>1345</v>
      </c>
      <c r="BO1630" s="5" t="s">
        <v>5270</v>
      </c>
      <c r="BU1630" s="5" t="s">
        <v>986</v>
      </c>
      <c r="BV1630" s="5" t="s">
        <v>1345</v>
      </c>
      <c r="BW1630" s="5" t="s">
        <v>5270</v>
      </c>
    </row>
    <row r="1631" spans="51:75" x14ac:dyDescent="0.3">
      <c r="AY1631" s="12" t="e">
        <f>VLOOKUP(C1631,#REF!, 2,FALSE)</f>
        <v>#REF!</v>
      </c>
      <c r="BM1631" s="5" t="s">
        <v>5271</v>
      </c>
      <c r="BN1631" s="5" t="s">
        <v>3210</v>
      </c>
      <c r="BO1631" s="5" t="s">
        <v>5272</v>
      </c>
      <c r="BU1631" s="5" t="s">
        <v>5271</v>
      </c>
      <c r="BV1631" s="5" t="s">
        <v>3210</v>
      </c>
      <c r="BW1631" s="5" t="s">
        <v>5272</v>
      </c>
    </row>
    <row r="1632" spans="51:75" x14ac:dyDescent="0.3">
      <c r="AY1632" s="12" t="e">
        <f>VLOOKUP(C1632,#REF!, 2,FALSE)</f>
        <v>#REF!</v>
      </c>
      <c r="BM1632" s="5" t="s">
        <v>5274</v>
      </c>
      <c r="BN1632" s="5" t="s">
        <v>3210</v>
      </c>
      <c r="BO1632" s="5" t="s">
        <v>4502</v>
      </c>
      <c r="BU1632" s="5" t="s">
        <v>5274</v>
      </c>
      <c r="BV1632" s="5" t="s">
        <v>3210</v>
      </c>
      <c r="BW1632" s="5" t="s">
        <v>4502</v>
      </c>
    </row>
    <row r="1633" spans="51:75" x14ac:dyDescent="0.3">
      <c r="AY1633" s="12" t="e">
        <f>VLOOKUP(C1633,#REF!, 2,FALSE)</f>
        <v>#REF!</v>
      </c>
      <c r="BM1633" s="5" t="s">
        <v>5275</v>
      </c>
      <c r="BN1633" s="5" t="s">
        <v>3210</v>
      </c>
      <c r="BO1633" s="5" t="s">
        <v>4812</v>
      </c>
      <c r="BU1633" s="5" t="s">
        <v>5275</v>
      </c>
      <c r="BV1633" s="5" t="s">
        <v>3210</v>
      </c>
      <c r="BW1633" s="5" t="s">
        <v>4812</v>
      </c>
    </row>
    <row r="1634" spans="51:75" x14ac:dyDescent="0.3">
      <c r="AY1634" s="12" t="e">
        <f>VLOOKUP(C1634,#REF!, 2,FALSE)</f>
        <v>#REF!</v>
      </c>
      <c r="BM1634" s="5" t="s">
        <v>5276</v>
      </c>
      <c r="BN1634" s="5" t="s">
        <v>865</v>
      </c>
      <c r="BO1634" s="5" t="s">
        <v>1340</v>
      </c>
      <c r="BU1634" s="5" t="s">
        <v>5276</v>
      </c>
      <c r="BV1634" s="5" t="s">
        <v>865</v>
      </c>
      <c r="BW1634" s="5" t="s">
        <v>1340</v>
      </c>
    </row>
    <row r="1635" spans="51:75" x14ac:dyDescent="0.3">
      <c r="AY1635" s="12" t="e">
        <f>VLOOKUP(C1635,#REF!, 2,FALSE)</f>
        <v>#REF!</v>
      </c>
      <c r="BM1635" s="5" t="s">
        <v>5277</v>
      </c>
      <c r="BN1635" s="5" t="s">
        <v>639</v>
      </c>
      <c r="BO1635" s="5" t="s">
        <v>923</v>
      </c>
      <c r="BU1635" s="5" t="s">
        <v>5277</v>
      </c>
      <c r="BV1635" s="5" t="s">
        <v>639</v>
      </c>
      <c r="BW1635" s="5" t="s">
        <v>923</v>
      </c>
    </row>
    <row r="1636" spans="51:75" x14ac:dyDescent="0.3">
      <c r="AY1636" s="12" t="e">
        <f>VLOOKUP(C1636,#REF!, 2,FALSE)</f>
        <v>#REF!</v>
      </c>
      <c r="BM1636" s="5" t="s">
        <v>987</v>
      </c>
      <c r="BN1636" s="5" t="s">
        <v>3210</v>
      </c>
      <c r="BO1636" s="5" t="s">
        <v>5278</v>
      </c>
      <c r="BU1636" s="5" t="s">
        <v>987</v>
      </c>
      <c r="BV1636" s="5" t="s">
        <v>3210</v>
      </c>
      <c r="BW1636" s="5" t="s">
        <v>5278</v>
      </c>
    </row>
    <row r="1637" spans="51:75" x14ac:dyDescent="0.3">
      <c r="AY1637" s="12" t="e">
        <f>VLOOKUP(C1637,#REF!, 2,FALSE)</f>
        <v>#REF!</v>
      </c>
      <c r="BM1637" s="5" t="s">
        <v>5279</v>
      </c>
      <c r="BN1637" s="5" t="s">
        <v>621</v>
      </c>
      <c r="BO1637" s="5" t="s">
        <v>2986</v>
      </c>
      <c r="BU1637" s="5" t="s">
        <v>5279</v>
      </c>
      <c r="BV1637" s="5" t="s">
        <v>621</v>
      </c>
      <c r="BW1637" s="5" t="s">
        <v>2986</v>
      </c>
    </row>
    <row r="1638" spans="51:75" x14ac:dyDescent="0.3">
      <c r="AY1638" s="12" t="e">
        <f>VLOOKUP(C1638,#REF!, 2,FALSE)</f>
        <v>#REF!</v>
      </c>
      <c r="BM1638" s="5" t="s">
        <v>988</v>
      </c>
      <c r="BN1638" s="5" t="s">
        <v>3210</v>
      </c>
      <c r="BO1638" s="5" t="s">
        <v>2198</v>
      </c>
      <c r="BU1638" s="5" t="s">
        <v>988</v>
      </c>
      <c r="BV1638" s="5" t="s">
        <v>3210</v>
      </c>
      <c r="BW1638" s="5" t="s">
        <v>2198</v>
      </c>
    </row>
    <row r="1639" spans="51:75" x14ac:dyDescent="0.3">
      <c r="AY1639" s="12" t="e">
        <f>VLOOKUP(C1639,#REF!, 2,FALSE)</f>
        <v>#REF!</v>
      </c>
      <c r="BM1639" s="5" t="s">
        <v>5281</v>
      </c>
      <c r="BN1639" s="5" t="s">
        <v>3210</v>
      </c>
      <c r="BO1639" s="5" t="s">
        <v>2170</v>
      </c>
      <c r="BU1639" s="5" t="s">
        <v>5281</v>
      </c>
      <c r="BV1639" s="5" t="s">
        <v>3210</v>
      </c>
      <c r="BW1639" s="5" t="s">
        <v>2170</v>
      </c>
    </row>
    <row r="1640" spans="51:75" x14ac:dyDescent="0.3">
      <c r="AY1640" s="12" t="e">
        <f>VLOOKUP(C1640,#REF!, 2,FALSE)</f>
        <v>#REF!</v>
      </c>
      <c r="BM1640" s="5" t="s">
        <v>5283</v>
      </c>
      <c r="BN1640" s="5" t="s">
        <v>2982</v>
      </c>
      <c r="BO1640" s="5" t="s">
        <v>5284</v>
      </c>
      <c r="BU1640" s="5" t="s">
        <v>5283</v>
      </c>
      <c r="BV1640" s="5" t="s">
        <v>2982</v>
      </c>
      <c r="BW1640" s="5" t="s">
        <v>5284</v>
      </c>
    </row>
    <row r="1641" spans="51:75" x14ac:dyDescent="0.3">
      <c r="AY1641" s="12" t="e">
        <f>VLOOKUP(C1641,#REF!, 2,FALSE)</f>
        <v>#REF!</v>
      </c>
      <c r="BM1641" s="5" t="s">
        <v>5285</v>
      </c>
      <c r="BN1641" s="5" t="s">
        <v>3102</v>
      </c>
      <c r="BO1641" s="5" t="s">
        <v>1614</v>
      </c>
      <c r="BU1641" s="5" t="s">
        <v>5285</v>
      </c>
      <c r="BV1641" s="5" t="s">
        <v>3102</v>
      </c>
      <c r="BW1641" s="5" t="s">
        <v>1614</v>
      </c>
    </row>
    <row r="1642" spans="51:75" x14ac:dyDescent="0.3">
      <c r="AY1642" s="12" t="e">
        <f>VLOOKUP(C1642,#REF!, 2,FALSE)</f>
        <v>#REF!</v>
      </c>
      <c r="BM1642" s="5" t="s">
        <v>989</v>
      </c>
      <c r="BN1642" s="5" t="s">
        <v>3210</v>
      </c>
      <c r="BO1642" s="5" t="s">
        <v>1330</v>
      </c>
      <c r="BU1642" s="5" t="s">
        <v>989</v>
      </c>
      <c r="BV1642" s="5" t="s">
        <v>3210</v>
      </c>
      <c r="BW1642" s="5" t="s">
        <v>1330</v>
      </c>
    </row>
    <row r="1643" spans="51:75" x14ac:dyDescent="0.3">
      <c r="AY1643" s="12" t="e">
        <f>VLOOKUP(C1643,#REF!, 2,FALSE)</f>
        <v>#REF!</v>
      </c>
      <c r="BM1643" s="5" t="s">
        <v>5286</v>
      </c>
      <c r="BN1643" s="5" t="s">
        <v>666</v>
      </c>
      <c r="BO1643" s="5" t="s">
        <v>1614</v>
      </c>
      <c r="BU1643" s="5" t="s">
        <v>5286</v>
      </c>
      <c r="BV1643" s="5" t="s">
        <v>666</v>
      </c>
      <c r="BW1643" s="5" t="s">
        <v>1614</v>
      </c>
    </row>
    <row r="1644" spans="51:75" x14ac:dyDescent="0.3">
      <c r="AY1644" s="12" t="e">
        <f>VLOOKUP(C1644,#REF!, 2,FALSE)</f>
        <v>#REF!</v>
      </c>
      <c r="BM1644" s="5" t="s">
        <v>990</v>
      </c>
      <c r="BN1644" s="5" t="s">
        <v>3210</v>
      </c>
      <c r="BO1644" s="5" t="s">
        <v>5287</v>
      </c>
      <c r="BU1644" s="5" t="s">
        <v>990</v>
      </c>
      <c r="BV1644" s="5" t="s">
        <v>3210</v>
      </c>
      <c r="BW1644" s="5" t="s">
        <v>5287</v>
      </c>
    </row>
    <row r="1645" spans="51:75" x14ac:dyDescent="0.3">
      <c r="AY1645" s="12" t="e">
        <f>VLOOKUP(C1645,#REF!, 2,FALSE)</f>
        <v>#REF!</v>
      </c>
      <c r="BM1645" s="5" t="s">
        <v>991</v>
      </c>
      <c r="BN1645" s="5" t="s">
        <v>17003</v>
      </c>
      <c r="BO1645" s="5" t="s">
        <v>4473</v>
      </c>
      <c r="BU1645" s="5" t="s">
        <v>991</v>
      </c>
      <c r="BV1645" s="5" t="s">
        <v>17003</v>
      </c>
      <c r="BW1645" s="5" t="s">
        <v>4473</v>
      </c>
    </row>
    <row r="1646" spans="51:75" x14ac:dyDescent="0.3">
      <c r="AY1646" s="12" t="e">
        <f>VLOOKUP(C1646,#REF!, 2,FALSE)</f>
        <v>#REF!</v>
      </c>
      <c r="BM1646" s="5" t="s">
        <v>5289</v>
      </c>
      <c r="BN1646" s="5" t="s">
        <v>1345</v>
      </c>
      <c r="BO1646" s="5" t="s">
        <v>5290</v>
      </c>
      <c r="BU1646" s="5" t="s">
        <v>5289</v>
      </c>
      <c r="BV1646" s="5" t="s">
        <v>1345</v>
      </c>
      <c r="BW1646" s="5" t="s">
        <v>5290</v>
      </c>
    </row>
    <row r="1647" spans="51:75" x14ac:dyDescent="0.3">
      <c r="AY1647" s="12" t="e">
        <f>VLOOKUP(C1647,#REF!, 2,FALSE)</f>
        <v>#REF!</v>
      </c>
      <c r="BM1647" s="5" t="s">
        <v>122</v>
      </c>
      <c r="BN1647" s="5" t="s">
        <v>3050</v>
      </c>
      <c r="BO1647" s="5" t="s">
        <v>5291</v>
      </c>
      <c r="BU1647" s="5" t="s">
        <v>122</v>
      </c>
      <c r="BV1647" s="5" t="s">
        <v>3050</v>
      </c>
      <c r="BW1647" s="5" t="s">
        <v>5291</v>
      </c>
    </row>
    <row r="1648" spans="51:75" x14ac:dyDescent="0.3">
      <c r="AY1648" s="12" t="e">
        <f>VLOOKUP(C1648,#REF!, 2,FALSE)</f>
        <v>#REF!</v>
      </c>
      <c r="BM1648" s="5" t="s">
        <v>992</v>
      </c>
      <c r="BN1648" s="5" t="s">
        <v>2982</v>
      </c>
      <c r="BO1648" s="5" t="s">
        <v>5292</v>
      </c>
      <c r="BU1648" s="5" t="s">
        <v>992</v>
      </c>
      <c r="BV1648" s="5" t="s">
        <v>2982</v>
      </c>
      <c r="BW1648" s="5" t="s">
        <v>5292</v>
      </c>
    </row>
    <row r="1649" spans="51:75" x14ac:dyDescent="0.3">
      <c r="AY1649" s="12" t="e">
        <f>VLOOKUP(C1649,#REF!, 2,FALSE)</f>
        <v>#REF!</v>
      </c>
      <c r="BM1649" s="5" t="s">
        <v>5293</v>
      </c>
      <c r="BN1649" s="5" t="s">
        <v>1345</v>
      </c>
      <c r="BO1649" s="5" t="s">
        <v>3514</v>
      </c>
      <c r="BU1649" s="5" t="s">
        <v>5293</v>
      </c>
      <c r="BV1649" s="5" t="s">
        <v>1345</v>
      </c>
      <c r="BW1649" s="5" t="s">
        <v>3514</v>
      </c>
    </row>
    <row r="1650" spans="51:75" x14ac:dyDescent="0.3">
      <c r="AY1650" s="12" t="e">
        <f>VLOOKUP(C1650,#REF!, 2,FALSE)</f>
        <v>#REF!</v>
      </c>
      <c r="BM1650" s="5" t="s">
        <v>993</v>
      </c>
      <c r="BN1650" s="5" t="s">
        <v>17003</v>
      </c>
      <c r="BO1650" s="5" t="s">
        <v>4446</v>
      </c>
      <c r="BU1650" s="5" t="s">
        <v>993</v>
      </c>
      <c r="BV1650" s="5" t="s">
        <v>17003</v>
      </c>
      <c r="BW1650" s="5" t="s">
        <v>4446</v>
      </c>
    </row>
    <row r="1651" spans="51:75" x14ac:dyDescent="0.3">
      <c r="AY1651" s="12" t="e">
        <f>VLOOKUP(C1651,#REF!, 2,FALSE)</f>
        <v>#REF!</v>
      </c>
      <c r="BM1651" s="5" t="s">
        <v>5294</v>
      </c>
      <c r="BN1651" s="5" t="s">
        <v>3210</v>
      </c>
      <c r="BO1651" s="5" t="s">
        <v>5295</v>
      </c>
      <c r="BU1651" s="5" t="s">
        <v>5294</v>
      </c>
      <c r="BV1651" s="5" t="s">
        <v>3210</v>
      </c>
      <c r="BW1651" s="5" t="s">
        <v>5295</v>
      </c>
    </row>
    <row r="1652" spans="51:75" x14ac:dyDescent="0.3">
      <c r="AY1652" s="12" t="e">
        <f>VLOOKUP(C1652,#REF!, 2,FALSE)</f>
        <v>#REF!</v>
      </c>
      <c r="BM1652" s="5" t="s">
        <v>5296</v>
      </c>
      <c r="BN1652" s="5" t="s">
        <v>3033</v>
      </c>
      <c r="BO1652" s="5" t="s">
        <v>5297</v>
      </c>
      <c r="BU1652" s="5" t="s">
        <v>5296</v>
      </c>
      <c r="BV1652" s="5" t="s">
        <v>3033</v>
      </c>
      <c r="BW1652" s="5" t="s">
        <v>5297</v>
      </c>
    </row>
    <row r="1653" spans="51:75" x14ac:dyDescent="0.3">
      <c r="AY1653" s="12" t="e">
        <f>VLOOKUP(C1653,#REF!, 2,FALSE)</f>
        <v>#REF!</v>
      </c>
      <c r="BM1653" s="5" t="s">
        <v>5298</v>
      </c>
      <c r="BN1653" s="5" t="s">
        <v>3210</v>
      </c>
      <c r="BO1653" s="5" t="s">
        <v>5299</v>
      </c>
      <c r="BU1653" s="5" t="s">
        <v>5298</v>
      </c>
      <c r="BV1653" s="5" t="s">
        <v>3210</v>
      </c>
      <c r="BW1653" s="5" t="s">
        <v>5299</v>
      </c>
    </row>
    <row r="1654" spans="51:75" x14ac:dyDescent="0.3">
      <c r="AY1654" s="12" t="e">
        <f>VLOOKUP(C1654,#REF!, 2,FALSE)</f>
        <v>#REF!</v>
      </c>
      <c r="BM1654" s="5" t="s">
        <v>5300</v>
      </c>
      <c r="BN1654" s="5" t="s">
        <v>3050</v>
      </c>
      <c r="BO1654" s="5" t="s">
        <v>5301</v>
      </c>
      <c r="BU1654" s="5" t="s">
        <v>5300</v>
      </c>
      <c r="BV1654" s="5" t="s">
        <v>3050</v>
      </c>
      <c r="BW1654" s="5" t="s">
        <v>5301</v>
      </c>
    </row>
    <row r="1655" spans="51:75" x14ac:dyDescent="0.3">
      <c r="AY1655" s="12" t="e">
        <f>VLOOKUP(C1655,#REF!, 2,FALSE)</f>
        <v>#REF!</v>
      </c>
      <c r="BM1655" s="5" t="s">
        <v>5302</v>
      </c>
      <c r="BN1655" s="5" t="s">
        <v>3210</v>
      </c>
      <c r="BO1655" s="5" t="s">
        <v>5303</v>
      </c>
      <c r="BU1655" s="5" t="s">
        <v>5302</v>
      </c>
      <c r="BV1655" s="5" t="s">
        <v>3210</v>
      </c>
      <c r="BW1655" s="5" t="s">
        <v>5303</v>
      </c>
    </row>
    <row r="1656" spans="51:75" x14ac:dyDescent="0.3">
      <c r="AY1656" s="12" t="e">
        <f>VLOOKUP(C1656,#REF!, 2,FALSE)</f>
        <v>#REF!</v>
      </c>
      <c r="BM1656" s="5" t="s">
        <v>994</v>
      </c>
      <c r="BN1656" s="5" t="s">
        <v>1142</v>
      </c>
      <c r="BO1656" s="5" t="s">
        <v>1268</v>
      </c>
      <c r="BU1656" s="5" t="s">
        <v>994</v>
      </c>
      <c r="BV1656" s="5" t="s">
        <v>1142</v>
      </c>
      <c r="BW1656" s="5" t="s">
        <v>1268</v>
      </c>
    </row>
    <row r="1657" spans="51:75" x14ac:dyDescent="0.3">
      <c r="AY1657" s="12" t="e">
        <f>VLOOKUP(C1657,#REF!, 2,FALSE)</f>
        <v>#REF!</v>
      </c>
      <c r="BM1657" s="5" t="s">
        <v>5304</v>
      </c>
      <c r="BN1657" s="5" t="s">
        <v>1345</v>
      </c>
      <c r="BO1657" s="5" t="s">
        <v>3625</v>
      </c>
      <c r="BU1657" s="5" t="s">
        <v>5304</v>
      </c>
      <c r="BV1657" s="5" t="s">
        <v>1345</v>
      </c>
      <c r="BW1657" s="5" t="s">
        <v>3625</v>
      </c>
    </row>
    <row r="1658" spans="51:75" x14ac:dyDescent="0.3">
      <c r="AY1658" s="12" t="e">
        <f>VLOOKUP(C1658,#REF!, 2,FALSE)</f>
        <v>#REF!</v>
      </c>
      <c r="BM1658" s="5" t="s">
        <v>5305</v>
      </c>
      <c r="BN1658" s="5" t="s">
        <v>3050</v>
      </c>
      <c r="BO1658" s="5" t="s">
        <v>5306</v>
      </c>
      <c r="BU1658" s="5" t="s">
        <v>5305</v>
      </c>
      <c r="BV1658" s="5" t="s">
        <v>3050</v>
      </c>
      <c r="BW1658" s="5" t="s">
        <v>5306</v>
      </c>
    </row>
    <row r="1659" spans="51:75" x14ac:dyDescent="0.3">
      <c r="AY1659" s="12" t="e">
        <f>VLOOKUP(C1659,#REF!, 2,FALSE)</f>
        <v>#REF!</v>
      </c>
      <c r="BM1659" s="5" t="s">
        <v>5307</v>
      </c>
      <c r="BN1659" s="5" t="s">
        <v>1345</v>
      </c>
      <c r="BO1659" s="5" t="s">
        <v>5309</v>
      </c>
      <c r="BU1659" s="5" t="s">
        <v>5307</v>
      </c>
      <c r="BV1659" s="5" t="s">
        <v>1345</v>
      </c>
      <c r="BW1659" s="5" t="s">
        <v>5309</v>
      </c>
    </row>
    <row r="1660" spans="51:75" x14ac:dyDescent="0.3">
      <c r="AY1660" s="12" t="e">
        <f>VLOOKUP(C1660,#REF!, 2,FALSE)</f>
        <v>#REF!</v>
      </c>
      <c r="BM1660" s="5" t="s">
        <v>5310</v>
      </c>
      <c r="BN1660" s="5" t="s">
        <v>3210</v>
      </c>
      <c r="BO1660" s="5" t="s">
        <v>3294</v>
      </c>
      <c r="BU1660" s="5" t="s">
        <v>5310</v>
      </c>
      <c r="BV1660" s="5" t="s">
        <v>3210</v>
      </c>
      <c r="BW1660" s="5" t="s">
        <v>3294</v>
      </c>
    </row>
    <row r="1661" spans="51:75" x14ac:dyDescent="0.3">
      <c r="AY1661" s="12" t="e">
        <f>VLOOKUP(C1661,#REF!, 2,FALSE)</f>
        <v>#REF!</v>
      </c>
      <c r="BM1661" s="5" t="s">
        <v>5312</v>
      </c>
      <c r="BN1661" s="5" t="s">
        <v>17000</v>
      </c>
      <c r="BO1661" s="5" t="s">
        <v>939</v>
      </c>
      <c r="BU1661" s="5" t="s">
        <v>5312</v>
      </c>
      <c r="BV1661" s="5" t="s">
        <v>17000</v>
      </c>
      <c r="BW1661" s="5" t="s">
        <v>939</v>
      </c>
    </row>
    <row r="1662" spans="51:75" x14ac:dyDescent="0.3">
      <c r="AY1662" s="12" t="e">
        <f>VLOOKUP(C1662,#REF!, 2,FALSE)</f>
        <v>#REF!</v>
      </c>
      <c r="BM1662" s="5" t="s">
        <v>5313</v>
      </c>
      <c r="BN1662" s="5" t="s">
        <v>790</v>
      </c>
      <c r="BO1662" s="5" t="s">
        <v>939</v>
      </c>
      <c r="BU1662" s="5" t="s">
        <v>5313</v>
      </c>
      <c r="BV1662" s="5" t="s">
        <v>790</v>
      </c>
      <c r="BW1662" s="5" t="s">
        <v>939</v>
      </c>
    </row>
    <row r="1663" spans="51:75" x14ac:dyDescent="0.3">
      <c r="AY1663" s="12" t="e">
        <f>VLOOKUP(C1663,#REF!, 2,FALSE)</f>
        <v>#REF!</v>
      </c>
      <c r="BM1663" s="5" t="s">
        <v>5314</v>
      </c>
      <c r="BN1663" s="5" t="s">
        <v>3210</v>
      </c>
      <c r="BO1663" s="5" t="s">
        <v>2986</v>
      </c>
      <c r="BU1663" s="5" t="s">
        <v>5314</v>
      </c>
      <c r="BV1663" s="5" t="s">
        <v>3210</v>
      </c>
      <c r="BW1663" s="5" t="s">
        <v>2986</v>
      </c>
    </row>
    <row r="1664" spans="51:75" x14ac:dyDescent="0.3">
      <c r="AY1664" s="12" t="e">
        <f>VLOOKUP(C1664,#REF!, 2,FALSE)</f>
        <v>#REF!</v>
      </c>
      <c r="BM1664" s="5" t="s">
        <v>5315</v>
      </c>
      <c r="BN1664" s="5" t="s">
        <v>1345</v>
      </c>
      <c r="BO1664" s="5" t="s">
        <v>668</v>
      </c>
      <c r="BU1664" s="5" t="s">
        <v>5315</v>
      </c>
      <c r="BV1664" s="5" t="s">
        <v>1345</v>
      </c>
      <c r="BW1664" s="5" t="s">
        <v>668</v>
      </c>
    </row>
    <row r="1665" spans="51:75" x14ac:dyDescent="0.3">
      <c r="AY1665" s="12" t="e">
        <f>VLOOKUP(C1665,#REF!, 2,FALSE)</f>
        <v>#REF!</v>
      </c>
      <c r="BM1665" s="5" t="s">
        <v>5316</v>
      </c>
      <c r="BN1665" s="5" t="s">
        <v>3210</v>
      </c>
      <c r="BO1665" s="5" t="s">
        <v>4655</v>
      </c>
      <c r="BU1665" s="5" t="s">
        <v>5316</v>
      </c>
      <c r="BV1665" s="5" t="s">
        <v>3210</v>
      </c>
      <c r="BW1665" s="5" t="s">
        <v>4655</v>
      </c>
    </row>
    <row r="1666" spans="51:75" x14ac:dyDescent="0.3">
      <c r="AY1666" s="12" t="e">
        <f>VLOOKUP(C1666,#REF!, 2,FALSE)</f>
        <v>#REF!</v>
      </c>
      <c r="BM1666" s="5" t="s">
        <v>1024</v>
      </c>
      <c r="BN1666" s="5" t="s">
        <v>3050</v>
      </c>
      <c r="BO1666" s="5" t="s">
        <v>2313</v>
      </c>
      <c r="BU1666" s="5" t="s">
        <v>1024</v>
      </c>
      <c r="BV1666" s="5" t="s">
        <v>3050</v>
      </c>
      <c r="BW1666" s="5" t="s">
        <v>2313</v>
      </c>
    </row>
    <row r="1667" spans="51:75" x14ac:dyDescent="0.3">
      <c r="AY1667" s="12" t="e">
        <f>VLOOKUP(C1667,#REF!, 2,FALSE)</f>
        <v>#REF!</v>
      </c>
      <c r="BM1667" s="5" t="s">
        <v>5317</v>
      </c>
      <c r="BN1667" s="5" t="s">
        <v>664</v>
      </c>
      <c r="BO1667" s="5" t="s">
        <v>5318</v>
      </c>
      <c r="BU1667" s="5" t="s">
        <v>5317</v>
      </c>
      <c r="BV1667" s="5" t="s">
        <v>664</v>
      </c>
      <c r="BW1667" s="5" t="s">
        <v>5318</v>
      </c>
    </row>
    <row r="1668" spans="51:75" x14ac:dyDescent="0.3">
      <c r="AY1668" s="12" t="e">
        <f>VLOOKUP(C1668,#REF!, 2,FALSE)</f>
        <v>#REF!</v>
      </c>
      <c r="BM1668" s="5" t="s">
        <v>5319</v>
      </c>
      <c r="BN1668" s="5" t="s">
        <v>2982</v>
      </c>
      <c r="BO1668" s="5" t="s">
        <v>938</v>
      </c>
      <c r="BU1668" s="5" t="s">
        <v>5319</v>
      </c>
      <c r="BV1668" s="5" t="s">
        <v>2982</v>
      </c>
      <c r="BW1668" s="5" t="s">
        <v>938</v>
      </c>
    </row>
    <row r="1669" spans="51:75" x14ac:dyDescent="0.3">
      <c r="AY1669" s="12" t="e">
        <f>VLOOKUP(C1669,#REF!, 2,FALSE)</f>
        <v>#REF!</v>
      </c>
      <c r="BM1669" s="5" t="s">
        <v>5320</v>
      </c>
      <c r="BN1669" s="5" t="s">
        <v>3210</v>
      </c>
      <c r="BO1669" s="5" t="s">
        <v>2986</v>
      </c>
      <c r="BU1669" s="5" t="s">
        <v>5320</v>
      </c>
      <c r="BV1669" s="5" t="s">
        <v>3210</v>
      </c>
      <c r="BW1669" s="5" t="s">
        <v>2986</v>
      </c>
    </row>
    <row r="1670" spans="51:75" x14ac:dyDescent="0.3">
      <c r="AY1670" s="12" t="e">
        <f>VLOOKUP(C1670,#REF!, 2,FALSE)</f>
        <v>#REF!</v>
      </c>
      <c r="BM1670" s="5" t="s">
        <v>5321</v>
      </c>
      <c r="BN1670" s="5" t="s">
        <v>3210</v>
      </c>
      <c r="BO1670" s="5" t="s">
        <v>624</v>
      </c>
      <c r="BU1670" s="5" t="s">
        <v>5321</v>
      </c>
      <c r="BV1670" s="5" t="s">
        <v>3210</v>
      </c>
      <c r="BW1670" s="5" t="s">
        <v>624</v>
      </c>
    </row>
    <row r="1671" spans="51:75" x14ac:dyDescent="0.3">
      <c r="AY1671" s="12" t="e">
        <f>VLOOKUP(C1671,#REF!, 2,FALSE)</f>
        <v>#REF!</v>
      </c>
      <c r="BM1671" s="5" t="s">
        <v>5322</v>
      </c>
      <c r="BN1671" s="5" t="s">
        <v>3210</v>
      </c>
      <c r="BO1671" s="5" t="s">
        <v>5323</v>
      </c>
      <c r="BU1671" s="5" t="s">
        <v>5322</v>
      </c>
      <c r="BV1671" s="5" t="s">
        <v>3210</v>
      </c>
      <c r="BW1671" s="5" t="s">
        <v>5323</v>
      </c>
    </row>
    <row r="1672" spans="51:75" x14ac:dyDescent="0.3">
      <c r="AY1672" s="12" t="e">
        <f>VLOOKUP(C1672,#REF!, 2,FALSE)</f>
        <v>#REF!</v>
      </c>
      <c r="BM1672" s="5" t="s">
        <v>1025</v>
      </c>
      <c r="BN1672" s="5" t="s">
        <v>3261</v>
      </c>
      <c r="BO1672" s="5" t="s">
        <v>3824</v>
      </c>
      <c r="BU1672" s="5" t="s">
        <v>1025</v>
      </c>
      <c r="BV1672" s="5" t="s">
        <v>3261</v>
      </c>
      <c r="BW1672" s="5" t="s">
        <v>3824</v>
      </c>
    </row>
    <row r="1673" spans="51:75" x14ac:dyDescent="0.3">
      <c r="AY1673" s="12" t="e">
        <f>VLOOKUP(C1673,#REF!, 2,FALSE)</f>
        <v>#REF!</v>
      </c>
      <c r="BM1673" s="5" t="s">
        <v>149</v>
      </c>
      <c r="BN1673" s="5" t="s">
        <v>1345</v>
      </c>
      <c r="BO1673" s="5" t="s">
        <v>5324</v>
      </c>
      <c r="BU1673" s="5" t="s">
        <v>149</v>
      </c>
      <c r="BV1673" s="5" t="s">
        <v>1345</v>
      </c>
      <c r="BW1673" s="5" t="s">
        <v>5324</v>
      </c>
    </row>
    <row r="1674" spans="51:75" x14ac:dyDescent="0.3">
      <c r="AY1674" s="12" t="e">
        <f>VLOOKUP(C1674,#REF!, 2,FALSE)</f>
        <v>#REF!</v>
      </c>
      <c r="BM1674" s="5" t="s">
        <v>5325</v>
      </c>
      <c r="BN1674" s="5" t="s">
        <v>1345</v>
      </c>
      <c r="BO1674" s="5" t="s">
        <v>5326</v>
      </c>
      <c r="BU1674" s="5" t="s">
        <v>5325</v>
      </c>
      <c r="BV1674" s="5" t="s">
        <v>1345</v>
      </c>
      <c r="BW1674" s="5" t="s">
        <v>5326</v>
      </c>
    </row>
    <row r="1675" spans="51:75" x14ac:dyDescent="0.3">
      <c r="AY1675" s="12" t="e">
        <f>VLOOKUP(C1675,#REF!, 2,FALSE)</f>
        <v>#REF!</v>
      </c>
      <c r="BM1675" s="5" t="s">
        <v>5327</v>
      </c>
      <c r="BN1675" s="5" t="s">
        <v>3010</v>
      </c>
      <c r="BO1675" s="5" t="s">
        <v>617</v>
      </c>
      <c r="BU1675" s="5" t="s">
        <v>5327</v>
      </c>
      <c r="BV1675" s="5" t="s">
        <v>3010</v>
      </c>
      <c r="BW1675" s="5" t="s">
        <v>617</v>
      </c>
    </row>
    <row r="1676" spans="51:75" x14ac:dyDescent="0.3">
      <c r="AY1676" s="12" t="e">
        <f>VLOOKUP(C1676,#REF!, 2,FALSE)</f>
        <v>#REF!</v>
      </c>
      <c r="BM1676" s="5" t="s">
        <v>5328</v>
      </c>
      <c r="BN1676" s="5" t="s">
        <v>3050</v>
      </c>
      <c r="BO1676" s="5" t="s">
        <v>1696</v>
      </c>
      <c r="BU1676" s="5" t="s">
        <v>5328</v>
      </c>
      <c r="BV1676" s="5" t="s">
        <v>3050</v>
      </c>
      <c r="BW1676" s="5" t="s">
        <v>1696</v>
      </c>
    </row>
    <row r="1677" spans="51:75" x14ac:dyDescent="0.3">
      <c r="AY1677" s="12" t="e">
        <f>VLOOKUP(C1677,#REF!, 2,FALSE)</f>
        <v>#REF!</v>
      </c>
      <c r="BM1677" s="5" t="s">
        <v>5329</v>
      </c>
      <c r="BN1677" s="5" t="s">
        <v>3210</v>
      </c>
      <c r="BO1677" s="5" t="s">
        <v>5107</v>
      </c>
      <c r="BU1677" s="5" t="s">
        <v>5329</v>
      </c>
      <c r="BV1677" s="5" t="s">
        <v>3210</v>
      </c>
      <c r="BW1677" s="5" t="s">
        <v>5107</v>
      </c>
    </row>
    <row r="1678" spans="51:75" x14ac:dyDescent="0.3">
      <c r="AY1678" s="12" t="e">
        <f>VLOOKUP(C1678,#REF!, 2,FALSE)</f>
        <v>#REF!</v>
      </c>
      <c r="BM1678" s="5" t="s">
        <v>5330</v>
      </c>
      <c r="BN1678" s="5" t="s">
        <v>3033</v>
      </c>
      <c r="BO1678" s="5" t="s">
        <v>2986</v>
      </c>
      <c r="BU1678" s="5" t="s">
        <v>5330</v>
      </c>
      <c r="BV1678" s="5" t="s">
        <v>3033</v>
      </c>
      <c r="BW1678" s="5" t="s">
        <v>2986</v>
      </c>
    </row>
    <row r="1679" spans="51:75" x14ac:dyDescent="0.3">
      <c r="AY1679" s="12" t="e">
        <f>VLOOKUP(C1679,#REF!, 2,FALSE)</f>
        <v>#REF!</v>
      </c>
      <c r="BM1679" s="5" t="s">
        <v>5331</v>
      </c>
      <c r="BN1679" s="5" t="s">
        <v>3210</v>
      </c>
      <c r="BO1679" s="5" t="s">
        <v>2476</v>
      </c>
      <c r="BU1679" s="5" t="s">
        <v>5331</v>
      </c>
      <c r="BV1679" s="5" t="s">
        <v>3210</v>
      </c>
      <c r="BW1679" s="5" t="s">
        <v>2476</v>
      </c>
    </row>
    <row r="1680" spans="51:75" x14ac:dyDescent="0.3">
      <c r="AY1680" s="12" t="e">
        <f>VLOOKUP(C1680,#REF!, 2,FALSE)</f>
        <v>#REF!</v>
      </c>
      <c r="BM1680" s="5" t="s">
        <v>5333</v>
      </c>
      <c r="BN1680" s="5" t="s">
        <v>3210</v>
      </c>
      <c r="BO1680" s="5" t="s">
        <v>2112</v>
      </c>
      <c r="BU1680" s="5" t="s">
        <v>5333</v>
      </c>
      <c r="BV1680" s="5" t="s">
        <v>3210</v>
      </c>
      <c r="BW1680" s="5" t="s">
        <v>2112</v>
      </c>
    </row>
    <row r="1681" spans="51:75" x14ac:dyDescent="0.3">
      <c r="AY1681" s="12" t="e">
        <f>VLOOKUP(C1681,#REF!, 2,FALSE)</f>
        <v>#REF!</v>
      </c>
      <c r="BM1681" s="5" t="s">
        <v>5334</v>
      </c>
      <c r="BN1681" s="5" t="s">
        <v>17002</v>
      </c>
      <c r="BO1681" s="5" t="s">
        <v>2476</v>
      </c>
      <c r="BU1681" s="5" t="s">
        <v>5334</v>
      </c>
      <c r="BV1681" s="5" t="s">
        <v>17002</v>
      </c>
      <c r="BW1681" s="5" t="s">
        <v>2476</v>
      </c>
    </row>
    <row r="1682" spans="51:75" x14ac:dyDescent="0.3">
      <c r="AY1682" s="12" t="e">
        <f>VLOOKUP(C1682,#REF!, 2,FALSE)</f>
        <v>#REF!</v>
      </c>
      <c r="BM1682" s="5" t="s">
        <v>5335</v>
      </c>
      <c r="BN1682" s="5" t="s">
        <v>1345</v>
      </c>
      <c r="BO1682" s="5" t="s">
        <v>732</v>
      </c>
      <c r="BU1682" s="5" t="s">
        <v>5335</v>
      </c>
      <c r="BV1682" s="5" t="s">
        <v>1345</v>
      </c>
      <c r="BW1682" s="5" t="s">
        <v>732</v>
      </c>
    </row>
    <row r="1683" spans="51:75" x14ac:dyDescent="0.3">
      <c r="AY1683" s="12" t="e">
        <f>VLOOKUP(C1683,#REF!, 2,FALSE)</f>
        <v>#REF!</v>
      </c>
      <c r="BM1683" s="5" t="s">
        <v>81</v>
      </c>
      <c r="BN1683" s="5" t="s">
        <v>1345</v>
      </c>
      <c r="BO1683" s="5" t="s">
        <v>5337</v>
      </c>
      <c r="BU1683" s="5" t="s">
        <v>81</v>
      </c>
      <c r="BV1683" s="5" t="s">
        <v>1345</v>
      </c>
      <c r="BW1683" s="5" t="s">
        <v>5337</v>
      </c>
    </row>
    <row r="1684" spans="51:75" x14ac:dyDescent="0.3">
      <c r="AY1684" s="12" t="e">
        <f>VLOOKUP(C1684,#REF!, 2,FALSE)</f>
        <v>#REF!</v>
      </c>
      <c r="BM1684" s="5" t="s">
        <v>5338</v>
      </c>
      <c r="BN1684" s="5" t="s">
        <v>852</v>
      </c>
      <c r="BO1684" s="5" t="s">
        <v>2986</v>
      </c>
      <c r="BU1684" s="5" t="s">
        <v>5338</v>
      </c>
      <c r="BV1684" s="5" t="s">
        <v>852</v>
      </c>
      <c r="BW1684" s="5" t="s">
        <v>2986</v>
      </c>
    </row>
    <row r="1685" spans="51:75" x14ac:dyDescent="0.3">
      <c r="AY1685" s="12" t="e">
        <f>VLOOKUP(C1685,#REF!, 2,FALSE)</f>
        <v>#REF!</v>
      </c>
      <c r="BM1685" s="5" t="s">
        <v>5339</v>
      </c>
      <c r="BN1685" s="5" t="s">
        <v>619</v>
      </c>
      <c r="BO1685" s="5" t="s">
        <v>4605</v>
      </c>
      <c r="BU1685" s="5" t="s">
        <v>5339</v>
      </c>
      <c r="BV1685" s="5" t="s">
        <v>619</v>
      </c>
      <c r="BW1685" s="5" t="s">
        <v>4605</v>
      </c>
    </row>
    <row r="1686" spans="51:75" x14ac:dyDescent="0.3">
      <c r="AY1686" s="12" t="e">
        <f>VLOOKUP(C1686,#REF!, 2,FALSE)</f>
        <v>#REF!</v>
      </c>
      <c r="BM1686" s="5" t="s">
        <v>5340</v>
      </c>
      <c r="BN1686" s="5" t="s">
        <v>3210</v>
      </c>
      <c r="BO1686" s="5" t="s">
        <v>2382</v>
      </c>
      <c r="BU1686" s="5" t="s">
        <v>5340</v>
      </c>
      <c r="BV1686" s="5" t="s">
        <v>3210</v>
      </c>
      <c r="BW1686" s="5" t="s">
        <v>2382</v>
      </c>
    </row>
    <row r="1687" spans="51:75" x14ac:dyDescent="0.3">
      <c r="AY1687" s="12" t="e">
        <f>VLOOKUP(C1687,#REF!, 2,FALSE)</f>
        <v>#REF!</v>
      </c>
      <c r="BM1687" s="5" t="s">
        <v>5341</v>
      </c>
      <c r="BN1687" s="5" t="s">
        <v>3210</v>
      </c>
      <c r="BO1687" s="5" t="s">
        <v>5342</v>
      </c>
      <c r="BU1687" s="5" t="s">
        <v>5341</v>
      </c>
      <c r="BV1687" s="5" t="s">
        <v>3210</v>
      </c>
      <c r="BW1687" s="5" t="s">
        <v>5342</v>
      </c>
    </row>
    <row r="1688" spans="51:75" x14ac:dyDescent="0.3">
      <c r="AY1688" s="12" t="e">
        <f>VLOOKUP(C1688,#REF!, 2,FALSE)</f>
        <v>#REF!</v>
      </c>
      <c r="BM1688" s="5" t="s">
        <v>161</v>
      </c>
      <c r="BN1688" s="5" t="s">
        <v>621</v>
      </c>
      <c r="BO1688" s="5" t="s">
        <v>5343</v>
      </c>
      <c r="BU1688" s="5" t="s">
        <v>161</v>
      </c>
      <c r="BV1688" s="5" t="s">
        <v>621</v>
      </c>
      <c r="BW1688" s="5" t="s">
        <v>5343</v>
      </c>
    </row>
    <row r="1689" spans="51:75" x14ac:dyDescent="0.3">
      <c r="AY1689" s="12" t="e">
        <f>VLOOKUP(C1689,#REF!, 2,FALSE)</f>
        <v>#REF!</v>
      </c>
      <c r="BM1689" s="5" t="s">
        <v>1026</v>
      </c>
      <c r="BN1689" s="5" t="s">
        <v>3210</v>
      </c>
      <c r="BO1689" s="5" t="s">
        <v>5344</v>
      </c>
      <c r="BU1689" s="5" t="s">
        <v>1026</v>
      </c>
      <c r="BV1689" s="5" t="s">
        <v>3210</v>
      </c>
      <c r="BW1689" s="5" t="s">
        <v>5344</v>
      </c>
    </row>
    <row r="1690" spans="51:75" x14ac:dyDescent="0.3">
      <c r="AY1690" s="12" t="e">
        <f>VLOOKUP(C1690,#REF!, 2,FALSE)</f>
        <v>#REF!</v>
      </c>
      <c r="BM1690" s="5" t="s">
        <v>5345</v>
      </c>
      <c r="BN1690" s="5" t="s">
        <v>618</v>
      </c>
      <c r="BO1690" s="5" t="s">
        <v>3376</v>
      </c>
      <c r="BU1690" s="5" t="s">
        <v>5345</v>
      </c>
      <c r="BV1690" s="5" t="s">
        <v>618</v>
      </c>
      <c r="BW1690" s="5" t="s">
        <v>3376</v>
      </c>
    </row>
    <row r="1691" spans="51:75" x14ac:dyDescent="0.3">
      <c r="AY1691" s="12" t="e">
        <f>VLOOKUP(C1691,#REF!, 2,FALSE)</f>
        <v>#REF!</v>
      </c>
      <c r="BM1691" s="5" t="s">
        <v>5346</v>
      </c>
      <c r="BN1691" s="5" t="s">
        <v>3210</v>
      </c>
      <c r="BO1691" s="5" t="s">
        <v>2708</v>
      </c>
      <c r="BU1691" s="5" t="s">
        <v>5346</v>
      </c>
      <c r="BV1691" s="5" t="s">
        <v>3210</v>
      </c>
      <c r="BW1691" s="5" t="s">
        <v>2708</v>
      </c>
    </row>
    <row r="1692" spans="51:75" x14ac:dyDescent="0.3">
      <c r="AY1692" s="12" t="e">
        <f>VLOOKUP(C1692,#REF!, 2,FALSE)</f>
        <v>#REF!</v>
      </c>
      <c r="BM1692" s="5" t="s">
        <v>1027</v>
      </c>
      <c r="BN1692" s="5" t="s">
        <v>3210</v>
      </c>
      <c r="BO1692" s="5" t="s">
        <v>847</v>
      </c>
      <c r="BU1692" s="5" t="s">
        <v>1027</v>
      </c>
      <c r="BV1692" s="5" t="s">
        <v>3210</v>
      </c>
      <c r="BW1692" s="5" t="s">
        <v>847</v>
      </c>
    </row>
    <row r="1693" spans="51:75" x14ac:dyDescent="0.3">
      <c r="AY1693" s="12" t="e">
        <f>VLOOKUP(C1693,#REF!, 2,FALSE)</f>
        <v>#REF!</v>
      </c>
      <c r="BM1693" s="5" t="s">
        <v>5347</v>
      </c>
      <c r="BN1693" s="5" t="s">
        <v>3210</v>
      </c>
      <c r="BO1693" s="5" t="s">
        <v>5348</v>
      </c>
      <c r="BU1693" s="5" t="s">
        <v>5347</v>
      </c>
      <c r="BV1693" s="5" t="s">
        <v>3210</v>
      </c>
      <c r="BW1693" s="5" t="s">
        <v>5348</v>
      </c>
    </row>
    <row r="1694" spans="51:75" x14ac:dyDescent="0.3">
      <c r="AY1694" s="12" t="e">
        <f>VLOOKUP(C1694,#REF!, 2,FALSE)</f>
        <v>#REF!</v>
      </c>
      <c r="BM1694" s="5" t="s">
        <v>5349</v>
      </c>
      <c r="BN1694" s="5" t="s">
        <v>3210</v>
      </c>
      <c r="BO1694" s="5" t="s">
        <v>5350</v>
      </c>
      <c r="BU1694" s="5" t="s">
        <v>5349</v>
      </c>
      <c r="BV1694" s="5" t="s">
        <v>3210</v>
      </c>
      <c r="BW1694" s="5" t="s">
        <v>5350</v>
      </c>
    </row>
    <row r="1695" spans="51:75" x14ac:dyDescent="0.3">
      <c r="AY1695" s="12" t="e">
        <f>VLOOKUP(C1695,#REF!, 2,FALSE)</f>
        <v>#REF!</v>
      </c>
      <c r="BM1695" s="5" t="s">
        <v>5351</v>
      </c>
      <c r="BN1695" s="5" t="s">
        <v>1275</v>
      </c>
      <c r="BO1695" s="5" t="s">
        <v>5352</v>
      </c>
      <c r="BU1695" s="5" t="s">
        <v>5351</v>
      </c>
      <c r="BV1695" s="5" t="s">
        <v>1275</v>
      </c>
      <c r="BW1695" s="5" t="s">
        <v>5352</v>
      </c>
    </row>
    <row r="1696" spans="51:75" x14ac:dyDescent="0.3">
      <c r="AY1696" s="12" t="e">
        <f>VLOOKUP(C1696,#REF!, 2,FALSE)</f>
        <v>#REF!</v>
      </c>
      <c r="BM1696" s="5" t="s">
        <v>5353</v>
      </c>
      <c r="BN1696" s="5" t="s">
        <v>3210</v>
      </c>
      <c r="BO1696" s="5" t="s">
        <v>5354</v>
      </c>
      <c r="BU1696" s="5" t="s">
        <v>5353</v>
      </c>
      <c r="BV1696" s="5" t="s">
        <v>3210</v>
      </c>
      <c r="BW1696" s="5" t="s">
        <v>5354</v>
      </c>
    </row>
    <row r="1697" spans="51:75" x14ac:dyDescent="0.3">
      <c r="AY1697" s="12" t="e">
        <f>VLOOKUP(C1697,#REF!, 2,FALSE)</f>
        <v>#REF!</v>
      </c>
      <c r="BM1697" s="5" t="s">
        <v>1028</v>
      </c>
      <c r="BN1697" s="5" t="s">
        <v>3210</v>
      </c>
      <c r="BO1697" s="5" t="s">
        <v>5355</v>
      </c>
      <c r="BU1697" s="5" t="s">
        <v>1028</v>
      </c>
      <c r="BV1697" s="5" t="s">
        <v>3210</v>
      </c>
      <c r="BW1697" s="5" t="s">
        <v>5355</v>
      </c>
    </row>
    <row r="1698" spans="51:75" x14ac:dyDescent="0.3">
      <c r="AY1698" s="12" t="e">
        <f>VLOOKUP(C1698,#REF!, 2,FALSE)</f>
        <v>#REF!</v>
      </c>
      <c r="BM1698" s="5" t="s">
        <v>148</v>
      </c>
      <c r="BN1698" s="5" t="s">
        <v>3210</v>
      </c>
      <c r="BO1698" s="5" t="s">
        <v>5356</v>
      </c>
      <c r="BU1698" s="5" t="s">
        <v>148</v>
      </c>
      <c r="BV1698" s="5" t="s">
        <v>3210</v>
      </c>
      <c r="BW1698" s="5" t="s">
        <v>5356</v>
      </c>
    </row>
    <row r="1699" spans="51:75" x14ac:dyDescent="0.3">
      <c r="AY1699" s="12" t="e">
        <f>VLOOKUP(C1699,#REF!, 2,FALSE)</f>
        <v>#REF!</v>
      </c>
      <c r="BM1699" s="5" t="s">
        <v>147</v>
      </c>
      <c r="BN1699" s="5" t="s">
        <v>3210</v>
      </c>
      <c r="BO1699" s="5" t="s">
        <v>5357</v>
      </c>
      <c r="BU1699" s="5" t="s">
        <v>147</v>
      </c>
      <c r="BV1699" s="5" t="s">
        <v>3210</v>
      </c>
      <c r="BW1699" s="5" t="s">
        <v>5357</v>
      </c>
    </row>
    <row r="1700" spans="51:75" x14ac:dyDescent="0.3">
      <c r="AY1700" s="12" t="e">
        <f>VLOOKUP(C1700,#REF!, 2,FALSE)</f>
        <v>#REF!</v>
      </c>
      <c r="BM1700" s="5" t="s">
        <v>5358</v>
      </c>
      <c r="BN1700" s="5" t="s">
        <v>3210</v>
      </c>
      <c r="BO1700" s="5" t="s">
        <v>5359</v>
      </c>
      <c r="BU1700" s="5" t="s">
        <v>5358</v>
      </c>
      <c r="BV1700" s="5" t="s">
        <v>3210</v>
      </c>
      <c r="BW1700" s="5" t="s">
        <v>5359</v>
      </c>
    </row>
    <row r="1701" spans="51:75" x14ac:dyDescent="0.3">
      <c r="AY1701" s="12" t="e">
        <f>VLOOKUP(C1701,#REF!, 2,FALSE)</f>
        <v>#REF!</v>
      </c>
      <c r="BM1701" s="5" t="s">
        <v>5361</v>
      </c>
      <c r="BN1701" s="5" t="s">
        <v>3210</v>
      </c>
      <c r="BO1701" s="5" t="s">
        <v>4735</v>
      </c>
      <c r="BU1701" s="5" t="s">
        <v>5361</v>
      </c>
      <c r="BV1701" s="5" t="s">
        <v>3210</v>
      </c>
      <c r="BW1701" s="5" t="s">
        <v>4735</v>
      </c>
    </row>
    <row r="1702" spans="51:75" x14ac:dyDescent="0.3">
      <c r="AY1702" s="12" t="e">
        <f>VLOOKUP(C1702,#REF!, 2,FALSE)</f>
        <v>#REF!</v>
      </c>
      <c r="BM1702" s="5" t="s">
        <v>146</v>
      </c>
      <c r="BN1702" s="5" t="s">
        <v>3210</v>
      </c>
      <c r="BO1702" s="5" t="s">
        <v>4513</v>
      </c>
      <c r="BU1702" s="5" t="s">
        <v>146</v>
      </c>
      <c r="BV1702" s="5" t="s">
        <v>3210</v>
      </c>
      <c r="BW1702" s="5" t="s">
        <v>4513</v>
      </c>
    </row>
    <row r="1703" spans="51:75" x14ac:dyDescent="0.3">
      <c r="AY1703" s="12" t="e">
        <f>VLOOKUP(C1703,#REF!, 2,FALSE)</f>
        <v>#REF!</v>
      </c>
      <c r="BM1703" s="5" t="s">
        <v>1029</v>
      </c>
      <c r="BN1703" s="5" t="s">
        <v>3210</v>
      </c>
      <c r="BO1703" s="5" t="s">
        <v>715</v>
      </c>
      <c r="BU1703" s="5" t="s">
        <v>1029</v>
      </c>
      <c r="BV1703" s="5" t="s">
        <v>3210</v>
      </c>
      <c r="BW1703" s="5" t="s">
        <v>715</v>
      </c>
    </row>
    <row r="1704" spans="51:75" x14ac:dyDescent="0.3">
      <c r="AY1704" s="12" t="e">
        <f>VLOOKUP(C1704,#REF!, 2,FALSE)</f>
        <v>#REF!</v>
      </c>
      <c r="BM1704" s="5" t="s">
        <v>82</v>
      </c>
      <c r="BN1704" s="5" t="s">
        <v>2986</v>
      </c>
      <c r="BO1704" s="5" t="s">
        <v>787</v>
      </c>
      <c r="BU1704" s="5" t="s">
        <v>82</v>
      </c>
      <c r="BV1704" s="5" t="s">
        <v>2986</v>
      </c>
      <c r="BW1704" s="5" t="s">
        <v>787</v>
      </c>
    </row>
    <row r="1705" spans="51:75" x14ac:dyDescent="0.3">
      <c r="AY1705" s="12" t="e">
        <f>VLOOKUP(C1705,#REF!, 2,FALSE)</f>
        <v>#REF!</v>
      </c>
      <c r="BM1705" s="5" t="s">
        <v>5363</v>
      </c>
      <c r="BN1705" s="5" t="s">
        <v>17000</v>
      </c>
      <c r="BO1705" s="5" t="s">
        <v>5364</v>
      </c>
      <c r="BU1705" s="5" t="s">
        <v>5363</v>
      </c>
      <c r="BV1705" s="5" t="s">
        <v>17000</v>
      </c>
      <c r="BW1705" s="5" t="s">
        <v>5364</v>
      </c>
    </row>
    <row r="1706" spans="51:75" x14ac:dyDescent="0.3">
      <c r="AY1706" s="12" t="e">
        <f>VLOOKUP(C1706,#REF!, 2,FALSE)</f>
        <v>#REF!</v>
      </c>
      <c r="BM1706" s="5" t="s">
        <v>5366</v>
      </c>
      <c r="BN1706" s="5" t="s">
        <v>852</v>
      </c>
      <c r="BO1706" s="5" t="s">
        <v>5364</v>
      </c>
      <c r="BU1706" s="5" t="s">
        <v>5366</v>
      </c>
      <c r="BV1706" s="5" t="s">
        <v>852</v>
      </c>
      <c r="BW1706" s="5" t="s">
        <v>5364</v>
      </c>
    </row>
    <row r="1707" spans="51:75" x14ac:dyDescent="0.3">
      <c r="AY1707" s="12" t="e">
        <f>VLOOKUP(C1707,#REF!, 2,FALSE)</f>
        <v>#REF!</v>
      </c>
      <c r="BM1707" s="5" t="s">
        <v>83</v>
      </c>
      <c r="BN1707" s="5" t="s">
        <v>852</v>
      </c>
      <c r="BO1707" s="5" t="s">
        <v>1669</v>
      </c>
      <c r="BU1707" s="5" t="s">
        <v>83</v>
      </c>
      <c r="BV1707" s="5" t="s">
        <v>852</v>
      </c>
      <c r="BW1707" s="5" t="s">
        <v>1669</v>
      </c>
    </row>
    <row r="1708" spans="51:75" x14ac:dyDescent="0.3">
      <c r="AY1708" s="12" t="e">
        <f>VLOOKUP(C1708,#REF!, 2,FALSE)</f>
        <v>#REF!</v>
      </c>
      <c r="BM1708" s="5" t="s">
        <v>84</v>
      </c>
      <c r="BN1708" s="5" t="s">
        <v>852</v>
      </c>
      <c r="BO1708" s="5" t="s">
        <v>3549</v>
      </c>
      <c r="BU1708" s="5" t="s">
        <v>84</v>
      </c>
      <c r="BV1708" s="5" t="s">
        <v>852</v>
      </c>
      <c r="BW1708" s="5" t="s">
        <v>3549</v>
      </c>
    </row>
    <row r="1709" spans="51:75" x14ac:dyDescent="0.3">
      <c r="AY1709" s="12" t="e">
        <f>VLOOKUP(C1709,#REF!, 2,FALSE)</f>
        <v>#REF!</v>
      </c>
      <c r="BM1709" s="5" t="s">
        <v>1030</v>
      </c>
      <c r="BN1709" s="5" t="s">
        <v>3210</v>
      </c>
      <c r="BO1709" s="5" t="s">
        <v>5368</v>
      </c>
      <c r="BU1709" s="5" t="s">
        <v>1030</v>
      </c>
      <c r="BV1709" s="5" t="s">
        <v>3210</v>
      </c>
      <c r="BW1709" s="5" t="s">
        <v>5368</v>
      </c>
    </row>
    <row r="1710" spans="51:75" x14ac:dyDescent="0.3">
      <c r="AY1710" s="12" t="e">
        <f>VLOOKUP(C1710,#REF!, 2,FALSE)</f>
        <v>#REF!</v>
      </c>
      <c r="BM1710" s="5" t="s">
        <v>1031</v>
      </c>
      <c r="BN1710" s="5" t="s">
        <v>865</v>
      </c>
      <c r="BO1710" s="5" t="s">
        <v>5369</v>
      </c>
      <c r="BU1710" s="5" t="s">
        <v>1031</v>
      </c>
      <c r="BV1710" s="5" t="s">
        <v>865</v>
      </c>
      <c r="BW1710" s="5" t="s">
        <v>5369</v>
      </c>
    </row>
    <row r="1711" spans="51:75" x14ac:dyDescent="0.3">
      <c r="AY1711" s="12" t="e">
        <f>VLOOKUP(C1711,#REF!, 2,FALSE)</f>
        <v>#REF!</v>
      </c>
      <c r="BM1711" s="5" t="s">
        <v>1032</v>
      </c>
      <c r="BN1711" s="5" t="s">
        <v>865</v>
      </c>
      <c r="BO1711" s="5" t="s">
        <v>5370</v>
      </c>
      <c r="BU1711" s="5" t="s">
        <v>1032</v>
      </c>
      <c r="BV1711" s="5" t="s">
        <v>865</v>
      </c>
      <c r="BW1711" s="5" t="s">
        <v>5370</v>
      </c>
    </row>
    <row r="1712" spans="51:75" x14ac:dyDescent="0.3">
      <c r="AY1712" s="12" t="e">
        <f>VLOOKUP(C1712,#REF!, 2,FALSE)</f>
        <v>#REF!</v>
      </c>
      <c r="BM1712" s="5" t="s">
        <v>1033</v>
      </c>
      <c r="BN1712" s="5" t="s">
        <v>865</v>
      </c>
      <c r="BO1712" s="5" t="s">
        <v>5371</v>
      </c>
      <c r="BU1712" s="5" t="s">
        <v>1033</v>
      </c>
      <c r="BV1712" s="5" t="s">
        <v>865</v>
      </c>
      <c r="BW1712" s="5" t="s">
        <v>5371</v>
      </c>
    </row>
    <row r="1713" spans="51:75" x14ac:dyDescent="0.3">
      <c r="AY1713" s="12" t="e">
        <f>VLOOKUP(C1713,#REF!, 2,FALSE)</f>
        <v>#REF!</v>
      </c>
      <c r="BM1713" s="5" t="s">
        <v>5372</v>
      </c>
      <c r="BN1713" s="5" t="s">
        <v>3210</v>
      </c>
      <c r="BO1713" s="5" t="s">
        <v>5373</v>
      </c>
      <c r="BU1713" s="5" t="s">
        <v>5372</v>
      </c>
      <c r="BV1713" s="5" t="s">
        <v>3210</v>
      </c>
      <c r="BW1713" s="5" t="s">
        <v>5373</v>
      </c>
    </row>
    <row r="1714" spans="51:75" x14ac:dyDescent="0.3">
      <c r="AY1714" s="12" t="e">
        <f>VLOOKUP(C1714,#REF!, 2,FALSE)</f>
        <v>#REF!</v>
      </c>
      <c r="BM1714" s="5" t="s">
        <v>1034</v>
      </c>
      <c r="BN1714" s="5" t="s">
        <v>3210</v>
      </c>
      <c r="BO1714" s="5" t="s">
        <v>5374</v>
      </c>
      <c r="BU1714" s="5" t="s">
        <v>1034</v>
      </c>
      <c r="BV1714" s="5" t="s">
        <v>3210</v>
      </c>
      <c r="BW1714" s="5" t="s">
        <v>5374</v>
      </c>
    </row>
    <row r="1715" spans="51:75" x14ac:dyDescent="0.3">
      <c r="AY1715" s="12" t="e">
        <f>VLOOKUP(C1715,#REF!, 2,FALSE)</f>
        <v>#REF!</v>
      </c>
      <c r="BM1715" s="5" t="s">
        <v>145</v>
      </c>
      <c r="BN1715" s="5" t="s">
        <v>3210</v>
      </c>
      <c r="BO1715" s="5" t="s">
        <v>5377</v>
      </c>
      <c r="BU1715" s="5" t="s">
        <v>145</v>
      </c>
      <c r="BV1715" s="5" t="s">
        <v>3210</v>
      </c>
      <c r="BW1715" s="5" t="s">
        <v>5377</v>
      </c>
    </row>
    <row r="1716" spans="51:75" x14ac:dyDescent="0.3">
      <c r="AY1716" s="12" t="e">
        <f>VLOOKUP(C1716,#REF!, 2,FALSE)</f>
        <v>#REF!</v>
      </c>
      <c r="BM1716" s="5" t="s">
        <v>165</v>
      </c>
      <c r="BN1716" s="5" t="s">
        <v>3210</v>
      </c>
      <c r="BO1716" s="5" t="s">
        <v>5378</v>
      </c>
      <c r="BU1716" s="5" t="s">
        <v>165</v>
      </c>
      <c r="BV1716" s="5" t="s">
        <v>3210</v>
      </c>
      <c r="BW1716" s="5" t="s">
        <v>5378</v>
      </c>
    </row>
    <row r="1717" spans="51:75" x14ac:dyDescent="0.3">
      <c r="AY1717" s="12" t="e">
        <f>VLOOKUP(C1717,#REF!, 2,FALSE)</f>
        <v>#REF!</v>
      </c>
      <c r="BM1717" s="5" t="s">
        <v>5379</v>
      </c>
      <c r="BN1717" s="5" t="s">
        <v>1073</v>
      </c>
      <c r="BO1717" s="5" t="s">
        <v>1070</v>
      </c>
      <c r="BU1717" s="5" t="s">
        <v>5379</v>
      </c>
      <c r="BV1717" s="5" t="s">
        <v>1073</v>
      </c>
      <c r="BW1717" s="5" t="s">
        <v>1070</v>
      </c>
    </row>
    <row r="1718" spans="51:75" x14ac:dyDescent="0.3">
      <c r="AY1718" s="12" t="e">
        <f>VLOOKUP(C1718,#REF!, 2,FALSE)</f>
        <v>#REF!</v>
      </c>
      <c r="BM1718" s="5" t="s">
        <v>85</v>
      </c>
      <c r="BN1718" s="5" t="s">
        <v>3210</v>
      </c>
      <c r="BO1718" s="5" t="s">
        <v>4162</v>
      </c>
      <c r="BU1718" s="5" t="s">
        <v>85</v>
      </c>
      <c r="BV1718" s="5" t="s">
        <v>3210</v>
      </c>
      <c r="BW1718" s="5" t="s">
        <v>4162</v>
      </c>
    </row>
    <row r="1719" spans="51:75" x14ac:dyDescent="0.3">
      <c r="AY1719" s="12" t="e">
        <f>VLOOKUP(C1719,#REF!, 2,FALSE)</f>
        <v>#REF!</v>
      </c>
      <c r="BM1719" s="5" t="s">
        <v>162</v>
      </c>
      <c r="BN1719" s="5" t="s">
        <v>3210</v>
      </c>
      <c r="BO1719" s="5" t="s">
        <v>4103</v>
      </c>
      <c r="BU1719" s="5" t="s">
        <v>162</v>
      </c>
      <c r="BV1719" s="5" t="s">
        <v>3210</v>
      </c>
      <c r="BW1719" s="5" t="s">
        <v>4103</v>
      </c>
    </row>
    <row r="1720" spans="51:75" x14ac:dyDescent="0.3">
      <c r="AY1720" s="12" t="e">
        <f>VLOOKUP(C1720,#REF!, 2,FALSE)</f>
        <v>#REF!</v>
      </c>
      <c r="BM1720" s="5" t="s">
        <v>163</v>
      </c>
      <c r="BN1720" s="5" t="s">
        <v>3210</v>
      </c>
      <c r="BO1720" s="5" t="s">
        <v>4103</v>
      </c>
      <c r="BU1720" s="5" t="s">
        <v>163</v>
      </c>
      <c r="BV1720" s="5" t="s">
        <v>3210</v>
      </c>
      <c r="BW1720" s="5" t="s">
        <v>4103</v>
      </c>
    </row>
    <row r="1721" spans="51:75" x14ac:dyDescent="0.3">
      <c r="AY1721" s="12" t="e">
        <f>VLOOKUP(C1721,#REF!, 2,FALSE)</f>
        <v>#REF!</v>
      </c>
      <c r="BM1721" s="5" t="s">
        <v>164</v>
      </c>
      <c r="BN1721" s="5" t="s">
        <v>3210</v>
      </c>
      <c r="BO1721" s="5" t="s">
        <v>5385</v>
      </c>
      <c r="BU1721" s="5" t="s">
        <v>164</v>
      </c>
      <c r="BV1721" s="5" t="s">
        <v>3210</v>
      </c>
      <c r="BW1721" s="5" t="s">
        <v>5385</v>
      </c>
    </row>
    <row r="1722" spans="51:75" x14ac:dyDescent="0.3">
      <c r="AY1722" s="12" t="e">
        <f>VLOOKUP(C1722,#REF!, 2,FALSE)</f>
        <v>#REF!</v>
      </c>
      <c r="BM1722" s="5" t="s">
        <v>5386</v>
      </c>
      <c r="BN1722" s="5" t="s">
        <v>17007</v>
      </c>
      <c r="BO1722" s="5" t="s">
        <v>773</v>
      </c>
      <c r="BU1722" s="5" t="s">
        <v>5386</v>
      </c>
      <c r="BV1722" s="5" t="s">
        <v>17007</v>
      </c>
      <c r="BW1722" s="5" t="s">
        <v>773</v>
      </c>
    </row>
    <row r="1723" spans="51:75" x14ac:dyDescent="0.3">
      <c r="AY1723" s="12" t="e">
        <f>VLOOKUP(C1723,#REF!, 2,FALSE)</f>
        <v>#REF!</v>
      </c>
      <c r="BM1723" s="5" t="s">
        <v>5387</v>
      </c>
      <c r="BN1723" s="5" t="s">
        <v>718</v>
      </c>
      <c r="BO1723" s="5" t="s">
        <v>773</v>
      </c>
      <c r="BU1723" s="5" t="s">
        <v>5387</v>
      </c>
      <c r="BV1723" s="5" t="s">
        <v>718</v>
      </c>
      <c r="BW1723" s="5" t="s">
        <v>773</v>
      </c>
    </row>
    <row r="1724" spans="51:75" x14ac:dyDescent="0.3">
      <c r="AY1724" s="12" t="e">
        <f>VLOOKUP(C1724,#REF!, 2,FALSE)</f>
        <v>#REF!</v>
      </c>
      <c r="BM1724" s="5" t="s">
        <v>5388</v>
      </c>
      <c r="BN1724" s="5" t="s">
        <v>703</v>
      </c>
      <c r="BO1724" s="5" t="s">
        <v>5389</v>
      </c>
      <c r="BU1724" s="5" t="s">
        <v>5388</v>
      </c>
      <c r="BV1724" s="5" t="s">
        <v>703</v>
      </c>
      <c r="BW1724" s="5" t="s">
        <v>5389</v>
      </c>
    </row>
    <row r="1725" spans="51:75" x14ac:dyDescent="0.3">
      <c r="AY1725" s="12" t="e">
        <f>VLOOKUP(C1725,#REF!, 2,FALSE)</f>
        <v>#REF!</v>
      </c>
      <c r="BM1725" s="5" t="s">
        <v>5391</v>
      </c>
      <c r="BN1725" s="5" t="s">
        <v>2982</v>
      </c>
      <c r="BO1725" s="5" t="s">
        <v>732</v>
      </c>
      <c r="BU1725" s="5" t="s">
        <v>5391</v>
      </c>
      <c r="BV1725" s="5" t="s">
        <v>2982</v>
      </c>
      <c r="BW1725" s="5" t="s">
        <v>732</v>
      </c>
    </row>
    <row r="1726" spans="51:75" x14ac:dyDescent="0.3">
      <c r="AY1726" s="12" t="e">
        <f>VLOOKUP(C1726,#REF!, 2,FALSE)</f>
        <v>#REF!</v>
      </c>
      <c r="BM1726" s="5" t="s">
        <v>1035</v>
      </c>
      <c r="BN1726" s="5" t="s">
        <v>778</v>
      </c>
      <c r="BO1726" s="5" t="s">
        <v>2720</v>
      </c>
      <c r="BU1726" s="5" t="s">
        <v>1035</v>
      </c>
      <c r="BV1726" s="5" t="s">
        <v>778</v>
      </c>
      <c r="BW1726" s="5" t="s">
        <v>2720</v>
      </c>
    </row>
    <row r="1727" spans="51:75" x14ac:dyDescent="0.3">
      <c r="AY1727" s="12" t="e">
        <f>VLOOKUP(C1727,#REF!, 2,FALSE)</f>
        <v>#REF!</v>
      </c>
      <c r="BM1727" s="5" t="s">
        <v>5392</v>
      </c>
      <c r="BN1727" s="5" t="s">
        <v>790</v>
      </c>
      <c r="BO1727" s="5" t="s">
        <v>773</v>
      </c>
      <c r="BU1727" s="5" t="s">
        <v>5392</v>
      </c>
      <c r="BV1727" s="5" t="s">
        <v>790</v>
      </c>
      <c r="BW1727" s="5" t="s">
        <v>773</v>
      </c>
    </row>
    <row r="1728" spans="51:75" x14ac:dyDescent="0.3">
      <c r="AY1728" s="12" t="e">
        <f>VLOOKUP(C1728,#REF!, 2,FALSE)</f>
        <v>#REF!</v>
      </c>
      <c r="BM1728" s="5" t="s">
        <v>166</v>
      </c>
      <c r="BN1728" s="5" t="s">
        <v>790</v>
      </c>
      <c r="BO1728" s="5" t="s">
        <v>3506</v>
      </c>
      <c r="BU1728" s="5" t="s">
        <v>166</v>
      </c>
      <c r="BV1728" s="5" t="s">
        <v>790</v>
      </c>
      <c r="BW1728" s="5" t="s">
        <v>3506</v>
      </c>
    </row>
    <row r="1729" spans="51:75" x14ac:dyDescent="0.3">
      <c r="AY1729" s="12" t="e">
        <f>VLOOKUP(C1729,#REF!, 2,FALSE)</f>
        <v>#REF!</v>
      </c>
      <c r="BM1729" s="5" t="s">
        <v>5393</v>
      </c>
      <c r="BN1729" s="5" t="s">
        <v>790</v>
      </c>
      <c r="BO1729" s="5" t="s">
        <v>5174</v>
      </c>
      <c r="BU1729" s="5" t="s">
        <v>5393</v>
      </c>
      <c r="BV1729" s="5" t="s">
        <v>790</v>
      </c>
      <c r="BW1729" s="5" t="s">
        <v>5174</v>
      </c>
    </row>
    <row r="1730" spans="51:75" x14ac:dyDescent="0.3">
      <c r="AY1730" s="12" t="e">
        <f>VLOOKUP(C1730,#REF!, 2,FALSE)</f>
        <v>#REF!</v>
      </c>
      <c r="BM1730" s="5" t="s">
        <v>5395</v>
      </c>
      <c r="BN1730" s="5" t="s">
        <v>1345</v>
      </c>
      <c r="BO1730" s="5" t="s">
        <v>5396</v>
      </c>
      <c r="BU1730" s="5" t="s">
        <v>5395</v>
      </c>
      <c r="BV1730" s="5" t="s">
        <v>1345</v>
      </c>
      <c r="BW1730" s="5" t="s">
        <v>5396</v>
      </c>
    </row>
    <row r="1731" spans="51:75" x14ac:dyDescent="0.3">
      <c r="AY1731" s="12" t="e">
        <f>VLOOKUP(C1731,#REF!, 2,FALSE)</f>
        <v>#REF!</v>
      </c>
      <c r="BM1731" s="5" t="s">
        <v>5397</v>
      </c>
      <c r="BN1731" s="5" t="s">
        <v>722</v>
      </c>
      <c r="BO1731" s="5" t="s">
        <v>5399</v>
      </c>
      <c r="BU1731" s="5" t="s">
        <v>5397</v>
      </c>
      <c r="BV1731" s="5" t="s">
        <v>722</v>
      </c>
      <c r="BW1731" s="5" t="s">
        <v>5399</v>
      </c>
    </row>
    <row r="1732" spans="51:75" x14ac:dyDescent="0.3">
      <c r="AY1732" s="12" t="e">
        <f>VLOOKUP(C1732,#REF!, 2,FALSE)</f>
        <v>#REF!</v>
      </c>
      <c r="BM1732" s="5" t="s">
        <v>5402</v>
      </c>
      <c r="BN1732" s="5" t="s">
        <v>3261</v>
      </c>
      <c r="BO1732" s="5" t="s">
        <v>2986</v>
      </c>
      <c r="BU1732" s="5" t="s">
        <v>5402</v>
      </c>
      <c r="BV1732" s="5" t="s">
        <v>3261</v>
      </c>
      <c r="BW1732" s="5" t="s">
        <v>2986</v>
      </c>
    </row>
    <row r="1733" spans="51:75" x14ac:dyDescent="0.3">
      <c r="AY1733" s="12" t="e">
        <f>VLOOKUP(C1733,#REF!, 2,FALSE)</f>
        <v>#REF!</v>
      </c>
      <c r="BM1733" s="5" t="s">
        <v>5403</v>
      </c>
      <c r="BN1733" s="5" t="s">
        <v>722</v>
      </c>
      <c r="BO1733" s="5" t="s">
        <v>5405</v>
      </c>
      <c r="BU1733" s="5" t="s">
        <v>5403</v>
      </c>
      <c r="BV1733" s="5" t="s">
        <v>722</v>
      </c>
      <c r="BW1733" s="5" t="s">
        <v>5405</v>
      </c>
    </row>
    <row r="1734" spans="51:75" x14ac:dyDescent="0.3">
      <c r="AY1734" s="12" t="e">
        <f>VLOOKUP(C1734,#REF!, 2,FALSE)</f>
        <v>#REF!</v>
      </c>
      <c r="BM1734" s="5" t="s">
        <v>5406</v>
      </c>
      <c r="BN1734" s="5" t="s">
        <v>3050</v>
      </c>
      <c r="BO1734" s="5" t="s">
        <v>5407</v>
      </c>
      <c r="BU1734" s="5" t="s">
        <v>5406</v>
      </c>
      <c r="BV1734" s="5" t="s">
        <v>3050</v>
      </c>
      <c r="BW1734" s="5" t="s">
        <v>5407</v>
      </c>
    </row>
    <row r="1735" spans="51:75" x14ac:dyDescent="0.3">
      <c r="AY1735" s="12" t="e">
        <f>VLOOKUP(C1735,#REF!, 2,FALSE)</f>
        <v>#REF!</v>
      </c>
      <c r="BM1735" s="5" t="s">
        <v>5408</v>
      </c>
      <c r="BN1735" s="5" t="s">
        <v>1345</v>
      </c>
      <c r="BO1735" s="5" t="s">
        <v>5409</v>
      </c>
      <c r="BU1735" s="5" t="s">
        <v>5408</v>
      </c>
      <c r="BV1735" s="5" t="s">
        <v>1345</v>
      </c>
      <c r="BW1735" s="5" t="s">
        <v>5409</v>
      </c>
    </row>
    <row r="1736" spans="51:75" x14ac:dyDescent="0.3">
      <c r="AY1736" s="12" t="e">
        <f>VLOOKUP(C1736,#REF!, 2,FALSE)</f>
        <v>#REF!</v>
      </c>
      <c r="BM1736" s="5" t="s">
        <v>1036</v>
      </c>
      <c r="BN1736" s="5" t="s">
        <v>3210</v>
      </c>
      <c r="BO1736" s="5" t="s">
        <v>2063</v>
      </c>
      <c r="BU1736" s="5" t="s">
        <v>1036</v>
      </c>
      <c r="BV1736" s="5" t="s">
        <v>3210</v>
      </c>
      <c r="BW1736" s="5" t="s">
        <v>2063</v>
      </c>
    </row>
    <row r="1737" spans="51:75" x14ac:dyDescent="0.3">
      <c r="AY1737" s="12" t="e">
        <f>VLOOKUP(C1737,#REF!, 2,FALSE)</f>
        <v>#REF!</v>
      </c>
      <c r="BM1737" s="5" t="s">
        <v>5410</v>
      </c>
      <c r="BN1737" s="5" t="s">
        <v>1345</v>
      </c>
      <c r="BO1737" s="5" t="s">
        <v>5411</v>
      </c>
      <c r="BU1737" s="5" t="s">
        <v>5410</v>
      </c>
      <c r="BV1737" s="5" t="s">
        <v>1345</v>
      </c>
      <c r="BW1737" s="5" t="s">
        <v>5411</v>
      </c>
    </row>
    <row r="1738" spans="51:75" x14ac:dyDescent="0.3">
      <c r="AY1738" s="12" t="e">
        <f>VLOOKUP(C1738,#REF!, 2,FALSE)</f>
        <v>#REF!</v>
      </c>
      <c r="BM1738" s="5" t="s">
        <v>5412</v>
      </c>
      <c r="BN1738" s="5" t="s">
        <v>3210</v>
      </c>
      <c r="BO1738" s="5" t="s">
        <v>5413</v>
      </c>
      <c r="BU1738" s="5" t="s">
        <v>5412</v>
      </c>
      <c r="BV1738" s="5" t="s">
        <v>3210</v>
      </c>
      <c r="BW1738" s="5" t="s">
        <v>5413</v>
      </c>
    </row>
    <row r="1739" spans="51:75" x14ac:dyDescent="0.3">
      <c r="AY1739" s="12" t="e">
        <f>VLOOKUP(C1739,#REF!, 2,FALSE)</f>
        <v>#REF!</v>
      </c>
      <c r="BM1739" s="5" t="s">
        <v>5414</v>
      </c>
      <c r="BN1739" s="5" t="s">
        <v>783</v>
      </c>
      <c r="BO1739" s="5" t="s">
        <v>5415</v>
      </c>
      <c r="BU1739" s="5" t="s">
        <v>5414</v>
      </c>
      <c r="BV1739" s="5" t="s">
        <v>783</v>
      </c>
      <c r="BW1739" s="5" t="s">
        <v>5415</v>
      </c>
    </row>
    <row r="1740" spans="51:75" x14ac:dyDescent="0.3">
      <c r="AY1740" s="12" t="e">
        <f>VLOOKUP(C1740,#REF!, 2,FALSE)</f>
        <v>#REF!</v>
      </c>
      <c r="BM1740" s="5" t="s">
        <v>5416</v>
      </c>
      <c r="BN1740" s="5" t="s">
        <v>1345</v>
      </c>
      <c r="BO1740" s="5" t="s">
        <v>5417</v>
      </c>
      <c r="BU1740" s="5" t="s">
        <v>5416</v>
      </c>
      <c r="BV1740" s="5" t="s">
        <v>1345</v>
      </c>
      <c r="BW1740" s="5" t="s">
        <v>5417</v>
      </c>
    </row>
    <row r="1741" spans="51:75" x14ac:dyDescent="0.3">
      <c r="AY1741" s="12" t="e">
        <f>VLOOKUP(C1741,#REF!, 2,FALSE)</f>
        <v>#REF!</v>
      </c>
      <c r="BM1741" s="5" t="s">
        <v>5418</v>
      </c>
      <c r="BN1741" s="5" t="s">
        <v>3210</v>
      </c>
      <c r="BO1741" s="5" t="s">
        <v>2298</v>
      </c>
      <c r="BU1741" s="5" t="s">
        <v>5418</v>
      </c>
      <c r="BV1741" s="5" t="s">
        <v>3210</v>
      </c>
      <c r="BW1741" s="5" t="s">
        <v>2298</v>
      </c>
    </row>
    <row r="1742" spans="51:75" x14ac:dyDescent="0.3">
      <c r="AY1742" s="12" t="e">
        <f>VLOOKUP(C1742,#REF!, 2,FALSE)</f>
        <v>#REF!</v>
      </c>
      <c r="BM1742" s="5" t="s">
        <v>5420</v>
      </c>
      <c r="BN1742" s="5" t="s">
        <v>3210</v>
      </c>
      <c r="BO1742" s="5" t="s">
        <v>4766</v>
      </c>
      <c r="BU1742" s="5" t="s">
        <v>5420</v>
      </c>
      <c r="BV1742" s="5" t="s">
        <v>3210</v>
      </c>
      <c r="BW1742" s="5" t="s">
        <v>4766</v>
      </c>
    </row>
    <row r="1743" spans="51:75" x14ac:dyDescent="0.3">
      <c r="AY1743" s="12" t="e">
        <f>VLOOKUP(C1743,#REF!, 2,FALSE)</f>
        <v>#REF!</v>
      </c>
      <c r="BM1743" s="5" t="s">
        <v>1037</v>
      </c>
      <c r="BN1743" s="5" t="s">
        <v>3210</v>
      </c>
      <c r="BO1743" s="5" t="s">
        <v>5421</v>
      </c>
      <c r="BU1743" s="5" t="s">
        <v>1037</v>
      </c>
      <c r="BV1743" s="5" t="s">
        <v>3210</v>
      </c>
      <c r="BW1743" s="5" t="s">
        <v>5421</v>
      </c>
    </row>
    <row r="1744" spans="51:75" x14ac:dyDescent="0.3">
      <c r="AY1744" s="12" t="e">
        <f>VLOOKUP(C1744,#REF!, 2,FALSE)</f>
        <v>#REF!</v>
      </c>
      <c r="BM1744" s="5" t="s">
        <v>5422</v>
      </c>
      <c r="BN1744" s="5" t="s">
        <v>642</v>
      </c>
      <c r="BO1744" s="5" t="s">
        <v>3910</v>
      </c>
      <c r="BU1744" s="5" t="s">
        <v>5422</v>
      </c>
      <c r="BV1744" s="5" t="s">
        <v>642</v>
      </c>
      <c r="BW1744" s="5" t="s">
        <v>3910</v>
      </c>
    </row>
    <row r="1745" spans="51:75" x14ac:dyDescent="0.3">
      <c r="AY1745" s="12" t="e">
        <f>VLOOKUP(C1745,#REF!, 2,FALSE)</f>
        <v>#REF!</v>
      </c>
      <c r="BM1745" s="5" t="s">
        <v>5423</v>
      </c>
      <c r="BN1745" s="5" t="s">
        <v>3210</v>
      </c>
      <c r="BO1745" s="5" t="s">
        <v>5424</v>
      </c>
      <c r="BU1745" s="5" t="s">
        <v>5423</v>
      </c>
      <c r="BV1745" s="5" t="s">
        <v>3210</v>
      </c>
      <c r="BW1745" s="5" t="s">
        <v>5424</v>
      </c>
    </row>
    <row r="1746" spans="51:75" x14ac:dyDescent="0.3">
      <c r="AY1746" s="12" t="e">
        <f>VLOOKUP(C1746,#REF!, 2,FALSE)</f>
        <v>#REF!</v>
      </c>
      <c r="BM1746" s="5" t="s">
        <v>1038</v>
      </c>
      <c r="BN1746" s="5" t="s">
        <v>3050</v>
      </c>
      <c r="BO1746" s="5" t="s">
        <v>5425</v>
      </c>
      <c r="BU1746" s="5" t="s">
        <v>1038</v>
      </c>
      <c r="BV1746" s="5" t="s">
        <v>3050</v>
      </c>
      <c r="BW1746" s="5" t="s">
        <v>5425</v>
      </c>
    </row>
    <row r="1747" spans="51:75" x14ac:dyDescent="0.3">
      <c r="AY1747" s="12" t="e">
        <f>VLOOKUP(C1747,#REF!, 2,FALSE)</f>
        <v>#REF!</v>
      </c>
      <c r="BM1747" s="5" t="s">
        <v>5426</v>
      </c>
      <c r="BN1747" s="5" t="s">
        <v>3210</v>
      </c>
      <c r="BO1747" s="5" t="s">
        <v>5427</v>
      </c>
      <c r="BU1747" s="5" t="s">
        <v>5426</v>
      </c>
      <c r="BV1747" s="5" t="s">
        <v>3210</v>
      </c>
      <c r="BW1747" s="5" t="s">
        <v>5427</v>
      </c>
    </row>
    <row r="1748" spans="51:75" x14ac:dyDescent="0.3">
      <c r="AY1748" s="12" t="e">
        <f>VLOOKUP(C1748,#REF!, 2,FALSE)</f>
        <v>#REF!</v>
      </c>
      <c r="BM1748" s="5" t="s">
        <v>5428</v>
      </c>
      <c r="BN1748" s="5" t="s">
        <v>17000</v>
      </c>
      <c r="BO1748" s="5" t="s">
        <v>5429</v>
      </c>
      <c r="BU1748" s="5" t="s">
        <v>5428</v>
      </c>
      <c r="BV1748" s="5" t="s">
        <v>17000</v>
      </c>
      <c r="BW1748" s="5" t="s">
        <v>5429</v>
      </c>
    </row>
    <row r="1749" spans="51:75" x14ac:dyDescent="0.3">
      <c r="AY1749" s="12" t="e">
        <f>VLOOKUP(C1749,#REF!, 2,FALSE)</f>
        <v>#REF!</v>
      </c>
      <c r="BM1749" s="5" t="s">
        <v>5430</v>
      </c>
      <c r="BN1749" s="5" t="s">
        <v>3088</v>
      </c>
      <c r="BO1749" s="5" t="s">
        <v>5431</v>
      </c>
      <c r="BU1749" s="5" t="s">
        <v>5430</v>
      </c>
      <c r="BV1749" s="5" t="s">
        <v>3088</v>
      </c>
      <c r="BW1749" s="5" t="s">
        <v>5431</v>
      </c>
    </row>
    <row r="1750" spans="51:75" x14ac:dyDescent="0.3">
      <c r="AY1750" s="12" t="e">
        <f>VLOOKUP(C1750,#REF!, 2,FALSE)</f>
        <v>#REF!</v>
      </c>
      <c r="BM1750" s="5" t="s">
        <v>5432</v>
      </c>
      <c r="BN1750" s="5" t="s">
        <v>800</v>
      </c>
      <c r="BO1750" s="5" t="s">
        <v>5433</v>
      </c>
      <c r="BU1750" s="5" t="s">
        <v>5432</v>
      </c>
      <c r="BV1750" s="5" t="s">
        <v>800</v>
      </c>
      <c r="BW1750" s="5" t="s">
        <v>5433</v>
      </c>
    </row>
    <row r="1751" spans="51:75" x14ac:dyDescent="0.3">
      <c r="AY1751" s="12" t="e">
        <f>VLOOKUP(C1751,#REF!, 2,FALSE)</f>
        <v>#REF!</v>
      </c>
      <c r="BM1751" s="5" t="s">
        <v>5435</v>
      </c>
      <c r="BN1751" s="5" t="s">
        <v>3210</v>
      </c>
      <c r="BO1751" s="5" t="s">
        <v>4278</v>
      </c>
      <c r="BU1751" s="5" t="s">
        <v>5435</v>
      </c>
      <c r="BV1751" s="5" t="s">
        <v>3210</v>
      </c>
      <c r="BW1751" s="5" t="s">
        <v>4278</v>
      </c>
    </row>
    <row r="1752" spans="51:75" x14ac:dyDescent="0.3">
      <c r="AY1752" s="12" t="e">
        <f>VLOOKUP(C1752,#REF!, 2,FALSE)</f>
        <v>#REF!</v>
      </c>
      <c r="BM1752" s="5" t="s">
        <v>5436</v>
      </c>
      <c r="BN1752" s="5" t="s">
        <v>1345</v>
      </c>
      <c r="BO1752" s="5" t="s">
        <v>5437</v>
      </c>
      <c r="BU1752" s="5" t="s">
        <v>5436</v>
      </c>
      <c r="BV1752" s="5" t="s">
        <v>1345</v>
      </c>
      <c r="BW1752" s="5" t="s">
        <v>5437</v>
      </c>
    </row>
    <row r="1753" spans="51:75" x14ac:dyDescent="0.3">
      <c r="AY1753" s="12" t="e">
        <f>VLOOKUP(C1753,#REF!, 2,FALSE)</f>
        <v>#REF!</v>
      </c>
      <c r="BM1753" s="5" t="s">
        <v>5438</v>
      </c>
      <c r="BN1753" s="5" t="s">
        <v>628</v>
      </c>
      <c r="BO1753" s="5" t="s">
        <v>3100</v>
      </c>
      <c r="BU1753" s="5" t="s">
        <v>5438</v>
      </c>
      <c r="BV1753" s="5" t="s">
        <v>628</v>
      </c>
      <c r="BW1753" s="5" t="s">
        <v>3100</v>
      </c>
    </row>
    <row r="1754" spans="51:75" x14ac:dyDescent="0.3">
      <c r="AY1754" s="12" t="e">
        <f>VLOOKUP(C1754,#REF!, 2,FALSE)</f>
        <v>#REF!</v>
      </c>
      <c r="BM1754" s="5" t="s">
        <v>5439</v>
      </c>
      <c r="BN1754" s="5" t="s">
        <v>2982</v>
      </c>
      <c r="BO1754" s="5" t="s">
        <v>5440</v>
      </c>
      <c r="BU1754" s="5" t="s">
        <v>5439</v>
      </c>
      <c r="BV1754" s="5" t="s">
        <v>2982</v>
      </c>
      <c r="BW1754" s="5" t="s">
        <v>5440</v>
      </c>
    </row>
    <row r="1755" spans="51:75" x14ac:dyDescent="0.3">
      <c r="AY1755" s="12" t="e">
        <f>VLOOKUP(C1755,#REF!, 2,FALSE)</f>
        <v>#REF!</v>
      </c>
      <c r="BM1755" s="5" t="s">
        <v>1039</v>
      </c>
      <c r="BN1755" s="5" t="s">
        <v>3050</v>
      </c>
      <c r="BO1755" s="5" t="s">
        <v>5441</v>
      </c>
      <c r="BU1755" s="5" t="s">
        <v>1039</v>
      </c>
      <c r="BV1755" s="5" t="s">
        <v>3050</v>
      </c>
      <c r="BW1755" s="5" t="s">
        <v>5441</v>
      </c>
    </row>
    <row r="1756" spans="51:75" x14ac:dyDescent="0.3">
      <c r="AY1756" s="12" t="e">
        <f>VLOOKUP(C1756,#REF!, 2,FALSE)</f>
        <v>#REF!</v>
      </c>
      <c r="BM1756" s="5" t="s">
        <v>5442</v>
      </c>
      <c r="BN1756" s="5" t="s">
        <v>615</v>
      </c>
      <c r="BO1756" s="5" t="s">
        <v>5443</v>
      </c>
      <c r="BU1756" s="5" t="s">
        <v>5442</v>
      </c>
      <c r="BV1756" s="5" t="s">
        <v>615</v>
      </c>
      <c r="BW1756" s="5" t="s">
        <v>5443</v>
      </c>
    </row>
    <row r="1757" spans="51:75" x14ac:dyDescent="0.3">
      <c r="AY1757" s="12" t="e">
        <f>VLOOKUP(C1757,#REF!, 2,FALSE)</f>
        <v>#REF!</v>
      </c>
      <c r="BM1757" s="5" t="s">
        <v>5444</v>
      </c>
      <c r="BN1757" s="5" t="s">
        <v>1345</v>
      </c>
      <c r="BO1757" s="5" t="s">
        <v>4959</v>
      </c>
      <c r="BU1757" s="5" t="s">
        <v>5444</v>
      </c>
      <c r="BV1757" s="5" t="s">
        <v>1345</v>
      </c>
      <c r="BW1757" s="5" t="s">
        <v>4959</v>
      </c>
    </row>
    <row r="1758" spans="51:75" x14ac:dyDescent="0.3">
      <c r="AY1758" s="12" t="e">
        <f>VLOOKUP(C1758,#REF!, 2,FALSE)</f>
        <v>#REF!</v>
      </c>
      <c r="BM1758" s="5" t="s">
        <v>5445</v>
      </c>
      <c r="BN1758" s="5" t="s">
        <v>642</v>
      </c>
      <c r="BO1758" s="5" t="s">
        <v>5252</v>
      </c>
      <c r="BU1758" s="5" t="s">
        <v>5445</v>
      </c>
      <c r="BV1758" s="5" t="s">
        <v>642</v>
      </c>
      <c r="BW1758" s="5" t="s">
        <v>5252</v>
      </c>
    </row>
    <row r="1759" spans="51:75" x14ac:dyDescent="0.3">
      <c r="AY1759" s="12" t="e">
        <f>VLOOKUP(C1759,#REF!, 2,FALSE)</f>
        <v>#REF!</v>
      </c>
      <c r="BM1759" s="5" t="s">
        <v>5446</v>
      </c>
      <c r="BN1759" s="5" t="s">
        <v>642</v>
      </c>
      <c r="BO1759" s="5" t="s">
        <v>2071</v>
      </c>
      <c r="BU1759" s="5" t="s">
        <v>5446</v>
      </c>
      <c r="BV1759" s="5" t="s">
        <v>642</v>
      </c>
      <c r="BW1759" s="5" t="s">
        <v>2071</v>
      </c>
    </row>
    <row r="1760" spans="51:75" x14ac:dyDescent="0.3">
      <c r="AY1760" s="12" t="e">
        <f>VLOOKUP(C1760,#REF!, 2,FALSE)</f>
        <v>#REF!</v>
      </c>
      <c r="BM1760" s="5" t="s">
        <v>144</v>
      </c>
      <c r="BN1760" s="5" t="s">
        <v>665</v>
      </c>
      <c r="BO1760" s="5" t="s">
        <v>712</v>
      </c>
      <c r="BU1760" s="5" t="s">
        <v>144</v>
      </c>
      <c r="BV1760" s="5" t="s">
        <v>665</v>
      </c>
      <c r="BW1760" s="5" t="s">
        <v>712</v>
      </c>
    </row>
    <row r="1761" spans="51:75" x14ac:dyDescent="0.3">
      <c r="AY1761" s="12" t="e">
        <f>VLOOKUP(C1761,#REF!, 2,FALSE)</f>
        <v>#REF!</v>
      </c>
      <c r="BM1761" s="5" t="s">
        <v>5447</v>
      </c>
      <c r="BN1761" s="5" t="s">
        <v>639</v>
      </c>
      <c r="BO1761" s="5" t="s">
        <v>3882</v>
      </c>
      <c r="BU1761" s="5" t="s">
        <v>5447</v>
      </c>
      <c r="BV1761" s="5" t="s">
        <v>639</v>
      </c>
      <c r="BW1761" s="5" t="s">
        <v>3882</v>
      </c>
    </row>
    <row r="1762" spans="51:75" x14ac:dyDescent="0.3">
      <c r="AY1762" s="12" t="e">
        <f>VLOOKUP(C1762,#REF!, 2,FALSE)</f>
        <v>#REF!</v>
      </c>
      <c r="BM1762" s="5" t="s">
        <v>5448</v>
      </c>
      <c r="BN1762" s="5" t="s">
        <v>734</v>
      </c>
      <c r="BO1762" s="5" t="s">
        <v>1462</v>
      </c>
      <c r="BU1762" s="5" t="s">
        <v>5448</v>
      </c>
      <c r="BV1762" s="5" t="s">
        <v>734</v>
      </c>
      <c r="BW1762" s="5" t="s">
        <v>1462</v>
      </c>
    </row>
    <row r="1763" spans="51:75" x14ac:dyDescent="0.3">
      <c r="AY1763" s="12" t="e">
        <f>VLOOKUP(C1763,#REF!, 2,FALSE)</f>
        <v>#REF!</v>
      </c>
      <c r="BM1763" s="5" t="s">
        <v>1040</v>
      </c>
      <c r="BN1763" s="5" t="s">
        <v>3210</v>
      </c>
      <c r="BO1763" s="5" t="s">
        <v>5450</v>
      </c>
      <c r="BU1763" s="5" t="s">
        <v>1040</v>
      </c>
      <c r="BV1763" s="5" t="s">
        <v>3210</v>
      </c>
      <c r="BW1763" s="5" t="s">
        <v>5450</v>
      </c>
    </row>
    <row r="1764" spans="51:75" x14ac:dyDescent="0.3">
      <c r="AY1764" s="12" t="e">
        <f>VLOOKUP(C1764,#REF!, 2,FALSE)</f>
        <v>#REF!</v>
      </c>
      <c r="BM1764" s="5" t="s">
        <v>1041</v>
      </c>
      <c r="BN1764" s="5" t="s">
        <v>3210</v>
      </c>
      <c r="BO1764" s="5" t="s">
        <v>5451</v>
      </c>
      <c r="BU1764" s="5" t="s">
        <v>1041</v>
      </c>
      <c r="BV1764" s="5" t="s">
        <v>3210</v>
      </c>
      <c r="BW1764" s="5" t="s">
        <v>5451</v>
      </c>
    </row>
    <row r="1765" spans="51:75" x14ac:dyDescent="0.3">
      <c r="AY1765" s="12" t="e">
        <f>VLOOKUP(C1765,#REF!, 2,FALSE)</f>
        <v>#REF!</v>
      </c>
      <c r="BM1765" s="5" t="s">
        <v>1042</v>
      </c>
      <c r="BN1765" s="5" t="s">
        <v>658</v>
      </c>
      <c r="BO1765" s="5" t="s">
        <v>5453</v>
      </c>
      <c r="BU1765" s="5" t="s">
        <v>1042</v>
      </c>
      <c r="BV1765" s="5" t="s">
        <v>658</v>
      </c>
      <c r="BW1765" s="5" t="s">
        <v>5453</v>
      </c>
    </row>
    <row r="1766" spans="51:75" x14ac:dyDescent="0.3">
      <c r="AY1766" s="12" t="e">
        <f>VLOOKUP(C1766,#REF!, 2,FALSE)</f>
        <v>#REF!</v>
      </c>
      <c r="BM1766" s="5" t="s">
        <v>5454</v>
      </c>
      <c r="BN1766" s="5" t="s">
        <v>3210</v>
      </c>
      <c r="BO1766" s="5" t="s">
        <v>5455</v>
      </c>
      <c r="BU1766" s="5" t="s">
        <v>5454</v>
      </c>
      <c r="BV1766" s="5" t="s">
        <v>3210</v>
      </c>
      <c r="BW1766" s="5" t="s">
        <v>5455</v>
      </c>
    </row>
    <row r="1767" spans="51:75" x14ac:dyDescent="0.3">
      <c r="AY1767" s="12" t="e">
        <f>VLOOKUP(C1767,#REF!, 2,FALSE)</f>
        <v>#REF!</v>
      </c>
      <c r="BM1767" s="5" t="s">
        <v>1043</v>
      </c>
      <c r="BN1767" s="5" t="s">
        <v>1073</v>
      </c>
      <c r="BO1767" s="5" t="s">
        <v>5456</v>
      </c>
      <c r="BU1767" s="5" t="s">
        <v>1043</v>
      </c>
      <c r="BV1767" s="5" t="s">
        <v>1073</v>
      </c>
      <c r="BW1767" s="5" t="s">
        <v>5456</v>
      </c>
    </row>
    <row r="1768" spans="51:75" x14ac:dyDescent="0.3">
      <c r="AY1768" s="12" t="e">
        <f>VLOOKUP(C1768,#REF!, 2,FALSE)</f>
        <v>#REF!</v>
      </c>
      <c r="BM1768" s="5" t="s">
        <v>5457</v>
      </c>
      <c r="BN1768" s="5" t="s">
        <v>865</v>
      </c>
      <c r="BO1768" s="5" t="s">
        <v>5458</v>
      </c>
      <c r="BU1768" s="5" t="s">
        <v>5457</v>
      </c>
      <c r="BV1768" s="5" t="s">
        <v>865</v>
      </c>
      <c r="BW1768" s="5" t="s">
        <v>5458</v>
      </c>
    </row>
    <row r="1769" spans="51:75" x14ac:dyDescent="0.3">
      <c r="AY1769" s="12" t="e">
        <f>VLOOKUP(C1769,#REF!, 2,FALSE)</f>
        <v>#REF!</v>
      </c>
      <c r="BM1769" s="5" t="s">
        <v>1044</v>
      </c>
      <c r="BN1769" s="5" t="s">
        <v>2986</v>
      </c>
      <c r="BO1769" s="5" t="s">
        <v>2986</v>
      </c>
      <c r="BU1769" s="5" t="s">
        <v>1044</v>
      </c>
      <c r="BV1769" s="5" t="s">
        <v>2986</v>
      </c>
      <c r="BW1769" s="5" t="s">
        <v>2986</v>
      </c>
    </row>
    <row r="1770" spans="51:75" x14ac:dyDescent="0.3">
      <c r="AY1770" s="12" t="e">
        <f>VLOOKUP(C1770,#REF!, 2,FALSE)</f>
        <v>#REF!</v>
      </c>
      <c r="BM1770" s="5" t="s">
        <v>5460</v>
      </c>
      <c r="BN1770" s="5" t="s">
        <v>2986</v>
      </c>
      <c r="BO1770" s="5" t="s">
        <v>5461</v>
      </c>
      <c r="BU1770" s="5" t="s">
        <v>5460</v>
      </c>
      <c r="BV1770" s="5" t="s">
        <v>2986</v>
      </c>
      <c r="BW1770" s="5" t="s">
        <v>5461</v>
      </c>
    </row>
    <row r="1771" spans="51:75" x14ac:dyDescent="0.3">
      <c r="AY1771" s="12" t="e">
        <f>VLOOKUP(C1771,#REF!, 2,FALSE)</f>
        <v>#REF!</v>
      </c>
      <c r="BM1771" s="5" t="s">
        <v>5462</v>
      </c>
      <c r="BN1771" s="5" t="s">
        <v>703</v>
      </c>
      <c r="BO1771" s="5" t="s">
        <v>5463</v>
      </c>
      <c r="BU1771" s="5" t="s">
        <v>5462</v>
      </c>
      <c r="BV1771" s="5" t="s">
        <v>703</v>
      </c>
      <c r="BW1771" s="5" t="s">
        <v>5463</v>
      </c>
    </row>
    <row r="1772" spans="51:75" x14ac:dyDescent="0.3">
      <c r="AY1772" s="12" t="e">
        <f>VLOOKUP(C1772,#REF!, 2,FALSE)</f>
        <v>#REF!</v>
      </c>
      <c r="BM1772" s="5" t="s">
        <v>5464</v>
      </c>
      <c r="BN1772" s="5" t="s">
        <v>1016</v>
      </c>
      <c r="BO1772" s="5" t="s">
        <v>5465</v>
      </c>
      <c r="BU1772" s="5" t="s">
        <v>5464</v>
      </c>
      <c r="BV1772" s="5" t="s">
        <v>1016</v>
      </c>
      <c r="BW1772" s="5" t="s">
        <v>5465</v>
      </c>
    </row>
    <row r="1773" spans="51:75" x14ac:dyDescent="0.3">
      <c r="AY1773" s="12" t="e">
        <f>VLOOKUP(C1773,#REF!, 2,FALSE)</f>
        <v>#REF!</v>
      </c>
      <c r="BM1773" s="5" t="s">
        <v>5466</v>
      </c>
      <c r="BN1773" s="5" t="s">
        <v>786</v>
      </c>
      <c r="BO1773" s="5" t="s">
        <v>5467</v>
      </c>
      <c r="BU1773" s="5" t="s">
        <v>5466</v>
      </c>
      <c r="BV1773" s="5" t="s">
        <v>786</v>
      </c>
      <c r="BW1773" s="5" t="s">
        <v>5467</v>
      </c>
    </row>
    <row r="1774" spans="51:75" x14ac:dyDescent="0.3">
      <c r="AY1774" s="12" t="e">
        <f>VLOOKUP(C1774,#REF!, 2,FALSE)</f>
        <v>#REF!</v>
      </c>
      <c r="BM1774" s="5" t="s">
        <v>5468</v>
      </c>
      <c r="BN1774" s="5" t="s">
        <v>3210</v>
      </c>
      <c r="BO1774" s="5" t="s">
        <v>5469</v>
      </c>
      <c r="BU1774" s="5" t="s">
        <v>5468</v>
      </c>
      <c r="BV1774" s="5" t="s">
        <v>3210</v>
      </c>
      <c r="BW1774" s="5" t="s">
        <v>5469</v>
      </c>
    </row>
    <row r="1775" spans="51:75" x14ac:dyDescent="0.3">
      <c r="AY1775" s="12" t="e">
        <f>VLOOKUP(C1775,#REF!, 2,FALSE)</f>
        <v>#REF!</v>
      </c>
      <c r="BM1775" s="5" t="s">
        <v>5470</v>
      </c>
      <c r="BN1775" s="5" t="s">
        <v>3210</v>
      </c>
      <c r="BO1775" s="5" t="s">
        <v>1290</v>
      </c>
      <c r="BU1775" s="5" t="s">
        <v>5470</v>
      </c>
      <c r="BV1775" s="5" t="s">
        <v>3210</v>
      </c>
      <c r="BW1775" s="5" t="s">
        <v>1290</v>
      </c>
    </row>
    <row r="1776" spans="51:75" x14ac:dyDescent="0.3">
      <c r="AY1776" s="12" t="e">
        <f>VLOOKUP(C1776,#REF!, 2,FALSE)</f>
        <v>#REF!</v>
      </c>
      <c r="BM1776" s="5" t="s">
        <v>5473</v>
      </c>
      <c r="BN1776" s="5" t="s">
        <v>639</v>
      </c>
      <c r="BO1776" s="5" t="s">
        <v>5475</v>
      </c>
      <c r="BU1776" s="5" t="s">
        <v>5473</v>
      </c>
      <c r="BV1776" s="5" t="s">
        <v>639</v>
      </c>
      <c r="BW1776" s="5" t="s">
        <v>5475</v>
      </c>
    </row>
    <row r="1777" spans="51:75" x14ac:dyDescent="0.3">
      <c r="AY1777" s="12" t="e">
        <f>VLOOKUP(C1777,#REF!, 2,FALSE)</f>
        <v>#REF!</v>
      </c>
      <c r="BM1777" s="5" t="s">
        <v>5476</v>
      </c>
      <c r="BN1777" s="5" t="s">
        <v>718</v>
      </c>
      <c r="BO1777" s="5" t="s">
        <v>5477</v>
      </c>
      <c r="BU1777" s="5" t="s">
        <v>5476</v>
      </c>
      <c r="BV1777" s="5" t="s">
        <v>718</v>
      </c>
      <c r="BW1777" s="5" t="s">
        <v>5477</v>
      </c>
    </row>
    <row r="1778" spans="51:75" x14ac:dyDescent="0.3">
      <c r="AY1778" s="12" t="e">
        <f>VLOOKUP(C1778,#REF!, 2,FALSE)</f>
        <v>#REF!</v>
      </c>
      <c r="BM1778" s="5" t="s">
        <v>86</v>
      </c>
      <c r="BN1778" s="5" t="s">
        <v>1345</v>
      </c>
      <c r="BO1778" s="5" t="s">
        <v>2110</v>
      </c>
      <c r="BU1778" s="5" t="s">
        <v>86</v>
      </c>
      <c r="BV1778" s="5" t="s">
        <v>1345</v>
      </c>
      <c r="BW1778" s="5" t="s">
        <v>2110</v>
      </c>
    </row>
    <row r="1779" spans="51:75" x14ac:dyDescent="0.3">
      <c r="AY1779" s="12" t="e">
        <f>VLOOKUP(C1779,#REF!, 2,FALSE)</f>
        <v>#REF!</v>
      </c>
      <c r="BM1779" s="5" t="s">
        <v>5479</v>
      </c>
      <c r="BN1779" s="5" t="s">
        <v>1345</v>
      </c>
      <c r="BO1779" s="5" t="s">
        <v>5480</v>
      </c>
      <c r="BU1779" s="5" t="s">
        <v>5479</v>
      </c>
      <c r="BV1779" s="5" t="s">
        <v>1345</v>
      </c>
      <c r="BW1779" s="5" t="s">
        <v>5480</v>
      </c>
    </row>
    <row r="1780" spans="51:75" x14ac:dyDescent="0.3">
      <c r="AY1780" s="12" t="e">
        <f>VLOOKUP(C1780,#REF!, 2,FALSE)</f>
        <v>#REF!</v>
      </c>
      <c r="BM1780" s="5" t="s">
        <v>5481</v>
      </c>
      <c r="BN1780" s="5" t="s">
        <v>3010</v>
      </c>
      <c r="BO1780" s="5" t="s">
        <v>3298</v>
      </c>
      <c r="BU1780" s="5" t="s">
        <v>5481</v>
      </c>
      <c r="BV1780" s="5" t="s">
        <v>3010</v>
      </c>
      <c r="BW1780" s="5" t="s">
        <v>3298</v>
      </c>
    </row>
    <row r="1781" spans="51:75" x14ac:dyDescent="0.3">
      <c r="AY1781" s="12" t="e">
        <f>VLOOKUP(C1781,#REF!, 2,FALSE)</f>
        <v>#REF!</v>
      </c>
      <c r="BM1781" s="5" t="s">
        <v>5482</v>
      </c>
      <c r="BN1781" s="5" t="s">
        <v>1345</v>
      </c>
      <c r="BO1781" s="5" t="s">
        <v>2477</v>
      </c>
      <c r="BU1781" s="5" t="s">
        <v>5482</v>
      </c>
      <c r="BV1781" s="5" t="s">
        <v>1345</v>
      </c>
      <c r="BW1781" s="5" t="s">
        <v>2477</v>
      </c>
    </row>
    <row r="1782" spans="51:75" x14ac:dyDescent="0.3">
      <c r="AY1782" s="12" t="e">
        <f>VLOOKUP(C1782,#REF!, 2,FALSE)</f>
        <v>#REF!</v>
      </c>
      <c r="BM1782" s="5" t="s">
        <v>5483</v>
      </c>
      <c r="BN1782" s="5" t="s">
        <v>781</v>
      </c>
      <c r="BO1782" s="5" t="s">
        <v>5484</v>
      </c>
      <c r="BU1782" s="5" t="s">
        <v>5483</v>
      </c>
      <c r="BV1782" s="5" t="s">
        <v>781</v>
      </c>
      <c r="BW1782" s="5" t="s">
        <v>5484</v>
      </c>
    </row>
    <row r="1783" spans="51:75" x14ac:dyDescent="0.3">
      <c r="AY1783" s="12" t="e">
        <f>VLOOKUP(C1783,#REF!, 2,FALSE)</f>
        <v>#REF!</v>
      </c>
      <c r="BM1783" s="5" t="s">
        <v>5485</v>
      </c>
      <c r="BN1783" s="5" t="s">
        <v>664</v>
      </c>
      <c r="BO1783" s="5" t="s">
        <v>5486</v>
      </c>
      <c r="BU1783" s="5" t="s">
        <v>5485</v>
      </c>
      <c r="BV1783" s="5" t="s">
        <v>664</v>
      </c>
      <c r="BW1783" s="5" t="s">
        <v>5486</v>
      </c>
    </row>
    <row r="1784" spans="51:75" x14ac:dyDescent="0.3">
      <c r="AY1784" s="12" t="e">
        <f>VLOOKUP(C1784,#REF!, 2,FALSE)</f>
        <v>#REF!</v>
      </c>
      <c r="BM1784" s="5" t="s">
        <v>5487</v>
      </c>
      <c r="BN1784" s="5" t="s">
        <v>3210</v>
      </c>
      <c r="BO1784" s="5" t="s">
        <v>1413</v>
      </c>
      <c r="BU1784" s="5" t="s">
        <v>5487</v>
      </c>
      <c r="BV1784" s="5" t="s">
        <v>3210</v>
      </c>
      <c r="BW1784" s="5" t="s">
        <v>1413</v>
      </c>
    </row>
    <row r="1785" spans="51:75" x14ac:dyDescent="0.3">
      <c r="AY1785" s="12" t="e">
        <f>VLOOKUP(C1785,#REF!, 2,FALSE)</f>
        <v>#REF!</v>
      </c>
      <c r="BM1785" s="5" t="s">
        <v>5488</v>
      </c>
      <c r="BN1785" s="5" t="s">
        <v>660</v>
      </c>
      <c r="BO1785" s="5" t="s">
        <v>5489</v>
      </c>
      <c r="BU1785" s="5" t="s">
        <v>5488</v>
      </c>
      <c r="BV1785" s="5" t="s">
        <v>660</v>
      </c>
      <c r="BW1785" s="5" t="s">
        <v>5489</v>
      </c>
    </row>
    <row r="1786" spans="51:75" x14ac:dyDescent="0.3">
      <c r="AY1786" s="12" t="e">
        <f>VLOOKUP(C1786,#REF!, 2,FALSE)</f>
        <v>#REF!</v>
      </c>
      <c r="BM1786" s="5" t="s">
        <v>5490</v>
      </c>
      <c r="BN1786" s="5" t="s">
        <v>3050</v>
      </c>
      <c r="BO1786" s="5" t="s">
        <v>4323</v>
      </c>
      <c r="BU1786" s="5" t="s">
        <v>5490</v>
      </c>
      <c r="BV1786" s="5" t="s">
        <v>3050</v>
      </c>
      <c r="BW1786" s="5" t="s">
        <v>4323</v>
      </c>
    </row>
    <row r="1787" spans="51:75" x14ac:dyDescent="0.3">
      <c r="AY1787" s="12" t="e">
        <f>VLOOKUP(C1787,#REF!, 2,FALSE)</f>
        <v>#REF!</v>
      </c>
      <c r="BM1787" s="5" t="s">
        <v>5491</v>
      </c>
      <c r="BN1787" s="5" t="s">
        <v>664</v>
      </c>
      <c r="BO1787" s="5" t="s">
        <v>5492</v>
      </c>
      <c r="BU1787" s="5" t="s">
        <v>5491</v>
      </c>
      <c r="BV1787" s="5" t="s">
        <v>664</v>
      </c>
      <c r="BW1787" s="5" t="s">
        <v>5492</v>
      </c>
    </row>
    <row r="1788" spans="51:75" x14ac:dyDescent="0.3">
      <c r="AY1788" s="12" t="e">
        <f>VLOOKUP(C1788,#REF!, 2,FALSE)</f>
        <v>#REF!</v>
      </c>
      <c r="BM1788" s="5" t="s">
        <v>5493</v>
      </c>
      <c r="BN1788" s="5" t="s">
        <v>3010</v>
      </c>
      <c r="BO1788" s="5" t="s">
        <v>5494</v>
      </c>
      <c r="BU1788" s="5" t="s">
        <v>5493</v>
      </c>
      <c r="BV1788" s="5" t="s">
        <v>3010</v>
      </c>
      <c r="BW1788" s="5" t="s">
        <v>5494</v>
      </c>
    </row>
    <row r="1789" spans="51:75" x14ac:dyDescent="0.3">
      <c r="AY1789" s="12" t="e">
        <f>VLOOKUP(C1789,#REF!, 2,FALSE)</f>
        <v>#REF!</v>
      </c>
      <c r="BM1789" s="5" t="s">
        <v>5495</v>
      </c>
      <c r="BN1789" s="5" t="s">
        <v>3092</v>
      </c>
      <c r="BO1789" s="5" t="s">
        <v>5496</v>
      </c>
      <c r="BU1789" s="5" t="s">
        <v>5495</v>
      </c>
      <c r="BV1789" s="5" t="s">
        <v>3092</v>
      </c>
      <c r="BW1789" s="5" t="s">
        <v>5496</v>
      </c>
    </row>
    <row r="1790" spans="51:75" x14ac:dyDescent="0.3">
      <c r="AY1790" s="12" t="e">
        <f>VLOOKUP(C1790,#REF!, 2,FALSE)</f>
        <v>#REF!</v>
      </c>
      <c r="BM1790" s="5" t="s">
        <v>5497</v>
      </c>
      <c r="BN1790" s="5" t="s">
        <v>1345</v>
      </c>
      <c r="BO1790" s="5" t="s">
        <v>2479</v>
      </c>
      <c r="BU1790" s="5" t="s">
        <v>5497</v>
      </c>
      <c r="BV1790" s="5" t="s">
        <v>1345</v>
      </c>
      <c r="BW1790" s="5" t="s">
        <v>2479</v>
      </c>
    </row>
    <row r="1791" spans="51:75" x14ac:dyDescent="0.3">
      <c r="AY1791" s="12" t="e">
        <f>VLOOKUP(C1791,#REF!, 2,FALSE)</f>
        <v>#REF!</v>
      </c>
      <c r="BM1791" s="5" t="s">
        <v>1045</v>
      </c>
      <c r="BN1791" s="5" t="s">
        <v>3050</v>
      </c>
      <c r="BO1791" s="5" t="s">
        <v>5499</v>
      </c>
      <c r="BU1791" s="5" t="s">
        <v>1045</v>
      </c>
      <c r="BV1791" s="5" t="s">
        <v>3050</v>
      </c>
      <c r="BW1791" s="5" t="s">
        <v>5499</v>
      </c>
    </row>
    <row r="1792" spans="51:75" x14ac:dyDescent="0.3">
      <c r="AY1792" s="12" t="e">
        <f>VLOOKUP(C1792,#REF!, 2,FALSE)</f>
        <v>#REF!</v>
      </c>
      <c r="BM1792" s="5" t="s">
        <v>5500</v>
      </c>
      <c r="BN1792" s="5" t="s">
        <v>658</v>
      </c>
      <c r="BO1792" s="5" t="s">
        <v>5489</v>
      </c>
      <c r="BU1792" s="5" t="s">
        <v>5500</v>
      </c>
      <c r="BV1792" s="5" t="s">
        <v>658</v>
      </c>
      <c r="BW1792" s="5" t="s">
        <v>5489</v>
      </c>
    </row>
    <row r="1793" spans="51:75" x14ac:dyDescent="0.3">
      <c r="AY1793" s="12" t="e">
        <f>VLOOKUP(C1793,#REF!, 2,FALSE)</f>
        <v>#REF!</v>
      </c>
      <c r="BM1793" s="5" t="s">
        <v>5502</v>
      </c>
      <c r="BN1793" s="5" t="s">
        <v>3007</v>
      </c>
      <c r="BO1793" s="5" t="s">
        <v>2986</v>
      </c>
      <c r="BU1793" s="5" t="s">
        <v>5502</v>
      </c>
      <c r="BV1793" s="5" t="s">
        <v>3007</v>
      </c>
      <c r="BW1793" s="5" t="s">
        <v>2986</v>
      </c>
    </row>
    <row r="1794" spans="51:75" x14ac:dyDescent="0.3">
      <c r="AY1794" s="12" t="e">
        <f>VLOOKUP(C1794,#REF!, 2,FALSE)</f>
        <v>#REF!</v>
      </c>
      <c r="BM1794" s="5" t="s">
        <v>5503</v>
      </c>
      <c r="BN1794" s="5" t="s">
        <v>3210</v>
      </c>
      <c r="BO1794" s="5" t="s">
        <v>5504</v>
      </c>
      <c r="BU1794" s="5" t="s">
        <v>5503</v>
      </c>
      <c r="BV1794" s="5" t="s">
        <v>3210</v>
      </c>
      <c r="BW1794" s="5" t="s">
        <v>5504</v>
      </c>
    </row>
    <row r="1795" spans="51:75" x14ac:dyDescent="0.3">
      <c r="AY1795" s="12" t="e">
        <f>VLOOKUP(C1795,#REF!, 2,FALSE)</f>
        <v>#REF!</v>
      </c>
      <c r="BM1795" s="5" t="s">
        <v>5505</v>
      </c>
      <c r="BN1795" s="5" t="s">
        <v>3210</v>
      </c>
      <c r="BO1795" s="5" t="s">
        <v>2790</v>
      </c>
      <c r="BU1795" s="5" t="s">
        <v>5505</v>
      </c>
      <c r="BV1795" s="5" t="s">
        <v>3210</v>
      </c>
      <c r="BW1795" s="5" t="s">
        <v>2790</v>
      </c>
    </row>
    <row r="1796" spans="51:75" x14ac:dyDescent="0.3">
      <c r="AY1796" s="12" t="e">
        <f>VLOOKUP(C1796,#REF!, 2,FALSE)</f>
        <v>#REF!</v>
      </c>
      <c r="BM1796" s="5" t="s">
        <v>5506</v>
      </c>
      <c r="BN1796" s="5" t="s">
        <v>718</v>
      </c>
      <c r="BO1796" s="5" t="s">
        <v>2403</v>
      </c>
      <c r="BU1796" s="5" t="s">
        <v>5506</v>
      </c>
      <c r="BV1796" s="5" t="s">
        <v>718</v>
      </c>
      <c r="BW1796" s="5" t="s">
        <v>2403</v>
      </c>
    </row>
    <row r="1797" spans="51:75" x14ac:dyDescent="0.3">
      <c r="AY1797" s="12" t="e">
        <f>VLOOKUP(C1797,#REF!, 2,FALSE)</f>
        <v>#REF!</v>
      </c>
      <c r="BM1797" s="5" t="s">
        <v>5508</v>
      </c>
      <c r="BN1797" s="5" t="s">
        <v>17000</v>
      </c>
      <c r="BO1797" s="5" t="s">
        <v>1748</v>
      </c>
      <c r="BU1797" s="5" t="s">
        <v>5508</v>
      </c>
      <c r="BV1797" s="5" t="s">
        <v>17000</v>
      </c>
      <c r="BW1797" s="5" t="s">
        <v>1748</v>
      </c>
    </row>
    <row r="1798" spans="51:75" x14ac:dyDescent="0.3">
      <c r="AY1798" s="12" t="e">
        <f>VLOOKUP(C1798,#REF!, 2,FALSE)</f>
        <v>#REF!</v>
      </c>
      <c r="BM1798" s="5" t="s">
        <v>1046</v>
      </c>
      <c r="BN1798" s="5" t="s">
        <v>1073</v>
      </c>
      <c r="BO1798" s="5" t="s">
        <v>5510</v>
      </c>
      <c r="BU1798" s="5" t="s">
        <v>1046</v>
      </c>
      <c r="BV1798" s="5" t="s">
        <v>1073</v>
      </c>
      <c r="BW1798" s="5" t="s">
        <v>5510</v>
      </c>
    </row>
    <row r="1799" spans="51:75" x14ac:dyDescent="0.3">
      <c r="AY1799" s="12" t="e">
        <f>VLOOKUP(C1799,#REF!, 2,FALSE)</f>
        <v>#REF!</v>
      </c>
      <c r="BM1799" s="5" t="s">
        <v>5511</v>
      </c>
      <c r="BN1799" s="5" t="s">
        <v>1345</v>
      </c>
      <c r="BO1799" s="5" t="s">
        <v>1599</v>
      </c>
      <c r="BU1799" s="5" t="s">
        <v>5511</v>
      </c>
      <c r="BV1799" s="5" t="s">
        <v>1345</v>
      </c>
      <c r="BW1799" s="5" t="s">
        <v>1599</v>
      </c>
    </row>
    <row r="1800" spans="51:75" x14ac:dyDescent="0.3">
      <c r="AY1800" s="12" t="e">
        <f>VLOOKUP(C1800,#REF!, 2,FALSE)</f>
        <v>#REF!</v>
      </c>
      <c r="BM1800" s="5" t="s">
        <v>5512</v>
      </c>
      <c r="BN1800" s="5" t="s">
        <v>1345</v>
      </c>
      <c r="BO1800" s="5" t="s">
        <v>5513</v>
      </c>
      <c r="BU1800" s="5" t="s">
        <v>5512</v>
      </c>
      <c r="BV1800" s="5" t="s">
        <v>1345</v>
      </c>
      <c r="BW1800" s="5" t="s">
        <v>5513</v>
      </c>
    </row>
    <row r="1801" spans="51:75" x14ac:dyDescent="0.3">
      <c r="AY1801" s="12" t="e">
        <f>VLOOKUP(C1801,#REF!, 2,FALSE)</f>
        <v>#REF!</v>
      </c>
      <c r="BM1801" s="5" t="s">
        <v>5514</v>
      </c>
      <c r="BN1801" s="5" t="s">
        <v>3210</v>
      </c>
      <c r="BO1801" s="5" t="s">
        <v>5116</v>
      </c>
      <c r="BU1801" s="5" t="s">
        <v>5514</v>
      </c>
      <c r="BV1801" s="5" t="s">
        <v>3210</v>
      </c>
      <c r="BW1801" s="5" t="s">
        <v>5116</v>
      </c>
    </row>
    <row r="1802" spans="51:75" x14ac:dyDescent="0.3">
      <c r="AY1802" s="12" t="e">
        <f>VLOOKUP(C1802,#REF!, 2,FALSE)</f>
        <v>#REF!</v>
      </c>
      <c r="BM1802" s="5" t="s">
        <v>1047</v>
      </c>
      <c r="BN1802" s="5" t="s">
        <v>778</v>
      </c>
      <c r="BO1802" s="5" t="s">
        <v>5515</v>
      </c>
      <c r="BU1802" s="5" t="s">
        <v>1047</v>
      </c>
      <c r="BV1802" s="5" t="s">
        <v>778</v>
      </c>
      <c r="BW1802" s="5" t="s">
        <v>5515</v>
      </c>
    </row>
    <row r="1803" spans="51:75" x14ac:dyDescent="0.3">
      <c r="AY1803" s="12" t="e">
        <f>VLOOKUP(C1803,#REF!, 2,FALSE)</f>
        <v>#REF!</v>
      </c>
      <c r="BM1803" s="5" t="s">
        <v>5516</v>
      </c>
      <c r="BN1803" s="5" t="s">
        <v>1345</v>
      </c>
      <c r="BO1803" s="5" t="s">
        <v>5517</v>
      </c>
      <c r="BU1803" s="5" t="s">
        <v>5516</v>
      </c>
      <c r="BV1803" s="5" t="s">
        <v>1345</v>
      </c>
      <c r="BW1803" s="5" t="s">
        <v>5517</v>
      </c>
    </row>
    <row r="1804" spans="51:75" x14ac:dyDescent="0.3">
      <c r="AY1804" s="12" t="e">
        <f>VLOOKUP(C1804,#REF!, 2,FALSE)</f>
        <v>#REF!</v>
      </c>
      <c r="BM1804" s="5" t="s">
        <v>5518</v>
      </c>
      <c r="BN1804" s="5" t="s">
        <v>3210</v>
      </c>
      <c r="BO1804" s="5" t="s">
        <v>5519</v>
      </c>
      <c r="BU1804" s="5" t="s">
        <v>5518</v>
      </c>
      <c r="BV1804" s="5" t="s">
        <v>3210</v>
      </c>
      <c r="BW1804" s="5" t="s">
        <v>5519</v>
      </c>
    </row>
    <row r="1805" spans="51:75" x14ac:dyDescent="0.3">
      <c r="AY1805" s="12" t="e">
        <f>VLOOKUP(C1805,#REF!, 2,FALSE)</f>
        <v>#REF!</v>
      </c>
      <c r="BM1805" s="5" t="s">
        <v>5520</v>
      </c>
      <c r="BN1805" s="5" t="s">
        <v>734</v>
      </c>
      <c r="BO1805" s="5" t="s">
        <v>5521</v>
      </c>
      <c r="BU1805" s="5" t="s">
        <v>5520</v>
      </c>
      <c r="BV1805" s="5" t="s">
        <v>734</v>
      </c>
      <c r="BW1805" s="5" t="s">
        <v>5521</v>
      </c>
    </row>
    <row r="1806" spans="51:75" x14ac:dyDescent="0.3">
      <c r="AY1806" s="12" t="e">
        <f>VLOOKUP(C1806,#REF!, 2,FALSE)</f>
        <v>#REF!</v>
      </c>
      <c r="BM1806" s="5" t="s">
        <v>5522</v>
      </c>
      <c r="BN1806" s="5" t="s">
        <v>3010</v>
      </c>
      <c r="BO1806" s="5" t="s">
        <v>1228</v>
      </c>
      <c r="BU1806" s="5" t="s">
        <v>5522</v>
      </c>
      <c r="BV1806" s="5" t="s">
        <v>3010</v>
      </c>
      <c r="BW1806" s="5" t="s">
        <v>1228</v>
      </c>
    </row>
    <row r="1807" spans="51:75" x14ac:dyDescent="0.3">
      <c r="AY1807" s="12" t="e">
        <f>VLOOKUP(C1807,#REF!, 2,FALSE)</f>
        <v>#REF!</v>
      </c>
      <c r="BM1807" s="5" t="s">
        <v>5523</v>
      </c>
      <c r="BN1807" s="5" t="s">
        <v>1272</v>
      </c>
      <c r="BO1807" s="5" t="s">
        <v>1387</v>
      </c>
      <c r="BU1807" s="5" t="s">
        <v>5523</v>
      </c>
      <c r="BV1807" s="5" t="s">
        <v>1272</v>
      </c>
      <c r="BW1807" s="5" t="s">
        <v>1387</v>
      </c>
    </row>
    <row r="1808" spans="51:75" x14ac:dyDescent="0.3">
      <c r="AY1808" s="12" t="e">
        <f>VLOOKUP(C1808,#REF!, 2,FALSE)</f>
        <v>#REF!</v>
      </c>
      <c r="BM1808" s="5" t="s">
        <v>5525</v>
      </c>
      <c r="BN1808" s="5" t="s">
        <v>3210</v>
      </c>
      <c r="BO1808" s="5" t="s">
        <v>5526</v>
      </c>
      <c r="BU1808" s="5" t="s">
        <v>5525</v>
      </c>
      <c r="BV1808" s="5" t="s">
        <v>3210</v>
      </c>
      <c r="BW1808" s="5" t="s">
        <v>5526</v>
      </c>
    </row>
    <row r="1809" spans="51:75" x14ac:dyDescent="0.3">
      <c r="AY1809" s="12" t="e">
        <f>VLOOKUP(C1809,#REF!, 2,FALSE)</f>
        <v>#REF!</v>
      </c>
      <c r="BM1809" s="5" t="s">
        <v>5527</v>
      </c>
      <c r="BN1809" s="5" t="s">
        <v>3210</v>
      </c>
      <c r="BO1809" s="5" t="s">
        <v>1596</v>
      </c>
      <c r="BU1809" s="5" t="s">
        <v>5527</v>
      </c>
      <c r="BV1809" s="5" t="s">
        <v>3210</v>
      </c>
      <c r="BW1809" s="5" t="s">
        <v>1596</v>
      </c>
    </row>
    <row r="1810" spans="51:75" x14ac:dyDescent="0.3">
      <c r="AY1810" s="12" t="e">
        <f>VLOOKUP(C1810,#REF!, 2,FALSE)</f>
        <v>#REF!</v>
      </c>
      <c r="BM1810" s="5" t="s">
        <v>5528</v>
      </c>
      <c r="BN1810" s="5" t="s">
        <v>3210</v>
      </c>
      <c r="BO1810" s="5" t="s">
        <v>1208</v>
      </c>
      <c r="BU1810" s="5" t="s">
        <v>5528</v>
      </c>
      <c r="BV1810" s="5" t="s">
        <v>3210</v>
      </c>
      <c r="BW1810" s="5" t="s">
        <v>1208</v>
      </c>
    </row>
    <row r="1811" spans="51:75" x14ac:dyDescent="0.3">
      <c r="AY1811" s="12" t="e">
        <f>VLOOKUP(C1811,#REF!, 2,FALSE)</f>
        <v>#REF!</v>
      </c>
      <c r="BM1811" s="5" t="s">
        <v>5529</v>
      </c>
      <c r="BN1811" s="5" t="s">
        <v>3210</v>
      </c>
      <c r="BO1811" s="5" t="s">
        <v>5530</v>
      </c>
      <c r="BU1811" s="5" t="s">
        <v>5529</v>
      </c>
      <c r="BV1811" s="5" t="s">
        <v>3210</v>
      </c>
      <c r="BW1811" s="5" t="s">
        <v>5530</v>
      </c>
    </row>
    <row r="1812" spans="51:75" x14ac:dyDescent="0.3">
      <c r="AY1812" s="12" t="e">
        <f>VLOOKUP(C1812,#REF!, 2,FALSE)</f>
        <v>#REF!</v>
      </c>
      <c r="BM1812" s="5" t="s">
        <v>5531</v>
      </c>
      <c r="BN1812" s="5" t="s">
        <v>3210</v>
      </c>
      <c r="BO1812" s="5" t="s">
        <v>5532</v>
      </c>
      <c r="BU1812" s="5" t="s">
        <v>5531</v>
      </c>
      <c r="BV1812" s="5" t="s">
        <v>3210</v>
      </c>
      <c r="BW1812" s="5" t="s">
        <v>5532</v>
      </c>
    </row>
    <row r="1813" spans="51:75" x14ac:dyDescent="0.3">
      <c r="AY1813" s="12" t="e">
        <f>VLOOKUP(C1813,#REF!, 2,FALSE)</f>
        <v>#REF!</v>
      </c>
      <c r="BM1813" s="5" t="s">
        <v>5533</v>
      </c>
      <c r="BN1813" s="5" t="s">
        <v>3210</v>
      </c>
      <c r="BO1813" s="5" t="s">
        <v>5534</v>
      </c>
      <c r="BU1813" s="5" t="s">
        <v>5533</v>
      </c>
      <c r="BV1813" s="5" t="s">
        <v>3210</v>
      </c>
      <c r="BW1813" s="5" t="s">
        <v>5534</v>
      </c>
    </row>
    <row r="1814" spans="51:75" x14ac:dyDescent="0.3">
      <c r="AY1814" s="12" t="e">
        <f>VLOOKUP(C1814,#REF!, 2,FALSE)</f>
        <v>#REF!</v>
      </c>
      <c r="BM1814" s="5" t="s">
        <v>5535</v>
      </c>
      <c r="BN1814" s="5" t="s">
        <v>3210</v>
      </c>
      <c r="BO1814" s="5" t="s">
        <v>2197</v>
      </c>
      <c r="BU1814" s="5" t="s">
        <v>5535</v>
      </c>
      <c r="BV1814" s="5" t="s">
        <v>3210</v>
      </c>
      <c r="BW1814" s="5" t="s">
        <v>2197</v>
      </c>
    </row>
    <row r="1815" spans="51:75" x14ac:dyDescent="0.3">
      <c r="AY1815" s="12" t="e">
        <f>VLOOKUP(C1815,#REF!, 2,FALSE)</f>
        <v>#REF!</v>
      </c>
      <c r="BM1815" s="5" t="s">
        <v>5537</v>
      </c>
      <c r="BN1815" s="5" t="s">
        <v>3210</v>
      </c>
      <c r="BO1815" s="5" t="s">
        <v>2546</v>
      </c>
      <c r="BU1815" s="5" t="s">
        <v>5537</v>
      </c>
      <c r="BV1815" s="5" t="s">
        <v>3210</v>
      </c>
      <c r="BW1815" s="5" t="s">
        <v>2546</v>
      </c>
    </row>
    <row r="1816" spans="51:75" x14ac:dyDescent="0.3">
      <c r="AY1816" s="12" t="e">
        <f>VLOOKUP(C1816,#REF!, 2,FALSE)</f>
        <v>#REF!</v>
      </c>
      <c r="BM1816" s="5" t="s">
        <v>1048</v>
      </c>
      <c r="BN1816" s="5" t="s">
        <v>630</v>
      </c>
      <c r="BO1816" s="5" t="s">
        <v>5538</v>
      </c>
      <c r="BU1816" s="5" t="s">
        <v>1048</v>
      </c>
      <c r="BV1816" s="5" t="s">
        <v>630</v>
      </c>
      <c r="BW1816" s="5" t="s">
        <v>5538</v>
      </c>
    </row>
    <row r="1817" spans="51:75" x14ac:dyDescent="0.3">
      <c r="AY1817" s="12" t="e">
        <f>VLOOKUP(C1817,#REF!, 2,FALSE)</f>
        <v>#REF!</v>
      </c>
      <c r="BM1817" s="5" t="s">
        <v>5539</v>
      </c>
      <c r="BN1817" s="5" t="s">
        <v>3210</v>
      </c>
      <c r="BO1817" s="5" t="s">
        <v>1060</v>
      </c>
      <c r="BU1817" s="5" t="s">
        <v>5539</v>
      </c>
      <c r="BV1817" s="5" t="s">
        <v>3210</v>
      </c>
      <c r="BW1817" s="5" t="s">
        <v>1060</v>
      </c>
    </row>
    <row r="1818" spans="51:75" x14ac:dyDescent="0.3">
      <c r="AY1818" s="12" t="e">
        <f>VLOOKUP(C1818,#REF!, 2,FALSE)</f>
        <v>#REF!</v>
      </c>
      <c r="BM1818" s="5" t="s">
        <v>5540</v>
      </c>
      <c r="BN1818" s="5" t="s">
        <v>3210</v>
      </c>
      <c r="BO1818" s="5" t="s">
        <v>1431</v>
      </c>
      <c r="BU1818" s="5" t="s">
        <v>5540</v>
      </c>
      <c r="BV1818" s="5" t="s">
        <v>3210</v>
      </c>
      <c r="BW1818" s="5" t="s">
        <v>1431</v>
      </c>
    </row>
    <row r="1819" spans="51:75" x14ac:dyDescent="0.3">
      <c r="AY1819" s="12" t="e">
        <f>VLOOKUP(C1819,#REF!, 2,FALSE)</f>
        <v>#REF!</v>
      </c>
      <c r="BM1819" s="5" t="s">
        <v>5541</v>
      </c>
      <c r="BN1819" s="5" t="s">
        <v>1345</v>
      </c>
      <c r="BO1819" s="5" t="s">
        <v>5542</v>
      </c>
      <c r="BU1819" s="5" t="s">
        <v>5541</v>
      </c>
      <c r="BV1819" s="5" t="s">
        <v>1345</v>
      </c>
      <c r="BW1819" s="5" t="s">
        <v>5542</v>
      </c>
    </row>
    <row r="1820" spans="51:75" x14ac:dyDescent="0.3">
      <c r="AY1820" s="12" t="e">
        <f>VLOOKUP(C1820,#REF!, 2,FALSE)</f>
        <v>#REF!</v>
      </c>
      <c r="BM1820" s="5" t="s">
        <v>5543</v>
      </c>
      <c r="BN1820" s="5" t="s">
        <v>3210</v>
      </c>
      <c r="BO1820" s="5" t="s">
        <v>5544</v>
      </c>
      <c r="BU1820" s="5" t="s">
        <v>5543</v>
      </c>
      <c r="BV1820" s="5" t="s">
        <v>3210</v>
      </c>
      <c r="BW1820" s="5" t="s">
        <v>5544</v>
      </c>
    </row>
    <row r="1821" spans="51:75" x14ac:dyDescent="0.3">
      <c r="AY1821" s="12" t="e">
        <f>VLOOKUP(C1821,#REF!, 2,FALSE)</f>
        <v>#REF!</v>
      </c>
      <c r="BM1821" s="5" t="s">
        <v>5545</v>
      </c>
      <c r="BN1821" s="5" t="s">
        <v>3210</v>
      </c>
      <c r="BO1821" s="5" t="s">
        <v>1075</v>
      </c>
      <c r="BU1821" s="5" t="s">
        <v>5545</v>
      </c>
      <c r="BV1821" s="5" t="s">
        <v>3210</v>
      </c>
      <c r="BW1821" s="5" t="s">
        <v>1075</v>
      </c>
    </row>
    <row r="1822" spans="51:75" x14ac:dyDescent="0.3">
      <c r="AY1822" s="12" t="e">
        <f>VLOOKUP(C1822,#REF!, 2,FALSE)</f>
        <v>#REF!</v>
      </c>
      <c r="BM1822" s="5" t="s">
        <v>5546</v>
      </c>
      <c r="BN1822" s="5" t="s">
        <v>3210</v>
      </c>
      <c r="BO1822" s="5" t="s">
        <v>773</v>
      </c>
      <c r="BU1822" s="5" t="s">
        <v>5546</v>
      </c>
      <c r="BV1822" s="5" t="s">
        <v>3210</v>
      </c>
      <c r="BW1822" s="5" t="s">
        <v>773</v>
      </c>
    </row>
    <row r="1823" spans="51:75" x14ac:dyDescent="0.3">
      <c r="AY1823" s="12" t="e">
        <f>VLOOKUP(C1823,#REF!, 2,FALSE)</f>
        <v>#REF!</v>
      </c>
      <c r="BM1823" s="5" t="s">
        <v>5547</v>
      </c>
      <c r="BN1823" s="5" t="s">
        <v>1345</v>
      </c>
      <c r="BO1823" s="5" t="s">
        <v>5548</v>
      </c>
      <c r="BU1823" s="5" t="s">
        <v>5547</v>
      </c>
      <c r="BV1823" s="5" t="s">
        <v>1345</v>
      </c>
      <c r="BW1823" s="5" t="s">
        <v>5548</v>
      </c>
    </row>
    <row r="1824" spans="51:75" x14ac:dyDescent="0.3">
      <c r="AY1824" s="12" t="e">
        <f>VLOOKUP(C1824,#REF!, 2,FALSE)</f>
        <v>#REF!</v>
      </c>
      <c r="BM1824" s="5" t="s">
        <v>5549</v>
      </c>
      <c r="BN1824" s="5" t="s">
        <v>1345</v>
      </c>
      <c r="BO1824" s="5" t="s">
        <v>1793</v>
      </c>
      <c r="BU1824" s="5" t="s">
        <v>5549</v>
      </c>
      <c r="BV1824" s="5" t="s">
        <v>1345</v>
      </c>
      <c r="BW1824" s="5" t="s">
        <v>1793</v>
      </c>
    </row>
    <row r="1825" spans="51:75" x14ac:dyDescent="0.3">
      <c r="AY1825" s="12" t="e">
        <f>VLOOKUP(C1825,#REF!, 2,FALSE)</f>
        <v>#REF!</v>
      </c>
      <c r="BM1825" s="5" t="s">
        <v>5550</v>
      </c>
      <c r="BN1825" s="5" t="s">
        <v>1345</v>
      </c>
      <c r="BO1825" s="5" t="s">
        <v>5551</v>
      </c>
      <c r="BU1825" s="5" t="s">
        <v>5550</v>
      </c>
      <c r="BV1825" s="5" t="s">
        <v>1345</v>
      </c>
      <c r="BW1825" s="5" t="s">
        <v>5551</v>
      </c>
    </row>
    <row r="1826" spans="51:75" x14ac:dyDescent="0.3">
      <c r="AY1826" s="12" t="e">
        <f>VLOOKUP(C1826,#REF!, 2,FALSE)</f>
        <v>#REF!</v>
      </c>
      <c r="BM1826" s="5" t="s">
        <v>5552</v>
      </c>
      <c r="BN1826" s="5" t="s">
        <v>2982</v>
      </c>
      <c r="BO1826" s="5" t="s">
        <v>2986</v>
      </c>
      <c r="BU1826" s="5" t="s">
        <v>5552</v>
      </c>
      <c r="BV1826" s="5" t="s">
        <v>2982</v>
      </c>
      <c r="BW1826" s="5" t="s">
        <v>2986</v>
      </c>
    </row>
    <row r="1827" spans="51:75" x14ac:dyDescent="0.3">
      <c r="AY1827" s="12" t="e">
        <f>VLOOKUP(C1827,#REF!, 2,FALSE)</f>
        <v>#REF!</v>
      </c>
      <c r="BM1827" s="5" t="s">
        <v>5553</v>
      </c>
      <c r="BN1827" s="5" t="s">
        <v>3033</v>
      </c>
      <c r="BO1827" s="5" t="s">
        <v>5554</v>
      </c>
      <c r="BU1827" s="5" t="s">
        <v>5553</v>
      </c>
      <c r="BV1827" s="5" t="s">
        <v>3033</v>
      </c>
      <c r="BW1827" s="5" t="s">
        <v>5554</v>
      </c>
    </row>
    <row r="1828" spans="51:75" x14ac:dyDescent="0.3">
      <c r="AY1828" s="12" t="e">
        <f>VLOOKUP(C1828,#REF!, 2,FALSE)</f>
        <v>#REF!</v>
      </c>
      <c r="BM1828" s="5" t="s">
        <v>5555</v>
      </c>
      <c r="BN1828" s="5" t="s">
        <v>3033</v>
      </c>
      <c r="BO1828" s="5" t="s">
        <v>5556</v>
      </c>
      <c r="BU1828" s="5" t="s">
        <v>5555</v>
      </c>
      <c r="BV1828" s="5" t="s">
        <v>3033</v>
      </c>
      <c r="BW1828" s="5" t="s">
        <v>5556</v>
      </c>
    </row>
    <row r="1829" spans="51:75" x14ac:dyDescent="0.3">
      <c r="AY1829" s="12" t="e">
        <f>VLOOKUP(C1829,#REF!, 2,FALSE)</f>
        <v>#REF!</v>
      </c>
      <c r="BM1829" s="5" t="s">
        <v>5557</v>
      </c>
      <c r="BN1829" s="5" t="s">
        <v>2986</v>
      </c>
      <c r="BO1829" s="5" t="s">
        <v>2986</v>
      </c>
      <c r="BU1829" s="5" t="s">
        <v>5557</v>
      </c>
      <c r="BV1829" s="5" t="s">
        <v>2986</v>
      </c>
      <c r="BW1829" s="5" t="s">
        <v>2986</v>
      </c>
    </row>
    <row r="1830" spans="51:75" x14ac:dyDescent="0.3">
      <c r="AY1830" s="12" t="e">
        <f>VLOOKUP(C1830,#REF!, 2,FALSE)</f>
        <v>#REF!</v>
      </c>
      <c r="BM1830" s="5" t="s">
        <v>5559</v>
      </c>
      <c r="BN1830" s="5" t="s">
        <v>3092</v>
      </c>
      <c r="BO1830" s="5" t="s">
        <v>5560</v>
      </c>
      <c r="BU1830" s="5" t="s">
        <v>5559</v>
      </c>
      <c r="BV1830" s="5" t="s">
        <v>3092</v>
      </c>
      <c r="BW1830" s="5" t="s">
        <v>5560</v>
      </c>
    </row>
    <row r="1831" spans="51:75" x14ac:dyDescent="0.3">
      <c r="AY1831" s="12" t="e">
        <f>VLOOKUP(C1831,#REF!, 2,FALSE)</f>
        <v>#REF!</v>
      </c>
      <c r="BM1831" s="5" t="s">
        <v>5561</v>
      </c>
      <c r="BN1831" s="5" t="s">
        <v>627</v>
      </c>
      <c r="BO1831" s="5" t="s">
        <v>773</v>
      </c>
      <c r="BU1831" s="5" t="s">
        <v>5561</v>
      </c>
      <c r="BV1831" s="5" t="s">
        <v>627</v>
      </c>
      <c r="BW1831" s="5" t="s">
        <v>773</v>
      </c>
    </row>
    <row r="1832" spans="51:75" x14ac:dyDescent="0.3">
      <c r="AY1832" s="12" t="e">
        <f>VLOOKUP(C1832,#REF!, 2,FALSE)</f>
        <v>#REF!</v>
      </c>
      <c r="BM1832" s="5" t="s">
        <v>1076</v>
      </c>
      <c r="BN1832" s="5" t="s">
        <v>2986</v>
      </c>
      <c r="BO1832" s="5" t="s">
        <v>5562</v>
      </c>
      <c r="BU1832" s="5" t="s">
        <v>1076</v>
      </c>
      <c r="BV1832" s="5" t="s">
        <v>2986</v>
      </c>
      <c r="BW1832" s="5" t="s">
        <v>5562</v>
      </c>
    </row>
    <row r="1833" spans="51:75" x14ac:dyDescent="0.3">
      <c r="AY1833" s="12" t="e">
        <f>VLOOKUP(C1833,#REF!, 2,FALSE)</f>
        <v>#REF!</v>
      </c>
      <c r="BM1833" s="5" t="s">
        <v>5563</v>
      </c>
      <c r="BN1833" s="5" t="s">
        <v>623</v>
      </c>
      <c r="BO1833" s="5" t="s">
        <v>4415</v>
      </c>
      <c r="BU1833" s="5" t="s">
        <v>5563</v>
      </c>
      <c r="BV1833" s="5" t="s">
        <v>623</v>
      </c>
      <c r="BW1833" s="5" t="s">
        <v>4415</v>
      </c>
    </row>
    <row r="1834" spans="51:75" x14ac:dyDescent="0.3">
      <c r="AY1834" s="12" t="e">
        <f>VLOOKUP(C1834,#REF!, 2,FALSE)</f>
        <v>#REF!</v>
      </c>
      <c r="BM1834" s="5" t="s">
        <v>5565</v>
      </c>
      <c r="BN1834" s="5" t="s">
        <v>17000</v>
      </c>
      <c r="BO1834" s="5" t="s">
        <v>5566</v>
      </c>
      <c r="BU1834" s="5" t="s">
        <v>5565</v>
      </c>
      <c r="BV1834" s="5" t="s">
        <v>17000</v>
      </c>
      <c r="BW1834" s="5" t="s">
        <v>5566</v>
      </c>
    </row>
    <row r="1835" spans="51:75" x14ac:dyDescent="0.3">
      <c r="AY1835" s="12" t="e">
        <f>VLOOKUP(C1835,#REF!, 2,FALSE)</f>
        <v>#REF!</v>
      </c>
      <c r="BM1835" s="5" t="s">
        <v>5567</v>
      </c>
      <c r="BN1835" s="5" t="s">
        <v>3210</v>
      </c>
      <c r="BO1835" s="5" t="s">
        <v>5568</v>
      </c>
      <c r="BU1835" s="5" t="s">
        <v>5567</v>
      </c>
      <c r="BV1835" s="5" t="s">
        <v>3210</v>
      </c>
      <c r="BW1835" s="5" t="s">
        <v>5568</v>
      </c>
    </row>
    <row r="1836" spans="51:75" x14ac:dyDescent="0.3">
      <c r="AY1836" s="12" t="e">
        <f>VLOOKUP(C1836,#REF!, 2,FALSE)</f>
        <v>#REF!</v>
      </c>
      <c r="BM1836" s="5" t="s">
        <v>5569</v>
      </c>
      <c r="BN1836" s="5" t="s">
        <v>865</v>
      </c>
      <c r="BO1836" s="5" t="s">
        <v>5570</v>
      </c>
      <c r="BU1836" s="5" t="s">
        <v>5569</v>
      </c>
      <c r="BV1836" s="5" t="s">
        <v>865</v>
      </c>
      <c r="BW1836" s="5" t="s">
        <v>5570</v>
      </c>
    </row>
    <row r="1837" spans="51:75" x14ac:dyDescent="0.3">
      <c r="AY1837" s="12" t="e">
        <f>VLOOKUP(C1837,#REF!, 2,FALSE)</f>
        <v>#REF!</v>
      </c>
      <c r="BM1837" s="5" t="s">
        <v>5571</v>
      </c>
      <c r="BN1837" s="5" t="s">
        <v>2986</v>
      </c>
      <c r="BO1837" s="5" t="s">
        <v>5572</v>
      </c>
      <c r="BU1837" s="5" t="s">
        <v>5571</v>
      </c>
      <c r="BV1837" s="5" t="s">
        <v>2986</v>
      </c>
      <c r="BW1837" s="5" t="s">
        <v>5572</v>
      </c>
    </row>
    <row r="1838" spans="51:75" x14ac:dyDescent="0.3">
      <c r="AY1838" s="12" t="e">
        <f>VLOOKUP(C1838,#REF!, 2,FALSE)</f>
        <v>#REF!</v>
      </c>
      <c r="BM1838" s="5" t="s">
        <v>5573</v>
      </c>
      <c r="BN1838" s="5" t="s">
        <v>3007</v>
      </c>
      <c r="BO1838" s="5" t="s">
        <v>5575</v>
      </c>
      <c r="BU1838" s="5" t="s">
        <v>5573</v>
      </c>
      <c r="BV1838" s="5" t="s">
        <v>3007</v>
      </c>
      <c r="BW1838" s="5" t="s">
        <v>5575</v>
      </c>
    </row>
    <row r="1839" spans="51:75" x14ac:dyDescent="0.3">
      <c r="AY1839" s="12" t="e">
        <f>VLOOKUP(C1839,#REF!, 2,FALSE)</f>
        <v>#REF!</v>
      </c>
      <c r="BM1839" s="5" t="s">
        <v>5576</v>
      </c>
      <c r="BN1839" s="5" t="s">
        <v>3007</v>
      </c>
      <c r="BO1839" s="5" t="s">
        <v>2986</v>
      </c>
      <c r="BU1839" s="5" t="s">
        <v>5576</v>
      </c>
      <c r="BV1839" s="5" t="s">
        <v>3007</v>
      </c>
      <c r="BW1839" s="5" t="s">
        <v>2986</v>
      </c>
    </row>
    <row r="1840" spans="51:75" x14ac:dyDescent="0.3">
      <c r="AY1840" s="12" t="e">
        <f>VLOOKUP(C1840,#REF!, 2,FALSE)</f>
        <v>#REF!</v>
      </c>
      <c r="BM1840" s="5" t="s">
        <v>5577</v>
      </c>
      <c r="BN1840" s="5" t="s">
        <v>17000</v>
      </c>
      <c r="BO1840" s="5" t="s">
        <v>5578</v>
      </c>
      <c r="BU1840" s="5" t="s">
        <v>5577</v>
      </c>
      <c r="BV1840" s="5" t="s">
        <v>17000</v>
      </c>
      <c r="BW1840" s="5" t="s">
        <v>5578</v>
      </c>
    </row>
    <row r="1841" spans="51:75" x14ac:dyDescent="0.3">
      <c r="AY1841" s="12" t="e">
        <f>VLOOKUP(C1841,#REF!, 2,FALSE)</f>
        <v>#REF!</v>
      </c>
      <c r="BM1841" s="5" t="s">
        <v>5579</v>
      </c>
      <c r="BN1841" s="5" t="s">
        <v>3261</v>
      </c>
      <c r="BO1841" s="5" t="s">
        <v>5580</v>
      </c>
      <c r="BU1841" s="5" t="s">
        <v>5579</v>
      </c>
      <c r="BV1841" s="5" t="s">
        <v>3261</v>
      </c>
      <c r="BW1841" s="5" t="s">
        <v>5580</v>
      </c>
    </row>
    <row r="1842" spans="51:75" x14ac:dyDescent="0.3">
      <c r="AY1842" s="12" t="e">
        <f>VLOOKUP(C1842,#REF!, 2,FALSE)</f>
        <v>#REF!</v>
      </c>
      <c r="BM1842" s="5" t="s">
        <v>88</v>
      </c>
      <c r="BN1842" s="5" t="s">
        <v>3210</v>
      </c>
      <c r="BO1842" s="5" t="s">
        <v>1085</v>
      </c>
      <c r="BU1842" s="5" t="s">
        <v>88</v>
      </c>
      <c r="BV1842" s="5" t="s">
        <v>3210</v>
      </c>
      <c r="BW1842" s="5" t="s">
        <v>1085</v>
      </c>
    </row>
    <row r="1843" spans="51:75" x14ac:dyDescent="0.3">
      <c r="AY1843" s="12" t="e">
        <f>VLOOKUP(C1843,#REF!, 2,FALSE)</f>
        <v>#REF!</v>
      </c>
      <c r="BM1843" s="5" t="s">
        <v>5582</v>
      </c>
      <c r="BN1843" s="5" t="s">
        <v>3088</v>
      </c>
      <c r="BO1843" s="5" t="s">
        <v>3630</v>
      </c>
      <c r="BU1843" s="5" t="s">
        <v>5582</v>
      </c>
      <c r="BV1843" s="5" t="s">
        <v>3088</v>
      </c>
      <c r="BW1843" s="5" t="s">
        <v>3630</v>
      </c>
    </row>
    <row r="1844" spans="51:75" x14ac:dyDescent="0.3">
      <c r="AY1844" s="12" t="e">
        <f>VLOOKUP(C1844,#REF!, 2,FALSE)</f>
        <v>#REF!</v>
      </c>
      <c r="BM1844" s="5" t="s">
        <v>5583</v>
      </c>
      <c r="BN1844" s="5" t="s">
        <v>3010</v>
      </c>
      <c r="BO1844" s="5" t="s">
        <v>5584</v>
      </c>
      <c r="BU1844" s="5" t="s">
        <v>5583</v>
      </c>
      <c r="BV1844" s="5" t="s">
        <v>3010</v>
      </c>
      <c r="BW1844" s="5" t="s">
        <v>5584</v>
      </c>
    </row>
    <row r="1845" spans="51:75" x14ac:dyDescent="0.3">
      <c r="AY1845" s="12" t="e">
        <f>VLOOKUP(C1845,#REF!, 2,FALSE)</f>
        <v>#REF!</v>
      </c>
      <c r="BM1845" s="5" t="s">
        <v>5585</v>
      </c>
      <c r="BN1845" s="5" t="s">
        <v>3050</v>
      </c>
      <c r="BO1845" s="5" t="s">
        <v>5586</v>
      </c>
      <c r="BU1845" s="5" t="s">
        <v>5585</v>
      </c>
      <c r="BV1845" s="5" t="s">
        <v>3050</v>
      </c>
      <c r="BW1845" s="5" t="s">
        <v>5586</v>
      </c>
    </row>
    <row r="1846" spans="51:75" x14ac:dyDescent="0.3">
      <c r="AY1846" s="12" t="e">
        <f>VLOOKUP(C1846,#REF!, 2,FALSE)</f>
        <v>#REF!</v>
      </c>
      <c r="BM1846" s="5" t="s">
        <v>5587</v>
      </c>
      <c r="BN1846" s="5" t="s">
        <v>3210</v>
      </c>
      <c r="BO1846" s="5" t="s">
        <v>3280</v>
      </c>
      <c r="BU1846" s="5" t="s">
        <v>5587</v>
      </c>
      <c r="BV1846" s="5" t="s">
        <v>3210</v>
      </c>
      <c r="BW1846" s="5" t="s">
        <v>3280</v>
      </c>
    </row>
    <row r="1847" spans="51:75" x14ac:dyDescent="0.3">
      <c r="AY1847" s="12" t="e">
        <f>VLOOKUP(C1847,#REF!, 2,FALSE)</f>
        <v>#REF!</v>
      </c>
      <c r="BM1847" s="5" t="s">
        <v>5588</v>
      </c>
      <c r="BN1847" s="5" t="s">
        <v>3210</v>
      </c>
      <c r="BO1847" s="5" t="s">
        <v>1857</v>
      </c>
      <c r="BU1847" s="5" t="s">
        <v>5588</v>
      </c>
      <c r="BV1847" s="5" t="s">
        <v>3210</v>
      </c>
      <c r="BW1847" s="5" t="s">
        <v>1857</v>
      </c>
    </row>
    <row r="1848" spans="51:75" x14ac:dyDescent="0.3">
      <c r="AY1848" s="12" t="e">
        <f>VLOOKUP(C1848,#REF!, 2,FALSE)</f>
        <v>#REF!</v>
      </c>
      <c r="BM1848" s="5" t="s">
        <v>5589</v>
      </c>
      <c r="BN1848" s="5" t="s">
        <v>3210</v>
      </c>
      <c r="BO1848" s="5" t="s">
        <v>5590</v>
      </c>
      <c r="BU1848" s="5" t="s">
        <v>5589</v>
      </c>
      <c r="BV1848" s="5" t="s">
        <v>3210</v>
      </c>
      <c r="BW1848" s="5" t="s">
        <v>5590</v>
      </c>
    </row>
    <row r="1849" spans="51:75" x14ac:dyDescent="0.3">
      <c r="AY1849" s="12" t="e">
        <f>VLOOKUP(C1849,#REF!, 2,FALSE)</f>
        <v>#REF!</v>
      </c>
      <c r="BM1849" s="5" t="s">
        <v>5592</v>
      </c>
      <c r="BN1849" s="5" t="s">
        <v>2986</v>
      </c>
      <c r="BO1849" s="5" t="s">
        <v>2986</v>
      </c>
      <c r="BU1849" s="5" t="s">
        <v>5592</v>
      </c>
      <c r="BV1849" s="5" t="s">
        <v>2986</v>
      </c>
      <c r="BW1849" s="5" t="s">
        <v>2986</v>
      </c>
    </row>
    <row r="1850" spans="51:75" x14ac:dyDescent="0.3">
      <c r="AY1850" s="12" t="e">
        <f>VLOOKUP(C1850,#REF!, 2,FALSE)</f>
        <v>#REF!</v>
      </c>
      <c r="BM1850" s="5" t="s">
        <v>5593</v>
      </c>
      <c r="BN1850" s="5" t="s">
        <v>3088</v>
      </c>
      <c r="BO1850" s="5" t="s">
        <v>5594</v>
      </c>
      <c r="BU1850" s="5" t="s">
        <v>5593</v>
      </c>
      <c r="BV1850" s="5" t="s">
        <v>3088</v>
      </c>
      <c r="BW1850" s="5" t="s">
        <v>5594</v>
      </c>
    </row>
    <row r="1851" spans="51:75" x14ac:dyDescent="0.3">
      <c r="AY1851" s="12" t="e">
        <f>VLOOKUP(C1851,#REF!, 2,FALSE)</f>
        <v>#REF!</v>
      </c>
      <c r="BM1851" s="5" t="s">
        <v>5595</v>
      </c>
      <c r="BN1851" s="5" t="s">
        <v>2986</v>
      </c>
      <c r="BO1851" s="5" t="s">
        <v>2986</v>
      </c>
      <c r="BU1851" s="5" t="s">
        <v>5595</v>
      </c>
      <c r="BV1851" s="5" t="s">
        <v>2986</v>
      </c>
      <c r="BW1851" s="5" t="s">
        <v>2986</v>
      </c>
    </row>
    <row r="1852" spans="51:75" x14ac:dyDescent="0.3">
      <c r="AY1852" s="12" t="e">
        <f>VLOOKUP(C1852,#REF!, 2,FALSE)</f>
        <v>#REF!</v>
      </c>
      <c r="BM1852" s="5" t="s">
        <v>5596</v>
      </c>
      <c r="BN1852" s="5" t="s">
        <v>3007</v>
      </c>
      <c r="BO1852" s="5" t="s">
        <v>2986</v>
      </c>
      <c r="BU1852" s="5" t="s">
        <v>5596</v>
      </c>
      <c r="BV1852" s="5" t="s">
        <v>3007</v>
      </c>
      <c r="BW1852" s="5" t="s">
        <v>2986</v>
      </c>
    </row>
    <row r="1853" spans="51:75" x14ac:dyDescent="0.3">
      <c r="AY1853" s="12" t="e">
        <f>VLOOKUP(C1853,#REF!, 2,FALSE)</f>
        <v>#REF!</v>
      </c>
      <c r="BM1853" s="5" t="s">
        <v>5597</v>
      </c>
      <c r="BN1853" s="5" t="s">
        <v>17000</v>
      </c>
      <c r="BO1853" s="5" t="s">
        <v>923</v>
      </c>
      <c r="BU1853" s="5" t="s">
        <v>5597</v>
      </c>
      <c r="BV1853" s="5" t="s">
        <v>17000</v>
      </c>
      <c r="BW1853" s="5" t="s">
        <v>923</v>
      </c>
    </row>
    <row r="1854" spans="51:75" x14ac:dyDescent="0.3">
      <c r="AY1854" s="12" t="e">
        <f>VLOOKUP(C1854,#REF!, 2,FALSE)</f>
        <v>#REF!</v>
      </c>
      <c r="BM1854" s="5" t="s">
        <v>5598</v>
      </c>
      <c r="BN1854" s="5" t="s">
        <v>3261</v>
      </c>
      <c r="BO1854" s="5" t="s">
        <v>2986</v>
      </c>
      <c r="BU1854" s="5" t="s">
        <v>5598</v>
      </c>
      <c r="BV1854" s="5" t="s">
        <v>3261</v>
      </c>
      <c r="BW1854" s="5" t="s">
        <v>2986</v>
      </c>
    </row>
    <row r="1855" spans="51:75" x14ac:dyDescent="0.3">
      <c r="AY1855" s="12" t="e">
        <f>VLOOKUP(C1855,#REF!, 2,FALSE)</f>
        <v>#REF!</v>
      </c>
      <c r="BM1855" s="5" t="s">
        <v>5599</v>
      </c>
      <c r="BN1855" s="5" t="s">
        <v>17000</v>
      </c>
      <c r="BO1855" s="5" t="s">
        <v>3000</v>
      </c>
      <c r="BU1855" s="5" t="s">
        <v>5599</v>
      </c>
      <c r="BV1855" s="5" t="s">
        <v>17000</v>
      </c>
      <c r="BW1855" s="5" t="s">
        <v>3000</v>
      </c>
    </row>
    <row r="1856" spans="51:75" x14ac:dyDescent="0.3">
      <c r="AY1856" s="12" t="e">
        <f>VLOOKUP(C1856,#REF!, 2,FALSE)</f>
        <v>#REF!</v>
      </c>
      <c r="BM1856" s="5" t="s">
        <v>1077</v>
      </c>
      <c r="BN1856" s="5" t="s">
        <v>623</v>
      </c>
      <c r="BO1856" s="5" t="s">
        <v>2096</v>
      </c>
      <c r="BU1856" s="5" t="s">
        <v>1077</v>
      </c>
      <c r="BV1856" s="5" t="s">
        <v>623</v>
      </c>
      <c r="BW1856" s="5" t="s">
        <v>2096</v>
      </c>
    </row>
    <row r="1857" spans="51:75" x14ac:dyDescent="0.3">
      <c r="AY1857" s="12" t="e">
        <f>VLOOKUP(C1857,#REF!, 2,FALSE)</f>
        <v>#REF!</v>
      </c>
      <c r="BM1857" s="5" t="s">
        <v>5600</v>
      </c>
      <c r="BN1857" s="5" t="s">
        <v>1275</v>
      </c>
      <c r="BO1857" s="5" t="s">
        <v>5601</v>
      </c>
      <c r="BU1857" s="5" t="s">
        <v>5600</v>
      </c>
      <c r="BV1857" s="5" t="s">
        <v>1275</v>
      </c>
      <c r="BW1857" s="5" t="s">
        <v>5601</v>
      </c>
    </row>
    <row r="1858" spans="51:75" x14ac:dyDescent="0.3">
      <c r="AY1858" s="12" t="e">
        <f>VLOOKUP(C1858,#REF!, 2,FALSE)</f>
        <v>#REF!</v>
      </c>
      <c r="BM1858" s="5" t="s">
        <v>5602</v>
      </c>
      <c r="BN1858" s="5" t="s">
        <v>852</v>
      </c>
      <c r="BO1858" s="5" t="s">
        <v>773</v>
      </c>
      <c r="BU1858" s="5" t="s">
        <v>5602</v>
      </c>
      <c r="BV1858" s="5" t="s">
        <v>852</v>
      </c>
      <c r="BW1858" s="5" t="s">
        <v>773</v>
      </c>
    </row>
    <row r="1859" spans="51:75" x14ac:dyDescent="0.3">
      <c r="AY1859" s="12" t="e">
        <f>VLOOKUP(C1859,#REF!, 2,FALSE)</f>
        <v>#REF!</v>
      </c>
      <c r="BM1859" s="5" t="s">
        <v>5603</v>
      </c>
      <c r="BN1859" s="5" t="s">
        <v>3007</v>
      </c>
      <c r="BO1859" s="5" t="s">
        <v>3020</v>
      </c>
      <c r="BU1859" s="5" t="s">
        <v>5603</v>
      </c>
      <c r="BV1859" s="5" t="s">
        <v>3007</v>
      </c>
      <c r="BW1859" s="5" t="s">
        <v>3020</v>
      </c>
    </row>
    <row r="1860" spans="51:75" x14ac:dyDescent="0.3">
      <c r="AY1860" s="12" t="e">
        <f>VLOOKUP(C1860,#REF!, 2,FALSE)</f>
        <v>#REF!</v>
      </c>
      <c r="BM1860" s="5" t="s">
        <v>5605</v>
      </c>
      <c r="BN1860" s="5" t="s">
        <v>17000</v>
      </c>
      <c r="BO1860" s="5" t="s">
        <v>5606</v>
      </c>
      <c r="BU1860" s="5" t="s">
        <v>5605</v>
      </c>
      <c r="BV1860" s="5" t="s">
        <v>17000</v>
      </c>
      <c r="BW1860" s="5" t="s">
        <v>5606</v>
      </c>
    </row>
    <row r="1861" spans="51:75" x14ac:dyDescent="0.3">
      <c r="AY1861" s="12" t="e">
        <f>VLOOKUP(C1861,#REF!, 2,FALSE)</f>
        <v>#REF!</v>
      </c>
      <c r="BM1861" s="5" t="s">
        <v>1078</v>
      </c>
      <c r="BN1861" s="5" t="s">
        <v>852</v>
      </c>
      <c r="BO1861" s="5" t="s">
        <v>5607</v>
      </c>
      <c r="BU1861" s="5" t="s">
        <v>1078</v>
      </c>
      <c r="BV1861" s="5" t="s">
        <v>852</v>
      </c>
      <c r="BW1861" s="5" t="s">
        <v>5607</v>
      </c>
    </row>
    <row r="1862" spans="51:75" x14ac:dyDescent="0.3">
      <c r="AY1862" s="12" t="e">
        <f>VLOOKUP(C1862,#REF!, 2,FALSE)</f>
        <v>#REF!</v>
      </c>
      <c r="BM1862" s="5" t="s">
        <v>5608</v>
      </c>
      <c r="BN1862" s="5" t="s">
        <v>3010</v>
      </c>
      <c r="BO1862" s="5" t="s">
        <v>5288</v>
      </c>
      <c r="BU1862" s="5" t="s">
        <v>5608</v>
      </c>
      <c r="BV1862" s="5" t="s">
        <v>3010</v>
      </c>
      <c r="BW1862" s="5" t="s">
        <v>5288</v>
      </c>
    </row>
    <row r="1863" spans="51:75" x14ac:dyDescent="0.3">
      <c r="AY1863" s="12" t="e">
        <f>VLOOKUP(C1863,#REF!, 2,FALSE)</f>
        <v>#REF!</v>
      </c>
      <c r="BM1863" s="5" t="s">
        <v>5609</v>
      </c>
      <c r="BN1863" s="5" t="s">
        <v>3210</v>
      </c>
      <c r="BO1863" s="5" t="s">
        <v>3562</v>
      </c>
      <c r="BU1863" s="5" t="s">
        <v>5609</v>
      </c>
      <c r="BV1863" s="5" t="s">
        <v>3210</v>
      </c>
      <c r="BW1863" s="5" t="s">
        <v>3562</v>
      </c>
    </row>
    <row r="1864" spans="51:75" x14ac:dyDescent="0.3">
      <c r="AY1864" s="12" t="e">
        <f>VLOOKUP(C1864,#REF!, 2,FALSE)</f>
        <v>#REF!</v>
      </c>
      <c r="BM1864" s="5" t="s">
        <v>5610</v>
      </c>
      <c r="BN1864" s="5" t="s">
        <v>3092</v>
      </c>
      <c r="BO1864" s="5" t="s">
        <v>2986</v>
      </c>
      <c r="BU1864" s="5" t="s">
        <v>5610</v>
      </c>
      <c r="BV1864" s="5" t="s">
        <v>3092</v>
      </c>
      <c r="BW1864" s="5" t="s">
        <v>2986</v>
      </c>
    </row>
    <row r="1865" spans="51:75" x14ac:dyDescent="0.3">
      <c r="AY1865" s="12" t="e">
        <f>VLOOKUP(C1865,#REF!, 2,FALSE)</f>
        <v>#REF!</v>
      </c>
      <c r="BM1865" s="5" t="s">
        <v>5611</v>
      </c>
      <c r="BN1865" s="5" t="s">
        <v>2986</v>
      </c>
      <c r="BO1865" s="5" t="s">
        <v>2986</v>
      </c>
      <c r="BU1865" s="5" t="s">
        <v>5611</v>
      </c>
      <c r="BV1865" s="5" t="s">
        <v>2986</v>
      </c>
      <c r="BW1865" s="5" t="s">
        <v>2986</v>
      </c>
    </row>
    <row r="1866" spans="51:75" x14ac:dyDescent="0.3">
      <c r="AY1866" s="12" t="e">
        <f>VLOOKUP(C1866,#REF!, 2,FALSE)</f>
        <v>#REF!</v>
      </c>
      <c r="BM1866" s="5" t="s">
        <v>5612</v>
      </c>
      <c r="BN1866" s="5" t="s">
        <v>670</v>
      </c>
      <c r="BO1866" s="5" t="s">
        <v>1420</v>
      </c>
      <c r="BU1866" s="5" t="s">
        <v>5612</v>
      </c>
      <c r="BV1866" s="5" t="s">
        <v>670</v>
      </c>
      <c r="BW1866" s="5" t="s">
        <v>1420</v>
      </c>
    </row>
    <row r="1867" spans="51:75" x14ac:dyDescent="0.3">
      <c r="AY1867" s="12" t="e">
        <f>VLOOKUP(C1867,#REF!, 2,FALSE)</f>
        <v>#REF!</v>
      </c>
      <c r="BM1867" s="5" t="s">
        <v>5614</v>
      </c>
      <c r="BN1867" s="5" t="s">
        <v>1345</v>
      </c>
      <c r="BO1867" s="5" t="s">
        <v>5615</v>
      </c>
      <c r="BU1867" s="5" t="s">
        <v>5614</v>
      </c>
      <c r="BV1867" s="5" t="s">
        <v>1345</v>
      </c>
      <c r="BW1867" s="5" t="s">
        <v>5615</v>
      </c>
    </row>
    <row r="1868" spans="51:75" x14ac:dyDescent="0.3">
      <c r="AY1868" s="12" t="e">
        <f>VLOOKUP(C1868,#REF!, 2,FALSE)</f>
        <v>#REF!</v>
      </c>
      <c r="BM1868" s="5" t="s">
        <v>5616</v>
      </c>
      <c r="BN1868" s="5" t="s">
        <v>17003</v>
      </c>
      <c r="BO1868" s="5" t="s">
        <v>5617</v>
      </c>
      <c r="BU1868" s="5" t="s">
        <v>5616</v>
      </c>
      <c r="BV1868" s="5" t="s">
        <v>17003</v>
      </c>
      <c r="BW1868" s="5" t="s">
        <v>5617</v>
      </c>
    </row>
    <row r="1869" spans="51:75" x14ac:dyDescent="0.3">
      <c r="AY1869" s="12" t="e">
        <f>VLOOKUP(C1869,#REF!, 2,FALSE)</f>
        <v>#REF!</v>
      </c>
      <c r="BM1869" s="5" t="s">
        <v>5619</v>
      </c>
      <c r="BN1869" s="5" t="s">
        <v>2982</v>
      </c>
      <c r="BO1869" s="5" t="s">
        <v>5620</v>
      </c>
      <c r="BU1869" s="5" t="s">
        <v>5619</v>
      </c>
      <c r="BV1869" s="5" t="s">
        <v>2982</v>
      </c>
      <c r="BW1869" s="5" t="s">
        <v>5620</v>
      </c>
    </row>
    <row r="1870" spans="51:75" x14ac:dyDescent="0.3">
      <c r="AY1870" s="12" t="e">
        <f>VLOOKUP(C1870,#REF!, 2,FALSE)</f>
        <v>#REF!</v>
      </c>
      <c r="BM1870" s="5" t="s">
        <v>5621</v>
      </c>
      <c r="BN1870" s="5" t="s">
        <v>3102</v>
      </c>
      <c r="BO1870" s="5" t="s">
        <v>3938</v>
      </c>
      <c r="BU1870" s="5" t="s">
        <v>5621</v>
      </c>
      <c r="BV1870" s="5" t="s">
        <v>3102</v>
      </c>
      <c r="BW1870" s="5" t="s">
        <v>3938</v>
      </c>
    </row>
    <row r="1871" spans="51:75" x14ac:dyDescent="0.3">
      <c r="AY1871" s="12" t="e">
        <f>VLOOKUP(C1871,#REF!, 2,FALSE)</f>
        <v>#REF!</v>
      </c>
      <c r="BM1871" s="5" t="s">
        <v>5622</v>
      </c>
      <c r="BN1871" s="5" t="s">
        <v>3033</v>
      </c>
      <c r="BO1871" s="5" t="s">
        <v>2986</v>
      </c>
      <c r="BU1871" s="5" t="s">
        <v>5622</v>
      </c>
      <c r="BV1871" s="5" t="s">
        <v>3033</v>
      </c>
      <c r="BW1871" s="5" t="s">
        <v>2986</v>
      </c>
    </row>
    <row r="1872" spans="51:75" x14ac:dyDescent="0.3">
      <c r="AY1872" s="12" t="e">
        <f>VLOOKUP(C1872,#REF!, 2,FALSE)</f>
        <v>#REF!</v>
      </c>
      <c r="BM1872" s="5" t="s">
        <v>5623</v>
      </c>
      <c r="BN1872" s="5" t="s">
        <v>633</v>
      </c>
      <c r="BO1872" s="5" t="s">
        <v>4730</v>
      </c>
      <c r="BU1872" s="5" t="s">
        <v>5623</v>
      </c>
      <c r="BV1872" s="5" t="s">
        <v>633</v>
      </c>
      <c r="BW1872" s="5" t="s">
        <v>4730</v>
      </c>
    </row>
    <row r="1873" spans="51:75" x14ac:dyDescent="0.3">
      <c r="AY1873" s="12" t="e">
        <f>VLOOKUP(C1873,#REF!, 2,FALSE)</f>
        <v>#REF!</v>
      </c>
      <c r="BM1873" s="5" t="s">
        <v>5625</v>
      </c>
      <c r="BN1873" s="5" t="s">
        <v>3210</v>
      </c>
      <c r="BO1873" s="5" t="s">
        <v>5626</v>
      </c>
      <c r="BU1873" s="5" t="s">
        <v>5625</v>
      </c>
      <c r="BV1873" s="5" t="s">
        <v>3210</v>
      </c>
      <c r="BW1873" s="5" t="s">
        <v>5626</v>
      </c>
    </row>
    <row r="1874" spans="51:75" x14ac:dyDescent="0.3">
      <c r="AY1874" s="12" t="e">
        <f>VLOOKUP(C1874,#REF!, 2,FALSE)</f>
        <v>#REF!</v>
      </c>
      <c r="BM1874" s="5" t="s">
        <v>5627</v>
      </c>
      <c r="BN1874" s="5" t="s">
        <v>1142</v>
      </c>
      <c r="BO1874" s="5" t="s">
        <v>5628</v>
      </c>
      <c r="BU1874" s="5" t="s">
        <v>5627</v>
      </c>
      <c r="BV1874" s="5" t="s">
        <v>1142</v>
      </c>
      <c r="BW1874" s="5" t="s">
        <v>5628</v>
      </c>
    </row>
    <row r="1875" spans="51:75" x14ac:dyDescent="0.3">
      <c r="AY1875" s="12" t="e">
        <f>VLOOKUP(C1875,#REF!, 2,FALSE)</f>
        <v>#REF!</v>
      </c>
      <c r="BM1875" s="5" t="s">
        <v>5629</v>
      </c>
      <c r="BN1875" s="5" t="s">
        <v>17005</v>
      </c>
      <c r="BO1875" s="5" t="s">
        <v>773</v>
      </c>
      <c r="BU1875" s="5" t="s">
        <v>5629</v>
      </c>
      <c r="BV1875" s="5" t="s">
        <v>17005</v>
      </c>
      <c r="BW1875" s="5" t="s">
        <v>773</v>
      </c>
    </row>
    <row r="1876" spans="51:75" x14ac:dyDescent="0.3">
      <c r="AY1876" s="12" t="e">
        <f>VLOOKUP(C1876,#REF!, 2,FALSE)</f>
        <v>#REF!</v>
      </c>
      <c r="BM1876" s="5" t="s">
        <v>5630</v>
      </c>
      <c r="BN1876" s="5" t="s">
        <v>621</v>
      </c>
      <c r="BO1876" s="5" t="s">
        <v>5631</v>
      </c>
      <c r="BU1876" s="5" t="s">
        <v>5630</v>
      </c>
      <c r="BV1876" s="5" t="s">
        <v>621</v>
      </c>
      <c r="BW1876" s="5" t="s">
        <v>5631</v>
      </c>
    </row>
    <row r="1877" spans="51:75" x14ac:dyDescent="0.3">
      <c r="AY1877" s="12" t="e">
        <f>VLOOKUP(C1877,#REF!, 2,FALSE)</f>
        <v>#REF!</v>
      </c>
      <c r="BM1877" s="5" t="s">
        <v>5632</v>
      </c>
      <c r="BN1877" s="5" t="s">
        <v>1142</v>
      </c>
      <c r="BO1877" s="5" t="s">
        <v>1052</v>
      </c>
      <c r="BU1877" s="5" t="s">
        <v>5632</v>
      </c>
      <c r="BV1877" s="5" t="s">
        <v>1142</v>
      </c>
      <c r="BW1877" s="5" t="s">
        <v>1052</v>
      </c>
    </row>
    <row r="1878" spans="51:75" x14ac:dyDescent="0.3">
      <c r="AY1878" s="12" t="e">
        <f>VLOOKUP(C1878,#REF!, 2,FALSE)</f>
        <v>#REF!</v>
      </c>
      <c r="BM1878" s="5" t="s">
        <v>5634</v>
      </c>
      <c r="BN1878" s="5" t="s">
        <v>623</v>
      </c>
      <c r="BO1878" s="5" t="s">
        <v>5635</v>
      </c>
      <c r="BU1878" s="5" t="s">
        <v>5634</v>
      </c>
      <c r="BV1878" s="5" t="s">
        <v>623</v>
      </c>
      <c r="BW1878" s="5" t="s">
        <v>5635</v>
      </c>
    </row>
    <row r="1879" spans="51:75" x14ac:dyDescent="0.3">
      <c r="AY1879" s="12" t="e">
        <f>VLOOKUP(C1879,#REF!, 2,FALSE)</f>
        <v>#REF!</v>
      </c>
      <c r="BM1879" s="5" t="s">
        <v>5636</v>
      </c>
      <c r="BN1879" s="5" t="s">
        <v>852</v>
      </c>
      <c r="BO1879" s="5" t="s">
        <v>773</v>
      </c>
      <c r="BU1879" s="5" t="s">
        <v>5636</v>
      </c>
      <c r="BV1879" s="5" t="s">
        <v>852</v>
      </c>
      <c r="BW1879" s="5" t="s">
        <v>773</v>
      </c>
    </row>
    <row r="1880" spans="51:75" x14ac:dyDescent="0.3">
      <c r="AY1880" s="12" t="e">
        <f>VLOOKUP(C1880,#REF!, 2,FALSE)</f>
        <v>#REF!</v>
      </c>
      <c r="BM1880" s="5" t="s">
        <v>5637</v>
      </c>
      <c r="BN1880" s="5" t="s">
        <v>1345</v>
      </c>
      <c r="BO1880" s="5" t="s">
        <v>5638</v>
      </c>
      <c r="BU1880" s="5" t="s">
        <v>5637</v>
      </c>
      <c r="BV1880" s="5" t="s">
        <v>1345</v>
      </c>
      <c r="BW1880" s="5" t="s">
        <v>5638</v>
      </c>
    </row>
    <row r="1881" spans="51:75" x14ac:dyDescent="0.3">
      <c r="AY1881" s="12" t="e">
        <f>VLOOKUP(C1881,#REF!, 2,FALSE)</f>
        <v>#REF!</v>
      </c>
      <c r="BM1881" s="5" t="s">
        <v>5639</v>
      </c>
      <c r="BN1881" s="5" t="s">
        <v>621</v>
      </c>
      <c r="BO1881" s="5" t="s">
        <v>5208</v>
      </c>
      <c r="BU1881" s="5" t="s">
        <v>5639</v>
      </c>
      <c r="BV1881" s="5" t="s">
        <v>621</v>
      </c>
      <c r="BW1881" s="5" t="s">
        <v>5208</v>
      </c>
    </row>
    <row r="1882" spans="51:75" x14ac:dyDescent="0.3">
      <c r="AY1882" s="12" t="e">
        <f>VLOOKUP(C1882,#REF!, 2,FALSE)</f>
        <v>#REF!</v>
      </c>
      <c r="BM1882" s="5" t="s">
        <v>5641</v>
      </c>
      <c r="BN1882" s="5" t="s">
        <v>665</v>
      </c>
      <c r="BO1882" s="5" t="s">
        <v>5643</v>
      </c>
      <c r="BU1882" s="5" t="s">
        <v>5641</v>
      </c>
      <c r="BV1882" s="5" t="s">
        <v>665</v>
      </c>
      <c r="BW1882" s="5" t="s">
        <v>5643</v>
      </c>
    </row>
    <row r="1883" spans="51:75" x14ac:dyDescent="0.3">
      <c r="AY1883" s="12" t="e">
        <f>VLOOKUP(C1883,#REF!, 2,FALSE)</f>
        <v>#REF!</v>
      </c>
      <c r="BM1883" s="5" t="s">
        <v>5644</v>
      </c>
      <c r="BN1883" s="5" t="s">
        <v>627</v>
      </c>
      <c r="BO1883" s="5" t="s">
        <v>2700</v>
      </c>
      <c r="BU1883" s="5" t="s">
        <v>5644</v>
      </c>
      <c r="BV1883" s="5" t="s">
        <v>627</v>
      </c>
      <c r="BW1883" s="5" t="s">
        <v>2700</v>
      </c>
    </row>
    <row r="1884" spans="51:75" x14ac:dyDescent="0.3">
      <c r="AY1884" s="12" t="e">
        <f>VLOOKUP(C1884,#REF!, 2,FALSE)</f>
        <v>#REF!</v>
      </c>
      <c r="BM1884" s="5" t="s">
        <v>5646</v>
      </c>
      <c r="BN1884" s="5" t="s">
        <v>665</v>
      </c>
      <c r="BO1884" s="5" t="s">
        <v>4033</v>
      </c>
      <c r="BU1884" s="5" t="s">
        <v>5646</v>
      </c>
      <c r="BV1884" s="5" t="s">
        <v>665</v>
      </c>
      <c r="BW1884" s="5" t="s">
        <v>4033</v>
      </c>
    </row>
    <row r="1885" spans="51:75" x14ac:dyDescent="0.3">
      <c r="AY1885" s="12" t="e">
        <f>VLOOKUP(C1885,#REF!, 2,FALSE)</f>
        <v>#REF!</v>
      </c>
      <c r="BM1885" s="5" t="s">
        <v>5647</v>
      </c>
      <c r="BN1885" s="5" t="s">
        <v>813</v>
      </c>
      <c r="BO1885" s="5" t="s">
        <v>5648</v>
      </c>
      <c r="BU1885" s="5" t="s">
        <v>5647</v>
      </c>
      <c r="BV1885" s="5" t="s">
        <v>813</v>
      </c>
      <c r="BW1885" s="5" t="s">
        <v>5648</v>
      </c>
    </row>
    <row r="1886" spans="51:75" x14ac:dyDescent="0.3">
      <c r="AY1886" s="12" t="e">
        <f>VLOOKUP(C1886,#REF!, 2,FALSE)</f>
        <v>#REF!</v>
      </c>
      <c r="BM1886" s="5" t="s">
        <v>89</v>
      </c>
      <c r="BN1886" s="5" t="s">
        <v>844</v>
      </c>
      <c r="BO1886" s="5" t="s">
        <v>709</v>
      </c>
      <c r="BU1886" s="5" t="s">
        <v>89</v>
      </c>
      <c r="BV1886" s="5" t="s">
        <v>844</v>
      </c>
      <c r="BW1886" s="5" t="s">
        <v>709</v>
      </c>
    </row>
    <row r="1887" spans="51:75" x14ac:dyDescent="0.3">
      <c r="AY1887" s="12" t="e">
        <f>VLOOKUP(C1887,#REF!, 2,FALSE)</f>
        <v>#REF!</v>
      </c>
      <c r="BM1887" s="5" t="s">
        <v>5650</v>
      </c>
      <c r="BN1887" s="5" t="s">
        <v>1345</v>
      </c>
      <c r="BO1887" s="5" t="s">
        <v>5651</v>
      </c>
      <c r="BU1887" s="5" t="s">
        <v>5650</v>
      </c>
      <c r="BV1887" s="5" t="s">
        <v>1345</v>
      </c>
      <c r="BW1887" s="5" t="s">
        <v>5651</v>
      </c>
    </row>
    <row r="1888" spans="51:75" x14ac:dyDescent="0.3">
      <c r="AY1888" s="12" t="e">
        <f>VLOOKUP(C1888,#REF!, 2,FALSE)</f>
        <v>#REF!</v>
      </c>
      <c r="BM1888" s="5" t="s">
        <v>5652</v>
      </c>
      <c r="BN1888" s="5" t="s">
        <v>802</v>
      </c>
      <c r="BO1888" s="5" t="s">
        <v>5653</v>
      </c>
      <c r="BU1888" s="5" t="s">
        <v>5652</v>
      </c>
      <c r="BV1888" s="5" t="s">
        <v>802</v>
      </c>
      <c r="BW1888" s="5" t="s">
        <v>5653</v>
      </c>
    </row>
    <row r="1889" spans="51:75" x14ac:dyDescent="0.3">
      <c r="AY1889" s="12" t="e">
        <f>VLOOKUP(C1889,#REF!, 2,FALSE)</f>
        <v>#REF!</v>
      </c>
      <c r="BM1889" s="5" t="s">
        <v>5654</v>
      </c>
      <c r="BN1889" s="5" t="s">
        <v>852</v>
      </c>
      <c r="BO1889" s="5" t="s">
        <v>2986</v>
      </c>
      <c r="BU1889" s="5" t="s">
        <v>5654</v>
      </c>
      <c r="BV1889" s="5" t="s">
        <v>852</v>
      </c>
      <c r="BW1889" s="5" t="s">
        <v>2986</v>
      </c>
    </row>
    <row r="1890" spans="51:75" x14ac:dyDescent="0.3">
      <c r="AY1890" s="12" t="e">
        <f>VLOOKUP(C1890,#REF!, 2,FALSE)</f>
        <v>#REF!</v>
      </c>
      <c r="BM1890" s="5" t="s">
        <v>5655</v>
      </c>
      <c r="BN1890" s="5" t="s">
        <v>666</v>
      </c>
      <c r="BO1890" s="5" t="s">
        <v>5656</v>
      </c>
      <c r="BU1890" s="5" t="s">
        <v>5655</v>
      </c>
      <c r="BV1890" s="5" t="s">
        <v>666</v>
      </c>
      <c r="BW1890" s="5" t="s">
        <v>5656</v>
      </c>
    </row>
    <row r="1891" spans="51:75" x14ac:dyDescent="0.3">
      <c r="AY1891" s="12" t="e">
        <f>VLOOKUP(C1891,#REF!, 2,FALSE)</f>
        <v>#REF!</v>
      </c>
      <c r="BM1891" s="5" t="s">
        <v>5657</v>
      </c>
      <c r="BN1891" s="5" t="s">
        <v>1006</v>
      </c>
      <c r="BO1891" s="5" t="s">
        <v>5658</v>
      </c>
      <c r="BU1891" s="5" t="s">
        <v>5657</v>
      </c>
      <c r="BV1891" s="5" t="s">
        <v>1006</v>
      </c>
      <c r="BW1891" s="5" t="s">
        <v>5658</v>
      </c>
    </row>
    <row r="1892" spans="51:75" x14ac:dyDescent="0.3">
      <c r="AY1892" s="12" t="e">
        <f>VLOOKUP(C1892,#REF!, 2,FALSE)</f>
        <v>#REF!</v>
      </c>
      <c r="BM1892" s="5" t="s">
        <v>5659</v>
      </c>
      <c r="BN1892" s="5" t="s">
        <v>774</v>
      </c>
      <c r="BO1892" s="5" t="s">
        <v>5661</v>
      </c>
      <c r="BU1892" s="5" t="s">
        <v>5659</v>
      </c>
      <c r="BV1892" s="5" t="s">
        <v>774</v>
      </c>
      <c r="BW1892" s="5" t="s">
        <v>5661</v>
      </c>
    </row>
    <row r="1893" spans="51:75" x14ac:dyDescent="0.3">
      <c r="AY1893" s="12" t="e">
        <f>VLOOKUP(C1893,#REF!, 2,FALSE)</f>
        <v>#REF!</v>
      </c>
      <c r="BM1893" s="5" t="s">
        <v>5662</v>
      </c>
      <c r="BN1893" s="5" t="s">
        <v>1006</v>
      </c>
      <c r="BO1893" s="5" t="s">
        <v>2938</v>
      </c>
      <c r="BU1893" s="5" t="s">
        <v>5662</v>
      </c>
      <c r="BV1893" s="5" t="s">
        <v>1006</v>
      </c>
      <c r="BW1893" s="5" t="s">
        <v>2938</v>
      </c>
    </row>
    <row r="1894" spans="51:75" x14ac:dyDescent="0.3">
      <c r="AY1894" s="12" t="e">
        <f>VLOOKUP(C1894,#REF!, 2,FALSE)</f>
        <v>#REF!</v>
      </c>
      <c r="BM1894" s="5" t="s">
        <v>5664</v>
      </c>
      <c r="BN1894" s="5" t="s">
        <v>17000</v>
      </c>
      <c r="BO1894" s="5" t="s">
        <v>5666</v>
      </c>
      <c r="BU1894" s="5" t="s">
        <v>5664</v>
      </c>
      <c r="BV1894" s="5" t="s">
        <v>17000</v>
      </c>
      <c r="BW1894" s="5" t="s">
        <v>5666</v>
      </c>
    </row>
    <row r="1895" spans="51:75" x14ac:dyDescent="0.3">
      <c r="AY1895" s="12" t="e">
        <f>VLOOKUP(C1895,#REF!, 2,FALSE)</f>
        <v>#REF!</v>
      </c>
      <c r="BM1895" s="5" t="s">
        <v>5667</v>
      </c>
      <c r="BN1895" s="5" t="s">
        <v>1006</v>
      </c>
      <c r="BO1895" s="5" t="s">
        <v>5668</v>
      </c>
      <c r="BU1895" s="5" t="s">
        <v>5667</v>
      </c>
      <c r="BV1895" s="5" t="s">
        <v>1006</v>
      </c>
      <c r="BW1895" s="5" t="s">
        <v>5668</v>
      </c>
    </row>
    <row r="1896" spans="51:75" x14ac:dyDescent="0.3">
      <c r="AY1896" s="12" t="e">
        <f>VLOOKUP(C1896,#REF!, 2,FALSE)</f>
        <v>#REF!</v>
      </c>
      <c r="BM1896" s="5" t="s">
        <v>90</v>
      </c>
      <c r="BN1896" s="5" t="s">
        <v>17000</v>
      </c>
      <c r="BO1896" s="5" t="s">
        <v>5385</v>
      </c>
      <c r="BU1896" s="5" t="s">
        <v>90</v>
      </c>
      <c r="BV1896" s="5" t="s">
        <v>17000</v>
      </c>
      <c r="BW1896" s="5" t="s">
        <v>5385</v>
      </c>
    </row>
    <row r="1897" spans="51:75" x14ac:dyDescent="0.3">
      <c r="AY1897" s="12" t="e">
        <f>VLOOKUP(C1897,#REF!, 2,FALSE)</f>
        <v>#REF!</v>
      </c>
      <c r="BM1897" s="5" t="s">
        <v>5669</v>
      </c>
      <c r="BN1897" s="5" t="s">
        <v>1006</v>
      </c>
      <c r="BO1897" s="5" t="s">
        <v>3484</v>
      </c>
      <c r="BU1897" s="5" t="s">
        <v>5669</v>
      </c>
      <c r="BV1897" s="5" t="s">
        <v>1006</v>
      </c>
      <c r="BW1897" s="5" t="s">
        <v>3484</v>
      </c>
    </row>
    <row r="1898" spans="51:75" x14ac:dyDescent="0.3">
      <c r="AY1898" s="12" t="e">
        <f>VLOOKUP(C1898,#REF!, 2,FALSE)</f>
        <v>#REF!</v>
      </c>
      <c r="BM1898" s="5" t="s">
        <v>5670</v>
      </c>
      <c r="BN1898" s="5" t="s">
        <v>2986</v>
      </c>
      <c r="BO1898" s="5" t="s">
        <v>2986</v>
      </c>
      <c r="BU1898" s="5" t="s">
        <v>5670</v>
      </c>
      <c r="BV1898" s="5" t="s">
        <v>2986</v>
      </c>
      <c r="BW1898" s="5" t="s">
        <v>2986</v>
      </c>
    </row>
    <row r="1899" spans="51:75" x14ac:dyDescent="0.3">
      <c r="AY1899" s="12" t="e">
        <f>VLOOKUP(C1899,#REF!, 2,FALSE)</f>
        <v>#REF!</v>
      </c>
      <c r="BM1899" s="5" t="s">
        <v>5671</v>
      </c>
      <c r="BN1899" s="5" t="s">
        <v>1345</v>
      </c>
      <c r="BO1899" s="5" t="s">
        <v>5672</v>
      </c>
      <c r="BU1899" s="5" t="s">
        <v>5671</v>
      </c>
      <c r="BV1899" s="5" t="s">
        <v>1345</v>
      </c>
      <c r="BW1899" s="5" t="s">
        <v>5672</v>
      </c>
    </row>
    <row r="1900" spans="51:75" x14ac:dyDescent="0.3">
      <c r="AY1900" s="12" t="e">
        <f>VLOOKUP(C1900,#REF!, 2,FALSE)</f>
        <v>#REF!</v>
      </c>
      <c r="BM1900" s="5" t="s">
        <v>5673</v>
      </c>
      <c r="BN1900" s="5" t="s">
        <v>734</v>
      </c>
      <c r="BO1900" s="5" t="s">
        <v>3473</v>
      </c>
      <c r="BU1900" s="5" t="s">
        <v>5673</v>
      </c>
      <c r="BV1900" s="5" t="s">
        <v>734</v>
      </c>
      <c r="BW1900" s="5" t="s">
        <v>3473</v>
      </c>
    </row>
    <row r="1901" spans="51:75" x14ac:dyDescent="0.3">
      <c r="AY1901" s="12" t="e">
        <f>VLOOKUP(C1901,#REF!, 2,FALSE)</f>
        <v>#REF!</v>
      </c>
      <c r="BM1901" s="5" t="s">
        <v>1079</v>
      </c>
      <c r="BN1901" s="5" t="s">
        <v>786</v>
      </c>
      <c r="BO1901" s="5" t="s">
        <v>5674</v>
      </c>
      <c r="BU1901" s="5" t="s">
        <v>1079</v>
      </c>
      <c r="BV1901" s="5" t="s">
        <v>786</v>
      </c>
      <c r="BW1901" s="5" t="s">
        <v>5674</v>
      </c>
    </row>
    <row r="1902" spans="51:75" x14ac:dyDescent="0.3">
      <c r="AY1902" s="12" t="e">
        <f>VLOOKUP(C1902,#REF!, 2,FALSE)</f>
        <v>#REF!</v>
      </c>
      <c r="BM1902" s="5" t="s">
        <v>5675</v>
      </c>
      <c r="BN1902" s="5" t="s">
        <v>739</v>
      </c>
      <c r="BO1902" s="5" t="s">
        <v>3199</v>
      </c>
      <c r="BU1902" s="5" t="s">
        <v>5675</v>
      </c>
      <c r="BV1902" s="5" t="s">
        <v>739</v>
      </c>
      <c r="BW1902" s="5" t="s">
        <v>3199</v>
      </c>
    </row>
    <row r="1903" spans="51:75" x14ac:dyDescent="0.3">
      <c r="AY1903" s="12" t="e">
        <f>VLOOKUP(C1903,#REF!, 2,FALSE)</f>
        <v>#REF!</v>
      </c>
      <c r="BM1903" s="5" t="s">
        <v>1080</v>
      </c>
      <c r="BN1903" s="5" t="s">
        <v>616</v>
      </c>
      <c r="BO1903" s="5" t="s">
        <v>5677</v>
      </c>
      <c r="BU1903" s="5" t="s">
        <v>1080</v>
      </c>
      <c r="BV1903" s="5" t="s">
        <v>616</v>
      </c>
      <c r="BW1903" s="5" t="s">
        <v>5677</v>
      </c>
    </row>
    <row r="1904" spans="51:75" x14ac:dyDescent="0.3">
      <c r="AY1904" s="12" t="e">
        <f>VLOOKUP(C1904,#REF!, 2,FALSE)</f>
        <v>#REF!</v>
      </c>
      <c r="BM1904" s="5" t="s">
        <v>5678</v>
      </c>
      <c r="BN1904" s="5" t="s">
        <v>774</v>
      </c>
      <c r="BO1904" s="5" t="s">
        <v>5679</v>
      </c>
      <c r="BU1904" s="5" t="s">
        <v>5678</v>
      </c>
      <c r="BV1904" s="5" t="s">
        <v>774</v>
      </c>
      <c r="BW1904" s="5" t="s">
        <v>5679</v>
      </c>
    </row>
    <row r="1905" spans="51:75" x14ac:dyDescent="0.3">
      <c r="AY1905" s="12" t="e">
        <f>VLOOKUP(C1905,#REF!, 2,FALSE)</f>
        <v>#REF!</v>
      </c>
      <c r="BM1905" s="5" t="s">
        <v>5680</v>
      </c>
      <c r="BN1905" s="5" t="s">
        <v>778</v>
      </c>
      <c r="BO1905" s="5" t="s">
        <v>5326</v>
      </c>
      <c r="BU1905" s="5" t="s">
        <v>5680</v>
      </c>
      <c r="BV1905" s="5" t="s">
        <v>778</v>
      </c>
      <c r="BW1905" s="5" t="s">
        <v>5326</v>
      </c>
    </row>
    <row r="1906" spans="51:75" x14ac:dyDescent="0.3">
      <c r="AY1906" s="12" t="e">
        <f>VLOOKUP(C1906,#REF!, 2,FALSE)</f>
        <v>#REF!</v>
      </c>
      <c r="BM1906" s="5" t="s">
        <v>5681</v>
      </c>
      <c r="BN1906" s="5" t="s">
        <v>1272</v>
      </c>
      <c r="BO1906" s="5" t="s">
        <v>5682</v>
      </c>
      <c r="BU1906" s="5" t="s">
        <v>5681</v>
      </c>
      <c r="BV1906" s="5" t="s">
        <v>1272</v>
      </c>
      <c r="BW1906" s="5" t="s">
        <v>5682</v>
      </c>
    </row>
    <row r="1907" spans="51:75" x14ac:dyDescent="0.3">
      <c r="AY1907" s="12" t="e">
        <f>VLOOKUP(C1907,#REF!, 2,FALSE)</f>
        <v>#REF!</v>
      </c>
      <c r="BM1907" s="5" t="s">
        <v>1081</v>
      </c>
      <c r="BN1907" s="5" t="s">
        <v>778</v>
      </c>
      <c r="BO1907" s="5" t="s">
        <v>1749</v>
      </c>
      <c r="BU1907" s="5" t="s">
        <v>1081</v>
      </c>
      <c r="BV1907" s="5" t="s">
        <v>778</v>
      </c>
      <c r="BW1907" s="5" t="s">
        <v>1749</v>
      </c>
    </row>
    <row r="1908" spans="51:75" x14ac:dyDescent="0.3">
      <c r="AY1908" s="12" t="e">
        <f>VLOOKUP(C1908,#REF!, 2,FALSE)</f>
        <v>#REF!</v>
      </c>
      <c r="BM1908" s="5" t="s">
        <v>5683</v>
      </c>
      <c r="BN1908" s="5" t="s">
        <v>708</v>
      </c>
      <c r="BO1908" s="5" t="s">
        <v>850</v>
      </c>
      <c r="BU1908" s="5" t="s">
        <v>5683</v>
      </c>
      <c r="BV1908" s="5" t="s">
        <v>708</v>
      </c>
      <c r="BW1908" s="5" t="s">
        <v>850</v>
      </c>
    </row>
    <row r="1909" spans="51:75" x14ac:dyDescent="0.3">
      <c r="AY1909" s="12" t="e">
        <f>VLOOKUP(C1909,#REF!, 2,FALSE)</f>
        <v>#REF!</v>
      </c>
      <c r="BM1909" s="5" t="s">
        <v>5684</v>
      </c>
      <c r="BN1909" s="5" t="s">
        <v>778</v>
      </c>
      <c r="BO1909" s="5" t="s">
        <v>5685</v>
      </c>
      <c r="BU1909" s="5" t="s">
        <v>5684</v>
      </c>
      <c r="BV1909" s="5" t="s">
        <v>778</v>
      </c>
      <c r="BW1909" s="5" t="s">
        <v>5685</v>
      </c>
    </row>
    <row r="1910" spans="51:75" x14ac:dyDescent="0.3">
      <c r="AY1910" s="12" t="e">
        <f>VLOOKUP(C1910,#REF!, 2,FALSE)</f>
        <v>#REF!</v>
      </c>
      <c r="BM1910" s="5" t="s">
        <v>5686</v>
      </c>
      <c r="BN1910" s="5" t="s">
        <v>718</v>
      </c>
      <c r="BO1910" s="5" t="s">
        <v>5581</v>
      </c>
      <c r="BU1910" s="5" t="s">
        <v>5686</v>
      </c>
      <c r="BV1910" s="5" t="s">
        <v>718</v>
      </c>
      <c r="BW1910" s="5" t="s">
        <v>5581</v>
      </c>
    </row>
    <row r="1911" spans="51:75" x14ac:dyDescent="0.3">
      <c r="AY1911" s="12" t="e">
        <f>VLOOKUP(C1911,#REF!, 2,FALSE)</f>
        <v>#REF!</v>
      </c>
      <c r="BM1911" s="5" t="s">
        <v>5688</v>
      </c>
      <c r="BN1911" s="5" t="s">
        <v>1142</v>
      </c>
      <c r="BO1911" s="5" t="s">
        <v>773</v>
      </c>
      <c r="BU1911" s="5" t="s">
        <v>5688</v>
      </c>
      <c r="BV1911" s="5" t="s">
        <v>1142</v>
      </c>
      <c r="BW1911" s="5" t="s">
        <v>773</v>
      </c>
    </row>
    <row r="1912" spans="51:75" x14ac:dyDescent="0.3">
      <c r="AY1912" s="12" t="e">
        <f>VLOOKUP(C1912,#REF!, 2,FALSE)</f>
        <v>#REF!</v>
      </c>
      <c r="BM1912" s="5" t="s">
        <v>5689</v>
      </c>
      <c r="BN1912" s="5" t="s">
        <v>1142</v>
      </c>
      <c r="BO1912" s="5" t="s">
        <v>773</v>
      </c>
      <c r="BU1912" s="5" t="s">
        <v>5689</v>
      </c>
      <c r="BV1912" s="5" t="s">
        <v>1142</v>
      </c>
      <c r="BW1912" s="5" t="s">
        <v>773</v>
      </c>
    </row>
    <row r="1913" spans="51:75" x14ac:dyDescent="0.3">
      <c r="AY1913" s="12" t="e">
        <f>VLOOKUP(C1913,#REF!, 2,FALSE)</f>
        <v>#REF!</v>
      </c>
      <c r="BM1913" s="5" t="s">
        <v>5690</v>
      </c>
      <c r="BN1913" s="5" t="s">
        <v>1142</v>
      </c>
      <c r="BO1913" s="5" t="s">
        <v>5691</v>
      </c>
      <c r="BU1913" s="5" t="s">
        <v>5690</v>
      </c>
      <c r="BV1913" s="5" t="s">
        <v>1142</v>
      </c>
      <c r="BW1913" s="5" t="s">
        <v>5691</v>
      </c>
    </row>
    <row r="1914" spans="51:75" x14ac:dyDescent="0.3">
      <c r="AY1914" s="12" t="e">
        <f>VLOOKUP(C1914,#REF!, 2,FALSE)</f>
        <v>#REF!</v>
      </c>
      <c r="BM1914" s="5" t="s">
        <v>5692</v>
      </c>
      <c r="BN1914" s="5" t="s">
        <v>3007</v>
      </c>
      <c r="BO1914" s="5" t="s">
        <v>5691</v>
      </c>
      <c r="BU1914" s="5" t="s">
        <v>5692</v>
      </c>
      <c r="BV1914" s="5" t="s">
        <v>3007</v>
      </c>
      <c r="BW1914" s="5" t="s">
        <v>5691</v>
      </c>
    </row>
    <row r="1915" spans="51:75" x14ac:dyDescent="0.3">
      <c r="AY1915" s="12" t="e">
        <f>VLOOKUP(C1915,#REF!, 2,FALSE)</f>
        <v>#REF!</v>
      </c>
      <c r="BM1915" s="5" t="s">
        <v>5693</v>
      </c>
      <c r="BN1915" s="5" t="s">
        <v>3007</v>
      </c>
      <c r="BO1915" s="5" t="s">
        <v>930</v>
      </c>
      <c r="BU1915" s="5" t="s">
        <v>5693</v>
      </c>
      <c r="BV1915" s="5" t="s">
        <v>3007</v>
      </c>
      <c r="BW1915" s="5" t="s">
        <v>930</v>
      </c>
    </row>
    <row r="1916" spans="51:75" x14ac:dyDescent="0.3">
      <c r="AY1916" s="12" t="e">
        <f>VLOOKUP(C1916,#REF!, 2,FALSE)</f>
        <v>#REF!</v>
      </c>
      <c r="BM1916" s="5" t="s">
        <v>5694</v>
      </c>
      <c r="BN1916" s="5" t="s">
        <v>3007</v>
      </c>
      <c r="BO1916" s="5" t="s">
        <v>5695</v>
      </c>
      <c r="BU1916" s="5" t="s">
        <v>5694</v>
      </c>
      <c r="BV1916" s="5" t="s">
        <v>3007</v>
      </c>
      <c r="BW1916" s="5" t="s">
        <v>5695</v>
      </c>
    </row>
    <row r="1917" spans="51:75" x14ac:dyDescent="0.3">
      <c r="AY1917" s="12" t="e">
        <f>VLOOKUP(C1917,#REF!, 2,FALSE)</f>
        <v>#REF!</v>
      </c>
      <c r="BM1917" s="5" t="s">
        <v>5696</v>
      </c>
      <c r="BN1917" s="5" t="s">
        <v>865</v>
      </c>
      <c r="BO1917" s="5" t="s">
        <v>5697</v>
      </c>
      <c r="BU1917" s="5" t="s">
        <v>5696</v>
      </c>
      <c r="BV1917" s="5" t="s">
        <v>865</v>
      </c>
      <c r="BW1917" s="5" t="s">
        <v>5697</v>
      </c>
    </row>
    <row r="1918" spans="51:75" x14ac:dyDescent="0.3">
      <c r="AY1918" s="12" t="e">
        <f>VLOOKUP(C1918,#REF!, 2,FALSE)</f>
        <v>#REF!</v>
      </c>
      <c r="BM1918" s="5" t="s">
        <v>5698</v>
      </c>
      <c r="BN1918" s="5" t="s">
        <v>3050</v>
      </c>
      <c r="BO1918" s="5" t="s">
        <v>2178</v>
      </c>
      <c r="BU1918" s="5" t="s">
        <v>5698</v>
      </c>
      <c r="BV1918" s="5" t="s">
        <v>3050</v>
      </c>
      <c r="BW1918" s="5" t="s">
        <v>2178</v>
      </c>
    </row>
    <row r="1919" spans="51:75" x14ac:dyDescent="0.3">
      <c r="AY1919" s="12" t="e">
        <f>VLOOKUP(C1919,#REF!, 2,FALSE)</f>
        <v>#REF!</v>
      </c>
      <c r="BM1919" s="5" t="s">
        <v>5700</v>
      </c>
      <c r="BN1919" s="5" t="s">
        <v>3092</v>
      </c>
      <c r="BO1919" s="5" t="s">
        <v>2986</v>
      </c>
      <c r="BU1919" s="5" t="s">
        <v>5700</v>
      </c>
      <c r="BV1919" s="5" t="s">
        <v>3092</v>
      </c>
      <c r="BW1919" s="5" t="s">
        <v>2986</v>
      </c>
    </row>
    <row r="1920" spans="51:75" x14ac:dyDescent="0.3">
      <c r="AY1920" s="12" t="e">
        <f>VLOOKUP(C1920,#REF!, 2,FALSE)</f>
        <v>#REF!</v>
      </c>
      <c r="BM1920" s="5" t="s">
        <v>5701</v>
      </c>
      <c r="BN1920" s="5" t="s">
        <v>3033</v>
      </c>
      <c r="BO1920" s="5" t="s">
        <v>1273</v>
      </c>
      <c r="BU1920" s="5" t="s">
        <v>5701</v>
      </c>
      <c r="BV1920" s="5" t="s">
        <v>3033</v>
      </c>
      <c r="BW1920" s="5" t="s">
        <v>1273</v>
      </c>
    </row>
    <row r="1921" spans="51:75" x14ac:dyDescent="0.3">
      <c r="AY1921" s="12" t="e">
        <f>VLOOKUP(C1921,#REF!, 2,FALSE)</f>
        <v>#REF!</v>
      </c>
      <c r="BM1921" s="5" t="s">
        <v>5702</v>
      </c>
      <c r="BN1921" s="5" t="s">
        <v>3092</v>
      </c>
      <c r="BO1921" s="5" t="s">
        <v>5703</v>
      </c>
      <c r="BU1921" s="5" t="s">
        <v>5702</v>
      </c>
      <c r="BV1921" s="5" t="s">
        <v>3092</v>
      </c>
      <c r="BW1921" s="5" t="s">
        <v>5703</v>
      </c>
    </row>
    <row r="1922" spans="51:75" x14ac:dyDescent="0.3">
      <c r="AY1922" s="12" t="e">
        <f>VLOOKUP(C1922,#REF!, 2,FALSE)</f>
        <v>#REF!</v>
      </c>
      <c r="BM1922" s="5" t="s">
        <v>5704</v>
      </c>
      <c r="BN1922" s="5" t="s">
        <v>3210</v>
      </c>
      <c r="BO1922" s="5" t="s">
        <v>5705</v>
      </c>
      <c r="BU1922" s="5" t="s">
        <v>5704</v>
      </c>
      <c r="BV1922" s="5" t="s">
        <v>3210</v>
      </c>
      <c r="BW1922" s="5" t="s">
        <v>5705</v>
      </c>
    </row>
    <row r="1923" spans="51:75" x14ac:dyDescent="0.3">
      <c r="AY1923" s="12" t="e">
        <f>VLOOKUP(C1923,#REF!, 2,FALSE)</f>
        <v>#REF!</v>
      </c>
      <c r="BM1923" s="5" t="s">
        <v>5706</v>
      </c>
      <c r="BN1923" s="5" t="s">
        <v>3210</v>
      </c>
      <c r="BO1923" s="5" t="s">
        <v>5707</v>
      </c>
      <c r="BU1923" s="5" t="s">
        <v>5706</v>
      </c>
      <c r="BV1923" s="5" t="s">
        <v>3210</v>
      </c>
      <c r="BW1923" s="5" t="s">
        <v>5707</v>
      </c>
    </row>
    <row r="1924" spans="51:75" x14ac:dyDescent="0.3">
      <c r="AY1924" s="12" t="e">
        <f>VLOOKUP(C1924,#REF!, 2,FALSE)</f>
        <v>#REF!</v>
      </c>
      <c r="BM1924" s="5" t="s">
        <v>1082</v>
      </c>
      <c r="BN1924" s="5" t="s">
        <v>3210</v>
      </c>
      <c r="BO1924" s="5" t="s">
        <v>5708</v>
      </c>
      <c r="BU1924" s="5" t="s">
        <v>1082</v>
      </c>
      <c r="BV1924" s="5" t="s">
        <v>3210</v>
      </c>
      <c r="BW1924" s="5" t="s">
        <v>5708</v>
      </c>
    </row>
    <row r="1925" spans="51:75" x14ac:dyDescent="0.3">
      <c r="AY1925" s="12" t="e">
        <f>VLOOKUP(C1925,#REF!, 2,FALSE)</f>
        <v>#REF!</v>
      </c>
      <c r="BM1925" s="5" t="s">
        <v>5709</v>
      </c>
      <c r="BN1925" s="5" t="s">
        <v>3210</v>
      </c>
      <c r="BO1925" s="5" t="s">
        <v>5710</v>
      </c>
      <c r="BU1925" s="5" t="s">
        <v>5709</v>
      </c>
      <c r="BV1925" s="5" t="s">
        <v>3210</v>
      </c>
      <c r="BW1925" s="5" t="s">
        <v>5710</v>
      </c>
    </row>
    <row r="1926" spans="51:75" x14ac:dyDescent="0.3">
      <c r="AY1926" s="12" t="e">
        <f>VLOOKUP(C1926,#REF!, 2,FALSE)</f>
        <v>#REF!</v>
      </c>
      <c r="BM1926" s="5" t="s">
        <v>5711</v>
      </c>
      <c r="BN1926" s="5" t="s">
        <v>669</v>
      </c>
      <c r="BO1926" s="5" t="s">
        <v>5712</v>
      </c>
      <c r="BU1926" s="5" t="s">
        <v>5711</v>
      </c>
      <c r="BV1926" s="5" t="s">
        <v>669</v>
      </c>
      <c r="BW1926" s="5" t="s">
        <v>5712</v>
      </c>
    </row>
    <row r="1927" spans="51:75" x14ac:dyDescent="0.3">
      <c r="AY1927" s="12" t="e">
        <f>VLOOKUP(C1927,#REF!, 2,FALSE)</f>
        <v>#REF!</v>
      </c>
      <c r="BM1927" s="5" t="s">
        <v>5713</v>
      </c>
      <c r="BN1927" s="5" t="s">
        <v>3210</v>
      </c>
      <c r="BO1927" s="5" t="s">
        <v>5714</v>
      </c>
      <c r="BU1927" s="5" t="s">
        <v>5713</v>
      </c>
      <c r="BV1927" s="5" t="s">
        <v>3210</v>
      </c>
      <c r="BW1927" s="5" t="s">
        <v>5714</v>
      </c>
    </row>
    <row r="1928" spans="51:75" x14ac:dyDescent="0.3">
      <c r="AY1928" s="12" t="e">
        <f>VLOOKUP(C1928,#REF!, 2,FALSE)</f>
        <v>#REF!</v>
      </c>
      <c r="BM1928" s="5" t="s">
        <v>1083</v>
      </c>
      <c r="BN1928" s="5" t="s">
        <v>669</v>
      </c>
      <c r="BO1928" s="5" t="s">
        <v>5715</v>
      </c>
      <c r="BU1928" s="5" t="s">
        <v>1083</v>
      </c>
      <c r="BV1928" s="5" t="s">
        <v>669</v>
      </c>
      <c r="BW1928" s="5" t="s">
        <v>5715</v>
      </c>
    </row>
    <row r="1929" spans="51:75" x14ac:dyDescent="0.3">
      <c r="AY1929" s="12" t="e">
        <f>VLOOKUP(C1929,#REF!, 2,FALSE)</f>
        <v>#REF!</v>
      </c>
      <c r="BM1929" s="5" t="s">
        <v>5716</v>
      </c>
      <c r="BN1929" s="5" t="s">
        <v>774</v>
      </c>
      <c r="BO1929" s="5" t="s">
        <v>5717</v>
      </c>
      <c r="BU1929" s="5" t="s">
        <v>5716</v>
      </c>
      <c r="BV1929" s="5" t="s">
        <v>774</v>
      </c>
      <c r="BW1929" s="5" t="s">
        <v>5717</v>
      </c>
    </row>
    <row r="1930" spans="51:75" x14ac:dyDescent="0.3">
      <c r="AY1930" s="12" t="e">
        <f>VLOOKUP(C1930,#REF!, 2,FALSE)</f>
        <v>#REF!</v>
      </c>
      <c r="BM1930" s="5" t="s">
        <v>5718</v>
      </c>
      <c r="BN1930" s="5" t="s">
        <v>3210</v>
      </c>
      <c r="BO1930" s="5" t="s">
        <v>2600</v>
      </c>
      <c r="BU1930" s="5" t="s">
        <v>5718</v>
      </c>
      <c r="BV1930" s="5" t="s">
        <v>3210</v>
      </c>
      <c r="BW1930" s="5" t="s">
        <v>2600</v>
      </c>
    </row>
    <row r="1931" spans="51:75" x14ac:dyDescent="0.3">
      <c r="AY1931" s="12" t="e">
        <f>VLOOKUP(C1931,#REF!, 2,FALSE)</f>
        <v>#REF!</v>
      </c>
      <c r="BM1931" s="5" t="s">
        <v>5719</v>
      </c>
      <c r="BN1931" s="5" t="s">
        <v>3210</v>
      </c>
      <c r="BO1931" s="5" t="s">
        <v>2986</v>
      </c>
      <c r="BU1931" s="5" t="s">
        <v>5719</v>
      </c>
      <c r="BV1931" s="5" t="s">
        <v>3210</v>
      </c>
      <c r="BW1931" s="5" t="s">
        <v>2986</v>
      </c>
    </row>
    <row r="1932" spans="51:75" x14ac:dyDescent="0.3">
      <c r="AY1932" s="12" t="e">
        <f>VLOOKUP(C1932,#REF!, 2,FALSE)</f>
        <v>#REF!</v>
      </c>
      <c r="BM1932" s="5" t="s">
        <v>5720</v>
      </c>
      <c r="BN1932" s="5" t="s">
        <v>1345</v>
      </c>
      <c r="BO1932" s="5" t="s">
        <v>5721</v>
      </c>
      <c r="BU1932" s="5" t="s">
        <v>5720</v>
      </c>
      <c r="BV1932" s="5" t="s">
        <v>1345</v>
      </c>
      <c r="BW1932" s="5" t="s">
        <v>5721</v>
      </c>
    </row>
    <row r="1933" spans="51:75" x14ac:dyDescent="0.3">
      <c r="AY1933" s="12" t="e">
        <f>VLOOKUP(C1933,#REF!, 2,FALSE)</f>
        <v>#REF!</v>
      </c>
      <c r="BM1933" s="5" t="s">
        <v>5722</v>
      </c>
      <c r="BN1933" s="5" t="s">
        <v>619</v>
      </c>
      <c r="BO1933" s="5" t="s">
        <v>3617</v>
      </c>
      <c r="BU1933" s="5" t="s">
        <v>5722</v>
      </c>
      <c r="BV1933" s="5" t="s">
        <v>619</v>
      </c>
      <c r="BW1933" s="5" t="s">
        <v>3617</v>
      </c>
    </row>
    <row r="1934" spans="51:75" x14ac:dyDescent="0.3">
      <c r="AY1934" s="12" t="e">
        <f>VLOOKUP(C1934,#REF!, 2,FALSE)</f>
        <v>#REF!</v>
      </c>
      <c r="BM1934" s="5" t="s">
        <v>5723</v>
      </c>
      <c r="BN1934" s="5" t="s">
        <v>619</v>
      </c>
      <c r="BO1934" s="5" t="s">
        <v>5724</v>
      </c>
      <c r="BU1934" s="5" t="s">
        <v>5723</v>
      </c>
      <c r="BV1934" s="5" t="s">
        <v>619</v>
      </c>
      <c r="BW1934" s="5" t="s">
        <v>5724</v>
      </c>
    </row>
    <row r="1935" spans="51:75" x14ac:dyDescent="0.3">
      <c r="AY1935" s="12" t="e">
        <f>VLOOKUP(C1935,#REF!, 2,FALSE)</f>
        <v>#REF!</v>
      </c>
      <c r="BM1935" s="5" t="s">
        <v>5725</v>
      </c>
      <c r="BN1935" s="5" t="s">
        <v>3210</v>
      </c>
      <c r="BO1935" s="5" t="s">
        <v>3288</v>
      </c>
      <c r="BU1935" s="5" t="s">
        <v>5725</v>
      </c>
      <c r="BV1935" s="5" t="s">
        <v>3210</v>
      </c>
      <c r="BW1935" s="5" t="s">
        <v>3288</v>
      </c>
    </row>
    <row r="1936" spans="51:75" x14ac:dyDescent="0.3">
      <c r="AY1936" s="12" t="e">
        <f>VLOOKUP(C1936,#REF!, 2,FALSE)</f>
        <v>#REF!</v>
      </c>
      <c r="BM1936" s="5" t="s">
        <v>5726</v>
      </c>
      <c r="BN1936" s="5" t="s">
        <v>669</v>
      </c>
      <c r="BO1936" s="5" t="s">
        <v>5727</v>
      </c>
      <c r="BU1936" s="5" t="s">
        <v>5726</v>
      </c>
      <c r="BV1936" s="5" t="s">
        <v>669</v>
      </c>
      <c r="BW1936" s="5" t="s">
        <v>5727</v>
      </c>
    </row>
    <row r="1937" spans="51:75" x14ac:dyDescent="0.3">
      <c r="AY1937" s="12" t="e">
        <f>VLOOKUP(C1937,#REF!, 2,FALSE)</f>
        <v>#REF!</v>
      </c>
      <c r="BM1937" s="5" t="s">
        <v>1084</v>
      </c>
      <c r="BN1937" s="5" t="s">
        <v>3210</v>
      </c>
      <c r="BO1937" s="5" t="s">
        <v>2503</v>
      </c>
      <c r="BU1937" s="5" t="s">
        <v>1084</v>
      </c>
      <c r="BV1937" s="5" t="s">
        <v>3210</v>
      </c>
      <c r="BW1937" s="5" t="s">
        <v>2503</v>
      </c>
    </row>
    <row r="1938" spans="51:75" x14ac:dyDescent="0.3">
      <c r="AY1938" s="12" t="e">
        <f>VLOOKUP(C1938,#REF!, 2,FALSE)</f>
        <v>#REF!</v>
      </c>
      <c r="BM1938" s="5" t="s">
        <v>5728</v>
      </c>
      <c r="BN1938" s="5" t="s">
        <v>669</v>
      </c>
      <c r="BO1938" s="5" t="s">
        <v>5729</v>
      </c>
      <c r="BU1938" s="5" t="s">
        <v>5728</v>
      </c>
      <c r="BV1938" s="5" t="s">
        <v>669</v>
      </c>
      <c r="BW1938" s="5" t="s">
        <v>5729</v>
      </c>
    </row>
    <row r="1939" spans="51:75" x14ac:dyDescent="0.3">
      <c r="AY1939" s="12" t="e">
        <f>VLOOKUP(C1939,#REF!, 2,FALSE)</f>
        <v>#REF!</v>
      </c>
      <c r="BM1939" s="5" t="s">
        <v>1090</v>
      </c>
      <c r="BN1939" s="5" t="s">
        <v>1345</v>
      </c>
      <c r="BO1939" s="5" t="s">
        <v>5730</v>
      </c>
      <c r="BU1939" s="5" t="s">
        <v>1090</v>
      </c>
      <c r="BV1939" s="5" t="s">
        <v>1345</v>
      </c>
      <c r="BW1939" s="5" t="s">
        <v>5730</v>
      </c>
    </row>
    <row r="1940" spans="51:75" x14ac:dyDescent="0.3">
      <c r="AY1940" s="12" t="e">
        <f>VLOOKUP(C1940,#REF!, 2,FALSE)</f>
        <v>#REF!</v>
      </c>
      <c r="BM1940" s="5" t="s">
        <v>5731</v>
      </c>
      <c r="BN1940" s="5" t="s">
        <v>1272</v>
      </c>
      <c r="BO1940" s="5" t="s">
        <v>3294</v>
      </c>
      <c r="BU1940" s="5" t="s">
        <v>5731</v>
      </c>
      <c r="BV1940" s="5" t="s">
        <v>1272</v>
      </c>
      <c r="BW1940" s="5" t="s">
        <v>3294</v>
      </c>
    </row>
    <row r="1941" spans="51:75" x14ac:dyDescent="0.3">
      <c r="AY1941" s="12" t="e">
        <f>VLOOKUP(C1941,#REF!, 2,FALSE)</f>
        <v>#REF!</v>
      </c>
      <c r="BM1941" s="5" t="s">
        <v>5732</v>
      </c>
      <c r="BN1941" s="5" t="s">
        <v>1272</v>
      </c>
      <c r="BO1941" s="5" t="s">
        <v>1060</v>
      </c>
      <c r="BU1941" s="5" t="s">
        <v>5732</v>
      </c>
      <c r="BV1941" s="5" t="s">
        <v>1272</v>
      </c>
      <c r="BW1941" s="5" t="s">
        <v>1060</v>
      </c>
    </row>
    <row r="1942" spans="51:75" x14ac:dyDescent="0.3">
      <c r="AY1942" s="12" t="e">
        <f>VLOOKUP(C1942,#REF!, 2,FALSE)</f>
        <v>#REF!</v>
      </c>
      <c r="BM1942" s="5" t="s">
        <v>5733</v>
      </c>
      <c r="BN1942" s="5" t="s">
        <v>3210</v>
      </c>
      <c r="BO1942" s="5" t="s">
        <v>5734</v>
      </c>
      <c r="BU1942" s="5" t="s">
        <v>5733</v>
      </c>
      <c r="BV1942" s="5" t="s">
        <v>3210</v>
      </c>
      <c r="BW1942" s="5" t="s">
        <v>5734</v>
      </c>
    </row>
    <row r="1943" spans="51:75" x14ac:dyDescent="0.3">
      <c r="AY1943" s="12" t="e">
        <f>VLOOKUP(C1943,#REF!, 2,FALSE)</f>
        <v>#REF!</v>
      </c>
      <c r="BM1943" s="5" t="s">
        <v>5735</v>
      </c>
      <c r="BN1943" s="5" t="s">
        <v>3010</v>
      </c>
      <c r="BO1943" s="5" t="s">
        <v>5736</v>
      </c>
      <c r="BU1943" s="5" t="s">
        <v>5735</v>
      </c>
      <c r="BV1943" s="5" t="s">
        <v>3010</v>
      </c>
      <c r="BW1943" s="5" t="s">
        <v>5736</v>
      </c>
    </row>
    <row r="1944" spans="51:75" x14ac:dyDescent="0.3">
      <c r="AY1944" s="12" t="e">
        <f>VLOOKUP(C1944,#REF!, 2,FALSE)</f>
        <v>#REF!</v>
      </c>
      <c r="BM1944" s="5" t="s">
        <v>5737</v>
      </c>
      <c r="BN1944" s="5" t="s">
        <v>3210</v>
      </c>
      <c r="BO1944" s="5" t="s">
        <v>1162</v>
      </c>
      <c r="BU1944" s="5" t="s">
        <v>5737</v>
      </c>
      <c r="BV1944" s="5" t="s">
        <v>3210</v>
      </c>
      <c r="BW1944" s="5" t="s">
        <v>1162</v>
      </c>
    </row>
    <row r="1945" spans="51:75" x14ac:dyDescent="0.3">
      <c r="AY1945" s="12" t="e">
        <f>VLOOKUP(C1945,#REF!, 2,FALSE)</f>
        <v>#REF!</v>
      </c>
      <c r="BM1945" s="5" t="s">
        <v>5738</v>
      </c>
      <c r="BN1945" s="5" t="s">
        <v>1345</v>
      </c>
      <c r="BO1945" s="5" t="s">
        <v>3644</v>
      </c>
      <c r="BU1945" s="5" t="s">
        <v>5738</v>
      </c>
      <c r="BV1945" s="5" t="s">
        <v>1345</v>
      </c>
      <c r="BW1945" s="5" t="s">
        <v>3644</v>
      </c>
    </row>
    <row r="1946" spans="51:75" x14ac:dyDescent="0.3">
      <c r="AY1946" s="12" t="e">
        <f>VLOOKUP(C1946,#REF!, 2,FALSE)</f>
        <v>#REF!</v>
      </c>
      <c r="BM1946" s="5" t="s">
        <v>5739</v>
      </c>
      <c r="BN1946" s="5" t="s">
        <v>1345</v>
      </c>
      <c r="BO1946" s="5" t="s">
        <v>5740</v>
      </c>
      <c r="BU1946" s="5" t="s">
        <v>5739</v>
      </c>
      <c r="BV1946" s="5" t="s">
        <v>1345</v>
      </c>
      <c r="BW1946" s="5" t="s">
        <v>5740</v>
      </c>
    </row>
    <row r="1947" spans="51:75" x14ac:dyDescent="0.3">
      <c r="AY1947" s="12" t="e">
        <f>VLOOKUP(C1947,#REF!, 2,FALSE)</f>
        <v>#REF!</v>
      </c>
      <c r="BM1947" s="5" t="s">
        <v>5741</v>
      </c>
      <c r="BN1947" s="5" t="s">
        <v>3210</v>
      </c>
      <c r="BO1947" s="5" t="s">
        <v>3386</v>
      </c>
      <c r="BU1947" s="5" t="s">
        <v>5741</v>
      </c>
      <c r="BV1947" s="5" t="s">
        <v>3210</v>
      </c>
      <c r="BW1947" s="5" t="s">
        <v>3386</v>
      </c>
    </row>
    <row r="1948" spans="51:75" x14ac:dyDescent="0.3">
      <c r="AY1948" s="12" t="e">
        <f>VLOOKUP(C1948,#REF!, 2,FALSE)</f>
        <v>#REF!</v>
      </c>
      <c r="BM1948" s="5" t="s">
        <v>5742</v>
      </c>
      <c r="BN1948" s="5" t="s">
        <v>844</v>
      </c>
      <c r="BO1948" s="5" t="s">
        <v>5743</v>
      </c>
      <c r="BU1948" s="5" t="s">
        <v>5742</v>
      </c>
      <c r="BV1948" s="5" t="s">
        <v>844</v>
      </c>
      <c r="BW1948" s="5" t="s">
        <v>5743</v>
      </c>
    </row>
    <row r="1949" spans="51:75" x14ac:dyDescent="0.3">
      <c r="AY1949" s="12" t="e">
        <f>VLOOKUP(C1949,#REF!, 2,FALSE)</f>
        <v>#REF!</v>
      </c>
      <c r="BM1949" s="5" t="s">
        <v>5744</v>
      </c>
      <c r="BN1949" s="5" t="s">
        <v>1142</v>
      </c>
      <c r="BO1949" s="5" t="s">
        <v>5745</v>
      </c>
      <c r="BU1949" s="5" t="s">
        <v>5744</v>
      </c>
      <c r="BV1949" s="5" t="s">
        <v>1142</v>
      </c>
      <c r="BW1949" s="5" t="s">
        <v>5745</v>
      </c>
    </row>
    <row r="1950" spans="51:75" x14ac:dyDescent="0.3">
      <c r="AY1950" s="12" t="e">
        <f>VLOOKUP(C1950,#REF!, 2,FALSE)</f>
        <v>#REF!</v>
      </c>
      <c r="BM1950" s="5" t="s">
        <v>5746</v>
      </c>
      <c r="BN1950" s="5" t="s">
        <v>3210</v>
      </c>
      <c r="BO1950" s="5" t="s">
        <v>5747</v>
      </c>
      <c r="BU1950" s="5" t="s">
        <v>5746</v>
      </c>
      <c r="BV1950" s="5" t="s">
        <v>3210</v>
      </c>
      <c r="BW1950" s="5" t="s">
        <v>5747</v>
      </c>
    </row>
    <row r="1951" spans="51:75" x14ac:dyDescent="0.3">
      <c r="AY1951" s="12" t="e">
        <f>VLOOKUP(C1951,#REF!, 2,FALSE)</f>
        <v>#REF!</v>
      </c>
      <c r="BM1951" s="5" t="s">
        <v>5748</v>
      </c>
      <c r="BN1951" s="5" t="s">
        <v>3010</v>
      </c>
      <c r="BO1951" s="5" t="s">
        <v>5749</v>
      </c>
      <c r="BU1951" s="5" t="s">
        <v>5748</v>
      </c>
      <c r="BV1951" s="5" t="s">
        <v>3010</v>
      </c>
      <c r="BW1951" s="5" t="s">
        <v>5749</v>
      </c>
    </row>
    <row r="1952" spans="51:75" x14ac:dyDescent="0.3">
      <c r="AY1952" s="12" t="e">
        <f>VLOOKUP(C1952,#REF!, 2,FALSE)</f>
        <v>#REF!</v>
      </c>
      <c r="BM1952" s="5" t="s">
        <v>1091</v>
      </c>
      <c r="BN1952" s="5" t="s">
        <v>669</v>
      </c>
      <c r="BO1952" s="5" t="s">
        <v>5750</v>
      </c>
      <c r="BU1952" s="5" t="s">
        <v>1091</v>
      </c>
      <c r="BV1952" s="5" t="s">
        <v>669</v>
      </c>
      <c r="BW1952" s="5" t="s">
        <v>5750</v>
      </c>
    </row>
    <row r="1953" spans="51:75" x14ac:dyDescent="0.3">
      <c r="AY1953" s="12" t="e">
        <f>VLOOKUP(C1953,#REF!, 2,FALSE)</f>
        <v>#REF!</v>
      </c>
      <c r="BM1953" s="5" t="s">
        <v>1092</v>
      </c>
      <c r="BN1953" s="5" t="s">
        <v>3210</v>
      </c>
      <c r="BO1953" s="5" t="s">
        <v>2504</v>
      </c>
      <c r="BU1953" s="5" t="s">
        <v>1092</v>
      </c>
      <c r="BV1953" s="5" t="s">
        <v>3210</v>
      </c>
      <c r="BW1953" s="5" t="s">
        <v>2504</v>
      </c>
    </row>
    <row r="1954" spans="51:75" x14ac:dyDescent="0.3">
      <c r="AY1954" s="12" t="e">
        <f>VLOOKUP(C1954,#REF!, 2,FALSE)</f>
        <v>#REF!</v>
      </c>
      <c r="BM1954" s="5" t="s">
        <v>5751</v>
      </c>
      <c r="BN1954" s="5" t="s">
        <v>3261</v>
      </c>
      <c r="BO1954" s="5" t="s">
        <v>5752</v>
      </c>
      <c r="BU1954" s="5" t="s">
        <v>5751</v>
      </c>
      <c r="BV1954" s="5" t="s">
        <v>3261</v>
      </c>
      <c r="BW1954" s="5" t="s">
        <v>5752</v>
      </c>
    </row>
    <row r="1955" spans="51:75" x14ac:dyDescent="0.3">
      <c r="AY1955" s="12" t="e">
        <f>VLOOKUP(C1955,#REF!, 2,FALSE)</f>
        <v>#REF!</v>
      </c>
      <c r="BM1955" s="5" t="s">
        <v>5753</v>
      </c>
      <c r="BN1955" s="5" t="s">
        <v>783</v>
      </c>
      <c r="BO1955" s="5" t="s">
        <v>5752</v>
      </c>
      <c r="BU1955" s="5" t="s">
        <v>5753</v>
      </c>
      <c r="BV1955" s="5" t="s">
        <v>783</v>
      </c>
      <c r="BW1955" s="5" t="s">
        <v>5752</v>
      </c>
    </row>
    <row r="1956" spans="51:75" x14ac:dyDescent="0.3">
      <c r="AY1956" s="12" t="e">
        <f>VLOOKUP(C1956,#REF!, 2,FALSE)</f>
        <v>#REF!</v>
      </c>
      <c r="BM1956" s="5" t="s">
        <v>1093</v>
      </c>
      <c r="BN1956" s="5" t="s">
        <v>3261</v>
      </c>
      <c r="BO1956" s="5" t="s">
        <v>1061</v>
      </c>
      <c r="BU1956" s="5" t="s">
        <v>1093</v>
      </c>
      <c r="BV1956" s="5" t="s">
        <v>3261</v>
      </c>
      <c r="BW1956" s="5" t="s">
        <v>1061</v>
      </c>
    </row>
    <row r="1957" spans="51:75" x14ac:dyDescent="0.3">
      <c r="AY1957" s="12" t="e">
        <f>VLOOKUP(C1957,#REF!, 2,FALSE)</f>
        <v>#REF!</v>
      </c>
      <c r="BM1957" s="5" t="s">
        <v>5754</v>
      </c>
      <c r="BN1957" s="5" t="s">
        <v>1345</v>
      </c>
      <c r="BO1957" s="5" t="s">
        <v>5755</v>
      </c>
      <c r="BU1957" s="5" t="s">
        <v>5754</v>
      </c>
      <c r="BV1957" s="5" t="s">
        <v>1345</v>
      </c>
      <c r="BW1957" s="5" t="s">
        <v>5755</v>
      </c>
    </row>
    <row r="1958" spans="51:75" x14ac:dyDescent="0.3">
      <c r="AY1958" s="12" t="e">
        <f>VLOOKUP(C1958,#REF!, 2,FALSE)</f>
        <v>#REF!</v>
      </c>
      <c r="BM1958" s="5" t="s">
        <v>1094</v>
      </c>
      <c r="BN1958" s="5" t="s">
        <v>1345</v>
      </c>
      <c r="BO1958" s="5" t="s">
        <v>740</v>
      </c>
      <c r="BU1958" s="5" t="s">
        <v>1094</v>
      </c>
      <c r="BV1958" s="5" t="s">
        <v>1345</v>
      </c>
      <c r="BW1958" s="5" t="s">
        <v>740</v>
      </c>
    </row>
    <row r="1959" spans="51:75" x14ac:dyDescent="0.3">
      <c r="AY1959" s="12" t="e">
        <f>VLOOKUP(C1959,#REF!, 2,FALSE)</f>
        <v>#REF!</v>
      </c>
      <c r="BM1959" s="5" t="s">
        <v>5756</v>
      </c>
      <c r="BN1959" s="5" t="s">
        <v>3261</v>
      </c>
      <c r="BO1959" s="5" t="s">
        <v>2986</v>
      </c>
      <c r="BU1959" s="5" t="s">
        <v>5756</v>
      </c>
      <c r="BV1959" s="5" t="s">
        <v>3261</v>
      </c>
      <c r="BW1959" s="5" t="s">
        <v>2986</v>
      </c>
    </row>
    <row r="1960" spans="51:75" x14ac:dyDescent="0.3">
      <c r="AY1960" s="12" t="e">
        <f>VLOOKUP(C1960,#REF!, 2,FALSE)</f>
        <v>#REF!</v>
      </c>
      <c r="BM1960" s="5" t="s">
        <v>5757</v>
      </c>
      <c r="BN1960" s="5" t="s">
        <v>3092</v>
      </c>
      <c r="BO1960" s="5" t="s">
        <v>5758</v>
      </c>
      <c r="BU1960" s="5" t="s">
        <v>5757</v>
      </c>
      <c r="BV1960" s="5" t="s">
        <v>3092</v>
      </c>
      <c r="BW1960" s="5" t="s">
        <v>5758</v>
      </c>
    </row>
    <row r="1961" spans="51:75" x14ac:dyDescent="0.3">
      <c r="AY1961" s="12" t="e">
        <f>VLOOKUP(C1961,#REF!, 2,FALSE)</f>
        <v>#REF!</v>
      </c>
      <c r="BM1961" s="5" t="s">
        <v>5759</v>
      </c>
      <c r="BN1961" s="5" t="s">
        <v>619</v>
      </c>
      <c r="BO1961" s="5" t="s">
        <v>4706</v>
      </c>
      <c r="BU1961" s="5" t="s">
        <v>5759</v>
      </c>
      <c r="BV1961" s="5" t="s">
        <v>619</v>
      </c>
      <c r="BW1961" s="5" t="s">
        <v>4706</v>
      </c>
    </row>
    <row r="1962" spans="51:75" x14ac:dyDescent="0.3">
      <c r="AY1962" s="12" t="e">
        <f>VLOOKUP(C1962,#REF!, 2,FALSE)</f>
        <v>#REF!</v>
      </c>
      <c r="BM1962" s="5" t="s">
        <v>5760</v>
      </c>
      <c r="BN1962" s="5" t="s">
        <v>3010</v>
      </c>
      <c r="BO1962" s="5" t="s">
        <v>925</v>
      </c>
      <c r="BU1962" s="5" t="s">
        <v>5760</v>
      </c>
      <c r="BV1962" s="5" t="s">
        <v>3010</v>
      </c>
      <c r="BW1962" s="5" t="s">
        <v>925</v>
      </c>
    </row>
    <row r="1963" spans="51:75" x14ac:dyDescent="0.3">
      <c r="AY1963" s="12" t="e">
        <f>VLOOKUP(C1963,#REF!, 2,FALSE)</f>
        <v>#REF!</v>
      </c>
      <c r="BM1963" s="5" t="s">
        <v>5761</v>
      </c>
      <c r="BN1963" s="5" t="s">
        <v>844</v>
      </c>
      <c r="BO1963" s="5" t="s">
        <v>1616</v>
      </c>
      <c r="BU1963" s="5" t="s">
        <v>5761</v>
      </c>
      <c r="BV1963" s="5" t="s">
        <v>844</v>
      </c>
      <c r="BW1963" s="5" t="s">
        <v>1616</v>
      </c>
    </row>
    <row r="1964" spans="51:75" x14ac:dyDescent="0.3">
      <c r="AY1964" s="12" t="e">
        <f>VLOOKUP(C1964,#REF!, 2,FALSE)</f>
        <v>#REF!</v>
      </c>
      <c r="BM1964" s="5" t="s">
        <v>5762</v>
      </c>
      <c r="BN1964" s="5" t="s">
        <v>3088</v>
      </c>
      <c r="BO1964" s="5" t="s">
        <v>624</v>
      </c>
      <c r="BU1964" s="5" t="s">
        <v>5762</v>
      </c>
      <c r="BV1964" s="5" t="s">
        <v>3088</v>
      </c>
      <c r="BW1964" s="5" t="s">
        <v>624</v>
      </c>
    </row>
    <row r="1965" spans="51:75" x14ac:dyDescent="0.3">
      <c r="AY1965" s="12" t="e">
        <f>VLOOKUP(C1965,#REF!, 2,FALSE)</f>
        <v>#REF!</v>
      </c>
      <c r="BM1965" s="5" t="s">
        <v>5763</v>
      </c>
      <c r="BN1965" s="5" t="s">
        <v>666</v>
      </c>
      <c r="BO1965" s="5" t="s">
        <v>4322</v>
      </c>
      <c r="BU1965" s="5" t="s">
        <v>5763</v>
      </c>
      <c r="BV1965" s="5" t="s">
        <v>666</v>
      </c>
      <c r="BW1965" s="5" t="s">
        <v>4322</v>
      </c>
    </row>
    <row r="1966" spans="51:75" x14ac:dyDescent="0.3">
      <c r="AY1966" s="12" t="e">
        <f>VLOOKUP(C1966,#REF!, 2,FALSE)</f>
        <v>#REF!</v>
      </c>
      <c r="BM1966" s="5" t="s">
        <v>5764</v>
      </c>
      <c r="BN1966" s="5" t="s">
        <v>2982</v>
      </c>
      <c r="BO1966" s="5" t="s">
        <v>5765</v>
      </c>
      <c r="BU1966" s="5" t="s">
        <v>5764</v>
      </c>
      <c r="BV1966" s="5" t="s">
        <v>2982</v>
      </c>
      <c r="BW1966" s="5" t="s">
        <v>5765</v>
      </c>
    </row>
    <row r="1967" spans="51:75" x14ac:dyDescent="0.3">
      <c r="AY1967" s="12" t="e">
        <f>VLOOKUP(C1967,#REF!, 2,FALSE)</f>
        <v>#REF!</v>
      </c>
      <c r="BM1967" s="5" t="s">
        <v>167</v>
      </c>
      <c r="BN1967" s="5" t="s">
        <v>633</v>
      </c>
      <c r="BO1967" s="5" t="s">
        <v>950</v>
      </c>
      <c r="BU1967" s="5" t="s">
        <v>167</v>
      </c>
      <c r="BV1967" s="5" t="s">
        <v>633</v>
      </c>
      <c r="BW1967" s="5" t="s">
        <v>950</v>
      </c>
    </row>
    <row r="1968" spans="51:75" x14ac:dyDescent="0.3">
      <c r="AY1968" s="12" t="e">
        <f>VLOOKUP(C1968,#REF!, 2,FALSE)</f>
        <v>#REF!</v>
      </c>
      <c r="BM1968" s="5" t="s">
        <v>5767</v>
      </c>
      <c r="BN1968" s="5" t="s">
        <v>3210</v>
      </c>
      <c r="BO1968" s="5" t="s">
        <v>2103</v>
      </c>
      <c r="BU1968" s="5" t="s">
        <v>5767</v>
      </c>
      <c r="BV1968" s="5" t="s">
        <v>3210</v>
      </c>
      <c r="BW1968" s="5" t="s">
        <v>2103</v>
      </c>
    </row>
    <row r="1969" spans="51:75" x14ac:dyDescent="0.3">
      <c r="AY1969" s="12" t="e">
        <f>VLOOKUP(C1969,#REF!, 2,FALSE)</f>
        <v>#REF!</v>
      </c>
      <c r="BM1969" s="5" t="s">
        <v>5768</v>
      </c>
      <c r="BN1969" s="5" t="s">
        <v>3010</v>
      </c>
      <c r="BO1969" s="5" t="s">
        <v>1969</v>
      </c>
      <c r="BU1969" s="5" t="s">
        <v>5768</v>
      </c>
      <c r="BV1969" s="5" t="s">
        <v>3010</v>
      </c>
      <c r="BW1969" s="5" t="s">
        <v>1969</v>
      </c>
    </row>
    <row r="1970" spans="51:75" x14ac:dyDescent="0.3">
      <c r="AY1970" s="12" t="e">
        <f>VLOOKUP(C1970,#REF!, 2,FALSE)</f>
        <v>#REF!</v>
      </c>
      <c r="BM1970" s="5" t="s">
        <v>5769</v>
      </c>
      <c r="BN1970" s="5" t="s">
        <v>3210</v>
      </c>
      <c r="BO1970" s="5" t="s">
        <v>942</v>
      </c>
      <c r="BU1970" s="5" t="s">
        <v>5769</v>
      </c>
      <c r="BV1970" s="5" t="s">
        <v>3210</v>
      </c>
      <c r="BW1970" s="5" t="s">
        <v>942</v>
      </c>
    </row>
    <row r="1971" spans="51:75" x14ac:dyDescent="0.3">
      <c r="AY1971" s="12" t="e">
        <f>VLOOKUP(C1971,#REF!, 2,FALSE)</f>
        <v>#REF!</v>
      </c>
      <c r="BM1971" s="5" t="s">
        <v>5770</v>
      </c>
      <c r="BN1971" s="5" t="s">
        <v>806</v>
      </c>
      <c r="BO1971" s="5" t="s">
        <v>1696</v>
      </c>
      <c r="BU1971" s="5" t="s">
        <v>5770</v>
      </c>
      <c r="BV1971" s="5" t="s">
        <v>806</v>
      </c>
      <c r="BW1971" s="5" t="s">
        <v>1696</v>
      </c>
    </row>
    <row r="1972" spans="51:75" x14ac:dyDescent="0.3">
      <c r="AY1972" s="12" t="e">
        <f>VLOOKUP(C1972,#REF!, 2,FALSE)</f>
        <v>#REF!</v>
      </c>
      <c r="BM1972" s="5" t="s">
        <v>5771</v>
      </c>
      <c r="BN1972" s="5" t="s">
        <v>781</v>
      </c>
      <c r="BO1972" s="5" t="s">
        <v>3631</v>
      </c>
      <c r="BU1972" s="5" t="s">
        <v>5771</v>
      </c>
      <c r="BV1972" s="5" t="s">
        <v>781</v>
      </c>
      <c r="BW1972" s="5" t="s">
        <v>3631</v>
      </c>
    </row>
    <row r="1973" spans="51:75" x14ac:dyDescent="0.3">
      <c r="AY1973" s="12" t="e">
        <f>VLOOKUP(C1973,#REF!, 2,FALSE)</f>
        <v>#REF!</v>
      </c>
      <c r="BM1973" s="5" t="s">
        <v>5772</v>
      </c>
      <c r="BN1973" s="5" t="s">
        <v>3210</v>
      </c>
      <c r="BO1973" s="5" t="s">
        <v>1268</v>
      </c>
      <c r="BU1973" s="5" t="s">
        <v>5772</v>
      </c>
      <c r="BV1973" s="5" t="s">
        <v>3210</v>
      </c>
      <c r="BW1973" s="5" t="s">
        <v>1268</v>
      </c>
    </row>
    <row r="1974" spans="51:75" x14ac:dyDescent="0.3">
      <c r="AY1974" s="12" t="e">
        <f>VLOOKUP(C1974,#REF!, 2,FALSE)</f>
        <v>#REF!</v>
      </c>
      <c r="BM1974" s="5" t="s">
        <v>5773</v>
      </c>
      <c r="BN1974" s="5" t="s">
        <v>621</v>
      </c>
      <c r="BO1974" s="5" t="s">
        <v>5774</v>
      </c>
      <c r="BU1974" s="5" t="s">
        <v>5773</v>
      </c>
      <c r="BV1974" s="5" t="s">
        <v>621</v>
      </c>
      <c r="BW1974" s="5" t="s">
        <v>5774</v>
      </c>
    </row>
    <row r="1975" spans="51:75" x14ac:dyDescent="0.3">
      <c r="AY1975" s="12" t="e">
        <f>VLOOKUP(C1975,#REF!, 2,FALSE)</f>
        <v>#REF!</v>
      </c>
      <c r="BM1975" s="5" t="s">
        <v>5776</v>
      </c>
      <c r="BN1975" s="5" t="s">
        <v>1345</v>
      </c>
      <c r="BO1975" s="5" t="s">
        <v>5777</v>
      </c>
      <c r="BU1975" s="5" t="s">
        <v>5776</v>
      </c>
      <c r="BV1975" s="5" t="s">
        <v>1345</v>
      </c>
      <c r="BW1975" s="5" t="s">
        <v>5777</v>
      </c>
    </row>
    <row r="1976" spans="51:75" x14ac:dyDescent="0.3">
      <c r="AY1976" s="12" t="e">
        <f>VLOOKUP(C1976,#REF!, 2,FALSE)</f>
        <v>#REF!</v>
      </c>
      <c r="BM1976" s="5" t="s">
        <v>168</v>
      </c>
      <c r="BN1976" s="5" t="s">
        <v>639</v>
      </c>
      <c r="BO1976" s="5" t="s">
        <v>2477</v>
      </c>
      <c r="BU1976" s="5" t="s">
        <v>168</v>
      </c>
      <c r="BV1976" s="5" t="s">
        <v>639</v>
      </c>
      <c r="BW1976" s="5" t="s">
        <v>2477</v>
      </c>
    </row>
    <row r="1977" spans="51:75" x14ac:dyDescent="0.3">
      <c r="AY1977" s="12" t="e">
        <f>VLOOKUP(C1977,#REF!, 2,FALSE)</f>
        <v>#REF!</v>
      </c>
      <c r="BM1977" s="5" t="s">
        <v>5778</v>
      </c>
      <c r="BN1977" s="5" t="s">
        <v>672</v>
      </c>
      <c r="BO1977" s="5" t="s">
        <v>5779</v>
      </c>
      <c r="BU1977" s="5" t="s">
        <v>5778</v>
      </c>
      <c r="BV1977" s="5" t="s">
        <v>672</v>
      </c>
      <c r="BW1977" s="5" t="s">
        <v>5779</v>
      </c>
    </row>
    <row r="1978" spans="51:75" x14ac:dyDescent="0.3">
      <c r="AY1978" s="12" t="e">
        <f>VLOOKUP(C1978,#REF!, 2,FALSE)</f>
        <v>#REF!</v>
      </c>
      <c r="BM1978" s="5" t="s">
        <v>5780</v>
      </c>
      <c r="BN1978" s="5" t="s">
        <v>1016</v>
      </c>
      <c r="BO1978" s="5" t="s">
        <v>1056</v>
      </c>
      <c r="BU1978" s="5" t="s">
        <v>5780</v>
      </c>
      <c r="BV1978" s="5" t="s">
        <v>1016</v>
      </c>
      <c r="BW1978" s="5" t="s">
        <v>1056</v>
      </c>
    </row>
    <row r="1979" spans="51:75" x14ac:dyDescent="0.3">
      <c r="AY1979" s="12" t="e">
        <f>VLOOKUP(C1979,#REF!, 2,FALSE)</f>
        <v>#REF!</v>
      </c>
      <c r="BM1979" s="5" t="s">
        <v>5781</v>
      </c>
      <c r="BN1979" s="5" t="s">
        <v>1016</v>
      </c>
      <c r="BO1979" s="5" t="s">
        <v>5782</v>
      </c>
      <c r="BU1979" s="5" t="s">
        <v>5781</v>
      </c>
      <c r="BV1979" s="5" t="s">
        <v>1016</v>
      </c>
      <c r="BW1979" s="5" t="s">
        <v>5782</v>
      </c>
    </row>
    <row r="1980" spans="51:75" x14ac:dyDescent="0.3">
      <c r="AY1980" s="12" t="e">
        <f>VLOOKUP(C1980,#REF!, 2,FALSE)</f>
        <v>#REF!</v>
      </c>
      <c r="BM1980" s="5" t="s">
        <v>5783</v>
      </c>
      <c r="BN1980" s="5" t="s">
        <v>660</v>
      </c>
      <c r="BO1980" s="5" t="s">
        <v>1346</v>
      </c>
      <c r="BU1980" s="5" t="s">
        <v>5783</v>
      </c>
      <c r="BV1980" s="5" t="s">
        <v>660</v>
      </c>
      <c r="BW1980" s="5" t="s">
        <v>1346</v>
      </c>
    </row>
    <row r="1981" spans="51:75" x14ac:dyDescent="0.3">
      <c r="AY1981" s="12" t="e">
        <f>VLOOKUP(C1981,#REF!, 2,FALSE)</f>
        <v>#REF!</v>
      </c>
      <c r="BM1981" s="5" t="s">
        <v>1095</v>
      </c>
      <c r="BN1981" s="5" t="s">
        <v>774</v>
      </c>
      <c r="BO1981" s="5" t="s">
        <v>2695</v>
      </c>
      <c r="BU1981" s="5" t="s">
        <v>1095</v>
      </c>
      <c r="BV1981" s="5" t="s">
        <v>774</v>
      </c>
      <c r="BW1981" s="5" t="s">
        <v>2695</v>
      </c>
    </row>
    <row r="1982" spans="51:75" x14ac:dyDescent="0.3">
      <c r="AY1982" s="12" t="e">
        <f>VLOOKUP(C1982,#REF!, 2,FALSE)</f>
        <v>#REF!</v>
      </c>
      <c r="BM1982" s="5" t="s">
        <v>143</v>
      </c>
      <c r="BN1982" s="5" t="s">
        <v>739</v>
      </c>
      <c r="BO1982" s="5" t="s">
        <v>5126</v>
      </c>
      <c r="BU1982" s="5" t="s">
        <v>143</v>
      </c>
      <c r="BV1982" s="5" t="s">
        <v>739</v>
      </c>
      <c r="BW1982" s="5" t="s">
        <v>5126</v>
      </c>
    </row>
    <row r="1983" spans="51:75" x14ac:dyDescent="0.3">
      <c r="AY1983" s="12" t="e">
        <f>VLOOKUP(C1983,#REF!, 2,FALSE)</f>
        <v>#REF!</v>
      </c>
      <c r="BM1983" s="5" t="s">
        <v>5784</v>
      </c>
      <c r="BN1983" s="5" t="s">
        <v>664</v>
      </c>
      <c r="BO1983" s="5" t="s">
        <v>2462</v>
      </c>
      <c r="BU1983" s="5" t="s">
        <v>5784</v>
      </c>
      <c r="BV1983" s="5" t="s">
        <v>664</v>
      </c>
      <c r="BW1983" s="5" t="s">
        <v>2462</v>
      </c>
    </row>
    <row r="1984" spans="51:75" x14ac:dyDescent="0.3">
      <c r="AY1984" s="12" t="e">
        <f>VLOOKUP(C1984,#REF!, 2,FALSE)</f>
        <v>#REF!</v>
      </c>
      <c r="BM1984" s="5" t="s">
        <v>5785</v>
      </c>
      <c r="BN1984" s="5" t="s">
        <v>1345</v>
      </c>
      <c r="BO1984" s="5" t="s">
        <v>1341</v>
      </c>
      <c r="BU1984" s="5" t="s">
        <v>5785</v>
      </c>
      <c r="BV1984" s="5" t="s">
        <v>1345</v>
      </c>
      <c r="BW1984" s="5" t="s">
        <v>1341</v>
      </c>
    </row>
    <row r="1985" spans="51:75" x14ac:dyDescent="0.3">
      <c r="AY1985" s="12" t="e">
        <f>VLOOKUP(C1985,#REF!, 2,FALSE)</f>
        <v>#REF!</v>
      </c>
      <c r="BM1985" s="5" t="s">
        <v>5786</v>
      </c>
      <c r="BN1985" s="5" t="s">
        <v>3210</v>
      </c>
      <c r="BO1985" s="5" t="s">
        <v>1696</v>
      </c>
      <c r="BU1985" s="5" t="s">
        <v>5786</v>
      </c>
      <c r="BV1985" s="5" t="s">
        <v>3210</v>
      </c>
      <c r="BW1985" s="5" t="s">
        <v>1696</v>
      </c>
    </row>
    <row r="1986" spans="51:75" x14ac:dyDescent="0.3">
      <c r="AY1986" s="12" t="e">
        <f>VLOOKUP(C1986,#REF!, 2,FALSE)</f>
        <v>#REF!</v>
      </c>
      <c r="BM1986" s="5" t="s">
        <v>5787</v>
      </c>
      <c r="BN1986" s="5" t="s">
        <v>2986</v>
      </c>
      <c r="BO1986" s="5" t="s">
        <v>2986</v>
      </c>
      <c r="BU1986" s="5" t="s">
        <v>5787</v>
      </c>
      <c r="BV1986" s="5" t="s">
        <v>2986</v>
      </c>
      <c r="BW1986" s="5" t="s">
        <v>2986</v>
      </c>
    </row>
    <row r="1987" spans="51:75" x14ac:dyDescent="0.3">
      <c r="AY1987" s="12" t="e">
        <f>VLOOKUP(C1987,#REF!, 2,FALSE)</f>
        <v>#REF!</v>
      </c>
      <c r="BM1987" s="5" t="s">
        <v>5788</v>
      </c>
      <c r="BN1987" s="5" t="s">
        <v>2986</v>
      </c>
      <c r="BO1987" s="5" t="s">
        <v>2986</v>
      </c>
      <c r="BU1987" s="5" t="s">
        <v>5788</v>
      </c>
      <c r="BV1987" s="5" t="s">
        <v>2986</v>
      </c>
      <c r="BW1987" s="5" t="s">
        <v>2986</v>
      </c>
    </row>
    <row r="1988" spans="51:75" x14ac:dyDescent="0.3">
      <c r="AY1988" s="12" t="e">
        <f>VLOOKUP(C1988,#REF!, 2,FALSE)</f>
        <v>#REF!</v>
      </c>
      <c r="BM1988" s="5" t="s">
        <v>5790</v>
      </c>
      <c r="BN1988" s="5" t="s">
        <v>639</v>
      </c>
      <c r="BO1988" s="5" t="s">
        <v>1524</v>
      </c>
      <c r="BU1988" s="5" t="s">
        <v>5790</v>
      </c>
      <c r="BV1988" s="5" t="s">
        <v>639</v>
      </c>
      <c r="BW1988" s="5" t="s">
        <v>1524</v>
      </c>
    </row>
    <row r="1989" spans="51:75" x14ac:dyDescent="0.3">
      <c r="AY1989" s="12" t="e">
        <f>VLOOKUP(C1989,#REF!, 2,FALSE)</f>
        <v>#REF!</v>
      </c>
      <c r="BM1989" s="5" t="s">
        <v>5791</v>
      </c>
      <c r="BN1989" s="5" t="s">
        <v>1345</v>
      </c>
      <c r="BO1989" s="5" t="s">
        <v>5146</v>
      </c>
      <c r="BU1989" s="5" t="s">
        <v>5791</v>
      </c>
      <c r="BV1989" s="5" t="s">
        <v>1345</v>
      </c>
      <c r="BW1989" s="5" t="s">
        <v>5146</v>
      </c>
    </row>
    <row r="1990" spans="51:75" x14ac:dyDescent="0.3">
      <c r="AY1990" s="12" t="e">
        <f>VLOOKUP(C1990,#REF!, 2,FALSE)</f>
        <v>#REF!</v>
      </c>
      <c r="BM1990" s="5" t="s">
        <v>5792</v>
      </c>
      <c r="BN1990" s="5" t="s">
        <v>669</v>
      </c>
      <c r="BO1990" s="5" t="s">
        <v>4710</v>
      </c>
      <c r="BU1990" s="5" t="s">
        <v>5792</v>
      </c>
      <c r="BV1990" s="5" t="s">
        <v>669</v>
      </c>
      <c r="BW1990" s="5" t="s">
        <v>4710</v>
      </c>
    </row>
    <row r="1991" spans="51:75" x14ac:dyDescent="0.3">
      <c r="AY1991" s="12" t="e">
        <f>VLOOKUP(C1991,#REF!, 2,FALSE)</f>
        <v>#REF!</v>
      </c>
      <c r="BM1991" s="5" t="s">
        <v>5793</v>
      </c>
      <c r="BN1991" s="5" t="s">
        <v>3010</v>
      </c>
      <c r="BO1991" s="5" t="s">
        <v>2986</v>
      </c>
      <c r="BU1991" s="5" t="s">
        <v>5793</v>
      </c>
      <c r="BV1991" s="5" t="s">
        <v>3010</v>
      </c>
      <c r="BW1991" s="5" t="s">
        <v>2986</v>
      </c>
    </row>
    <row r="1992" spans="51:75" x14ac:dyDescent="0.3">
      <c r="AY1992" s="12" t="e">
        <f>VLOOKUP(C1992,#REF!, 2,FALSE)</f>
        <v>#REF!</v>
      </c>
      <c r="BM1992" s="5" t="s">
        <v>5795</v>
      </c>
      <c r="BN1992" s="5" t="s">
        <v>3088</v>
      </c>
      <c r="BO1992" s="5" t="s">
        <v>1273</v>
      </c>
      <c r="BU1992" s="5" t="s">
        <v>5795</v>
      </c>
      <c r="BV1992" s="5" t="s">
        <v>3088</v>
      </c>
      <c r="BW1992" s="5" t="s">
        <v>1273</v>
      </c>
    </row>
    <row r="1993" spans="51:75" x14ac:dyDescent="0.3">
      <c r="AY1993" s="12" t="e">
        <f>VLOOKUP(C1993,#REF!, 2,FALSE)</f>
        <v>#REF!</v>
      </c>
      <c r="BM1993" s="5" t="s">
        <v>5796</v>
      </c>
      <c r="BN1993" s="5" t="s">
        <v>774</v>
      </c>
      <c r="BO1993" s="5" t="s">
        <v>5797</v>
      </c>
      <c r="BU1993" s="5" t="s">
        <v>5796</v>
      </c>
      <c r="BV1993" s="5" t="s">
        <v>774</v>
      </c>
      <c r="BW1993" s="5" t="s">
        <v>5797</v>
      </c>
    </row>
    <row r="1994" spans="51:75" x14ac:dyDescent="0.3">
      <c r="AY1994" s="12" t="e">
        <f>VLOOKUP(C1994,#REF!, 2,FALSE)</f>
        <v>#REF!</v>
      </c>
      <c r="BM1994" s="5" t="s">
        <v>91</v>
      </c>
      <c r="BN1994" s="5" t="s">
        <v>665</v>
      </c>
      <c r="BO1994" s="5" t="s">
        <v>4359</v>
      </c>
      <c r="BU1994" s="5" t="s">
        <v>91</v>
      </c>
      <c r="BV1994" s="5" t="s">
        <v>665</v>
      </c>
      <c r="BW1994" s="5" t="s">
        <v>4359</v>
      </c>
    </row>
    <row r="1995" spans="51:75" x14ac:dyDescent="0.3">
      <c r="AY1995" s="12" t="e">
        <f>VLOOKUP(C1995,#REF!, 2,FALSE)</f>
        <v>#REF!</v>
      </c>
      <c r="BM1995" s="5" t="s">
        <v>5798</v>
      </c>
      <c r="BN1995" s="5" t="s">
        <v>3092</v>
      </c>
      <c r="BO1995" s="5" t="s">
        <v>4515</v>
      </c>
      <c r="BU1995" s="5" t="s">
        <v>5798</v>
      </c>
      <c r="BV1995" s="5" t="s">
        <v>3092</v>
      </c>
      <c r="BW1995" s="5" t="s">
        <v>4515</v>
      </c>
    </row>
    <row r="1996" spans="51:75" x14ac:dyDescent="0.3">
      <c r="AY1996" s="12" t="e">
        <f>VLOOKUP(C1996,#REF!, 2,FALSE)</f>
        <v>#REF!</v>
      </c>
      <c r="BM1996" s="5" t="s">
        <v>5799</v>
      </c>
      <c r="BN1996" s="5" t="s">
        <v>1345</v>
      </c>
      <c r="BO1996" s="5" t="s">
        <v>5800</v>
      </c>
      <c r="BU1996" s="5" t="s">
        <v>5799</v>
      </c>
      <c r="BV1996" s="5" t="s">
        <v>1345</v>
      </c>
      <c r="BW1996" s="5" t="s">
        <v>5800</v>
      </c>
    </row>
    <row r="1997" spans="51:75" x14ac:dyDescent="0.3">
      <c r="AY1997" s="12" t="e">
        <f>VLOOKUP(C1997,#REF!, 2,FALSE)</f>
        <v>#REF!</v>
      </c>
      <c r="BM1997" s="5" t="s">
        <v>5801</v>
      </c>
      <c r="BN1997" s="5" t="s">
        <v>1275</v>
      </c>
      <c r="BO1997" s="5" t="s">
        <v>4860</v>
      </c>
      <c r="BU1997" s="5" t="s">
        <v>5801</v>
      </c>
      <c r="BV1997" s="5" t="s">
        <v>1275</v>
      </c>
      <c r="BW1997" s="5" t="s">
        <v>4860</v>
      </c>
    </row>
    <row r="1998" spans="51:75" x14ac:dyDescent="0.3">
      <c r="AY1998" s="12" t="e">
        <f>VLOOKUP(C1998,#REF!, 2,FALSE)</f>
        <v>#REF!</v>
      </c>
      <c r="BM1998" s="5" t="s">
        <v>5802</v>
      </c>
      <c r="BN1998" s="5" t="s">
        <v>633</v>
      </c>
      <c r="BO1998" s="5" t="s">
        <v>3938</v>
      </c>
      <c r="BU1998" s="5" t="s">
        <v>5802</v>
      </c>
      <c r="BV1998" s="5" t="s">
        <v>633</v>
      </c>
      <c r="BW1998" s="5" t="s">
        <v>3938</v>
      </c>
    </row>
    <row r="1999" spans="51:75" x14ac:dyDescent="0.3">
      <c r="AY1999" s="12" t="e">
        <f>VLOOKUP(C1999,#REF!, 2,FALSE)</f>
        <v>#REF!</v>
      </c>
      <c r="BM1999" s="5" t="s">
        <v>1096</v>
      </c>
      <c r="BN1999" s="5" t="s">
        <v>3210</v>
      </c>
      <c r="BO1999" s="5" t="s">
        <v>5803</v>
      </c>
      <c r="BU1999" s="5" t="s">
        <v>1096</v>
      </c>
      <c r="BV1999" s="5" t="s">
        <v>3210</v>
      </c>
      <c r="BW1999" s="5" t="s">
        <v>5803</v>
      </c>
    </row>
    <row r="2000" spans="51:75" x14ac:dyDescent="0.3">
      <c r="AY2000" s="12" t="e">
        <f>VLOOKUP(C2000,#REF!, 2,FALSE)</f>
        <v>#REF!</v>
      </c>
      <c r="BM2000" s="5" t="s">
        <v>5804</v>
      </c>
      <c r="BN2000" s="5" t="s">
        <v>3210</v>
      </c>
      <c r="BO2000" s="5" t="s">
        <v>5805</v>
      </c>
      <c r="BU2000" s="5" t="s">
        <v>5804</v>
      </c>
      <c r="BV2000" s="5" t="s">
        <v>3210</v>
      </c>
      <c r="BW2000" s="5" t="s">
        <v>5805</v>
      </c>
    </row>
    <row r="2001" spans="51:75" x14ac:dyDescent="0.3">
      <c r="AY2001" s="12" t="e">
        <f>VLOOKUP(C2001,#REF!, 2,FALSE)</f>
        <v>#REF!</v>
      </c>
      <c r="BM2001" s="5" t="s">
        <v>5806</v>
      </c>
      <c r="BN2001" s="5" t="s">
        <v>1345</v>
      </c>
      <c r="BO2001" s="5" t="s">
        <v>5807</v>
      </c>
      <c r="BU2001" s="5" t="s">
        <v>5806</v>
      </c>
      <c r="BV2001" s="5" t="s">
        <v>1345</v>
      </c>
      <c r="BW2001" s="5" t="s">
        <v>5807</v>
      </c>
    </row>
    <row r="2002" spans="51:75" x14ac:dyDescent="0.3">
      <c r="AY2002" s="12" t="e">
        <f>VLOOKUP(C2002,#REF!, 2,FALSE)</f>
        <v>#REF!</v>
      </c>
      <c r="BM2002" s="5" t="s">
        <v>1097</v>
      </c>
      <c r="BN2002" s="5" t="s">
        <v>852</v>
      </c>
      <c r="BO2002" s="5" t="s">
        <v>5808</v>
      </c>
      <c r="BU2002" s="5" t="s">
        <v>1097</v>
      </c>
      <c r="BV2002" s="5" t="s">
        <v>852</v>
      </c>
      <c r="BW2002" s="5" t="s">
        <v>5808</v>
      </c>
    </row>
    <row r="2003" spans="51:75" x14ac:dyDescent="0.3">
      <c r="AY2003" s="12" t="e">
        <f>VLOOKUP(C2003,#REF!, 2,FALSE)</f>
        <v>#REF!</v>
      </c>
      <c r="BM2003" s="5" t="s">
        <v>5809</v>
      </c>
      <c r="BN2003" s="5" t="s">
        <v>621</v>
      </c>
      <c r="BO2003" s="5" t="s">
        <v>5810</v>
      </c>
      <c r="BU2003" s="5" t="s">
        <v>5809</v>
      </c>
      <c r="BV2003" s="5" t="s">
        <v>621</v>
      </c>
      <c r="BW2003" s="5" t="s">
        <v>5810</v>
      </c>
    </row>
    <row r="2004" spans="51:75" x14ac:dyDescent="0.3">
      <c r="AY2004" s="12" t="e">
        <f>VLOOKUP(C2004,#REF!, 2,FALSE)</f>
        <v>#REF!</v>
      </c>
      <c r="BM2004" s="5" t="s">
        <v>5811</v>
      </c>
      <c r="BN2004" s="5" t="s">
        <v>734</v>
      </c>
      <c r="BO2004" s="5" t="s">
        <v>5812</v>
      </c>
      <c r="BU2004" s="5" t="s">
        <v>5811</v>
      </c>
      <c r="BV2004" s="5" t="s">
        <v>734</v>
      </c>
      <c r="BW2004" s="5" t="s">
        <v>5812</v>
      </c>
    </row>
    <row r="2005" spans="51:75" x14ac:dyDescent="0.3">
      <c r="AY2005" s="12" t="e">
        <f>VLOOKUP(C2005,#REF!, 2,FALSE)</f>
        <v>#REF!</v>
      </c>
      <c r="BM2005" s="5" t="s">
        <v>1098</v>
      </c>
      <c r="BN2005" s="5" t="s">
        <v>618</v>
      </c>
      <c r="BO2005" s="5" t="s">
        <v>5813</v>
      </c>
      <c r="BU2005" s="5" t="s">
        <v>1098</v>
      </c>
      <c r="BV2005" s="5" t="s">
        <v>618</v>
      </c>
      <c r="BW2005" s="5" t="s">
        <v>5813</v>
      </c>
    </row>
    <row r="2006" spans="51:75" x14ac:dyDescent="0.3">
      <c r="AY2006" s="12" t="e">
        <f>VLOOKUP(C2006,#REF!, 2,FALSE)</f>
        <v>#REF!</v>
      </c>
      <c r="BM2006" s="5" t="s">
        <v>5814</v>
      </c>
      <c r="BN2006" s="5" t="s">
        <v>844</v>
      </c>
      <c r="BO2006" s="5" t="s">
        <v>4244</v>
      </c>
      <c r="BU2006" s="5" t="s">
        <v>5814</v>
      </c>
      <c r="BV2006" s="5" t="s">
        <v>844</v>
      </c>
      <c r="BW2006" s="5" t="s">
        <v>4244</v>
      </c>
    </row>
    <row r="2007" spans="51:75" x14ac:dyDescent="0.3">
      <c r="AY2007" s="12" t="e">
        <f>VLOOKUP(C2007,#REF!, 2,FALSE)</f>
        <v>#REF!</v>
      </c>
      <c r="BM2007" s="5" t="s">
        <v>5815</v>
      </c>
      <c r="BN2007" s="5" t="s">
        <v>633</v>
      </c>
      <c r="BO2007" s="5" t="s">
        <v>5816</v>
      </c>
      <c r="BU2007" s="5" t="s">
        <v>5815</v>
      </c>
      <c r="BV2007" s="5" t="s">
        <v>633</v>
      </c>
      <c r="BW2007" s="5" t="s">
        <v>5816</v>
      </c>
    </row>
    <row r="2008" spans="51:75" x14ac:dyDescent="0.3">
      <c r="AY2008" s="12" t="e">
        <f>VLOOKUP(C2008,#REF!, 2,FALSE)</f>
        <v>#REF!</v>
      </c>
      <c r="BM2008" s="5" t="s">
        <v>92</v>
      </c>
      <c r="BN2008" s="5" t="s">
        <v>813</v>
      </c>
      <c r="BO2008" s="5" t="s">
        <v>5817</v>
      </c>
      <c r="BU2008" s="5" t="s">
        <v>92</v>
      </c>
      <c r="BV2008" s="5" t="s">
        <v>813</v>
      </c>
      <c r="BW2008" s="5" t="s">
        <v>5817</v>
      </c>
    </row>
    <row r="2009" spans="51:75" x14ac:dyDescent="0.3">
      <c r="AY2009" s="12" t="e">
        <f>VLOOKUP(C2009,#REF!, 2,FALSE)</f>
        <v>#REF!</v>
      </c>
      <c r="BM2009" s="5" t="s">
        <v>5818</v>
      </c>
      <c r="BN2009" s="5" t="s">
        <v>844</v>
      </c>
      <c r="BO2009" s="5" t="s">
        <v>3787</v>
      </c>
      <c r="BU2009" s="5" t="s">
        <v>5818</v>
      </c>
      <c r="BV2009" s="5" t="s">
        <v>844</v>
      </c>
      <c r="BW2009" s="5" t="s">
        <v>3787</v>
      </c>
    </row>
    <row r="2010" spans="51:75" x14ac:dyDescent="0.3">
      <c r="AY2010" s="12" t="e">
        <f>VLOOKUP(C2010,#REF!, 2,FALSE)</f>
        <v>#REF!</v>
      </c>
      <c r="BM2010" s="5" t="s">
        <v>5820</v>
      </c>
      <c r="BN2010" s="5" t="s">
        <v>666</v>
      </c>
      <c r="BO2010" s="5" t="s">
        <v>5821</v>
      </c>
      <c r="BU2010" s="5" t="s">
        <v>5820</v>
      </c>
      <c r="BV2010" s="5" t="s">
        <v>666</v>
      </c>
      <c r="BW2010" s="5" t="s">
        <v>5821</v>
      </c>
    </row>
    <row r="2011" spans="51:75" x14ac:dyDescent="0.3">
      <c r="AY2011" s="12" t="e">
        <f>VLOOKUP(C2011,#REF!, 2,FALSE)</f>
        <v>#REF!</v>
      </c>
      <c r="BM2011" s="5" t="s">
        <v>5822</v>
      </c>
      <c r="BN2011" s="5" t="s">
        <v>852</v>
      </c>
      <c r="BO2011" s="5" t="s">
        <v>2095</v>
      </c>
      <c r="BU2011" s="5" t="s">
        <v>5822</v>
      </c>
      <c r="BV2011" s="5" t="s">
        <v>852</v>
      </c>
      <c r="BW2011" s="5" t="s">
        <v>2095</v>
      </c>
    </row>
    <row r="2012" spans="51:75" x14ac:dyDescent="0.3">
      <c r="AY2012" s="12" t="e">
        <f>VLOOKUP(C2012,#REF!, 2,FALSE)</f>
        <v>#REF!</v>
      </c>
      <c r="BM2012" s="5" t="s">
        <v>93</v>
      </c>
      <c r="BN2012" s="5" t="s">
        <v>844</v>
      </c>
      <c r="BO2012" s="5" t="s">
        <v>5509</v>
      </c>
      <c r="BU2012" s="5" t="s">
        <v>93</v>
      </c>
      <c r="BV2012" s="5" t="s">
        <v>844</v>
      </c>
      <c r="BW2012" s="5" t="s">
        <v>5509</v>
      </c>
    </row>
    <row r="2013" spans="51:75" x14ac:dyDescent="0.3">
      <c r="AY2013" s="12" t="e">
        <f>VLOOKUP(C2013,#REF!, 2,FALSE)</f>
        <v>#REF!</v>
      </c>
      <c r="BM2013" s="5" t="s">
        <v>5823</v>
      </c>
      <c r="BN2013" s="5" t="s">
        <v>844</v>
      </c>
      <c r="BO2013" s="5" t="s">
        <v>941</v>
      </c>
      <c r="BU2013" s="5" t="s">
        <v>5823</v>
      </c>
      <c r="BV2013" s="5" t="s">
        <v>844</v>
      </c>
      <c r="BW2013" s="5" t="s">
        <v>941</v>
      </c>
    </row>
    <row r="2014" spans="51:75" x14ac:dyDescent="0.3">
      <c r="AY2014" s="12" t="e">
        <f>VLOOKUP(C2014,#REF!, 2,FALSE)</f>
        <v>#REF!</v>
      </c>
      <c r="BM2014" s="5" t="s">
        <v>5824</v>
      </c>
      <c r="BN2014" s="5" t="s">
        <v>852</v>
      </c>
      <c r="BO2014" s="5" t="s">
        <v>2986</v>
      </c>
      <c r="BU2014" s="5" t="s">
        <v>5824</v>
      </c>
      <c r="BV2014" s="5" t="s">
        <v>852</v>
      </c>
      <c r="BW2014" s="5" t="s">
        <v>2986</v>
      </c>
    </row>
    <row r="2015" spans="51:75" x14ac:dyDescent="0.3">
      <c r="AY2015" s="12" t="e">
        <f>VLOOKUP(C2015,#REF!, 2,FALSE)</f>
        <v>#REF!</v>
      </c>
      <c r="BM2015" s="5" t="s">
        <v>5825</v>
      </c>
      <c r="BN2015" s="5" t="s">
        <v>3010</v>
      </c>
      <c r="BO2015" s="5" t="s">
        <v>5827</v>
      </c>
      <c r="BU2015" s="5" t="s">
        <v>5825</v>
      </c>
      <c r="BV2015" s="5" t="s">
        <v>3010</v>
      </c>
      <c r="BW2015" s="5" t="s">
        <v>5827</v>
      </c>
    </row>
    <row r="2016" spans="51:75" x14ac:dyDescent="0.3">
      <c r="AY2016" s="12" t="e">
        <f>VLOOKUP(C2016,#REF!, 2,FALSE)</f>
        <v>#REF!</v>
      </c>
      <c r="BM2016" s="5" t="s">
        <v>5828</v>
      </c>
      <c r="BN2016" s="5" t="s">
        <v>844</v>
      </c>
      <c r="BO2016" s="5" t="s">
        <v>5509</v>
      </c>
      <c r="BU2016" s="5" t="s">
        <v>5828</v>
      </c>
      <c r="BV2016" s="5" t="s">
        <v>844</v>
      </c>
      <c r="BW2016" s="5" t="s">
        <v>5509</v>
      </c>
    </row>
    <row r="2017" spans="51:75" x14ac:dyDescent="0.3">
      <c r="AY2017" s="12" t="e">
        <f>VLOOKUP(C2017,#REF!, 2,FALSE)</f>
        <v>#REF!</v>
      </c>
      <c r="BM2017" s="5" t="s">
        <v>94</v>
      </c>
      <c r="BN2017" s="5" t="s">
        <v>669</v>
      </c>
      <c r="BO2017" s="5" t="s">
        <v>4509</v>
      </c>
      <c r="BU2017" s="5" t="s">
        <v>94</v>
      </c>
      <c r="BV2017" s="5" t="s">
        <v>669</v>
      </c>
      <c r="BW2017" s="5" t="s">
        <v>4509</v>
      </c>
    </row>
    <row r="2018" spans="51:75" x14ac:dyDescent="0.3">
      <c r="AY2018" s="12" t="e">
        <f>VLOOKUP(C2018,#REF!, 2,FALSE)</f>
        <v>#REF!</v>
      </c>
      <c r="BM2018" s="5" t="s">
        <v>5829</v>
      </c>
      <c r="BN2018" s="5" t="s">
        <v>1345</v>
      </c>
      <c r="BO2018" s="5" t="s">
        <v>5830</v>
      </c>
      <c r="BU2018" s="5" t="s">
        <v>5829</v>
      </c>
      <c r="BV2018" s="5" t="s">
        <v>1345</v>
      </c>
      <c r="BW2018" s="5" t="s">
        <v>5830</v>
      </c>
    </row>
    <row r="2019" spans="51:75" x14ac:dyDescent="0.3">
      <c r="AY2019" s="12" t="e">
        <f>VLOOKUP(C2019,#REF!, 2,FALSE)</f>
        <v>#REF!</v>
      </c>
      <c r="BM2019" s="5" t="s">
        <v>5831</v>
      </c>
      <c r="BN2019" s="5" t="s">
        <v>619</v>
      </c>
      <c r="BO2019" s="5" t="s">
        <v>2061</v>
      </c>
      <c r="BU2019" s="5" t="s">
        <v>5831</v>
      </c>
      <c r="BV2019" s="5" t="s">
        <v>619</v>
      </c>
      <c r="BW2019" s="5" t="s">
        <v>2061</v>
      </c>
    </row>
    <row r="2020" spans="51:75" x14ac:dyDescent="0.3">
      <c r="AY2020" s="12" t="e">
        <f>VLOOKUP(C2020,#REF!, 2,FALSE)</f>
        <v>#REF!</v>
      </c>
      <c r="BM2020" s="5" t="s">
        <v>5832</v>
      </c>
      <c r="BN2020" s="5" t="s">
        <v>1345</v>
      </c>
      <c r="BO2020" s="5" t="s">
        <v>5833</v>
      </c>
      <c r="BU2020" s="5" t="s">
        <v>5832</v>
      </c>
      <c r="BV2020" s="5" t="s">
        <v>1345</v>
      </c>
      <c r="BW2020" s="5" t="s">
        <v>5833</v>
      </c>
    </row>
    <row r="2021" spans="51:75" x14ac:dyDescent="0.3">
      <c r="AY2021" s="12" t="e">
        <f>VLOOKUP(C2021,#REF!, 2,FALSE)</f>
        <v>#REF!</v>
      </c>
      <c r="BM2021" s="5" t="s">
        <v>5834</v>
      </c>
      <c r="BN2021" s="5" t="s">
        <v>1345</v>
      </c>
      <c r="BO2021" s="5" t="s">
        <v>5836</v>
      </c>
      <c r="BU2021" s="5" t="s">
        <v>5834</v>
      </c>
      <c r="BV2021" s="5" t="s">
        <v>1345</v>
      </c>
      <c r="BW2021" s="5" t="s">
        <v>5836</v>
      </c>
    </row>
    <row r="2022" spans="51:75" x14ac:dyDescent="0.3">
      <c r="AY2022" s="12" t="e">
        <f>VLOOKUP(C2022,#REF!, 2,FALSE)</f>
        <v>#REF!</v>
      </c>
      <c r="BM2022" s="5" t="s">
        <v>5837</v>
      </c>
      <c r="BN2022" s="5" t="s">
        <v>931</v>
      </c>
      <c r="BO2022" s="5" t="s">
        <v>2986</v>
      </c>
      <c r="BU2022" s="5" t="s">
        <v>5837</v>
      </c>
      <c r="BV2022" s="5" t="s">
        <v>931</v>
      </c>
      <c r="BW2022" s="5" t="s">
        <v>2986</v>
      </c>
    </row>
    <row r="2023" spans="51:75" x14ac:dyDescent="0.3">
      <c r="AY2023" s="12" t="e">
        <f>VLOOKUP(C2023,#REF!, 2,FALSE)</f>
        <v>#REF!</v>
      </c>
      <c r="BM2023" s="5" t="s">
        <v>5838</v>
      </c>
      <c r="BN2023" s="5" t="s">
        <v>1275</v>
      </c>
      <c r="BO2023" s="5" t="s">
        <v>3970</v>
      </c>
      <c r="BU2023" s="5" t="s">
        <v>5838</v>
      </c>
      <c r="BV2023" s="5" t="s">
        <v>1275</v>
      </c>
      <c r="BW2023" s="5" t="s">
        <v>3970</v>
      </c>
    </row>
    <row r="2024" spans="51:75" x14ac:dyDescent="0.3">
      <c r="AY2024" s="12" t="e">
        <f>VLOOKUP(C2024,#REF!, 2,FALSE)</f>
        <v>#REF!</v>
      </c>
      <c r="BM2024" s="5" t="s">
        <v>5839</v>
      </c>
      <c r="BN2024" s="5" t="s">
        <v>672</v>
      </c>
      <c r="BO2024" s="5" t="s">
        <v>5375</v>
      </c>
      <c r="BU2024" s="5" t="s">
        <v>5839</v>
      </c>
      <c r="BV2024" s="5" t="s">
        <v>672</v>
      </c>
      <c r="BW2024" s="5" t="s">
        <v>5375</v>
      </c>
    </row>
    <row r="2025" spans="51:75" x14ac:dyDescent="0.3">
      <c r="AY2025" s="12" t="e">
        <f>VLOOKUP(C2025,#REF!, 2,FALSE)</f>
        <v>#REF!</v>
      </c>
      <c r="BM2025" s="5" t="s">
        <v>5840</v>
      </c>
      <c r="BN2025" s="5" t="s">
        <v>616</v>
      </c>
      <c r="BO2025" s="5" t="s">
        <v>5841</v>
      </c>
      <c r="BU2025" s="5" t="s">
        <v>5840</v>
      </c>
      <c r="BV2025" s="5" t="s">
        <v>616</v>
      </c>
      <c r="BW2025" s="5" t="s">
        <v>5841</v>
      </c>
    </row>
    <row r="2026" spans="51:75" x14ac:dyDescent="0.3">
      <c r="AY2026" s="12" t="e">
        <f>VLOOKUP(C2026,#REF!, 2,FALSE)</f>
        <v>#REF!</v>
      </c>
      <c r="BM2026" s="5" t="s">
        <v>5842</v>
      </c>
      <c r="BN2026" s="5" t="s">
        <v>722</v>
      </c>
      <c r="BO2026" s="5" t="s">
        <v>5843</v>
      </c>
      <c r="BU2026" s="5" t="s">
        <v>5842</v>
      </c>
      <c r="BV2026" s="5" t="s">
        <v>722</v>
      </c>
      <c r="BW2026" s="5" t="s">
        <v>5843</v>
      </c>
    </row>
    <row r="2027" spans="51:75" x14ac:dyDescent="0.3">
      <c r="AY2027" s="12" t="e">
        <f>VLOOKUP(C2027,#REF!, 2,FALSE)</f>
        <v>#REF!</v>
      </c>
      <c r="BM2027" s="5" t="s">
        <v>5844</v>
      </c>
      <c r="BN2027" s="5" t="s">
        <v>3210</v>
      </c>
      <c r="BO2027" s="5" t="s">
        <v>5845</v>
      </c>
      <c r="BU2027" s="5" t="s">
        <v>5844</v>
      </c>
      <c r="BV2027" s="5" t="s">
        <v>3210</v>
      </c>
      <c r="BW2027" s="5" t="s">
        <v>5845</v>
      </c>
    </row>
    <row r="2028" spans="51:75" x14ac:dyDescent="0.3">
      <c r="AY2028" s="12" t="e">
        <f>VLOOKUP(C2028,#REF!, 2,FALSE)</f>
        <v>#REF!</v>
      </c>
      <c r="BM2028" s="5" t="s">
        <v>5846</v>
      </c>
      <c r="BN2028" s="5" t="s">
        <v>17005</v>
      </c>
      <c r="BO2028" s="5" t="s">
        <v>5847</v>
      </c>
      <c r="BU2028" s="5" t="s">
        <v>5846</v>
      </c>
      <c r="BV2028" s="5" t="s">
        <v>17005</v>
      </c>
      <c r="BW2028" s="5" t="s">
        <v>5847</v>
      </c>
    </row>
    <row r="2029" spans="51:75" x14ac:dyDescent="0.3">
      <c r="AY2029" s="12" t="e">
        <f>VLOOKUP(C2029,#REF!, 2,FALSE)</f>
        <v>#REF!</v>
      </c>
      <c r="BM2029" s="5" t="s">
        <v>5848</v>
      </c>
      <c r="BN2029" s="5" t="s">
        <v>3210</v>
      </c>
      <c r="BO2029" s="5" t="s">
        <v>773</v>
      </c>
      <c r="BU2029" s="5" t="s">
        <v>5848</v>
      </c>
      <c r="BV2029" s="5" t="s">
        <v>3210</v>
      </c>
      <c r="BW2029" s="5" t="s">
        <v>773</v>
      </c>
    </row>
    <row r="2030" spans="51:75" x14ac:dyDescent="0.3">
      <c r="AY2030" s="12" t="e">
        <f>VLOOKUP(C2030,#REF!, 2,FALSE)</f>
        <v>#REF!</v>
      </c>
      <c r="BM2030" s="5" t="s">
        <v>5849</v>
      </c>
      <c r="BN2030" s="5" t="s">
        <v>2986</v>
      </c>
      <c r="BO2030" s="5" t="s">
        <v>5850</v>
      </c>
      <c r="BU2030" s="5" t="s">
        <v>5849</v>
      </c>
      <c r="BV2030" s="5" t="s">
        <v>2986</v>
      </c>
      <c r="BW2030" s="5" t="s">
        <v>5850</v>
      </c>
    </row>
    <row r="2031" spans="51:75" x14ac:dyDescent="0.3">
      <c r="AY2031" s="12" t="e">
        <f>VLOOKUP(C2031,#REF!, 2,FALSE)</f>
        <v>#REF!</v>
      </c>
      <c r="BM2031" s="5" t="s">
        <v>5851</v>
      </c>
      <c r="BN2031" s="5" t="s">
        <v>1345</v>
      </c>
      <c r="BO2031" s="5" t="s">
        <v>2986</v>
      </c>
      <c r="BU2031" s="5" t="s">
        <v>5851</v>
      </c>
      <c r="BV2031" s="5" t="s">
        <v>1345</v>
      </c>
      <c r="BW2031" s="5" t="s">
        <v>2986</v>
      </c>
    </row>
    <row r="2032" spans="51:75" x14ac:dyDescent="0.3">
      <c r="AY2032" s="12" t="e">
        <f>VLOOKUP(C2032,#REF!, 2,FALSE)</f>
        <v>#REF!</v>
      </c>
      <c r="BM2032" s="5" t="s">
        <v>5852</v>
      </c>
      <c r="BN2032" s="5" t="s">
        <v>2982</v>
      </c>
      <c r="BO2032" s="5" t="s">
        <v>773</v>
      </c>
      <c r="BU2032" s="5" t="s">
        <v>5852</v>
      </c>
      <c r="BV2032" s="5" t="s">
        <v>2982</v>
      </c>
      <c r="BW2032" s="5" t="s">
        <v>773</v>
      </c>
    </row>
    <row r="2033" spans="51:75" x14ac:dyDescent="0.3">
      <c r="AY2033" s="12" t="e">
        <f>VLOOKUP(C2033,#REF!, 2,FALSE)</f>
        <v>#REF!</v>
      </c>
      <c r="BM2033" s="5" t="s">
        <v>5853</v>
      </c>
      <c r="BN2033" s="5" t="s">
        <v>2982</v>
      </c>
      <c r="BO2033" s="5" t="s">
        <v>5854</v>
      </c>
      <c r="BU2033" s="5" t="s">
        <v>5853</v>
      </c>
      <c r="BV2033" s="5" t="s">
        <v>2982</v>
      </c>
      <c r="BW2033" s="5" t="s">
        <v>5854</v>
      </c>
    </row>
    <row r="2034" spans="51:75" x14ac:dyDescent="0.3">
      <c r="AY2034" s="12" t="e">
        <f>VLOOKUP(C2034,#REF!, 2,FALSE)</f>
        <v>#REF!</v>
      </c>
      <c r="BM2034" s="5" t="s">
        <v>5855</v>
      </c>
      <c r="BN2034" s="5" t="s">
        <v>3010</v>
      </c>
      <c r="BO2034" s="5" t="s">
        <v>773</v>
      </c>
      <c r="BU2034" s="5" t="s">
        <v>5855</v>
      </c>
      <c r="BV2034" s="5" t="s">
        <v>3010</v>
      </c>
      <c r="BW2034" s="5" t="s">
        <v>773</v>
      </c>
    </row>
    <row r="2035" spans="51:75" x14ac:dyDescent="0.3">
      <c r="AY2035" s="12" t="e">
        <f>VLOOKUP(C2035,#REF!, 2,FALSE)</f>
        <v>#REF!</v>
      </c>
      <c r="BM2035" s="5" t="s">
        <v>5856</v>
      </c>
      <c r="BN2035" s="5" t="s">
        <v>3210</v>
      </c>
      <c r="BO2035" s="5" t="s">
        <v>773</v>
      </c>
      <c r="BU2035" s="5" t="s">
        <v>5856</v>
      </c>
      <c r="BV2035" s="5" t="s">
        <v>3210</v>
      </c>
      <c r="BW2035" s="5" t="s">
        <v>773</v>
      </c>
    </row>
    <row r="2036" spans="51:75" x14ac:dyDescent="0.3">
      <c r="AY2036" s="12" t="e">
        <f>VLOOKUP(C2036,#REF!, 2,FALSE)</f>
        <v>#REF!</v>
      </c>
      <c r="BM2036" s="5" t="s">
        <v>5857</v>
      </c>
      <c r="BN2036" s="5" t="s">
        <v>3210</v>
      </c>
      <c r="BO2036" s="5" t="s">
        <v>773</v>
      </c>
      <c r="BU2036" s="5" t="s">
        <v>5857</v>
      </c>
      <c r="BV2036" s="5" t="s">
        <v>3210</v>
      </c>
      <c r="BW2036" s="5" t="s">
        <v>773</v>
      </c>
    </row>
    <row r="2037" spans="51:75" x14ac:dyDescent="0.3">
      <c r="AY2037" s="12" t="e">
        <f>VLOOKUP(C2037,#REF!, 2,FALSE)</f>
        <v>#REF!</v>
      </c>
      <c r="BM2037" s="5" t="s">
        <v>5858</v>
      </c>
      <c r="BN2037" s="5" t="s">
        <v>2986</v>
      </c>
      <c r="BO2037" s="5" t="s">
        <v>773</v>
      </c>
      <c r="BU2037" s="5" t="s">
        <v>5858</v>
      </c>
      <c r="BV2037" s="5" t="s">
        <v>2986</v>
      </c>
      <c r="BW2037" s="5" t="s">
        <v>773</v>
      </c>
    </row>
    <row r="2038" spans="51:75" x14ac:dyDescent="0.3">
      <c r="AY2038" s="12" t="e">
        <f>VLOOKUP(C2038,#REF!, 2,FALSE)</f>
        <v>#REF!</v>
      </c>
      <c r="BM2038" s="5" t="s">
        <v>5859</v>
      </c>
      <c r="BN2038" s="5" t="s">
        <v>2982</v>
      </c>
      <c r="BO2038" s="5" t="s">
        <v>773</v>
      </c>
      <c r="BU2038" s="5" t="s">
        <v>5859</v>
      </c>
      <c r="BV2038" s="5" t="s">
        <v>2982</v>
      </c>
      <c r="BW2038" s="5" t="s">
        <v>773</v>
      </c>
    </row>
    <row r="2039" spans="51:75" x14ac:dyDescent="0.3">
      <c r="AY2039" s="12" t="e">
        <f>VLOOKUP(C2039,#REF!, 2,FALSE)</f>
        <v>#REF!</v>
      </c>
      <c r="BM2039" s="5" t="s">
        <v>5860</v>
      </c>
      <c r="BN2039" s="5" t="s">
        <v>1345</v>
      </c>
      <c r="BO2039" s="5" t="s">
        <v>5861</v>
      </c>
      <c r="BU2039" s="5" t="s">
        <v>5860</v>
      </c>
      <c r="BV2039" s="5" t="s">
        <v>1345</v>
      </c>
      <c r="BW2039" s="5" t="s">
        <v>5861</v>
      </c>
    </row>
    <row r="2040" spans="51:75" x14ac:dyDescent="0.3">
      <c r="AY2040" s="12" t="e">
        <f>VLOOKUP(C2040,#REF!, 2,FALSE)</f>
        <v>#REF!</v>
      </c>
      <c r="BM2040" s="5" t="s">
        <v>5862</v>
      </c>
      <c r="BN2040" s="5" t="s">
        <v>2982</v>
      </c>
      <c r="BO2040" s="5" t="s">
        <v>1273</v>
      </c>
      <c r="BU2040" s="5" t="s">
        <v>5862</v>
      </c>
      <c r="BV2040" s="5" t="s">
        <v>2982</v>
      </c>
      <c r="BW2040" s="5" t="s">
        <v>1273</v>
      </c>
    </row>
    <row r="2041" spans="51:75" x14ac:dyDescent="0.3">
      <c r="AY2041" s="12" t="e">
        <f>VLOOKUP(C2041,#REF!, 2,FALSE)</f>
        <v>#REF!</v>
      </c>
      <c r="BM2041" s="5" t="s">
        <v>5864</v>
      </c>
      <c r="BN2041" s="5" t="s">
        <v>703</v>
      </c>
      <c r="BO2041" s="5" t="s">
        <v>3384</v>
      </c>
      <c r="BU2041" s="5" t="s">
        <v>5864</v>
      </c>
      <c r="BV2041" s="5" t="s">
        <v>703</v>
      </c>
      <c r="BW2041" s="5" t="s">
        <v>3384</v>
      </c>
    </row>
    <row r="2042" spans="51:75" x14ac:dyDescent="0.3">
      <c r="AY2042" s="12" t="e">
        <f>VLOOKUP(C2042,#REF!, 2,FALSE)</f>
        <v>#REF!</v>
      </c>
      <c r="BM2042" s="5" t="s">
        <v>5865</v>
      </c>
      <c r="BN2042" s="5" t="s">
        <v>852</v>
      </c>
      <c r="BO2042" s="5" t="s">
        <v>2986</v>
      </c>
      <c r="BU2042" s="5" t="s">
        <v>5865</v>
      </c>
      <c r="BV2042" s="5" t="s">
        <v>852</v>
      </c>
      <c r="BW2042" s="5" t="s">
        <v>2986</v>
      </c>
    </row>
    <row r="2043" spans="51:75" x14ac:dyDescent="0.3">
      <c r="AY2043" s="12" t="e">
        <f>VLOOKUP(C2043,#REF!, 2,FALSE)</f>
        <v>#REF!</v>
      </c>
      <c r="BM2043" s="5" t="s">
        <v>95</v>
      </c>
      <c r="BN2043" s="5" t="s">
        <v>3210</v>
      </c>
      <c r="BO2043" s="5" t="s">
        <v>5866</v>
      </c>
      <c r="BU2043" s="5" t="s">
        <v>95</v>
      </c>
      <c r="BV2043" s="5" t="s">
        <v>3210</v>
      </c>
      <c r="BW2043" s="5" t="s">
        <v>5866</v>
      </c>
    </row>
    <row r="2044" spans="51:75" x14ac:dyDescent="0.3">
      <c r="AY2044" s="12" t="e">
        <f>VLOOKUP(C2044,#REF!, 2,FALSE)</f>
        <v>#REF!</v>
      </c>
      <c r="BM2044" s="5" t="s">
        <v>1104</v>
      </c>
      <c r="BN2044" s="5" t="s">
        <v>1275</v>
      </c>
      <c r="BO2044" s="5" t="s">
        <v>1122</v>
      </c>
      <c r="BU2044" s="5" t="s">
        <v>1104</v>
      </c>
      <c r="BV2044" s="5" t="s">
        <v>1275</v>
      </c>
      <c r="BW2044" s="5" t="s">
        <v>1122</v>
      </c>
    </row>
    <row r="2045" spans="51:75" x14ac:dyDescent="0.3">
      <c r="AY2045" s="12" t="e">
        <f>VLOOKUP(C2045,#REF!, 2,FALSE)</f>
        <v>#REF!</v>
      </c>
      <c r="BM2045" s="5" t="s">
        <v>5867</v>
      </c>
      <c r="BN2045" s="5" t="s">
        <v>3210</v>
      </c>
      <c r="BO2045" s="5" t="s">
        <v>780</v>
      </c>
      <c r="BU2045" s="5" t="s">
        <v>5867</v>
      </c>
      <c r="BV2045" s="5" t="s">
        <v>3210</v>
      </c>
      <c r="BW2045" s="5" t="s">
        <v>780</v>
      </c>
    </row>
    <row r="2046" spans="51:75" x14ac:dyDescent="0.3">
      <c r="AY2046" s="12" t="e">
        <f>VLOOKUP(C2046,#REF!, 2,FALSE)</f>
        <v>#REF!</v>
      </c>
      <c r="BM2046" s="5" t="s">
        <v>5868</v>
      </c>
      <c r="BN2046" s="5" t="s">
        <v>865</v>
      </c>
      <c r="BO2046" s="5" t="s">
        <v>4436</v>
      </c>
      <c r="BU2046" s="5" t="s">
        <v>5868</v>
      </c>
      <c r="BV2046" s="5" t="s">
        <v>865</v>
      </c>
      <c r="BW2046" s="5" t="s">
        <v>4436</v>
      </c>
    </row>
    <row r="2047" spans="51:75" x14ac:dyDescent="0.3">
      <c r="AY2047" s="12" t="e">
        <f>VLOOKUP(C2047,#REF!, 2,FALSE)</f>
        <v>#REF!</v>
      </c>
      <c r="BM2047" s="5" t="s">
        <v>5869</v>
      </c>
      <c r="BN2047" s="5" t="s">
        <v>1345</v>
      </c>
      <c r="BO2047" s="5" t="s">
        <v>3471</v>
      </c>
      <c r="BU2047" s="5" t="s">
        <v>5869</v>
      </c>
      <c r="BV2047" s="5" t="s">
        <v>1345</v>
      </c>
      <c r="BW2047" s="5" t="s">
        <v>3471</v>
      </c>
    </row>
    <row r="2048" spans="51:75" x14ac:dyDescent="0.3">
      <c r="AY2048" s="12" t="e">
        <f>VLOOKUP(C2048,#REF!, 2,FALSE)</f>
        <v>#REF!</v>
      </c>
      <c r="BM2048" s="5" t="s">
        <v>5870</v>
      </c>
      <c r="BN2048" s="5" t="s">
        <v>630</v>
      </c>
      <c r="BO2048" s="5" t="s">
        <v>4306</v>
      </c>
      <c r="BU2048" s="5" t="s">
        <v>5870</v>
      </c>
      <c r="BV2048" s="5" t="s">
        <v>630</v>
      </c>
      <c r="BW2048" s="5" t="s">
        <v>4306</v>
      </c>
    </row>
    <row r="2049" spans="51:75" x14ac:dyDescent="0.3">
      <c r="AY2049" s="12" t="e">
        <f>VLOOKUP(C2049,#REF!, 2,FALSE)</f>
        <v>#REF!</v>
      </c>
      <c r="BM2049" s="5" t="s">
        <v>5872</v>
      </c>
      <c r="BN2049" s="5" t="s">
        <v>3210</v>
      </c>
      <c r="BO2049" s="5" t="s">
        <v>3234</v>
      </c>
      <c r="BU2049" s="5" t="s">
        <v>5872</v>
      </c>
      <c r="BV2049" s="5" t="s">
        <v>3210</v>
      </c>
      <c r="BW2049" s="5" t="s">
        <v>3234</v>
      </c>
    </row>
    <row r="2050" spans="51:75" x14ac:dyDescent="0.3">
      <c r="AY2050" s="12" t="e">
        <f>VLOOKUP(C2050,#REF!, 2,FALSE)</f>
        <v>#REF!</v>
      </c>
      <c r="BM2050" s="5" t="s">
        <v>5874</v>
      </c>
      <c r="BN2050" s="5" t="s">
        <v>3210</v>
      </c>
      <c r="BO2050" s="5" t="s">
        <v>2252</v>
      </c>
      <c r="BU2050" s="5" t="s">
        <v>5874</v>
      </c>
      <c r="BV2050" s="5" t="s">
        <v>3210</v>
      </c>
      <c r="BW2050" s="5" t="s">
        <v>2252</v>
      </c>
    </row>
    <row r="2051" spans="51:75" x14ac:dyDescent="0.3">
      <c r="AY2051" s="12" t="e">
        <f>VLOOKUP(C2051,#REF!, 2,FALSE)</f>
        <v>#REF!</v>
      </c>
      <c r="BM2051" s="5" t="s">
        <v>5877</v>
      </c>
      <c r="BN2051" s="5" t="s">
        <v>664</v>
      </c>
      <c r="BO2051" s="5" t="s">
        <v>5878</v>
      </c>
      <c r="BU2051" s="5" t="s">
        <v>5877</v>
      </c>
      <c r="BV2051" s="5" t="s">
        <v>664</v>
      </c>
      <c r="BW2051" s="5" t="s">
        <v>5878</v>
      </c>
    </row>
    <row r="2052" spans="51:75" x14ac:dyDescent="0.3">
      <c r="AY2052" s="12" t="e">
        <f>VLOOKUP(C2052,#REF!, 2,FALSE)</f>
        <v>#REF!</v>
      </c>
      <c r="BM2052" s="5" t="s">
        <v>5879</v>
      </c>
      <c r="BN2052" s="5" t="s">
        <v>3210</v>
      </c>
      <c r="BO2052" s="5" t="s">
        <v>5881</v>
      </c>
      <c r="BU2052" s="5" t="s">
        <v>5879</v>
      </c>
      <c r="BV2052" s="5" t="s">
        <v>3210</v>
      </c>
      <c r="BW2052" s="5" t="s">
        <v>5881</v>
      </c>
    </row>
    <row r="2053" spans="51:75" x14ac:dyDescent="0.3">
      <c r="AY2053" s="12" t="e">
        <f>VLOOKUP(C2053,#REF!, 2,FALSE)</f>
        <v>#REF!</v>
      </c>
      <c r="BM2053" s="5" t="s">
        <v>5882</v>
      </c>
      <c r="BN2053" s="5" t="s">
        <v>630</v>
      </c>
      <c r="BO2053" s="5" t="s">
        <v>5884</v>
      </c>
      <c r="BU2053" s="5" t="s">
        <v>5882</v>
      </c>
      <c r="BV2053" s="5" t="s">
        <v>630</v>
      </c>
      <c r="BW2053" s="5" t="s">
        <v>5884</v>
      </c>
    </row>
    <row r="2054" spans="51:75" x14ac:dyDescent="0.3">
      <c r="AY2054" s="12" t="e">
        <f>VLOOKUP(C2054,#REF!, 2,FALSE)</f>
        <v>#REF!</v>
      </c>
      <c r="BM2054" s="5" t="s">
        <v>5885</v>
      </c>
      <c r="BN2054" s="5" t="s">
        <v>865</v>
      </c>
      <c r="BO2054" s="5" t="s">
        <v>5886</v>
      </c>
      <c r="BU2054" s="5" t="s">
        <v>5885</v>
      </c>
      <c r="BV2054" s="5" t="s">
        <v>865</v>
      </c>
      <c r="BW2054" s="5" t="s">
        <v>5886</v>
      </c>
    </row>
    <row r="2055" spans="51:75" x14ac:dyDescent="0.3">
      <c r="AY2055" s="12" t="e">
        <f>VLOOKUP(C2055,#REF!, 2,FALSE)</f>
        <v>#REF!</v>
      </c>
      <c r="BM2055" s="5" t="s">
        <v>5887</v>
      </c>
      <c r="BN2055" s="5" t="s">
        <v>642</v>
      </c>
      <c r="BO2055" s="5" t="s">
        <v>1916</v>
      </c>
      <c r="BU2055" s="5" t="s">
        <v>5887</v>
      </c>
      <c r="BV2055" s="5" t="s">
        <v>642</v>
      </c>
      <c r="BW2055" s="5" t="s">
        <v>1916</v>
      </c>
    </row>
    <row r="2056" spans="51:75" x14ac:dyDescent="0.3">
      <c r="AY2056" s="12" t="e">
        <f>VLOOKUP(C2056,#REF!, 2,FALSE)</f>
        <v>#REF!</v>
      </c>
      <c r="BM2056" s="5" t="s">
        <v>1105</v>
      </c>
      <c r="BN2056" s="5" t="s">
        <v>17000</v>
      </c>
      <c r="BO2056" s="5" t="s">
        <v>5888</v>
      </c>
      <c r="BU2056" s="5" t="s">
        <v>1105</v>
      </c>
      <c r="BV2056" s="5" t="s">
        <v>17000</v>
      </c>
      <c r="BW2056" s="5" t="s">
        <v>5888</v>
      </c>
    </row>
    <row r="2057" spans="51:75" x14ac:dyDescent="0.3">
      <c r="AY2057" s="12" t="e">
        <f>VLOOKUP(C2057,#REF!, 2,FALSE)</f>
        <v>#REF!</v>
      </c>
      <c r="BM2057" s="5" t="s">
        <v>5889</v>
      </c>
      <c r="BN2057" s="5" t="s">
        <v>2982</v>
      </c>
      <c r="BO2057" s="5" t="s">
        <v>4196</v>
      </c>
      <c r="BU2057" s="5" t="s">
        <v>5889</v>
      </c>
      <c r="BV2057" s="5" t="s">
        <v>2982</v>
      </c>
      <c r="BW2057" s="5" t="s">
        <v>4196</v>
      </c>
    </row>
    <row r="2058" spans="51:75" x14ac:dyDescent="0.3">
      <c r="AY2058" s="12" t="e">
        <f>VLOOKUP(C2058,#REF!, 2,FALSE)</f>
        <v>#REF!</v>
      </c>
      <c r="BM2058" s="5" t="s">
        <v>5890</v>
      </c>
      <c r="BN2058" s="5" t="s">
        <v>3210</v>
      </c>
      <c r="BO2058" s="5" t="s">
        <v>5891</v>
      </c>
      <c r="BU2058" s="5" t="s">
        <v>5890</v>
      </c>
      <c r="BV2058" s="5" t="s">
        <v>3210</v>
      </c>
      <c r="BW2058" s="5" t="s">
        <v>5891</v>
      </c>
    </row>
    <row r="2059" spans="51:75" x14ac:dyDescent="0.3">
      <c r="AY2059" s="12" t="e">
        <f>VLOOKUP(C2059,#REF!, 2,FALSE)</f>
        <v>#REF!</v>
      </c>
      <c r="BM2059" s="5" t="s">
        <v>1106</v>
      </c>
      <c r="BN2059" s="5" t="s">
        <v>3050</v>
      </c>
      <c r="BO2059" s="5" t="s">
        <v>1124</v>
      </c>
      <c r="BU2059" s="5" t="s">
        <v>1106</v>
      </c>
      <c r="BV2059" s="5" t="s">
        <v>3050</v>
      </c>
      <c r="BW2059" s="5" t="s">
        <v>1124</v>
      </c>
    </row>
    <row r="2060" spans="51:75" x14ac:dyDescent="0.3">
      <c r="AY2060" s="12" t="e">
        <f>VLOOKUP(C2060,#REF!, 2,FALSE)</f>
        <v>#REF!</v>
      </c>
      <c r="BM2060" s="5" t="s">
        <v>5892</v>
      </c>
      <c r="BN2060" s="5" t="s">
        <v>666</v>
      </c>
      <c r="BO2060" s="5" t="s">
        <v>1663</v>
      </c>
      <c r="BU2060" s="5" t="s">
        <v>5892</v>
      </c>
      <c r="BV2060" s="5" t="s">
        <v>666</v>
      </c>
      <c r="BW2060" s="5" t="s">
        <v>1663</v>
      </c>
    </row>
    <row r="2061" spans="51:75" x14ac:dyDescent="0.3">
      <c r="AY2061" s="12" t="e">
        <f>VLOOKUP(C2061,#REF!, 2,FALSE)</f>
        <v>#REF!</v>
      </c>
      <c r="BM2061" s="5" t="s">
        <v>5894</v>
      </c>
      <c r="BN2061" s="5" t="s">
        <v>2986</v>
      </c>
      <c r="BO2061" s="5" t="s">
        <v>1968</v>
      </c>
      <c r="BU2061" s="5" t="s">
        <v>5894</v>
      </c>
      <c r="BV2061" s="5" t="s">
        <v>2986</v>
      </c>
      <c r="BW2061" s="5" t="s">
        <v>1968</v>
      </c>
    </row>
    <row r="2062" spans="51:75" x14ac:dyDescent="0.3">
      <c r="AY2062" s="12" t="e">
        <f>VLOOKUP(C2062,#REF!, 2,FALSE)</f>
        <v>#REF!</v>
      </c>
      <c r="BM2062" s="5" t="s">
        <v>5895</v>
      </c>
      <c r="BN2062" s="5" t="s">
        <v>697</v>
      </c>
      <c r="BO2062" s="5" t="s">
        <v>5896</v>
      </c>
      <c r="BU2062" s="5" t="s">
        <v>5895</v>
      </c>
      <c r="BV2062" s="5" t="s">
        <v>697</v>
      </c>
      <c r="BW2062" s="5" t="s">
        <v>5896</v>
      </c>
    </row>
    <row r="2063" spans="51:75" x14ac:dyDescent="0.3">
      <c r="AY2063" s="12" t="e">
        <f>VLOOKUP(C2063,#REF!, 2,FALSE)</f>
        <v>#REF!</v>
      </c>
      <c r="BM2063" s="5" t="s">
        <v>5897</v>
      </c>
      <c r="BN2063" s="5" t="s">
        <v>800</v>
      </c>
      <c r="BO2063" s="5" t="s">
        <v>5898</v>
      </c>
      <c r="BU2063" s="5" t="s">
        <v>5897</v>
      </c>
      <c r="BV2063" s="5" t="s">
        <v>800</v>
      </c>
      <c r="BW2063" s="5" t="s">
        <v>5898</v>
      </c>
    </row>
    <row r="2064" spans="51:75" x14ac:dyDescent="0.3">
      <c r="AY2064" s="12" t="e">
        <f>VLOOKUP(C2064,#REF!, 2,FALSE)</f>
        <v>#REF!</v>
      </c>
      <c r="BM2064" s="5" t="s">
        <v>5899</v>
      </c>
      <c r="BN2064" s="5" t="s">
        <v>1272</v>
      </c>
      <c r="BO2064" s="5" t="s">
        <v>775</v>
      </c>
      <c r="BU2064" s="5" t="s">
        <v>5899</v>
      </c>
      <c r="BV2064" s="5" t="s">
        <v>1272</v>
      </c>
      <c r="BW2064" s="5" t="s">
        <v>775</v>
      </c>
    </row>
    <row r="2065" spans="51:75" x14ac:dyDescent="0.3">
      <c r="AY2065" s="12" t="e">
        <f>VLOOKUP(C2065,#REF!, 2,FALSE)</f>
        <v>#REF!</v>
      </c>
      <c r="BM2065" s="5" t="s">
        <v>5901</v>
      </c>
      <c r="BN2065" s="5" t="s">
        <v>1448</v>
      </c>
      <c r="BO2065" s="5" t="s">
        <v>2796</v>
      </c>
      <c r="BU2065" s="5" t="s">
        <v>5901</v>
      </c>
      <c r="BV2065" s="5" t="s">
        <v>1448</v>
      </c>
      <c r="BW2065" s="5" t="s">
        <v>2796</v>
      </c>
    </row>
    <row r="2066" spans="51:75" x14ac:dyDescent="0.3">
      <c r="AY2066" s="12" t="e">
        <f>VLOOKUP(C2066,#REF!, 2,FALSE)</f>
        <v>#REF!</v>
      </c>
      <c r="BM2066" s="5" t="s">
        <v>1107</v>
      </c>
      <c r="BN2066" s="5" t="s">
        <v>621</v>
      </c>
      <c r="BO2066" s="5" t="s">
        <v>2395</v>
      </c>
      <c r="BU2066" s="5" t="s">
        <v>1107</v>
      </c>
      <c r="BV2066" s="5" t="s">
        <v>621</v>
      </c>
      <c r="BW2066" s="5" t="s">
        <v>2395</v>
      </c>
    </row>
    <row r="2067" spans="51:75" x14ac:dyDescent="0.3">
      <c r="AY2067" s="12" t="e">
        <f>VLOOKUP(C2067,#REF!, 2,FALSE)</f>
        <v>#REF!</v>
      </c>
      <c r="BM2067" s="5" t="s">
        <v>5902</v>
      </c>
      <c r="BN2067" s="5" t="s">
        <v>800</v>
      </c>
      <c r="BO2067" s="5" t="s">
        <v>3191</v>
      </c>
      <c r="BU2067" s="5" t="s">
        <v>5902</v>
      </c>
      <c r="BV2067" s="5" t="s">
        <v>800</v>
      </c>
      <c r="BW2067" s="5" t="s">
        <v>3191</v>
      </c>
    </row>
    <row r="2068" spans="51:75" x14ac:dyDescent="0.3">
      <c r="AY2068" s="12" t="e">
        <f>VLOOKUP(C2068,#REF!, 2,FALSE)</f>
        <v>#REF!</v>
      </c>
      <c r="BM2068" s="5" t="s">
        <v>5903</v>
      </c>
      <c r="BN2068" s="5" t="s">
        <v>627</v>
      </c>
      <c r="BO2068" s="5" t="s">
        <v>2398</v>
      </c>
      <c r="BU2068" s="5" t="s">
        <v>5903</v>
      </c>
      <c r="BV2068" s="5" t="s">
        <v>627</v>
      </c>
      <c r="BW2068" s="5" t="s">
        <v>2398</v>
      </c>
    </row>
    <row r="2069" spans="51:75" x14ac:dyDescent="0.3">
      <c r="AY2069" s="12" t="e">
        <f>VLOOKUP(C2069,#REF!, 2,FALSE)</f>
        <v>#REF!</v>
      </c>
      <c r="BM2069" s="5" t="s">
        <v>141</v>
      </c>
      <c r="BN2069" s="5" t="s">
        <v>3210</v>
      </c>
      <c r="BO2069" s="5" t="s">
        <v>5130</v>
      </c>
      <c r="BU2069" s="5" t="s">
        <v>141</v>
      </c>
      <c r="BV2069" s="5" t="s">
        <v>3210</v>
      </c>
      <c r="BW2069" s="5" t="s">
        <v>5130</v>
      </c>
    </row>
    <row r="2070" spans="51:75" x14ac:dyDescent="0.3">
      <c r="AY2070" s="12" t="e">
        <f>VLOOKUP(C2070,#REF!, 2,FALSE)</f>
        <v>#REF!</v>
      </c>
      <c r="BM2070" s="5" t="s">
        <v>5904</v>
      </c>
      <c r="BN2070" s="5" t="s">
        <v>800</v>
      </c>
      <c r="BO2070" s="5" t="s">
        <v>5905</v>
      </c>
      <c r="BU2070" s="5" t="s">
        <v>5904</v>
      </c>
      <c r="BV2070" s="5" t="s">
        <v>800</v>
      </c>
      <c r="BW2070" s="5" t="s">
        <v>5905</v>
      </c>
    </row>
    <row r="2071" spans="51:75" x14ac:dyDescent="0.3">
      <c r="AY2071" s="12" t="e">
        <f>VLOOKUP(C2071,#REF!, 2,FALSE)</f>
        <v>#REF!</v>
      </c>
      <c r="BM2071" s="5" t="s">
        <v>5906</v>
      </c>
      <c r="BN2071" s="5" t="s">
        <v>17000</v>
      </c>
      <c r="BO2071" s="5" t="s">
        <v>5907</v>
      </c>
      <c r="BU2071" s="5" t="s">
        <v>5906</v>
      </c>
      <c r="BV2071" s="5" t="s">
        <v>17000</v>
      </c>
      <c r="BW2071" s="5" t="s">
        <v>5907</v>
      </c>
    </row>
    <row r="2072" spans="51:75" x14ac:dyDescent="0.3">
      <c r="AY2072" s="12" t="e">
        <f>VLOOKUP(C2072,#REF!, 2,FALSE)</f>
        <v>#REF!</v>
      </c>
      <c r="BM2072" s="5" t="s">
        <v>5908</v>
      </c>
      <c r="BN2072" s="5" t="s">
        <v>786</v>
      </c>
      <c r="BO2072" s="5" t="s">
        <v>5633</v>
      </c>
      <c r="BU2072" s="5" t="s">
        <v>5908</v>
      </c>
      <c r="BV2072" s="5" t="s">
        <v>786</v>
      </c>
      <c r="BW2072" s="5" t="s">
        <v>5633</v>
      </c>
    </row>
    <row r="2073" spans="51:75" x14ac:dyDescent="0.3">
      <c r="AY2073" s="12" t="e">
        <f>VLOOKUP(C2073,#REF!, 2,FALSE)</f>
        <v>#REF!</v>
      </c>
      <c r="BM2073" s="5" t="s">
        <v>5909</v>
      </c>
      <c r="BN2073" s="5" t="s">
        <v>670</v>
      </c>
      <c r="BO2073" s="5" t="s">
        <v>1063</v>
      </c>
      <c r="BU2073" s="5" t="s">
        <v>5909</v>
      </c>
      <c r="BV2073" s="5" t="s">
        <v>670</v>
      </c>
      <c r="BW2073" s="5" t="s">
        <v>1063</v>
      </c>
    </row>
    <row r="2074" spans="51:75" x14ac:dyDescent="0.3">
      <c r="AY2074" s="12" t="e">
        <f>VLOOKUP(C2074,#REF!, 2,FALSE)</f>
        <v>#REF!</v>
      </c>
      <c r="BM2074" s="5" t="s">
        <v>5910</v>
      </c>
      <c r="BN2074" s="5" t="s">
        <v>2986</v>
      </c>
      <c r="BO2074" s="5" t="s">
        <v>4356</v>
      </c>
      <c r="BU2074" s="5" t="s">
        <v>5910</v>
      </c>
      <c r="BV2074" s="5" t="s">
        <v>2986</v>
      </c>
      <c r="BW2074" s="5" t="s">
        <v>4356</v>
      </c>
    </row>
    <row r="2075" spans="51:75" x14ac:dyDescent="0.3">
      <c r="AY2075" s="12" t="e">
        <f>VLOOKUP(C2075,#REF!, 2,FALSE)</f>
        <v>#REF!</v>
      </c>
      <c r="BM2075" s="5" t="s">
        <v>5911</v>
      </c>
      <c r="BN2075" s="5" t="s">
        <v>800</v>
      </c>
      <c r="BO2075" s="5" t="s">
        <v>2882</v>
      </c>
      <c r="BU2075" s="5" t="s">
        <v>5911</v>
      </c>
      <c r="BV2075" s="5" t="s">
        <v>800</v>
      </c>
      <c r="BW2075" s="5" t="s">
        <v>2882</v>
      </c>
    </row>
    <row r="2076" spans="51:75" x14ac:dyDescent="0.3">
      <c r="AY2076" s="12" t="e">
        <f>VLOOKUP(C2076,#REF!, 2,FALSE)</f>
        <v>#REF!</v>
      </c>
      <c r="BM2076" s="5" t="s">
        <v>5912</v>
      </c>
      <c r="BN2076" s="5" t="s">
        <v>615</v>
      </c>
      <c r="BO2076" s="5" t="s">
        <v>5913</v>
      </c>
      <c r="BU2076" s="5" t="s">
        <v>5912</v>
      </c>
      <c r="BV2076" s="5" t="s">
        <v>615</v>
      </c>
      <c r="BW2076" s="5" t="s">
        <v>5913</v>
      </c>
    </row>
    <row r="2077" spans="51:75" x14ac:dyDescent="0.3">
      <c r="AY2077" s="12" t="e">
        <f>VLOOKUP(C2077,#REF!, 2,FALSE)</f>
        <v>#REF!</v>
      </c>
      <c r="BM2077" s="5" t="s">
        <v>5914</v>
      </c>
      <c r="BN2077" s="5" t="s">
        <v>615</v>
      </c>
      <c r="BO2077" s="5" t="s">
        <v>773</v>
      </c>
      <c r="BU2077" s="5" t="s">
        <v>5914</v>
      </c>
      <c r="BV2077" s="5" t="s">
        <v>615</v>
      </c>
      <c r="BW2077" s="5" t="s">
        <v>773</v>
      </c>
    </row>
    <row r="2078" spans="51:75" x14ac:dyDescent="0.3">
      <c r="AY2078" s="12" t="e">
        <f>VLOOKUP(C2078,#REF!, 2,FALSE)</f>
        <v>#REF!</v>
      </c>
      <c r="BM2078" s="5" t="s">
        <v>5916</v>
      </c>
      <c r="BN2078" s="5" t="s">
        <v>639</v>
      </c>
      <c r="BO2078" s="5" t="s">
        <v>2876</v>
      </c>
      <c r="BU2078" s="5" t="s">
        <v>5916</v>
      </c>
      <c r="BV2078" s="5" t="s">
        <v>639</v>
      </c>
      <c r="BW2078" s="5" t="s">
        <v>2876</v>
      </c>
    </row>
    <row r="2079" spans="51:75" x14ac:dyDescent="0.3">
      <c r="AY2079" s="12" t="e">
        <f>VLOOKUP(C2079,#REF!, 2,FALSE)</f>
        <v>#REF!</v>
      </c>
      <c r="BM2079" s="5" t="s">
        <v>5919</v>
      </c>
      <c r="BN2079" s="5" t="s">
        <v>943</v>
      </c>
      <c r="BO2079" s="5" t="s">
        <v>1679</v>
      </c>
      <c r="BU2079" s="5" t="s">
        <v>5919</v>
      </c>
      <c r="BV2079" s="5" t="s">
        <v>943</v>
      </c>
      <c r="BW2079" s="5" t="s">
        <v>1679</v>
      </c>
    </row>
    <row r="2080" spans="51:75" x14ac:dyDescent="0.3">
      <c r="AY2080" s="12" t="e">
        <f>VLOOKUP(C2080,#REF!, 2,FALSE)</f>
        <v>#REF!</v>
      </c>
      <c r="BM2080" s="5" t="s">
        <v>142</v>
      </c>
      <c r="BN2080" s="5" t="s">
        <v>1275</v>
      </c>
      <c r="BO2080" s="5" t="s">
        <v>5920</v>
      </c>
      <c r="BU2080" s="5" t="s">
        <v>142</v>
      </c>
      <c r="BV2080" s="5" t="s">
        <v>1275</v>
      </c>
      <c r="BW2080" s="5" t="s">
        <v>5920</v>
      </c>
    </row>
    <row r="2081" spans="51:75" x14ac:dyDescent="0.3">
      <c r="AY2081" s="12" t="e">
        <f>VLOOKUP(C2081,#REF!, 2,FALSE)</f>
        <v>#REF!</v>
      </c>
      <c r="BM2081" s="5" t="s">
        <v>5921</v>
      </c>
      <c r="BN2081" s="5" t="s">
        <v>943</v>
      </c>
      <c r="BO2081" s="5" t="s">
        <v>5922</v>
      </c>
      <c r="BU2081" s="5" t="s">
        <v>5921</v>
      </c>
      <c r="BV2081" s="5" t="s">
        <v>943</v>
      </c>
      <c r="BW2081" s="5" t="s">
        <v>5922</v>
      </c>
    </row>
    <row r="2082" spans="51:75" x14ac:dyDescent="0.3">
      <c r="AY2082" s="12" t="e">
        <f>VLOOKUP(C2082,#REF!, 2,FALSE)</f>
        <v>#REF!</v>
      </c>
      <c r="BM2082" s="5" t="s">
        <v>5924</v>
      </c>
      <c r="BN2082" s="5" t="s">
        <v>615</v>
      </c>
      <c r="BO2082" s="5" t="s">
        <v>4069</v>
      </c>
      <c r="BU2082" s="5" t="s">
        <v>5924</v>
      </c>
      <c r="BV2082" s="5" t="s">
        <v>615</v>
      </c>
      <c r="BW2082" s="5" t="s">
        <v>4069</v>
      </c>
    </row>
    <row r="2083" spans="51:75" x14ac:dyDescent="0.3">
      <c r="AY2083" s="12" t="e">
        <f>VLOOKUP(C2083,#REF!, 2,FALSE)</f>
        <v>#REF!</v>
      </c>
      <c r="BM2083" s="5" t="s">
        <v>5925</v>
      </c>
      <c r="BN2083" s="5" t="s">
        <v>943</v>
      </c>
      <c r="BO2083" s="5" t="s">
        <v>1402</v>
      </c>
      <c r="BU2083" s="5" t="s">
        <v>5925</v>
      </c>
      <c r="BV2083" s="5" t="s">
        <v>943</v>
      </c>
      <c r="BW2083" s="5" t="s">
        <v>1402</v>
      </c>
    </row>
    <row r="2084" spans="51:75" x14ac:dyDescent="0.3">
      <c r="AY2084" s="12" t="e">
        <f>VLOOKUP(C2084,#REF!, 2,FALSE)</f>
        <v>#REF!</v>
      </c>
      <c r="BM2084" s="5" t="s">
        <v>1108</v>
      </c>
      <c r="BN2084" s="5" t="s">
        <v>722</v>
      </c>
      <c r="BO2084" s="5" t="s">
        <v>5927</v>
      </c>
      <c r="BU2084" s="5" t="s">
        <v>1108</v>
      </c>
      <c r="BV2084" s="5" t="s">
        <v>722</v>
      </c>
      <c r="BW2084" s="5" t="s">
        <v>5927</v>
      </c>
    </row>
    <row r="2085" spans="51:75" x14ac:dyDescent="0.3">
      <c r="AY2085" s="12" t="e">
        <f>VLOOKUP(C2085,#REF!, 2,FALSE)</f>
        <v>#REF!</v>
      </c>
      <c r="BM2085" s="5" t="s">
        <v>5928</v>
      </c>
      <c r="BN2085" s="5" t="s">
        <v>3010</v>
      </c>
      <c r="BO2085" s="5" t="s">
        <v>5142</v>
      </c>
      <c r="BU2085" s="5" t="s">
        <v>5928</v>
      </c>
      <c r="BV2085" s="5" t="s">
        <v>3010</v>
      </c>
      <c r="BW2085" s="5" t="s">
        <v>5142</v>
      </c>
    </row>
    <row r="2086" spans="51:75" x14ac:dyDescent="0.3">
      <c r="AY2086" s="12" t="e">
        <f>VLOOKUP(C2086,#REF!, 2,FALSE)</f>
        <v>#REF!</v>
      </c>
      <c r="BM2086" s="5" t="s">
        <v>1109</v>
      </c>
      <c r="BN2086" s="5" t="s">
        <v>17000</v>
      </c>
      <c r="BO2086" s="5" t="s">
        <v>5929</v>
      </c>
      <c r="BU2086" s="5" t="s">
        <v>1109</v>
      </c>
      <c r="BV2086" s="5" t="s">
        <v>17000</v>
      </c>
      <c r="BW2086" s="5" t="s">
        <v>5929</v>
      </c>
    </row>
    <row r="2087" spans="51:75" x14ac:dyDescent="0.3">
      <c r="AY2087" s="12" t="e">
        <f>VLOOKUP(C2087,#REF!, 2,FALSE)</f>
        <v>#REF!</v>
      </c>
      <c r="BM2087" s="5" t="s">
        <v>5930</v>
      </c>
      <c r="BN2087" s="5" t="s">
        <v>1448</v>
      </c>
      <c r="BO2087" s="5" t="s">
        <v>5931</v>
      </c>
      <c r="BU2087" s="5" t="s">
        <v>5930</v>
      </c>
      <c r="BV2087" s="5" t="s">
        <v>1448</v>
      </c>
      <c r="BW2087" s="5" t="s">
        <v>5931</v>
      </c>
    </row>
    <row r="2088" spans="51:75" x14ac:dyDescent="0.3">
      <c r="AY2088" s="12" t="e">
        <f>VLOOKUP(C2088,#REF!, 2,FALSE)</f>
        <v>#REF!</v>
      </c>
      <c r="BM2088" s="5" t="s">
        <v>5932</v>
      </c>
      <c r="BN2088" s="5" t="s">
        <v>3010</v>
      </c>
      <c r="BO2088" s="5" t="s">
        <v>3915</v>
      </c>
      <c r="BU2088" s="5" t="s">
        <v>5932</v>
      </c>
      <c r="BV2088" s="5" t="s">
        <v>3010</v>
      </c>
      <c r="BW2088" s="5" t="s">
        <v>3915</v>
      </c>
    </row>
    <row r="2089" spans="51:75" x14ac:dyDescent="0.3">
      <c r="AY2089" s="12" t="e">
        <f>VLOOKUP(C2089,#REF!, 2,FALSE)</f>
        <v>#REF!</v>
      </c>
      <c r="BM2089" s="5" t="s">
        <v>5934</v>
      </c>
      <c r="BN2089" s="5" t="s">
        <v>3010</v>
      </c>
      <c r="BO2089" s="5" t="s">
        <v>2750</v>
      </c>
      <c r="BU2089" s="5" t="s">
        <v>5934</v>
      </c>
      <c r="BV2089" s="5" t="s">
        <v>3010</v>
      </c>
      <c r="BW2089" s="5" t="s">
        <v>2750</v>
      </c>
    </row>
    <row r="2090" spans="51:75" x14ac:dyDescent="0.3">
      <c r="AY2090" s="12" t="e">
        <f>VLOOKUP(C2090,#REF!, 2,FALSE)</f>
        <v>#REF!</v>
      </c>
      <c r="BM2090" s="5" t="s">
        <v>169</v>
      </c>
      <c r="BN2090" s="5" t="s">
        <v>621</v>
      </c>
      <c r="BO2090" s="5" t="s">
        <v>5935</v>
      </c>
      <c r="BU2090" s="5" t="s">
        <v>169</v>
      </c>
      <c r="BV2090" s="5" t="s">
        <v>621</v>
      </c>
      <c r="BW2090" s="5" t="s">
        <v>5935</v>
      </c>
    </row>
    <row r="2091" spans="51:75" x14ac:dyDescent="0.3">
      <c r="AY2091" s="12" t="e">
        <f>VLOOKUP(C2091,#REF!, 2,FALSE)</f>
        <v>#REF!</v>
      </c>
      <c r="BM2091" s="5" t="s">
        <v>5937</v>
      </c>
      <c r="BN2091" s="5" t="s">
        <v>3210</v>
      </c>
      <c r="BO2091" s="5" t="s">
        <v>5938</v>
      </c>
      <c r="BU2091" s="5" t="s">
        <v>5937</v>
      </c>
      <c r="BV2091" s="5" t="s">
        <v>3210</v>
      </c>
      <c r="BW2091" s="5" t="s">
        <v>5938</v>
      </c>
    </row>
    <row r="2092" spans="51:75" x14ac:dyDescent="0.3">
      <c r="AY2092" s="12" t="e">
        <f>VLOOKUP(C2092,#REF!, 2,FALSE)</f>
        <v>#REF!</v>
      </c>
      <c r="BM2092" s="5" t="s">
        <v>1110</v>
      </c>
      <c r="BN2092" s="5" t="s">
        <v>697</v>
      </c>
      <c r="BO2092" s="5" t="s">
        <v>1382</v>
      </c>
      <c r="BU2092" s="5" t="s">
        <v>1110</v>
      </c>
      <c r="BV2092" s="5" t="s">
        <v>697</v>
      </c>
      <c r="BW2092" s="5" t="s">
        <v>1382</v>
      </c>
    </row>
    <row r="2093" spans="51:75" x14ac:dyDescent="0.3">
      <c r="AY2093" s="12" t="e">
        <f>VLOOKUP(C2093,#REF!, 2,FALSE)</f>
        <v>#REF!</v>
      </c>
      <c r="BM2093" s="5" t="s">
        <v>5940</v>
      </c>
      <c r="BN2093" s="5" t="s">
        <v>806</v>
      </c>
      <c r="BO2093" s="5" t="s">
        <v>1735</v>
      </c>
      <c r="BU2093" s="5" t="s">
        <v>5940</v>
      </c>
      <c r="BV2093" s="5" t="s">
        <v>806</v>
      </c>
      <c r="BW2093" s="5" t="s">
        <v>1735</v>
      </c>
    </row>
    <row r="2094" spans="51:75" x14ac:dyDescent="0.3">
      <c r="AY2094" s="12" t="e">
        <f>VLOOKUP(C2094,#REF!, 2,FALSE)</f>
        <v>#REF!</v>
      </c>
      <c r="BM2094" s="5" t="s">
        <v>5941</v>
      </c>
      <c r="BN2094" s="5" t="s">
        <v>3210</v>
      </c>
      <c r="BO2094" s="5" t="s">
        <v>5942</v>
      </c>
      <c r="BU2094" s="5" t="s">
        <v>5941</v>
      </c>
      <c r="BV2094" s="5" t="s">
        <v>3210</v>
      </c>
      <c r="BW2094" s="5" t="s">
        <v>5942</v>
      </c>
    </row>
    <row r="2095" spans="51:75" x14ac:dyDescent="0.3">
      <c r="AY2095" s="12" t="e">
        <f>VLOOKUP(C2095,#REF!, 2,FALSE)</f>
        <v>#REF!</v>
      </c>
      <c r="BM2095" s="5" t="s">
        <v>5943</v>
      </c>
      <c r="BN2095" s="5" t="s">
        <v>1345</v>
      </c>
      <c r="BO2095" s="5" t="s">
        <v>5184</v>
      </c>
      <c r="BU2095" s="5" t="s">
        <v>5943</v>
      </c>
      <c r="BV2095" s="5" t="s">
        <v>1345</v>
      </c>
      <c r="BW2095" s="5" t="s">
        <v>5184</v>
      </c>
    </row>
    <row r="2096" spans="51:75" x14ac:dyDescent="0.3">
      <c r="AY2096" s="12" t="e">
        <f>VLOOKUP(C2096,#REF!, 2,FALSE)</f>
        <v>#REF!</v>
      </c>
      <c r="BM2096" s="5" t="s">
        <v>5944</v>
      </c>
      <c r="BN2096" s="5" t="s">
        <v>3210</v>
      </c>
      <c r="BO2096" s="5" t="s">
        <v>5945</v>
      </c>
      <c r="BU2096" s="5" t="s">
        <v>5944</v>
      </c>
      <c r="BV2096" s="5" t="s">
        <v>3210</v>
      </c>
      <c r="BW2096" s="5" t="s">
        <v>5945</v>
      </c>
    </row>
    <row r="2097" spans="51:75" x14ac:dyDescent="0.3">
      <c r="AY2097" s="12" t="e">
        <f>VLOOKUP(C2097,#REF!, 2,FALSE)</f>
        <v>#REF!</v>
      </c>
      <c r="BM2097" s="5" t="s">
        <v>5946</v>
      </c>
      <c r="BN2097" s="5" t="s">
        <v>3210</v>
      </c>
      <c r="BO2097" s="5" t="s">
        <v>5380</v>
      </c>
      <c r="BU2097" s="5" t="s">
        <v>5946</v>
      </c>
      <c r="BV2097" s="5" t="s">
        <v>3210</v>
      </c>
      <c r="BW2097" s="5" t="s">
        <v>5380</v>
      </c>
    </row>
    <row r="2098" spans="51:75" x14ac:dyDescent="0.3">
      <c r="AY2098" s="12" t="e">
        <f>VLOOKUP(C2098,#REF!, 2,FALSE)</f>
        <v>#REF!</v>
      </c>
      <c r="BM2098" s="5" t="s">
        <v>5947</v>
      </c>
      <c r="BN2098" s="5" t="s">
        <v>3210</v>
      </c>
      <c r="BO2098" s="5" t="s">
        <v>4263</v>
      </c>
      <c r="BU2098" s="5" t="s">
        <v>5947</v>
      </c>
      <c r="BV2098" s="5" t="s">
        <v>3210</v>
      </c>
      <c r="BW2098" s="5" t="s">
        <v>4263</v>
      </c>
    </row>
    <row r="2099" spans="51:75" x14ac:dyDescent="0.3">
      <c r="AY2099" s="12" t="e">
        <f>VLOOKUP(C2099,#REF!, 2,FALSE)</f>
        <v>#REF!</v>
      </c>
      <c r="BM2099" s="5" t="s">
        <v>1111</v>
      </c>
      <c r="BN2099" s="5" t="s">
        <v>865</v>
      </c>
      <c r="BO2099" s="5" t="s">
        <v>5948</v>
      </c>
      <c r="BU2099" s="5" t="s">
        <v>1111</v>
      </c>
      <c r="BV2099" s="5" t="s">
        <v>865</v>
      </c>
      <c r="BW2099" s="5" t="s">
        <v>5948</v>
      </c>
    </row>
    <row r="2100" spans="51:75" x14ac:dyDescent="0.3">
      <c r="AY2100" s="12" t="e">
        <f>VLOOKUP(C2100,#REF!, 2,FALSE)</f>
        <v>#REF!</v>
      </c>
      <c r="BM2100" s="5" t="s">
        <v>5949</v>
      </c>
      <c r="BN2100" s="5" t="s">
        <v>855</v>
      </c>
      <c r="BO2100" s="5" t="s">
        <v>5950</v>
      </c>
      <c r="BU2100" s="5" t="s">
        <v>5949</v>
      </c>
      <c r="BV2100" s="5" t="s">
        <v>855</v>
      </c>
      <c r="BW2100" s="5" t="s">
        <v>5950</v>
      </c>
    </row>
    <row r="2101" spans="51:75" x14ac:dyDescent="0.3">
      <c r="AY2101" s="12" t="e">
        <f>VLOOKUP(C2101,#REF!, 2,FALSE)</f>
        <v>#REF!</v>
      </c>
      <c r="BM2101" s="5" t="s">
        <v>5951</v>
      </c>
      <c r="BN2101" s="5" t="s">
        <v>1345</v>
      </c>
      <c r="BO2101" s="5" t="s">
        <v>5952</v>
      </c>
      <c r="BU2101" s="5" t="s">
        <v>5951</v>
      </c>
      <c r="BV2101" s="5" t="s">
        <v>1345</v>
      </c>
      <c r="BW2101" s="5" t="s">
        <v>5952</v>
      </c>
    </row>
    <row r="2102" spans="51:75" x14ac:dyDescent="0.3">
      <c r="AY2102" s="12" t="e">
        <f>VLOOKUP(C2102,#REF!, 2,FALSE)</f>
        <v>#REF!</v>
      </c>
      <c r="BM2102" s="5" t="s">
        <v>5953</v>
      </c>
      <c r="BN2102" s="5" t="s">
        <v>3210</v>
      </c>
      <c r="BO2102" s="5" t="s">
        <v>5954</v>
      </c>
      <c r="BU2102" s="5" t="s">
        <v>5953</v>
      </c>
      <c r="BV2102" s="5" t="s">
        <v>3210</v>
      </c>
      <c r="BW2102" s="5" t="s">
        <v>5954</v>
      </c>
    </row>
    <row r="2103" spans="51:75" x14ac:dyDescent="0.3">
      <c r="AY2103" s="12" t="e">
        <f>VLOOKUP(C2103,#REF!, 2,FALSE)</f>
        <v>#REF!</v>
      </c>
      <c r="BM2103" s="5" t="s">
        <v>5955</v>
      </c>
      <c r="BN2103" s="5" t="s">
        <v>1345</v>
      </c>
      <c r="BO2103" s="5" t="s">
        <v>5956</v>
      </c>
      <c r="BU2103" s="5" t="s">
        <v>5955</v>
      </c>
      <c r="BV2103" s="5" t="s">
        <v>1345</v>
      </c>
      <c r="BW2103" s="5" t="s">
        <v>5956</v>
      </c>
    </row>
    <row r="2104" spans="51:75" x14ac:dyDescent="0.3">
      <c r="AY2104" s="12" t="e">
        <f>VLOOKUP(C2104,#REF!, 2,FALSE)</f>
        <v>#REF!</v>
      </c>
      <c r="BM2104" s="5" t="s">
        <v>1112</v>
      </c>
      <c r="BN2104" s="5" t="s">
        <v>865</v>
      </c>
      <c r="BO2104" s="5" t="s">
        <v>5957</v>
      </c>
      <c r="BU2104" s="5" t="s">
        <v>1112</v>
      </c>
      <c r="BV2104" s="5" t="s">
        <v>865</v>
      </c>
      <c r="BW2104" s="5" t="s">
        <v>5957</v>
      </c>
    </row>
    <row r="2105" spans="51:75" x14ac:dyDescent="0.3">
      <c r="AY2105" s="12" t="e">
        <f>VLOOKUP(C2105,#REF!, 2,FALSE)</f>
        <v>#REF!</v>
      </c>
      <c r="BM2105" s="5" t="s">
        <v>5958</v>
      </c>
      <c r="BN2105" s="5" t="s">
        <v>774</v>
      </c>
      <c r="BO2105" s="5" t="s">
        <v>3629</v>
      </c>
      <c r="BU2105" s="5" t="s">
        <v>5958</v>
      </c>
      <c r="BV2105" s="5" t="s">
        <v>774</v>
      </c>
      <c r="BW2105" s="5" t="s">
        <v>3629</v>
      </c>
    </row>
    <row r="2106" spans="51:75" x14ac:dyDescent="0.3">
      <c r="AY2106" s="12" t="e">
        <f>VLOOKUP(C2106,#REF!, 2,FALSE)</f>
        <v>#REF!</v>
      </c>
      <c r="BM2106" s="5" t="s">
        <v>5959</v>
      </c>
      <c r="BN2106" s="5" t="s">
        <v>1345</v>
      </c>
      <c r="BO2106" s="5" t="s">
        <v>5960</v>
      </c>
      <c r="BU2106" s="5" t="s">
        <v>5959</v>
      </c>
      <c r="BV2106" s="5" t="s">
        <v>1345</v>
      </c>
      <c r="BW2106" s="5" t="s">
        <v>5960</v>
      </c>
    </row>
    <row r="2107" spans="51:75" x14ac:dyDescent="0.3">
      <c r="AY2107" s="12" t="e">
        <f>VLOOKUP(C2107,#REF!, 2,FALSE)</f>
        <v>#REF!</v>
      </c>
      <c r="BM2107" s="5" t="s">
        <v>5961</v>
      </c>
      <c r="BN2107" s="5" t="s">
        <v>929</v>
      </c>
      <c r="BO2107" s="5" t="s">
        <v>5962</v>
      </c>
      <c r="BU2107" s="5" t="s">
        <v>5961</v>
      </c>
      <c r="BV2107" s="5" t="s">
        <v>929</v>
      </c>
      <c r="BW2107" s="5" t="s">
        <v>5962</v>
      </c>
    </row>
    <row r="2108" spans="51:75" x14ac:dyDescent="0.3">
      <c r="AY2108" s="12" t="e">
        <f>VLOOKUP(C2108,#REF!, 2,FALSE)</f>
        <v>#REF!</v>
      </c>
      <c r="BM2108" s="5" t="s">
        <v>5963</v>
      </c>
      <c r="BN2108" s="5" t="s">
        <v>621</v>
      </c>
      <c r="BO2108" s="5" t="s">
        <v>5964</v>
      </c>
      <c r="BU2108" s="5" t="s">
        <v>5963</v>
      </c>
      <c r="BV2108" s="5" t="s">
        <v>621</v>
      </c>
      <c r="BW2108" s="5" t="s">
        <v>5964</v>
      </c>
    </row>
    <row r="2109" spans="51:75" x14ac:dyDescent="0.3">
      <c r="AY2109" s="12" t="e">
        <f>VLOOKUP(C2109,#REF!, 2,FALSE)</f>
        <v>#REF!</v>
      </c>
      <c r="BM2109" s="5" t="s">
        <v>5965</v>
      </c>
      <c r="BN2109" s="5" t="s">
        <v>658</v>
      </c>
      <c r="BO2109" s="5" t="s">
        <v>5966</v>
      </c>
      <c r="BU2109" s="5" t="s">
        <v>5965</v>
      </c>
      <c r="BV2109" s="5" t="s">
        <v>658</v>
      </c>
      <c r="BW2109" s="5" t="s">
        <v>5966</v>
      </c>
    </row>
    <row r="2110" spans="51:75" x14ac:dyDescent="0.3">
      <c r="AY2110" s="12" t="e">
        <f>VLOOKUP(C2110,#REF!, 2,FALSE)</f>
        <v>#REF!</v>
      </c>
      <c r="BM2110" s="5" t="s">
        <v>5967</v>
      </c>
      <c r="BN2110" s="5" t="s">
        <v>3092</v>
      </c>
      <c r="BO2110" s="5" t="s">
        <v>5968</v>
      </c>
      <c r="BU2110" s="5" t="s">
        <v>5967</v>
      </c>
      <c r="BV2110" s="5" t="s">
        <v>3092</v>
      </c>
      <c r="BW2110" s="5" t="s">
        <v>5968</v>
      </c>
    </row>
    <row r="2111" spans="51:75" x14ac:dyDescent="0.3">
      <c r="AY2111" s="12" t="e">
        <f>VLOOKUP(C2111,#REF!, 2,FALSE)</f>
        <v>#REF!</v>
      </c>
      <c r="BM2111" s="5" t="s">
        <v>1113</v>
      </c>
      <c r="BN2111" s="5" t="s">
        <v>2986</v>
      </c>
      <c r="BO2111" s="5" t="s">
        <v>2986</v>
      </c>
      <c r="BU2111" s="5" t="s">
        <v>1113</v>
      </c>
      <c r="BV2111" s="5" t="s">
        <v>2986</v>
      </c>
      <c r="BW2111" s="5" t="s">
        <v>2986</v>
      </c>
    </row>
    <row r="2112" spans="51:75" x14ac:dyDescent="0.3">
      <c r="AY2112" s="12" t="e">
        <f>VLOOKUP(C2112,#REF!, 2,FALSE)</f>
        <v>#REF!</v>
      </c>
      <c r="BM2112" s="5" t="s">
        <v>5970</v>
      </c>
      <c r="BN2112" s="5" t="s">
        <v>3033</v>
      </c>
      <c r="BO2112" s="5" t="s">
        <v>2986</v>
      </c>
      <c r="BU2112" s="5" t="s">
        <v>5970</v>
      </c>
      <c r="BV2112" s="5" t="s">
        <v>3033</v>
      </c>
      <c r="BW2112" s="5" t="s">
        <v>2986</v>
      </c>
    </row>
    <row r="2113" spans="51:75" x14ac:dyDescent="0.3">
      <c r="AY2113" s="12" t="e">
        <f>VLOOKUP(C2113,#REF!, 2,FALSE)</f>
        <v>#REF!</v>
      </c>
      <c r="BM2113" s="5" t="s">
        <v>5971</v>
      </c>
      <c r="BN2113" s="5" t="s">
        <v>5972</v>
      </c>
      <c r="BO2113" s="5" t="s">
        <v>2169</v>
      </c>
      <c r="BU2113" s="5" t="s">
        <v>5971</v>
      </c>
      <c r="BV2113" s="5" t="s">
        <v>5972</v>
      </c>
      <c r="BW2113" s="5" t="s">
        <v>2169</v>
      </c>
    </row>
    <row r="2114" spans="51:75" x14ac:dyDescent="0.3">
      <c r="AY2114" s="12" t="e">
        <f>VLOOKUP(C2114,#REF!, 2,FALSE)</f>
        <v>#REF!</v>
      </c>
      <c r="BM2114" s="5" t="s">
        <v>5974</v>
      </c>
      <c r="BN2114" s="5" t="s">
        <v>1270</v>
      </c>
      <c r="BO2114" s="5" t="s">
        <v>5975</v>
      </c>
      <c r="BU2114" s="5" t="s">
        <v>5974</v>
      </c>
      <c r="BV2114" s="5" t="s">
        <v>1270</v>
      </c>
      <c r="BW2114" s="5" t="s">
        <v>5975</v>
      </c>
    </row>
    <row r="2115" spans="51:75" x14ac:dyDescent="0.3">
      <c r="AY2115" s="12" t="e">
        <f>VLOOKUP(C2115,#REF!, 2,FALSE)</f>
        <v>#REF!</v>
      </c>
      <c r="BM2115" s="5" t="s">
        <v>5976</v>
      </c>
      <c r="BN2115" s="5" t="s">
        <v>630</v>
      </c>
      <c r="BO2115" s="5" t="s">
        <v>2555</v>
      </c>
      <c r="BU2115" s="5" t="s">
        <v>5976</v>
      </c>
      <c r="BV2115" s="5" t="s">
        <v>630</v>
      </c>
      <c r="BW2115" s="5" t="s">
        <v>2555</v>
      </c>
    </row>
    <row r="2116" spans="51:75" x14ac:dyDescent="0.3">
      <c r="AY2116" s="12" t="e">
        <f>VLOOKUP(C2116,#REF!, 2,FALSE)</f>
        <v>#REF!</v>
      </c>
      <c r="BM2116" s="5" t="s">
        <v>5977</v>
      </c>
      <c r="BN2116" s="5" t="s">
        <v>3261</v>
      </c>
      <c r="BO2116" s="5" t="s">
        <v>5978</v>
      </c>
      <c r="BU2116" s="5" t="s">
        <v>5977</v>
      </c>
      <c r="BV2116" s="5" t="s">
        <v>3261</v>
      </c>
      <c r="BW2116" s="5" t="s">
        <v>5978</v>
      </c>
    </row>
    <row r="2117" spans="51:75" x14ac:dyDescent="0.3">
      <c r="AY2117" s="12" t="e">
        <f>VLOOKUP(C2117,#REF!, 2,FALSE)</f>
        <v>#REF!</v>
      </c>
      <c r="BM2117" s="5" t="s">
        <v>5979</v>
      </c>
      <c r="BN2117" s="5" t="s">
        <v>639</v>
      </c>
      <c r="BO2117" s="5" t="s">
        <v>4778</v>
      </c>
      <c r="BU2117" s="5" t="s">
        <v>5979</v>
      </c>
      <c r="BV2117" s="5" t="s">
        <v>639</v>
      </c>
      <c r="BW2117" s="5" t="s">
        <v>4778</v>
      </c>
    </row>
    <row r="2118" spans="51:75" x14ac:dyDescent="0.3">
      <c r="AY2118" s="12" t="e">
        <f>VLOOKUP(C2118,#REF!, 2,FALSE)</f>
        <v>#REF!</v>
      </c>
      <c r="BM2118" s="5" t="s">
        <v>5981</v>
      </c>
      <c r="BN2118" s="5" t="s">
        <v>630</v>
      </c>
      <c r="BO2118" s="5" t="s">
        <v>3447</v>
      </c>
      <c r="BU2118" s="5" t="s">
        <v>5981</v>
      </c>
      <c r="BV2118" s="5" t="s">
        <v>630</v>
      </c>
      <c r="BW2118" s="5" t="s">
        <v>3447</v>
      </c>
    </row>
    <row r="2119" spans="51:75" x14ac:dyDescent="0.3">
      <c r="AY2119" s="12" t="e">
        <f>VLOOKUP(C2119,#REF!, 2,FALSE)</f>
        <v>#REF!</v>
      </c>
      <c r="BM2119" s="5" t="s">
        <v>5983</v>
      </c>
      <c r="BN2119" s="5" t="s">
        <v>1016</v>
      </c>
      <c r="BO2119" s="5" t="s">
        <v>3979</v>
      </c>
      <c r="BU2119" s="5" t="s">
        <v>5983</v>
      </c>
      <c r="BV2119" s="5" t="s">
        <v>1016</v>
      </c>
      <c r="BW2119" s="5" t="s">
        <v>3979</v>
      </c>
    </row>
    <row r="2120" spans="51:75" x14ac:dyDescent="0.3">
      <c r="AY2120" s="12" t="e">
        <f>VLOOKUP(C2120,#REF!, 2,FALSE)</f>
        <v>#REF!</v>
      </c>
      <c r="BM2120" s="5" t="s">
        <v>5986</v>
      </c>
      <c r="BN2120" s="5" t="s">
        <v>708</v>
      </c>
      <c r="BO2120" s="5" t="s">
        <v>3386</v>
      </c>
      <c r="BU2120" s="5" t="s">
        <v>5986</v>
      </c>
      <c r="BV2120" s="5" t="s">
        <v>708</v>
      </c>
      <c r="BW2120" s="5" t="s">
        <v>3386</v>
      </c>
    </row>
    <row r="2121" spans="51:75" x14ac:dyDescent="0.3">
      <c r="AY2121" s="12" t="e">
        <f>VLOOKUP(C2121,#REF!, 2,FALSE)</f>
        <v>#REF!</v>
      </c>
      <c r="BM2121" s="5" t="s">
        <v>5988</v>
      </c>
      <c r="BN2121" s="5" t="s">
        <v>665</v>
      </c>
      <c r="BO2121" s="5" t="s">
        <v>5989</v>
      </c>
      <c r="BU2121" s="5" t="s">
        <v>5988</v>
      </c>
      <c r="BV2121" s="5" t="s">
        <v>665</v>
      </c>
      <c r="BW2121" s="5" t="s">
        <v>5989</v>
      </c>
    </row>
    <row r="2122" spans="51:75" x14ac:dyDescent="0.3">
      <c r="AY2122" s="12" t="e">
        <f>VLOOKUP(C2122,#REF!, 2,FALSE)</f>
        <v>#REF!</v>
      </c>
      <c r="BM2122" s="5" t="s">
        <v>5990</v>
      </c>
      <c r="BN2122" s="5" t="s">
        <v>3033</v>
      </c>
      <c r="BO2122" s="5" t="s">
        <v>4461</v>
      </c>
      <c r="BU2122" s="5" t="s">
        <v>5990</v>
      </c>
      <c r="BV2122" s="5" t="s">
        <v>3033</v>
      </c>
      <c r="BW2122" s="5" t="s">
        <v>4461</v>
      </c>
    </row>
    <row r="2123" spans="51:75" x14ac:dyDescent="0.3">
      <c r="AY2123" s="12" t="e">
        <f>VLOOKUP(C2123,#REF!, 2,FALSE)</f>
        <v>#REF!</v>
      </c>
      <c r="BM2123" s="5" t="s">
        <v>5991</v>
      </c>
      <c r="BN2123" s="5" t="s">
        <v>3033</v>
      </c>
      <c r="BO2123" s="5" t="s">
        <v>5992</v>
      </c>
      <c r="BU2123" s="5" t="s">
        <v>5991</v>
      </c>
      <c r="BV2123" s="5" t="s">
        <v>3033</v>
      </c>
      <c r="BW2123" s="5" t="s">
        <v>5992</v>
      </c>
    </row>
    <row r="2124" spans="51:75" x14ac:dyDescent="0.3">
      <c r="AY2124" s="12" t="e">
        <f>VLOOKUP(C2124,#REF!, 2,FALSE)</f>
        <v>#REF!</v>
      </c>
      <c r="BM2124" s="5" t="s">
        <v>5993</v>
      </c>
      <c r="BN2124" s="5" t="s">
        <v>665</v>
      </c>
      <c r="BO2124" s="5" t="s">
        <v>5994</v>
      </c>
      <c r="BU2124" s="5" t="s">
        <v>5993</v>
      </c>
      <c r="BV2124" s="5" t="s">
        <v>665</v>
      </c>
      <c r="BW2124" s="5" t="s">
        <v>5994</v>
      </c>
    </row>
    <row r="2125" spans="51:75" x14ac:dyDescent="0.3">
      <c r="AY2125" s="12" t="e">
        <f>VLOOKUP(C2125,#REF!, 2,FALSE)</f>
        <v>#REF!</v>
      </c>
      <c r="BM2125" s="5" t="s">
        <v>1114</v>
      </c>
      <c r="BN2125" s="5" t="s">
        <v>672</v>
      </c>
      <c r="BO2125" s="5" t="s">
        <v>5995</v>
      </c>
      <c r="BU2125" s="5" t="s">
        <v>1114</v>
      </c>
      <c r="BV2125" s="5" t="s">
        <v>672</v>
      </c>
      <c r="BW2125" s="5" t="s">
        <v>5995</v>
      </c>
    </row>
    <row r="2126" spans="51:75" x14ac:dyDescent="0.3">
      <c r="AY2126" s="12" t="e">
        <f>VLOOKUP(C2126,#REF!, 2,FALSE)</f>
        <v>#REF!</v>
      </c>
      <c r="BM2126" s="5" t="s">
        <v>5996</v>
      </c>
      <c r="BN2126" s="5" t="s">
        <v>621</v>
      </c>
      <c r="BO2126" s="5" t="s">
        <v>4444</v>
      </c>
      <c r="BU2126" s="5" t="s">
        <v>5996</v>
      </c>
      <c r="BV2126" s="5" t="s">
        <v>621</v>
      </c>
      <c r="BW2126" s="5" t="s">
        <v>4444</v>
      </c>
    </row>
    <row r="2127" spans="51:75" x14ac:dyDescent="0.3">
      <c r="AY2127" s="12" t="e">
        <f>VLOOKUP(C2127,#REF!, 2,FALSE)</f>
        <v>#REF!</v>
      </c>
      <c r="BM2127" s="5" t="s">
        <v>5997</v>
      </c>
      <c r="BN2127" s="5" t="s">
        <v>17000</v>
      </c>
      <c r="BO2127" s="5" t="s">
        <v>1196</v>
      </c>
      <c r="BU2127" s="5" t="s">
        <v>5997</v>
      </c>
      <c r="BV2127" s="5" t="s">
        <v>17000</v>
      </c>
      <c r="BW2127" s="5" t="s">
        <v>1196</v>
      </c>
    </row>
    <row r="2128" spans="51:75" x14ac:dyDescent="0.3">
      <c r="AY2128" s="12" t="e">
        <f>VLOOKUP(C2128,#REF!, 2,FALSE)</f>
        <v>#REF!</v>
      </c>
      <c r="BM2128" s="5" t="s">
        <v>5998</v>
      </c>
      <c r="BN2128" s="5" t="s">
        <v>3010</v>
      </c>
      <c r="BO2128" s="5" t="s">
        <v>2986</v>
      </c>
      <c r="BU2128" s="5" t="s">
        <v>5998</v>
      </c>
      <c r="BV2128" s="5" t="s">
        <v>3010</v>
      </c>
      <c r="BW2128" s="5" t="s">
        <v>2986</v>
      </c>
    </row>
    <row r="2129" spans="51:75" x14ac:dyDescent="0.3">
      <c r="AY2129" s="12" t="e">
        <f>VLOOKUP(C2129,#REF!, 2,FALSE)</f>
        <v>#REF!</v>
      </c>
      <c r="BM2129" s="5" t="s">
        <v>5999</v>
      </c>
      <c r="BN2129" s="5" t="s">
        <v>633</v>
      </c>
      <c r="BO2129" s="5" t="s">
        <v>2986</v>
      </c>
      <c r="BU2129" s="5" t="s">
        <v>5999</v>
      </c>
      <c r="BV2129" s="5" t="s">
        <v>633</v>
      </c>
      <c r="BW2129" s="5" t="s">
        <v>2986</v>
      </c>
    </row>
    <row r="2130" spans="51:75" x14ac:dyDescent="0.3">
      <c r="AY2130" s="12" t="e">
        <f>VLOOKUP(C2130,#REF!, 2,FALSE)</f>
        <v>#REF!</v>
      </c>
      <c r="BM2130" s="5" t="s">
        <v>6000</v>
      </c>
      <c r="BN2130" s="5" t="s">
        <v>3050</v>
      </c>
      <c r="BO2130" s="5" t="s">
        <v>6001</v>
      </c>
      <c r="BU2130" s="5" t="s">
        <v>6000</v>
      </c>
      <c r="BV2130" s="5" t="s">
        <v>3050</v>
      </c>
      <c r="BW2130" s="5" t="s">
        <v>6001</v>
      </c>
    </row>
    <row r="2131" spans="51:75" x14ac:dyDescent="0.3">
      <c r="AY2131" s="12" t="e">
        <f>VLOOKUP(C2131,#REF!, 2,FALSE)</f>
        <v>#REF!</v>
      </c>
      <c r="BM2131" s="5" t="s">
        <v>6002</v>
      </c>
      <c r="BN2131" s="5" t="s">
        <v>615</v>
      </c>
      <c r="BO2131" s="5" t="s">
        <v>6003</v>
      </c>
      <c r="BU2131" s="5" t="s">
        <v>6002</v>
      </c>
      <c r="BV2131" s="5" t="s">
        <v>615</v>
      </c>
      <c r="BW2131" s="5" t="s">
        <v>6003</v>
      </c>
    </row>
    <row r="2132" spans="51:75" x14ac:dyDescent="0.3">
      <c r="AY2132" s="12" t="e">
        <f>VLOOKUP(C2132,#REF!, 2,FALSE)</f>
        <v>#REF!</v>
      </c>
      <c r="BM2132" s="5" t="s">
        <v>1115</v>
      </c>
      <c r="BN2132" s="5" t="s">
        <v>1128</v>
      </c>
      <c r="BO2132" s="5" t="s">
        <v>6004</v>
      </c>
      <c r="BU2132" s="5" t="s">
        <v>1115</v>
      </c>
      <c r="BV2132" s="5" t="s">
        <v>1128</v>
      </c>
      <c r="BW2132" s="5" t="s">
        <v>6004</v>
      </c>
    </row>
    <row r="2133" spans="51:75" x14ac:dyDescent="0.3">
      <c r="AY2133" s="12" t="e">
        <f>VLOOKUP(C2133,#REF!, 2,FALSE)</f>
        <v>#REF!</v>
      </c>
      <c r="BM2133" s="5" t="s">
        <v>6005</v>
      </c>
      <c r="BN2133" s="5" t="s">
        <v>3210</v>
      </c>
      <c r="BO2133" s="5" t="s">
        <v>2986</v>
      </c>
      <c r="BU2133" s="5" t="s">
        <v>6005</v>
      </c>
      <c r="BV2133" s="5" t="s">
        <v>3210</v>
      </c>
      <c r="BW2133" s="5" t="s">
        <v>2986</v>
      </c>
    </row>
    <row r="2134" spans="51:75" x14ac:dyDescent="0.3">
      <c r="AY2134" s="12" t="e">
        <f>VLOOKUP(C2134,#REF!, 2,FALSE)</f>
        <v>#REF!</v>
      </c>
      <c r="BM2134" s="5" t="s">
        <v>170</v>
      </c>
      <c r="BN2134" s="5" t="s">
        <v>3210</v>
      </c>
      <c r="BO2134" s="5" t="s">
        <v>2986</v>
      </c>
      <c r="BU2134" s="5" t="s">
        <v>170</v>
      </c>
      <c r="BV2134" s="5" t="s">
        <v>3210</v>
      </c>
      <c r="BW2134" s="5" t="s">
        <v>2986</v>
      </c>
    </row>
    <row r="2135" spans="51:75" x14ac:dyDescent="0.3">
      <c r="AY2135" s="12" t="e">
        <f>VLOOKUP(C2135,#REF!, 2,FALSE)</f>
        <v>#REF!</v>
      </c>
      <c r="BM2135" s="5" t="s">
        <v>6006</v>
      </c>
      <c r="BN2135" s="5" t="s">
        <v>3088</v>
      </c>
      <c r="BO2135" s="5" t="s">
        <v>2986</v>
      </c>
      <c r="BU2135" s="5" t="s">
        <v>6006</v>
      </c>
      <c r="BV2135" s="5" t="s">
        <v>3088</v>
      </c>
      <c r="BW2135" s="5" t="s">
        <v>2986</v>
      </c>
    </row>
    <row r="2136" spans="51:75" x14ac:dyDescent="0.3">
      <c r="AY2136" s="12" t="e">
        <f>VLOOKUP(C2136,#REF!, 2,FALSE)</f>
        <v>#REF!</v>
      </c>
      <c r="BM2136" s="5" t="s">
        <v>6007</v>
      </c>
      <c r="BN2136" s="5" t="s">
        <v>2986</v>
      </c>
      <c r="BO2136" s="5" t="s">
        <v>6008</v>
      </c>
      <c r="BU2136" s="5" t="s">
        <v>6007</v>
      </c>
      <c r="BV2136" s="5" t="s">
        <v>2986</v>
      </c>
      <c r="BW2136" s="5" t="s">
        <v>6008</v>
      </c>
    </row>
    <row r="2137" spans="51:75" x14ac:dyDescent="0.3">
      <c r="AY2137" s="12" t="e">
        <f>VLOOKUP(C2137,#REF!, 2,FALSE)</f>
        <v>#REF!</v>
      </c>
      <c r="BM2137" s="5" t="s">
        <v>6009</v>
      </c>
      <c r="BN2137" s="5" t="s">
        <v>2986</v>
      </c>
      <c r="BO2137" s="5" t="s">
        <v>2986</v>
      </c>
      <c r="BU2137" s="5" t="s">
        <v>6009</v>
      </c>
      <c r="BV2137" s="5" t="s">
        <v>2986</v>
      </c>
      <c r="BW2137" s="5" t="s">
        <v>2986</v>
      </c>
    </row>
    <row r="2138" spans="51:75" x14ac:dyDescent="0.3">
      <c r="AY2138" s="12" t="e">
        <f>VLOOKUP(C2138,#REF!, 2,FALSE)</f>
        <v>#REF!</v>
      </c>
      <c r="BM2138" s="5" t="s">
        <v>6010</v>
      </c>
      <c r="BN2138" s="5" t="s">
        <v>2986</v>
      </c>
      <c r="BO2138" s="5" t="s">
        <v>2986</v>
      </c>
      <c r="BU2138" s="5" t="s">
        <v>6010</v>
      </c>
      <c r="BV2138" s="5" t="s">
        <v>2986</v>
      </c>
      <c r="BW2138" s="5" t="s">
        <v>2986</v>
      </c>
    </row>
    <row r="2139" spans="51:75" x14ac:dyDescent="0.3">
      <c r="AY2139" s="12" t="e">
        <f>VLOOKUP(C2139,#REF!, 2,FALSE)</f>
        <v>#REF!</v>
      </c>
      <c r="BM2139" s="5" t="s">
        <v>6011</v>
      </c>
      <c r="BN2139" s="5" t="s">
        <v>623</v>
      </c>
      <c r="BO2139" s="5" t="s">
        <v>6012</v>
      </c>
      <c r="BU2139" s="5" t="s">
        <v>6011</v>
      </c>
      <c r="BV2139" s="5" t="s">
        <v>623</v>
      </c>
      <c r="BW2139" s="5" t="s">
        <v>6012</v>
      </c>
    </row>
    <row r="2140" spans="51:75" x14ac:dyDescent="0.3">
      <c r="AY2140" s="12" t="e">
        <f>VLOOKUP(C2140,#REF!, 2,FALSE)</f>
        <v>#REF!</v>
      </c>
      <c r="BM2140" s="5" t="s">
        <v>1116</v>
      </c>
      <c r="BN2140" s="5" t="s">
        <v>625</v>
      </c>
      <c r="BO2140" s="5" t="s">
        <v>2268</v>
      </c>
      <c r="BU2140" s="5" t="s">
        <v>1116</v>
      </c>
      <c r="BV2140" s="5" t="s">
        <v>625</v>
      </c>
      <c r="BW2140" s="5" t="s">
        <v>2268</v>
      </c>
    </row>
    <row r="2141" spans="51:75" x14ac:dyDescent="0.3">
      <c r="AY2141" s="12" t="e">
        <f>VLOOKUP(C2141,#REF!, 2,FALSE)</f>
        <v>#REF!</v>
      </c>
      <c r="BM2141" s="5" t="s">
        <v>6013</v>
      </c>
      <c r="BN2141" s="5" t="s">
        <v>806</v>
      </c>
      <c r="BO2141" s="5" t="s">
        <v>6014</v>
      </c>
      <c r="BU2141" s="5" t="s">
        <v>6013</v>
      </c>
      <c r="BV2141" s="5" t="s">
        <v>806</v>
      </c>
      <c r="BW2141" s="5" t="s">
        <v>6014</v>
      </c>
    </row>
    <row r="2142" spans="51:75" x14ac:dyDescent="0.3">
      <c r="AY2142" s="12" t="e">
        <f>VLOOKUP(C2142,#REF!, 2,FALSE)</f>
        <v>#REF!</v>
      </c>
      <c r="BM2142" s="5" t="s">
        <v>6015</v>
      </c>
      <c r="BN2142" s="5" t="s">
        <v>3261</v>
      </c>
      <c r="BO2142" s="5" t="s">
        <v>773</v>
      </c>
      <c r="BU2142" s="5" t="s">
        <v>6015</v>
      </c>
      <c r="BV2142" s="5" t="s">
        <v>3261</v>
      </c>
      <c r="BW2142" s="5" t="s">
        <v>773</v>
      </c>
    </row>
    <row r="2143" spans="51:75" x14ac:dyDescent="0.3">
      <c r="AY2143" s="12" t="e">
        <f>VLOOKUP(C2143,#REF!, 2,FALSE)</f>
        <v>#REF!</v>
      </c>
      <c r="BM2143" s="5" t="s">
        <v>6016</v>
      </c>
      <c r="BN2143" s="5" t="s">
        <v>618</v>
      </c>
      <c r="BO2143" s="5" t="s">
        <v>6017</v>
      </c>
      <c r="BU2143" s="5" t="s">
        <v>6016</v>
      </c>
      <c r="BV2143" s="5" t="s">
        <v>618</v>
      </c>
      <c r="BW2143" s="5" t="s">
        <v>6017</v>
      </c>
    </row>
    <row r="2144" spans="51:75" x14ac:dyDescent="0.3">
      <c r="AY2144" s="12" t="e">
        <f>VLOOKUP(C2144,#REF!, 2,FALSE)</f>
        <v>#REF!</v>
      </c>
      <c r="BM2144" s="5" t="s">
        <v>6018</v>
      </c>
      <c r="BN2144" s="5" t="s">
        <v>2986</v>
      </c>
      <c r="BO2144" s="5" t="s">
        <v>6019</v>
      </c>
      <c r="BU2144" s="5" t="s">
        <v>6018</v>
      </c>
      <c r="BV2144" s="5" t="s">
        <v>2986</v>
      </c>
      <c r="BW2144" s="5" t="s">
        <v>6019</v>
      </c>
    </row>
    <row r="2145" spans="51:75" x14ac:dyDescent="0.3">
      <c r="AY2145" s="12" t="e">
        <f>VLOOKUP(C2145,#REF!, 2,FALSE)</f>
        <v>#REF!</v>
      </c>
      <c r="BM2145" s="5" t="s">
        <v>6020</v>
      </c>
      <c r="BN2145" s="5" t="s">
        <v>3010</v>
      </c>
      <c r="BO2145" s="5" t="s">
        <v>1781</v>
      </c>
      <c r="BU2145" s="5" t="s">
        <v>6020</v>
      </c>
      <c r="BV2145" s="5" t="s">
        <v>3010</v>
      </c>
      <c r="BW2145" s="5" t="s">
        <v>1781</v>
      </c>
    </row>
    <row r="2146" spans="51:75" x14ac:dyDescent="0.3">
      <c r="AY2146" s="12" t="e">
        <f>VLOOKUP(C2146,#REF!, 2,FALSE)</f>
        <v>#REF!</v>
      </c>
      <c r="BM2146" s="5" t="s">
        <v>6021</v>
      </c>
      <c r="BN2146" s="5" t="s">
        <v>615</v>
      </c>
      <c r="BO2146" s="5" t="s">
        <v>1126</v>
      </c>
      <c r="BU2146" s="5" t="s">
        <v>6021</v>
      </c>
      <c r="BV2146" s="5" t="s">
        <v>615</v>
      </c>
      <c r="BW2146" s="5" t="s">
        <v>1126</v>
      </c>
    </row>
    <row r="2147" spans="51:75" x14ac:dyDescent="0.3">
      <c r="AY2147" s="12" t="e">
        <f>VLOOKUP(C2147,#REF!, 2,FALSE)</f>
        <v>#REF!</v>
      </c>
      <c r="BM2147" s="5" t="s">
        <v>6022</v>
      </c>
      <c r="BN2147" s="5" t="s">
        <v>639</v>
      </c>
      <c r="BO2147" s="5" t="s">
        <v>1019</v>
      </c>
      <c r="BU2147" s="5" t="s">
        <v>6022</v>
      </c>
      <c r="BV2147" s="5" t="s">
        <v>639</v>
      </c>
      <c r="BW2147" s="5" t="s">
        <v>1019</v>
      </c>
    </row>
    <row r="2148" spans="51:75" x14ac:dyDescent="0.3">
      <c r="AY2148" s="12" t="e">
        <f>VLOOKUP(C2148,#REF!, 2,FALSE)</f>
        <v>#REF!</v>
      </c>
      <c r="BM2148" s="5" t="s">
        <v>6023</v>
      </c>
      <c r="BN2148" s="5" t="s">
        <v>633</v>
      </c>
      <c r="BO2148" s="5" t="s">
        <v>1168</v>
      </c>
      <c r="BU2148" s="5" t="s">
        <v>6023</v>
      </c>
      <c r="BV2148" s="5" t="s">
        <v>633</v>
      </c>
      <c r="BW2148" s="5" t="s">
        <v>1168</v>
      </c>
    </row>
    <row r="2149" spans="51:75" x14ac:dyDescent="0.3">
      <c r="AY2149" s="12" t="e">
        <f>VLOOKUP(C2149,#REF!, 2,FALSE)</f>
        <v>#REF!</v>
      </c>
      <c r="BM2149" s="5" t="s">
        <v>6024</v>
      </c>
      <c r="BN2149" s="5" t="s">
        <v>615</v>
      </c>
      <c r="BO2149" s="5" t="s">
        <v>1378</v>
      </c>
      <c r="BU2149" s="5" t="s">
        <v>6024</v>
      </c>
      <c r="BV2149" s="5" t="s">
        <v>615</v>
      </c>
      <c r="BW2149" s="5" t="s">
        <v>1378</v>
      </c>
    </row>
    <row r="2150" spans="51:75" x14ac:dyDescent="0.3">
      <c r="AY2150" s="12" t="e">
        <f>VLOOKUP(C2150,#REF!, 2,FALSE)</f>
        <v>#REF!</v>
      </c>
      <c r="BM2150" s="5" t="s">
        <v>6026</v>
      </c>
      <c r="BN2150" s="5" t="s">
        <v>3010</v>
      </c>
      <c r="BO2150" s="5" t="s">
        <v>2986</v>
      </c>
      <c r="BU2150" s="5" t="s">
        <v>6026</v>
      </c>
      <c r="BV2150" s="5" t="s">
        <v>3010</v>
      </c>
      <c r="BW2150" s="5" t="s">
        <v>2986</v>
      </c>
    </row>
    <row r="2151" spans="51:75" x14ac:dyDescent="0.3">
      <c r="AY2151" s="12" t="e">
        <f>VLOOKUP(C2151,#REF!, 2,FALSE)</f>
        <v>#REF!</v>
      </c>
      <c r="BM2151" s="5" t="s">
        <v>6027</v>
      </c>
      <c r="BN2151" s="5" t="s">
        <v>3010</v>
      </c>
      <c r="BO2151" s="5" t="s">
        <v>2986</v>
      </c>
      <c r="BU2151" s="5" t="s">
        <v>6027</v>
      </c>
      <c r="BV2151" s="5" t="s">
        <v>3010</v>
      </c>
      <c r="BW2151" s="5" t="s">
        <v>2986</v>
      </c>
    </row>
    <row r="2152" spans="51:75" x14ac:dyDescent="0.3">
      <c r="AY2152" s="12" t="e">
        <f>VLOOKUP(C2152,#REF!, 2,FALSE)</f>
        <v>#REF!</v>
      </c>
      <c r="BM2152" s="5" t="s">
        <v>6028</v>
      </c>
      <c r="BN2152" s="5" t="s">
        <v>3010</v>
      </c>
      <c r="BO2152" s="5" t="s">
        <v>2986</v>
      </c>
      <c r="BU2152" s="5" t="s">
        <v>6028</v>
      </c>
      <c r="BV2152" s="5" t="s">
        <v>3010</v>
      </c>
      <c r="BW2152" s="5" t="s">
        <v>2986</v>
      </c>
    </row>
    <row r="2153" spans="51:75" x14ac:dyDescent="0.3">
      <c r="AY2153" s="12" t="e">
        <f>VLOOKUP(C2153,#REF!, 2,FALSE)</f>
        <v>#REF!</v>
      </c>
      <c r="BM2153" s="5" t="s">
        <v>1117</v>
      </c>
      <c r="BN2153" s="5" t="s">
        <v>642</v>
      </c>
      <c r="BO2153" s="5" t="s">
        <v>3117</v>
      </c>
      <c r="BU2153" s="5" t="s">
        <v>1117</v>
      </c>
      <c r="BV2153" s="5" t="s">
        <v>642</v>
      </c>
      <c r="BW2153" s="5" t="s">
        <v>3117</v>
      </c>
    </row>
    <row r="2154" spans="51:75" x14ac:dyDescent="0.3">
      <c r="AY2154" s="12" t="e">
        <f>VLOOKUP(C2154,#REF!, 2,FALSE)</f>
        <v>#REF!</v>
      </c>
      <c r="BM2154" s="5" t="s">
        <v>6029</v>
      </c>
      <c r="BN2154" s="5" t="s">
        <v>3007</v>
      </c>
      <c r="BO2154" s="5" t="s">
        <v>6030</v>
      </c>
      <c r="BU2154" s="5" t="s">
        <v>6029</v>
      </c>
      <c r="BV2154" s="5" t="s">
        <v>3007</v>
      </c>
      <c r="BW2154" s="5" t="s">
        <v>6030</v>
      </c>
    </row>
    <row r="2155" spans="51:75" x14ac:dyDescent="0.3">
      <c r="AY2155" s="12" t="e">
        <f>VLOOKUP(C2155,#REF!, 2,FALSE)</f>
        <v>#REF!</v>
      </c>
      <c r="BM2155" s="5" t="s">
        <v>1118</v>
      </c>
      <c r="BN2155" s="5" t="s">
        <v>1345</v>
      </c>
      <c r="BO2155" s="5" t="s">
        <v>6031</v>
      </c>
      <c r="BU2155" s="5" t="s">
        <v>1118</v>
      </c>
      <c r="BV2155" s="5" t="s">
        <v>1345</v>
      </c>
      <c r="BW2155" s="5" t="s">
        <v>6031</v>
      </c>
    </row>
    <row r="2156" spans="51:75" x14ac:dyDescent="0.3">
      <c r="AY2156" s="12" t="e">
        <f>VLOOKUP(C2156,#REF!, 2,FALSE)</f>
        <v>#REF!</v>
      </c>
      <c r="BM2156" s="5" t="s">
        <v>6033</v>
      </c>
      <c r="BN2156" s="5" t="s">
        <v>844</v>
      </c>
      <c r="BO2156" s="5" t="s">
        <v>6034</v>
      </c>
      <c r="BU2156" s="5" t="s">
        <v>6033</v>
      </c>
      <c r="BV2156" s="5" t="s">
        <v>844</v>
      </c>
      <c r="BW2156" s="5" t="s">
        <v>6034</v>
      </c>
    </row>
    <row r="2157" spans="51:75" x14ac:dyDescent="0.3">
      <c r="AY2157" s="12" t="e">
        <f>VLOOKUP(C2157,#REF!, 2,FALSE)</f>
        <v>#REF!</v>
      </c>
      <c r="BM2157" s="5" t="s">
        <v>6035</v>
      </c>
      <c r="BN2157" s="5" t="s">
        <v>17000</v>
      </c>
      <c r="BO2157" s="5" t="s">
        <v>3071</v>
      </c>
      <c r="BU2157" s="5" t="s">
        <v>6035</v>
      </c>
      <c r="BV2157" s="5" t="s">
        <v>17000</v>
      </c>
      <c r="BW2157" s="5" t="s">
        <v>3071</v>
      </c>
    </row>
    <row r="2158" spans="51:75" x14ac:dyDescent="0.3">
      <c r="AY2158" s="12" t="e">
        <f>VLOOKUP(C2158,#REF!, 2,FALSE)</f>
        <v>#REF!</v>
      </c>
      <c r="BM2158" s="5" t="s">
        <v>6036</v>
      </c>
      <c r="BN2158" s="5" t="s">
        <v>3210</v>
      </c>
      <c r="BO2158" s="5" t="s">
        <v>851</v>
      </c>
      <c r="BU2158" s="5" t="s">
        <v>6036</v>
      </c>
      <c r="BV2158" s="5" t="s">
        <v>3210</v>
      </c>
      <c r="BW2158" s="5" t="s">
        <v>851</v>
      </c>
    </row>
    <row r="2159" spans="51:75" x14ac:dyDescent="0.3">
      <c r="AY2159" s="12" t="e">
        <f>VLOOKUP(C2159,#REF!, 2,FALSE)</f>
        <v>#REF!</v>
      </c>
      <c r="BM2159" s="5" t="s">
        <v>171</v>
      </c>
      <c r="BN2159" s="5" t="s">
        <v>1345</v>
      </c>
      <c r="BO2159" s="5" t="s">
        <v>6037</v>
      </c>
      <c r="BU2159" s="5" t="s">
        <v>171</v>
      </c>
      <c r="BV2159" s="5" t="s">
        <v>1345</v>
      </c>
      <c r="BW2159" s="5" t="s">
        <v>6037</v>
      </c>
    </row>
    <row r="2160" spans="51:75" x14ac:dyDescent="0.3">
      <c r="AY2160" s="12" t="e">
        <f>VLOOKUP(C2160,#REF!, 2,FALSE)</f>
        <v>#REF!</v>
      </c>
      <c r="BM2160" s="5" t="s">
        <v>6038</v>
      </c>
      <c r="BN2160" s="5" t="s">
        <v>17000</v>
      </c>
      <c r="BO2160" s="5" t="s">
        <v>959</v>
      </c>
      <c r="BU2160" s="5" t="s">
        <v>6038</v>
      </c>
      <c r="BV2160" s="5" t="s">
        <v>17000</v>
      </c>
      <c r="BW2160" s="5" t="s">
        <v>959</v>
      </c>
    </row>
    <row r="2161" spans="51:75" x14ac:dyDescent="0.3">
      <c r="AY2161" s="12" t="e">
        <f>VLOOKUP(C2161,#REF!, 2,FALSE)</f>
        <v>#REF!</v>
      </c>
      <c r="BM2161" s="5" t="s">
        <v>6039</v>
      </c>
      <c r="BN2161" s="5" t="s">
        <v>3088</v>
      </c>
      <c r="BO2161" s="5" t="s">
        <v>6040</v>
      </c>
      <c r="BU2161" s="5" t="s">
        <v>6039</v>
      </c>
      <c r="BV2161" s="5" t="s">
        <v>3088</v>
      </c>
      <c r="BW2161" s="5" t="s">
        <v>6040</v>
      </c>
    </row>
    <row r="2162" spans="51:75" x14ac:dyDescent="0.3">
      <c r="AY2162" s="12" t="e">
        <f>VLOOKUP(C2162,#REF!, 2,FALSE)</f>
        <v>#REF!</v>
      </c>
      <c r="BM2162" s="5" t="s">
        <v>6041</v>
      </c>
      <c r="BN2162" s="5" t="s">
        <v>1345</v>
      </c>
      <c r="BO2162" s="5" t="s">
        <v>6042</v>
      </c>
      <c r="BU2162" s="5" t="s">
        <v>6041</v>
      </c>
      <c r="BV2162" s="5" t="s">
        <v>1345</v>
      </c>
      <c r="BW2162" s="5" t="s">
        <v>6042</v>
      </c>
    </row>
    <row r="2163" spans="51:75" x14ac:dyDescent="0.3">
      <c r="AY2163" s="12" t="e">
        <f>VLOOKUP(C2163,#REF!, 2,FALSE)</f>
        <v>#REF!</v>
      </c>
      <c r="BM2163" s="5" t="s">
        <v>6043</v>
      </c>
      <c r="BN2163" s="5" t="s">
        <v>17000</v>
      </c>
      <c r="BO2163" s="5" t="s">
        <v>6044</v>
      </c>
      <c r="BU2163" s="5" t="s">
        <v>6043</v>
      </c>
      <c r="BV2163" s="5" t="s">
        <v>17000</v>
      </c>
      <c r="BW2163" s="5" t="s">
        <v>6044</v>
      </c>
    </row>
    <row r="2164" spans="51:75" x14ac:dyDescent="0.3">
      <c r="AY2164" s="12" t="e">
        <f>VLOOKUP(C2164,#REF!, 2,FALSE)</f>
        <v>#REF!</v>
      </c>
      <c r="BM2164" s="5" t="s">
        <v>6045</v>
      </c>
      <c r="BN2164" s="5" t="s">
        <v>1142</v>
      </c>
      <c r="BO2164" s="5" t="s">
        <v>6046</v>
      </c>
      <c r="BU2164" s="5" t="s">
        <v>6045</v>
      </c>
      <c r="BV2164" s="5" t="s">
        <v>1142</v>
      </c>
      <c r="BW2164" s="5" t="s">
        <v>6046</v>
      </c>
    </row>
    <row r="2165" spans="51:75" x14ac:dyDescent="0.3">
      <c r="AY2165" s="12" t="e">
        <f>VLOOKUP(C2165,#REF!, 2,FALSE)</f>
        <v>#REF!</v>
      </c>
      <c r="BM2165" s="5" t="s">
        <v>1119</v>
      </c>
      <c r="BN2165" s="5" t="s">
        <v>1142</v>
      </c>
      <c r="BO2165" s="5" t="s">
        <v>6047</v>
      </c>
      <c r="BU2165" s="5" t="s">
        <v>1119</v>
      </c>
      <c r="BV2165" s="5" t="s">
        <v>1142</v>
      </c>
      <c r="BW2165" s="5" t="s">
        <v>6047</v>
      </c>
    </row>
    <row r="2166" spans="51:75" x14ac:dyDescent="0.3">
      <c r="AY2166" s="12" t="e">
        <f>VLOOKUP(C2166,#REF!, 2,FALSE)</f>
        <v>#REF!</v>
      </c>
      <c r="BM2166" s="5" t="s">
        <v>6048</v>
      </c>
      <c r="BN2166" s="5" t="s">
        <v>658</v>
      </c>
      <c r="BO2166" s="5" t="s">
        <v>5752</v>
      </c>
      <c r="BU2166" s="5" t="s">
        <v>6048</v>
      </c>
      <c r="BV2166" s="5" t="s">
        <v>658</v>
      </c>
      <c r="BW2166" s="5" t="s">
        <v>5752</v>
      </c>
    </row>
    <row r="2167" spans="51:75" x14ac:dyDescent="0.3">
      <c r="AY2167" s="12" t="e">
        <f>VLOOKUP(C2167,#REF!, 2,FALSE)</f>
        <v>#REF!</v>
      </c>
      <c r="BM2167" s="5" t="s">
        <v>6049</v>
      </c>
      <c r="BN2167" s="5" t="s">
        <v>17000</v>
      </c>
      <c r="BO2167" s="5" t="s">
        <v>3487</v>
      </c>
      <c r="BU2167" s="5" t="s">
        <v>6049</v>
      </c>
      <c r="BV2167" s="5" t="s">
        <v>17000</v>
      </c>
      <c r="BW2167" s="5" t="s">
        <v>3487</v>
      </c>
    </row>
    <row r="2168" spans="51:75" x14ac:dyDescent="0.3">
      <c r="AY2168" s="12" t="e">
        <f>VLOOKUP(C2168,#REF!, 2,FALSE)</f>
        <v>#REF!</v>
      </c>
      <c r="BM2168" s="5" t="s">
        <v>6050</v>
      </c>
      <c r="BN2168" s="5" t="s">
        <v>3210</v>
      </c>
      <c r="BO2168" s="5" t="s">
        <v>6051</v>
      </c>
      <c r="BU2168" s="5" t="s">
        <v>6050</v>
      </c>
      <c r="BV2168" s="5" t="s">
        <v>3210</v>
      </c>
      <c r="BW2168" s="5" t="s">
        <v>6051</v>
      </c>
    </row>
    <row r="2169" spans="51:75" x14ac:dyDescent="0.3">
      <c r="AY2169" s="12" t="e">
        <f>VLOOKUP(C2169,#REF!, 2,FALSE)</f>
        <v>#REF!</v>
      </c>
      <c r="BM2169" s="5" t="s">
        <v>6052</v>
      </c>
      <c r="BN2169" s="5" t="s">
        <v>17000</v>
      </c>
      <c r="BO2169" s="5" t="s">
        <v>5173</v>
      </c>
      <c r="BU2169" s="5" t="s">
        <v>6052</v>
      </c>
      <c r="BV2169" s="5" t="s">
        <v>17000</v>
      </c>
      <c r="BW2169" s="5" t="s">
        <v>5173</v>
      </c>
    </row>
    <row r="2170" spans="51:75" x14ac:dyDescent="0.3">
      <c r="AY2170" s="12" t="e">
        <f>VLOOKUP(C2170,#REF!, 2,FALSE)</f>
        <v>#REF!</v>
      </c>
      <c r="BM2170" s="5" t="s">
        <v>6053</v>
      </c>
      <c r="BN2170" s="5" t="s">
        <v>17000</v>
      </c>
      <c r="BO2170" s="5" t="s">
        <v>3882</v>
      </c>
      <c r="BU2170" s="5" t="s">
        <v>6053</v>
      </c>
      <c r="BV2170" s="5" t="s">
        <v>17000</v>
      </c>
      <c r="BW2170" s="5" t="s">
        <v>3882</v>
      </c>
    </row>
    <row r="2171" spans="51:75" x14ac:dyDescent="0.3">
      <c r="AY2171" s="12" t="e">
        <f>VLOOKUP(C2171,#REF!, 2,FALSE)</f>
        <v>#REF!</v>
      </c>
      <c r="BM2171" s="5" t="s">
        <v>6054</v>
      </c>
      <c r="BN2171" s="5" t="s">
        <v>627</v>
      </c>
      <c r="BO2171" s="5" t="s">
        <v>773</v>
      </c>
      <c r="BU2171" s="5" t="s">
        <v>6054</v>
      </c>
      <c r="BV2171" s="5" t="s">
        <v>627</v>
      </c>
      <c r="BW2171" s="5" t="s">
        <v>773</v>
      </c>
    </row>
    <row r="2172" spans="51:75" x14ac:dyDescent="0.3">
      <c r="AY2172" s="12" t="e">
        <f>VLOOKUP(C2172,#REF!, 2,FALSE)</f>
        <v>#REF!</v>
      </c>
      <c r="BM2172" s="5" t="s">
        <v>6055</v>
      </c>
      <c r="BN2172" s="5" t="s">
        <v>3050</v>
      </c>
      <c r="BO2172" s="5" t="s">
        <v>6056</v>
      </c>
      <c r="BU2172" s="5" t="s">
        <v>6055</v>
      </c>
      <c r="BV2172" s="5" t="s">
        <v>3050</v>
      </c>
      <c r="BW2172" s="5" t="s">
        <v>6056</v>
      </c>
    </row>
    <row r="2173" spans="51:75" x14ac:dyDescent="0.3">
      <c r="AY2173" s="12" t="e">
        <f>VLOOKUP(C2173,#REF!, 2,FALSE)</f>
        <v>#REF!</v>
      </c>
      <c r="BM2173" s="5" t="s">
        <v>6057</v>
      </c>
      <c r="BN2173" s="5" t="s">
        <v>3092</v>
      </c>
      <c r="BO2173" s="5" t="s">
        <v>2986</v>
      </c>
      <c r="BU2173" s="5" t="s">
        <v>6057</v>
      </c>
      <c r="BV2173" s="5" t="s">
        <v>3092</v>
      </c>
      <c r="BW2173" s="5" t="s">
        <v>2986</v>
      </c>
    </row>
    <row r="2174" spans="51:75" x14ac:dyDescent="0.3">
      <c r="AY2174" s="12" t="e">
        <f>VLOOKUP(C2174,#REF!, 2,FALSE)</f>
        <v>#REF!</v>
      </c>
      <c r="BM2174" s="5" t="s">
        <v>6058</v>
      </c>
      <c r="BN2174" s="5" t="s">
        <v>17000</v>
      </c>
      <c r="BO2174" s="5" t="s">
        <v>6059</v>
      </c>
      <c r="BU2174" s="5" t="s">
        <v>6058</v>
      </c>
      <c r="BV2174" s="5" t="s">
        <v>17000</v>
      </c>
      <c r="BW2174" s="5" t="s">
        <v>6059</v>
      </c>
    </row>
    <row r="2175" spans="51:75" x14ac:dyDescent="0.3">
      <c r="AY2175" s="12" t="e">
        <f>VLOOKUP(C2175,#REF!, 2,FALSE)</f>
        <v>#REF!</v>
      </c>
      <c r="BM2175" s="5" t="s">
        <v>6060</v>
      </c>
      <c r="BN2175" s="5" t="s">
        <v>17000</v>
      </c>
      <c r="BO2175" s="5" t="s">
        <v>2986</v>
      </c>
      <c r="BU2175" s="5" t="s">
        <v>6060</v>
      </c>
      <c r="BV2175" s="5" t="s">
        <v>17000</v>
      </c>
      <c r="BW2175" s="5" t="s">
        <v>2986</v>
      </c>
    </row>
    <row r="2176" spans="51:75" x14ac:dyDescent="0.3">
      <c r="AY2176" s="12" t="e">
        <f>VLOOKUP(C2176,#REF!, 2,FALSE)</f>
        <v>#REF!</v>
      </c>
      <c r="BM2176" s="5" t="s">
        <v>6061</v>
      </c>
      <c r="BN2176" s="5" t="s">
        <v>2986</v>
      </c>
      <c r="BO2176" s="5" t="s">
        <v>773</v>
      </c>
      <c r="BU2176" s="5" t="s">
        <v>6061</v>
      </c>
      <c r="BV2176" s="5" t="s">
        <v>2986</v>
      </c>
      <c r="BW2176" s="5" t="s">
        <v>773</v>
      </c>
    </row>
    <row r="2177" spans="51:75" x14ac:dyDescent="0.3">
      <c r="AY2177" s="12" t="e">
        <f>VLOOKUP(C2177,#REF!, 2,FALSE)</f>
        <v>#REF!</v>
      </c>
      <c r="BM2177" s="5" t="s">
        <v>6062</v>
      </c>
      <c r="BN2177" s="5" t="s">
        <v>3261</v>
      </c>
      <c r="BO2177" s="5" t="s">
        <v>6063</v>
      </c>
      <c r="BU2177" s="5" t="s">
        <v>6062</v>
      </c>
      <c r="BV2177" s="5" t="s">
        <v>3261</v>
      </c>
      <c r="BW2177" s="5" t="s">
        <v>6063</v>
      </c>
    </row>
    <row r="2178" spans="51:75" x14ac:dyDescent="0.3">
      <c r="AY2178" s="12" t="e">
        <f>VLOOKUP(C2178,#REF!, 2,FALSE)</f>
        <v>#REF!</v>
      </c>
      <c r="BM2178" s="5" t="s">
        <v>6064</v>
      </c>
      <c r="BN2178" s="5" t="s">
        <v>3261</v>
      </c>
      <c r="BO2178" s="5" t="s">
        <v>5383</v>
      </c>
      <c r="BU2178" s="5" t="s">
        <v>6064</v>
      </c>
      <c r="BV2178" s="5" t="s">
        <v>3261</v>
      </c>
      <c r="BW2178" s="5" t="s">
        <v>5383</v>
      </c>
    </row>
    <row r="2179" spans="51:75" x14ac:dyDescent="0.3">
      <c r="AY2179" s="12" t="e">
        <f>VLOOKUP(C2179,#REF!, 2,FALSE)</f>
        <v>#REF!</v>
      </c>
      <c r="BM2179" s="5" t="s">
        <v>6065</v>
      </c>
      <c r="BN2179" s="5" t="s">
        <v>3033</v>
      </c>
      <c r="BO2179" s="5" t="s">
        <v>6066</v>
      </c>
      <c r="BU2179" s="5" t="s">
        <v>6065</v>
      </c>
      <c r="BV2179" s="5" t="s">
        <v>3033</v>
      </c>
      <c r="BW2179" s="5" t="s">
        <v>6066</v>
      </c>
    </row>
    <row r="2180" spans="51:75" x14ac:dyDescent="0.3">
      <c r="AY2180" s="12" t="e">
        <f>VLOOKUP(C2180,#REF!, 2,FALSE)</f>
        <v>#REF!</v>
      </c>
      <c r="BM2180" s="5" t="s">
        <v>6067</v>
      </c>
      <c r="BN2180" s="5" t="s">
        <v>17000</v>
      </c>
      <c r="BO2180" s="5" t="s">
        <v>6068</v>
      </c>
      <c r="BU2180" s="5" t="s">
        <v>6067</v>
      </c>
      <c r="BV2180" s="5" t="s">
        <v>17000</v>
      </c>
      <c r="BW2180" s="5" t="s">
        <v>6068</v>
      </c>
    </row>
    <row r="2181" spans="51:75" x14ac:dyDescent="0.3">
      <c r="AY2181" s="12" t="e">
        <f>VLOOKUP(C2181,#REF!, 2,FALSE)</f>
        <v>#REF!</v>
      </c>
      <c r="BM2181" s="5" t="s">
        <v>6069</v>
      </c>
      <c r="BN2181" s="5" t="s">
        <v>865</v>
      </c>
      <c r="BO2181" s="5" t="s">
        <v>6070</v>
      </c>
      <c r="BU2181" s="5" t="s">
        <v>6069</v>
      </c>
      <c r="BV2181" s="5" t="s">
        <v>865</v>
      </c>
      <c r="BW2181" s="5" t="s">
        <v>6070</v>
      </c>
    </row>
    <row r="2182" spans="51:75" x14ac:dyDescent="0.3">
      <c r="AY2182" s="12" t="e">
        <f>VLOOKUP(C2182,#REF!, 2,FALSE)</f>
        <v>#REF!</v>
      </c>
      <c r="BM2182" s="5" t="s">
        <v>6071</v>
      </c>
      <c r="BN2182" s="5" t="s">
        <v>17000</v>
      </c>
      <c r="BO2182" s="5" t="s">
        <v>2773</v>
      </c>
      <c r="BU2182" s="5" t="s">
        <v>6071</v>
      </c>
      <c r="BV2182" s="5" t="s">
        <v>17000</v>
      </c>
      <c r="BW2182" s="5" t="s">
        <v>2773</v>
      </c>
    </row>
    <row r="2183" spans="51:75" x14ac:dyDescent="0.3">
      <c r="AY2183" s="12" t="e">
        <f>VLOOKUP(C2183,#REF!, 2,FALSE)</f>
        <v>#REF!</v>
      </c>
      <c r="BM2183" s="5" t="s">
        <v>6072</v>
      </c>
      <c r="BN2183" s="5" t="s">
        <v>1448</v>
      </c>
      <c r="BO2183" s="5" t="s">
        <v>6073</v>
      </c>
      <c r="BU2183" s="5" t="s">
        <v>6072</v>
      </c>
      <c r="BV2183" s="5" t="s">
        <v>1448</v>
      </c>
      <c r="BW2183" s="5" t="s">
        <v>6073</v>
      </c>
    </row>
    <row r="2184" spans="51:75" x14ac:dyDescent="0.3">
      <c r="AY2184" s="12" t="e">
        <f>VLOOKUP(C2184,#REF!, 2,FALSE)</f>
        <v>#REF!</v>
      </c>
      <c r="BM2184" s="5" t="s">
        <v>1120</v>
      </c>
      <c r="BN2184" s="5" t="s">
        <v>3261</v>
      </c>
      <c r="BO2184" s="5" t="s">
        <v>6074</v>
      </c>
      <c r="BU2184" s="5" t="s">
        <v>1120</v>
      </c>
      <c r="BV2184" s="5" t="s">
        <v>3261</v>
      </c>
      <c r="BW2184" s="5" t="s">
        <v>6074</v>
      </c>
    </row>
    <row r="2185" spans="51:75" x14ac:dyDescent="0.3">
      <c r="AY2185" s="12" t="e">
        <f>VLOOKUP(C2185,#REF!, 2,FALSE)</f>
        <v>#REF!</v>
      </c>
      <c r="BM2185" s="5" t="s">
        <v>6075</v>
      </c>
      <c r="BN2185" s="5" t="s">
        <v>1345</v>
      </c>
      <c r="BO2185" s="5" t="s">
        <v>6077</v>
      </c>
      <c r="BU2185" s="5" t="s">
        <v>6075</v>
      </c>
      <c r="BV2185" s="5" t="s">
        <v>1345</v>
      </c>
      <c r="BW2185" s="5" t="s">
        <v>6077</v>
      </c>
    </row>
    <row r="2186" spans="51:75" x14ac:dyDescent="0.3">
      <c r="AY2186" s="12" t="e">
        <f>VLOOKUP(C2186,#REF!, 2,FALSE)</f>
        <v>#REF!</v>
      </c>
      <c r="BM2186" s="5" t="s">
        <v>6078</v>
      </c>
      <c r="BN2186" s="5" t="s">
        <v>718</v>
      </c>
      <c r="BO2186" s="5" t="s">
        <v>6079</v>
      </c>
      <c r="BU2186" s="5" t="s">
        <v>6078</v>
      </c>
      <c r="BV2186" s="5" t="s">
        <v>718</v>
      </c>
      <c r="BW2186" s="5" t="s">
        <v>6079</v>
      </c>
    </row>
    <row r="2187" spans="51:75" x14ac:dyDescent="0.3">
      <c r="AY2187" s="12" t="e">
        <f>VLOOKUP(C2187,#REF!, 2,FALSE)</f>
        <v>#REF!</v>
      </c>
      <c r="BM2187" s="5" t="s">
        <v>6080</v>
      </c>
      <c r="BN2187" s="5" t="s">
        <v>615</v>
      </c>
      <c r="BO2187" s="5" t="s">
        <v>6081</v>
      </c>
      <c r="BU2187" s="5" t="s">
        <v>6080</v>
      </c>
      <c r="BV2187" s="5" t="s">
        <v>615</v>
      </c>
      <c r="BW2187" s="5" t="s">
        <v>6081</v>
      </c>
    </row>
    <row r="2188" spans="51:75" x14ac:dyDescent="0.3">
      <c r="AY2188" s="12" t="e">
        <f>VLOOKUP(C2188,#REF!, 2,FALSE)</f>
        <v>#REF!</v>
      </c>
      <c r="BM2188" s="5" t="s">
        <v>6082</v>
      </c>
      <c r="BN2188" s="5" t="s">
        <v>17000</v>
      </c>
      <c r="BO2188" s="5" t="s">
        <v>6083</v>
      </c>
      <c r="BU2188" s="5" t="s">
        <v>6082</v>
      </c>
      <c r="BV2188" s="5" t="s">
        <v>17000</v>
      </c>
      <c r="BW2188" s="5" t="s">
        <v>6083</v>
      </c>
    </row>
    <row r="2189" spans="51:75" x14ac:dyDescent="0.3">
      <c r="AY2189" s="12" t="e">
        <f>VLOOKUP(C2189,#REF!, 2,FALSE)</f>
        <v>#REF!</v>
      </c>
      <c r="BM2189" s="5" t="s">
        <v>6084</v>
      </c>
      <c r="BN2189" s="5" t="s">
        <v>633</v>
      </c>
      <c r="BO2189" s="5" t="s">
        <v>6085</v>
      </c>
      <c r="BU2189" s="5" t="s">
        <v>6084</v>
      </c>
      <c r="BV2189" s="5" t="s">
        <v>633</v>
      </c>
      <c r="BW2189" s="5" t="s">
        <v>6085</v>
      </c>
    </row>
    <row r="2190" spans="51:75" x14ac:dyDescent="0.3">
      <c r="AY2190" s="12" t="e">
        <f>VLOOKUP(C2190,#REF!, 2,FALSE)</f>
        <v>#REF!</v>
      </c>
      <c r="BM2190" s="5" t="s">
        <v>6086</v>
      </c>
      <c r="BN2190" s="5" t="s">
        <v>3102</v>
      </c>
      <c r="BO2190" s="5" t="s">
        <v>2986</v>
      </c>
      <c r="BU2190" s="5" t="s">
        <v>6086</v>
      </c>
      <c r="BV2190" s="5" t="s">
        <v>3102</v>
      </c>
      <c r="BW2190" s="5" t="s">
        <v>2986</v>
      </c>
    </row>
    <row r="2191" spans="51:75" x14ac:dyDescent="0.3">
      <c r="AY2191" s="12" t="e">
        <f>VLOOKUP(C2191,#REF!, 2,FALSE)</f>
        <v>#REF!</v>
      </c>
      <c r="BM2191" s="5" t="s">
        <v>1121</v>
      </c>
      <c r="BN2191" s="5" t="s">
        <v>627</v>
      </c>
      <c r="BO2191" s="5" t="s">
        <v>3729</v>
      </c>
      <c r="BU2191" s="5" t="s">
        <v>1121</v>
      </c>
      <c r="BV2191" s="5" t="s">
        <v>627</v>
      </c>
      <c r="BW2191" s="5" t="s">
        <v>3729</v>
      </c>
    </row>
    <row r="2192" spans="51:75" x14ac:dyDescent="0.3">
      <c r="AY2192" s="12" t="e">
        <f>VLOOKUP(C2192,#REF!, 2,FALSE)</f>
        <v>#REF!</v>
      </c>
      <c r="BM2192" s="5" t="s">
        <v>6087</v>
      </c>
      <c r="BN2192" s="5" t="s">
        <v>2986</v>
      </c>
      <c r="BO2192" s="5" t="s">
        <v>2986</v>
      </c>
      <c r="BU2192" s="5" t="s">
        <v>6087</v>
      </c>
      <c r="BV2192" s="5" t="s">
        <v>2986</v>
      </c>
      <c r="BW2192" s="5" t="s">
        <v>2986</v>
      </c>
    </row>
    <row r="2193" spans="51:75" x14ac:dyDescent="0.3">
      <c r="AY2193" s="12" t="e">
        <f>VLOOKUP(C2193,#REF!, 2,FALSE)</f>
        <v>#REF!</v>
      </c>
      <c r="BM2193" s="5" t="s">
        <v>6088</v>
      </c>
      <c r="BN2193" s="5" t="s">
        <v>3092</v>
      </c>
      <c r="BO2193" s="5" t="s">
        <v>1492</v>
      </c>
      <c r="BU2193" s="5" t="s">
        <v>6088</v>
      </c>
      <c r="BV2193" s="5" t="s">
        <v>3092</v>
      </c>
      <c r="BW2193" s="5" t="s">
        <v>1492</v>
      </c>
    </row>
    <row r="2194" spans="51:75" x14ac:dyDescent="0.3">
      <c r="AY2194" s="12" t="e">
        <f>VLOOKUP(C2194,#REF!, 2,FALSE)</f>
        <v>#REF!</v>
      </c>
      <c r="BM2194" s="5" t="s">
        <v>6089</v>
      </c>
      <c r="BN2194" s="5" t="s">
        <v>2986</v>
      </c>
      <c r="BO2194" s="5" t="s">
        <v>2986</v>
      </c>
      <c r="BU2194" s="5" t="s">
        <v>6089</v>
      </c>
      <c r="BV2194" s="5" t="s">
        <v>2986</v>
      </c>
      <c r="BW2194" s="5" t="s">
        <v>2986</v>
      </c>
    </row>
    <row r="2195" spans="51:75" x14ac:dyDescent="0.3">
      <c r="AY2195" s="12" t="e">
        <f>VLOOKUP(C2195,#REF!, 2,FALSE)</f>
        <v>#REF!</v>
      </c>
      <c r="BM2195" s="5" t="s">
        <v>6090</v>
      </c>
      <c r="BN2195" s="5" t="s">
        <v>3050</v>
      </c>
      <c r="BO2195" s="5" t="s">
        <v>6091</v>
      </c>
      <c r="BU2195" s="5" t="s">
        <v>6090</v>
      </c>
      <c r="BV2195" s="5" t="s">
        <v>3050</v>
      </c>
      <c r="BW2195" s="5" t="s">
        <v>6091</v>
      </c>
    </row>
    <row r="2196" spans="51:75" x14ac:dyDescent="0.3">
      <c r="AY2196" s="12" t="e">
        <f>VLOOKUP(C2196,#REF!, 2,FALSE)</f>
        <v>#REF!</v>
      </c>
      <c r="BM2196" s="5" t="s">
        <v>6092</v>
      </c>
      <c r="BN2196" s="5" t="s">
        <v>1275</v>
      </c>
      <c r="BO2196" s="5" t="s">
        <v>4303</v>
      </c>
      <c r="BU2196" s="5" t="s">
        <v>6092</v>
      </c>
      <c r="BV2196" s="5" t="s">
        <v>1275</v>
      </c>
      <c r="BW2196" s="5" t="s">
        <v>4303</v>
      </c>
    </row>
    <row r="2197" spans="51:75" x14ac:dyDescent="0.3">
      <c r="AY2197" s="12" t="e">
        <f>VLOOKUP(C2197,#REF!, 2,FALSE)</f>
        <v>#REF!</v>
      </c>
      <c r="BM2197" s="5" t="s">
        <v>6094</v>
      </c>
      <c r="BN2197" s="5" t="s">
        <v>722</v>
      </c>
      <c r="BO2197" s="5" t="s">
        <v>1905</v>
      </c>
      <c r="BU2197" s="5" t="s">
        <v>6094</v>
      </c>
      <c r="BV2197" s="5" t="s">
        <v>722</v>
      </c>
      <c r="BW2197" s="5" t="s">
        <v>1905</v>
      </c>
    </row>
    <row r="2198" spans="51:75" x14ac:dyDescent="0.3">
      <c r="AY2198" s="12" t="e">
        <f>VLOOKUP(C2198,#REF!, 2,FALSE)</f>
        <v>#REF!</v>
      </c>
      <c r="BM2198" s="5" t="s">
        <v>6095</v>
      </c>
      <c r="BN2198" s="5" t="s">
        <v>666</v>
      </c>
      <c r="BO2198" s="5" t="s">
        <v>6096</v>
      </c>
      <c r="BU2198" s="5" t="s">
        <v>6095</v>
      </c>
      <c r="BV2198" s="5" t="s">
        <v>666</v>
      </c>
      <c r="BW2198" s="5" t="s">
        <v>6096</v>
      </c>
    </row>
    <row r="2199" spans="51:75" x14ac:dyDescent="0.3">
      <c r="AY2199" s="12" t="e">
        <f>VLOOKUP(C2199,#REF!, 2,FALSE)</f>
        <v>#REF!</v>
      </c>
      <c r="BM2199" s="5" t="s">
        <v>6097</v>
      </c>
      <c r="BN2199" s="5" t="s">
        <v>844</v>
      </c>
      <c r="BO2199" s="5" t="s">
        <v>3115</v>
      </c>
      <c r="BU2199" s="5" t="s">
        <v>6097</v>
      </c>
      <c r="BV2199" s="5" t="s">
        <v>844</v>
      </c>
      <c r="BW2199" s="5" t="s">
        <v>3115</v>
      </c>
    </row>
    <row r="2200" spans="51:75" x14ac:dyDescent="0.3">
      <c r="AY2200" s="12" t="e">
        <f>VLOOKUP(C2200,#REF!, 2,FALSE)</f>
        <v>#REF!</v>
      </c>
      <c r="BM2200" s="5" t="s">
        <v>6098</v>
      </c>
      <c r="BN2200" s="5" t="s">
        <v>3210</v>
      </c>
      <c r="BO2200" s="5" t="s">
        <v>4645</v>
      </c>
      <c r="BU2200" s="5" t="s">
        <v>6098</v>
      </c>
      <c r="BV2200" s="5" t="s">
        <v>3210</v>
      </c>
      <c r="BW2200" s="5" t="s">
        <v>4645</v>
      </c>
    </row>
    <row r="2201" spans="51:75" x14ac:dyDescent="0.3">
      <c r="AY2201" s="12" t="e">
        <f>VLOOKUP(C2201,#REF!, 2,FALSE)</f>
        <v>#REF!</v>
      </c>
      <c r="BM2201" s="5" t="s">
        <v>6099</v>
      </c>
      <c r="BN2201" s="5" t="s">
        <v>2986</v>
      </c>
      <c r="BO2201" s="5" t="s">
        <v>2986</v>
      </c>
      <c r="BU2201" s="5" t="s">
        <v>6099</v>
      </c>
      <c r="BV2201" s="5" t="s">
        <v>2986</v>
      </c>
      <c r="BW2201" s="5" t="s">
        <v>2986</v>
      </c>
    </row>
    <row r="2202" spans="51:75" x14ac:dyDescent="0.3">
      <c r="AY2202" s="12" t="e">
        <f>VLOOKUP(C2202,#REF!, 2,FALSE)</f>
        <v>#REF!</v>
      </c>
      <c r="BM2202" s="5" t="s">
        <v>6100</v>
      </c>
      <c r="BN2202" s="5" t="s">
        <v>2986</v>
      </c>
      <c r="BO2202" s="5" t="s">
        <v>4870</v>
      </c>
      <c r="BU2202" s="5" t="s">
        <v>6100</v>
      </c>
      <c r="BV2202" s="5" t="s">
        <v>2986</v>
      </c>
      <c r="BW2202" s="5" t="s">
        <v>4870</v>
      </c>
    </row>
    <row r="2203" spans="51:75" x14ac:dyDescent="0.3">
      <c r="AY2203" s="12" t="e">
        <f>VLOOKUP(C2203,#REF!, 2,FALSE)</f>
        <v>#REF!</v>
      </c>
      <c r="BM2203" s="5" t="s">
        <v>6101</v>
      </c>
      <c r="BN2203" s="5" t="s">
        <v>2986</v>
      </c>
      <c r="BO2203" s="5" t="s">
        <v>2986</v>
      </c>
      <c r="BU2203" s="5" t="s">
        <v>6101</v>
      </c>
      <c r="BV2203" s="5" t="s">
        <v>2986</v>
      </c>
      <c r="BW2203" s="5" t="s">
        <v>2986</v>
      </c>
    </row>
    <row r="2204" spans="51:75" x14ac:dyDescent="0.3">
      <c r="AY2204" s="12" t="e">
        <f>VLOOKUP(C2204,#REF!, 2,FALSE)</f>
        <v>#REF!</v>
      </c>
      <c r="BM2204" s="5" t="s">
        <v>6102</v>
      </c>
      <c r="BN2204" s="5" t="s">
        <v>2986</v>
      </c>
      <c r="BO2204" s="5" t="s">
        <v>2986</v>
      </c>
      <c r="BU2204" s="5" t="s">
        <v>6102</v>
      </c>
      <c r="BV2204" s="5" t="s">
        <v>2986</v>
      </c>
      <c r="BW2204" s="5" t="s">
        <v>2986</v>
      </c>
    </row>
    <row r="2205" spans="51:75" x14ac:dyDescent="0.3">
      <c r="AY2205" s="12" t="e">
        <f>VLOOKUP(C2205,#REF!, 2,FALSE)</f>
        <v>#REF!</v>
      </c>
      <c r="BM2205" s="5" t="s">
        <v>96</v>
      </c>
      <c r="BN2205" s="5" t="s">
        <v>619</v>
      </c>
      <c r="BO2205" s="5" t="s">
        <v>3123</v>
      </c>
      <c r="BU2205" s="5" t="s">
        <v>96</v>
      </c>
      <c r="BV2205" s="5" t="s">
        <v>619</v>
      </c>
      <c r="BW2205" s="5" t="s">
        <v>3123</v>
      </c>
    </row>
    <row r="2206" spans="51:75" x14ac:dyDescent="0.3">
      <c r="AY2206" s="12" t="e">
        <f>VLOOKUP(C2206,#REF!, 2,FALSE)</f>
        <v>#REF!</v>
      </c>
      <c r="BM2206" s="5" t="s">
        <v>6103</v>
      </c>
      <c r="BN2206" s="5" t="s">
        <v>669</v>
      </c>
      <c r="BO2206" s="5" t="s">
        <v>6104</v>
      </c>
      <c r="BU2206" s="5" t="s">
        <v>6103</v>
      </c>
      <c r="BV2206" s="5" t="s">
        <v>669</v>
      </c>
      <c r="BW2206" s="5" t="s">
        <v>6104</v>
      </c>
    </row>
    <row r="2207" spans="51:75" x14ac:dyDescent="0.3">
      <c r="AY2207" s="12" t="e">
        <f>VLOOKUP(C2207,#REF!, 2,FALSE)</f>
        <v>#REF!</v>
      </c>
      <c r="BM2207" s="5" t="s">
        <v>6105</v>
      </c>
      <c r="BN2207" s="5" t="s">
        <v>3007</v>
      </c>
      <c r="BO2207" s="5" t="s">
        <v>2986</v>
      </c>
      <c r="BU2207" s="5" t="s">
        <v>6105</v>
      </c>
      <c r="BV2207" s="5" t="s">
        <v>3007</v>
      </c>
      <c r="BW2207" s="5" t="s">
        <v>2986</v>
      </c>
    </row>
    <row r="2208" spans="51:75" x14ac:dyDescent="0.3">
      <c r="AY2208" s="12" t="e">
        <f>VLOOKUP(C2208,#REF!, 2,FALSE)</f>
        <v>#REF!</v>
      </c>
      <c r="BM2208" s="5" t="s">
        <v>6106</v>
      </c>
      <c r="BN2208" s="5" t="s">
        <v>2986</v>
      </c>
      <c r="BO2208" s="5" t="s">
        <v>2986</v>
      </c>
      <c r="BU2208" s="5" t="s">
        <v>6106</v>
      </c>
      <c r="BV2208" s="5" t="s">
        <v>2986</v>
      </c>
      <c r="BW2208" s="5" t="s">
        <v>2986</v>
      </c>
    </row>
    <row r="2209" spans="51:75" x14ac:dyDescent="0.3">
      <c r="AY2209" s="12" t="e">
        <f>VLOOKUP(C2209,#REF!, 2,FALSE)</f>
        <v>#REF!</v>
      </c>
      <c r="BM2209" s="5" t="s">
        <v>6107</v>
      </c>
      <c r="BN2209" s="5" t="s">
        <v>3010</v>
      </c>
      <c r="BO2209" s="5" t="s">
        <v>2986</v>
      </c>
      <c r="BU2209" s="5" t="s">
        <v>6107</v>
      </c>
      <c r="BV2209" s="5" t="s">
        <v>3010</v>
      </c>
      <c r="BW2209" s="5" t="s">
        <v>2986</v>
      </c>
    </row>
    <row r="2210" spans="51:75" x14ac:dyDescent="0.3">
      <c r="AY2210" s="12" t="e">
        <f>VLOOKUP(C2210,#REF!, 2,FALSE)</f>
        <v>#REF!</v>
      </c>
      <c r="BM2210" s="5" t="s">
        <v>1134</v>
      </c>
      <c r="BN2210" s="5" t="s">
        <v>865</v>
      </c>
      <c r="BO2210" s="5" t="s">
        <v>4248</v>
      </c>
      <c r="BU2210" s="5" t="s">
        <v>1134</v>
      </c>
      <c r="BV2210" s="5" t="s">
        <v>865</v>
      </c>
      <c r="BW2210" s="5" t="s">
        <v>4248</v>
      </c>
    </row>
    <row r="2211" spans="51:75" x14ac:dyDescent="0.3">
      <c r="AY2211" s="12" t="e">
        <f>VLOOKUP(C2211,#REF!, 2,FALSE)</f>
        <v>#REF!</v>
      </c>
      <c r="BM2211" s="5" t="s">
        <v>6108</v>
      </c>
      <c r="BN2211" s="5" t="s">
        <v>2986</v>
      </c>
      <c r="BO2211" s="5" t="s">
        <v>2986</v>
      </c>
      <c r="BU2211" s="5" t="s">
        <v>6108</v>
      </c>
      <c r="BV2211" s="5" t="s">
        <v>2986</v>
      </c>
      <c r="BW2211" s="5" t="s">
        <v>2986</v>
      </c>
    </row>
    <row r="2212" spans="51:75" x14ac:dyDescent="0.3">
      <c r="AY2212" s="12" t="e">
        <f>VLOOKUP(C2212,#REF!, 2,FALSE)</f>
        <v>#REF!</v>
      </c>
      <c r="BM2212" s="5" t="s">
        <v>6110</v>
      </c>
      <c r="BN2212" s="5" t="s">
        <v>2986</v>
      </c>
      <c r="BO2212" s="5" t="s">
        <v>950</v>
      </c>
      <c r="BU2212" s="5" t="s">
        <v>6110</v>
      </c>
      <c r="BV2212" s="5" t="s">
        <v>2986</v>
      </c>
      <c r="BW2212" s="5" t="s">
        <v>950</v>
      </c>
    </row>
    <row r="2213" spans="51:75" x14ac:dyDescent="0.3">
      <c r="AY2213" s="12" t="e">
        <f>VLOOKUP(C2213,#REF!, 2,FALSE)</f>
        <v>#REF!</v>
      </c>
      <c r="BM2213" s="5" t="s">
        <v>6111</v>
      </c>
      <c r="BN2213" s="5" t="s">
        <v>616</v>
      </c>
      <c r="BO2213" s="5" t="s">
        <v>6112</v>
      </c>
      <c r="BU2213" s="5" t="s">
        <v>6111</v>
      </c>
      <c r="BV2213" s="5" t="s">
        <v>616</v>
      </c>
      <c r="BW2213" s="5" t="s">
        <v>6112</v>
      </c>
    </row>
    <row r="2214" spans="51:75" x14ac:dyDescent="0.3">
      <c r="AY2214" s="12" t="e">
        <f>VLOOKUP(C2214,#REF!, 2,FALSE)</f>
        <v>#REF!</v>
      </c>
      <c r="BM2214" s="5" t="s">
        <v>6113</v>
      </c>
      <c r="BN2214" s="5" t="s">
        <v>623</v>
      </c>
      <c r="BO2214" s="5" t="s">
        <v>6114</v>
      </c>
      <c r="BU2214" s="5" t="s">
        <v>6113</v>
      </c>
      <c r="BV2214" s="5" t="s">
        <v>623</v>
      </c>
      <c r="BW2214" s="5" t="s">
        <v>6114</v>
      </c>
    </row>
    <row r="2215" spans="51:75" x14ac:dyDescent="0.3">
      <c r="AY2215" s="12" t="e">
        <f>VLOOKUP(C2215,#REF!, 2,FALSE)</f>
        <v>#REF!</v>
      </c>
      <c r="BM2215" s="5" t="s">
        <v>6115</v>
      </c>
      <c r="BN2215" s="5" t="s">
        <v>665</v>
      </c>
      <c r="BO2215" s="5" t="s">
        <v>6116</v>
      </c>
      <c r="BU2215" s="5" t="s">
        <v>6115</v>
      </c>
      <c r="BV2215" s="5" t="s">
        <v>665</v>
      </c>
      <c r="BW2215" s="5" t="s">
        <v>6116</v>
      </c>
    </row>
    <row r="2216" spans="51:75" x14ac:dyDescent="0.3">
      <c r="AY2216" s="12" t="e">
        <f>VLOOKUP(C2216,#REF!, 2,FALSE)</f>
        <v>#REF!</v>
      </c>
      <c r="BM2216" s="5" t="s">
        <v>6117</v>
      </c>
      <c r="BN2216" s="5" t="s">
        <v>813</v>
      </c>
      <c r="BO2216" s="5" t="s">
        <v>709</v>
      </c>
      <c r="BU2216" s="5" t="s">
        <v>6117</v>
      </c>
      <c r="BV2216" s="5" t="s">
        <v>813</v>
      </c>
      <c r="BW2216" s="5" t="s">
        <v>709</v>
      </c>
    </row>
    <row r="2217" spans="51:75" x14ac:dyDescent="0.3">
      <c r="AY2217" s="12" t="e">
        <f>VLOOKUP(C2217,#REF!, 2,FALSE)</f>
        <v>#REF!</v>
      </c>
      <c r="BM2217" s="5" t="s">
        <v>6118</v>
      </c>
      <c r="BN2217" s="5" t="s">
        <v>665</v>
      </c>
      <c r="BO2217" s="5" t="s">
        <v>5267</v>
      </c>
      <c r="BU2217" s="5" t="s">
        <v>6118</v>
      </c>
      <c r="BV2217" s="5" t="s">
        <v>665</v>
      </c>
      <c r="BW2217" s="5" t="s">
        <v>5267</v>
      </c>
    </row>
    <row r="2218" spans="51:75" x14ac:dyDescent="0.3">
      <c r="AY2218" s="12" t="e">
        <f>VLOOKUP(C2218,#REF!, 2,FALSE)</f>
        <v>#REF!</v>
      </c>
      <c r="BM2218" s="5" t="s">
        <v>6119</v>
      </c>
      <c r="BN2218" s="5" t="s">
        <v>665</v>
      </c>
      <c r="BO2218" s="5" t="s">
        <v>1664</v>
      </c>
      <c r="BU2218" s="5" t="s">
        <v>6119</v>
      </c>
      <c r="BV2218" s="5" t="s">
        <v>665</v>
      </c>
      <c r="BW2218" s="5" t="s">
        <v>1664</v>
      </c>
    </row>
    <row r="2219" spans="51:75" x14ac:dyDescent="0.3">
      <c r="AY2219" s="12" t="e">
        <f>VLOOKUP(C2219,#REF!, 2,FALSE)</f>
        <v>#REF!</v>
      </c>
      <c r="BM2219" s="5" t="s">
        <v>6121</v>
      </c>
      <c r="BN2219" s="5" t="s">
        <v>3210</v>
      </c>
      <c r="BO2219" s="5" t="s">
        <v>793</v>
      </c>
      <c r="BU2219" s="5" t="s">
        <v>6121</v>
      </c>
      <c r="BV2219" s="5" t="s">
        <v>3210</v>
      </c>
      <c r="BW2219" s="5" t="s">
        <v>793</v>
      </c>
    </row>
    <row r="2220" spans="51:75" x14ac:dyDescent="0.3">
      <c r="AY2220" s="12" t="e">
        <f>VLOOKUP(C2220,#REF!, 2,FALSE)</f>
        <v>#REF!</v>
      </c>
      <c r="BM2220" s="5" t="s">
        <v>6122</v>
      </c>
      <c r="BN2220" s="5" t="s">
        <v>658</v>
      </c>
      <c r="BO2220" s="5" t="s">
        <v>663</v>
      </c>
      <c r="BU2220" s="5" t="s">
        <v>6122</v>
      </c>
      <c r="BV2220" s="5" t="s">
        <v>658</v>
      </c>
      <c r="BW2220" s="5" t="s">
        <v>663</v>
      </c>
    </row>
    <row r="2221" spans="51:75" x14ac:dyDescent="0.3">
      <c r="AY2221" s="12" t="e">
        <f>VLOOKUP(C2221,#REF!, 2,FALSE)</f>
        <v>#REF!</v>
      </c>
      <c r="BM2221" s="5" t="s">
        <v>6123</v>
      </c>
      <c r="BN2221" s="5" t="s">
        <v>3210</v>
      </c>
      <c r="BO2221" s="5" t="s">
        <v>3919</v>
      </c>
      <c r="BU2221" s="5" t="s">
        <v>6123</v>
      </c>
      <c r="BV2221" s="5" t="s">
        <v>3210</v>
      </c>
      <c r="BW2221" s="5" t="s">
        <v>3919</v>
      </c>
    </row>
    <row r="2222" spans="51:75" x14ac:dyDescent="0.3">
      <c r="AY2222" s="12" t="e">
        <f>VLOOKUP(C2222,#REF!, 2,FALSE)</f>
        <v>#REF!</v>
      </c>
      <c r="BM2222" s="5" t="s">
        <v>6125</v>
      </c>
      <c r="BN2222" s="5" t="s">
        <v>813</v>
      </c>
      <c r="BO2222" s="5" t="s">
        <v>1210</v>
      </c>
      <c r="BU2222" s="5" t="s">
        <v>6125</v>
      </c>
      <c r="BV2222" s="5" t="s">
        <v>813</v>
      </c>
      <c r="BW2222" s="5" t="s">
        <v>1210</v>
      </c>
    </row>
    <row r="2223" spans="51:75" x14ac:dyDescent="0.3">
      <c r="AY2223" s="12" t="e">
        <f>VLOOKUP(C2223,#REF!, 2,FALSE)</f>
        <v>#REF!</v>
      </c>
      <c r="BM2223" s="5" t="s">
        <v>6127</v>
      </c>
      <c r="BN2223" s="5" t="s">
        <v>708</v>
      </c>
      <c r="BO2223" s="5" t="s">
        <v>732</v>
      </c>
      <c r="BU2223" s="5" t="s">
        <v>6127</v>
      </c>
      <c r="BV2223" s="5" t="s">
        <v>708</v>
      </c>
      <c r="BW2223" s="5" t="s">
        <v>732</v>
      </c>
    </row>
    <row r="2224" spans="51:75" x14ac:dyDescent="0.3">
      <c r="AY2224" s="12" t="e">
        <f>VLOOKUP(C2224,#REF!, 2,FALSE)</f>
        <v>#REF!</v>
      </c>
      <c r="BM2224" s="5" t="s">
        <v>6130</v>
      </c>
      <c r="BN2224" s="5" t="s">
        <v>1010</v>
      </c>
      <c r="BO2224" s="5" t="s">
        <v>4712</v>
      </c>
      <c r="BU2224" s="5" t="s">
        <v>6130</v>
      </c>
      <c r="BV2224" s="5" t="s">
        <v>1010</v>
      </c>
      <c r="BW2224" s="5" t="s">
        <v>4712</v>
      </c>
    </row>
    <row r="2225" spans="51:75" x14ac:dyDescent="0.3">
      <c r="AY2225" s="12" t="e">
        <f>VLOOKUP(C2225,#REF!, 2,FALSE)</f>
        <v>#REF!</v>
      </c>
      <c r="BM2225" s="5" t="s">
        <v>6131</v>
      </c>
      <c r="BN2225" s="5" t="s">
        <v>17005</v>
      </c>
      <c r="BO2225" s="5" t="s">
        <v>1273</v>
      </c>
      <c r="BU2225" s="5" t="s">
        <v>6131</v>
      </c>
      <c r="BV2225" s="5" t="s">
        <v>17005</v>
      </c>
      <c r="BW2225" s="5" t="s">
        <v>1273</v>
      </c>
    </row>
    <row r="2226" spans="51:75" x14ac:dyDescent="0.3">
      <c r="AY2226" s="12" t="e">
        <f>VLOOKUP(C2226,#REF!, 2,FALSE)</f>
        <v>#REF!</v>
      </c>
      <c r="BM2226" s="5" t="s">
        <v>6132</v>
      </c>
      <c r="BN2226" s="5" t="s">
        <v>852</v>
      </c>
      <c r="BO2226" s="5" t="s">
        <v>6133</v>
      </c>
      <c r="BU2226" s="5" t="s">
        <v>6132</v>
      </c>
      <c r="BV2226" s="5" t="s">
        <v>852</v>
      </c>
      <c r="BW2226" s="5" t="s">
        <v>6133</v>
      </c>
    </row>
    <row r="2227" spans="51:75" x14ac:dyDescent="0.3">
      <c r="AY2227" s="12" t="e">
        <f>VLOOKUP(C2227,#REF!, 2,FALSE)</f>
        <v>#REF!</v>
      </c>
      <c r="BM2227" s="5" t="s">
        <v>1135</v>
      </c>
      <c r="BN2227" s="5" t="s">
        <v>1345</v>
      </c>
      <c r="BO2227" s="5" t="s">
        <v>6134</v>
      </c>
      <c r="BU2227" s="5" t="s">
        <v>1135</v>
      </c>
      <c r="BV2227" s="5" t="s">
        <v>1345</v>
      </c>
      <c r="BW2227" s="5" t="s">
        <v>6134</v>
      </c>
    </row>
    <row r="2228" spans="51:75" x14ac:dyDescent="0.3">
      <c r="AY2228" s="12" t="e">
        <f>VLOOKUP(C2228,#REF!, 2,FALSE)</f>
        <v>#REF!</v>
      </c>
      <c r="BM2228" s="5" t="s">
        <v>6135</v>
      </c>
      <c r="BN2228" s="5" t="s">
        <v>813</v>
      </c>
      <c r="BO2228" s="5" t="s">
        <v>1607</v>
      </c>
      <c r="BU2228" s="5" t="s">
        <v>6135</v>
      </c>
      <c r="BV2228" s="5" t="s">
        <v>813</v>
      </c>
      <c r="BW2228" s="5" t="s">
        <v>1607</v>
      </c>
    </row>
    <row r="2229" spans="51:75" x14ac:dyDescent="0.3">
      <c r="AY2229" s="12" t="e">
        <f>VLOOKUP(C2229,#REF!, 2,FALSE)</f>
        <v>#REF!</v>
      </c>
      <c r="BM2229" s="5" t="s">
        <v>140</v>
      </c>
      <c r="BN2229" s="5" t="s">
        <v>2982</v>
      </c>
      <c r="BO2229" s="5" t="s">
        <v>6136</v>
      </c>
      <c r="BU2229" s="5" t="s">
        <v>140</v>
      </c>
      <c r="BV2229" s="5" t="s">
        <v>2982</v>
      </c>
      <c r="BW2229" s="5" t="s">
        <v>6136</v>
      </c>
    </row>
    <row r="2230" spans="51:75" x14ac:dyDescent="0.3">
      <c r="AY2230" s="12" t="e">
        <f>VLOOKUP(C2230,#REF!, 2,FALSE)</f>
        <v>#REF!</v>
      </c>
      <c r="BM2230" s="5" t="s">
        <v>6137</v>
      </c>
      <c r="BN2230" s="5" t="s">
        <v>855</v>
      </c>
      <c r="BO2230" s="5" t="s">
        <v>6139</v>
      </c>
      <c r="BU2230" s="5" t="s">
        <v>6137</v>
      </c>
      <c r="BV2230" s="5" t="s">
        <v>855</v>
      </c>
      <c r="BW2230" s="5" t="s">
        <v>6139</v>
      </c>
    </row>
    <row r="2231" spans="51:75" x14ac:dyDescent="0.3">
      <c r="AY2231" s="12" t="e">
        <f>VLOOKUP(C2231,#REF!, 2,FALSE)</f>
        <v>#REF!</v>
      </c>
      <c r="BM2231" s="5" t="s">
        <v>6140</v>
      </c>
      <c r="BN2231" s="5" t="s">
        <v>1016</v>
      </c>
      <c r="BO2231" s="5" t="s">
        <v>6141</v>
      </c>
      <c r="BU2231" s="5" t="s">
        <v>6140</v>
      </c>
      <c r="BV2231" s="5" t="s">
        <v>1016</v>
      </c>
      <c r="BW2231" s="5" t="s">
        <v>6141</v>
      </c>
    </row>
    <row r="2232" spans="51:75" x14ac:dyDescent="0.3">
      <c r="AY2232" s="12" t="e">
        <f>VLOOKUP(C2232,#REF!, 2,FALSE)</f>
        <v>#REF!</v>
      </c>
      <c r="BM2232" s="5" t="s">
        <v>6142</v>
      </c>
      <c r="BN2232" s="5" t="s">
        <v>639</v>
      </c>
      <c r="BO2232" s="5" t="s">
        <v>6139</v>
      </c>
      <c r="BU2232" s="5" t="s">
        <v>6142</v>
      </c>
      <c r="BV2232" s="5" t="s">
        <v>639</v>
      </c>
      <c r="BW2232" s="5" t="s">
        <v>6139</v>
      </c>
    </row>
    <row r="2233" spans="51:75" x14ac:dyDescent="0.3">
      <c r="AY2233" s="12" t="e">
        <f>VLOOKUP(C2233,#REF!, 2,FALSE)</f>
        <v>#REF!</v>
      </c>
      <c r="BM2233" s="5" t="s">
        <v>6143</v>
      </c>
      <c r="BN2233" s="5" t="s">
        <v>666</v>
      </c>
      <c r="BO2233" s="5" t="s">
        <v>2986</v>
      </c>
      <c r="BU2233" s="5" t="s">
        <v>6143</v>
      </c>
      <c r="BV2233" s="5" t="s">
        <v>666</v>
      </c>
      <c r="BW2233" s="5" t="s">
        <v>2986</v>
      </c>
    </row>
    <row r="2234" spans="51:75" x14ac:dyDescent="0.3">
      <c r="AY2234" s="12" t="e">
        <f>VLOOKUP(C2234,#REF!, 2,FALSE)</f>
        <v>#REF!</v>
      </c>
      <c r="BM2234" s="5" t="s">
        <v>6145</v>
      </c>
      <c r="BN2234" s="5" t="s">
        <v>621</v>
      </c>
      <c r="BO2234" s="5" t="s">
        <v>2986</v>
      </c>
      <c r="BU2234" s="5" t="s">
        <v>6145</v>
      </c>
      <c r="BV2234" s="5" t="s">
        <v>621</v>
      </c>
      <c r="BW2234" s="5" t="s">
        <v>2986</v>
      </c>
    </row>
    <row r="2235" spans="51:75" x14ac:dyDescent="0.3">
      <c r="AY2235" s="12" t="e">
        <f>VLOOKUP(C2235,#REF!, 2,FALSE)</f>
        <v>#REF!</v>
      </c>
      <c r="BM2235" s="5" t="s">
        <v>6146</v>
      </c>
      <c r="BN2235" s="5" t="s">
        <v>2982</v>
      </c>
      <c r="BO2235" s="5" t="s">
        <v>2986</v>
      </c>
      <c r="BU2235" s="5" t="s">
        <v>6146</v>
      </c>
      <c r="BV2235" s="5" t="s">
        <v>2982</v>
      </c>
      <c r="BW2235" s="5" t="s">
        <v>2986</v>
      </c>
    </row>
    <row r="2236" spans="51:75" x14ac:dyDescent="0.3">
      <c r="AY2236" s="12" t="e">
        <f>VLOOKUP(C2236,#REF!, 2,FALSE)</f>
        <v>#REF!</v>
      </c>
      <c r="BM2236" s="5" t="s">
        <v>6147</v>
      </c>
      <c r="BN2236" s="5" t="s">
        <v>619</v>
      </c>
      <c r="BO2236" s="5" t="s">
        <v>773</v>
      </c>
      <c r="BU2236" s="5" t="s">
        <v>6147</v>
      </c>
      <c r="BV2236" s="5" t="s">
        <v>619</v>
      </c>
      <c r="BW2236" s="5" t="s">
        <v>773</v>
      </c>
    </row>
    <row r="2237" spans="51:75" x14ac:dyDescent="0.3">
      <c r="AY2237" s="12" t="e">
        <f>VLOOKUP(C2237,#REF!, 2,FALSE)</f>
        <v>#REF!</v>
      </c>
      <c r="BM2237" s="5" t="s">
        <v>6149</v>
      </c>
      <c r="BN2237" s="5" t="s">
        <v>790</v>
      </c>
      <c r="BO2237" s="5" t="s">
        <v>2374</v>
      </c>
      <c r="BU2237" s="5" t="s">
        <v>6149</v>
      </c>
      <c r="BV2237" s="5" t="s">
        <v>790</v>
      </c>
      <c r="BW2237" s="5" t="s">
        <v>2374</v>
      </c>
    </row>
    <row r="2238" spans="51:75" x14ac:dyDescent="0.3">
      <c r="AY2238" s="12" t="e">
        <f>VLOOKUP(C2238,#REF!, 2,FALSE)</f>
        <v>#REF!</v>
      </c>
      <c r="BM2238" s="5" t="s">
        <v>6150</v>
      </c>
      <c r="BN2238" s="5" t="s">
        <v>813</v>
      </c>
      <c r="BO2238" s="5" t="s">
        <v>2986</v>
      </c>
      <c r="BU2238" s="5" t="s">
        <v>6150</v>
      </c>
      <c r="BV2238" s="5" t="s">
        <v>813</v>
      </c>
      <c r="BW2238" s="5" t="s">
        <v>2986</v>
      </c>
    </row>
    <row r="2239" spans="51:75" x14ac:dyDescent="0.3">
      <c r="AY2239" s="12" t="e">
        <f>VLOOKUP(C2239,#REF!, 2,FALSE)</f>
        <v>#REF!</v>
      </c>
      <c r="BM2239" s="5" t="s">
        <v>6152</v>
      </c>
      <c r="BN2239" s="5" t="s">
        <v>813</v>
      </c>
      <c r="BO2239" s="5" t="s">
        <v>2986</v>
      </c>
      <c r="BU2239" s="5" t="s">
        <v>6152</v>
      </c>
      <c r="BV2239" s="5" t="s">
        <v>813</v>
      </c>
      <c r="BW2239" s="5" t="s">
        <v>2986</v>
      </c>
    </row>
    <row r="2240" spans="51:75" x14ac:dyDescent="0.3">
      <c r="AY2240" s="12" t="e">
        <f>VLOOKUP(C2240,#REF!, 2,FALSE)</f>
        <v>#REF!</v>
      </c>
      <c r="BM2240" s="5" t="s">
        <v>6154</v>
      </c>
      <c r="BN2240" s="5" t="s">
        <v>625</v>
      </c>
      <c r="BO2240" s="5" t="s">
        <v>6155</v>
      </c>
      <c r="BU2240" s="5" t="s">
        <v>6154</v>
      </c>
      <c r="BV2240" s="5" t="s">
        <v>625</v>
      </c>
      <c r="BW2240" s="5" t="s">
        <v>6155</v>
      </c>
    </row>
    <row r="2241" spans="51:75" x14ac:dyDescent="0.3">
      <c r="AY2241" s="12" t="e">
        <f>VLOOKUP(C2241,#REF!, 2,FALSE)</f>
        <v>#REF!</v>
      </c>
      <c r="BM2241" s="5" t="s">
        <v>1136</v>
      </c>
      <c r="BN2241" s="5" t="s">
        <v>865</v>
      </c>
      <c r="BO2241" s="5" t="s">
        <v>6156</v>
      </c>
      <c r="BU2241" s="5" t="s">
        <v>1136</v>
      </c>
      <c r="BV2241" s="5" t="s">
        <v>865</v>
      </c>
      <c r="BW2241" s="5" t="s">
        <v>6156</v>
      </c>
    </row>
    <row r="2242" spans="51:75" x14ac:dyDescent="0.3">
      <c r="AY2242" s="12" t="e">
        <f>VLOOKUP(C2242,#REF!, 2,FALSE)</f>
        <v>#REF!</v>
      </c>
      <c r="BM2242" s="5" t="s">
        <v>6157</v>
      </c>
      <c r="BN2242" s="5" t="s">
        <v>800</v>
      </c>
      <c r="BO2242" s="5" t="s">
        <v>1287</v>
      </c>
      <c r="BU2242" s="5" t="s">
        <v>6157</v>
      </c>
      <c r="BV2242" s="5" t="s">
        <v>800</v>
      </c>
      <c r="BW2242" s="5" t="s">
        <v>1287</v>
      </c>
    </row>
    <row r="2243" spans="51:75" x14ac:dyDescent="0.3">
      <c r="AY2243" s="12" t="e">
        <f>VLOOKUP(C2243,#REF!, 2,FALSE)</f>
        <v>#REF!</v>
      </c>
      <c r="BM2243" s="5" t="s">
        <v>6160</v>
      </c>
      <c r="BN2243" s="5" t="s">
        <v>1345</v>
      </c>
      <c r="BO2243" s="5" t="s">
        <v>6161</v>
      </c>
      <c r="BU2243" s="5" t="s">
        <v>6160</v>
      </c>
      <c r="BV2243" s="5" t="s">
        <v>1345</v>
      </c>
      <c r="BW2243" s="5" t="s">
        <v>6161</v>
      </c>
    </row>
    <row r="2244" spans="51:75" x14ac:dyDescent="0.3">
      <c r="AY2244" s="12" t="e">
        <f>VLOOKUP(C2244,#REF!, 2,FALSE)</f>
        <v>#REF!</v>
      </c>
      <c r="BM2244" s="5" t="s">
        <v>6162</v>
      </c>
      <c r="BN2244" s="5" t="s">
        <v>17001</v>
      </c>
      <c r="BO2244" s="5" t="s">
        <v>1193</v>
      </c>
      <c r="BU2244" s="5" t="s">
        <v>6162</v>
      </c>
      <c r="BV2244" s="5" t="s">
        <v>17001</v>
      </c>
      <c r="BW2244" s="5" t="s">
        <v>1193</v>
      </c>
    </row>
    <row r="2245" spans="51:75" x14ac:dyDescent="0.3">
      <c r="AY2245" s="12" t="e">
        <f>VLOOKUP(C2245,#REF!, 2,FALSE)</f>
        <v>#REF!</v>
      </c>
      <c r="BM2245" s="5" t="s">
        <v>6163</v>
      </c>
      <c r="BN2245" s="5" t="s">
        <v>3010</v>
      </c>
      <c r="BO2245" s="5" t="s">
        <v>2986</v>
      </c>
      <c r="BU2245" s="5" t="s">
        <v>6163</v>
      </c>
      <c r="BV2245" s="5" t="s">
        <v>3010</v>
      </c>
      <c r="BW2245" s="5" t="s">
        <v>2986</v>
      </c>
    </row>
    <row r="2246" spans="51:75" x14ac:dyDescent="0.3">
      <c r="AY2246" s="12" t="e">
        <f>VLOOKUP(C2246,#REF!, 2,FALSE)</f>
        <v>#REF!</v>
      </c>
      <c r="BM2246" s="5" t="s">
        <v>6164</v>
      </c>
      <c r="BN2246" s="5" t="s">
        <v>3010</v>
      </c>
      <c r="BO2246" s="5" t="s">
        <v>2986</v>
      </c>
      <c r="BU2246" s="5" t="s">
        <v>6164</v>
      </c>
      <c r="BV2246" s="5" t="s">
        <v>3010</v>
      </c>
      <c r="BW2246" s="5" t="s">
        <v>2986</v>
      </c>
    </row>
    <row r="2247" spans="51:75" x14ac:dyDescent="0.3">
      <c r="AY2247" s="12" t="e">
        <f>VLOOKUP(C2247,#REF!, 2,FALSE)</f>
        <v>#REF!</v>
      </c>
      <c r="BM2247" s="5" t="s">
        <v>6165</v>
      </c>
      <c r="BN2247" s="5" t="s">
        <v>3261</v>
      </c>
      <c r="BO2247" s="5" t="s">
        <v>2986</v>
      </c>
      <c r="BU2247" s="5" t="s">
        <v>6165</v>
      </c>
      <c r="BV2247" s="5" t="s">
        <v>3261</v>
      </c>
      <c r="BW2247" s="5" t="s">
        <v>2986</v>
      </c>
    </row>
    <row r="2248" spans="51:75" x14ac:dyDescent="0.3">
      <c r="AY2248" s="12" t="e">
        <f>VLOOKUP(C2248,#REF!, 2,FALSE)</f>
        <v>#REF!</v>
      </c>
      <c r="BM2248" s="5" t="s">
        <v>6166</v>
      </c>
      <c r="BN2248" s="5" t="s">
        <v>3261</v>
      </c>
      <c r="BO2248" s="5" t="s">
        <v>1337</v>
      </c>
      <c r="BU2248" s="5" t="s">
        <v>6166</v>
      </c>
      <c r="BV2248" s="5" t="s">
        <v>3261</v>
      </c>
      <c r="BW2248" s="5" t="s">
        <v>1337</v>
      </c>
    </row>
    <row r="2249" spans="51:75" x14ac:dyDescent="0.3">
      <c r="AY2249" s="12" t="e">
        <f>VLOOKUP(C2249,#REF!, 2,FALSE)</f>
        <v>#REF!</v>
      </c>
      <c r="BM2249" s="5" t="s">
        <v>6167</v>
      </c>
      <c r="BN2249" s="5" t="s">
        <v>3261</v>
      </c>
      <c r="BO2249" s="5" t="s">
        <v>6168</v>
      </c>
      <c r="BU2249" s="5" t="s">
        <v>6167</v>
      </c>
      <c r="BV2249" s="5" t="s">
        <v>3261</v>
      </c>
      <c r="BW2249" s="5" t="s">
        <v>6168</v>
      </c>
    </row>
    <row r="2250" spans="51:75" x14ac:dyDescent="0.3">
      <c r="AY2250" s="12" t="e">
        <f>VLOOKUP(C2250,#REF!, 2,FALSE)</f>
        <v>#REF!</v>
      </c>
      <c r="BM2250" s="5" t="s">
        <v>6169</v>
      </c>
      <c r="BN2250" s="5" t="s">
        <v>2982</v>
      </c>
      <c r="BO2250" s="5" t="s">
        <v>2986</v>
      </c>
      <c r="BU2250" s="5" t="s">
        <v>6169</v>
      </c>
      <c r="BV2250" s="5" t="s">
        <v>2982</v>
      </c>
      <c r="BW2250" s="5" t="s">
        <v>2986</v>
      </c>
    </row>
    <row r="2251" spans="51:75" x14ac:dyDescent="0.3">
      <c r="AY2251" s="12" t="e">
        <f>VLOOKUP(C2251,#REF!, 2,FALSE)</f>
        <v>#REF!</v>
      </c>
      <c r="BM2251" s="5" t="s">
        <v>6170</v>
      </c>
      <c r="BN2251" s="5" t="s">
        <v>3007</v>
      </c>
      <c r="BO2251" s="5" t="s">
        <v>1789</v>
      </c>
      <c r="BU2251" s="5" t="s">
        <v>6170</v>
      </c>
      <c r="BV2251" s="5" t="s">
        <v>3007</v>
      </c>
      <c r="BW2251" s="5" t="s">
        <v>1789</v>
      </c>
    </row>
    <row r="2252" spans="51:75" x14ac:dyDescent="0.3">
      <c r="AY2252" s="12" t="e">
        <f>VLOOKUP(C2252,#REF!, 2,FALSE)</f>
        <v>#REF!</v>
      </c>
      <c r="BM2252" s="5" t="s">
        <v>6171</v>
      </c>
      <c r="BN2252" s="5" t="s">
        <v>2986</v>
      </c>
      <c r="BO2252" s="5" t="s">
        <v>2986</v>
      </c>
      <c r="BU2252" s="5" t="s">
        <v>6171</v>
      </c>
      <c r="BV2252" s="5" t="s">
        <v>2986</v>
      </c>
      <c r="BW2252" s="5" t="s">
        <v>2986</v>
      </c>
    </row>
    <row r="2253" spans="51:75" x14ac:dyDescent="0.3">
      <c r="AY2253" s="12" t="e">
        <f>VLOOKUP(C2253,#REF!, 2,FALSE)</f>
        <v>#REF!</v>
      </c>
      <c r="BM2253" s="5" t="s">
        <v>6172</v>
      </c>
      <c r="BN2253" s="5" t="s">
        <v>2986</v>
      </c>
      <c r="BO2253" s="5" t="s">
        <v>6173</v>
      </c>
      <c r="BU2253" s="5" t="s">
        <v>6172</v>
      </c>
      <c r="BV2253" s="5" t="s">
        <v>2986</v>
      </c>
      <c r="BW2253" s="5" t="s">
        <v>6173</v>
      </c>
    </row>
    <row r="2254" spans="51:75" x14ac:dyDescent="0.3">
      <c r="AY2254" s="12" t="e">
        <f>VLOOKUP(C2254,#REF!, 2,FALSE)</f>
        <v>#REF!</v>
      </c>
      <c r="BM2254" s="5" t="s">
        <v>6174</v>
      </c>
      <c r="BN2254" s="5" t="s">
        <v>660</v>
      </c>
      <c r="BO2254" s="5" t="s">
        <v>2259</v>
      </c>
      <c r="BU2254" s="5" t="s">
        <v>6174</v>
      </c>
      <c r="BV2254" s="5" t="s">
        <v>660</v>
      </c>
      <c r="BW2254" s="5" t="s">
        <v>2259</v>
      </c>
    </row>
    <row r="2255" spans="51:75" x14ac:dyDescent="0.3">
      <c r="AY2255" s="12" t="e">
        <f>VLOOKUP(C2255,#REF!, 2,FALSE)</f>
        <v>#REF!</v>
      </c>
      <c r="BM2255" s="5" t="s">
        <v>6175</v>
      </c>
      <c r="BN2255" s="5" t="s">
        <v>3210</v>
      </c>
      <c r="BO2255" s="5" t="s">
        <v>6176</v>
      </c>
      <c r="BU2255" s="5" t="s">
        <v>6175</v>
      </c>
      <c r="BV2255" s="5" t="s">
        <v>3210</v>
      </c>
      <c r="BW2255" s="5" t="s">
        <v>6176</v>
      </c>
    </row>
    <row r="2256" spans="51:75" x14ac:dyDescent="0.3">
      <c r="AY2256" s="12" t="e">
        <f>VLOOKUP(C2256,#REF!, 2,FALSE)</f>
        <v>#REF!</v>
      </c>
      <c r="BM2256" s="5" t="s">
        <v>6177</v>
      </c>
      <c r="BN2256" s="5" t="s">
        <v>3050</v>
      </c>
      <c r="BO2256" s="5" t="s">
        <v>5945</v>
      </c>
      <c r="BU2256" s="5" t="s">
        <v>6177</v>
      </c>
      <c r="BV2256" s="5" t="s">
        <v>3050</v>
      </c>
      <c r="BW2256" s="5" t="s">
        <v>5945</v>
      </c>
    </row>
    <row r="2257" spans="51:75" x14ac:dyDescent="0.3">
      <c r="AY2257" s="12" t="e">
        <f>VLOOKUP(C2257,#REF!, 2,FALSE)</f>
        <v>#REF!</v>
      </c>
      <c r="BM2257" s="5" t="s">
        <v>6178</v>
      </c>
      <c r="BN2257" s="5" t="s">
        <v>1142</v>
      </c>
      <c r="BO2257" s="5" t="s">
        <v>6179</v>
      </c>
      <c r="BU2257" s="5" t="s">
        <v>6178</v>
      </c>
      <c r="BV2257" s="5" t="s">
        <v>1142</v>
      </c>
      <c r="BW2257" s="5" t="s">
        <v>6179</v>
      </c>
    </row>
    <row r="2258" spans="51:75" x14ac:dyDescent="0.3">
      <c r="AY2258" s="12" t="e">
        <f>VLOOKUP(C2258,#REF!, 2,FALSE)</f>
        <v>#REF!</v>
      </c>
      <c r="BM2258" s="5" t="s">
        <v>6180</v>
      </c>
      <c r="BN2258" s="5" t="s">
        <v>3210</v>
      </c>
      <c r="BO2258" s="5" t="s">
        <v>6181</v>
      </c>
      <c r="BU2258" s="5" t="s">
        <v>6180</v>
      </c>
      <c r="BV2258" s="5" t="s">
        <v>3210</v>
      </c>
      <c r="BW2258" s="5" t="s">
        <v>6181</v>
      </c>
    </row>
    <row r="2259" spans="51:75" x14ac:dyDescent="0.3">
      <c r="AY2259" s="12" t="e">
        <f>VLOOKUP(C2259,#REF!, 2,FALSE)</f>
        <v>#REF!</v>
      </c>
      <c r="BM2259" s="5" t="s">
        <v>6182</v>
      </c>
      <c r="BN2259" s="5" t="s">
        <v>1142</v>
      </c>
      <c r="BO2259" s="5" t="s">
        <v>6183</v>
      </c>
      <c r="BU2259" s="5" t="s">
        <v>6182</v>
      </c>
      <c r="BV2259" s="5" t="s">
        <v>1142</v>
      </c>
      <c r="BW2259" s="5" t="s">
        <v>6183</v>
      </c>
    </row>
    <row r="2260" spans="51:75" x14ac:dyDescent="0.3">
      <c r="AY2260" s="12" t="e">
        <f>VLOOKUP(C2260,#REF!, 2,FALSE)</f>
        <v>#REF!</v>
      </c>
      <c r="BM2260" s="5" t="s">
        <v>139</v>
      </c>
      <c r="BN2260" s="5" t="s">
        <v>1345</v>
      </c>
      <c r="BO2260" s="5" t="s">
        <v>3816</v>
      </c>
      <c r="BU2260" s="5" t="s">
        <v>139</v>
      </c>
      <c r="BV2260" s="5" t="s">
        <v>1345</v>
      </c>
      <c r="BW2260" s="5" t="s">
        <v>3816</v>
      </c>
    </row>
    <row r="2261" spans="51:75" x14ac:dyDescent="0.3">
      <c r="AY2261" s="12" t="e">
        <f>VLOOKUP(C2261,#REF!, 2,FALSE)</f>
        <v>#REF!</v>
      </c>
      <c r="BM2261" s="5" t="s">
        <v>6184</v>
      </c>
      <c r="BN2261" s="5" t="s">
        <v>852</v>
      </c>
      <c r="BO2261" s="5" t="s">
        <v>2645</v>
      </c>
      <c r="BU2261" s="5" t="s">
        <v>6184</v>
      </c>
      <c r="BV2261" s="5" t="s">
        <v>852</v>
      </c>
      <c r="BW2261" s="5" t="s">
        <v>2645</v>
      </c>
    </row>
    <row r="2262" spans="51:75" x14ac:dyDescent="0.3">
      <c r="AY2262" s="12" t="e">
        <f>VLOOKUP(C2262,#REF!, 2,FALSE)</f>
        <v>#REF!</v>
      </c>
      <c r="BM2262" s="5" t="s">
        <v>6185</v>
      </c>
      <c r="BN2262" s="5" t="s">
        <v>3210</v>
      </c>
      <c r="BO2262" s="5" t="s">
        <v>6187</v>
      </c>
      <c r="BU2262" s="5" t="s">
        <v>6185</v>
      </c>
      <c r="BV2262" s="5" t="s">
        <v>3210</v>
      </c>
      <c r="BW2262" s="5" t="s">
        <v>6187</v>
      </c>
    </row>
    <row r="2263" spans="51:75" x14ac:dyDescent="0.3">
      <c r="AY2263" s="12" t="e">
        <f>VLOOKUP(C2263,#REF!, 2,FALSE)</f>
        <v>#REF!</v>
      </c>
      <c r="BM2263" s="5" t="s">
        <v>6188</v>
      </c>
      <c r="BN2263" s="5" t="s">
        <v>1142</v>
      </c>
      <c r="BO2263" s="5" t="s">
        <v>2645</v>
      </c>
      <c r="BU2263" s="5" t="s">
        <v>6188</v>
      </c>
      <c r="BV2263" s="5" t="s">
        <v>1142</v>
      </c>
      <c r="BW2263" s="5" t="s">
        <v>2645</v>
      </c>
    </row>
    <row r="2264" spans="51:75" x14ac:dyDescent="0.3">
      <c r="AY2264" s="12" t="e">
        <f>VLOOKUP(C2264,#REF!, 2,FALSE)</f>
        <v>#REF!</v>
      </c>
      <c r="BM2264" s="5" t="s">
        <v>6189</v>
      </c>
      <c r="BN2264" s="5" t="s">
        <v>3210</v>
      </c>
      <c r="BO2264" s="5" t="s">
        <v>4184</v>
      </c>
      <c r="BU2264" s="5" t="s">
        <v>6189</v>
      </c>
      <c r="BV2264" s="5" t="s">
        <v>3210</v>
      </c>
      <c r="BW2264" s="5" t="s">
        <v>4184</v>
      </c>
    </row>
    <row r="2265" spans="51:75" x14ac:dyDescent="0.3">
      <c r="AY2265" s="12" t="e">
        <f>VLOOKUP(C2265,#REF!, 2,FALSE)</f>
        <v>#REF!</v>
      </c>
      <c r="BM2265" s="5" t="s">
        <v>6191</v>
      </c>
      <c r="BN2265" s="5" t="s">
        <v>17003</v>
      </c>
      <c r="BO2265" s="5" t="s">
        <v>1287</v>
      </c>
      <c r="BU2265" s="5" t="s">
        <v>6191</v>
      </c>
      <c r="BV2265" s="5" t="s">
        <v>17003</v>
      </c>
      <c r="BW2265" s="5" t="s">
        <v>1287</v>
      </c>
    </row>
    <row r="2266" spans="51:75" x14ac:dyDescent="0.3">
      <c r="AY2266" s="12" t="e">
        <f>VLOOKUP(C2266,#REF!, 2,FALSE)</f>
        <v>#REF!</v>
      </c>
      <c r="BM2266" s="5" t="s">
        <v>6192</v>
      </c>
      <c r="BN2266" s="5" t="s">
        <v>660</v>
      </c>
      <c r="BO2266" s="5" t="s">
        <v>6194</v>
      </c>
      <c r="BU2266" s="5" t="s">
        <v>6192</v>
      </c>
      <c r="BV2266" s="5" t="s">
        <v>660</v>
      </c>
      <c r="BW2266" s="5" t="s">
        <v>6194</v>
      </c>
    </row>
    <row r="2267" spans="51:75" x14ac:dyDescent="0.3">
      <c r="AY2267" s="12" t="e">
        <f>VLOOKUP(C2267,#REF!, 2,FALSE)</f>
        <v>#REF!</v>
      </c>
      <c r="BM2267" s="5" t="s">
        <v>6195</v>
      </c>
      <c r="BN2267" s="5" t="s">
        <v>3210</v>
      </c>
      <c r="BO2267" s="5" t="s">
        <v>6196</v>
      </c>
      <c r="BU2267" s="5" t="s">
        <v>6195</v>
      </c>
      <c r="BV2267" s="5" t="s">
        <v>3210</v>
      </c>
      <c r="BW2267" s="5" t="s">
        <v>6196</v>
      </c>
    </row>
    <row r="2268" spans="51:75" x14ac:dyDescent="0.3">
      <c r="AY2268" s="12" t="e">
        <f>VLOOKUP(C2268,#REF!, 2,FALSE)</f>
        <v>#REF!</v>
      </c>
      <c r="BM2268" s="5" t="s">
        <v>6197</v>
      </c>
      <c r="BN2268" s="5" t="s">
        <v>660</v>
      </c>
      <c r="BO2268" s="5" t="s">
        <v>6198</v>
      </c>
      <c r="BU2268" s="5" t="s">
        <v>6197</v>
      </c>
      <c r="BV2268" s="5" t="s">
        <v>660</v>
      </c>
      <c r="BW2268" s="5" t="s">
        <v>6198</v>
      </c>
    </row>
    <row r="2269" spans="51:75" x14ac:dyDescent="0.3">
      <c r="AY2269" s="12" t="e">
        <f>VLOOKUP(C2269,#REF!, 2,FALSE)</f>
        <v>#REF!</v>
      </c>
      <c r="BM2269" s="5" t="s">
        <v>1137</v>
      </c>
      <c r="BN2269" s="5" t="s">
        <v>1275</v>
      </c>
      <c r="BO2269" s="5" t="s">
        <v>6199</v>
      </c>
      <c r="BU2269" s="5" t="s">
        <v>1137</v>
      </c>
      <c r="BV2269" s="5" t="s">
        <v>1275</v>
      </c>
      <c r="BW2269" s="5" t="s">
        <v>6199</v>
      </c>
    </row>
    <row r="2270" spans="51:75" x14ac:dyDescent="0.3">
      <c r="AY2270" s="12" t="e">
        <f>VLOOKUP(C2270,#REF!, 2,FALSE)</f>
        <v>#REF!</v>
      </c>
      <c r="BM2270" s="5" t="s">
        <v>6200</v>
      </c>
      <c r="BN2270" s="5" t="s">
        <v>718</v>
      </c>
      <c r="BO2270" s="5" t="s">
        <v>2986</v>
      </c>
      <c r="BU2270" s="5" t="s">
        <v>6200</v>
      </c>
      <c r="BV2270" s="5" t="s">
        <v>718</v>
      </c>
      <c r="BW2270" s="5" t="s">
        <v>2986</v>
      </c>
    </row>
    <row r="2271" spans="51:75" x14ac:dyDescent="0.3">
      <c r="AY2271" s="12" t="e">
        <f>VLOOKUP(C2271,#REF!, 2,FALSE)</f>
        <v>#REF!</v>
      </c>
      <c r="BM2271" s="5" t="s">
        <v>6201</v>
      </c>
      <c r="BN2271" s="5" t="s">
        <v>852</v>
      </c>
      <c r="BO2271" s="5" t="s">
        <v>6202</v>
      </c>
      <c r="BU2271" s="5" t="s">
        <v>6201</v>
      </c>
      <c r="BV2271" s="5" t="s">
        <v>852</v>
      </c>
      <c r="BW2271" s="5" t="s">
        <v>6202</v>
      </c>
    </row>
    <row r="2272" spans="51:75" x14ac:dyDescent="0.3">
      <c r="AY2272" s="12" t="e">
        <f>VLOOKUP(C2272,#REF!, 2,FALSE)</f>
        <v>#REF!</v>
      </c>
      <c r="BM2272" s="5" t="s">
        <v>6203</v>
      </c>
      <c r="BN2272" s="5" t="s">
        <v>2986</v>
      </c>
      <c r="BO2272" s="5" t="s">
        <v>773</v>
      </c>
      <c r="BU2272" s="5" t="s">
        <v>6203</v>
      </c>
      <c r="BV2272" s="5" t="s">
        <v>2986</v>
      </c>
      <c r="BW2272" s="5" t="s">
        <v>773</v>
      </c>
    </row>
    <row r="2273" spans="51:75" x14ac:dyDescent="0.3">
      <c r="AY2273" s="12" t="e">
        <f>VLOOKUP(C2273,#REF!, 2,FALSE)</f>
        <v>#REF!</v>
      </c>
      <c r="BM2273" s="5" t="s">
        <v>6204</v>
      </c>
      <c r="BN2273" s="5" t="s">
        <v>658</v>
      </c>
      <c r="BO2273" s="5" t="s">
        <v>6205</v>
      </c>
      <c r="BU2273" s="5" t="s">
        <v>6204</v>
      </c>
      <c r="BV2273" s="5" t="s">
        <v>658</v>
      </c>
      <c r="BW2273" s="5" t="s">
        <v>6205</v>
      </c>
    </row>
    <row r="2274" spans="51:75" x14ac:dyDescent="0.3">
      <c r="AY2274" s="12" t="e">
        <f>VLOOKUP(C2274,#REF!, 2,FALSE)</f>
        <v>#REF!</v>
      </c>
      <c r="BM2274" s="5" t="s">
        <v>6206</v>
      </c>
      <c r="BN2274" s="5" t="s">
        <v>660</v>
      </c>
      <c r="BO2274" s="5" t="s">
        <v>6208</v>
      </c>
      <c r="BU2274" s="5" t="s">
        <v>6206</v>
      </c>
      <c r="BV2274" s="5" t="s">
        <v>660</v>
      </c>
      <c r="BW2274" s="5" t="s">
        <v>6208</v>
      </c>
    </row>
    <row r="2275" spans="51:75" x14ac:dyDescent="0.3">
      <c r="AY2275" s="12" t="e">
        <f>VLOOKUP(C2275,#REF!, 2,FALSE)</f>
        <v>#REF!</v>
      </c>
      <c r="BM2275" s="5" t="s">
        <v>6209</v>
      </c>
      <c r="BN2275" s="5" t="s">
        <v>3210</v>
      </c>
      <c r="BO2275" s="5" t="s">
        <v>6210</v>
      </c>
      <c r="BU2275" s="5" t="s">
        <v>6209</v>
      </c>
      <c r="BV2275" s="5" t="s">
        <v>3210</v>
      </c>
      <c r="BW2275" s="5" t="s">
        <v>6210</v>
      </c>
    </row>
    <row r="2276" spans="51:75" x14ac:dyDescent="0.3">
      <c r="AY2276" s="12" t="e">
        <f>VLOOKUP(C2276,#REF!, 2,FALSE)</f>
        <v>#REF!</v>
      </c>
      <c r="BM2276" s="5" t="s">
        <v>1138</v>
      </c>
      <c r="BN2276" s="5" t="s">
        <v>17001</v>
      </c>
      <c r="BO2276" s="5" t="s">
        <v>2986</v>
      </c>
      <c r="BU2276" s="5" t="s">
        <v>1138</v>
      </c>
      <c r="BV2276" s="5" t="s">
        <v>17001</v>
      </c>
      <c r="BW2276" s="5" t="s">
        <v>2986</v>
      </c>
    </row>
    <row r="2277" spans="51:75" x14ac:dyDescent="0.3">
      <c r="AY2277" s="12" t="e">
        <f>VLOOKUP(C2277,#REF!, 2,FALSE)</f>
        <v>#REF!</v>
      </c>
      <c r="BM2277" s="5" t="s">
        <v>6211</v>
      </c>
      <c r="BN2277" s="5" t="s">
        <v>3007</v>
      </c>
      <c r="BO2277" s="5" t="s">
        <v>1836</v>
      </c>
      <c r="BU2277" s="5" t="s">
        <v>6211</v>
      </c>
      <c r="BV2277" s="5" t="s">
        <v>3007</v>
      </c>
      <c r="BW2277" s="5" t="s">
        <v>1836</v>
      </c>
    </row>
    <row r="2278" spans="51:75" x14ac:dyDescent="0.3">
      <c r="AY2278" s="12" t="e">
        <f>VLOOKUP(C2278,#REF!, 2,FALSE)</f>
        <v>#REF!</v>
      </c>
      <c r="BM2278" s="5" t="s">
        <v>6212</v>
      </c>
      <c r="BN2278" s="5" t="s">
        <v>3261</v>
      </c>
      <c r="BO2278" s="5" t="s">
        <v>2695</v>
      </c>
      <c r="BU2278" s="5" t="s">
        <v>6212</v>
      </c>
      <c r="BV2278" s="5" t="s">
        <v>3261</v>
      </c>
      <c r="BW2278" s="5" t="s">
        <v>2695</v>
      </c>
    </row>
    <row r="2279" spans="51:75" x14ac:dyDescent="0.3">
      <c r="AY2279" s="12" t="e">
        <f>VLOOKUP(C2279,#REF!, 2,FALSE)</f>
        <v>#REF!</v>
      </c>
      <c r="BM2279" s="5" t="s">
        <v>1139</v>
      </c>
      <c r="BN2279" s="5" t="s">
        <v>3210</v>
      </c>
      <c r="BO2279" s="5" t="s">
        <v>6213</v>
      </c>
      <c r="BU2279" s="5" t="s">
        <v>1139</v>
      </c>
      <c r="BV2279" s="5" t="s">
        <v>3210</v>
      </c>
      <c r="BW2279" s="5" t="s">
        <v>6213</v>
      </c>
    </row>
    <row r="2280" spans="51:75" x14ac:dyDescent="0.3">
      <c r="AY2280" s="12" t="e">
        <f>VLOOKUP(C2280,#REF!, 2,FALSE)</f>
        <v>#REF!</v>
      </c>
      <c r="BM2280" s="5" t="s">
        <v>6214</v>
      </c>
      <c r="BN2280" s="5" t="s">
        <v>1345</v>
      </c>
      <c r="BO2280" s="5" t="s">
        <v>6215</v>
      </c>
      <c r="BU2280" s="5" t="s">
        <v>6214</v>
      </c>
      <c r="BV2280" s="5" t="s">
        <v>1345</v>
      </c>
      <c r="BW2280" s="5" t="s">
        <v>6215</v>
      </c>
    </row>
    <row r="2281" spans="51:75" x14ac:dyDescent="0.3">
      <c r="AY2281" s="12" t="e">
        <f>VLOOKUP(C2281,#REF!, 2,FALSE)</f>
        <v>#REF!</v>
      </c>
      <c r="BM2281" s="5" t="s">
        <v>6216</v>
      </c>
      <c r="BN2281" s="5" t="s">
        <v>661</v>
      </c>
      <c r="BO2281" s="5" t="s">
        <v>958</v>
      </c>
      <c r="BU2281" s="5" t="s">
        <v>6216</v>
      </c>
      <c r="BV2281" s="5" t="s">
        <v>661</v>
      </c>
      <c r="BW2281" s="5" t="s">
        <v>958</v>
      </c>
    </row>
    <row r="2282" spans="51:75" x14ac:dyDescent="0.3">
      <c r="AY2282" s="12" t="e">
        <f>VLOOKUP(C2282,#REF!, 2,FALSE)</f>
        <v>#REF!</v>
      </c>
      <c r="BM2282" s="5" t="s">
        <v>6217</v>
      </c>
      <c r="BN2282" s="5" t="s">
        <v>1345</v>
      </c>
      <c r="BO2282" s="5" t="s">
        <v>3246</v>
      </c>
      <c r="BU2282" s="5" t="s">
        <v>6217</v>
      </c>
      <c r="BV2282" s="5" t="s">
        <v>1345</v>
      </c>
      <c r="BW2282" s="5" t="s">
        <v>3246</v>
      </c>
    </row>
    <row r="2283" spans="51:75" x14ac:dyDescent="0.3">
      <c r="AY2283" s="12" t="e">
        <f>VLOOKUP(C2283,#REF!, 2,FALSE)</f>
        <v>#REF!</v>
      </c>
      <c r="BM2283" s="5" t="s">
        <v>6219</v>
      </c>
      <c r="BN2283" s="5" t="s">
        <v>2986</v>
      </c>
      <c r="BO2283" s="5" t="s">
        <v>6220</v>
      </c>
      <c r="BU2283" s="5" t="s">
        <v>6219</v>
      </c>
      <c r="BV2283" s="5" t="s">
        <v>2986</v>
      </c>
      <c r="BW2283" s="5" t="s">
        <v>6220</v>
      </c>
    </row>
    <row r="2284" spans="51:75" x14ac:dyDescent="0.3">
      <c r="AY2284" s="12" t="e">
        <f>VLOOKUP(C2284,#REF!, 2,FALSE)</f>
        <v>#REF!</v>
      </c>
      <c r="BM2284" s="5" t="s">
        <v>6221</v>
      </c>
      <c r="BN2284" s="5" t="s">
        <v>3102</v>
      </c>
      <c r="BO2284" s="5" t="s">
        <v>6222</v>
      </c>
      <c r="BU2284" s="5" t="s">
        <v>6221</v>
      </c>
      <c r="BV2284" s="5" t="s">
        <v>3102</v>
      </c>
      <c r="BW2284" s="5" t="s">
        <v>6222</v>
      </c>
    </row>
    <row r="2285" spans="51:75" x14ac:dyDescent="0.3">
      <c r="AY2285" s="12" t="e">
        <f>VLOOKUP(C2285,#REF!, 2,FALSE)</f>
        <v>#REF!</v>
      </c>
      <c r="BM2285" s="5" t="s">
        <v>6223</v>
      </c>
      <c r="BN2285" s="5" t="s">
        <v>3010</v>
      </c>
      <c r="BO2285" s="5" t="s">
        <v>2986</v>
      </c>
      <c r="BU2285" s="5" t="s">
        <v>6223</v>
      </c>
      <c r="BV2285" s="5" t="s">
        <v>3010</v>
      </c>
      <c r="BW2285" s="5" t="s">
        <v>2986</v>
      </c>
    </row>
    <row r="2286" spans="51:75" x14ac:dyDescent="0.3">
      <c r="AY2286" s="12" t="e">
        <f>VLOOKUP(C2286,#REF!, 2,FALSE)</f>
        <v>#REF!</v>
      </c>
      <c r="BM2286" s="5" t="s">
        <v>6224</v>
      </c>
      <c r="BN2286" s="5" t="s">
        <v>3010</v>
      </c>
      <c r="BO2286" s="5" t="s">
        <v>2986</v>
      </c>
      <c r="BU2286" s="5" t="s">
        <v>6224</v>
      </c>
      <c r="BV2286" s="5" t="s">
        <v>3010</v>
      </c>
      <c r="BW2286" s="5" t="s">
        <v>2986</v>
      </c>
    </row>
    <row r="2287" spans="51:75" x14ac:dyDescent="0.3">
      <c r="AY2287" s="12" t="e">
        <f>VLOOKUP(C2287,#REF!, 2,FALSE)</f>
        <v>#REF!</v>
      </c>
      <c r="BM2287" s="5" t="s">
        <v>6225</v>
      </c>
      <c r="BN2287" s="5" t="s">
        <v>3261</v>
      </c>
      <c r="BO2287" s="5" t="s">
        <v>6226</v>
      </c>
      <c r="BU2287" s="5" t="s">
        <v>6225</v>
      </c>
      <c r="BV2287" s="5" t="s">
        <v>3261</v>
      </c>
      <c r="BW2287" s="5" t="s">
        <v>6226</v>
      </c>
    </row>
    <row r="2288" spans="51:75" x14ac:dyDescent="0.3">
      <c r="AY2288" s="12" t="e">
        <f>VLOOKUP(C2288,#REF!, 2,FALSE)</f>
        <v>#REF!</v>
      </c>
      <c r="BM2288" s="5" t="s">
        <v>6227</v>
      </c>
      <c r="BN2288" s="5" t="s">
        <v>17001</v>
      </c>
      <c r="BO2288" s="5" t="s">
        <v>6228</v>
      </c>
      <c r="BU2288" s="5" t="s">
        <v>6227</v>
      </c>
      <c r="BV2288" s="5" t="s">
        <v>17001</v>
      </c>
      <c r="BW2288" s="5" t="s">
        <v>6228</v>
      </c>
    </row>
    <row r="2289" spans="51:75" x14ac:dyDescent="0.3">
      <c r="AY2289" s="12" t="e">
        <f>VLOOKUP(C2289,#REF!, 2,FALSE)</f>
        <v>#REF!</v>
      </c>
      <c r="BM2289" s="5" t="s">
        <v>6229</v>
      </c>
      <c r="BN2289" s="5" t="s">
        <v>3261</v>
      </c>
      <c r="BO2289" s="5" t="s">
        <v>6230</v>
      </c>
      <c r="BU2289" s="5" t="s">
        <v>6229</v>
      </c>
      <c r="BV2289" s="5" t="s">
        <v>3261</v>
      </c>
      <c r="BW2289" s="5" t="s">
        <v>6230</v>
      </c>
    </row>
    <row r="2290" spans="51:75" x14ac:dyDescent="0.3">
      <c r="AY2290" s="12" t="e">
        <f>VLOOKUP(C2290,#REF!, 2,FALSE)</f>
        <v>#REF!</v>
      </c>
      <c r="BM2290" s="5" t="s">
        <v>6231</v>
      </c>
      <c r="BN2290" s="5" t="s">
        <v>3010</v>
      </c>
      <c r="BO2290" s="5" t="s">
        <v>6232</v>
      </c>
      <c r="BU2290" s="5" t="s">
        <v>6231</v>
      </c>
      <c r="BV2290" s="5" t="s">
        <v>3010</v>
      </c>
      <c r="BW2290" s="5" t="s">
        <v>6232</v>
      </c>
    </row>
    <row r="2291" spans="51:75" x14ac:dyDescent="0.3">
      <c r="AY2291" s="12" t="e">
        <f>VLOOKUP(C2291,#REF!, 2,FALSE)</f>
        <v>#REF!</v>
      </c>
      <c r="BM2291" s="5" t="s">
        <v>6233</v>
      </c>
      <c r="BN2291" s="5" t="s">
        <v>3088</v>
      </c>
      <c r="BO2291" s="5" t="s">
        <v>2986</v>
      </c>
      <c r="BU2291" s="5" t="s">
        <v>6233</v>
      </c>
      <c r="BV2291" s="5" t="s">
        <v>3088</v>
      </c>
      <c r="BW2291" s="5" t="s">
        <v>2986</v>
      </c>
    </row>
    <row r="2292" spans="51:75" x14ac:dyDescent="0.3">
      <c r="AY2292" s="12" t="e">
        <f>VLOOKUP(C2292,#REF!, 2,FALSE)</f>
        <v>#REF!</v>
      </c>
      <c r="BM2292" s="5" t="s">
        <v>6234</v>
      </c>
      <c r="BN2292" s="5" t="s">
        <v>3092</v>
      </c>
      <c r="BO2292" s="5" t="s">
        <v>2986</v>
      </c>
      <c r="BU2292" s="5" t="s">
        <v>6234</v>
      </c>
      <c r="BV2292" s="5" t="s">
        <v>3092</v>
      </c>
      <c r="BW2292" s="5" t="s">
        <v>2986</v>
      </c>
    </row>
    <row r="2293" spans="51:75" x14ac:dyDescent="0.3">
      <c r="AY2293" s="12" t="e">
        <f>VLOOKUP(C2293,#REF!, 2,FALSE)</f>
        <v>#REF!</v>
      </c>
      <c r="BM2293" s="5" t="s">
        <v>6235</v>
      </c>
      <c r="BN2293" s="5" t="s">
        <v>3102</v>
      </c>
      <c r="BO2293" s="5" t="s">
        <v>773</v>
      </c>
      <c r="BU2293" s="5" t="s">
        <v>6235</v>
      </c>
      <c r="BV2293" s="5" t="s">
        <v>3102</v>
      </c>
      <c r="BW2293" s="5" t="s">
        <v>773</v>
      </c>
    </row>
    <row r="2294" spans="51:75" x14ac:dyDescent="0.3">
      <c r="AY2294" s="12" t="e">
        <f>VLOOKUP(C2294,#REF!, 2,FALSE)</f>
        <v>#REF!</v>
      </c>
      <c r="BM2294" s="5" t="s">
        <v>6236</v>
      </c>
      <c r="BN2294" s="5" t="s">
        <v>1272</v>
      </c>
      <c r="BO2294" s="5" t="s">
        <v>6237</v>
      </c>
      <c r="BU2294" s="5" t="s">
        <v>6236</v>
      </c>
      <c r="BV2294" s="5" t="s">
        <v>1272</v>
      </c>
      <c r="BW2294" s="5" t="s">
        <v>6237</v>
      </c>
    </row>
    <row r="2295" spans="51:75" x14ac:dyDescent="0.3">
      <c r="AY2295" s="12" t="e">
        <f>VLOOKUP(C2295,#REF!, 2,FALSE)</f>
        <v>#REF!</v>
      </c>
      <c r="BM2295" s="5" t="s">
        <v>6238</v>
      </c>
      <c r="BN2295" s="5" t="s">
        <v>3092</v>
      </c>
      <c r="BO2295" s="5" t="s">
        <v>2986</v>
      </c>
      <c r="BU2295" s="5" t="s">
        <v>6238</v>
      </c>
      <c r="BV2295" s="5" t="s">
        <v>3092</v>
      </c>
      <c r="BW2295" s="5" t="s">
        <v>2986</v>
      </c>
    </row>
    <row r="2296" spans="51:75" x14ac:dyDescent="0.3">
      <c r="AY2296" s="12" t="e">
        <f>VLOOKUP(C2296,#REF!, 2,FALSE)</f>
        <v>#REF!</v>
      </c>
      <c r="BM2296" s="5" t="s">
        <v>6239</v>
      </c>
      <c r="BN2296" s="5" t="s">
        <v>3210</v>
      </c>
      <c r="BO2296" s="5" t="s">
        <v>6240</v>
      </c>
      <c r="BU2296" s="5" t="s">
        <v>6239</v>
      </c>
      <c r="BV2296" s="5" t="s">
        <v>3210</v>
      </c>
      <c r="BW2296" s="5" t="s">
        <v>6240</v>
      </c>
    </row>
    <row r="2297" spans="51:75" x14ac:dyDescent="0.3">
      <c r="AY2297" s="12" t="e">
        <f>VLOOKUP(C2297,#REF!, 2,FALSE)</f>
        <v>#REF!</v>
      </c>
      <c r="BM2297" s="5" t="s">
        <v>6241</v>
      </c>
      <c r="BN2297" s="5" t="s">
        <v>708</v>
      </c>
      <c r="BO2297" s="5" t="s">
        <v>663</v>
      </c>
      <c r="BU2297" s="5" t="s">
        <v>6241</v>
      </c>
      <c r="BV2297" s="5" t="s">
        <v>708</v>
      </c>
      <c r="BW2297" s="5" t="s">
        <v>663</v>
      </c>
    </row>
    <row r="2298" spans="51:75" x14ac:dyDescent="0.3">
      <c r="AY2298" s="12" t="e">
        <f>VLOOKUP(C2298,#REF!, 2,FALSE)</f>
        <v>#REF!</v>
      </c>
      <c r="BM2298" s="5" t="s">
        <v>6242</v>
      </c>
      <c r="BN2298" s="5" t="s">
        <v>3010</v>
      </c>
      <c r="BO2298" s="5" t="s">
        <v>5190</v>
      </c>
      <c r="BU2298" s="5" t="s">
        <v>6242</v>
      </c>
      <c r="BV2298" s="5" t="s">
        <v>3010</v>
      </c>
      <c r="BW2298" s="5" t="s">
        <v>5190</v>
      </c>
    </row>
    <row r="2299" spans="51:75" x14ac:dyDescent="0.3">
      <c r="AY2299" s="12" t="e">
        <f>VLOOKUP(C2299,#REF!, 2,FALSE)</f>
        <v>#REF!</v>
      </c>
      <c r="BM2299" s="5" t="s">
        <v>6243</v>
      </c>
      <c r="BN2299" s="5" t="s">
        <v>625</v>
      </c>
      <c r="BO2299" s="5" t="s">
        <v>995</v>
      </c>
      <c r="BU2299" s="5" t="s">
        <v>6243</v>
      </c>
      <c r="BV2299" s="5" t="s">
        <v>625</v>
      </c>
      <c r="BW2299" s="5" t="s">
        <v>995</v>
      </c>
    </row>
    <row r="2300" spans="51:75" x14ac:dyDescent="0.3">
      <c r="AY2300" s="12" t="e">
        <f>VLOOKUP(C2300,#REF!, 2,FALSE)</f>
        <v>#REF!</v>
      </c>
      <c r="BM2300" s="5" t="s">
        <v>6245</v>
      </c>
      <c r="BN2300" s="5" t="s">
        <v>3010</v>
      </c>
      <c r="BO2300" s="5" t="s">
        <v>662</v>
      </c>
      <c r="BU2300" s="5" t="s">
        <v>6245</v>
      </c>
      <c r="BV2300" s="5" t="s">
        <v>3010</v>
      </c>
      <c r="BW2300" s="5" t="s">
        <v>662</v>
      </c>
    </row>
    <row r="2301" spans="51:75" x14ac:dyDescent="0.3">
      <c r="AY2301" s="12" t="e">
        <f>VLOOKUP(C2301,#REF!, 2,FALSE)</f>
        <v>#REF!</v>
      </c>
      <c r="BM2301" s="5" t="s">
        <v>6247</v>
      </c>
      <c r="BN2301" s="5" t="s">
        <v>627</v>
      </c>
      <c r="BO2301" s="5" t="s">
        <v>6248</v>
      </c>
      <c r="BU2301" s="5" t="s">
        <v>6247</v>
      </c>
      <c r="BV2301" s="5" t="s">
        <v>627</v>
      </c>
      <c r="BW2301" s="5" t="s">
        <v>6248</v>
      </c>
    </row>
    <row r="2302" spans="51:75" x14ac:dyDescent="0.3">
      <c r="AY2302" s="12" t="e">
        <f>VLOOKUP(C2302,#REF!, 2,FALSE)</f>
        <v>#REF!</v>
      </c>
      <c r="BM2302" s="5" t="s">
        <v>6249</v>
      </c>
      <c r="BN2302" s="5" t="s">
        <v>1345</v>
      </c>
      <c r="BO2302" s="5" t="s">
        <v>6250</v>
      </c>
      <c r="BU2302" s="5" t="s">
        <v>6249</v>
      </c>
      <c r="BV2302" s="5" t="s">
        <v>1345</v>
      </c>
      <c r="BW2302" s="5" t="s">
        <v>6250</v>
      </c>
    </row>
    <row r="2303" spans="51:75" x14ac:dyDescent="0.3">
      <c r="AY2303" s="12" t="e">
        <f>VLOOKUP(C2303,#REF!, 2,FALSE)</f>
        <v>#REF!</v>
      </c>
      <c r="BM2303" s="5" t="s">
        <v>6251</v>
      </c>
      <c r="BN2303" s="5" t="s">
        <v>708</v>
      </c>
      <c r="BO2303" s="5" t="s">
        <v>2374</v>
      </c>
      <c r="BU2303" s="5" t="s">
        <v>6251</v>
      </c>
      <c r="BV2303" s="5" t="s">
        <v>708</v>
      </c>
      <c r="BW2303" s="5" t="s">
        <v>2374</v>
      </c>
    </row>
    <row r="2304" spans="51:75" x14ac:dyDescent="0.3">
      <c r="AY2304" s="12" t="e">
        <f>VLOOKUP(C2304,#REF!, 2,FALSE)</f>
        <v>#REF!</v>
      </c>
      <c r="BM2304" s="5" t="s">
        <v>6252</v>
      </c>
      <c r="BN2304" s="5" t="s">
        <v>3210</v>
      </c>
      <c r="BO2304" s="5" t="s">
        <v>6254</v>
      </c>
      <c r="BU2304" s="5" t="s">
        <v>6252</v>
      </c>
      <c r="BV2304" s="5" t="s">
        <v>3210</v>
      </c>
      <c r="BW2304" s="5" t="s">
        <v>6254</v>
      </c>
    </row>
    <row r="2305" spans="51:75" x14ac:dyDescent="0.3">
      <c r="AY2305" s="12" t="e">
        <f>VLOOKUP(C2305,#REF!, 2,FALSE)</f>
        <v>#REF!</v>
      </c>
      <c r="BM2305" s="5" t="s">
        <v>6255</v>
      </c>
      <c r="BN2305" s="5" t="s">
        <v>621</v>
      </c>
      <c r="BO2305" s="5" t="s">
        <v>6257</v>
      </c>
      <c r="BU2305" s="5" t="s">
        <v>6255</v>
      </c>
      <c r="BV2305" s="5" t="s">
        <v>621</v>
      </c>
      <c r="BW2305" s="5" t="s">
        <v>6257</v>
      </c>
    </row>
    <row r="2306" spans="51:75" x14ac:dyDescent="0.3">
      <c r="AY2306" s="12" t="e">
        <f>VLOOKUP(C2306,#REF!, 2,FALSE)</f>
        <v>#REF!</v>
      </c>
      <c r="BM2306" s="5" t="s">
        <v>6259</v>
      </c>
      <c r="BN2306" s="5" t="s">
        <v>2986</v>
      </c>
      <c r="BO2306" s="5" t="s">
        <v>2986</v>
      </c>
      <c r="BU2306" s="5" t="s">
        <v>6259</v>
      </c>
      <c r="BV2306" s="5" t="s">
        <v>2986</v>
      </c>
      <c r="BW2306" s="5" t="s">
        <v>2986</v>
      </c>
    </row>
    <row r="2307" spans="51:75" x14ac:dyDescent="0.3">
      <c r="AY2307" s="12" t="e">
        <f>VLOOKUP(C2307,#REF!, 2,FALSE)</f>
        <v>#REF!</v>
      </c>
      <c r="BM2307" s="5" t="s">
        <v>6260</v>
      </c>
      <c r="BN2307" s="5" t="s">
        <v>734</v>
      </c>
      <c r="BO2307" s="5" t="s">
        <v>6262</v>
      </c>
      <c r="BU2307" s="5" t="s">
        <v>6260</v>
      </c>
      <c r="BV2307" s="5" t="s">
        <v>734</v>
      </c>
      <c r="BW2307" s="5" t="s">
        <v>6262</v>
      </c>
    </row>
    <row r="2308" spans="51:75" x14ac:dyDescent="0.3">
      <c r="AY2308" s="12" t="e">
        <f>VLOOKUP(C2308,#REF!, 2,FALSE)</f>
        <v>#REF!</v>
      </c>
      <c r="BM2308" s="5" t="s">
        <v>6264</v>
      </c>
      <c r="BN2308" s="5" t="s">
        <v>734</v>
      </c>
      <c r="BO2308" s="5" t="s">
        <v>3313</v>
      </c>
      <c r="BU2308" s="5" t="s">
        <v>6264</v>
      </c>
      <c r="BV2308" s="5" t="s">
        <v>734</v>
      </c>
      <c r="BW2308" s="5" t="s">
        <v>3313</v>
      </c>
    </row>
    <row r="2309" spans="51:75" x14ac:dyDescent="0.3">
      <c r="AY2309" s="12" t="e">
        <f>VLOOKUP(C2309,#REF!, 2,FALSE)</f>
        <v>#REF!</v>
      </c>
      <c r="BM2309" s="5" t="s">
        <v>6265</v>
      </c>
      <c r="BN2309" s="5" t="s">
        <v>852</v>
      </c>
      <c r="BO2309" s="5" t="s">
        <v>2986</v>
      </c>
      <c r="BU2309" s="5" t="s">
        <v>6265</v>
      </c>
      <c r="BV2309" s="5" t="s">
        <v>852</v>
      </c>
      <c r="BW2309" s="5" t="s">
        <v>2986</v>
      </c>
    </row>
    <row r="2310" spans="51:75" x14ac:dyDescent="0.3">
      <c r="AY2310" s="12" t="e">
        <f>VLOOKUP(C2310,#REF!, 2,FALSE)</f>
        <v>#REF!</v>
      </c>
      <c r="BM2310" s="5" t="s">
        <v>6266</v>
      </c>
      <c r="BN2310" s="5" t="s">
        <v>639</v>
      </c>
      <c r="BO2310" s="5" t="s">
        <v>6267</v>
      </c>
      <c r="BU2310" s="5" t="s">
        <v>6266</v>
      </c>
      <c r="BV2310" s="5" t="s">
        <v>639</v>
      </c>
      <c r="BW2310" s="5" t="s">
        <v>6267</v>
      </c>
    </row>
    <row r="2311" spans="51:75" x14ac:dyDescent="0.3">
      <c r="AY2311" s="12" t="e">
        <f>VLOOKUP(C2311,#REF!, 2,FALSE)</f>
        <v>#REF!</v>
      </c>
      <c r="BM2311" s="5" t="s">
        <v>6268</v>
      </c>
      <c r="BN2311" s="5" t="s">
        <v>852</v>
      </c>
      <c r="BO2311" s="5" t="s">
        <v>5352</v>
      </c>
      <c r="BU2311" s="5" t="s">
        <v>6268</v>
      </c>
      <c r="BV2311" s="5" t="s">
        <v>852</v>
      </c>
      <c r="BW2311" s="5" t="s">
        <v>5352</v>
      </c>
    </row>
    <row r="2312" spans="51:75" x14ac:dyDescent="0.3">
      <c r="AY2312" s="12" t="e">
        <f>VLOOKUP(C2312,#REF!, 2,FALSE)</f>
        <v>#REF!</v>
      </c>
      <c r="BM2312" s="5" t="s">
        <v>6269</v>
      </c>
      <c r="BN2312" s="5" t="s">
        <v>3261</v>
      </c>
      <c r="BO2312" s="5" t="s">
        <v>6263</v>
      </c>
      <c r="BU2312" s="5" t="s">
        <v>6269</v>
      </c>
      <c r="BV2312" s="5" t="s">
        <v>3261</v>
      </c>
      <c r="BW2312" s="5" t="s">
        <v>6263</v>
      </c>
    </row>
    <row r="2313" spans="51:75" x14ac:dyDescent="0.3">
      <c r="AY2313" s="12" t="e">
        <f>VLOOKUP(C2313,#REF!, 2,FALSE)</f>
        <v>#REF!</v>
      </c>
      <c r="BM2313" s="5" t="s">
        <v>6270</v>
      </c>
      <c r="BN2313" s="5" t="s">
        <v>3010</v>
      </c>
      <c r="BO2313" s="5" t="s">
        <v>773</v>
      </c>
      <c r="BU2313" s="5" t="s">
        <v>6270</v>
      </c>
      <c r="BV2313" s="5" t="s">
        <v>3010</v>
      </c>
      <c r="BW2313" s="5" t="s">
        <v>773</v>
      </c>
    </row>
    <row r="2314" spans="51:75" x14ac:dyDescent="0.3">
      <c r="AY2314" s="12" t="e">
        <f>VLOOKUP(C2314,#REF!, 2,FALSE)</f>
        <v>#REF!</v>
      </c>
      <c r="BM2314" s="5" t="s">
        <v>6271</v>
      </c>
      <c r="BN2314" s="5" t="s">
        <v>3088</v>
      </c>
      <c r="BO2314" s="5" t="s">
        <v>2986</v>
      </c>
      <c r="BU2314" s="5" t="s">
        <v>6271</v>
      </c>
      <c r="BV2314" s="5" t="s">
        <v>3088</v>
      </c>
      <c r="BW2314" s="5" t="s">
        <v>2986</v>
      </c>
    </row>
    <row r="2315" spans="51:75" x14ac:dyDescent="0.3">
      <c r="AY2315" s="12" t="e">
        <f>VLOOKUP(C2315,#REF!, 2,FALSE)</f>
        <v>#REF!</v>
      </c>
      <c r="BM2315" s="5" t="s">
        <v>6272</v>
      </c>
      <c r="BN2315" s="5" t="s">
        <v>3092</v>
      </c>
      <c r="BO2315" s="5" t="s">
        <v>773</v>
      </c>
      <c r="BU2315" s="5" t="s">
        <v>6272</v>
      </c>
      <c r="BV2315" s="5" t="s">
        <v>3092</v>
      </c>
      <c r="BW2315" s="5" t="s">
        <v>773</v>
      </c>
    </row>
    <row r="2316" spans="51:75" x14ac:dyDescent="0.3">
      <c r="AY2316" s="12" t="e">
        <f>VLOOKUP(C2316,#REF!, 2,FALSE)</f>
        <v>#REF!</v>
      </c>
      <c r="BM2316" s="5" t="s">
        <v>6273</v>
      </c>
      <c r="BN2316" s="5" t="s">
        <v>3088</v>
      </c>
      <c r="BO2316" s="5" t="s">
        <v>6274</v>
      </c>
      <c r="BU2316" s="5" t="s">
        <v>6273</v>
      </c>
      <c r="BV2316" s="5" t="s">
        <v>3088</v>
      </c>
      <c r="BW2316" s="5" t="s">
        <v>6274</v>
      </c>
    </row>
    <row r="2317" spans="51:75" x14ac:dyDescent="0.3">
      <c r="AY2317" s="12" t="e">
        <f>VLOOKUP(C2317,#REF!, 2,FALSE)</f>
        <v>#REF!</v>
      </c>
      <c r="BM2317" s="5" t="s">
        <v>6275</v>
      </c>
      <c r="BN2317" s="5" t="s">
        <v>3092</v>
      </c>
      <c r="BO2317" s="5" t="s">
        <v>2986</v>
      </c>
      <c r="BU2317" s="5" t="s">
        <v>6275</v>
      </c>
      <c r="BV2317" s="5" t="s">
        <v>3092</v>
      </c>
      <c r="BW2317" s="5" t="s">
        <v>2986</v>
      </c>
    </row>
    <row r="2318" spans="51:75" x14ac:dyDescent="0.3">
      <c r="AY2318" s="12" t="e">
        <f>VLOOKUP(C2318,#REF!, 2,FALSE)</f>
        <v>#REF!</v>
      </c>
      <c r="BM2318" s="5" t="s">
        <v>6276</v>
      </c>
      <c r="BN2318" s="5" t="s">
        <v>3092</v>
      </c>
      <c r="BO2318" s="5" t="s">
        <v>773</v>
      </c>
      <c r="BU2318" s="5" t="s">
        <v>6276</v>
      </c>
      <c r="BV2318" s="5" t="s">
        <v>3092</v>
      </c>
      <c r="BW2318" s="5" t="s">
        <v>773</v>
      </c>
    </row>
    <row r="2319" spans="51:75" x14ac:dyDescent="0.3">
      <c r="AY2319" s="12" t="e">
        <f>VLOOKUP(C2319,#REF!, 2,FALSE)</f>
        <v>#REF!</v>
      </c>
      <c r="BM2319" s="5" t="s">
        <v>6277</v>
      </c>
      <c r="BN2319" s="5" t="s">
        <v>3092</v>
      </c>
      <c r="BO2319" s="5" t="s">
        <v>773</v>
      </c>
      <c r="BU2319" s="5" t="s">
        <v>6277</v>
      </c>
      <c r="BV2319" s="5" t="s">
        <v>3092</v>
      </c>
      <c r="BW2319" s="5" t="s">
        <v>773</v>
      </c>
    </row>
    <row r="2320" spans="51:75" x14ac:dyDescent="0.3">
      <c r="AY2320" s="12" t="e">
        <f>VLOOKUP(C2320,#REF!, 2,FALSE)</f>
        <v>#REF!</v>
      </c>
      <c r="BM2320" s="5" t="s">
        <v>6278</v>
      </c>
      <c r="BN2320" s="5" t="s">
        <v>3092</v>
      </c>
      <c r="BO2320" s="5" t="s">
        <v>773</v>
      </c>
      <c r="BU2320" s="5" t="s">
        <v>6278</v>
      </c>
      <c r="BV2320" s="5" t="s">
        <v>3092</v>
      </c>
      <c r="BW2320" s="5" t="s">
        <v>773</v>
      </c>
    </row>
    <row r="2321" spans="51:75" x14ac:dyDescent="0.3">
      <c r="AY2321" s="12" t="e">
        <f>VLOOKUP(C2321,#REF!, 2,FALSE)</f>
        <v>#REF!</v>
      </c>
      <c r="BM2321" s="5" t="s">
        <v>6279</v>
      </c>
      <c r="BN2321" s="5" t="s">
        <v>3261</v>
      </c>
      <c r="BO2321" s="5" t="s">
        <v>4359</v>
      </c>
      <c r="BU2321" s="5" t="s">
        <v>6279</v>
      </c>
      <c r="BV2321" s="5" t="s">
        <v>3261</v>
      </c>
      <c r="BW2321" s="5" t="s">
        <v>4359</v>
      </c>
    </row>
    <row r="2322" spans="51:75" x14ac:dyDescent="0.3">
      <c r="AY2322" s="12" t="e">
        <f>VLOOKUP(C2322,#REF!, 2,FALSE)</f>
        <v>#REF!</v>
      </c>
      <c r="BM2322" s="5" t="s">
        <v>6280</v>
      </c>
      <c r="BN2322" s="5" t="s">
        <v>3261</v>
      </c>
      <c r="BO2322" s="5" t="s">
        <v>1906</v>
      </c>
      <c r="BU2322" s="5" t="s">
        <v>6280</v>
      </c>
      <c r="BV2322" s="5" t="s">
        <v>3261</v>
      </c>
      <c r="BW2322" s="5" t="s">
        <v>1906</v>
      </c>
    </row>
    <row r="2323" spans="51:75" x14ac:dyDescent="0.3">
      <c r="AY2323" s="12" t="e">
        <f>VLOOKUP(C2323,#REF!, 2,FALSE)</f>
        <v>#REF!</v>
      </c>
      <c r="BM2323" s="5" t="s">
        <v>6282</v>
      </c>
      <c r="BN2323" s="5" t="s">
        <v>3261</v>
      </c>
      <c r="BO2323" s="5" t="s">
        <v>6283</v>
      </c>
      <c r="BU2323" s="5" t="s">
        <v>6282</v>
      </c>
      <c r="BV2323" s="5" t="s">
        <v>3261</v>
      </c>
      <c r="BW2323" s="5" t="s">
        <v>6283</v>
      </c>
    </row>
    <row r="2324" spans="51:75" x14ac:dyDescent="0.3">
      <c r="AY2324" s="12" t="e">
        <f>VLOOKUP(C2324,#REF!, 2,FALSE)</f>
        <v>#REF!</v>
      </c>
      <c r="BM2324" s="5" t="s">
        <v>6284</v>
      </c>
      <c r="BN2324" s="5" t="s">
        <v>3261</v>
      </c>
      <c r="BO2324" s="5" t="s">
        <v>2986</v>
      </c>
      <c r="BU2324" s="5" t="s">
        <v>6284</v>
      </c>
      <c r="BV2324" s="5" t="s">
        <v>3261</v>
      </c>
      <c r="BW2324" s="5" t="s">
        <v>2986</v>
      </c>
    </row>
    <row r="2325" spans="51:75" x14ac:dyDescent="0.3">
      <c r="AY2325" s="12" t="e">
        <f>VLOOKUP(C2325,#REF!, 2,FALSE)</f>
        <v>#REF!</v>
      </c>
      <c r="BM2325" s="5" t="s">
        <v>6285</v>
      </c>
      <c r="BN2325" s="5" t="s">
        <v>3092</v>
      </c>
      <c r="BO2325" s="5" t="s">
        <v>2986</v>
      </c>
      <c r="BU2325" s="5" t="s">
        <v>6285</v>
      </c>
      <c r="BV2325" s="5" t="s">
        <v>3092</v>
      </c>
      <c r="BW2325" s="5" t="s">
        <v>2986</v>
      </c>
    </row>
    <row r="2326" spans="51:75" x14ac:dyDescent="0.3">
      <c r="AY2326" s="12" t="e">
        <f>VLOOKUP(C2326,#REF!, 2,FALSE)</f>
        <v>#REF!</v>
      </c>
      <c r="BM2326" s="5" t="s">
        <v>6287</v>
      </c>
      <c r="BN2326" s="5" t="s">
        <v>17000</v>
      </c>
      <c r="BO2326" s="5" t="s">
        <v>6288</v>
      </c>
      <c r="BU2326" s="5" t="s">
        <v>6287</v>
      </c>
      <c r="BV2326" s="5" t="s">
        <v>17000</v>
      </c>
      <c r="BW2326" s="5" t="s">
        <v>6288</v>
      </c>
    </row>
    <row r="2327" spans="51:75" x14ac:dyDescent="0.3">
      <c r="AY2327" s="12" t="e">
        <f>VLOOKUP(C2327,#REF!, 2,FALSE)</f>
        <v>#REF!</v>
      </c>
      <c r="BM2327" s="5" t="s">
        <v>6289</v>
      </c>
      <c r="BN2327" s="5" t="s">
        <v>665</v>
      </c>
      <c r="BO2327" s="5" t="s">
        <v>6290</v>
      </c>
      <c r="BU2327" s="5" t="s">
        <v>6289</v>
      </c>
      <c r="BV2327" s="5" t="s">
        <v>665</v>
      </c>
      <c r="BW2327" s="5" t="s">
        <v>6290</v>
      </c>
    </row>
    <row r="2328" spans="51:75" x14ac:dyDescent="0.3">
      <c r="AY2328" s="12" t="e">
        <f>VLOOKUP(C2328,#REF!, 2,FALSE)</f>
        <v>#REF!</v>
      </c>
      <c r="BM2328" s="5" t="s">
        <v>6291</v>
      </c>
      <c r="BN2328" s="5" t="s">
        <v>699</v>
      </c>
      <c r="BO2328" s="5" t="s">
        <v>6292</v>
      </c>
      <c r="BU2328" s="5" t="s">
        <v>6291</v>
      </c>
      <c r="BV2328" s="5" t="s">
        <v>699</v>
      </c>
      <c r="BW2328" s="5" t="s">
        <v>6292</v>
      </c>
    </row>
    <row r="2329" spans="51:75" x14ac:dyDescent="0.3">
      <c r="AY2329" s="12" t="e">
        <f>VLOOKUP(C2329,#REF!, 2,FALSE)</f>
        <v>#REF!</v>
      </c>
      <c r="BM2329" s="5" t="s">
        <v>6293</v>
      </c>
      <c r="BN2329" s="5" t="s">
        <v>615</v>
      </c>
      <c r="BO2329" s="5" t="s">
        <v>6294</v>
      </c>
      <c r="BU2329" s="5" t="s">
        <v>6293</v>
      </c>
      <c r="BV2329" s="5" t="s">
        <v>615</v>
      </c>
      <c r="BW2329" s="5" t="s">
        <v>6294</v>
      </c>
    </row>
    <row r="2330" spans="51:75" x14ac:dyDescent="0.3">
      <c r="AY2330" s="12" t="e">
        <f>VLOOKUP(C2330,#REF!, 2,FALSE)</f>
        <v>#REF!</v>
      </c>
      <c r="BM2330" s="5" t="s">
        <v>6295</v>
      </c>
      <c r="BN2330" s="5" t="s">
        <v>1345</v>
      </c>
      <c r="BO2330" s="5" t="s">
        <v>773</v>
      </c>
      <c r="BU2330" s="5" t="s">
        <v>6295</v>
      </c>
      <c r="BV2330" s="5" t="s">
        <v>1345</v>
      </c>
      <c r="BW2330" s="5" t="s">
        <v>773</v>
      </c>
    </row>
    <row r="2331" spans="51:75" x14ac:dyDescent="0.3">
      <c r="AY2331" s="12" t="e">
        <f>VLOOKUP(C2331,#REF!, 2,FALSE)</f>
        <v>#REF!</v>
      </c>
      <c r="BM2331" s="5" t="s">
        <v>6296</v>
      </c>
      <c r="BN2331" s="5" t="s">
        <v>1345</v>
      </c>
      <c r="BO2331" s="5" t="s">
        <v>773</v>
      </c>
      <c r="BU2331" s="5" t="s">
        <v>6296</v>
      </c>
      <c r="BV2331" s="5" t="s">
        <v>1345</v>
      </c>
      <c r="BW2331" s="5" t="s">
        <v>773</v>
      </c>
    </row>
    <row r="2332" spans="51:75" x14ac:dyDescent="0.3">
      <c r="AY2332" s="12" t="e">
        <f>VLOOKUP(C2332,#REF!, 2,FALSE)</f>
        <v>#REF!</v>
      </c>
      <c r="BM2332" s="5" t="s">
        <v>6297</v>
      </c>
      <c r="BN2332" s="5" t="s">
        <v>3088</v>
      </c>
      <c r="BO2332" s="5" t="s">
        <v>1163</v>
      </c>
      <c r="BU2332" s="5" t="s">
        <v>6297</v>
      </c>
      <c r="BV2332" s="5" t="s">
        <v>3088</v>
      </c>
      <c r="BW2332" s="5" t="s">
        <v>1163</v>
      </c>
    </row>
    <row r="2333" spans="51:75" x14ac:dyDescent="0.3">
      <c r="AY2333" s="12" t="e">
        <f>VLOOKUP(C2333,#REF!, 2,FALSE)</f>
        <v>#REF!</v>
      </c>
      <c r="BM2333" s="5" t="s">
        <v>6298</v>
      </c>
      <c r="BN2333" s="5" t="s">
        <v>3261</v>
      </c>
      <c r="BO2333" s="5" t="s">
        <v>3270</v>
      </c>
      <c r="BU2333" s="5" t="s">
        <v>6298</v>
      </c>
      <c r="BV2333" s="5" t="s">
        <v>3261</v>
      </c>
      <c r="BW2333" s="5" t="s">
        <v>3270</v>
      </c>
    </row>
    <row r="2334" spans="51:75" x14ac:dyDescent="0.3">
      <c r="AY2334" s="12" t="e">
        <f>VLOOKUP(C2334,#REF!, 2,FALSE)</f>
        <v>#REF!</v>
      </c>
      <c r="BM2334" s="5" t="s">
        <v>6299</v>
      </c>
      <c r="BN2334" s="5" t="s">
        <v>670</v>
      </c>
      <c r="BO2334" s="5" t="s">
        <v>773</v>
      </c>
      <c r="BU2334" s="5" t="s">
        <v>6299</v>
      </c>
      <c r="BV2334" s="5" t="s">
        <v>670</v>
      </c>
      <c r="BW2334" s="5" t="s">
        <v>773</v>
      </c>
    </row>
    <row r="2335" spans="51:75" x14ac:dyDescent="0.3">
      <c r="AY2335" s="12" t="e">
        <f>VLOOKUP(C2335,#REF!, 2,FALSE)</f>
        <v>#REF!</v>
      </c>
      <c r="BM2335" s="5" t="s">
        <v>6300</v>
      </c>
      <c r="BN2335" s="5" t="s">
        <v>627</v>
      </c>
      <c r="BO2335" s="5" t="s">
        <v>773</v>
      </c>
      <c r="BU2335" s="5" t="s">
        <v>6300</v>
      </c>
      <c r="BV2335" s="5" t="s">
        <v>627</v>
      </c>
      <c r="BW2335" s="5" t="s">
        <v>773</v>
      </c>
    </row>
    <row r="2336" spans="51:75" x14ac:dyDescent="0.3">
      <c r="AY2336" s="12" t="e">
        <f>VLOOKUP(C2336,#REF!, 2,FALSE)</f>
        <v>#REF!</v>
      </c>
      <c r="BM2336" s="5" t="s">
        <v>6301</v>
      </c>
      <c r="BN2336" s="5" t="s">
        <v>1345</v>
      </c>
      <c r="BO2336" s="5" t="s">
        <v>773</v>
      </c>
      <c r="BU2336" s="5" t="s">
        <v>6301</v>
      </c>
      <c r="BV2336" s="5" t="s">
        <v>1345</v>
      </c>
      <c r="BW2336" s="5" t="s">
        <v>773</v>
      </c>
    </row>
    <row r="2337" spans="51:75" x14ac:dyDescent="0.3">
      <c r="AY2337" s="12" t="e">
        <f>VLOOKUP(C2337,#REF!, 2,FALSE)</f>
        <v>#REF!</v>
      </c>
      <c r="BM2337" s="5" t="s">
        <v>6302</v>
      </c>
      <c r="BN2337" s="5" t="s">
        <v>722</v>
      </c>
      <c r="BO2337" s="5" t="s">
        <v>6303</v>
      </c>
      <c r="BU2337" s="5" t="s">
        <v>6302</v>
      </c>
      <c r="BV2337" s="5" t="s">
        <v>722</v>
      </c>
      <c r="BW2337" s="5" t="s">
        <v>6303</v>
      </c>
    </row>
    <row r="2338" spans="51:75" x14ac:dyDescent="0.3">
      <c r="AY2338" s="12" t="e">
        <f>VLOOKUP(C2338,#REF!, 2,FALSE)</f>
        <v>#REF!</v>
      </c>
      <c r="BM2338" s="5" t="s">
        <v>1143</v>
      </c>
      <c r="BN2338" s="5" t="s">
        <v>2982</v>
      </c>
      <c r="BO2338" s="5" t="s">
        <v>702</v>
      </c>
      <c r="BU2338" s="5" t="s">
        <v>1143</v>
      </c>
      <c r="BV2338" s="5" t="s">
        <v>2982</v>
      </c>
      <c r="BW2338" s="5" t="s">
        <v>702</v>
      </c>
    </row>
    <row r="2339" spans="51:75" x14ac:dyDescent="0.3">
      <c r="AY2339" s="12" t="e">
        <f>VLOOKUP(C2339,#REF!, 2,FALSE)</f>
        <v>#REF!</v>
      </c>
      <c r="BM2339" s="5" t="s">
        <v>1144</v>
      </c>
      <c r="BN2339" s="5" t="s">
        <v>3210</v>
      </c>
      <c r="BO2339" s="5" t="s">
        <v>773</v>
      </c>
      <c r="BU2339" s="5" t="s">
        <v>1144</v>
      </c>
      <c r="BV2339" s="5" t="s">
        <v>3210</v>
      </c>
      <c r="BW2339" s="5" t="s">
        <v>773</v>
      </c>
    </row>
    <row r="2340" spans="51:75" x14ac:dyDescent="0.3">
      <c r="AY2340" s="12" t="e">
        <f>VLOOKUP(C2340,#REF!, 2,FALSE)</f>
        <v>#REF!</v>
      </c>
      <c r="BM2340" s="5" t="s">
        <v>6304</v>
      </c>
      <c r="BN2340" s="5" t="s">
        <v>664</v>
      </c>
      <c r="BO2340" s="5" t="s">
        <v>4440</v>
      </c>
      <c r="BU2340" s="5" t="s">
        <v>6304</v>
      </c>
      <c r="BV2340" s="5" t="s">
        <v>664</v>
      </c>
      <c r="BW2340" s="5" t="s">
        <v>4440</v>
      </c>
    </row>
    <row r="2341" spans="51:75" x14ac:dyDescent="0.3">
      <c r="AY2341" s="12" t="e">
        <f>VLOOKUP(C2341,#REF!, 2,FALSE)</f>
        <v>#REF!</v>
      </c>
      <c r="BM2341" s="5" t="s">
        <v>6305</v>
      </c>
      <c r="BN2341" s="5" t="s">
        <v>3010</v>
      </c>
      <c r="BO2341" s="5" t="s">
        <v>6307</v>
      </c>
      <c r="BU2341" s="5" t="s">
        <v>6305</v>
      </c>
      <c r="BV2341" s="5" t="s">
        <v>3010</v>
      </c>
      <c r="BW2341" s="5" t="s">
        <v>6307</v>
      </c>
    </row>
    <row r="2342" spans="51:75" x14ac:dyDescent="0.3">
      <c r="AY2342" s="12" t="e">
        <f>VLOOKUP(C2342,#REF!, 2,FALSE)</f>
        <v>#REF!</v>
      </c>
      <c r="BM2342" s="5" t="s">
        <v>6309</v>
      </c>
      <c r="BN2342" s="5" t="s">
        <v>3210</v>
      </c>
      <c r="BO2342" s="5" t="s">
        <v>6311</v>
      </c>
      <c r="BU2342" s="5" t="s">
        <v>6309</v>
      </c>
      <c r="BV2342" s="5" t="s">
        <v>3210</v>
      </c>
      <c r="BW2342" s="5" t="s">
        <v>6311</v>
      </c>
    </row>
    <row r="2343" spans="51:75" x14ac:dyDescent="0.3">
      <c r="AY2343" s="12" t="e">
        <f>VLOOKUP(C2343,#REF!, 2,FALSE)</f>
        <v>#REF!</v>
      </c>
      <c r="BM2343" s="5" t="s">
        <v>6312</v>
      </c>
      <c r="BN2343" s="5" t="s">
        <v>722</v>
      </c>
      <c r="BO2343" s="5" t="s">
        <v>6313</v>
      </c>
      <c r="BU2343" s="5" t="s">
        <v>6312</v>
      </c>
      <c r="BV2343" s="5" t="s">
        <v>722</v>
      </c>
      <c r="BW2343" s="5" t="s">
        <v>6313</v>
      </c>
    </row>
    <row r="2344" spans="51:75" x14ac:dyDescent="0.3">
      <c r="AY2344" s="12" t="e">
        <f>VLOOKUP(C2344,#REF!, 2,FALSE)</f>
        <v>#REF!</v>
      </c>
      <c r="BM2344" s="5" t="s">
        <v>6314</v>
      </c>
      <c r="BN2344" s="5" t="s">
        <v>1073</v>
      </c>
      <c r="BO2344" s="5" t="s">
        <v>4533</v>
      </c>
      <c r="BU2344" s="5" t="s">
        <v>6314</v>
      </c>
      <c r="BV2344" s="5" t="s">
        <v>1073</v>
      </c>
      <c r="BW2344" s="5" t="s">
        <v>4533</v>
      </c>
    </row>
    <row r="2345" spans="51:75" x14ac:dyDescent="0.3">
      <c r="AY2345" s="12" t="e">
        <f>VLOOKUP(C2345,#REF!, 2,FALSE)</f>
        <v>#REF!</v>
      </c>
      <c r="BM2345" s="5" t="s">
        <v>6316</v>
      </c>
      <c r="BN2345" s="5" t="s">
        <v>17005</v>
      </c>
      <c r="BO2345" s="5" t="s">
        <v>773</v>
      </c>
      <c r="BU2345" s="5" t="s">
        <v>6316</v>
      </c>
      <c r="BV2345" s="5" t="s">
        <v>17005</v>
      </c>
      <c r="BW2345" s="5" t="s">
        <v>773</v>
      </c>
    </row>
    <row r="2346" spans="51:75" x14ac:dyDescent="0.3">
      <c r="AY2346" s="12" t="e">
        <f>VLOOKUP(C2346,#REF!, 2,FALSE)</f>
        <v>#REF!</v>
      </c>
      <c r="BM2346" s="5" t="s">
        <v>6317</v>
      </c>
      <c r="BN2346" s="5" t="s">
        <v>3010</v>
      </c>
      <c r="BO2346" s="5" t="s">
        <v>773</v>
      </c>
      <c r="BU2346" s="5" t="s">
        <v>6317</v>
      </c>
      <c r="BV2346" s="5" t="s">
        <v>3010</v>
      </c>
      <c r="BW2346" s="5" t="s">
        <v>773</v>
      </c>
    </row>
    <row r="2347" spans="51:75" x14ac:dyDescent="0.3">
      <c r="AY2347" s="12" t="e">
        <f>VLOOKUP(C2347,#REF!, 2,FALSE)</f>
        <v>#REF!</v>
      </c>
      <c r="BM2347" s="5" t="s">
        <v>6320</v>
      </c>
      <c r="BN2347" s="5" t="s">
        <v>1142</v>
      </c>
      <c r="BO2347" s="5" t="s">
        <v>6322</v>
      </c>
      <c r="BU2347" s="5" t="s">
        <v>6320</v>
      </c>
      <c r="BV2347" s="5" t="s">
        <v>1142</v>
      </c>
      <c r="BW2347" s="5" t="s">
        <v>6322</v>
      </c>
    </row>
    <row r="2348" spans="51:75" x14ac:dyDescent="0.3">
      <c r="AY2348" s="12" t="e">
        <f>VLOOKUP(C2348,#REF!, 2,FALSE)</f>
        <v>#REF!</v>
      </c>
      <c r="BM2348" s="5" t="s">
        <v>6323</v>
      </c>
      <c r="BN2348" s="5" t="s">
        <v>2982</v>
      </c>
      <c r="BO2348" s="5" t="s">
        <v>6324</v>
      </c>
      <c r="BU2348" s="5" t="s">
        <v>6323</v>
      </c>
      <c r="BV2348" s="5" t="s">
        <v>2982</v>
      </c>
      <c r="BW2348" s="5" t="s">
        <v>6324</v>
      </c>
    </row>
    <row r="2349" spans="51:75" x14ac:dyDescent="0.3">
      <c r="AY2349" s="12" t="e">
        <f>VLOOKUP(C2349,#REF!, 2,FALSE)</f>
        <v>#REF!</v>
      </c>
      <c r="BM2349" s="5" t="s">
        <v>6325</v>
      </c>
      <c r="BN2349" s="5" t="s">
        <v>790</v>
      </c>
      <c r="BO2349" s="5" t="s">
        <v>773</v>
      </c>
      <c r="BU2349" s="5" t="s">
        <v>6325</v>
      </c>
      <c r="BV2349" s="5" t="s">
        <v>790</v>
      </c>
      <c r="BW2349" s="5" t="s">
        <v>773</v>
      </c>
    </row>
    <row r="2350" spans="51:75" x14ac:dyDescent="0.3">
      <c r="AY2350" s="12" t="e">
        <f>VLOOKUP(C2350,#REF!, 2,FALSE)</f>
        <v>#REF!</v>
      </c>
      <c r="BM2350" s="5" t="s">
        <v>6327</v>
      </c>
      <c r="BN2350" s="5" t="s">
        <v>3210</v>
      </c>
      <c r="BO2350" s="5" t="s">
        <v>5883</v>
      </c>
      <c r="BU2350" s="5" t="s">
        <v>6327</v>
      </c>
      <c r="BV2350" s="5" t="s">
        <v>3210</v>
      </c>
      <c r="BW2350" s="5" t="s">
        <v>5883</v>
      </c>
    </row>
    <row r="2351" spans="51:75" x14ac:dyDescent="0.3">
      <c r="AY2351" s="12" t="e">
        <f>VLOOKUP(C2351,#REF!, 2,FALSE)</f>
        <v>#REF!</v>
      </c>
      <c r="BM2351" s="5" t="s">
        <v>6328</v>
      </c>
      <c r="BN2351" s="5" t="s">
        <v>3088</v>
      </c>
      <c r="BO2351" s="5" t="s">
        <v>2986</v>
      </c>
      <c r="BU2351" s="5" t="s">
        <v>6328</v>
      </c>
      <c r="BV2351" s="5" t="s">
        <v>3088</v>
      </c>
      <c r="BW2351" s="5" t="s">
        <v>2986</v>
      </c>
    </row>
    <row r="2352" spans="51:75" x14ac:dyDescent="0.3">
      <c r="AY2352" s="12" t="e">
        <f>VLOOKUP(C2352,#REF!, 2,FALSE)</f>
        <v>#REF!</v>
      </c>
      <c r="BM2352" s="5" t="s">
        <v>172</v>
      </c>
      <c r="BN2352" s="5" t="s">
        <v>3210</v>
      </c>
      <c r="BO2352" s="5" t="s">
        <v>2983</v>
      </c>
      <c r="BU2352" s="5" t="s">
        <v>172</v>
      </c>
      <c r="BV2352" s="5" t="s">
        <v>3210</v>
      </c>
      <c r="BW2352" s="5" t="s">
        <v>2983</v>
      </c>
    </row>
    <row r="2353" spans="51:75" x14ac:dyDescent="0.3">
      <c r="AY2353" s="12" t="e">
        <f>VLOOKUP(C2353,#REF!, 2,FALSE)</f>
        <v>#REF!</v>
      </c>
      <c r="BM2353" s="5" t="s">
        <v>6329</v>
      </c>
      <c r="BN2353" s="5" t="s">
        <v>708</v>
      </c>
      <c r="BO2353" s="5" t="s">
        <v>6331</v>
      </c>
      <c r="BU2353" s="5" t="s">
        <v>6329</v>
      </c>
      <c r="BV2353" s="5" t="s">
        <v>708</v>
      </c>
      <c r="BW2353" s="5" t="s">
        <v>6331</v>
      </c>
    </row>
    <row r="2354" spans="51:75" x14ac:dyDescent="0.3">
      <c r="AY2354" s="12" t="e">
        <f>VLOOKUP(C2354,#REF!, 2,FALSE)</f>
        <v>#REF!</v>
      </c>
      <c r="BM2354" s="5" t="s">
        <v>6332</v>
      </c>
      <c r="BN2354" s="5" t="s">
        <v>628</v>
      </c>
      <c r="BO2354" s="5" t="s">
        <v>773</v>
      </c>
      <c r="BU2354" s="5" t="s">
        <v>6332</v>
      </c>
      <c r="BV2354" s="5" t="s">
        <v>628</v>
      </c>
      <c r="BW2354" s="5" t="s">
        <v>773</v>
      </c>
    </row>
    <row r="2355" spans="51:75" x14ac:dyDescent="0.3">
      <c r="AY2355" s="12" t="e">
        <f>VLOOKUP(C2355,#REF!, 2,FALSE)</f>
        <v>#REF!</v>
      </c>
      <c r="BM2355" s="5" t="s">
        <v>6333</v>
      </c>
      <c r="BN2355" s="5" t="s">
        <v>3010</v>
      </c>
      <c r="BO2355" s="5" t="s">
        <v>1265</v>
      </c>
      <c r="BU2355" s="5" t="s">
        <v>6333</v>
      </c>
      <c r="BV2355" s="5" t="s">
        <v>3010</v>
      </c>
      <c r="BW2355" s="5" t="s">
        <v>1265</v>
      </c>
    </row>
    <row r="2356" spans="51:75" x14ac:dyDescent="0.3">
      <c r="AY2356" s="12" t="e">
        <f>VLOOKUP(C2356,#REF!, 2,FALSE)</f>
        <v>#REF!</v>
      </c>
      <c r="BM2356" s="5" t="s">
        <v>6335</v>
      </c>
      <c r="BN2356" s="5" t="s">
        <v>642</v>
      </c>
      <c r="BO2356" s="5" t="s">
        <v>1662</v>
      </c>
      <c r="BU2356" s="5" t="s">
        <v>6335</v>
      </c>
      <c r="BV2356" s="5" t="s">
        <v>642</v>
      </c>
      <c r="BW2356" s="5" t="s">
        <v>1662</v>
      </c>
    </row>
    <row r="2357" spans="51:75" x14ac:dyDescent="0.3">
      <c r="AY2357" s="12" t="e">
        <f>VLOOKUP(C2357,#REF!, 2,FALSE)</f>
        <v>#REF!</v>
      </c>
      <c r="BM2357" s="5" t="s">
        <v>6336</v>
      </c>
      <c r="BN2357" s="5" t="s">
        <v>3210</v>
      </c>
      <c r="BO2357" s="5" t="s">
        <v>6338</v>
      </c>
      <c r="BU2357" s="5" t="s">
        <v>6336</v>
      </c>
      <c r="BV2357" s="5" t="s">
        <v>3210</v>
      </c>
      <c r="BW2357" s="5" t="s">
        <v>6338</v>
      </c>
    </row>
    <row r="2358" spans="51:75" x14ac:dyDescent="0.3">
      <c r="AY2358" s="12" t="e">
        <f>VLOOKUP(C2358,#REF!, 2,FALSE)</f>
        <v>#REF!</v>
      </c>
      <c r="BM2358" s="5" t="s">
        <v>6339</v>
      </c>
      <c r="BN2358" s="5" t="s">
        <v>1345</v>
      </c>
      <c r="BO2358" s="5" t="s">
        <v>3363</v>
      </c>
      <c r="BU2358" s="5" t="s">
        <v>6339</v>
      </c>
      <c r="BV2358" s="5" t="s">
        <v>1345</v>
      </c>
      <c r="BW2358" s="5" t="s">
        <v>3363</v>
      </c>
    </row>
    <row r="2359" spans="51:75" x14ac:dyDescent="0.3">
      <c r="AY2359" s="12" t="e">
        <f>VLOOKUP(C2359,#REF!, 2,FALSE)</f>
        <v>#REF!</v>
      </c>
      <c r="BM2359" s="5" t="s">
        <v>6340</v>
      </c>
      <c r="BN2359" s="5" t="s">
        <v>852</v>
      </c>
      <c r="BO2359" s="5" t="s">
        <v>2986</v>
      </c>
      <c r="BU2359" s="5" t="s">
        <v>6340</v>
      </c>
      <c r="BV2359" s="5" t="s">
        <v>852</v>
      </c>
      <c r="BW2359" s="5" t="s">
        <v>2986</v>
      </c>
    </row>
    <row r="2360" spans="51:75" x14ac:dyDescent="0.3">
      <c r="AY2360" s="12" t="e">
        <f>VLOOKUP(C2360,#REF!, 2,FALSE)</f>
        <v>#REF!</v>
      </c>
      <c r="BM2360" s="5" t="s">
        <v>6341</v>
      </c>
      <c r="BN2360" s="5" t="s">
        <v>3007</v>
      </c>
      <c r="BO2360" s="5" t="s">
        <v>4047</v>
      </c>
      <c r="BU2360" s="5" t="s">
        <v>6341</v>
      </c>
      <c r="BV2360" s="5" t="s">
        <v>3007</v>
      </c>
      <c r="BW2360" s="5" t="s">
        <v>4047</v>
      </c>
    </row>
    <row r="2361" spans="51:75" x14ac:dyDescent="0.3">
      <c r="AY2361" s="12" t="e">
        <f>VLOOKUP(C2361,#REF!, 2,FALSE)</f>
        <v>#REF!</v>
      </c>
      <c r="BM2361" s="5" t="s">
        <v>6342</v>
      </c>
      <c r="BN2361" s="5" t="s">
        <v>802</v>
      </c>
      <c r="BO2361" s="5" t="s">
        <v>4082</v>
      </c>
      <c r="BU2361" s="5" t="s">
        <v>6342</v>
      </c>
      <c r="BV2361" s="5" t="s">
        <v>802</v>
      </c>
      <c r="BW2361" s="5" t="s">
        <v>4082</v>
      </c>
    </row>
    <row r="2362" spans="51:75" x14ac:dyDescent="0.3">
      <c r="AY2362" s="12" t="e">
        <f>VLOOKUP(C2362,#REF!, 2,FALSE)</f>
        <v>#REF!</v>
      </c>
      <c r="BM2362" s="5" t="s">
        <v>6344</v>
      </c>
      <c r="BN2362" s="5" t="s">
        <v>708</v>
      </c>
      <c r="BO2362" s="5" t="s">
        <v>773</v>
      </c>
      <c r="BU2362" s="5" t="s">
        <v>6344</v>
      </c>
      <c r="BV2362" s="5" t="s">
        <v>708</v>
      </c>
      <c r="BW2362" s="5" t="s">
        <v>773</v>
      </c>
    </row>
    <row r="2363" spans="51:75" x14ac:dyDescent="0.3">
      <c r="AY2363" s="12" t="e">
        <f>VLOOKUP(C2363,#REF!, 2,FALSE)</f>
        <v>#REF!</v>
      </c>
      <c r="BM2363" s="5" t="s">
        <v>6345</v>
      </c>
      <c r="BN2363" s="5" t="s">
        <v>3102</v>
      </c>
      <c r="BO2363" s="5" t="s">
        <v>6346</v>
      </c>
      <c r="BU2363" s="5" t="s">
        <v>6345</v>
      </c>
      <c r="BV2363" s="5" t="s">
        <v>3102</v>
      </c>
      <c r="BW2363" s="5" t="s">
        <v>6346</v>
      </c>
    </row>
    <row r="2364" spans="51:75" x14ac:dyDescent="0.3">
      <c r="AY2364" s="12" t="e">
        <f>VLOOKUP(C2364,#REF!, 2,FALSE)</f>
        <v>#REF!</v>
      </c>
      <c r="BM2364" s="5" t="s">
        <v>6347</v>
      </c>
      <c r="BN2364" s="5" t="s">
        <v>17003</v>
      </c>
      <c r="BO2364" s="5" t="s">
        <v>6349</v>
      </c>
      <c r="BU2364" s="5" t="s">
        <v>6347</v>
      </c>
      <c r="BV2364" s="5" t="s">
        <v>17003</v>
      </c>
      <c r="BW2364" s="5" t="s">
        <v>6349</v>
      </c>
    </row>
    <row r="2365" spans="51:75" x14ac:dyDescent="0.3">
      <c r="AY2365" s="12" t="e">
        <f>VLOOKUP(C2365,#REF!, 2,FALSE)</f>
        <v>#REF!</v>
      </c>
      <c r="BM2365" s="5" t="s">
        <v>6350</v>
      </c>
      <c r="BN2365" s="5" t="s">
        <v>3033</v>
      </c>
      <c r="BO2365" s="5" t="s">
        <v>6351</v>
      </c>
      <c r="BU2365" s="5" t="s">
        <v>6350</v>
      </c>
      <c r="BV2365" s="5" t="s">
        <v>3033</v>
      </c>
      <c r="BW2365" s="5" t="s">
        <v>6351</v>
      </c>
    </row>
    <row r="2366" spans="51:75" x14ac:dyDescent="0.3">
      <c r="AY2366" s="12" t="e">
        <f>VLOOKUP(C2366,#REF!, 2,FALSE)</f>
        <v>#REF!</v>
      </c>
      <c r="BM2366" s="5" t="s">
        <v>1148</v>
      </c>
      <c r="BN2366" s="5" t="s">
        <v>3210</v>
      </c>
      <c r="BO2366" s="5" t="s">
        <v>4415</v>
      </c>
      <c r="BU2366" s="5" t="s">
        <v>1148</v>
      </c>
      <c r="BV2366" s="5" t="s">
        <v>3210</v>
      </c>
      <c r="BW2366" s="5" t="s">
        <v>4415</v>
      </c>
    </row>
    <row r="2367" spans="51:75" x14ac:dyDescent="0.3">
      <c r="AY2367" s="12" t="e">
        <f>VLOOKUP(C2367,#REF!, 2,FALSE)</f>
        <v>#REF!</v>
      </c>
      <c r="BM2367" s="5" t="s">
        <v>6352</v>
      </c>
      <c r="BN2367" s="5" t="s">
        <v>3102</v>
      </c>
      <c r="BO2367" s="5" t="s">
        <v>1160</v>
      </c>
      <c r="BU2367" s="5" t="s">
        <v>6352</v>
      </c>
      <c r="BV2367" s="5" t="s">
        <v>3102</v>
      </c>
      <c r="BW2367" s="5" t="s">
        <v>1160</v>
      </c>
    </row>
    <row r="2368" spans="51:75" x14ac:dyDescent="0.3">
      <c r="AY2368" s="12" t="e">
        <f>VLOOKUP(C2368,#REF!, 2,FALSE)</f>
        <v>#REF!</v>
      </c>
      <c r="BM2368" s="5" t="s">
        <v>6353</v>
      </c>
      <c r="BN2368" s="5" t="s">
        <v>1345</v>
      </c>
      <c r="BO2368" s="5" t="s">
        <v>3472</v>
      </c>
      <c r="BU2368" s="5" t="s">
        <v>6353</v>
      </c>
      <c r="BV2368" s="5" t="s">
        <v>1345</v>
      </c>
      <c r="BW2368" s="5" t="s">
        <v>3472</v>
      </c>
    </row>
    <row r="2369" spans="51:75" x14ac:dyDescent="0.3">
      <c r="AY2369" s="12" t="e">
        <f>VLOOKUP(C2369,#REF!, 2,FALSE)</f>
        <v>#REF!</v>
      </c>
      <c r="BM2369" s="5" t="s">
        <v>6354</v>
      </c>
      <c r="BN2369" s="5" t="s">
        <v>17008</v>
      </c>
      <c r="BO2369" s="5" t="s">
        <v>6355</v>
      </c>
      <c r="BU2369" s="5" t="s">
        <v>6354</v>
      </c>
      <c r="BV2369" s="5" t="s">
        <v>17008</v>
      </c>
      <c r="BW2369" s="5" t="s">
        <v>6355</v>
      </c>
    </row>
    <row r="2370" spans="51:75" x14ac:dyDescent="0.3">
      <c r="AY2370" s="12" t="e">
        <f>VLOOKUP(C2370,#REF!, 2,FALSE)</f>
        <v>#REF!</v>
      </c>
      <c r="BM2370" s="5" t="s">
        <v>6356</v>
      </c>
      <c r="BN2370" s="5" t="s">
        <v>3210</v>
      </c>
      <c r="BO2370" s="5" t="s">
        <v>6357</v>
      </c>
      <c r="BU2370" s="5" t="s">
        <v>6356</v>
      </c>
      <c r="BV2370" s="5" t="s">
        <v>3210</v>
      </c>
      <c r="BW2370" s="5" t="s">
        <v>6357</v>
      </c>
    </row>
    <row r="2371" spans="51:75" x14ac:dyDescent="0.3">
      <c r="AY2371" s="12" t="e">
        <f>VLOOKUP(C2371,#REF!, 2,FALSE)</f>
        <v>#REF!</v>
      </c>
      <c r="BM2371" s="5" t="s">
        <v>6358</v>
      </c>
      <c r="BN2371" s="5" t="s">
        <v>3210</v>
      </c>
      <c r="BO2371" s="5" t="s">
        <v>6359</v>
      </c>
      <c r="BU2371" s="5" t="s">
        <v>6358</v>
      </c>
      <c r="BV2371" s="5" t="s">
        <v>3210</v>
      </c>
      <c r="BW2371" s="5" t="s">
        <v>6359</v>
      </c>
    </row>
    <row r="2372" spans="51:75" x14ac:dyDescent="0.3">
      <c r="AY2372" s="12" t="e">
        <f>VLOOKUP(C2372,#REF!, 2,FALSE)</f>
        <v>#REF!</v>
      </c>
      <c r="BM2372" s="5" t="s">
        <v>6360</v>
      </c>
      <c r="BN2372" s="5" t="s">
        <v>2986</v>
      </c>
      <c r="BO2372" s="5" t="s">
        <v>2986</v>
      </c>
      <c r="BU2372" s="5" t="s">
        <v>6360</v>
      </c>
      <c r="BV2372" s="5" t="s">
        <v>2986</v>
      </c>
      <c r="BW2372" s="5" t="s">
        <v>2986</v>
      </c>
    </row>
    <row r="2373" spans="51:75" x14ac:dyDescent="0.3">
      <c r="AY2373" s="12" t="e">
        <f>VLOOKUP(C2373,#REF!, 2,FALSE)</f>
        <v>#REF!</v>
      </c>
      <c r="BM2373" s="5" t="s">
        <v>6361</v>
      </c>
      <c r="BN2373" s="5" t="s">
        <v>1272</v>
      </c>
      <c r="BO2373" s="5" t="s">
        <v>2986</v>
      </c>
      <c r="BU2373" s="5" t="s">
        <v>6361</v>
      </c>
      <c r="BV2373" s="5" t="s">
        <v>1272</v>
      </c>
      <c r="BW2373" s="5" t="s">
        <v>2986</v>
      </c>
    </row>
    <row r="2374" spans="51:75" x14ac:dyDescent="0.3">
      <c r="AY2374" s="12" t="e">
        <f>VLOOKUP(C2374,#REF!, 2,FALSE)</f>
        <v>#REF!</v>
      </c>
      <c r="BM2374" s="5" t="s">
        <v>6362</v>
      </c>
      <c r="BN2374" s="5" t="s">
        <v>1142</v>
      </c>
      <c r="BO2374" s="5" t="s">
        <v>6363</v>
      </c>
      <c r="BU2374" s="5" t="s">
        <v>6362</v>
      </c>
      <c r="BV2374" s="5" t="s">
        <v>1142</v>
      </c>
      <c r="BW2374" s="5" t="s">
        <v>6363</v>
      </c>
    </row>
    <row r="2375" spans="51:75" x14ac:dyDescent="0.3">
      <c r="AY2375" s="12" t="e">
        <f>VLOOKUP(C2375,#REF!, 2,FALSE)</f>
        <v>#REF!</v>
      </c>
      <c r="BM2375" s="5" t="s">
        <v>6364</v>
      </c>
      <c r="BN2375" s="5" t="s">
        <v>926</v>
      </c>
      <c r="BO2375" s="5" t="s">
        <v>6365</v>
      </c>
      <c r="BU2375" s="5" t="s">
        <v>6364</v>
      </c>
      <c r="BV2375" s="5" t="s">
        <v>926</v>
      </c>
      <c r="BW2375" s="5" t="s">
        <v>6365</v>
      </c>
    </row>
    <row r="2376" spans="51:75" x14ac:dyDescent="0.3">
      <c r="AY2376" s="12" t="e">
        <f>VLOOKUP(C2376,#REF!, 2,FALSE)</f>
        <v>#REF!</v>
      </c>
      <c r="BM2376" s="5" t="s">
        <v>6366</v>
      </c>
      <c r="BN2376" s="5" t="s">
        <v>639</v>
      </c>
      <c r="BO2376" s="5" t="s">
        <v>4980</v>
      </c>
      <c r="BU2376" s="5" t="s">
        <v>6366</v>
      </c>
      <c r="BV2376" s="5" t="s">
        <v>639</v>
      </c>
      <c r="BW2376" s="5" t="s">
        <v>4980</v>
      </c>
    </row>
    <row r="2377" spans="51:75" x14ac:dyDescent="0.3">
      <c r="AY2377" s="12" t="e">
        <f>VLOOKUP(C2377,#REF!, 2,FALSE)</f>
        <v>#REF!</v>
      </c>
      <c r="BM2377" s="5" t="s">
        <v>138</v>
      </c>
      <c r="BN2377" s="5" t="s">
        <v>806</v>
      </c>
      <c r="BO2377" s="5" t="s">
        <v>6367</v>
      </c>
      <c r="BU2377" s="5" t="s">
        <v>138</v>
      </c>
      <c r="BV2377" s="5" t="s">
        <v>806</v>
      </c>
      <c r="BW2377" s="5" t="s">
        <v>6367</v>
      </c>
    </row>
    <row r="2378" spans="51:75" x14ac:dyDescent="0.3">
      <c r="AY2378" s="12" t="e">
        <f>VLOOKUP(C2378,#REF!, 2,FALSE)</f>
        <v>#REF!</v>
      </c>
      <c r="BM2378" s="5" t="s">
        <v>6368</v>
      </c>
      <c r="BN2378" s="5" t="s">
        <v>633</v>
      </c>
      <c r="BO2378" s="5" t="s">
        <v>6369</v>
      </c>
      <c r="BU2378" s="5" t="s">
        <v>6368</v>
      </c>
      <c r="BV2378" s="5" t="s">
        <v>633</v>
      </c>
      <c r="BW2378" s="5" t="s">
        <v>6369</v>
      </c>
    </row>
    <row r="2379" spans="51:75" x14ac:dyDescent="0.3">
      <c r="AY2379" s="12" t="e">
        <f>VLOOKUP(C2379,#REF!, 2,FALSE)</f>
        <v>#REF!</v>
      </c>
      <c r="BM2379" s="5" t="s">
        <v>1149</v>
      </c>
      <c r="BN2379" s="5" t="s">
        <v>642</v>
      </c>
      <c r="BO2379" s="5" t="s">
        <v>3159</v>
      </c>
      <c r="BU2379" s="5" t="s">
        <v>1149</v>
      </c>
      <c r="BV2379" s="5" t="s">
        <v>642</v>
      </c>
      <c r="BW2379" s="5" t="s">
        <v>3159</v>
      </c>
    </row>
    <row r="2380" spans="51:75" x14ac:dyDescent="0.3">
      <c r="AY2380" s="12" t="e">
        <f>VLOOKUP(C2380,#REF!, 2,FALSE)</f>
        <v>#REF!</v>
      </c>
      <c r="BM2380" s="5" t="s">
        <v>6370</v>
      </c>
      <c r="BN2380" s="5" t="s">
        <v>3010</v>
      </c>
      <c r="BO2380" s="5" t="s">
        <v>845</v>
      </c>
      <c r="BU2380" s="5" t="s">
        <v>6370</v>
      </c>
      <c r="BV2380" s="5" t="s">
        <v>3010</v>
      </c>
      <c r="BW2380" s="5" t="s">
        <v>845</v>
      </c>
    </row>
    <row r="2381" spans="51:75" x14ac:dyDescent="0.3">
      <c r="AY2381" s="12" t="e">
        <f>VLOOKUP(C2381,#REF!, 2,FALSE)</f>
        <v>#REF!</v>
      </c>
      <c r="BM2381" s="5" t="s">
        <v>6371</v>
      </c>
      <c r="BN2381" s="5" t="s">
        <v>642</v>
      </c>
      <c r="BO2381" s="5" t="s">
        <v>2359</v>
      </c>
      <c r="BU2381" s="5" t="s">
        <v>6371</v>
      </c>
      <c r="BV2381" s="5" t="s">
        <v>642</v>
      </c>
      <c r="BW2381" s="5" t="s">
        <v>2359</v>
      </c>
    </row>
    <row r="2382" spans="51:75" x14ac:dyDescent="0.3">
      <c r="AY2382" s="12" t="e">
        <f>VLOOKUP(C2382,#REF!, 2,FALSE)</f>
        <v>#REF!</v>
      </c>
      <c r="BM2382" s="5" t="s">
        <v>1150</v>
      </c>
      <c r="BN2382" s="5" t="s">
        <v>639</v>
      </c>
      <c r="BO2382" s="5" t="s">
        <v>6372</v>
      </c>
      <c r="BU2382" s="5" t="s">
        <v>1150</v>
      </c>
      <c r="BV2382" s="5" t="s">
        <v>639</v>
      </c>
      <c r="BW2382" s="5" t="s">
        <v>6372</v>
      </c>
    </row>
    <row r="2383" spans="51:75" x14ac:dyDescent="0.3">
      <c r="AY2383" s="12" t="e">
        <f>VLOOKUP(C2383,#REF!, 2,FALSE)</f>
        <v>#REF!</v>
      </c>
      <c r="BM2383" s="5" t="s">
        <v>1151</v>
      </c>
      <c r="BN2383" s="5" t="s">
        <v>3050</v>
      </c>
      <c r="BO2383" s="5" t="s">
        <v>6373</v>
      </c>
      <c r="BU2383" s="5" t="s">
        <v>1151</v>
      </c>
      <c r="BV2383" s="5" t="s">
        <v>3050</v>
      </c>
      <c r="BW2383" s="5" t="s">
        <v>6373</v>
      </c>
    </row>
    <row r="2384" spans="51:75" x14ac:dyDescent="0.3">
      <c r="AY2384" s="12" t="e">
        <f>VLOOKUP(C2384,#REF!, 2,FALSE)</f>
        <v>#REF!</v>
      </c>
      <c r="BM2384" s="5" t="s">
        <v>6374</v>
      </c>
      <c r="BN2384" s="5" t="s">
        <v>640</v>
      </c>
      <c r="BO2384" s="5" t="s">
        <v>6375</v>
      </c>
      <c r="BU2384" s="5" t="s">
        <v>6374</v>
      </c>
      <c r="BV2384" s="5" t="s">
        <v>640</v>
      </c>
      <c r="BW2384" s="5" t="s">
        <v>6375</v>
      </c>
    </row>
    <row r="2385" spans="51:75" x14ac:dyDescent="0.3">
      <c r="AY2385" s="12" t="e">
        <f>VLOOKUP(C2385,#REF!, 2,FALSE)</f>
        <v>#REF!</v>
      </c>
      <c r="BM2385" s="5" t="s">
        <v>6376</v>
      </c>
      <c r="BN2385" s="5" t="s">
        <v>17009</v>
      </c>
      <c r="BO2385" s="5" t="s">
        <v>6377</v>
      </c>
      <c r="BU2385" s="5" t="s">
        <v>6376</v>
      </c>
      <c r="BV2385" s="5" t="s">
        <v>17009</v>
      </c>
      <c r="BW2385" s="5" t="s">
        <v>6377</v>
      </c>
    </row>
    <row r="2386" spans="51:75" x14ac:dyDescent="0.3">
      <c r="AY2386" s="12" t="e">
        <f>VLOOKUP(C2386,#REF!, 2,FALSE)</f>
        <v>#REF!</v>
      </c>
      <c r="BM2386" s="5" t="s">
        <v>6378</v>
      </c>
      <c r="BN2386" s="5" t="s">
        <v>3210</v>
      </c>
      <c r="BO2386" s="5" t="s">
        <v>6379</v>
      </c>
      <c r="BU2386" s="5" t="s">
        <v>6378</v>
      </c>
      <c r="BV2386" s="5" t="s">
        <v>3210</v>
      </c>
      <c r="BW2386" s="5" t="s">
        <v>6379</v>
      </c>
    </row>
    <row r="2387" spans="51:75" x14ac:dyDescent="0.3">
      <c r="AY2387" s="12" t="e">
        <f>VLOOKUP(C2387,#REF!, 2,FALSE)</f>
        <v>#REF!</v>
      </c>
      <c r="BM2387" s="5" t="s">
        <v>6380</v>
      </c>
      <c r="BN2387" s="5" t="s">
        <v>865</v>
      </c>
      <c r="BO2387" s="5" t="s">
        <v>2872</v>
      </c>
      <c r="BU2387" s="5" t="s">
        <v>6380</v>
      </c>
      <c r="BV2387" s="5" t="s">
        <v>865</v>
      </c>
      <c r="BW2387" s="5" t="s">
        <v>2872</v>
      </c>
    </row>
    <row r="2388" spans="51:75" x14ac:dyDescent="0.3">
      <c r="AY2388" s="12" t="e">
        <f>VLOOKUP(C2388,#REF!, 2,FALSE)</f>
        <v>#REF!</v>
      </c>
      <c r="BM2388" s="5" t="s">
        <v>6381</v>
      </c>
      <c r="BN2388" s="5" t="s">
        <v>630</v>
      </c>
      <c r="BO2388" s="5" t="s">
        <v>6382</v>
      </c>
      <c r="BU2388" s="5" t="s">
        <v>6381</v>
      </c>
      <c r="BV2388" s="5" t="s">
        <v>630</v>
      </c>
      <c r="BW2388" s="5" t="s">
        <v>6382</v>
      </c>
    </row>
    <row r="2389" spans="51:75" x14ac:dyDescent="0.3">
      <c r="AY2389" s="12" t="e">
        <f>VLOOKUP(C2389,#REF!, 2,FALSE)</f>
        <v>#REF!</v>
      </c>
      <c r="BM2389" s="5" t="s">
        <v>1152</v>
      </c>
      <c r="BN2389" s="5" t="s">
        <v>3050</v>
      </c>
      <c r="BO2389" s="5" t="s">
        <v>6383</v>
      </c>
      <c r="BU2389" s="5" t="s">
        <v>1152</v>
      </c>
      <c r="BV2389" s="5" t="s">
        <v>3050</v>
      </c>
      <c r="BW2389" s="5" t="s">
        <v>6383</v>
      </c>
    </row>
    <row r="2390" spans="51:75" x14ac:dyDescent="0.3">
      <c r="AY2390" s="12" t="e">
        <f>VLOOKUP(C2390,#REF!, 2,FALSE)</f>
        <v>#REF!</v>
      </c>
      <c r="BM2390" s="5" t="s">
        <v>6384</v>
      </c>
      <c r="BN2390" s="5" t="s">
        <v>1345</v>
      </c>
      <c r="BO2390" s="5" t="s">
        <v>6387</v>
      </c>
      <c r="BU2390" s="5" t="s">
        <v>6384</v>
      </c>
      <c r="BV2390" s="5" t="s">
        <v>1345</v>
      </c>
      <c r="BW2390" s="5" t="s">
        <v>6387</v>
      </c>
    </row>
    <row r="2391" spans="51:75" x14ac:dyDescent="0.3">
      <c r="AY2391" s="12" t="e">
        <f>VLOOKUP(C2391,#REF!, 2,FALSE)</f>
        <v>#REF!</v>
      </c>
      <c r="BM2391" s="5" t="s">
        <v>1153</v>
      </c>
      <c r="BN2391" s="5" t="s">
        <v>3050</v>
      </c>
      <c r="BO2391" s="5" t="s">
        <v>6389</v>
      </c>
      <c r="BU2391" s="5" t="s">
        <v>1153</v>
      </c>
      <c r="BV2391" s="5" t="s">
        <v>3050</v>
      </c>
      <c r="BW2391" s="5" t="s">
        <v>6389</v>
      </c>
    </row>
    <row r="2392" spans="51:75" x14ac:dyDescent="0.3">
      <c r="AY2392" s="12" t="e">
        <f>VLOOKUP(C2392,#REF!, 2,FALSE)</f>
        <v>#REF!</v>
      </c>
      <c r="BM2392" s="5" t="s">
        <v>6391</v>
      </c>
      <c r="BN2392" s="5" t="s">
        <v>619</v>
      </c>
      <c r="BO2392" s="5" t="s">
        <v>6392</v>
      </c>
      <c r="BU2392" s="5" t="s">
        <v>6391</v>
      </c>
      <c r="BV2392" s="5" t="s">
        <v>619</v>
      </c>
      <c r="BW2392" s="5" t="s">
        <v>6392</v>
      </c>
    </row>
    <row r="2393" spans="51:75" x14ac:dyDescent="0.3">
      <c r="AY2393" s="12" t="e">
        <f>VLOOKUP(C2393,#REF!, 2,FALSE)</f>
        <v>#REF!</v>
      </c>
      <c r="BM2393" s="5" t="s">
        <v>6393</v>
      </c>
      <c r="BN2393" s="5" t="s">
        <v>844</v>
      </c>
      <c r="BO2393" s="5" t="s">
        <v>3493</v>
      </c>
      <c r="BU2393" s="5" t="s">
        <v>6393</v>
      </c>
      <c r="BV2393" s="5" t="s">
        <v>844</v>
      </c>
      <c r="BW2393" s="5" t="s">
        <v>3493</v>
      </c>
    </row>
    <row r="2394" spans="51:75" x14ac:dyDescent="0.3">
      <c r="AY2394" s="12" t="e">
        <f>VLOOKUP(C2394,#REF!, 2,FALSE)</f>
        <v>#REF!</v>
      </c>
      <c r="BM2394" s="5" t="s">
        <v>6395</v>
      </c>
      <c r="BN2394" s="5" t="s">
        <v>2982</v>
      </c>
      <c r="BO2394" s="5" t="s">
        <v>3373</v>
      </c>
      <c r="BU2394" s="5" t="s">
        <v>6395</v>
      </c>
      <c r="BV2394" s="5" t="s">
        <v>2982</v>
      </c>
      <c r="BW2394" s="5" t="s">
        <v>3373</v>
      </c>
    </row>
    <row r="2395" spans="51:75" x14ac:dyDescent="0.3">
      <c r="AY2395" s="12" t="e">
        <f>VLOOKUP(C2395,#REF!, 2,FALSE)</f>
        <v>#REF!</v>
      </c>
      <c r="BM2395" s="5" t="s">
        <v>6396</v>
      </c>
      <c r="BN2395" s="5" t="s">
        <v>2982</v>
      </c>
      <c r="BO2395" s="5" t="s">
        <v>1472</v>
      </c>
      <c r="BU2395" s="5" t="s">
        <v>6396</v>
      </c>
      <c r="BV2395" s="5" t="s">
        <v>2982</v>
      </c>
      <c r="BW2395" s="5" t="s">
        <v>1472</v>
      </c>
    </row>
    <row r="2396" spans="51:75" x14ac:dyDescent="0.3">
      <c r="AY2396" s="12" t="e">
        <f>VLOOKUP(C2396,#REF!, 2,FALSE)</f>
        <v>#REF!</v>
      </c>
      <c r="BM2396" s="5" t="s">
        <v>1154</v>
      </c>
      <c r="BN2396" s="5" t="s">
        <v>852</v>
      </c>
      <c r="BO2396" s="5" t="s">
        <v>1288</v>
      </c>
      <c r="BU2396" s="5" t="s">
        <v>1154</v>
      </c>
      <c r="BV2396" s="5" t="s">
        <v>852</v>
      </c>
      <c r="BW2396" s="5" t="s">
        <v>1288</v>
      </c>
    </row>
    <row r="2397" spans="51:75" x14ac:dyDescent="0.3">
      <c r="AY2397" s="12" t="e">
        <f>VLOOKUP(C2397,#REF!, 2,FALSE)</f>
        <v>#REF!</v>
      </c>
      <c r="BM2397" s="5" t="s">
        <v>1155</v>
      </c>
      <c r="BN2397" s="5" t="s">
        <v>3210</v>
      </c>
      <c r="BO2397" s="5" t="s">
        <v>6397</v>
      </c>
      <c r="BU2397" s="5" t="s">
        <v>1155</v>
      </c>
      <c r="BV2397" s="5" t="s">
        <v>3210</v>
      </c>
      <c r="BW2397" s="5" t="s">
        <v>6397</v>
      </c>
    </row>
    <row r="2398" spans="51:75" x14ac:dyDescent="0.3">
      <c r="AY2398" s="12" t="e">
        <f>VLOOKUP(C2398,#REF!, 2,FALSE)</f>
        <v>#REF!</v>
      </c>
      <c r="BM2398" s="5" t="s">
        <v>137</v>
      </c>
      <c r="BN2398" s="5" t="s">
        <v>1345</v>
      </c>
      <c r="BO2398" s="5" t="s">
        <v>1346</v>
      </c>
      <c r="BU2398" s="5" t="s">
        <v>137</v>
      </c>
      <c r="BV2398" s="5" t="s">
        <v>1345</v>
      </c>
      <c r="BW2398" s="5" t="s">
        <v>1346</v>
      </c>
    </row>
    <row r="2399" spans="51:75" x14ac:dyDescent="0.3">
      <c r="AY2399" s="12" t="e">
        <f>VLOOKUP(C2399,#REF!, 2,FALSE)</f>
        <v>#REF!</v>
      </c>
      <c r="BM2399" s="5" t="s">
        <v>6400</v>
      </c>
      <c r="BN2399" s="5" t="s">
        <v>2982</v>
      </c>
      <c r="BO2399" s="5" t="s">
        <v>6401</v>
      </c>
      <c r="BU2399" s="5" t="s">
        <v>6400</v>
      </c>
      <c r="BV2399" s="5" t="s">
        <v>2982</v>
      </c>
      <c r="BW2399" s="5" t="s">
        <v>6401</v>
      </c>
    </row>
    <row r="2400" spans="51:75" x14ac:dyDescent="0.3">
      <c r="AY2400" s="12" t="e">
        <f>VLOOKUP(C2400,#REF!, 2,FALSE)</f>
        <v>#REF!</v>
      </c>
      <c r="BM2400" s="5" t="s">
        <v>6402</v>
      </c>
      <c r="BN2400" s="5" t="s">
        <v>1345</v>
      </c>
      <c r="BO2400" s="5" t="s">
        <v>6403</v>
      </c>
      <c r="BU2400" s="5" t="s">
        <v>6402</v>
      </c>
      <c r="BV2400" s="5" t="s">
        <v>1345</v>
      </c>
      <c r="BW2400" s="5" t="s">
        <v>6403</v>
      </c>
    </row>
    <row r="2401" spans="51:75" x14ac:dyDescent="0.3">
      <c r="AY2401" s="12" t="e">
        <f>VLOOKUP(C2401,#REF!, 2,FALSE)</f>
        <v>#REF!</v>
      </c>
      <c r="BM2401" s="5" t="s">
        <v>6404</v>
      </c>
      <c r="BN2401" s="5" t="s">
        <v>1345</v>
      </c>
      <c r="BO2401" s="5" t="s">
        <v>6405</v>
      </c>
      <c r="BU2401" s="5" t="s">
        <v>6404</v>
      </c>
      <c r="BV2401" s="5" t="s">
        <v>1345</v>
      </c>
      <c r="BW2401" s="5" t="s">
        <v>6405</v>
      </c>
    </row>
    <row r="2402" spans="51:75" x14ac:dyDescent="0.3">
      <c r="AY2402" s="12" t="e">
        <f>VLOOKUP(C2402,#REF!, 2,FALSE)</f>
        <v>#REF!</v>
      </c>
      <c r="BM2402" s="5" t="s">
        <v>6406</v>
      </c>
      <c r="BN2402" s="5" t="s">
        <v>3050</v>
      </c>
      <c r="BO2402" s="5" t="s">
        <v>6407</v>
      </c>
      <c r="BU2402" s="5" t="s">
        <v>6406</v>
      </c>
      <c r="BV2402" s="5" t="s">
        <v>3050</v>
      </c>
      <c r="BW2402" s="5" t="s">
        <v>6407</v>
      </c>
    </row>
    <row r="2403" spans="51:75" x14ac:dyDescent="0.3">
      <c r="AY2403" s="12" t="e">
        <f>VLOOKUP(C2403,#REF!, 2,FALSE)</f>
        <v>#REF!</v>
      </c>
      <c r="BM2403" s="5" t="s">
        <v>6408</v>
      </c>
      <c r="BN2403" s="5" t="s">
        <v>1272</v>
      </c>
      <c r="BO2403" s="5" t="s">
        <v>6409</v>
      </c>
      <c r="BU2403" s="5" t="s">
        <v>6408</v>
      </c>
      <c r="BV2403" s="5" t="s">
        <v>1272</v>
      </c>
      <c r="BW2403" s="5" t="s">
        <v>6409</v>
      </c>
    </row>
    <row r="2404" spans="51:75" x14ac:dyDescent="0.3">
      <c r="AY2404" s="12" t="e">
        <f>VLOOKUP(C2404,#REF!, 2,FALSE)</f>
        <v>#REF!</v>
      </c>
      <c r="BM2404" s="5" t="s">
        <v>6410</v>
      </c>
      <c r="BN2404" s="5" t="s">
        <v>2982</v>
      </c>
      <c r="BO2404" s="5" t="s">
        <v>4759</v>
      </c>
      <c r="BU2404" s="5" t="s">
        <v>6410</v>
      </c>
      <c r="BV2404" s="5" t="s">
        <v>2982</v>
      </c>
      <c r="BW2404" s="5" t="s">
        <v>4759</v>
      </c>
    </row>
    <row r="2405" spans="51:75" x14ac:dyDescent="0.3">
      <c r="AY2405" s="12" t="e">
        <f>VLOOKUP(C2405,#REF!, 2,FALSE)</f>
        <v>#REF!</v>
      </c>
      <c r="BM2405" s="5" t="s">
        <v>6413</v>
      </c>
      <c r="BN2405" s="5" t="s">
        <v>1073</v>
      </c>
      <c r="BO2405" s="5" t="s">
        <v>3178</v>
      </c>
      <c r="BU2405" s="5" t="s">
        <v>6413</v>
      </c>
      <c r="BV2405" s="5" t="s">
        <v>1073</v>
      </c>
      <c r="BW2405" s="5" t="s">
        <v>3178</v>
      </c>
    </row>
    <row r="2406" spans="51:75" x14ac:dyDescent="0.3">
      <c r="AY2406" s="12" t="e">
        <f>VLOOKUP(C2406,#REF!, 2,FALSE)</f>
        <v>#REF!</v>
      </c>
      <c r="BM2406" s="5" t="s">
        <v>1156</v>
      </c>
      <c r="BN2406" s="5" t="s">
        <v>3210</v>
      </c>
      <c r="BO2406" s="5" t="s">
        <v>1167</v>
      </c>
      <c r="BU2406" s="5" t="s">
        <v>1156</v>
      </c>
      <c r="BV2406" s="5" t="s">
        <v>3210</v>
      </c>
      <c r="BW2406" s="5" t="s">
        <v>1167</v>
      </c>
    </row>
    <row r="2407" spans="51:75" x14ac:dyDescent="0.3">
      <c r="AY2407" s="12" t="e">
        <f>VLOOKUP(C2407,#REF!, 2,FALSE)</f>
        <v>#REF!</v>
      </c>
      <c r="BM2407" s="5" t="s">
        <v>6414</v>
      </c>
      <c r="BN2407" s="5" t="s">
        <v>722</v>
      </c>
      <c r="BO2407" s="5" t="s">
        <v>6415</v>
      </c>
      <c r="BU2407" s="5" t="s">
        <v>6414</v>
      </c>
      <c r="BV2407" s="5" t="s">
        <v>722</v>
      </c>
      <c r="BW2407" s="5" t="s">
        <v>6415</v>
      </c>
    </row>
    <row r="2408" spans="51:75" x14ac:dyDescent="0.3">
      <c r="AY2408" s="12" t="e">
        <f>VLOOKUP(C2408,#REF!, 2,FALSE)</f>
        <v>#REF!</v>
      </c>
      <c r="BM2408" s="5" t="s">
        <v>6416</v>
      </c>
      <c r="BN2408" s="5" t="s">
        <v>630</v>
      </c>
      <c r="BO2408" s="5" t="s">
        <v>6417</v>
      </c>
      <c r="BU2408" s="5" t="s">
        <v>6416</v>
      </c>
      <c r="BV2408" s="5" t="s">
        <v>630</v>
      </c>
      <c r="BW2408" s="5" t="s">
        <v>6417</v>
      </c>
    </row>
    <row r="2409" spans="51:75" x14ac:dyDescent="0.3">
      <c r="AY2409" s="12" t="e">
        <f>VLOOKUP(C2409,#REF!, 2,FALSE)</f>
        <v>#REF!</v>
      </c>
      <c r="BM2409" s="5" t="s">
        <v>1157</v>
      </c>
      <c r="BN2409" s="5" t="s">
        <v>3050</v>
      </c>
      <c r="BO2409" s="5" t="s">
        <v>1089</v>
      </c>
      <c r="BU2409" s="5" t="s">
        <v>1157</v>
      </c>
      <c r="BV2409" s="5" t="s">
        <v>3050</v>
      </c>
      <c r="BW2409" s="5" t="s">
        <v>1089</v>
      </c>
    </row>
    <row r="2410" spans="51:75" x14ac:dyDescent="0.3">
      <c r="AY2410" s="12" t="e">
        <f>VLOOKUP(C2410,#REF!, 2,FALSE)</f>
        <v>#REF!</v>
      </c>
      <c r="BM2410" s="5" t="s">
        <v>6418</v>
      </c>
      <c r="BN2410" s="5" t="s">
        <v>3210</v>
      </c>
      <c r="BO2410" s="5" t="s">
        <v>5933</v>
      </c>
      <c r="BU2410" s="5" t="s">
        <v>6418</v>
      </c>
      <c r="BV2410" s="5" t="s">
        <v>3210</v>
      </c>
      <c r="BW2410" s="5" t="s">
        <v>5933</v>
      </c>
    </row>
    <row r="2411" spans="51:75" x14ac:dyDescent="0.3">
      <c r="AY2411" s="12" t="e">
        <f>VLOOKUP(C2411,#REF!, 2,FALSE)</f>
        <v>#REF!</v>
      </c>
      <c r="BM2411" s="5" t="s">
        <v>6419</v>
      </c>
      <c r="BN2411" s="5" t="s">
        <v>3050</v>
      </c>
      <c r="BO2411" s="5" t="s">
        <v>6422</v>
      </c>
      <c r="BU2411" s="5" t="s">
        <v>6419</v>
      </c>
      <c r="BV2411" s="5" t="s">
        <v>3050</v>
      </c>
      <c r="BW2411" s="5" t="s">
        <v>6422</v>
      </c>
    </row>
    <row r="2412" spans="51:75" x14ac:dyDescent="0.3">
      <c r="AY2412" s="12" t="e">
        <f>VLOOKUP(C2412,#REF!, 2,FALSE)</f>
        <v>#REF!</v>
      </c>
      <c r="BM2412" s="5" t="s">
        <v>1158</v>
      </c>
      <c r="BN2412" s="5" t="s">
        <v>3210</v>
      </c>
      <c r="BO2412" s="5" t="s">
        <v>6423</v>
      </c>
      <c r="BU2412" s="5" t="s">
        <v>1158</v>
      </c>
      <c r="BV2412" s="5" t="s">
        <v>3210</v>
      </c>
      <c r="BW2412" s="5" t="s">
        <v>6423</v>
      </c>
    </row>
    <row r="2413" spans="51:75" x14ac:dyDescent="0.3">
      <c r="AY2413" s="12" t="e">
        <f>VLOOKUP(C2413,#REF!, 2,FALSE)</f>
        <v>#REF!</v>
      </c>
      <c r="BM2413" s="5" t="s">
        <v>1159</v>
      </c>
      <c r="BN2413" s="5" t="s">
        <v>672</v>
      </c>
      <c r="BO2413" s="5" t="s">
        <v>6424</v>
      </c>
      <c r="BU2413" s="5" t="s">
        <v>1159</v>
      </c>
      <c r="BV2413" s="5" t="s">
        <v>672</v>
      </c>
      <c r="BW2413" s="5" t="s">
        <v>6424</v>
      </c>
    </row>
    <row r="2414" spans="51:75" x14ac:dyDescent="0.3">
      <c r="AY2414" s="12" t="e">
        <f>VLOOKUP(C2414,#REF!, 2,FALSE)</f>
        <v>#REF!</v>
      </c>
      <c r="BM2414" s="5" t="s">
        <v>6426</v>
      </c>
      <c r="BN2414" s="5" t="s">
        <v>1073</v>
      </c>
      <c r="BO2414" s="5" t="s">
        <v>6427</v>
      </c>
      <c r="BU2414" s="5" t="s">
        <v>6426</v>
      </c>
      <c r="BV2414" s="5" t="s">
        <v>1073</v>
      </c>
      <c r="BW2414" s="5" t="s">
        <v>6427</v>
      </c>
    </row>
    <row r="2415" spans="51:75" x14ac:dyDescent="0.3">
      <c r="AY2415" s="12" t="e">
        <f>VLOOKUP(C2415,#REF!, 2,FALSE)</f>
        <v>#REF!</v>
      </c>
      <c r="BM2415" s="5" t="s">
        <v>6429</v>
      </c>
      <c r="BN2415" s="5" t="s">
        <v>665</v>
      </c>
      <c r="BO2415" s="5" t="s">
        <v>4078</v>
      </c>
      <c r="BU2415" s="5" t="s">
        <v>6429</v>
      </c>
      <c r="BV2415" s="5" t="s">
        <v>665</v>
      </c>
      <c r="BW2415" s="5" t="s">
        <v>4078</v>
      </c>
    </row>
    <row r="2416" spans="51:75" x14ac:dyDescent="0.3">
      <c r="AY2416" s="12" t="e">
        <f>VLOOKUP(C2416,#REF!, 2,FALSE)</f>
        <v>#REF!</v>
      </c>
      <c r="BM2416" s="5" t="s">
        <v>6431</v>
      </c>
      <c r="BN2416" s="5" t="s">
        <v>2982</v>
      </c>
      <c r="BO2416" s="5" t="s">
        <v>773</v>
      </c>
      <c r="BU2416" s="5" t="s">
        <v>6431</v>
      </c>
      <c r="BV2416" s="5" t="s">
        <v>2982</v>
      </c>
      <c r="BW2416" s="5" t="s">
        <v>773</v>
      </c>
    </row>
    <row r="2417" spans="51:75" x14ac:dyDescent="0.3">
      <c r="AY2417" s="12" t="e">
        <f>VLOOKUP(C2417,#REF!, 2,FALSE)</f>
        <v>#REF!</v>
      </c>
      <c r="BM2417" s="5" t="s">
        <v>6432</v>
      </c>
      <c r="BN2417" s="5" t="s">
        <v>3050</v>
      </c>
      <c r="BO2417" s="5" t="s">
        <v>773</v>
      </c>
      <c r="BU2417" s="5" t="s">
        <v>6432</v>
      </c>
      <c r="BV2417" s="5" t="s">
        <v>3050</v>
      </c>
      <c r="BW2417" s="5" t="s">
        <v>773</v>
      </c>
    </row>
    <row r="2418" spans="51:75" x14ac:dyDescent="0.3">
      <c r="AY2418" s="12" t="e">
        <f>VLOOKUP(C2418,#REF!, 2,FALSE)</f>
        <v>#REF!</v>
      </c>
      <c r="BM2418" s="5" t="s">
        <v>6434</v>
      </c>
      <c r="BN2418" s="5" t="s">
        <v>3088</v>
      </c>
      <c r="BO2418" s="5" t="s">
        <v>6230</v>
      </c>
      <c r="BU2418" s="5" t="s">
        <v>6434</v>
      </c>
      <c r="BV2418" s="5" t="s">
        <v>3088</v>
      </c>
      <c r="BW2418" s="5" t="s">
        <v>6230</v>
      </c>
    </row>
    <row r="2419" spans="51:75" x14ac:dyDescent="0.3">
      <c r="AY2419" s="12" t="e">
        <f>VLOOKUP(C2419,#REF!, 2,FALSE)</f>
        <v>#REF!</v>
      </c>
      <c r="BM2419" s="5" t="s">
        <v>6435</v>
      </c>
      <c r="BN2419" s="5" t="s">
        <v>3088</v>
      </c>
      <c r="BO2419" s="5" t="s">
        <v>1273</v>
      </c>
      <c r="BU2419" s="5" t="s">
        <v>6435</v>
      </c>
      <c r="BV2419" s="5" t="s">
        <v>3088</v>
      </c>
      <c r="BW2419" s="5" t="s">
        <v>1273</v>
      </c>
    </row>
    <row r="2420" spans="51:75" x14ac:dyDescent="0.3">
      <c r="AY2420" s="12" t="e">
        <f>VLOOKUP(C2420,#REF!, 2,FALSE)</f>
        <v>#REF!</v>
      </c>
      <c r="BM2420" s="5" t="s">
        <v>6436</v>
      </c>
      <c r="BN2420" s="5" t="s">
        <v>2986</v>
      </c>
      <c r="BO2420" s="5" t="s">
        <v>2986</v>
      </c>
      <c r="BU2420" s="5" t="s">
        <v>6436</v>
      </c>
      <c r="BV2420" s="5" t="s">
        <v>2986</v>
      </c>
      <c r="BW2420" s="5" t="s">
        <v>2986</v>
      </c>
    </row>
    <row r="2421" spans="51:75" x14ac:dyDescent="0.3">
      <c r="AY2421" s="12" t="e">
        <f>VLOOKUP(C2421,#REF!, 2,FALSE)</f>
        <v>#REF!</v>
      </c>
      <c r="BM2421" s="5" t="s">
        <v>6437</v>
      </c>
      <c r="BN2421" s="5" t="s">
        <v>665</v>
      </c>
      <c r="BO2421" s="5" t="s">
        <v>6439</v>
      </c>
      <c r="BU2421" s="5" t="s">
        <v>6437</v>
      </c>
      <c r="BV2421" s="5" t="s">
        <v>665</v>
      </c>
      <c r="BW2421" s="5" t="s">
        <v>6439</v>
      </c>
    </row>
    <row r="2422" spans="51:75" x14ac:dyDescent="0.3">
      <c r="AY2422" s="12" t="e">
        <f>VLOOKUP(C2422,#REF!, 2,FALSE)</f>
        <v>#REF!</v>
      </c>
      <c r="BM2422" s="5" t="s">
        <v>6440</v>
      </c>
      <c r="BN2422" s="5" t="s">
        <v>697</v>
      </c>
      <c r="BO2422" s="5" t="s">
        <v>1667</v>
      </c>
      <c r="BU2422" s="5" t="s">
        <v>6440</v>
      </c>
      <c r="BV2422" s="5" t="s">
        <v>697</v>
      </c>
      <c r="BW2422" s="5" t="s">
        <v>1667</v>
      </c>
    </row>
    <row r="2423" spans="51:75" x14ac:dyDescent="0.3">
      <c r="AY2423" s="12" t="e">
        <f>VLOOKUP(C2423,#REF!, 2,FALSE)</f>
        <v>#REF!</v>
      </c>
      <c r="BM2423" s="5" t="s">
        <v>6442</v>
      </c>
      <c r="BN2423" s="5" t="s">
        <v>627</v>
      </c>
      <c r="BO2423" s="5" t="s">
        <v>6443</v>
      </c>
      <c r="BU2423" s="5" t="s">
        <v>6442</v>
      </c>
      <c r="BV2423" s="5" t="s">
        <v>627</v>
      </c>
      <c r="BW2423" s="5" t="s">
        <v>6443</v>
      </c>
    </row>
    <row r="2424" spans="51:75" x14ac:dyDescent="0.3">
      <c r="AY2424" s="12" t="e">
        <f>VLOOKUP(C2424,#REF!, 2,FALSE)</f>
        <v>#REF!</v>
      </c>
      <c r="BM2424" s="5" t="s">
        <v>6444</v>
      </c>
      <c r="BN2424" s="5" t="s">
        <v>630</v>
      </c>
      <c r="BO2424" s="5" t="s">
        <v>773</v>
      </c>
      <c r="BU2424" s="5" t="s">
        <v>6444</v>
      </c>
      <c r="BV2424" s="5" t="s">
        <v>630</v>
      </c>
      <c r="BW2424" s="5" t="s">
        <v>773</v>
      </c>
    </row>
    <row r="2425" spans="51:75" x14ac:dyDescent="0.3">
      <c r="AY2425" s="12" t="e">
        <f>VLOOKUP(C2425,#REF!, 2,FALSE)</f>
        <v>#REF!</v>
      </c>
      <c r="BM2425" s="5" t="s">
        <v>6445</v>
      </c>
      <c r="BN2425" s="5" t="s">
        <v>813</v>
      </c>
      <c r="BO2425" s="5" t="s">
        <v>6446</v>
      </c>
      <c r="BU2425" s="5" t="s">
        <v>6445</v>
      </c>
      <c r="BV2425" s="5" t="s">
        <v>813</v>
      </c>
      <c r="BW2425" s="5" t="s">
        <v>6446</v>
      </c>
    </row>
    <row r="2426" spans="51:75" x14ac:dyDescent="0.3">
      <c r="AY2426" s="12" t="e">
        <f>VLOOKUP(C2426,#REF!, 2,FALSE)</f>
        <v>#REF!</v>
      </c>
      <c r="BM2426" s="5" t="s">
        <v>1170</v>
      </c>
      <c r="BN2426" s="5" t="s">
        <v>1194</v>
      </c>
      <c r="BO2426" s="5" t="s">
        <v>696</v>
      </c>
      <c r="BU2426" s="5" t="s">
        <v>1170</v>
      </c>
      <c r="BV2426" s="5" t="s">
        <v>1194</v>
      </c>
      <c r="BW2426" s="5" t="s">
        <v>696</v>
      </c>
    </row>
    <row r="2427" spans="51:75" x14ac:dyDescent="0.3">
      <c r="AY2427" s="12" t="e">
        <f>VLOOKUP(C2427,#REF!, 2,FALSE)</f>
        <v>#REF!</v>
      </c>
      <c r="BM2427" s="5" t="s">
        <v>1171</v>
      </c>
      <c r="BN2427" s="5" t="s">
        <v>786</v>
      </c>
      <c r="BO2427" s="5" t="s">
        <v>2121</v>
      </c>
      <c r="BU2427" s="5" t="s">
        <v>1171</v>
      </c>
      <c r="BV2427" s="5" t="s">
        <v>786</v>
      </c>
      <c r="BW2427" s="5" t="s">
        <v>2121</v>
      </c>
    </row>
    <row r="2428" spans="51:75" x14ac:dyDescent="0.3">
      <c r="AY2428" s="12" t="e">
        <f>VLOOKUP(C2428,#REF!, 2,FALSE)</f>
        <v>#REF!</v>
      </c>
      <c r="BM2428" s="5" t="s">
        <v>1172</v>
      </c>
      <c r="BN2428" s="5" t="s">
        <v>1194</v>
      </c>
      <c r="BO2428" s="5" t="s">
        <v>6447</v>
      </c>
      <c r="BU2428" s="5" t="s">
        <v>1172</v>
      </c>
      <c r="BV2428" s="5" t="s">
        <v>1194</v>
      </c>
      <c r="BW2428" s="5" t="s">
        <v>6447</v>
      </c>
    </row>
    <row r="2429" spans="51:75" x14ac:dyDescent="0.3">
      <c r="AY2429" s="12" t="e">
        <f>VLOOKUP(C2429,#REF!, 2,FALSE)</f>
        <v>#REF!</v>
      </c>
      <c r="BM2429" s="5" t="s">
        <v>6448</v>
      </c>
      <c r="BN2429" s="5" t="s">
        <v>3210</v>
      </c>
      <c r="BO2429" s="5" t="s">
        <v>4255</v>
      </c>
      <c r="BU2429" s="5" t="s">
        <v>6448</v>
      </c>
      <c r="BV2429" s="5" t="s">
        <v>3210</v>
      </c>
      <c r="BW2429" s="5" t="s">
        <v>4255</v>
      </c>
    </row>
    <row r="2430" spans="51:75" x14ac:dyDescent="0.3">
      <c r="AY2430" s="12" t="e">
        <f>VLOOKUP(C2430,#REF!, 2,FALSE)</f>
        <v>#REF!</v>
      </c>
      <c r="BM2430" s="5" t="s">
        <v>6449</v>
      </c>
      <c r="BN2430" s="5" t="s">
        <v>3210</v>
      </c>
      <c r="BO2430" s="5" t="s">
        <v>6450</v>
      </c>
      <c r="BU2430" s="5" t="s">
        <v>6449</v>
      </c>
      <c r="BV2430" s="5" t="s">
        <v>3210</v>
      </c>
      <c r="BW2430" s="5" t="s">
        <v>6450</v>
      </c>
    </row>
    <row r="2431" spans="51:75" x14ac:dyDescent="0.3">
      <c r="AY2431" s="12" t="e">
        <f>VLOOKUP(C2431,#REF!, 2,FALSE)</f>
        <v>#REF!</v>
      </c>
      <c r="BM2431" s="5" t="s">
        <v>6451</v>
      </c>
      <c r="BN2431" s="5" t="s">
        <v>3210</v>
      </c>
      <c r="BO2431" s="5" t="s">
        <v>6452</v>
      </c>
      <c r="BU2431" s="5" t="s">
        <v>6451</v>
      </c>
      <c r="BV2431" s="5" t="s">
        <v>3210</v>
      </c>
      <c r="BW2431" s="5" t="s">
        <v>6452</v>
      </c>
    </row>
    <row r="2432" spans="51:75" x14ac:dyDescent="0.3">
      <c r="AY2432" s="12" t="e">
        <f>VLOOKUP(C2432,#REF!, 2,FALSE)</f>
        <v>#REF!</v>
      </c>
      <c r="BM2432" s="5" t="s">
        <v>6453</v>
      </c>
      <c r="BN2432" s="5" t="s">
        <v>706</v>
      </c>
      <c r="BO2432" s="5" t="s">
        <v>6454</v>
      </c>
      <c r="BU2432" s="5" t="s">
        <v>6453</v>
      </c>
      <c r="BV2432" s="5" t="s">
        <v>706</v>
      </c>
      <c r="BW2432" s="5" t="s">
        <v>6454</v>
      </c>
    </row>
    <row r="2433" spans="51:75" x14ac:dyDescent="0.3">
      <c r="AY2433" s="12" t="e">
        <f>VLOOKUP(C2433,#REF!, 2,FALSE)</f>
        <v>#REF!</v>
      </c>
      <c r="BM2433" s="5" t="s">
        <v>6455</v>
      </c>
      <c r="BN2433" s="5" t="s">
        <v>1345</v>
      </c>
      <c r="BO2433" s="5" t="s">
        <v>6456</v>
      </c>
      <c r="BU2433" s="5" t="s">
        <v>6455</v>
      </c>
      <c r="BV2433" s="5" t="s">
        <v>1345</v>
      </c>
      <c r="BW2433" s="5" t="s">
        <v>6456</v>
      </c>
    </row>
    <row r="2434" spans="51:75" x14ac:dyDescent="0.3">
      <c r="AY2434" s="12" t="e">
        <f>VLOOKUP(C2434,#REF!, 2,FALSE)</f>
        <v>#REF!</v>
      </c>
      <c r="BM2434" s="5" t="s">
        <v>6457</v>
      </c>
      <c r="BN2434" s="5" t="s">
        <v>1345</v>
      </c>
      <c r="BO2434" s="5" t="s">
        <v>6330</v>
      </c>
      <c r="BU2434" s="5" t="s">
        <v>6457</v>
      </c>
      <c r="BV2434" s="5" t="s">
        <v>1345</v>
      </c>
      <c r="BW2434" s="5" t="s">
        <v>6330</v>
      </c>
    </row>
    <row r="2435" spans="51:75" x14ac:dyDescent="0.3">
      <c r="AY2435" s="12" t="e">
        <f>VLOOKUP(C2435,#REF!, 2,FALSE)</f>
        <v>#REF!</v>
      </c>
      <c r="BM2435" s="5" t="s">
        <v>6458</v>
      </c>
      <c r="BN2435" s="5" t="s">
        <v>623</v>
      </c>
      <c r="BO2435" s="5" t="s">
        <v>6460</v>
      </c>
      <c r="BU2435" s="5" t="s">
        <v>6458</v>
      </c>
      <c r="BV2435" s="5" t="s">
        <v>623</v>
      </c>
      <c r="BW2435" s="5" t="s">
        <v>6460</v>
      </c>
    </row>
    <row r="2436" spans="51:75" x14ac:dyDescent="0.3">
      <c r="AY2436" s="12" t="e">
        <f>VLOOKUP(C2436,#REF!, 2,FALSE)</f>
        <v>#REF!</v>
      </c>
      <c r="BM2436" s="5" t="s">
        <v>6461</v>
      </c>
      <c r="BN2436" s="5" t="s">
        <v>3210</v>
      </c>
      <c r="BO2436" s="5" t="s">
        <v>2556</v>
      </c>
      <c r="BU2436" s="5" t="s">
        <v>6461</v>
      </c>
      <c r="BV2436" s="5" t="s">
        <v>3210</v>
      </c>
      <c r="BW2436" s="5" t="s">
        <v>2556</v>
      </c>
    </row>
    <row r="2437" spans="51:75" x14ac:dyDescent="0.3">
      <c r="AY2437" s="12" t="e">
        <f>VLOOKUP(C2437,#REF!, 2,FALSE)</f>
        <v>#REF!</v>
      </c>
      <c r="BM2437" s="5" t="s">
        <v>1173</v>
      </c>
      <c r="BN2437" s="5" t="s">
        <v>670</v>
      </c>
      <c r="BO2437" s="5" t="s">
        <v>928</v>
      </c>
      <c r="BU2437" s="5" t="s">
        <v>1173</v>
      </c>
      <c r="BV2437" s="5" t="s">
        <v>670</v>
      </c>
      <c r="BW2437" s="5" t="s">
        <v>928</v>
      </c>
    </row>
    <row r="2438" spans="51:75" x14ac:dyDescent="0.3">
      <c r="AY2438" s="12" t="e">
        <f>VLOOKUP(C2438,#REF!, 2,FALSE)</f>
        <v>#REF!</v>
      </c>
      <c r="BM2438" s="5" t="s">
        <v>6462</v>
      </c>
      <c r="BN2438" s="5" t="s">
        <v>627</v>
      </c>
      <c r="BO2438" s="5" t="s">
        <v>1273</v>
      </c>
      <c r="BU2438" s="5" t="s">
        <v>6462</v>
      </c>
      <c r="BV2438" s="5" t="s">
        <v>627</v>
      </c>
      <c r="BW2438" s="5" t="s">
        <v>1273</v>
      </c>
    </row>
    <row r="2439" spans="51:75" x14ac:dyDescent="0.3">
      <c r="AY2439" s="12" t="e">
        <f>VLOOKUP(C2439,#REF!, 2,FALSE)</f>
        <v>#REF!</v>
      </c>
      <c r="BM2439" s="5" t="s">
        <v>6463</v>
      </c>
      <c r="BN2439" s="5" t="s">
        <v>3210</v>
      </c>
      <c r="BO2439" s="5" t="s">
        <v>5714</v>
      </c>
      <c r="BU2439" s="5" t="s">
        <v>6463</v>
      </c>
      <c r="BV2439" s="5" t="s">
        <v>3210</v>
      </c>
      <c r="BW2439" s="5" t="s">
        <v>5714</v>
      </c>
    </row>
    <row r="2440" spans="51:75" x14ac:dyDescent="0.3">
      <c r="AY2440" s="12" t="e">
        <f>VLOOKUP(C2440,#REF!, 2,FALSE)</f>
        <v>#REF!</v>
      </c>
      <c r="BM2440" s="5" t="s">
        <v>1174</v>
      </c>
      <c r="BN2440" s="5" t="s">
        <v>3210</v>
      </c>
      <c r="BO2440" s="5" t="s">
        <v>5365</v>
      </c>
      <c r="BU2440" s="5" t="s">
        <v>1174</v>
      </c>
      <c r="BV2440" s="5" t="s">
        <v>3210</v>
      </c>
      <c r="BW2440" s="5" t="s">
        <v>5365</v>
      </c>
    </row>
    <row r="2441" spans="51:75" x14ac:dyDescent="0.3">
      <c r="AY2441" s="12" t="e">
        <f>VLOOKUP(C2441,#REF!, 2,FALSE)</f>
        <v>#REF!</v>
      </c>
      <c r="BM2441" s="5" t="s">
        <v>6464</v>
      </c>
      <c r="BN2441" s="5" t="s">
        <v>783</v>
      </c>
      <c r="BO2441" s="5" t="s">
        <v>6465</v>
      </c>
      <c r="BU2441" s="5" t="s">
        <v>6464</v>
      </c>
      <c r="BV2441" s="5" t="s">
        <v>783</v>
      </c>
      <c r="BW2441" s="5" t="s">
        <v>6465</v>
      </c>
    </row>
    <row r="2442" spans="51:75" x14ac:dyDescent="0.3">
      <c r="AY2442" s="12" t="e">
        <f>VLOOKUP(C2442,#REF!, 2,FALSE)</f>
        <v>#REF!</v>
      </c>
      <c r="BM2442" s="5" t="s">
        <v>6466</v>
      </c>
      <c r="BN2442" s="5" t="s">
        <v>3210</v>
      </c>
      <c r="BO2442" s="5" t="s">
        <v>6467</v>
      </c>
      <c r="BU2442" s="5" t="s">
        <v>6466</v>
      </c>
      <c r="BV2442" s="5" t="s">
        <v>3210</v>
      </c>
      <c r="BW2442" s="5" t="s">
        <v>6467</v>
      </c>
    </row>
    <row r="2443" spans="51:75" x14ac:dyDescent="0.3">
      <c r="AY2443" s="12" t="e">
        <f>VLOOKUP(C2443,#REF!, 2,FALSE)</f>
        <v>#REF!</v>
      </c>
      <c r="BM2443" s="5" t="s">
        <v>6468</v>
      </c>
      <c r="BN2443" s="5" t="s">
        <v>1142</v>
      </c>
      <c r="BO2443" s="5" t="s">
        <v>6469</v>
      </c>
      <c r="BU2443" s="5" t="s">
        <v>6468</v>
      </c>
      <c r="BV2443" s="5" t="s">
        <v>1142</v>
      </c>
      <c r="BW2443" s="5" t="s">
        <v>6469</v>
      </c>
    </row>
    <row r="2444" spans="51:75" x14ac:dyDescent="0.3">
      <c r="AY2444" s="12" t="e">
        <f>VLOOKUP(C2444,#REF!, 2,FALSE)</f>
        <v>#REF!</v>
      </c>
      <c r="BM2444" s="5" t="s">
        <v>6470</v>
      </c>
      <c r="BN2444" s="5" t="s">
        <v>3210</v>
      </c>
      <c r="BO2444" s="5" t="s">
        <v>6472</v>
      </c>
      <c r="BU2444" s="5" t="s">
        <v>6470</v>
      </c>
      <c r="BV2444" s="5" t="s">
        <v>3210</v>
      </c>
      <c r="BW2444" s="5" t="s">
        <v>6472</v>
      </c>
    </row>
    <row r="2445" spans="51:75" x14ac:dyDescent="0.3">
      <c r="AY2445" s="12" t="e">
        <f>VLOOKUP(C2445,#REF!, 2,FALSE)</f>
        <v>#REF!</v>
      </c>
      <c r="BM2445" s="5" t="s">
        <v>6473</v>
      </c>
      <c r="BN2445" s="5" t="s">
        <v>3210</v>
      </c>
      <c r="BO2445" s="5" t="s">
        <v>6474</v>
      </c>
      <c r="BU2445" s="5" t="s">
        <v>6473</v>
      </c>
      <c r="BV2445" s="5" t="s">
        <v>3210</v>
      </c>
      <c r="BW2445" s="5" t="s">
        <v>6474</v>
      </c>
    </row>
    <row r="2446" spans="51:75" x14ac:dyDescent="0.3">
      <c r="AY2446" s="12" t="e">
        <f>VLOOKUP(C2446,#REF!, 2,FALSE)</f>
        <v>#REF!</v>
      </c>
      <c r="BM2446" s="5" t="s">
        <v>1175</v>
      </c>
      <c r="BN2446" s="5" t="s">
        <v>3210</v>
      </c>
      <c r="BO2446" s="5" t="s">
        <v>6475</v>
      </c>
      <c r="BU2446" s="5" t="s">
        <v>1175</v>
      </c>
      <c r="BV2446" s="5" t="s">
        <v>3210</v>
      </c>
      <c r="BW2446" s="5" t="s">
        <v>6475</v>
      </c>
    </row>
    <row r="2447" spans="51:75" x14ac:dyDescent="0.3">
      <c r="AY2447" s="12" t="e">
        <f>VLOOKUP(C2447,#REF!, 2,FALSE)</f>
        <v>#REF!</v>
      </c>
      <c r="BM2447" s="5" t="s">
        <v>1176</v>
      </c>
      <c r="BN2447" s="5" t="s">
        <v>865</v>
      </c>
      <c r="BO2447" s="5" t="s">
        <v>6476</v>
      </c>
      <c r="BU2447" s="5" t="s">
        <v>1176</v>
      </c>
      <c r="BV2447" s="5" t="s">
        <v>865</v>
      </c>
      <c r="BW2447" s="5" t="s">
        <v>6476</v>
      </c>
    </row>
    <row r="2448" spans="51:75" x14ac:dyDescent="0.3">
      <c r="AY2448" s="12" t="e">
        <f>VLOOKUP(C2448,#REF!, 2,FALSE)</f>
        <v>#REF!</v>
      </c>
      <c r="BM2448" s="5" t="s">
        <v>6477</v>
      </c>
      <c r="BN2448" s="5" t="s">
        <v>1345</v>
      </c>
      <c r="BO2448" s="5" t="s">
        <v>3066</v>
      </c>
      <c r="BU2448" s="5" t="s">
        <v>6477</v>
      </c>
      <c r="BV2448" s="5" t="s">
        <v>1345</v>
      </c>
      <c r="BW2448" s="5" t="s">
        <v>3066</v>
      </c>
    </row>
    <row r="2449" spans="51:75" x14ac:dyDescent="0.3">
      <c r="AY2449" s="12" t="e">
        <f>VLOOKUP(C2449,#REF!, 2,FALSE)</f>
        <v>#REF!</v>
      </c>
      <c r="BM2449" s="5" t="s">
        <v>6478</v>
      </c>
      <c r="BN2449" s="5" t="s">
        <v>17002</v>
      </c>
      <c r="BO2449" s="5" t="s">
        <v>5566</v>
      </c>
      <c r="BU2449" s="5" t="s">
        <v>6478</v>
      </c>
      <c r="BV2449" s="5" t="s">
        <v>17002</v>
      </c>
      <c r="BW2449" s="5" t="s">
        <v>5566</v>
      </c>
    </row>
    <row r="2450" spans="51:75" x14ac:dyDescent="0.3">
      <c r="AY2450" s="12" t="e">
        <f>VLOOKUP(C2450,#REF!, 2,FALSE)</f>
        <v>#REF!</v>
      </c>
      <c r="BM2450" s="5" t="s">
        <v>6479</v>
      </c>
      <c r="BN2450" s="5" t="s">
        <v>3010</v>
      </c>
      <c r="BO2450" s="5" t="s">
        <v>6480</v>
      </c>
      <c r="BU2450" s="5" t="s">
        <v>6479</v>
      </c>
      <c r="BV2450" s="5" t="s">
        <v>3010</v>
      </c>
      <c r="BW2450" s="5" t="s">
        <v>6480</v>
      </c>
    </row>
    <row r="2451" spans="51:75" x14ac:dyDescent="0.3">
      <c r="AY2451" s="12" t="e">
        <f>VLOOKUP(C2451,#REF!, 2,FALSE)</f>
        <v>#REF!</v>
      </c>
      <c r="BM2451" s="5" t="s">
        <v>6481</v>
      </c>
      <c r="BN2451" s="5" t="s">
        <v>3092</v>
      </c>
      <c r="BO2451" s="5" t="s">
        <v>1273</v>
      </c>
      <c r="BU2451" s="5" t="s">
        <v>6481</v>
      </c>
      <c r="BV2451" s="5" t="s">
        <v>3092</v>
      </c>
      <c r="BW2451" s="5" t="s">
        <v>1273</v>
      </c>
    </row>
    <row r="2452" spans="51:75" x14ac:dyDescent="0.3">
      <c r="AY2452" s="12" t="e">
        <f>VLOOKUP(C2452,#REF!, 2,FALSE)</f>
        <v>#REF!</v>
      </c>
      <c r="BM2452" s="5" t="s">
        <v>6482</v>
      </c>
      <c r="BN2452" s="5" t="s">
        <v>2986</v>
      </c>
      <c r="BO2452" s="5" t="s">
        <v>773</v>
      </c>
      <c r="BU2452" s="5" t="s">
        <v>6482</v>
      </c>
      <c r="BV2452" s="5" t="s">
        <v>2986</v>
      </c>
      <c r="BW2452" s="5" t="s">
        <v>773</v>
      </c>
    </row>
    <row r="2453" spans="51:75" x14ac:dyDescent="0.3">
      <c r="AY2453" s="12" t="e">
        <f>VLOOKUP(C2453,#REF!, 2,FALSE)</f>
        <v>#REF!</v>
      </c>
      <c r="BM2453" s="5" t="s">
        <v>6483</v>
      </c>
      <c r="BN2453" s="5" t="s">
        <v>3010</v>
      </c>
      <c r="BO2453" s="5" t="s">
        <v>6484</v>
      </c>
      <c r="BU2453" s="5" t="s">
        <v>6483</v>
      </c>
      <c r="BV2453" s="5" t="s">
        <v>3010</v>
      </c>
      <c r="BW2453" s="5" t="s">
        <v>6484</v>
      </c>
    </row>
    <row r="2454" spans="51:75" x14ac:dyDescent="0.3">
      <c r="AY2454" s="12" t="e">
        <f>VLOOKUP(C2454,#REF!, 2,FALSE)</f>
        <v>#REF!</v>
      </c>
      <c r="BM2454" s="5" t="s">
        <v>6485</v>
      </c>
      <c r="BN2454" s="5" t="s">
        <v>3010</v>
      </c>
      <c r="BO2454" s="5" t="s">
        <v>6480</v>
      </c>
      <c r="BU2454" s="5" t="s">
        <v>6485</v>
      </c>
      <c r="BV2454" s="5" t="s">
        <v>3010</v>
      </c>
      <c r="BW2454" s="5" t="s">
        <v>6480</v>
      </c>
    </row>
    <row r="2455" spans="51:75" x14ac:dyDescent="0.3">
      <c r="AY2455" s="12" t="e">
        <f>VLOOKUP(C2455,#REF!, 2,FALSE)</f>
        <v>#REF!</v>
      </c>
      <c r="BM2455" s="5" t="s">
        <v>6486</v>
      </c>
      <c r="BN2455" s="5" t="s">
        <v>3092</v>
      </c>
      <c r="BO2455" s="5" t="s">
        <v>1273</v>
      </c>
      <c r="BU2455" s="5" t="s">
        <v>6486</v>
      </c>
      <c r="BV2455" s="5" t="s">
        <v>3092</v>
      </c>
      <c r="BW2455" s="5" t="s">
        <v>1273</v>
      </c>
    </row>
    <row r="2456" spans="51:75" x14ac:dyDescent="0.3">
      <c r="AY2456" s="12" t="e">
        <f>VLOOKUP(C2456,#REF!, 2,FALSE)</f>
        <v>#REF!</v>
      </c>
      <c r="BM2456" s="5" t="s">
        <v>6487</v>
      </c>
      <c r="BN2456" s="5" t="s">
        <v>3010</v>
      </c>
      <c r="BO2456" s="5" t="s">
        <v>1273</v>
      </c>
      <c r="BU2456" s="5" t="s">
        <v>6487</v>
      </c>
      <c r="BV2456" s="5" t="s">
        <v>3010</v>
      </c>
      <c r="BW2456" s="5" t="s">
        <v>1273</v>
      </c>
    </row>
    <row r="2457" spans="51:75" x14ac:dyDescent="0.3">
      <c r="AY2457" s="12" t="e">
        <f>VLOOKUP(C2457,#REF!, 2,FALSE)</f>
        <v>#REF!</v>
      </c>
      <c r="BM2457" s="5" t="s">
        <v>6488</v>
      </c>
      <c r="BN2457" s="5" t="s">
        <v>3092</v>
      </c>
      <c r="BO2457" s="5" t="s">
        <v>1273</v>
      </c>
      <c r="BU2457" s="5" t="s">
        <v>6488</v>
      </c>
      <c r="BV2457" s="5" t="s">
        <v>3092</v>
      </c>
      <c r="BW2457" s="5" t="s">
        <v>1273</v>
      </c>
    </row>
    <row r="2458" spans="51:75" x14ac:dyDescent="0.3">
      <c r="AY2458" s="12" t="e">
        <f>VLOOKUP(C2458,#REF!, 2,FALSE)</f>
        <v>#REF!</v>
      </c>
      <c r="BM2458" s="5" t="s">
        <v>6489</v>
      </c>
      <c r="BN2458" s="5" t="s">
        <v>3010</v>
      </c>
      <c r="BO2458" s="5" t="s">
        <v>2986</v>
      </c>
      <c r="BU2458" s="5" t="s">
        <v>6489</v>
      </c>
      <c r="BV2458" s="5" t="s">
        <v>3010</v>
      </c>
      <c r="BW2458" s="5" t="s">
        <v>2986</v>
      </c>
    </row>
    <row r="2459" spans="51:75" x14ac:dyDescent="0.3">
      <c r="AY2459" s="12" t="e">
        <f>VLOOKUP(C2459,#REF!, 2,FALSE)</f>
        <v>#REF!</v>
      </c>
      <c r="BM2459" s="5" t="s">
        <v>6490</v>
      </c>
      <c r="BN2459" s="5" t="s">
        <v>3010</v>
      </c>
      <c r="BO2459" s="5" t="s">
        <v>1273</v>
      </c>
      <c r="BU2459" s="5" t="s">
        <v>6490</v>
      </c>
      <c r="BV2459" s="5" t="s">
        <v>3010</v>
      </c>
      <c r="BW2459" s="5" t="s">
        <v>1273</v>
      </c>
    </row>
    <row r="2460" spans="51:75" x14ac:dyDescent="0.3">
      <c r="AY2460" s="12" t="e">
        <f>VLOOKUP(C2460,#REF!, 2,FALSE)</f>
        <v>#REF!</v>
      </c>
      <c r="BM2460" s="5" t="s">
        <v>6492</v>
      </c>
      <c r="BN2460" s="5" t="s">
        <v>3010</v>
      </c>
      <c r="BO2460" s="5" t="s">
        <v>1273</v>
      </c>
      <c r="BU2460" s="5" t="s">
        <v>6492</v>
      </c>
      <c r="BV2460" s="5" t="s">
        <v>3010</v>
      </c>
      <c r="BW2460" s="5" t="s">
        <v>1273</v>
      </c>
    </row>
    <row r="2461" spans="51:75" x14ac:dyDescent="0.3">
      <c r="AY2461" s="12" t="e">
        <f>VLOOKUP(C2461,#REF!, 2,FALSE)</f>
        <v>#REF!</v>
      </c>
      <c r="BM2461" s="5" t="s">
        <v>6493</v>
      </c>
      <c r="BN2461" s="5" t="s">
        <v>1345</v>
      </c>
      <c r="BO2461" s="5" t="s">
        <v>1976</v>
      </c>
      <c r="BU2461" s="5" t="s">
        <v>6493</v>
      </c>
      <c r="BV2461" s="5" t="s">
        <v>1345</v>
      </c>
      <c r="BW2461" s="5" t="s">
        <v>1976</v>
      </c>
    </row>
    <row r="2462" spans="51:75" x14ac:dyDescent="0.3">
      <c r="AY2462" s="12" t="e">
        <f>VLOOKUP(C2462,#REF!, 2,FALSE)</f>
        <v>#REF!</v>
      </c>
      <c r="BM2462" s="5" t="s">
        <v>6494</v>
      </c>
      <c r="BN2462" s="5" t="s">
        <v>3007</v>
      </c>
      <c r="BO2462" s="5" t="s">
        <v>6495</v>
      </c>
      <c r="BU2462" s="5" t="s">
        <v>6494</v>
      </c>
      <c r="BV2462" s="5" t="s">
        <v>3007</v>
      </c>
      <c r="BW2462" s="5" t="s">
        <v>6495</v>
      </c>
    </row>
    <row r="2463" spans="51:75" x14ac:dyDescent="0.3">
      <c r="AY2463" s="12" t="e">
        <f>VLOOKUP(C2463,#REF!, 2,FALSE)</f>
        <v>#REF!</v>
      </c>
      <c r="BM2463" s="5" t="s">
        <v>6496</v>
      </c>
      <c r="BN2463" s="5" t="s">
        <v>3261</v>
      </c>
      <c r="BO2463" s="5" t="s">
        <v>950</v>
      </c>
      <c r="BU2463" s="5" t="s">
        <v>6496</v>
      </c>
      <c r="BV2463" s="5" t="s">
        <v>3261</v>
      </c>
      <c r="BW2463" s="5" t="s">
        <v>950</v>
      </c>
    </row>
    <row r="2464" spans="51:75" x14ac:dyDescent="0.3">
      <c r="AY2464" s="12" t="e">
        <f>VLOOKUP(C2464,#REF!, 2,FALSE)</f>
        <v>#REF!</v>
      </c>
      <c r="BM2464" s="5" t="s">
        <v>6497</v>
      </c>
      <c r="BN2464" s="5" t="s">
        <v>3261</v>
      </c>
      <c r="BO2464" s="5" t="s">
        <v>5542</v>
      </c>
      <c r="BU2464" s="5" t="s">
        <v>6497</v>
      </c>
      <c r="BV2464" s="5" t="s">
        <v>3261</v>
      </c>
      <c r="BW2464" s="5" t="s">
        <v>5542</v>
      </c>
    </row>
    <row r="2465" spans="51:75" x14ac:dyDescent="0.3">
      <c r="AY2465" s="12" t="e">
        <f>VLOOKUP(C2465,#REF!, 2,FALSE)</f>
        <v>#REF!</v>
      </c>
      <c r="BM2465" s="5" t="s">
        <v>6498</v>
      </c>
      <c r="BN2465" s="5" t="s">
        <v>3261</v>
      </c>
      <c r="BO2465" s="5" t="s">
        <v>939</v>
      </c>
      <c r="BU2465" s="5" t="s">
        <v>6498</v>
      </c>
      <c r="BV2465" s="5" t="s">
        <v>3261</v>
      </c>
      <c r="BW2465" s="5" t="s">
        <v>939</v>
      </c>
    </row>
    <row r="2466" spans="51:75" x14ac:dyDescent="0.3">
      <c r="AY2466" s="12" t="e">
        <f>VLOOKUP(C2466,#REF!, 2,FALSE)</f>
        <v>#REF!</v>
      </c>
      <c r="BM2466" s="5" t="s">
        <v>6499</v>
      </c>
      <c r="BN2466" s="5" t="s">
        <v>3092</v>
      </c>
      <c r="BO2466" s="5" t="s">
        <v>1273</v>
      </c>
      <c r="BU2466" s="5" t="s">
        <v>6499</v>
      </c>
      <c r="BV2466" s="5" t="s">
        <v>3092</v>
      </c>
      <c r="BW2466" s="5" t="s">
        <v>1273</v>
      </c>
    </row>
    <row r="2467" spans="51:75" x14ac:dyDescent="0.3">
      <c r="AY2467" s="12" t="e">
        <f>VLOOKUP(C2467,#REF!, 2,FALSE)</f>
        <v>#REF!</v>
      </c>
      <c r="BM2467" s="5" t="s">
        <v>6500</v>
      </c>
      <c r="BN2467" s="5" t="s">
        <v>3088</v>
      </c>
      <c r="BO2467" s="5" t="s">
        <v>1273</v>
      </c>
      <c r="BU2467" s="5" t="s">
        <v>6500</v>
      </c>
      <c r="BV2467" s="5" t="s">
        <v>3088</v>
      </c>
      <c r="BW2467" s="5" t="s">
        <v>1273</v>
      </c>
    </row>
    <row r="2468" spans="51:75" x14ac:dyDescent="0.3">
      <c r="AY2468" s="12" t="e">
        <f>VLOOKUP(C2468,#REF!, 2,FALSE)</f>
        <v>#REF!</v>
      </c>
      <c r="BM2468" s="5" t="s">
        <v>6501</v>
      </c>
      <c r="BN2468" s="5" t="s">
        <v>3088</v>
      </c>
      <c r="BO2468" s="5" t="s">
        <v>1273</v>
      </c>
      <c r="BU2468" s="5" t="s">
        <v>6501</v>
      </c>
      <c r="BV2468" s="5" t="s">
        <v>3088</v>
      </c>
      <c r="BW2468" s="5" t="s">
        <v>1273</v>
      </c>
    </row>
    <row r="2469" spans="51:75" x14ac:dyDescent="0.3">
      <c r="AY2469" s="12" t="e">
        <f>VLOOKUP(C2469,#REF!, 2,FALSE)</f>
        <v>#REF!</v>
      </c>
      <c r="BM2469" s="5" t="s">
        <v>6502</v>
      </c>
      <c r="BN2469" s="5" t="s">
        <v>3088</v>
      </c>
      <c r="BO2469" s="5" t="s">
        <v>1273</v>
      </c>
      <c r="BU2469" s="5" t="s">
        <v>6502</v>
      </c>
      <c r="BV2469" s="5" t="s">
        <v>3088</v>
      </c>
      <c r="BW2469" s="5" t="s">
        <v>1273</v>
      </c>
    </row>
    <row r="2470" spans="51:75" x14ac:dyDescent="0.3">
      <c r="AY2470" s="12" t="e">
        <f>VLOOKUP(C2470,#REF!, 2,FALSE)</f>
        <v>#REF!</v>
      </c>
      <c r="BM2470" s="5" t="s">
        <v>6503</v>
      </c>
      <c r="BN2470" s="5" t="s">
        <v>3033</v>
      </c>
      <c r="BO2470" s="5" t="s">
        <v>1273</v>
      </c>
      <c r="BU2470" s="5" t="s">
        <v>6503</v>
      </c>
      <c r="BV2470" s="5" t="s">
        <v>3033</v>
      </c>
      <c r="BW2470" s="5" t="s">
        <v>1273</v>
      </c>
    </row>
    <row r="2471" spans="51:75" x14ac:dyDescent="0.3">
      <c r="AY2471" s="12" t="e">
        <f>VLOOKUP(C2471,#REF!, 2,FALSE)</f>
        <v>#REF!</v>
      </c>
      <c r="BM2471" s="5" t="s">
        <v>6504</v>
      </c>
      <c r="BN2471" s="5" t="s">
        <v>3033</v>
      </c>
      <c r="BO2471" s="5" t="s">
        <v>1273</v>
      </c>
      <c r="BU2471" s="5" t="s">
        <v>6504</v>
      </c>
      <c r="BV2471" s="5" t="s">
        <v>3033</v>
      </c>
      <c r="BW2471" s="5" t="s">
        <v>1273</v>
      </c>
    </row>
    <row r="2472" spans="51:75" x14ac:dyDescent="0.3">
      <c r="AY2472" s="12" t="e">
        <f>VLOOKUP(C2472,#REF!, 2,FALSE)</f>
        <v>#REF!</v>
      </c>
      <c r="BM2472" s="5" t="s">
        <v>6505</v>
      </c>
      <c r="BN2472" s="5" t="s">
        <v>1345</v>
      </c>
      <c r="BO2472" s="5" t="s">
        <v>5352</v>
      </c>
      <c r="BU2472" s="5" t="s">
        <v>6505</v>
      </c>
      <c r="BV2472" s="5" t="s">
        <v>1345</v>
      </c>
      <c r="BW2472" s="5" t="s">
        <v>5352</v>
      </c>
    </row>
    <row r="2473" spans="51:75" x14ac:dyDescent="0.3">
      <c r="AY2473" s="12" t="e">
        <f>VLOOKUP(C2473,#REF!, 2,FALSE)</f>
        <v>#REF!</v>
      </c>
      <c r="BM2473" s="5" t="s">
        <v>6507</v>
      </c>
      <c r="BN2473" s="5" t="s">
        <v>621</v>
      </c>
      <c r="BO2473" s="5" t="s">
        <v>6508</v>
      </c>
      <c r="BU2473" s="5" t="s">
        <v>6507</v>
      </c>
      <c r="BV2473" s="5" t="s">
        <v>621</v>
      </c>
      <c r="BW2473" s="5" t="s">
        <v>6508</v>
      </c>
    </row>
    <row r="2474" spans="51:75" x14ac:dyDescent="0.3">
      <c r="AY2474" s="12" t="e">
        <f>VLOOKUP(C2474,#REF!, 2,FALSE)</f>
        <v>#REF!</v>
      </c>
      <c r="BM2474" s="5" t="s">
        <v>6509</v>
      </c>
      <c r="BN2474" s="5" t="s">
        <v>672</v>
      </c>
      <c r="BO2474" s="5" t="s">
        <v>6510</v>
      </c>
      <c r="BU2474" s="5" t="s">
        <v>6509</v>
      </c>
      <c r="BV2474" s="5" t="s">
        <v>672</v>
      </c>
      <c r="BW2474" s="5" t="s">
        <v>6510</v>
      </c>
    </row>
    <row r="2475" spans="51:75" x14ac:dyDescent="0.3">
      <c r="AY2475" s="12" t="e">
        <f>VLOOKUP(C2475,#REF!, 2,FALSE)</f>
        <v>#REF!</v>
      </c>
      <c r="BM2475" s="5" t="s">
        <v>6511</v>
      </c>
      <c r="BN2475" s="5" t="s">
        <v>642</v>
      </c>
      <c r="BO2475" s="5" t="s">
        <v>2828</v>
      </c>
      <c r="BU2475" s="5" t="s">
        <v>6511</v>
      </c>
      <c r="BV2475" s="5" t="s">
        <v>642</v>
      </c>
      <c r="BW2475" s="5" t="s">
        <v>2828</v>
      </c>
    </row>
    <row r="2476" spans="51:75" x14ac:dyDescent="0.3">
      <c r="AY2476" s="12" t="e">
        <f>VLOOKUP(C2476,#REF!, 2,FALSE)</f>
        <v>#REF!</v>
      </c>
      <c r="BM2476" s="5" t="s">
        <v>6512</v>
      </c>
      <c r="BN2476" s="5" t="s">
        <v>931</v>
      </c>
      <c r="BO2476" s="5" t="s">
        <v>6514</v>
      </c>
      <c r="BU2476" s="5" t="s">
        <v>6512</v>
      </c>
      <c r="BV2476" s="5" t="s">
        <v>931</v>
      </c>
      <c r="BW2476" s="5" t="s">
        <v>6514</v>
      </c>
    </row>
    <row r="2477" spans="51:75" x14ac:dyDescent="0.3">
      <c r="AY2477" s="12" t="e">
        <f>VLOOKUP(C2477,#REF!, 2,FALSE)</f>
        <v>#REF!</v>
      </c>
      <c r="BM2477" s="5" t="s">
        <v>1177</v>
      </c>
      <c r="BN2477" s="5" t="s">
        <v>17000</v>
      </c>
      <c r="BO2477" s="5" t="s">
        <v>6515</v>
      </c>
      <c r="BU2477" s="5" t="s">
        <v>1177</v>
      </c>
      <c r="BV2477" s="5" t="s">
        <v>17000</v>
      </c>
      <c r="BW2477" s="5" t="s">
        <v>6515</v>
      </c>
    </row>
    <row r="2478" spans="51:75" x14ac:dyDescent="0.3">
      <c r="AY2478" s="12" t="e">
        <f>VLOOKUP(C2478,#REF!, 2,FALSE)</f>
        <v>#REF!</v>
      </c>
      <c r="BM2478" s="5" t="s">
        <v>6516</v>
      </c>
      <c r="BN2478" s="5" t="s">
        <v>17000</v>
      </c>
      <c r="BO2478" s="5" t="s">
        <v>4697</v>
      </c>
      <c r="BU2478" s="5" t="s">
        <v>6516</v>
      </c>
      <c r="BV2478" s="5" t="s">
        <v>17000</v>
      </c>
      <c r="BW2478" s="5" t="s">
        <v>4697</v>
      </c>
    </row>
    <row r="2479" spans="51:75" x14ac:dyDescent="0.3">
      <c r="AY2479" s="12" t="e">
        <f>VLOOKUP(C2479,#REF!, 2,FALSE)</f>
        <v>#REF!</v>
      </c>
      <c r="BM2479" s="5" t="s">
        <v>6518</v>
      </c>
      <c r="BN2479" s="5" t="s">
        <v>852</v>
      </c>
      <c r="BO2479" s="5" t="s">
        <v>6519</v>
      </c>
      <c r="BU2479" s="5" t="s">
        <v>6518</v>
      </c>
      <c r="BV2479" s="5" t="s">
        <v>852</v>
      </c>
      <c r="BW2479" s="5" t="s">
        <v>6519</v>
      </c>
    </row>
    <row r="2480" spans="51:75" x14ac:dyDescent="0.3">
      <c r="AY2480" s="12" t="e">
        <f>VLOOKUP(C2480,#REF!, 2,FALSE)</f>
        <v>#REF!</v>
      </c>
      <c r="BM2480" s="5" t="s">
        <v>6520</v>
      </c>
      <c r="BN2480" s="5" t="s">
        <v>3261</v>
      </c>
      <c r="BO2480" s="5" t="s">
        <v>6521</v>
      </c>
      <c r="BU2480" s="5" t="s">
        <v>6520</v>
      </c>
      <c r="BV2480" s="5" t="s">
        <v>3261</v>
      </c>
      <c r="BW2480" s="5" t="s">
        <v>6521</v>
      </c>
    </row>
    <row r="2481" spans="51:75" x14ac:dyDescent="0.3">
      <c r="AY2481" s="12" t="e">
        <f>VLOOKUP(C2481,#REF!, 2,FALSE)</f>
        <v>#REF!</v>
      </c>
      <c r="BM2481" s="5" t="s">
        <v>6522</v>
      </c>
      <c r="BN2481" s="5" t="s">
        <v>627</v>
      </c>
      <c r="BO2481" s="5" t="s">
        <v>6523</v>
      </c>
      <c r="BU2481" s="5" t="s">
        <v>6522</v>
      </c>
      <c r="BV2481" s="5" t="s">
        <v>627</v>
      </c>
      <c r="BW2481" s="5" t="s">
        <v>6523</v>
      </c>
    </row>
    <row r="2482" spans="51:75" x14ac:dyDescent="0.3">
      <c r="AY2482" s="12" t="e">
        <f>VLOOKUP(C2482,#REF!, 2,FALSE)</f>
        <v>#REF!</v>
      </c>
      <c r="BM2482" s="5" t="s">
        <v>6524</v>
      </c>
      <c r="BN2482" s="5" t="s">
        <v>672</v>
      </c>
      <c r="BO2482" s="5" t="s">
        <v>6525</v>
      </c>
      <c r="BU2482" s="5" t="s">
        <v>6524</v>
      </c>
      <c r="BV2482" s="5" t="s">
        <v>672</v>
      </c>
      <c r="BW2482" s="5" t="s">
        <v>6525</v>
      </c>
    </row>
    <row r="2483" spans="51:75" x14ac:dyDescent="0.3">
      <c r="AY2483" s="12" t="e">
        <f>VLOOKUP(C2483,#REF!, 2,FALSE)</f>
        <v>#REF!</v>
      </c>
      <c r="BM2483" s="5" t="s">
        <v>6527</v>
      </c>
      <c r="BN2483" s="5" t="s">
        <v>1275</v>
      </c>
      <c r="BO2483" s="5" t="s">
        <v>6528</v>
      </c>
      <c r="BU2483" s="5" t="s">
        <v>6527</v>
      </c>
      <c r="BV2483" s="5" t="s">
        <v>1275</v>
      </c>
      <c r="BW2483" s="5" t="s">
        <v>6528</v>
      </c>
    </row>
    <row r="2484" spans="51:75" x14ac:dyDescent="0.3">
      <c r="AY2484" s="12" t="e">
        <f>VLOOKUP(C2484,#REF!, 2,FALSE)</f>
        <v>#REF!</v>
      </c>
      <c r="BM2484" s="5" t="s">
        <v>6529</v>
      </c>
      <c r="BN2484" s="5" t="s">
        <v>3033</v>
      </c>
      <c r="BO2484" s="5" t="s">
        <v>6530</v>
      </c>
      <c r="BU2484" s="5" t="s">
        <v>6529</v>
      </c>
      <c r="BV2484" s="5" t="s">
        <v>3033</v>
      </c>
      <c r="BW2484" s="5" t="s">
        <v>6530</v>
      </c>
    </row>
    <row r="2485" spans="51:75" x14ac:dyDescent="0.3">
      <c r="AY2485" s="12" t="e">
        <f>VLOOKUP(C2485,#REF!, 2,FALSE)</f>
        <v>#REF!</v>
      </c>
      <c r="BM2485" s="5" t="s">
        <v>6531</v>
      </c>
      <c r="BN2485" s="5" t="s">
        <v>642</v>
      </c>
      <c r="BO2485" s="5" t="s">
        <v>6306</v>
      </c>
      <c r="BU2485" s="5" t="s">
        <v>6531</v>
      </c>
      <c r="BV2485" s="5" t="s">
        <v>642</v>
      </c>
      <c r="BW2485" s="5" t="s">
        <v>6306</v>
      </c>
    </row>
    <row r="2486" spans="51:75" x14ac:dyDescent="0.3">
      <c r="AY2486" s="12" t="e">
        <f>VLOOKUP(C2486,#REF!, 2,FALSE)</f>
        <v>#REF!</v>
      </c>
      <c r="BM2486" s="5" t="s">
        <v>6533</v>
      </c>
      <c r="BN2486" s="5" t="s">
        <v>3210</v>
      </c>
      <c r="BO2486" s="5" t="s">
        <v>6534</v>
      </c>
      <c r="BU2486" s="5" t="s">
        <v>6533</v>
      </c>
      <c r="BV2486" s="5" t="s">
        <v>3210</v>
      </c>
      <c r="BW2486" s="5" t="s">
        <v>6534</v>
      </c>
    </row>
    <row r="2487" spans="51:75" x14ac:dyDescent="0.3">
      <c r="AY2487" s="12" t="e">
        <f>VLOOKUP(C2487,#REF!, 2,FALSE)</f>
        <v>#REF!</v>
      </c>
      <c r="BM2487" s="5" t="s">
        <v>6535</v>
      </c>
      <c r="BN2487" s="5" t="s">
        <v>2986</v>
      </c>
      <c r="BO2487" s="5" t="s">
        <v>2986</v>
      </c>
      <c r="BU2487" s="5" t="s">
        <v>6535</v>
      </c>
      <c r="BV2487" s="5" t="s">
        <v>2986</v>
      </c>
      <c r="BW2487" s="5" t="s">
        <v>2986</v>
      </c>
    </row>
    <row r="2488" spans="51:75" x14ac:dyDescent="0.3">
      <c r="AY2488" s="12" t="e">
        <f>VLOOKUP(C2488,#REF!, 2,FALSE)</f>
        <v>#REF!</v>
      </c>
      <c r="BM2488" s="5" t="s">
        <v>1178</v>
      </c>
      <c r="BN2488" s="5" t="s">
        <v>2982</v>
      </c>
      <c r="BO2488" s="5" t="s">
        <v>6536</v>
      </c>
      <c r="BU2488" s="5" t="s">
        <v>1178</v>
      </c>
      <c r="BV2488" s="5" t="s">
        <v>2982</v>
      </c>
      <c r="BW2488" s="5" t="s">
        <v>6536</v>
      </c>
    </row>
    <row r="2489" spans="51:75" x14ac:dyDescent="0.3">
      <c r="AY2489" s="12" t="e">
        <f>VLOOKUP(C2489,#REF!, 2,FALSE)</f>
        <v>#REF!</v>
      </c>
      <c r="BM2489" s="5" t="s">
        <v>6537</v>
      </c>
      <c r="BN2489" s="5" t="s">
        <v>2986</v>
      </c>
      <c r="BO2489" s="5" t="s">
        <v>2986</v>
      </c>
      <c r="BU2489" s="5" t="s">
        <v>6537</v>
      </c>
      <c r="BV2489" s="5" t="s">
        <v>2986</v>
      </c>
      <c r="BW2489" s="5" t="s">
        <v>2986</v>
      </c>
    </row>
    <row r="2490" spans="51:75" x14ac:dyDescent="0.3">
      <c r="AY2490" s="12" t="e">
        <f>VLOOKUP(C2490,#REF!, 2,FALSE)</f>
        <v>#REF!</v>
      </c>
      <c r="BM2490" s="5" t="s">
        <v>6538</v>
      </c>
      <c r="BN2490" s="5" t="s">
        <v>852</v>
      </c>
      <c r="BO2490" s="5" t="s">
        <v>1071</v>
      </c>
      <c r="BU2490" s="5" t="s">
        <v>6538</v>
      </c>
      <c r="BV2490" s="5" t="s">
        <v>852</v>
      </c>
      <c r="BW2490" s="5" t="s">
        <v>1071</v>
      </c>
    </row>
    <row r="2491" spans="51:75" x14ac:dyDescent="0.3">
      <c r="AY2491" s="12" t="e">
        <f>VLOOKUP(C2491,#REF!, 2,FALSE)</f>
        <v>#REF!</v>
      </c>
      <c r="BM2491" s="5" t="s">
        <v>1179</v>
      </c>
      <c r="BN2491" s="5" t="s">
        <v>855</v>
      </c>
      <c r="BO2491" s="5" t="s">
        <v>6540</v>
      </c>
      <c r="BU2491" s="5" t="s">
        <v>1179</v>
      </c>
      <c r="BV2491" s="5" t="s">
        <v>855</v>
      </c>
      <c r="BW2491" s="5" t="s">
        <v>6540</v>
      </c>
    </row>
    <row r="2492" spans="51:75" x14ac:dyDescent="0.3">
      <c r="AY2492" s="12" t="e">
        <f>VLOOKUP(C2492,#REF!, 2,FALSE)</f>
        <v>#REF!</v>
      </c>
      <c r="BM2492" s="5" t="s">
        <v>6541</v>
      </c>
      <c r="BN2492" s="5" t="s">
        <v>633</v>
      </c>
      <c r="BO2492" s="5" t="s">
        <v>4432</v>
      </c>
      <c r="BU2492" s="5" t="s">
        <v>6541</v>
      </c>
      <c r="BV2492" s="5" t="s">
        <v>633</v>
      </c>
      <c r="BW2492" s="5" t="s">
        <v>4432</v>
      </c>
    </row>
    <row r="2493" spans="51:75" x14ac:dyDescent="0.3">
      <c r="AY2493" s="12" t="e">
        <f>VLOOKUP(C2493,#REF!, 2,FALSE)</f>
        <v>#REF!</v>
      </c>
      <c r="BM2493" s="5" t="s">
        <v>6542</v>
      </c>
      <c r="BN2493" s="5" t="s">
        <v>718</v>
      </c>
      <c r="BO2493" s="5" t="s">
        <v>6543</v>
      </c>
      <c r="BU2493" s="5" t="s">
        <v>6542</v>
      </c>
      <c r="BV2493" s="5" t="s">
        <v>718</v>
      </c>
      <c r="BW2493" s="5" t="s">
        <v>6543</v>
      </c>
    </row>
    <row r="2494" spans="51:75" x14ac:dyDescent="0.3">
      <c r="AY2494" s="12" t="e">
        <f>VLOOKUP(C2494,#REF!, 2,FALSE)</f>
        <v>#REF!</v>
      </c>
      <c r="BM2494" s="5" t="s">
        <v>6544</v>
      </c>
      <c r="BN2494" s="5" t="s">
        <v>665</v>
      </c>
      <c r="BO2494" s="5" t="s">
        <v>6545</v>
      </c>
      <c r="BU2494" s="5" t="s">
        <v>6544</v>
      </c>
      <c r="BV2494" s="5" t="s">
        <v>665</v>
      </c>
      <c r="BW2494" s="5" t="s">
        <v>6545</v>
      </c>
    </row>
    <row r="2495" spans="51:75" x14ac:dyDescent="0.3">
      <c r="AY2495" s="12" t="e">
        <f>VLOOKUP(C2495,#REF!, 2,FALSE)</f>
        <v>#REF!</v>
      </c>
      <c r="BM2495" s="5" t="s">
        <v>1180</v>
      </c>
      <c r="BN2495" s="5" t="s">
        <v>718</v>
      </c>
      <c r="BO2495" s="5" t="s">
        <v>6546</v>
      </c>
      <c r="BU2495" s="5" t="s">
        <v>1180</v>
      </c>
      <c r="BV2495" s="5" t="s">
        <v>718</v>
      </c>
      <c r="BW2495" s="5" t="s">
        <v>6546</v>
      </c>
    </row>
    <row r="2496" spans="51:75" x14ac:dyDescent="0.3">
      <c r="AY2496" s="12" t="e">
        <f>VLOOKUP(C2496,#REF!, 2,FALSE)</f>
        <v>#REF!</v>
      </c>
      <c r="BM2496" s="5" t="s">
        <v>6547</v>
      </c>
      <c r="BN2496" s="5" t="s">
        <v>17000</v>
      </c>
      <c r="BO2496" s="5" t="s">
        <v>6548</v>
      </c>
      <c r="BU2496" s="5" t="s">
        <v>6547</v>
      </c>
      <c r="BV2496" s="5" t="s">
        <v>17000</v>
      </c>
      <c r="BW2496" s="5" t="s">
        <v>6548</v>
      </c>
    </row>
    <row r="2497" spans="51:75" x14ac:dyDescent="0.3">
      <c r="AY2497" s="12" t="e">
        <f>VLOOKUP(C2497,#REF!, 2,FALSE)</f>
        <v>#REF!</v>
      </c>
      <c r="BM2497" s="5" t="s">
        <v>1181</v>
      </c>
      <c r="BN2497" s="5" t="s">
        <v>718</v>
      </c>
      <c r="BO2497" s="5" t="s">
        <v>6549</v>
      </c>
      <c r="BU2497" s="5" t="s">
        <v>1181</v>
      </c>
      <c r="BV2497" s="5" t="s">
        <v>718</v>
      </c>
      <c r="BW2497" s="5" t="s">
        <v>6549</v>
      </c>
    </row>
    <row r="2498" spans="51:75" x14ac:dyDescent="0.3">
      <c r="AY2498" s="12" t="e">
        <f>VLOOKUP(C2498,#REF!, 2,FALSE)</f>
        <v>#REF!</v>
      </c>
      <c r="BM2498" s="5" t="s">
        <v>173</v>
      </c>
      <c r="BN2498" s="5" t="s">
        <v>3210</v>
      </c>
      <c r="BO2498" s="5" t="s">
        <v>6550</v>
      </c>
      <c r="BU2498" s="5" t="s">
        <v>173</v>
      </c>
      <c r="BV2498" s="5" t="s">
        <v>3210</v>
      </c>
      <c r="BW2498" s="5" t="s">
        <v>6550</v>
      </c>
    </row>
    <row r="2499" spans="51:75" x14ac:dyDescent="0.3">
      <c r="AY2499" s="12" t="e">
        <f>VLOOKUP(C2499,#REF!, 2,FALSE)</f>
        <v>#REF!</v>
      </c>
      <c r="BM2499" s="5" t="s">
        <v>6552</v>
      </c>
      <c r="BN2499" s="5" t="s">
        <v>17000</v>
      </c>
      <c r="BO2499" s="5" t="s">
        <v>6553</v>
      </c>
      <c r="BU2499" s="5" t="s">
        <v>6552</v>
      </c>
      <c r="BV2499" s="5" t="s">
        <v>17000</v>
      </c>
      <c r="BW2499" s="5" t="s">
        <v>6553</v>
      </c>
    </row>
    <row r="2500" spans="51:75" x14ac:dyDescent="0.3">
      <c r="AY2500" s="12" t="e">
        <f>VLOOKUP(C2500,#REF!, 2,FALSE)</f>
        <v>#REF!</v>
      </c>
      <c r="BM2500" s="5" t="s">
        <v>1182</v>
      </c>
      <c r="BN2500" s="5" t="s">
        <v>3050</v>
      </c>
      <c r="BO2500" s="5" t="s">
        <v>4603</v>
      </c>
      <c r="BU2500" s="5" t="s">
        <v>1182</v>
      </c>
      <c r="BV2500" s="5" t="s">
        <v>3050</v>
      </c>
      <c r="BW2500" s="5" t="s">
        <v>4603</v>
      </c>
    </row>
    <row r="2501" spans="51:75" x14ac:dyDescent="0.3">
      <c r="AY2501" s="12" t="e">
        <f>VLOOKUP(C2501,#REF!, 2,FALSE)</f>
        <v>#REF!</v>
      </c>
      <c r="BM2501" s="5" t="s">
        <v>6554</v>
      </c>
      <c r="BN2501" s="5" t="s">
        <v>1275</v>
      </c>
      <c r="BO2501" s="5" t="s">
        <v>2986</v>
      </c>
      <c r="BU2501" s="5" t="s">
        <v>6554</v>
      </c>
      <c r="BV2501" s="5" t="s">
        <v>1275</v>
      </c>
      <c r="BW2501" s="5" t="s">
        <v>2986</v>
      </c>
    </row>
    <row r="2502" spans="51:75" x14ac:dyDescent="0.3">
      <c r="AY2502" s="12" t="e">
        <f>VLOOKUP(C2502,#REF!, 2,FALSE)</f>
        <v>#REF!</v>
      </c>
      <c r="BM2502" s="5" t="s">
        <v>6555</v>
      </c>
      <c r="BN2502" s="5" t="s">
        <v>633</v>
      </c>
      <c r="BO2502" s="5" t="s">
        <v>5987</v>
      </c>
      <c r="BU2502" s="5" t="s">
        <v>6555</v>
      </c>
      <c r="BV2502" s="5" t="s">
        <v>633</v>
      </c>
      <c r="BW2502" s="5" t="s">
        <v>5987</v>
      </c>
    </row>
    <row r="2503" spans="51:75" x14ac:dyDescent="0.3">
      <c r="AY2503" s="12" t="e">
        <f>VLOOKUP(C2503,#REF!, 2,FALSE)</f>
        <v>#REF!</v>
      </c>
      <c r="BM2503" s="5" t="s">
        <v>1183</v>
      </c>
      <c r="BN2503" s="5" t="s">
        <v>1006</v>
      </c>
      <c r="BO2503" s="5" t="s">
        <v>5656</v>
      </c>
      <c r="BU2503" s="5" t="s">
        <v>1183</v>
      </c>
      <c r="BV2503" s="5" t="s">
        <v>1006</v>
      </c>
      <c r="BW2503" s="5" t="s">
        <v>5656</v>
      </c>
    </row>
    <row r="2504" spans="51:75" x14ac:dyDescent="0.3">
      <c r="AY2504" s="12" t="e">
        <f>VLOOKUP(C2504,#REF!, 2,FALSE)</f>
        <v>#REF!</v>
      </c>
      <c r="BM2504" s="5" t="s">
        <v>1184</v>
      </c>
      <c r="BN2504" s="5" t="s">
        <v>1006</v>
      </c>
      <c r="BO2504" s="5" t="s">
        <v>1521</v>
      </c>
      <c r="BU2504" s="5" t="s">
        <v>1184</v>
      </c>
      <c r="BV2504" s="5" t="s">
        <v>1006</v>
      </c>
      <c r="BW2504" s="5" t="s">
        <v>1521</v>
      </c>
    </row>
    <row r="2505" spans="51:75" x14ac:dyDescent="0.3">
      <c r="AY2505" s="12" t="e">
        <f>VLOOKUP(C2505,#REF!, 2,FALSE)</f>
        <v>#REF!</v>
      </c>
      <c r="BM2505" s="5" t="s">
        <v>6558</v>
      </c>
      <c r="BN2505" s="5" t="s">
        <v>17000</v>
      </c>
      <c r="BO2505" s="5" t="s">
        <v>6559</v>
      </c>
      <c r="BU2505" s="5" t="s">
        <v>6558</v>
      </c>
      <c r="BV2505" s="5" t="s">
        <v>17000</v>
      </c>
      <c r="BW2505" s="5" t="s">
        <v>6559</v>
      </c>
    </row>
    <row r="2506" spans="51:75" x14ac:dyDescent="0.3">
      <c r="AY2506" s="12" t="e">
        <f>VLOOKUP(C2506,#REF!, 2,FALSE)</f>
        <v>#REF!</v>
      </c>
      <c r="BM2506" s="5" t="s">
        <v>1185</v>
      </c>
      <c r="BN2506" s="5" t="s">
        <v>1006</v>
      </c>
      <c r="BO2506" s="5" t="s">
        <v>6560</v>
      </c>
      <c r="BU2506" s="5" t="s">
        <v>1185</v>
      </c>
      <c r="BV2506" s="5" t="s">
        <v>1006</v>
      </c>
      <c r="BW2506" s="5" t="s">
        <v>6560</v>
      </c>
    </row>
    <row r="2507" spans="51:75" x14ac:dyDescent="0.3">
      <c r="AY2507" s="12" t="e">
        <f>VLOOKUP(C2507,#REF!, 2,FALSE)</f>
        <v>#REF!</v>
      </c>
      <c r="BM2507" s="5" t="s">
        <v>6561</v>
      </c>
      <c r="BN2507" s="5" t="s">
        <v>17000</v>
      </c>
      <c r="BO2507" s="5" t="s">
        <v>6562</v>
      </c>
      <c r="BU2507" s="5" t="s">
        <v>6561</v>
      </c>
      <c r="BV2507" s="5" t="s">
        <v>17000</v>
      </c>
      <c r="BW2507" s="5" t="s">
        <v>6562</v>
      </c>
    </row>
    <row r="2508" spans="51:75" x14ac:dyDescent="0.3">
      <c r="AY2508" s="12" t="e">
        <f>VLOOKUP(C2508,#REF!, 2,FALSE)</f>
        <v>#REF!</v>
      </c>
      <c r="BM2508" s="5" t="s">
        <v>1186</v>
      </c>
      <c r="BN2508" s="5" t="s">
        <v>1345</v>
      </c>
      <c r="BO2508" s="5" t="s">
        <v>2300</v>
      </c>
      <c r="BU2508" s="5" t="s">
        <v>1186</v>
      </c>
      <c r="BV2508" s="5" t="s">
        <v>1345</v>
      </c>
      <c r="BW2508" s="5" t="s">
        <v>2300</v>
      </c>
    </row>
    <row r="2509" spans="51:75" x14ac:dyDescent="0.3">
      <c r="AY2509" s="12" t="e">
        <f>VLOOKUP(C2509,#REF!, 2,FALSE)</f>
        <v>#REF!</v>
      </c>
      <c r="BM2509" s="5" t="s">
        <v>6563</v>
      </c>
      <c r="BN2509" s="5" t="s">
        <v>1345</v>
      </c>
      <c r="BO2509" s="5" t="s">
        <v>6564</v>
      </c>
      <c r="BU2509" s="5" t="s">
        <v>6563</v>
      </c>
      <c r="BV2509" s="5" t="s">
        <v>1345</v>
      </c>
      <c r="BW2509" s="5" t="s">
        <v>6564</v>
      </c>
    </row>
    <row r="2510" spans="51:75" x14ac:dyDescent="0.3">
      <c r="AY2510" s="12" t="e">
        <f>VLOOKUP(C2510,#REF!, 2,FALSE)</f>
        <v>#REF!</v>
      </c>
      <c r="BM2510" s="5" t="s">
        <v>6565</v>
      </c>
      <c r="BN2510" s="5" t="s">
        <v>17000</v>
      </c>
      <c r="BO2510" s="5" t="s">
        <v>6566</v>
      </c>
      <c r="BU2510" s="5" t="s">
        <v>6565</v>
      </c>
      <c r="BV2510" s="5" t="s">
        <v>17000</v>
      </c>
      <c r="BW2510" s="5" t="s">
        <v>6566</v>
      </c>
    </row>
    <row r="2511" spans="51:75" x14ac:dyDescent="0.3">
      <c r="AY2511" s="12" t="e">
        <f>VLOOKUP(C2511,#REF!, 2,FALSE)</f>
        <v>#REF!</v>
      </c>
      <c r="BM2511" s="5" t="s">
        <v>6567</v>
      </c>
      <c r="BN2511" s="5" t="s">
        <v>2986</v>
      </c>
      <c r="BO2511" s="5" t="s">
        <v>6568</v>
      </c>
      <c r="BU2511" s="5" t="s">
        <v>6567</v>
      </c>
      <c r="BV2511" s="5" t="s">
        <v>2986</v>
      </c>
      <c r="BW2511" s="5" t="s">
        <v>6568</v>
      </c>
    </row>
    <row r="2512" spans="51:75" x14ac:dyDescent="0.3">
      <c r="AY2512" s="12" t="e">
        <f>VLOOKUP(C2512,#REF!, 2,FALSE)</f>
        <v>#REF!</v>
      </c>
      <c r="BM2512" s="5" t="s">
        <v>6569</v>
      </c>
      <c r="BN2512" s="5" t="s">
        <v>17000</v>
      </c>
      <c r="BO2512" s="5" t="s">
        <v>1377</v>
      </c>
      <c r="BU2512" s="5" t="s">
        <v>6569</v>
      </c>
      <c r="BV2512" s="5" t="s">
        <v>17000</v>
      </c>
      <c r="BW2512" s="5" t="s">
        <v>1377</v>
      </c>
    </row>
    <row r="2513" spans="51:75" x14ac:dyDescent="0.3">
      <c r="AY2513" s="12" t="e">
        <f>VLOOKUP(C2513,#REF!, 2,FALSE)</f>
        <v>#REF!</v>
      </c>
      <c r="BM2513" s="5" t="s">
        <v>6570</v>
      </c>
      <c r="BN2513" s="5" t="s">
        <v>642</v>
      </c>
      <c r="BO2513" s="5" t="s">
        <v>4514</v>
      </c>
      <c r="BU2513" s="5" t="s">
        <v>6570</v>
      </c>
      <c r="BV2513" s="5" t="s">
        <v>642</v>
      </c>
      <c r="BW2513" s="5" t="s">
        <v>4514</v>
      </c>
    </row>
    <row r="2514" spans="51:75" x14ac:dyDescent="0.3">
      <c r="AY2514" s="12" t="e">
        <f>VLOOKUP(C2514,#REF!, 2,FALSE)</f>
        <v>#REF!</v>
      </c>
      <c r="BM2514" s="5" t="s">
        <v>87</v>
      </c>
      <c r="BN2514" s="5" t="s">
        <v>1345</v>
      </c>
      <c r="BO2514" s="5" t="s">
        <v>2448</v>
      </c>
      <c r="BU2514" s="5" t="s">
        <v>87</v>
      </c>
      <c r="BV2514" s="5" t="s">
        <v>1345</v>
      </c>
      <c r="BW2514" s="5" t="s">
        <v>2448</v>
      </c>
    </row>
    <row r="2515" spans="51:75" x14ac:dyDescent="0.3">
      <c r="AY2515" s="12" t="e">
        <f>VLOOKUP(C2515,#REF!, 2,FALSE)</f>
        <v>#REF!</v>
      </c>
      <c r="BM2515" s="5" t="s">
        <v>6571</v>
      </c>
      <c r="BN2515" s="5" t="s">
        <v>718</v>
      </c>
      <c r="BO2515" s="5" t="s">
        <v>6572</v>
      </c>
      <c r="BU2515" s="5" t="s">
        <v>6571</v>
      </c>
      <c r="BV2515" s="5" t="s">
        <v>718</v>
      </c>
      <c r="BW2515" s="5" t="s">
        <v>6572</v>
      </c>
    </row>
    <row r="2516" spans="51:75" x14ac:dyDescent="0.3">
      <c r="AY2516" s="12" t="e">
        <f>VLOOKUP(C2516,#REF!, 2,FALSE)</f>
        <v>#REF!</v>
      </c>
      <c r="BM2516" s="5" t="s">
        <v>6573</v>
      </c>
      <c r="BN2516" s="5" t="s">
        <v>1345</v>
      </c>
      <c r="BO2516" s="5" t="s">
        <v>2111</v>
      </c>
      <c r="BU2516" s="5" t="s">
        <v>6573</v>
      </c>
      <c r="BV2516" s="5" t="s">
        <v>1345</v>
      </c>
      <c r="BW2516" s="5" t="s">
        <v>2111</v>
      </c>
    </row>
    <row r="2517" spans="51:75" x14ac:dyDescent="0.3">
      <c r="AY2517" s="12" t="e">
        <f>VLOOKUP(C2517,#REF!, 2,FALSE)</f>
        <v>#REF!</v>
      </c>
      <c r="BM2517" s="5" t="s">
        <v>1187</v>
      </c>
      <c r="BN2517" s="5" t="s">
        <v>1345</v>
      </c>
      <c r="BO2517" s="5" t="s">
        <v>6474</v>
      </c>
      <c r="BU2517" s="5" t="s">
        <v>1187</v>
      </c>
      <c r="BV2517" s="5" t="s">
        <v>1345</v>
      </c>
      <c r="BW2517" s="5" t="s">
        <v>6474</v>
      </c>
    </row>
    <row r="2518" spans="51:75" x14ac:dyDescent="0.3">
      <c r="AY2518" s="12" t="e">
        <f>VLOOKUP(C2518,#REF!, 2,FALSE)</f>
        <v>#REF!</v>
      </c>
      <c r="BM2518" s="5" t="s">
        <v>136</v>
      </c>
      <c r="BN2518" s="5" t="s">
        <v>722</v>
      </c>
      <c r="BO2518" s="5" t="s">
        <v>663</v>
      </c>
      <c r="BU2518" s="5" t="s">
        <v>136</v>
      </c>
      <c r="BV2518" s="5" t="s">
        <v>722</v>
      </c>
      <c r="BW2518" s="5" t="s">
        <v>663</v>
      </c>
    </row>
    <row r="2519" spans="51:75" x14ac:dyDescent="0.3">
      <c r="AY2519" s="12" t="e">
        <f>VLOOKUP(C2519,#REF!, 2,FALSE)</f>
        <v>#REF!</v>
      </c>
      <c r="BM2519" s="5" t="s">
        <v>1188</v>
      </c>
      <c r="BN2519" s="5" t="s">
        <v>1345</v>
      </c>
      <c r="BO2519" s="5" t="s">
        <v>6574</v>
      </c>
      <c r="BU2519" s="5" t="s">
        <v>1188</v>
      </c>
      <c r="BV2519" s="5" t="s">
        <v>1345</v>
      </c>
      <c r="BW2519" s="5" t="s">
        <v>6574</v>
      </c>
    </row>
    <row r="2520" spans="51:75" x14ac:dyDescent="0.3">
      <c r="AY2520" s="12" t="e">
        <f>VLOOKUP(C2520,#REF!, 2,FALSE)</f>
        <v>#REF!</v>
      </c>
      <c r="BM2520" s="5" t="s">
        <v>6575</v>
      </c>
      <c r="BN2520" s="5" t="s">
        <v>1345</v>
      </c>
      <c r="BO2520" s="5" t="s">
        <v>6576</v>
      </c>
      <c r="BU2520" s="5" t="s">
        <v>6575</v>
      </c>
      <c r="BV2520" s="5" t="s">
        <v>1345</v>
      </c>
      <c r="BW2520" s="5" t="s">
        <v>6576</v>
      </c>
    </row>
    <row r="2521" spans="51:75" x14ac:dyDescent="0.3">
      <c r="AY2521" s="12" t="e">
        <f>VLOOKUP(C2521,#REF!, 2,FALSE)</f>
        <v>#REF!</v>
      </c>
      <c r="BM2521" s="5" t="s">
        <v>6577</v>
      </c>
      <c r="BN2521" s="5" t="s">
        <v>666</v>
      </c>
      <c r="BO2521" s="5" t="s">
        <v>6578</v>
      </c>
      <c r="BU2521" s="5" t="s">
        <v>6577</v>
      </c>
      <c r="BV2521" s="5" t="s">
        <v>666</v>
      </c>
      <c r="BW2521" s="5" t="s">
        <v>6578</v>
      </c>
    </row>
    <row r="2522" spans="51:75" x14ac:dyDescent="0.3">
      <c r="AY2522" s="12" t="e">
        <f>VLOOKUP(C2522,#REF!, 2,FALSE)</f>
        <v>#REF!</v>
      </c>
      <c r="BM2522" s="5" t="s">
        <v>6579</v>
      </c>
      <c r="BN2522" s="5" t="s">
        <v>813</v>
      </c>
      <c r="BO2522" s="5" t="s">
        <v>6581</v>
      </c>
      <c r="BU2522" s="5" t="s">
        <v>6579</v>
      </c>
      <c r="BV2522" s="5" t="s">
        <v>813</v>
      </c>
      <c r="BW2522" s="5" t="s">
        <v>6581</v>
      </c>
    </row>
    <row r="2523" spans="51:75" x14ac:dyDescent="0.3">
      <c r="AY2523" s="12" t="e">
        <f>VLOOKUP(C2523,#REF!, 2,FALSE)</f>
        <v>#REF!</v>
      </c>
      <c r="BM2523" s="5" t="s">
        <v>6582</v>
      </c>
      <c r="BN2523" s="5" t="s">
        <v>926</v>
      </c>
      <c r="BO2523" s="5" t="s">
        <v>6427</v>
      </c>
      <c r="BU2523" s="5" t="s">
        <v>6582</v>
      </c>
      <c r="BV2523" s="5" t="s">
        <v>926</v>
      </c>
      <c r="BW2523" s="5" t="s">
        <v>6427</v>
      </c>
    </row>
    <row r="2524" spans="51:75" x14ac:dyDescent="0.3">
      <c r="AY2524" s="12" t="e">
        <f>VLOOKUP(C2524,#REF!, 2,FALSE)</f>
        <v>#REF!</v>
      </c>
      <c r="BM2524" s="5" t="s">
        <v>6584</v>
      </c>
      <c r="BN2524" s="5" t="s">
        <v>802</v>
      </c>
      <c r="BO2524" s="5" t="s">
        <v>6585</v>
      </c>
      <c r="BU2524" s="5" t="s">
        <v>6584</v>
      </c>
      <c r="BV2524" s="5" t="s">
        <v>802</v>
      </c>
      <c r="BW2524" s="5" t="s">
        <v>6585</v>
      </c>
    </row>
    <row r="2525" spans="51:75" x14ac:dyDescent="0.3">
      <c r="AY2525" s="12" t="e">
        <f>VLOOKUP(C2525,#REF!, 2,FALSE)</f>
        <v>#REF!</v>
      </c>
      <c r="BM2525" s="5" t="s">
        <v>6586</v>
      </c>
      <c r="BN2525" s="5" t="s">
        <v>699</v>
      </c>
      <c r="BO2525" s="5" t="s">
        <v>6587</v>
      </c>
      <c r="BU2525" s="5" t="s">
        <v>6586</v>
      </c>
      <c r="BV2525" s="5" t="s">
        <v>699</v>
      </c>
      <c r="BW2525" s="5" t="s">
        <v>6587</v>
      </c>
    </row>
    <row r="2526" spans="51:75" x14ac:dyDescent="0.3">
      <c r="AY2526" s="12" t="e">
        <f>VLOOKUP(C2526,#REF!, 2,FALSE)</f>
        <v>#REF!</v>
      </c>
      <c r="BM2526" s="5" t="s">
        <v>6588</v>
      </c>
      <c r="BN2526" s="5" t="s">
        <v>699</v>
      </c>
      <c r="BO2526" s="5" t="s">
        <v>1741</v>
      </c>
      <c r="BU2526" s="5" t="s">
        <v>6588</v>
      </c>
      <c r="BV2526" s="5" t="s">
        <v>699</v>
      </c>
      <c r="BW2526" s="5" t="s">
        <v>1741</v>
      </c>
    </row>
    <row r="2527" spans="51:75" x14ac:dyDescent="0.3">
      <c r="AY2527" s="12" t="e">
        <f>VLOOKUP(C2527,#REF!, 2,FALSE)</f>
        <v>#REF!</v>
      </c>
      <c r="BM2527" s="5" t="s">
        <v>6589</v>
      </c>
      <c r="BN2527" s="5" t="s">
        <v>3007</v>
      </c>
      <c r="BO2527" s="5" t="s">
        <v>6590</v>
      </c>
      <c r="BU2527" s="5" t="s">
        <v>6589</v>
      </c>
      <c r="BV2527" s="5" t="s">
        <v>3007</v>
      </c>
      <c r="BW2527" s="5" t="s">
        <v>6590</v>
      </c>
    </row>
    <row r="2528" spans="51:75" x14ac:dyDescent="0.3">
      <c r="AY2528" s="12" t="e">
        <f>VLOOKUP(C2528,#REF!, 2,FALSE)</f>
        <v>#REF!</v>
      </c>
      <c r="BM2528" s="5" t="s">
        <v>6591</v>
      </c>
      <c r="BN2528" s="5" t="s">
        <v>3050</v>
      </c>
      <c r="BO2528" s="5" t="s">
        <v>6592</v>
      </c>
      <c r="BU2528" s="5" t="s">
        <v>6591</v>
      </c>
      <c r="BV2528" s="5" t="s">
        <v>3050</v>
      </c>
      <c r="BW2528" s="5" t="s">
        <v>6592</v>
      </c>
    </row>
    <row r="2529" spans="51:75" x14ac:dyDescent="0.3">
      <c r="AY2529" s="12" t="e">
        <f>VLOOKUP(C2529,#REF!, 2,FALSE)</f>
        <v>#REF!</v>
      </c>
      <c r="BM2529" s="5" t="s">
        <v>6593</v>
      </c>
      <c r="BN2529" s="5" t="s">
        <v>802</v>
      </c>
      <c r="BO2529" s="5" t="s">
        <v>6594</v>
      </c>
      <c r="BU2529" s="5" t="s">
        <v>6593</v>
      </c>
      <c r="BV2529" s="5" t="s">
        <v>802</v>
      </c>
      <c r="BW2529" s="5" t="s">
        <v>6594</v>
      </c>
    </row>
    <row r="2530" spans="51:75" x14ac:dyDescent="0.3">
      <c r="AY2530" s="12" t="e">
        <f>VLOOKUP(C2530,#REF!, 2,FALSE)</f>
        <v>#REF!</v>
      </c>
      <c r="BM2530" s="5" t="s">
        <v>6596</v>
      </c>
      <c r="BN2530" s="5" t="s">
        <v>664</v>
      </c>
      <c r="BO2530" s="5" t="s">
        <v>6597</v>
      </c>
      <c r="BU2530" s="5" t="s">
        <v>6596</v>
      </c>
      <c r="BV2530" s="5" t="s">
        <v>664</v>
      </c>
      <c r="BW2530" s="5" t="s">
        <v>6597</v>
      </c>
    </row>
    <row r="2531" spans="51:75" x14ac:dyDescent="0.3">
      <c r="AY2531" s="12" t="e">
        <f>VLOOKUP(C2531,#REF!, 2,FALSE)</f>
        <v>#REF!</v>
      </c>
      <c r="BM2531" s="5" t="s">
        <v>6598</v>
      </c>
      <c r="BN2531" s="5" t="s">
        <v>790</v>
      </c>
      <c r="BO2531" s="5" t="s">
        <v>6599</v>
      </c>
      <c r="BU2531" s="5" t="s">
        <v>6598</v>
      </c>
      <c r="BV2531" s="5" t="s">
        <v>790</v>
      </c>
      <c r="BW2531" s="5" t="s">
        <v>6599</v>
      </c>
    </row>
    <row r="2532" spans="51:75" x14ac:dyDescent="0.3">
      <c r="AY2532" s="12" t="e">
        <f>VLOOKUP(C2532,#REF!, 2,FALSE)</f>
        <v>#REF!</v>
      </c>
      <c r="BM2532" s="5" t="s">
        <v>6600</v>
      </c>
      <c r="BN2532" s="5" t="s">
        <v>2986</v>
      </c>
      <c r="BO2532" s="5" t="s">
        <v>6601</v>
      </c>
      <c r="BU2532" s="5" t="s">
        <v>6600</v>
      </c>
      <c r="BV2532" s="5" t="s">
        <v>2986</v>
      </c>
      <c r="BW2532" s="5" t="s">
        <v>6601</v>
      </c>
    </row>
    <row r="2533" spans="51:75" x14ac:dyDescent="0.3">
      <c r="AY2533" s="12" t="e">
        <f>VLOOKUP(C2533,#REF!, 2,FALSE)</f>
        <v>#REF!</v>
      </c>
      <c r="BM2533" s="5" t="s">
        <v>6602</v>
      </c>
      <c r="BN2533" s="5" t="s">
        <v>3092</v>
      </c>
      <c r="BO2533" s="5" t="s">
        <v>6603</v>
      </c>
      <c r="BU2533" s="5" t="s">
        <v>6602</v>
      </c>
      <c r="BV2533" s="5" t="s">
        <v>3092</v>
      </c>
      <c r="BW2533" s="5" t="s">
        <v>6603</v>
      </c>
    </row>
    <row r="2534" spans="51:75" x14ac:dyDescent="0.3">
      <c r="AY2534" s="12" t="e">
        <f>VLOOKUP(C2534,#REF!, 2,FALSE)</f>
        <v>#REF!</v>
      </c>
      <c r="BM2534" s="5" t="s">
        <v>6604</v>
      </c>
      <c r="BN2534" s="5" t="s">
        <v>17000</v>
      </c>
      <c r="BO2534" s="5" t="s">
        <v>6605</v>
      </c>
      <c r="BU2534" s="5" t="s">
        <v>6604</v>
      </c>
      <c r="BV2534" s="5" t="s">
        <v>17000</v>
      </c>
      <c r="BW2534" s="5" t="s">
        <v>6605</v>
      </c>
    </row>
    <row r="2535" spans="51:75" x14ac:dyDescent="0.3">
      <c r="AY2535" s="12" t="e">
        <f>VLOOKUP(C2535,#REF!, 2,FALSE)</f>
        <v>#REF!</v>
      </c>
      <c r="BM2535" s="5" t="s">
        <v>6606</v>
      </c>
      <c r="BN2535" s="5" t="s">
        <v>17000</v>
      </c>
      <c r="BO2535" s="5" t="s">
        <v>6607</v>
      </c>
      <c r="BU2535" s="5" t="s">
        <v>6606</v>
      </c>
      <c r="BV2535" s="5" t="s">
        <v>17000</v>
      </c>
      <c r="BW2535" s="5" t="s">
        <v>6607</v>
      </c>
    </row>
    <row r="2536" spans="51:75" x14ac:dyDescent="0.3">
      <c r="AY2536" s="12" t="e">
        <f>VLOOKUP(C2536,#REF!, 2,FALSE)</f>
        <v>#REF!</v>
      </c>
      <c r="BM2536" s="5" t="s">
        <v>1189</v>
      </c>
      <c r="BN2536" s="5" t="s">
        <v>17003</v>
      </c>
      <c r="BO2536" s="5" t="s">
        <v>6608</v>
      </c>
      <c r="BU2536" s="5" t="s">
        <v>1189</v>
      </c>
      <c r="BV2536" s="5" t="s">
        <v>17003</v>
      </c>
      <c r="BW2536" s="5" t="s">
        <v>6608</v>
      </c>
    </row>
    <row r="2537" spans="51:75" x14ac:dyDescent="0.3">
      <c r="AY2537" s="12" t="e">
        <f>VLOOKUP(C2537,#REF!, 2,FALSE)</f>
        <v>#REF!</v>
      </c>
      <c r="BM2537" s="5" t="s">
        <v>6609</v>
      </c>
      <c r="BN2537" s="5" t="s">
        <v>630</v>
      </c>
      <c r="BO2537" s="5" t="s">
        <v>6610</v>
      </c>
      <c r="BU2537" s="5" t="s">
        <v>6609</v>
      </c>
      <c r="BV2537" s="5" t="s">
        <v>630</v>
      </c>
      <c r="BW2537" s="5" t="s">
        <v>6610</v>
      </c>
    </row>
    <row r="2538" spans="51:75" x14ac:dyDescent="0.3">
      <c r="AY2538" s="12" t="e">
        <f>VLOOKUP(C2538,#REF!, 2,FALSE)</f>
        <v>#REF!</v>
      </c>
      <c r="BM2538" s="5" t="s">
        <v>6611</v>
      </c>
      <c r="BN2538" s="5" t="s">
        <v>670</v>
      </c>
      <c r="BO2538" s="5" t="s">
        <v>2571</v>
      </c>
      <c r="BU2538" s="5" t="s">
        <v>6611</v>
      </c>
      <c r="BV2538" s="5" t="s">
        <v>670</v>
      </c>
      <c r="BW2538" s="5" t="s">
        <v>2571</v>
      </c>
    </row>
    <row r="2539" spans="51:75" x14ac:dyDescent="0.3">
      <c r="AY2539" s="12" t="e">
        <f>VLOOKUP(C2539,#REF!, 2,FALSE)</f>
        <v>#REF!</v>
      </c>
      <c r="BM2539" s="5" t="s">
        <v>6612</v>
      </c>
      <c r="BN2539" s="5" t="s">
        <v>660</v>
      </c>
      <c r="BO2539" s="5" t="s">
        <v>2986</v>
      </c>
      <c r="BU2539" s="5" t="s">
        <v>6612</v>
      </c>
      <c r="BV2539" s="5" t="s">
        <v>660</v>
      </c>
      <c r="BW2539" s="5" t="s">
        <v>2986</v>
      </c>
    </row>
    <row r="2540" spans="51:75" x14ac:dyDescent="0.3">
      <c r="AY2540" s="12" t="e">
        <f>VLOOKUP(C2540,#REF!, 2,FALSE)</f>
        <v>#REF!</v>
      </c>
      <c r="BM2540" s="5" t="s">
        <v>1190</v>
      </c>
      <c r="BN2540" s="5" t="s">
        <v>926</v>
      </c>
      <c r="BO2540" s="5" t="s">
        <v>6613</v>
      </c>
      <c r="BU2540" s="5" t="s">
        <v>1190</v>
      </c>
      <c r="BV2540" s="5" t="s">
        <v>926</v>
      </c>
      <c r="BW2540" s="5" t="s">
        <v>6613</v>
      </c>
    </row>
    <row r="2541" spans="51:75" x14ac:dyDescent="0.3">
      <c r="AY2541" s="12" t="e">
        <f>VLOOKUP(C2541,#REF!, 2,FALSE)</f>
        <v>#REF!</v>
      </c>
      <c r="BM2541" s="5" t="s">
        <v>1191</v>
      </c>
      <c r="BN2541" s="5" t="s">
        <v>778</v>
      </c>
      <c r="BO2541" s="5" t="s">
        <v>4454</v>
      </c>
      <c r="BU2541" s="5" t="s">
        <v>1191</v>
      </c>
      <c r="BV2541" s="5" t="s">
        <v>778</v>
      </c>
      <c r="BW2541" s="5" t="s">
        <v>4454</v>
      </c>
    </row>
    <row r="2542" spans="51:75" x14ac:dyDescent="0.3">
      <c r="AY2542" s="12" t="e">
        <f>VLOOKUP(C2542,#REF!, 2,FALSE)</f>
        <v>#REF!</v>
      </c>
      <c r="BM2542" s="5" t="s">
        <v>6614</v>
      </c>
      <c r="BN2542" s="5" t="s">
        <v>1270</v>
      </c>
      <c r="BO2542" s="5" t="s">
        <v>4362</v>
      </c>
      <c r="BU2542" s="5" t="s">
        <v>6614</v>
      </c>
      <c r="BV2542" s="5" t="s">
        <v>1270</v>
      </c>
      <c r="BW2542" s="5" t="s">
        <v>4362</v>
      </c>
    </row>
    <row r="2543" spans="51:75" x14ac:dyDescent="0.3">
      <c r="AY2543" s="12" t="e">
        <f>VLOOKUP(C2543,#REF!, 2,FALSE)</f>
        <v>#REF!</v>
      </c>
      <c r="BM2543" s="5" t="s">
        <v>6615</v>
      </c>
      <c r="BN2543" s="5" t="s">
        <v>17000</v>
      </c>
      <c r="BO2543" s="5" t="s">
        <v>6616</v>
      </c>
      <c r="BU2543" s="5" t="s">
        <v>6615</v>
      </c>
      <c r="BV2543" s="5" t="s">
        <v>17000</v>
      </c>
      <c r="BW2543" s="5" t="s">
        <v>6616</v>
      </c>
    </row>
    <row r="2544" spans="51:75" x14ac:dyDescent="0.3">
      <c r="AY2544" s="12" t="e">
        <f>VLOOKUP(C2544,#REF!, 2,FALSE)</f>
        <v>#REF!</v>
      </c>
      <c r="BM2544" s="5" t="s">
        <v>6617</v>
      </c>
      <c r="BN2544" s="5" t="s">
        <v>3010</v>
      </c>
      <c r="BO2544" s="5" t="s">
        <v>2986</v>
      </c>
      <c r="BU2544" s="5" t="s">
        <v>6617</v>
      </c>
      <c r="BV2544" s="5" t="s">
        <v>3010</v>
      </c>
      <c r="BW2544" s="5" t="s">
        <v>2986</v>
      </c>
    </row>
    <row r="2545" spans="51:75" x14ac:dyDescent="0.3">
      <c r="AY2545" s="12" t="e">
        <f>VLOOKUP(C2545,#REF!, 2,FALSE)</f>
        <v>#REF!</v>
      </c>
      <c r="BM2545" s="5" t="s">
        <v>6618</v>
      </c>
      <c r="BN2545" s="5" t="s">
        <v>3210</v>
      </c>
      <c r="BO2545" s="5" t="s">
        <v>6619</v>
      </c>
      <c r="BU2545" s="5" t="s">
        <v>6618</v>
      </c>
      <c r="BV2545" s="5" t="s">
        <v>3210</v>
      </c>
      <c r="BW2545" s="5" t="s">
        <v>6619</v>
      </c>
    </row>
    <row r="2546" spans="51:75" x14ac:dyDescent="0.3">
      <c r="AY2546" s="12" t="e">
        <f>VLOOKUP(C2546,#REF!, 2,FALSE)</f>
        <v>#REF!</v>
      </c>
      <c r="BM2546" s="5" t="s">
        <v>6620</v>
      </c>
      <c r="BN2546" s="5" t="s">
        <v>2982</v>
      </c>
      <c r="BO2546" s="5" t="s">
        <v>5484</v>
      </c>
      <c r="BU2546" s="5" t="s">
        <v>6620</v>
      </c>
      <c r="BV2546" s="5" t="s">
        <v>2982</v>
      </c>
      <c r="BW2546" s="5" t="s">
        <v>5484</v>
      </c>
    </row>
    <row r="2547" spans="51:75" x14ac:dyDescent="0.3">
      <c r="AY2547" s="12" t="e">
        <f>VLOOKUP(C2547,#REF!, 2,FALSE)</f>
        <v>#REF!</v>
      </c>
      <c r="BM2547" s="5" t="s">
        <v>6621</v>
      </c>
      <c r="BN2547" s="5" t="s">
        <v>1142</v>
      </c>
      <c r="BO2547" s="5" t="s">
        <v>4831</v>
      </c>
      <c r="BU2547" s="5" t="s">
        <v>6621</v>
      </c>
      <c r="BV2547" s="5" t="s">
        <v>1142</v>
      </c>
      <c r="BW2547" s="5" t="s">
        <v>4831</v>
      </c>
    </row>
    <row r="2548" spans="51:75" x14ac:dyDescent="0.3">
      <c r="AY2548" s="12" t="e">
        <f>VLOOKUP(C2548,#REF!, 2,FALSE)</f>
        <v>#REF!</v>
      </c>
      <c r="BM2548" s="5" t="s">
        <v>6622</v>
      </c>
      <c r="BN2548" s="5" t="s">
        <v>1345</v>
      </c>
      <c r="BO2548" s="5" t="s">
        <v>773</v>
      </c>
      <c r="BU2548" s="5" t="s">
        <v>6622</v>
      </c>
      <c r="BV2548" s="5" t="s">
        <v>1345</v>
      </c>
      <c r="BW2548" s="5" t="s">
        <v>773</v>
      </c>
    </row>
    <row r="2549" spans="51:75" x14ac:dyDescent="0.3">
      <c r="AY2549" s="12" t="e">
        <f>VLOOKUP(C2549,#REF!, 2,FALSE)</f>
        <v>#REF!</v>
      </c>
      <c r="BM2549" s="5" t="s">
        <v>6623</v>
      </c>
      <c r="BN2549" s="5" t="s">
        <v>1142</v>
      </c>
      <c r="BO2549" s="5" t="s">
        <v>1377</v>
      </c>
      <c r="BU2549" s="5" t="s">
        <v>6623</v>
      </c>
      <c r="BV2549" s="5" t="s">
        <v>1142</v>
      </c>
      <c r="BW2549" s="5" t="s">
        <v>1377</v>
      </c>
    </row>
    <row r="2550" spans="51:75" x14ac:dyDescent="0.3">
      <c r="AY2550" s="12" t="e">
        <f>VLOOKUP(C2550,#REF!, 2,FALSE)</f>
        <v>#REF!</v>
      </c>
      <c r="BM2550" s="5" t="s">
        <v>6624</v>
      </c>
      <c r="BN2550" s="5" t="s">
        <v>3010</v>
      </c>
      <c r="BO2550" s="5" t="s">
        <v>6625</v>
      </c>
      <c r="BU2550" s="5" t="s">
        <v>6624</v>
      </c>
      <c r="BV2550" s="5" t="s">
        <v>3010</v>
      </c>
      <c r="BW2550" s="5" t="s">
        <v>6625</v>
      </c>
    </row>
    <row r="2551" spans="51:75" x14ac:dyDescent="0.3">
      <c r="AY2551" s="12" t="e">
        <f>VLOOKUP(C2551,#REF!, 2,FALSE)</f>
        <v>#REF!</v>
      </c>
      <c r="BM2551" s="5" t="s">
        <v>6626</v>
      </c>
      <c r="BN2551" s="5" t="s">
        <v>665</v>
      </c>
      <c r="BO2551" s="5" t="s">
        <v>6627</v>
      </c>
      <c r="BU2551" s="5" t="s">
        <v>6626</v>
      </c>
      <c r="BV2551" s="5" t="s">
        <v>665</v>
      </c>
      <c r="BW2551" s="5" t="s">
        <v>6627</v>
      </c>
    </row>
    <row r="2552" spans="51:75" x14ac:dyDescent="0.3">
      <c r="AY2552" s="12" t="e">
        <f>VLOOKUP(C2552,#REF!, 2,FALSE)</f>
        <v>#REF!</v>
      </c>
      <c r="BM2552" s="5" t="s">
        <v>6629</v>
      </c>
      <c r="BN2552" s="5" t="s">
        <v>3050</v>
      </c>
      <c r="BO2552" s="5" t="s">
        <v>6423</v>
      </c>
      <c r="BU2552" s="5" t="s">
        <v>6629</v>
      </c>
      <c r="BV2552" s="5" t="s">
        <v>3050</v>
      </c>
      <c r="BW2552" s="5" t="s">
        <v>6423</v>
      </c>
    </row>
    <row r="2553" spans="51:75" x14ac:dyDescent="0.3">
      <c r="AY2553" s="12" t="e">
        <f>VLOOKUP(C2553,#REF!, 2,FALSE)</f>
        <v>#REF!</v>
      </c>
      <c r="BM2553" s="5" t="s">
        <v>6630</v>
      </c>
      <c r="BN2553" s="5" t="s">
        <v>3261</v>
      </c>
      <c r="BO2553" s="5" t="s">
        <v>6632</v>
      </c>
      <c r="BU2553" s="5" t="s">
        <v>6630</v>
      </c>
      <c r="BV2553" s="5" t="s">
        <v>3261</v>
      </c>
      <c r="BW2553" s="5" t="s">
        <v>6632</v>
      </c>
    </row>
    <row r="2554" spans="51:75" x14ac:dyDescent="0.3">
      <c r="AY2554" s="12" t="e">
        <f>VLOOKUP(C2554,#REF!, 2,FALSE)</f>
        <v>#REF!</v>
      </c>
      <c r="BM2554" s="5" t="s">
        <v>1192</v>
      </c>
      <c r="BN2554" s="5" t="s">
        <v>697</v>
      </c>
      <c r="BO2554" s="5" t="s">
        <v>6634</v>
      </c>
      <c r="BU2554" s="5" t="s">
        <v>1192</v>
      </c>
      <c r="BV2554" s="5" t="s">
        <v>697</v>
      </c>
      <c r="BW2554" s="5" t="s">
        <v>6634</v>
      </c>
    </row>
    <row r="2555" spans="51:75" x14ac:dyDescent="0.3">
      <c r="AY2555" s="12" t="e">
        <f>VLOOKUP(C2555,#REF!, 2,FALSE)</f>
        <v>#REF!</v>
      </c>
      <c r="BM2555" s="5" t="s">
        <v>6635</v>
      </c>
      <c r="BN2555" s="5" t="s">
        <v>623</v>
      </c>
      <c r="BO2555" s="5" t="s">
        <v>6636</v>
      </c>
      <c r="BU2555" s="5" t="s">
        <v>6635</v>
      </c>
      <c r="BV2555" s="5" t="s">
        <v>623</v>
      </c>
      <c r="BW2555" s="5" t="s">
        <v>6636</v>
      </c>
    </row>
    <row r="2556" spans="51:75" x14ac:dyDescent="0.3">
      <c r="AY2556" s="12" t="e">
        <f>VLOOKUP(C2556,#REF!, 2,FALSE)</f>
        <v>#REF!</v>
      </c>
      <c r="BM2556" s="5" t="s">
        <v>6637</v>
      </c>
      <c r="BN2556" s="5" t="s">
        <v>3210</v>
      </c>
      <c r="BO2556" s="5" t="s">
        <v>2986</v>
      </c>
      <c r="BU2556" s="5" t="s">
        <v>6637</v>
      </c>
      <c r="BV2556" s="5" t="s">
        <v>3210</v>
      </c>
      <c r="BW2556" s="5" t="s">
        <v>2986</v>
      </c>
    </row>
    <row r="2557" spans="51:75" x14ac:dyDescent="0.3">
      <c r="AY2557" s="12" t="e">
        <f>VLOOKUP(C2557,#REF!, 2,FALSE)</f>
        <v>#REF!</v>
      </c>
      <c r="BM2557" s="5" t="s">
        <v>6638</v>
      </c>
      <c r="BN2557" s="5" t="s">
        <v>734</v>
      </c>
      <c r="BO2557" s="5" t="s">
        <v>6639</v>
      </c>
      <c r="BU2557" s="5" t="s">
        <v>6638</v>
      </c>
      <c r="BV2557" s="5" t="s">
        <v>734</v>
      </c>
      <c r="BW2557" s="5" t="s">
        <v>6639</v>
      </c>
    </row>
    <row r="2558" spans="51:75" x14ac:dyDescent="0.3">
      <c r="AY2558" s="12" t="e">
        <f>VLOOKUP(C2558,#REF!, 2,FALSE)</f>
        <v>#REF!</v>
      </c>
      <c r="BM2558" s="5" t="s">
        <v>6640</v>
      </c>
      <c r="BN2558" s="5" t="s">
        <v>664</v>
      </c>
      <c r="BO2558" s="5" t="s">
        <v>6641</v>
      </c>
      <c r="BU2558" s="5" t="s">
        <v>6640</v>
      </c>
      <c r="BV2558" s="5" t="s">
        <v>664</v>
      </c>
      <c r="BW2558" s="5" t="s">
        <v>6641</v>
      </c>
    </row>
    <row r="2559" spans="51:75" x14ac:dyDescent="0.3">
      <c r="AY2559" s="12" t="e">
        <f>VLOOKUP(C2559,#REF!, 2,FALSE)</f>
        <v>#REF!</v>
      </c>
      <c r="BM2559" s="5" t="s">
        <v>6642</v>
      </c>
      <c r="BN2559" s="5" t="s">
        <v>3050</v>
      </c>
      <c r="BO2559" s="5" t="s">
        <v>3992</v>
      </c>
      <c r="BU2559" s="5" t="s">
        <v>6642</v>
      </c>
      <c r="BV2559" s="5" t="s">
        <v>3050</v>
      </c>
      <c r="BW2559" s="5" t="s">
        <v>3992</v>
      </c>
    </row>
    <row r="2560" spans="51:75" x14ac:dyDescent="0.3">
      <c r="AY2560" s="12" t="e">
        <f>VLOOKUP(C2560,#REF!, 2,FALSE)</f>
        <v>#REF!</v>
      </c>
      <c r="BM2560" s="5" t="s">
        <v>97</v>
      </c>
      <c r="BN2560" s="5" t="s">
        <v>1073</v>
      </c>
      <c r="BO2560" s="5" t="s">
        <v>6643</v>
      </c>
      <c r="BU2560" s="5" t="s">
        <v>97</v>
      </c>
      <c r="BV2560" s="5" t="s">
        <v>1073</v>
      </c>
      <c r="BW2560" s="5" t="s">
        <v>6643</v>
      </c>
    </row>
    <row r="2561" spans="51:75" x14ac:dyDescent="0.3">
      <c r="AY2561" s="12" t="e">
        <f>VLOOKUP(C2561,#REF!, 2,FALSE)</f>
        <v>#REF!</v>
      </c>
      <c r="BM2561" s="5" t="s">
        <v>174</v>
      </c>
      <c r="BN2561" s="5" t="s">
        <v>3210</v>
      </c>
      <c r="BO2561" s="5" t="s">
        <v>6644</v>
      </c>
      <c r="BU2561" s="5" t="s">
        <v>174</v>
      </c>
      <c r="BV2561" s="5" t="s">
        <v>3210</v>
      </c>
      <c r="BW2561" s="5" t="s">
        <v>6644</v>
      </c>
    </row>
    <row r="2562" spans="51:75" x14ac:dyDescent="0.3">
      <c r="AY2562" s="12" t="e">
        <f>VLOOKUP(C2562,#REF!, 2,FALSE)</f>
        <v>#REF!</v>
      </c>
      <c r="BM2562" s="5" t="s">
        <v>6645</v>
      </c>
      <c r="BN2562" s="5" t="s">
        <v>852</v>
      </c>
      <c r="BO2562" s="5" t="s">
        <v>773</v>
      </c>
      <c r="BU2562" s="5" t="s">
        <v>6645</v>
      </c>
      <c r="BV2562" s="5" t="s">
        <v>852</v>
      </c>
      <c r="BW2562" s="5" t="s">
        <v>773</v>
      </c>
    </row>
    <row r="2563" spans="51:75" x14ac:dyDescent="0.3">
      <c r="AY2563" s="12" t="e">
        <f>VLOOKUP(C2563,#REF!, 2,FALSE)</f>
        <v>#REF!</v>
      </c>
      <c r="BM2563" s="5" t="s">
        <v>6646</v>
      </c>
      <c r="BN2563" s="5" t="s">
        <v>3210</v>
      </c>
      <c r="BO2563" s="5" t="s">
        <v>6647</v>
      </c>
      <c r="BU2563" s="5" t="s">
        <v>6646</v>
      </c>
      <c r="BV2563" s="5" t="s">
        <v>3210</v>
      </c>
      <c r="BW2563" s="5" t="s">
        <v>6647</v>
      </c>
    </row>
    <row r="2564" spans="51:75" x14ac:dyDescent="0.3">
      <c r="AY2564" s="12" t="e">
        <f>VLOOKUP(C2564,#REF!, 2,FALSE)</f>
        <v>#REF!</v>
      </c>
      <c r="BM2564" s="5" t="s">
        <v>6648</v>
      </c>
      <c r="BN2564" s="5" t="s">
        <v>615</v>
      </c>
      <c r="BO2564" s="5" t="s">
        <v>6649</v>
      </c>
      <c r="BU2564" s="5" t="s">
        <v>6648</v>
      </c>
      <c r="BV2564" s="5" t="s">
        <v>615</v>
      </c>
      <c r="BW2564" s="5" t="s">
        <v>6649</v>
      </c>
    </row>
    <row r="2565" spans="51:75" x14ac:dyDescent="0.3">
      <c r="AY2565" s="12" t="e">
        <f>VLOOKUP(C2565,#REF!, 2,FALSE)</f>
        <v>#REF!</v>
      </c>
      <c r="BM2565" s="5" t="s">
        <v>6650</v>
      </c>
      <c r="BN2565" s="5" t="s">
        <v>797</v>
      </c>
      <c r="BO2565" s="5" t="s">
        <v>1912</v>
      </c>
      <c r="BU2565" s="5" t="s">
        <v>6650</v>
      </c>
      <c r="BV2565" s="5" t="s">
        <v>797</v>
      </c>
      <c r="BW2565" s="5" t="s">
        <v>1912</v>
      </c>
    </row>
    <row r="2566" spans="51:75" x14ac:dyDescent="0.3">
      <c r="AY2566" s="12" t="e">
        <f>VLOOKUP(C2566,#REF!, 2,FALSE)</f>
        <v>#REF!</v>
      </c>
      <c r="BM2566" s="5" t="s">
        <v>6651</v>
      </c>
      <c r="BN2566" s="5" t="s">
        <v>664</v>
      </c>
      <c r="BO2566" s="5" t="s">
        <v>6652</v>
      </c>
      <c r="BU2566" s="5" t="s">
        <v>6651</v>
      </c>
      <c r="BV2566" s="5" t="s">
        <v>664</v>
      </c>
      <c r="BW2566" s="5" t="s">
        <v>6652</v>
      </c>
    </row>
    <row r="2567" spans="51:75" x14ac:dyDescent="0.3">
      <c r="AY2567" s="12" t="e">
        <f>VLOOKUP(C2567,#REF!, 2,FALSE)</f>
        <v>#REF!</v>
      </c>
      <c r="BM2567" s="5" t="s">
        <v>6653</v>
      </c>
      <c r="BN2567" s="5" t="s">
        <v>3210</v>
      </c>
      <c r="BO2567" s="5" t="s">
        <v>6654</v>
      </c>
      <c r="BU2567" s="5" t="s">
        <v>6653</v>
      </c>
      <c r="BV2567" s="5" t="s">
        <v>3210</v>
      </c>
      <c r="BW2567" s="5" t="s">
        <v>6654</v>
      </c>
    </row>
    <row r="2568" spans="51:75" x14ac:dyDescent="0.3">
      <c r="AY2568" s="12" t="e">
        <f>VLOOKUP(C2568,#REF!, 2,FALSE)</f>
        <v>#REF!</v>
      </c>
      <c r="BM2568" s="5" t="s">
        <v>6655</v>
      </c>
      <c r="BN2568" s="5" t="s">
        <v>3261</v>
      </c>
      <c r="BO2568" s="5" t="s">
        <v>773</v>
      </c>
      <c r="BU2568" s="5" t="s">
        <v>6655</v>
      </c>
      <c r="BV2568" s="5" t="s">
        <v>3261</v>
      </c>
      <c r="BW2568" s="5" t="s">
        <v>773</v>
      </c>
    </row>
    <row r="2569" spans="51:75" x14ac:dyDescent="0.3">
      <c r="AY2569" s="12" t="e">
        <f>VLOOKUP(C2569,#REF!, 2,FALSE)</f>
        <v>#REF!</v>
      </c>
      <c r="BM2569" s="5" t="s">
        <v>6656</v>
      </c>
      <c r="BN2569" s="5" t="s">
        <v>797</v>
      </c>
      <c r="BO2569" s="5" t="s">
        <v>6657</v>
      </c>
      <c r="BU2569" s="5" t="s">
        <v>6656</v>
      </c>
      <c r="BV2569" s="5" t="s">
        <v>797</v>
      </c>
      <c r="BW2569" s="5" t="s">
        <v>6657</v>
      </c>
    </row>
    <row r="2570" spans="51:75" x14ac:dyDescent="0.3">
      <c r="AY2570" s="12" t="e">
        <f>VLOOKUP(C2570,#REF!, 2,FALSE)</f>
        <v>#REF!</v>
      </c>
      <c r="BM2570" s="5" t="s">
        <v>6658</v>
      </c>
      <c r="BN2570" s="5" t="s">
        <v>1275</v>
      </c>
      <c r="BO2570" s="5" t="s">
        <v>6659</v>
      </c>
      <c r="BU2570" s="5" t="s">
        <v>6658</v>
      </c>
      <c r="BV2570" s="5" t="s">
        <v>1275</v>
      </c>
      <c r="BW2570" s="5" t="s">
        <v>6659</v>
      </c>
    </row>
    <row r="2571" spans="51:75" x14ac:dyDescent="0.3">
      <c r="AY2571" s="12" t="e">
        <f>VLOOKUP(C2571,#REF!, 2,FALSE)</f>
        <v>#REF!</v>
      </c>
      <c r="BM2571" s="5" t="s">
        <v>1216</v>
      </c>
      <c r="BN2571" s="5" t="s">
        <v>697</v>
      </c>
      <c r="BO2571" s="5" t="s">
        <v>6660</v>
      </c>
      <c r="BU2571" s="5" t="s">
        <v>1216</v>
      </c>
      <c r="BV2571" s="5" t="s">
        <v>697</v>
      </c>
      <c r="BW2571" s="5" t="s">
        <v>6660</v>
      </c>
    </row>
    <row r="2572" spans="51:75" x14ac:dyDescent="0.3">
      <c r="AY2572" s="12" t="e">
        <f>VLOOKUP(C2572,#REF!, 2,FALSE)</f>
        <v>#REF!</v>
      </c>
      <c r="BM2572" s="5" t="s">
        <v>6661</v>
      </c>
      <c r="BN2572" s="5" t="s">
        <v>616</v>
      </c>
      <c r="BO2572" s="5" t="s">
        <v>6663</v>
      </c>
      <c r="BU2572" s="5" t="s">
        <v>6661</v>
      </c>
      <c r="BV2572" s="5" t="s">
        <v>616</v>
      </c>
      <c r="BW2572" s="5" t="s">
        <v>6663</v>
      </c>
    </row>
    <row r="2573" spans="51:75" x14ac:dyDescent="0.3">
      <c r="AY2573" s="12" t="e">
        <f>VLOOKUP(C2573,#REF!, 2,FALSE)</f>
        <v>#REF!</v>
      </c>
      <c r="BM2573" s="5" t="s">
        <v>6664</v>
      </c>
      <c r="BN2573" s="5" t="s">
        <v>3210</v>
      </c>
      <c r="BO2573" s="5" t="s">
        <v>6665</v>
      </c>
      <c r="BU2573" s="5" t="s">
        <v>6664</v>
      </c>
      <c r="BV2573" s="5" t="s">
        <v>3210</v>
      </c>
      <c r="BW2573" s="5" t="s">
        <v>6665</v>
      </c>
    </row>
    <row r="2574" spans="51:75" x14ac:dyDescent="0.3">
      <c r="AY2574" s="12" t="e">
        <f>VLOOKUP(C2574,#REF!, 2,FALSE)</f>
        <v>#REF!</v>
      </c>
      <c r="BM2574" s="5" t="s">
        <v>1217</v>
      </c>
      <c r="BN2574" s="5" t="s">
        <v>1345</v>
      </c>
      <c r="BO2574" s="5" t="s">
        <v>2986</v>
      </c>
      <c r="BU2574" s="5" t="s">
        <v>1217</v>
      </c>
      <c r="BV2574" s="5" t="s">
        <v>1345</v>
      </c>
      <c r="BW2574" s="5" t="s">
        <v>2986</v>
      </c>
    </row>
    <row r="2575" spans="51:75" x14ac:dyDescent="0.3">
      <c r="AY2575" s="12" t="e">
        <f>VLOOKUP(C2575,#REF!, 2,FALSE)</f>
        <v>#REF!</v>
      </c>
      <c r="BM2575" s="5" t="s">
        <v>6666</v>
      </c>
      <c r="BN2575" s="5" t="s">
        <v>1345</v>
      </c>
      <c r="BO2575" s="5" t="s">
        <v>6667</v>
      </c>
      <c r="BU2575" s="5" t="s">
        <v>6666</v>
      </c>
      <c r="BV2575" s="5" t="s">
        <v>1345</v>
      </c>
      <c r="BW2575" s="5" t="s">
        <v>6667</v>
      </c>
    </row>
    <row r="2576" spans="51:75" x14ac:dyDescent="0.3">
      <c r="AY2576" s="12" t="e">
        <f>VLOOKUP(C2576,#REF!, 2,FALSE)</f>
        <v>#REF!</v>
      </c>
      <c r="BM2576" s="5" t="s">
        <v>6668</v>
      </c>
      <c r="BN2576" s="5" t="s">
        <v>3210</v>
      </c>
      <c r="BO2576" s="5" t="s">
        <v>5880</v>
      </c>
      <c r="BU2576" s="5" t="s">
        <v>6668</v>
      </c>
      <c r="BV2576" s="5" t="s">
        <v>3210</v>
      </c>
      <c r="BW2576" s="5" t="s">
        <v>5880</v>
      </c>
    </row>
    <row r="2577" spans="51:75" x14ac:dyDescent="0.3">
      <c r="AY2577" s="12" t="e">
        <f>VLOOKUP(C2577,#REF!, 2,FALSE)</f>
        <v>#REF!</v>
      </c>
      <c r="BM2577" s="5" t="s">
        <v>6669</v>
      </c>
      <c r="BN2577" s="5" t="s">
        <v>3210</v>
      </c>
      <c r="BO2577" s="5" t="s">
        <v>1521</v>
      </c>
      <c r="BU2577" s="5" t="s">
        <v>6669</v>
      </c>
      <c r="BV2577" s="5" t="s">
        <v>3210</v>
      </c>
      <c r="BW2577" s="5" t="s">
        <v>1521</v>
      </c>
    </row>
    <row r="2578" spans="51:75" x14ac:dyDescent="0.3">
      <c r="AY2578" s="12" t="e">
        <f>VLOOKUP(C2578,#REF!, 2,FALSE)</f>
        <v>#REF!</v>
      </c>
      <c r="BM2578" s="5" t="s">
        <v>6670</v>
      </c>
      <c r="BN2578" s="5" t="s">
        <v>718</v>
      </c>
      <c r="BO2578" s="5" t="s">
        <v>1064</v>
      </c>
      <c r="BU2578" s="5" t="s">
        <v>6670</v>
      </c>
      <c r="BV2578" s="5" t="s">
        <v>718</v>
      </c>
      <c r="BW2578" s="5" t="s">
        <v>1064</v>
      </c>
    </row>
    <row r="2579" spans="51:75" x14ac:dyDescent="0.3">
      <c r="AY2579" s="12" t="e">
        <f>VLOOKUP(C2579,#REF!, 2,FALSE)</f>
        <v>#REF!</v>
      </c>
      <c r="BM2579" s="5" t="s">
        <v>6671</v>
      </c>
      <c r="BN2579" s="5" t="s">
        <v>630</v>
      </c>
      <c r="BO2579" s="5" t="s">
        <v>1162</v>
      </c>
      <c r="BU2579" s="5" t="s">
        <v>6671</v>
      </c>
      <c r="BV2579" s="5" t="s">
        <v>630</v>
      </c>
      <c r="BW2579" s="5" t="s">
        <v>1162</v>
      </c>
    </row>
    <row r="2580" spans="51:75" x14ac:dyDescent="0.3">
      <c r="AY2580" s="12" t="e">
        <f>VLOOKUP(C2580,#REF!, 2,FALSE)</f>
        <v>#REF!</v>
      </c>
      <c r="BM2580" s="5" t="s">
        <v>6672</v>
      </c>
      <c r="BN2580" s="5" t="s">
        <v>3210</v>
      </c>
      <c r="BO2580" s="5" t="s">
        <v>1670</v>
      </c>
      <c r="BU2580" s="5" t="s">
        <v>6672</v>
      </c>
      <c r="BV2580" s="5" t="s">
        <v>3210</v>
      </c>
      <c r="BW2580" s="5" t="s">
        <v>1670</v>
      </c>
    </row>
    <row r="2581" spans="51:75" x14ac:dyDescent="0.3">
      <c r="AY2581" s="12" t="e">
        <f>VLOOKUP(C2581,#REF!, 2,FALSE)</f>
        <v>#REF!</v>
      </c>
      <c r="BM2581" s="5" t="s">
        <v>6673</v>
      </c>
      <c r="BN2581" s="5" t="s">
        <v>3210</v>
      </c>
      <c r="BO2581" s="5" t="s">
        <v>730</v>
      </c>
      <c r="BU2581" s="5" t="s">
        <v>6673</v>
      </c>
      <c r="BV2581" s="5" t="s">
        <v>3210</v>
      </c>
      <c r="BW2581" s="5" t="s">
        <v>730</v>
      </c>
    </row>
    <row r="2582" spans="51:75" x14ac:dyDescent="0.3">
      <c r="AY2582" s="12" t="e">
        <f>VLOOKUP(C2582,#REF!, 2,FALSE)</f>
        <v>#REF!</v>
      </c>
      <c r="BM2582" s="5" t="s">
        <v>6674</v>
      </c>
      <c r="BN2582" s="5" t="s">
        <v>3210</v>
      </c>
      <c r="BO2582" s="5" t="s">
        <v>1062</v>
      </c>
      <c r="BU2582" s="5" t="s">
        <v>6674</v>
      </c>
      <c r="BV2582" s="5" t="s">
        <v>3210</v>
      </c>
      <c r="BW2582" s="5" t="s">
        <v>1062</v>
      </c>
    </row>
    <row r="2583" spans="51:75" x14ac:dyDescent="0.3">
      <c r="AY2583" s="12" t="e">
        <f>VLOOKUP(C2583,#REF!, 2,FALSE)</f>
        <v>#REF!</v>
      </c>
      <c r="BM2583" s="5" t="s">
        <v>6675</v>
      </c>
      <c r="BN2583" s="5" t="s">
        <v>3210</v>
      </c>
      <c r="BO2583" s="5" t="s">
        <v>3676</v>
      </c>
      <c r="BU2583" s="5" t="s">
        <v>6675</v>
      </c>
      <c r="BV2583" s="5" t="s">
        <v>3210</v>
      </c>
      <c r="BW2583" s="5" t="s">
        <v>3676</v>
      </c>
    </row>
    <row r="2584" spans="51:75" x14ac:dyDescent="0.3">
      <c r="AY2584" s="12" t="e">
        <f>VLOOKUP(C2584,#REF!, 2,FALSE)</f>
        <v>#REF!</v>
      </c>
      <c r="BM2584" s="5" t="s">
        <v>6676</v>
      </c>
      <c r="BN2584" s="5" t="s">
        <v>3010</v>
      </c>
      <c r="BO2584" s="5" t="s">
        <v>6677</v>
      </c>
      <c r="BU2584" s="5" t="s">
        <v>6676</v>
      </c>
      <c r="BV2584" s="5" t="s">
        <v>3010</v>
      </c>
      <c r="BW2584" s="5" t="s">
        <v>6677</v>
      </c>
    </row>
    <row r="2585" spans="51:75" x14ac:dyDescent="0.3">
      <c r="AY2585" s="12" t="e">
        <f>VLOOKUP(C2585,#REF!, 2,FALSE)</f>
        <v>#REF!</v>
      </c>
      <c r="BM2585" s="5" t="s">
        <v>134</v>
      </c>
      <c r="BN2585" s="5" t="s">
        <v>3210</v>
      </c>
      <c r="BO2585" s="5" t="s">
        <v>1421</v>
      </c>
      <c r="BU2585" s="5" t="s">
        <v>134</v>
      </c>
      <c r="BV2585" s="5" t="s">
        <v>3210</v>
      </c>
      <c r="BW2585" s="5" t="s">
        <v>1421</v>
      </c>
    </row>
    <row r="2586" spans="51:75" x14ac:dyDescent="0.3">
      <c r="AY2586" s="12" t="e">
        <f>VLOOKUP(C2586,#REF!, 2,FALSE)</f>
        <v>#REF!</v>
      </c>
      <c r="BM2586" s="5" t="s">
        <v>6678</v>
      </c>
      <c r="BN2586" s="5" t="s">
        <v>3210</v>
      </c>
      <c r="BO2586" s="5" t="s">
        <v>1743</v>
      </c>
      <c r="BU2586" s="5" t="s">
        <v>6678</v>
      </c>
      <c r="BV2586" s="5" t="s">
        <v>3210</v>
      </c>
      <c r="BW2586" s="5" t="s">
        <v>1743</v>
      </c>
    </row>
    <row r="2587" spans="51:75" x14ac:dyDescent="0.3">
      <c r="AY2587" s="12" t="e">
        <f>VLOOKUP(C2587,#REF!, 2,FALSE)</f>
        <v>#REF!</v>
      </c>
      <c r="BM2587" s="5" t="s">
        <v>6679</v>
      </c>
      <c r="BN2587" s="5" t="s">
        <v>1272</v>
      </c>
      <c r="BO2587" s="5" t="s">
        <v>6680</v>
      </c>
      <c r="BU2587" s="5" t="s">
        <v>6679</v>
      </c>
      <c r="BV2587" s="5" t="s">
        <v>1272</v>
      </c>
      <c r="BW2587" s="5" t="s">
        <v>6680</v>
      </c>
    </row>
    <row r="2588" spans="51:75" x14ac:dyDescent="0.3">
      <c r="AY2588" s="12" t="e">
        <f>VLOOKUP(C2588,#REF!, 2,FALSE)</f>
        <v>#REF!</v>
      </c>
      <c r="BM2588" s="5" t="s">
        <v>1218</v>
      </c>
      <c r="BN2588" s="5" t="s">
        <v>3210</v>
      </c>
      <c r="BO2588" s="5" t="s">
        <v>1421</v>
      </c>
      <c r="BU2588" s="5" t="s">
        <v>1218</v>
      </c>
      <c r="BV2588" s="5" t="s">
        <v>3210</v>
      </c>
      <c r="BW2588" s="5" t="s">
        <v>1421</v>
      </c>
    </row>
    <row r="2589" spans="51:75" x14ac:dyDescent="0.3">
      <c r="AY2589" s="12" t="e">
        <f>VLOOKUP(C2589,#REF!, 2,FALSE)</f>
        <v>#REF!</v>
      </c>
      <c r="BM2589" s="5" t="s">
        <v>135</v>
      </c>
      <c r="BN2589" s="5" t="s">
        <v>3210</v>
      </c>
      <c r="BO2589" s="5" t="s">
        <v>1057</v>
      </c>
      <c r="BU2589" s="5" t="s">
        <v>135</v>
      </c>
      <c r="BV2589" s="5" t="s">
        <v>3210</v>
      </c>
      <c r="BW2589" s="5" t="s">
        <v>1057</v>
      </c>
    </row>
    <row r="2590" spans="51:75" x14ac:dyDescent="0.3">
      <c r="AY2590" s="12" t="e">
        <f>VLOOKUP(C2590,#REF!, 2,FALSE)</f>
        <v>#REF!</v>
      </c>
      <c r="BM2590" s="5" t="s">
        <v>6681</v>
      </c>
      <c r="BN2590" s="5" t="s">
        <v>852</v>
      </c>
      <c r="BO2590" s="5" t="s">
        <v>6682</v>
      </c>
      <c r="BU2590" s="5" t="s">
        <v>6681</v>
      </c>
      <c r="BV2590" s="5" t="s">
        <v>852</v>
      </c>
      <c r="BW2590" s="5" t="s">
        <v>6682</v>
      </c>
    </row>
    <row r="2591" spans="51:75" x14ac:dyDescent="0.3">
      <c r="AY2591" s="12" t="e">
        <f>VLOOKUP(C2591,#REF!, 2,FALSE)</f>
        <v>#REF!</v>
      </c>
      <c r="BM2591" s="5" t="s">
        <v>6683</v>
      </c>
      <c r="BN2591" s="5" t="s">
        <v>3210</v>
      </c>
      <c r="BO2591" s="5" t="s">
        <v>2100</v>
      </c>
      <c r="BU2591" s="5" t="s">
        <v>6683</v>
      </c>
      <c r="BV2591" s="5" t="s">
        <v>3210</v>
      </c>
      <c r="BW2591" s="5" t="s">
        <v>2100</v>
      </c>
    </row>
    <row r="2592" spans="51:75" x14ac:dyDescent="0.3">
      <c r="AY2592" s="12" t="e">
        <f>VLOOKUP(C2592,#REF!, 2,FALSE)</f>
        <v>#REF!</v>
      </c>
      <c r="BM2592" s="5" t="s">
        <v>6684</v>
      </c>
      <c r="BN2592" s="5" t="s">
        <v>3210</v>
      </c>
      <c r="BO2592" s="5" t="s">
        <v>6685</v>
      </c>
      <c r="BU2592" s="5" t="s">
        <v>6684</v>
      </c>
      <c r="BV2592" s="5" t="s">
        <v>3210</v>
      </c>
      <c r="BW2592" s="5" t="s">
        <v>6685</v>
      </c>
    </row>
    <row r="2593" spans="51:75" x14ac:dyDescent="0.3">
      <c r="AY2593" s="12" t="e">
        <f>VLOOKUP(C2593,#REF!, 2,FALSE)</f>
        <v>#REF!</v>
      </c>
      <c r="BM2593" s="5" t="s">
        <v>6687</v>
      </c>
      <c r="BN2593" s="5" t="s">
        <v>718</v>
      </c>
      <c r="BO2593" s="5" t="s">
        <v>1670</v>
      </c>
      <c r="BU2593" s="5" t="s">
        <v>6687</v>
      </c>
      <c r="BV2593" s="5" t="s">
        <v>718</v>
      </c>
      <c r="BW2593" s="5" t="s">
        <v>1670</v>
      </c>
    </row>
    <row r="2594" spans="51:75" x14ac:dyDescent="0.3">
      <c r="AY2594" s="12" t="e">
        <f>VLOOKUP(C2594,#REF!, 2,FALSE)</f>
        <v>#REF!</v>
      </c>
      <c r="BM2594" s="5" t="s">
        <v>6688</v>
      </c>
      <c r="BN2594" s="5" t="s">
        <v>3210</v>
      </c>
      <c r="BO2594" s="5" t="s">
        <v>5789</v>
      </c>
      <c r="BU2594" s="5" t="s">
        <v>6688</v>
      </c>
      <c r="BV2594" s="5" t="s">
        <v>3210</v>
      </c>
      <c r="BW2594" s="5" t="s">
        <v>5789</v>
      </c>
    </row>
    <row r="2595" spans="51:75" x14ac:dyDescent="0.3">
      <c r="AY2595" s="12" t="e">
        <f>VLOOKUP(C2595,#REF!, 2,FALSE)</f>
        <v>#REF!</v>
      </c>
      <c r="BM2595" s="5" t="s">
        <v>6689</v>
      </c>
      <c r="BN2595" s="5" t="s">
        <v>3210</v>
      </c>
      <c r="BO2595" s="5" t="s">
        <v>6690</v>
      </c>
      <c r="BU2595" s="5" t="s">
        <v>6689</v>
      </c>
      <c r="BV2595" s="5" t="s">
        <v>3210</v>
      </c>
      <c r="BW2595" s="5" t="s">
        <v>6690</v>
      </c>
    </row>
    <row r="2596" spans="51:75" x14ac:dyDescent="0.3">
      <c r="AY2596" s="12" t="e">
        <f>VLOOKUP(C2596,#REF!, 2,FALSE)</f>
        <v>#REF!</v>
      </c>
      <c r="BM2596" s="5" t="s">
        <v>1219</v>
      </c>
      <c r="BN2596" s="5" t="s">
        <v>3210</v>
      </c>
      <c r="BO2596" s="5" t="s">
        <v>6691</v>
      </c>
      <c r="BU2596" s="5" t="s">
        <v>1219</v>
      </c>
      <c r="BV2596" s="5" t="s">
        <v>3210</v>
      </c>
      <c r="BW2596" s="5" t="s">
        <v>6691</v>
      </c>
    </row>
    <row r="2597" spans="51:75" x14ac:dyDescent="0.3">
      <c r="AY2597" s="12" t="e">
        <f>VLOOKUP(C2597,#REF!, 2,FALSE)</f>
        <v>#REF!</v>
      </c>
      <c r="BM2597" s="5" t="s">
        <v>6693</v>
      </c>
      <c r="BN2597" s="5" t="s">
        <v>3210</v>
      </c>
      <c r="BO2597" s="5" t="s">
        <v>1746</v>
      </c>
      <c r="BU2597" s="5" t="s">
        <v>6693</v>
      </c>
      <c r="BV2597" s="5" t="s">
        <v>3210</v>
      </c>
      <c r="BW2597" s="5" t="s">
        <v>1746</v>
      </c>
    </row>
    <row r="2598" spans="51:75" x14ac:dyDescent="0.3">
      <c r="AY2598" s="12" t="e">
        <f>VLOOKUP(C2598,#REF!, 2,FALSE)</f>
        <v>#REF!</v>
      </c>
      <c r="BM2598" s="5" t="s">
        <v>6694</v>
      </c>
      <c r="BN2598" s="5" t="s">
        <v>783</v>
      </c>
      <c r="BO2598" s="5" t="s">
        <v>6695</v>
      </c>
      <c r="BU2598" s="5" t="s">
        <v>6694</v>
      </c>
      <c r="BV2598" s="5" t="s">
        <v>783</v>
      </c>
      <c r="BW2598" s="5" t="s">
        <v>6695</v>
      </c>
    </row>
    <row r="2599" spans="51:75" x14ac:dyDescent="0.3">
      <c r="AY2599" s="12" t="e">
        <f>VLOOKUP(C2599,#REF!, 2,FALSE)</f>
        <v>#REF!</v>
      </c>
      <c r="BM2599" s="5" t="s">
        <v>6696</v>
      </c>
      <c r="BN2599" s="5" t="s">
        <v>1345</v>
      </c>
      <c r="BO2599" s="5" t="s">
        <v>6697</v>
      </c>
      <c r="BU2599" s="5" t="s">
        <v>6696</v>
      </c>
      <c r="BV2599" s="5" t="s">
        <v>1345</v>
      </c>
      <c r="BW2599" s="5" t="s">
        <v>6697</v>
      </c>
    </row>
    <row r="2600" spans="51:75" x14ac:dyDescent="0.3">
      <c r="AY2600" s="12" t="e">
        <f>VLOOKUP(C2600,#REF!, 2,FALSE)</f>
        <v>#REF!</v>
      </c>
      <c r="BM2600" s="5" t="s">
        <v>6698</v>
      </c>
      <c r="BN2600" s="5" t="s">
        <v>852</v>
      </c>
      <c r="BO2600" s="5" t="s">
        <v>1749</v>
      </c>
      <c r="BU2600" s="5" t="s">
        <v>6698</v>
      </c>
      <c r="BV2600" s="5" t="s">
        <v>852</v>
      </c>
      <c r="BW2600" s="5" t="s">
        <v>1749</v>
      </c>
    </row>
    <row r="2601" spans="51:75" x14ac:dyDescent="0.3">
      <c r="AY2601" s="12" t="e">
        <f>VLOOKUP(C2601,#REF!, 2,FALSE)</f>
        <v>#REF!</v>
      </c>
      <c r="BM2601" s="5" t="s">
        <v>6699</v>
      </c>
      <c r="BN2601" s="5" t="s">
        <v>3210</v>
      </c>
      <c r="BO2601" s="5" t="s">
        <v>6700</v>
      </c>
      <c r="BU2601" s="5" t="s">
        <v>6699</v>
      </c>
      <c r="BV2601" s="5" t="s">
        <v>3210</v>
      </c>
      <c r="BW2601" s="5" t="s">
        <v>6700</v>
      </c>
    </row>
    <row r="2602" spans="51:75" x14ac:dyDescent="0.3">
      <c r="AY2602" s="12" t="e">
        <f>VLOOKUP(C2602,#REF!, 2,FALSE)</f>
        <v>#REF!</v>
      </c>
      <c r="BM2602" s="5" t="s">
        <v>6701</v>
      </c>
      <c r="BN2602" s="5" t="s">
        <v>1345</v>
      </c>
      <c r="BO2602" s="5" t="s">
        <v>6702</v>
      </c>
      <c r="BU2602" s="5" t="s">
        <v>6701</v>
      </c>
      <c r="BV2602" s="5" t="s">
        <v>1345</v>
      </c>
      <c r="BW2602" s="5" t="s">
        <v>6702</v>
      </c>
    </row>
    <row r="2603" spans="51:75" x14ac:dyDescent="0.3">
      <c r="AY2603" s="12" t="e">
        <f>VLOOKUP(C2603,#REF!, 2,FALSE)</f>
        <v>#REF!</v>
      </c>
      <c r="BM2603" s="5" t="s">
        <v>6703</v>
      </c>
      <c r="BN2603" s="5" t="s">
        <v>3010</v>
      </c>
      <c r="BO2603" s="5" t="s">
        <v>6704</v>
      </c>
      <c r="BU2603" s="5" t="s">
        <v>6703</v>
      </c>
      <c r="BV2603" s="5" t="s">
        <v>3010</v>
      </c>
      <c r="BW2603" s="5" t="s">
        <v>6704</v>
      </c>
    </row>
    <row r="2604" spans="51:75" x14ac:dyDescent="0.3">
      <c r="AY2604" s="12" t="e">
        <f>VLOOKUP(C2604,#REF!, 2,FALSE)</f>
        <v>#REF!</v>
      </c>
      <c r="BM2604" s="5" t="s">
        <v>6705</v>
      </c>
      <c r="BN2604" s="5" t="s">
        <v>852</v>
      </c>
      <c r="BO2604" s="5" t="s">
        <v>1749</v>
      </c>
      <c r="BU2604" s="5" t="s">
        <v>6705</v>
      </c>
      <c r="BV2604" s="5" t="s">
        <v>852</v>
      </c>
      <c r="BW2604" s="5" t="s">
        <v>1749</v>
      </c>
    </row>
    <row r="2605" spans="51:75" x14ac:dyDescent="0.3">
      <c r="AY2605" s="12" t="e">
        <f>VLOOKUP(C2605,#REF!, 2,FALSE)</f>
        <v>#REF!</v>
      </c>
      <c r="BM2605" s="5" t="s">
        <v>6707</v>
      </c>
      <c r="BN2605" s="5" t="s">
        <v>3210</v>
      </c>
      <c r="BO2605" s="5" t="s">
        <v>1060</v>
      </c>
      <c r="BU2605" s="5" t="s">
        <v>6707</v>
      </c>
      <c r="BV2605" s="5" t="s">
        <v>3210</v>
      </c>
      <c r="BW2605" s="5" t="s">
        <v>1060</v>
      </c>
    </row>
    <row r="2606" spans="51:75" x14ac:dyDescent="0.3">
      <c r="AY2606" s="12" t="e">
        <f>VLOOKUP(C2606,#REF!, 2,FALSE)</f>
        <v>#REF!</v>
      </c>
      <c r="BM2606" s="5" t="s">
        <v>1220</v>
      </c>
      <c r="BN2606" s="5" t="s">
        <v>3050</v>
      </c>
      <c r="BO2606" s="5" t="s">
        <v>773</v>
      </c>
      <c r="BU2606" s="5" t="s">
        <v>1220</v>
      </c>
      <c r="BV2606" s="5" t="s">
        <v>3050</v>
      </c>
      <c r="BW2606" s="5" t="s">
        <v>773</v>
      </c>
    </row>
    <row r="2607" spans="51:75" x14ac:dyDescent="0.3">
      <c r="AY2607" s="12" t="e">
        <f>VLOOKUP(C2607,#REF!, 2,FALSE)</f>
        <v>#REF!</v>
      </c>
      <c r="BM2607" s="5" t="s">
        <v>6708</v>
      </c>
      <c r="BN2607" s="5" t="s">
        <v>3210</v>
      </c>
      <c r="BO2607" s="5" t="s">
        <v>5873</v>
      </c>
      <c r="BU2607" s="5" t="s">
        <v>6708</v>
      </c>
      <c r="BV2607" s="5" t="s">
        <v>3210</v>
      </c>
      <c r="BW2607" s="5" t="s">
        <v>5873</v>
      </c>
    </row>
    <row r="2608" spans="51:75" x14ac:dyDescent="0.3">
      <c r="AY2608" s="12" t="e">
        <f>VLOOKUP(C2608,#REF!, 2,FALSE)</f>
        <v>#REF!</v>
      </c>
      <c r="BM2608" s="5" t="s">
        <v>6709</v>
      </c>
      <c r="BN2608" s="5" t="s">
        <v>630</v>
      </c>
      <c r="BO2608" s="5" t="s">
        <v>5496</v>
      </c>
      <c r="BU2608" s="5" t="s">
        <v>6709</v>
      </c>
      <c r="BV2608" s="5" t="s">
        <v>630</v>
      </c>
      <c r="BW2608" s="5" t="s">
        <v>5496</v>
      </c>
    </row>
    <row r="2609" spans="51:75" x14ac:dyDescent="0.3">
      <c r="AY2609" s="12" t="e">
        <f>VLOOKUP(C2609,#REF!, 2,FALSE)</f>
        <v>#REF!</v>
      </c>
      <c r="BM2609" s="5" t="s">
        <v>6710</v>
      </c>
      <c r="BN2609" s="5" t="s">
        <v>3210</v>
      </c>
      <c r="BO2609" s="5" t="s">
        <v>6711</v>
      </c>
      <c r="BU2609" s="5" t="s">
        <v>6710</v>
      </c>
      <c r="BV2609" s="5" t="s">
        <v>3210</v>
      </c>
      <c r="BW2609" s="5" t="s">
        <v>6711</v>
      </c>
    </row>
    <row r="2610" spans="51:75" x14ac:dyDescent="0.3">
      <c r="AY2610" s="12" t="e">
        <f>VLOOKUP(C2610,#REF!, 2,FALSE)</f>
        <v>#REF!</v>
      </c>
      <c r="BM2610" s="5" t="s">
        <v>6712</v>
      </c>
      <c r="BN2610" s="5" t="s">
        <v>3210</v>
      </c>
      <c r="BO2610" s="5" t="s">
        <v>6714</v>
      </c>
      <c r="BU2610" s="5" t="s">
        <v>6712</v>
      </c>
      <c r="BV2610" s="5" t="s">
        <v>3210</v>
      </c>
      <c r="BW2610" s="5" t="s">
        <v>6714</v>
      </c>
    </row>
    <row r="2611" spans="51:75" x14ac:dyDescent="0.3">
      <c r="AY2611" s="12" t="e">
        <f>VLOOKUP(C2611,#REF!, 2,FALSE)</f>
        <v>#REF!</v>
      </c>
      <c r="BM2611" s="5" t="s">
        <v>6715</v>
      </c>
      <c r="BN2611" s="5" t="s">
        <v>3210</v>
      </c>
      <c r="BO2611" s="5" t="s">
        <v>6716</v>
      </c>
      <c r="BU2611" s="5" t="s">
        <v>6715</v>
      </c>
      <c r="BV2611" s="5" t="s">
        <v>3210</v>
      </c>
      <c r="BW2611" s="5" t="s">
        <v>6716</v>
      </c>
    </row>
    <row r="2612" spans="51:75" x14ac:dyDescent="0.3">
      <c r="AY2612" s="12" t="e">
        <f>VLOOKUP(C2612,#REF!, 2,FALSE)</f>
        <v>#REF!</v>
      </c>
      <c r="BM2612" s="5" t="s">
        <v>6717</v>
      </c>
      <c r="BN2612" s="5" t="s">
        <v>3210</v>
      </c>
      <c r="BO2612" s="5" t="s">
        <v>5498</v>
      </c>
      <c r="BU2612" s="5" t="s">
        <v>6717</v>
      </c>
      <c r="BV2612" s="5" t="s">
        <v>3210</v>
      </c>
      <c r="BW2612" s="5" t="s">
        <v>5498</v>
      </c>
    </row>
    <row r="2613" spans="51:75" x14ac:dyDescent="0.3">
      <c r="AY2613" s="12" t="e">
        <f>VLOOKUP(C2613,#REF!, 2,FALSE)</f>
        <v>#REF!</v>
      </c>
      <c r="BM2613" s="5" t="s">
        <v>6719</v>
      </c>
      <c r="BN2613" s="5" t="s">
        <v>3261</v>
      </c>
      <c r="BO2613" s="5" t="s">
        <v>773</v>
      </c>
      <c r="BU2613" s="5" t="s">
        <v>6719</v>
      </c>
      <c r="BV2613" s="5" t="s">
        <v>3261</v>
      </c>
      <c r="BW2613" s="5" t="s">
        <v>773</v>
      </c>
    </row>
    <row r="2614" spans="51:75" x14ac:dyDescent="0.3">
      <c r="AY2614" s="12" t="e">
        <f>VLOOKUP(C2614,#REF!, 2,FALSE)</f>
        <v>#REF!</v>
      </c>
      <c r="BM2614" s="5" t="s">
        <v>6720</v>
      </c>
      <c r="BN2614" s="5" t="s">
        <v>3210</v>
      </c>
      <c r="BO2614" s="5" t="s">
        <v>1204</v>
      </c>
      <c r="BU2614" s="5" t="s">
        <v>6720</v>
      </c>
      <c r="BV2614" s="5" t="s">
        <v>3210</v>
      </c>
      <c r="BW2614" s="5" t="s">
        <v>1204</v>
      </c>
    </row>
    <row r="2615" spans="51:75" x14ac:dyDescent="0.3">
      <c r="AY2615" s="12" t="e">
        <f>VLOOKUP(C2615,#REF!, 2,FALSE)</f>
        <v>#REF!</v>
      </c>
      <c r="BM2615" s="5" t="s">
        <v>6721</v>
      </c>
      <c r="BN2615" s="5" t="s">
        <v>1272</v>
      </c>
      <c r="BO2615" s="5" t="s">
        <v>6722</v>
      </c>
      <c r="BU2615" s="5" t="s">
        <v>6721</v>
      </c>
      <c r="BV2615" s="5" t="s">
        <v>1272</v>
      </c>
      <c r="BW2615" s="5" t="s">
        <v>6722</v>
      </c>
    </row>
    <row r="2616" spans="51:75" x14ac:dyDescent="0.3">
      <c r="AY2616" s="12" t="e">
        <f>VLOOKUP(C2616,#REF!, 2,FALSE)</f>
        <v>#REF!</v>
      </c>
      <c r="BM2616" s="5" t="s">
        <v>6724</v>
      </c>
      <c r="BN2616" s="5" t="s">
        <v>703</v>
      </c>
      <c r="BO2616" s="5" t="s">
        <v>6725</v>
      </c>
      <c r="BU2616" s="5" t="s">
        <v>6724</v>
      </c>
      <c r="BV2616" s="5" t="s">
        <v>703</v>
      </c>
      <c r="BW2616" s="5" t="s">
        <v>6725</v>
      </c>
    </row>
    <row r="2617" spans="51:75" x14ac:dyDescent="0.3">
      <c r="AY2617" s="12" t="e">
        <f>VLOOKUP(C2617,#REF!, 2,FALSE)</f>
        <v>#REF!</v>
      </c>
      <c r="BM2617" s="5" t="s">
        <v>6726</v>
      </c>
      <c r="BN2617" s="5" t="s">
        <v>3050</v>
      </c>
      <c r="BO2617" s="5" t="s">
        <v>2013</v>
      </c>
      <c r="BU2617" s="5" t="s">
        <v>6726</v>
      </c>
      <c r="BV2617" s="5" t="s">
        <v>3050</v>
      </c>
      <c r="BW2617" s="5" t="s">
        <v>2013</v>
      </c>
    </row>
    <row r="2618" spans="51:75" x14ac:dyDescent="0.3">
      <c r="AY2618" s="12" t="e">
        <f>VLOOKUP(C2618,#REF!, 2,FALSE)</f>
        <v>#REF!</v>
      </c>
      <c r="BM2618" s="5" t="s">
        <v>6727</v>
      </c>
      <c r="BN2618" s="5" t="s">
        <v>3210</v>
      </c>
      <c r="BO2618" s="5" t="s">
        <v>6728</v>
      </c>
      <c r="BU2618" s="5" t="s">
        <v>6727</v>
      </c>
      <c r="BV2618" s="5" t="s">
        <v>3210</v>
      </c>
      <c r="BW2618" s="5" t="s">
        <v>6728</v>
      </c>
    </row>
    <row r="2619" spans="51:75" x14ac:dyDescent="0.3">
      <c r="AY2619" s="12" t="e">
        <f>VLOOKUP(C2619,#REF!, 2,FALSE)</f>
        <v>#REF!</v>
      </c>
      <c r="BM2619" s="5" t="s">
        <v>1221</v>
      </c>
      <c r="BN2619" s="5" t="s">
        <v>1006</v>
      </c>
      <c r="BO2619" s="5" t="s">
        <v>6729</v>
      </c>
      <c r="BU2619" s="5" t="s">
        <v>1221</v>
      </c>
      <c r="BV2619" s="5" t="s">
        <v>1006</v>
      </c>
      <c r="BW2619" s="5" t="s">
        <v>6729</v>
      </c>
    </row>
    <row r="2620" spans="51:75" x14ac:dyDescent="0.3">
      <c r="AY2620" s="12" t="e">
        <f>VLOOKUP(C2620,#REF!, 2,FALSE)</f>
        <v>#REF!</v>
      </c>
      <c r="BM2620" s="5" t="s">
        <v>6730</v>
      </c>
      <c r="BN2620" s="5" t="s">
        <v>3261</v>
      </c>
      <c r="BO2620" s="5" t="s">
        <v>2986</v>
      </c>
      <c r="BU2620" s="5" t="s">
        <v>6730</v>
      </c>
      <c r="BV2620" s="5" t="s">
        <v>3261</v>
      </c>
      <c r="BW2620" s="5" t="s">
        <v>2986</v>
      </c>
    </row>
    <row r="2621" spans="51:75" x14ac:dyDescent="0.3">
      <c r="AY2621" s="12" t="e">
        <f>VLOOKUP(C2621,#REF!, 2,FALSE)</f>
        <v>#REF!</v>
      </c>
      <c r="BM2621" s="5" t="s">
        <v>6731</v>
      </c>
      <c r="BN2621" s="5" t="s">
        <v>1142</v>
      </c>
      <c r="BO2621" s="5" t="s">
        <v>6732</v>
      </c>
      <c r="BU2621" s="5" t="s">
        <v>6731</v>
      </c>
      <c r="BV2621" s="5" t="s">
        <v>1142</v>
      </c>
      <c r="BW2621" s="5" t="s">
        <v>6732</v>
      </c>
    </row>
    <row r="2622" spans="51:75" x14ac:dyDescent="0.3">
      <c r="AY2622" s="12" t="e">
        <f>VLOOKUP(C2622,#REF!, 2,FALSE)</f>
        <v>#REF!</v>
      </c>
      <c r="BM2622" s="5" t="s">
        <v>6733</v>
      </c>
      <c r="BN2622" s="5" t="s">
        <v>1142</v>
      </c>
      <c r="BO2622" s="5" t="s">
        <v>6286</v>
      </c>
      <c r="BU2622" s="5" t="s">
        <v>6733</v>
      </c>
      <c r="BV2622" s="5" t="s">
        <v>1142</v>
      </c>
      <c r="BW2622" s="5" t="s">
        <v>6286</v>
      </c>
    </row>
    <row r="2623" spans="51:75" x14ac:dyDescent="0.3">
      <c r="AY2623" s="12" t="e">
        <f>VLOOKUP(C2623,#REF!, 2,FALSE)</f>
        <v>#REF!</v>
      </c>
      <c r="BM2623" s="5" t="s">
        <v>1222</v>
      </c>
      <c r="BN2623" s="5" t="s">
        <v>17000</v>
      </c>
      <c r="BO2623" s="5" t="s">
        <v>5766</v>
      </c>
      <c r="BU2623" s="5" t="s">
        <v>1222</v>
      </c>
      <c r="BV2623" s="5" t="s">
        <v>17000</v>
      </c>
      <c r="BW2623" s="5" t="s">
        <v>5766</v>
      </c>
    </row>
    <row r="2624" spans="51:75" x14ac:dyDescent="0.3">
      <c r="AY2624" s="12" t="e">
        <f>VLOOKUP(C2624,#REF!, 2,FALSE)</f>
        <v>#REF!</v>
      </c>
      <c r="BM2624" s="5" t="s">
        <v>6734</v>
      </c>
      <c r="BN2624" s="5" t="s">
        <v>3092</v>
      </c>
      <c r="BO2624" s="5" t="s">
        <v>6735</v>
      </c>
      <c r="BU2624" s="5" t="s">
        <v>6734</v>
      </c>
      <c r="BV2624" s="5" t="s">
        <v>3092</v>
      </c>
      <c r="BW2624" s="5" t="s">
        <v>6735</v>
      </c>
    </row>
    <row r="2625" spans="51:75" x14ac:dyDescent="0.3">
      <c r="AY2625" s="12" t="e">
        <f>VLOOKUP(C2625,#REF!, 2,FALSE)</f>
        <v>#REF!</v>
      </c>
      <c r="BM2625" s="5" t="s">
        <v>6736</v>
      </c>
      <c r="BN2625" s="5" t="s">
        <v>2986</v>
      </c>
      <c r="BO2625" s="5" t="s">
        <v>6737</v>
      </c>
      <c r="BU2625" s="5" t="s">
        <v>6736</v>
      </c>
      <c r="BV2625" s="5" t="s">
        <v>2986</v>
      </c>
      <c r="BW2625" s="5" t="s">
        <v>6737</v>
      </c>
    </row>
    <row r="2626" spans="51:75" x14ac:dyDescent="0.3">
      <c r="AY2626" s="12" t="e">
        <f>VLOOKUP(C2626,#REF!, 2,FALSE)</f>
        <v>#REF!</v>
      </c>
      <c r="BM2626" s="5" t="s">
        <v>6738</v>
      </c>
      <c r="BN2626" s="5" t="s">
        <v>703</v>
      </c>
      <c r="BO2626" s="5" t="s">
        <v>6739</v>
      </c>
      <c r="BU2626" s="5" t="s">
        <v>6738</v>
      </c>
      <c r="BV2626" s="5" t="s">
        <v>703</v>
      </c>
      <c r="BW2626" s="5" t="s">
        <v>6739</v>
      </c>
    </row>
    <row r="2627" spans="51:75" x14ac:dyDescent="0.3">
      <c r="AY2627" s="12" t="e">
        <f>VLOOKUP(C2627,#REF!, 2,FALSE)</f>
        <v>#REF!</v>
      </c>
      <c r="BM2627" s="5" t="s">
        <v>6740</v>
      </c>
      <c r="BN2627" s="5" t="s">
        <v>661</v>
      </c>
      <c r="BO2627" s="5" t="s">
        <v>6741</v>
      </c>
      <c r="BU2627" s="5" t="s">
        <v>6740</v>
      </c>
      <c r="BV2627" s="5" t="s">
        <v>661</v>
      </c>
      <c r="BW2627" s="5" t="s">
        <v>6741</v>
      </c>
    </row>
    <row r="2628" spans="51:75" x14ac:dyDescent="0.3">
      <c r="AY2628" s="12" t="e">
        <f>VLOOKUP(C2628,#REF!, 2,FALSE)</f>
        <v>#REF!</v>
      </c>
      <c r="BM2628" s="5" t="s">
        <v>6742</v>
      </c>
      <c r="BN2628" s="5" t="s">
        <v>627</v>
      </c>
      <c r="BO2628" s="5" t="s">
        <v>6743</v>
      </c>
      <c r="BU2628" s="5" t="s">
        <v>6742</v>
      </c>
      <c r="BV2628" s="5" t="s">
        <v>627</v>
      </c>
      <c r="BW2628" s="5" t="s">
        <v>6743</v>
      </c>
    </row>
    <row r="2629" spans="51:75" x14ac:dyDescent="0.3">
      <c r="AY2629" s="12" t="e">
        <f>VLOOKUP(C2629,#REF!, 2,FALSE)</f>
        <v>#REF!</v>
      </c>
      <c r="BM2629" s="5" t="s">
        <v>1223</v>
      </c>
      <c r="BN2629" s="5" t="s">
        <v>2986</v>
      </c>
      <c r="BO2629" s="5" t="s">
        <v>2986</v>
      </c>
      <c r="BU2629" s="5" t="s">
        <v>1223</v>
      </c>
      <c r="BV2629" s="5" t="s">
        <v>2986</v>
      </c>
      <c r="BW2629" s="5" t="s">
        <v>2986</v>
      </c>
    </row>
    <row r="2630" spans="51:75" x14ac:dyDescent="0.3">
      <c r="AY2630" s="12" t="e">
        <f>VLOOKUP(C2630,#REF!, 2,FALSE)</f>
        <v>#REF!</v>
      </c>
      <c r="BM2630" s="5" t="s">
        <v>6744</v>
      </c>
      <c r="BN2630" s="5" t="s">
        <v>3033</v>
      </c>
      <c r="BO2630" s="5" t="s">
        <v>6745</v>
      </c>
      <c r="BU2630" s="5" t="s">
        <v>6744</v>
      </c>
      <c r="BV2630" s="5" t="s">
        <v>3033</v>
      </c>
      <c r="BW2630" s="5" t="s">
        <v>6745</v>
      </c>
    </row>
    <row r="2631" spans="51:75" x14ac:dyDescent="0.3">
      <c r="AY2631" s="12" t="e">
        <f>VLOOKUP(C2631,#REF!, 2,FALSE)</f>
        <v>#REF!</v>
      </c>
      <c r="BM2631" s="5" t="s">
        <v>1224</v>
      </c>
      <c r="BN2631" s="5" t="s">
        <v>17000</v>
      </c>
      <c r="BO2631" s="5" t="s">
        <v>6746</v>
      </c>
      <c r="BU2631" s="5" t="s">
        <v>1224</v>
      </c>
      <c r="BV2631" s="5" t="s">
        <v>17000</v>
      </c>
      <c r="BW2631" s="5" t="s">
        <v>6746</v>
      </c>
    </row>
    <row r="2632" spans="51:75" x14ac:dyDescent="0.3">
      <c r="AY2632" s="12" t="e">
        <f>VLOOKUP(C2632,#REF!, 2,FALSE)</f>
        <v>#REF!</v>
      </c>
      <c r="BM2632" s="5" t="s">
        <v>6747</v>
      </c>
      <c r="BN2632" s="5" t="s">
        <v>17000</v>
      </c>
      <c r="BO2632" s="5" t="s">
        <v>6748</v>
      </c>
      <c r="BU2632" s="5" t="s">
        <v>6747</v>
      </c>
      <c r="BV2632" s="5" t="s">
        <v>17000</v>
      </c>
      <c r="BW2632" s="5" t="s">
        <v>6748</v>
      </c>
    </row>
    <row r="2633" spans="51:75" x14ac:dyDescent="0.3">
      <c r="AY2633" s="12" t="e">
        <f>VLOOKUP(C2633,#REF!, 2,FALSE)</f>
        <v>#REF!</v>
      </c>
      <c r="BM2633" s="5" t="s">
        <v>6749</v>
      </c>
      <c r="BN2633" s="5" t="s">
        <v>2986</v>
      </c>
      <c r="BO2633" s="5" t="s">
        <v>6750</v>
      </c>
      <c r="BU2633" s="5" t="s">
        <v>6749</v>
      </c>
      <c r="BV2633" s="5" t="s">
        <v>2986</v>
      </c>
      <c r="BW2633" s="5" t="s">
        <v>6750</v>
      </c>
    </row>
    <row r="2634" spans="51:75" x14ac:dyDescent="0.3">
      <c r="AY2634" s="12" t="e">
        <f>VLOOKUP(C2634,#REF!, 2,FALSE)</f>
        <v>#REF!</v>
      </c>
      <c r="BM2634" s="5" t="s">
        <v>6751</v>
      </c>
      <c r="BN2634" s="5" t="s">
        <v>1345</v>
      </c>
      <c r="BO2634" s="5" t="s">
        <v>5938</v>
      </c>
      <c r="BU2634" s="5" t="s">
        <v>6751</v>
      </c>
      <c r="BV2634" s="5" t="s">
        <v>1345</v>
      </c>
      <c r="BW2634" s="5" t="s">
        <v>5938</v>
      </c>
    </row>
    <row r="2635" spans="51:75" x14ac:dyDescent="0.3">
      <c r="AY2635" s="12" t="e">
        <f>VLOOKUP(C2635,#REF!, 2,FALSE)</f>
        <v>#REF!</v>
      </c>
      <c r="BM2635" s="5" t="s">
        <v>6752</v>
      </c>
      <c r="BN2635" s="5" t="s">
        <v>3050</v>
      </c>
      <c r="BO2635" s="5" t="s">
        <v>711</v>
      </c>
      <c r="BU2635" s="5" t="s">
        <v>6752</v>
      </c>
      <c r="BV2635" s="5" t="s">
        <v>3050</v>
      </c>
      <c r="BW2635" s="5" t="s">
        <v>711</v>
      </c>
    </row>
    <row r="2636" spans="51:75" x14ac:dyDescent="0.3">
      <c r="AY2636" s="12" t="e">
        <f>VLOOKUP(C2636,#REF!, 2,FALSE)</f>
        <v>#REF!</v>
      </c>
      <c r="BM2636" s="5" t="s">
        <v>6753</v>
      </c>
      <c r="BN2636" s="5" t="s">
        <v>3261</v>
      </c>
      <c r="BO2636" s="5" t="s">
        <v>2986</v>
      </c>
      <c r="BU2636" s="5" t="s">
        <v>6753</v>
      </c>
      <c r="BV2636" s="5" t="s">
        <v>3261</v>
      </c>
      <c r="BW2636" s="5" t="s">
        <v>2986</v>
      </c>
    </row>
    <row r="2637" spans="51:75" x14ac:dyDescent="0.3">
      <c r="AY2637" s="12" t="e">
        <f>VLOOKUP(C2637,#REF!, 2,FALSE)</f>
        <v>#REF!</v>
      </c>
      <c r="BM2637" s="5" t="s">
        <v>6754</v>
      </c>
      <c r="BN2637" s="5" t="s">
        <v>17000</v>
      </c>
      <c r="BO2637" s="5" t="s">
        <v>6755</v>
      </c>
      <c r="BU2637" s="5" t="s">
        <v>6754</v>
      </c>
      <c r="BV2637" s="5" t="s">
        <v>17000</v>
      </c>
      <c r="BW2637" s="5" t="s">
        <v>6755</v>
      </c>
    </row>
    <row r="2638" spans="51:75" x14ac:dyDescent="0.3">
      <c r="AY2638" s="12" t="e">
        <f>VLOOKUP(C2638,#REF!, 2,FALSE)</f>
        <v>#REF!</v>
      </c>
      <c r="BM2638" s="5" t="s">
        <v>6756</v>
      </c>
      <c r="BN2638" s="5" t="s">
        <v>17000</v>
      </c>
      <c r="BO2638" s="5" t="s">
        <v>6757</v>
      </c>
      <c r="BU2638" s="5" t="s">
        <v>6756</v>
      </c>
      <c r="BV2638" s="5" t="s">
        <v>17000</v>
      </c>
      <c r="BW2638" s="5" t="s">
        <v>6757</v>
      </c>
    </row>
    <row r="2639" spans="51:75" x14ac:dyDescent="0.3">
      <c r="AY2639" s="12" t="e">
        <f>VLOOKUP(C2639,#REF!, 2,FALSE)</f>
        <v>#REF!</v>
      </c>
      <c r="BM2639" s="5" t="s">
        <v>6758</v>
      </c>
      <c r="BN2639" s="5" t="s">
        <v>17000</v>
      </c>
      <c r="BO2639" s="5" t="s">
        <v>6759</v>
      </c>
      <c r="BU2639" s="5" t="s">
        <v>6758</v>
      </c>
      <c r="BV2639" s="5" t="s">
        <v>17000</v>
      </c>
      <c r="BW2639" s="5" t="s">
        <v>6759</v>
      </c>
    </row>
    <row r="2640" spans="51:75" x14ac:dyDescent="0.3">
      <c r="AY2640" s="12" t="e">
        <f>VLOOKUP(C2640,#REF!, 2,FALSE)</f>
        <v>#REF!</v>
      </c>
      <c r="BM2640" s="5" t="s">
        <v>6760</v>
      </c>
      <c r="BN2640" s="5" t="s">
        <v>17000</v>
      </c>
      <c r="BO2640" s="5" t="s">
        <v>3981</v>
      </c>
      <c r="BU2640" s="5" t="s">
        <v>6760</v>
      </c>
      <c r="BV2640" s="5" t="s">
        <v>17000</v>
      </c>
      <c r="BW2640" s="5" t="s">
        <v>3981</v>
      </c>
    </row>
    <row r="2641" spans="51:75" x14ac:dyDescent="0.3">
      <c r="AY2641" s="12" t="e">
        <f>VLOOKUP(C2641,#REF!, 2,FALSE)</f>
        <v>#REF!</v>
      </c>
      <c r="BM2641" s="5" t="s">
        <v>132</v>
      </c>
      <c r="BN2641" s="5" t="s">
        <v>3010</v>
      </c>
      <c r="BO2641" s="5" t="s">
        <v>3964</v>
      </c>
      <c r="BU2641" s="5" t="s">
        <v>132</v>
      </c>
      <c r="BV2641" s="5" t="s">
        <v>3010</v>
      </c>
      <c r="BW2641" s="5" t="s">
        <v>3964</v>
      </c>
    </row>
    <row r="2642" spans="51:75" x14ac:dyDescent="0.3">
      <c r="AY2642" s="12" t="e">
        <f>VLOOKUP(C2642,#REF!, 2,FALSE)</f>
        <v>#REF!</v>
      </c>
      <c r="BM2642" s="5" t="s">
        <v>175</v>
      </c>
      <c r="BN2642" s="5" t="s">
        <v>621</v>
      </c>
      <c r="BO2642" s="5" t="s">
        <v>3017</v>
      </c>
      <c r="BU2642" s="5" t="s">
        <v>175</v>
      </c>
      <c r="BV2642" s="5" t="s">
        <v>621</v>
      </c>
      <c r="BW2642" s="5" t="s">
        <v>3017</v>
      </c>
    </row>
    <row r="2643" spans="51:75" x14ac:dyDescent="0.3">
      <c r="AY2643" s="12" t="e">
        <f>VLOOKUP(C2643,#REF!, 2,FALSE)</f>
        <v>#REF!</v>
      </c>
      <c r="BM2643" s="5" t="s">
        <v>6763</v>
      </c>
      <c r="BN2643" s="5" t="s">
        <v>17000</v>
      </c>
      <c r="BO2643" s="5" t="s">
        <v>5918</v>
      </c>
      <c r="BU2643" s="5" t="s">
        <v>6763</v>
      </c>
      <c r="BV2643" s="5" t="s">
        <v>17000</v>
      </c>
      <c r="BW2643" s="5" t="s">
        <v>5918</v>
      </c>
    </row>
    <row r="2644" spans="51:75" x14ac:dyDescent="0.3">
      <c r="AY2644" s="12" t="e">
        <f>VLOOKUP(C2644,#REF!, 2,FALSE)</f>
        <v>#REF!</v>
      </c>
      <c r="BM2644" s="5" t="s">
        <v>6764</v>
      </c>
      <c r="BN2644" s="5" t="s">
        <v>2986</v>
      </c>
      <c r="BO2644" s="5" t="s">
        <v>2986</v>
      </c>
      <c r="BU2644" s="5" t="s">
        <v>6764</v>
      </c>
      <c r="BV2644" s="5" t="s">
        <v>2986</v>
      </c>
      <c r="BW2644" s="5" t="s">
        <v>2986</v>
      </c>
    </row>
    <row r="2645" spans="51:75" x14ac:dyDescent="0.3">
      <c r="AY2645" s="12" t="e">
        <f>VLOOKUP(C2645,#REF!, 2,FALSE)</f>
        <v>#REF!</v>
      </c>
      <c r="BM2645" s="5" t="s">
        <v>6765</v>
      </c>
      <c r="BN2645" s="5" t="s">
        <v>669</v>
      </c>
      <c r="BO2645" s="5" t="s">
        <v>2986</v>
      </c>
      <c r="BU2645" s="5" t="s">
        <v>6765</v>
      </c>
      <c r="BV2645" s="5" t="s">
        <v>669</v>
      </c>
      <c r="BW2645" s="5" t="s">
        <v>2986</v>
      </c>
    </row>
    <row r="2646" spans="51:75" x14ac:dyDescent="0.3">
      <c r="AY2646" s="12" t="e">
        <f>VLOOKUP(C2646,#REF!, 2,FALSE)</f>
        <v>#REF!</v>
      </c>
      <c r="BM2646" s="5" t="s">
        <v>6766</v>
      </c>
      <c r="BN2646" s="5" t="s">
        <v>17000</v>
      </c>
      <c r="BO2646" s="5" t="s">
        <v>6767</v>
      </c>
      <c r="BU2646" s="5" t="s">
        <v>6766</v>
      </c>
      <c r="BV2646" s="5" t="s">
        <v>17000</v>
      </c>
      <c r="BW2646" s="5" t="s">
        <v>6767</v>
      </c>
    </row>
    <row r="2647" spans="51:75" x14ac:dyDescent="0.3">
      <c r="AY2647" s="12" t="e">
        <f>VLOOKUP(C2647,#REF!, 2,FALSE)</f>
        <v>#REF!</v>
      </c>
      <c r="BM2647" s="5" t="s">
        <v>6768</v>
      </c>
      <c r="BN2647" s="5" t="s">
        <v>2982</v>
      </c>
      <c r="BO2647" s="5" t="s">
        <v>6769</v>
      </c>
      <c r="BU2647" s="5" t="s">
        <v>6768</v>
      </c>
      <c r="BV2647" s="5" t="s">
        <v>2982</v>
      </c>
      <c r="BW2647" s="5" t="s">
        <v>6769</v>
      </c>
    </row>
    <row r="2648" spans="51:75" x14ac:dyDescent="0.3">
      <c r="AY2648" s="12" t="e">
        <f>VLOOKUP(C2648,#REF!, 2,FALSE)</f>
        <v>#REF!</v>
      </c>
      <c r="BM2648" s="5" t="s">
        <v>6770</v>
      </c>
      <c r="BN2648" s="5" t="s">
        <v>1345</v>
      </c>
      <c r="BO2648" s="5" t="s">
        <v>667</v>
      </c>
      <c r="BU2648" s="5" t="s">
        <v>6770</v>
      </c>
      <c r="BV2648" s="5" t="s">
        <v>1345</v>
      </c>
      <c r="BW2648" s="5" t="s">
        <v>667</v>
      </c>
    </row>
    <row r="2649" spans="51:75" x14ac:dyDescent="0.3">
      <c r="AY2649" s="12" t="e">
        <f>VLOOKUP(C2649,#REF!, 2,FALSE)</f>
        <v>#REF!</v>
      </c>
      <c r="BM2649" s="5" t="s">
        <v>6771</v>
      </c>
      <c r="BN2649" s="5" t="s">
        <v>17000</v>
      </c>
      <c r="BO2649" s="5" t="s">
        <v>6772</v>
      </c>
      <c r="BU2649" s="5" t="s">
        <v>6771</v>
      </c>
      <c r="BV2649" s="5" t="s">
        <v>17000</v>
      </c>
      <c r="BW2649" s="5" t="s">
        <v>6772</v>
      </c>
    </row>
    <row r="2650" spans="51:75" x14ac:dyDescent="0.3">
      <c r="AY2650" s="12" t="e">
        <f>VLOOKUP(C2650,#REF!, 2,FALSE)</f>
        <v>#REF!</v>
      </c>
      <c r="BM2650" s="5" t="s">
        <v>6773</v>
      </c>
      <c r="BN2650" s="5" t="s">
        <v>17000</v>
      </c>
      <c r="BO2650" s="5" t="s">
        <v>4453</v>
      </c>
      <c r="BU2650" s="5" t="s">
        <v>6773</v>
      </c>
      <c r="BV2650" s="5" t="s">
        <v>17000</v>
      </c>
      <c r="BW2650" s="5" t="s">
        <v>4453</v>
      </c>
    </row>
    <row r="2651" spans="51:75" x14ac:dyDescent="0.3">
      <c r="AY2651" s="12" t="e">
        <f>VLOOKUP(C2651,#REF!, 2,FALSE)</f>
        <v>#REF!</v>
      </c>
      <c r="BM2651" s="5" t="s">
        <v>6774</v>
      </c>
      <c r="BN2651" s="5" t="s">
        <v>17000</v>
      </c>
      <c r="BO2651" s="5" t="s">
        <v>5041</v>
      </c>
      <c r="BU2651" s="5" t="s">
        <v>6774</v>
      </c>
      <c r="BV2651" s="5" t="s">
        <v>17000</v>
      </c>
      <c r="BW2651" s="5" t="s">
        <v>5041</v>
      </c>
    </row>
    <row r="2652" spans="51:75" x14ac:dyDescent="0.3">
      <c r="AY2652" s="12" t="e">
        <f>VLOOKUP(C2652,#REF!, 2,FALSE)</f>
        <v>#REF!</v>
      </c>
      <c r="BM2652" s="5" t="s">
        <v>6775</v>
      </c>
      <c r="BN2652" s="5" t="s">
        <v>17000</v>
      </c>
      <c r="BO2652" s="5" t="s">
        <v>1331</v>
      </c>
      <c r="BU2652" s="5" t="s">
        <v>6775</v>
      </c>
      <c r="BV2652" s="5" t="s">
        <v>17000</v>
      </c>
      <c r="BW2652" s="5" t="s">
        <v>1331</v>
      </c>
    </row>
    <row r="2653" spans="51:75" x14ac:dyDescent="0.3">
      <c r="AY2653" s="12" t="e">
        <f>VLOOKUP(C2653,#REF!, 2,FALSE)</f>
        <v>#REF!</v>
      </c>
      <c r="BM2653" s="5" t="s">
        <v>6777</v>
      </c>
      <c r="BN2653" s="5" t="s">
        <v>17000</v>
      </c>
      <c r="BO2653" s="5" t="s">
        <v>6778</v>
      </c>
      <c r="BU2653" s="5" t="s">
        <v>6777</v>
      </c>
      <c r="BV2653" s="5" t="s">
        <v>17000</v>
      </c>
      <c r="BW2653" s="5" t="s">
        <v>6778</v>
      </c>
    </row>
    <row r="2654" spans="51:75" x14ac:dyDescent="0.3">
      <c r="AY2654" s="12" t="e">
        <f>VLOOKUP(C2654,#REF!, 2,FALSE)</f>
        <v>#REF!</v>
      </c>
      <c r="BM2654" s="5" t="s">
        <v>6779</v>
      </c>
      <c r="BN2654" s="5" t="s">
        <v>17000</v>
      </c>
      <c r="BO2654" s="5" t="s">
        <v>6780</v>
      </c>
      <c r="BU2654" s="5" t="s">
        <v>6779</v>
      </c>
      <c r="BV2654" s="5" t="s">
        <v>17000</v>
      </c>
      <c r="BW2654" s="5" t="s">
        <v>6780</v>
      </c>
    </row>
    <row r="2655" spans="51:75" x14ac:dyDescent="0.3">
      <c r="AY2655" s="12" t="e">
        <f>VLOOKUP(C2655,#REF!, 2,FALSE)</f>
        <v>#REF!</v>
      </c>
      <c r="BM2655" s="5" t="s">
        <v>6781</v>
      </c>
      <c r="BN2655" s="5" t="s">
        <v>17000</v>
      </c>
      <c r="BO2655" s="5" t="s">
        <v>6782</v>
      </c>
      <c r="BU2655" s="5" t="s">
        <v>6781</v>
      </c>
      <c r="BV2655" s="5" t="s">
        <v>17000</v>
      </c>
      <c r="BW2655" s="5" t="s">
        <v>6782</v>
      </c>
    </row>
    <row r="2656" spans="51:75" x14ac:dyDescent="0.3">
      <c r="AY2656" s="12" t="e">
        <f>VLOOKUP(C2656,#REF!, 2,FALSE)</f>
        <v>#REF!</v>
      </c>
      <c r="BM2656" s="5" t="s">
        <v>133</v>
      </c>
      <c r="BN2656" s="5" t="s">
        <v>722</v>
      </c>
      <c r="BO2656" s="5" t="s">
        <v>6783</v>
      </c>
      <c r="BU2656" s="5" t="s">
        <v>133</v>
      </c>
      <c r="BV2656" s="5" t="s">
        <v>722</v>
      </c>
      <c r="BW2656" s="5" t="s">
        <v>6783</v>
      </c>
    </row>
    <row r="2657" spans="51:75" x14ac:dyDescent="0.3">
      <c r="AY2657" s="12" t="e">
        <f>VLOOKUP(C2657,#REF!, 2,FALSE)</f>
        <v>#REF!</v>
      </c>
      <c r="BM2657" s="5" t="s">
        <v>6784</v>
      </c>
      <c r="BN2657" s="5" t="s">
        <v>17000</v>
      </c>
      <c r="BO2657" s="5" t="s">
        <v>6785</v>
      </c>
      <c r="BU2657" s="5" t="s">
        <v>6784</v>
      </c>
      <c r="BV2657" s="5" t="s">
        <v>17000</v>
      </c>
      <c r="BW2657" s="5" t="s">
        <v>6785</v>
      </c>
    </row>
    <row r="2658" spans="51:75" x14ac:dyDescent="0.3">
      <c r="AY2658" s="12" t="e">
        <f>VLOOKUP(C2658,#REF!, 2,FALSE)</f>
        <v>#REF!</v>
      </c>
      <c r="BM2658" s="5" t="s">
        <v>6786</v>
      </c>
      <c r="BN2658" s="5" t="s">
        <v>718</v>
      </c>
      <c r="BO2658" s="5" t="s">
        <v>6787</v>
      </c>
      <c r="BU2658" s="5" t="s">
        <v>6786</v>
      </c>
      <c r="BV2658" s="5" t="s">
        <v>718</v>
      </c>
      <c r="BW2658" s="5" t="s">
        <v>6787</v>
      </c>
    </row>
    <row r="2659" spans="51:75" x14ac:dyDescent="0.3">
      <c r="AY2659" s="12" t="e">
        <f>VLOOKUP(C2659,#REF!, 2,FALSE)</f>
        <v>#REF!</v>
      </c>
      <c r="BM2659" s="5" t="s">
        <v>6788</v>
      </c>
      <c r="BN2659" s="5" t="s">
        <v>618</v>
      </c>
      <c r="BO2659" s="5" t="s">
        <v>6789</v>
      </c>
      <c r="BU2659" s="5" t="s">
        <v>6788</v>
      </c>
      <c r="BV2659" s="5" t="s">
        <v>618</v>
      </c>
      <c r="BW2659" s="5" t="s">
        <v>6789</v>
      </c>
    </row>
    <row r="2660" spans="51:75" x14ac:dyDescent="0.3">
      <c r="AY2660" s="12" t="e">
        <f>VLOOKUP(C2660,#REF!, 2,FALSE)</f>
        <v>#REF!</v>
      </c>
      <c r="BM2660" s="5" t="s">
        <v>6790</v>
      </c>
      <c r="BN2660" s="5" t="s">
        <v>17000</v>
      </c>
      <c r="BO2660" s="5" t="s">
        <v>6791</v>
      </c>
      <c r="BU2660" s="5" t="s">
        <v>6790</v>
      </c>
      <c r="BV2660" s="5" t="s">
        <v>17000</v>
      </c>
      <c r="BW2660" s="5" t="s">
        <v>6791</v>
      </c>
    </row>
    <row r="2661" spans="51:75" x14ac:dyDescent="0.3">
      <c r="AY2661" s="12" t="e">
        <f>VLOOKUP(C2661,#REF!, 2,FALSE)</f>
        <v>#REF!</v>
      </c>
      <c r="BM2661" s="5" t="s">
        <v>1234</v>
      </c>
      <c r="BN2661" s="5" t="s">
        <v>17000</v>
      </c>
      <c r="BO2661" s="5" t="s">
        <v>6792</v>
      </c>
      <c r="BU2661" s="5" t="s">
        <v>1234</v>
      </c>
      <c r="BV2661" s="5" t="s">
        <v>17000</v>
      </c>
      <c r="BW2661" s="5" t="s">
        <v>6792</v>
      </c>
    </row>
    <row r="2662" spans="51:75" x14ac:dyDescent="0.3">
      <c r="AY2662" s="12" t="e">
        <f>VLOOKUP(C2662,#REF!, 2,FALSE)</f>
        <v>#REF!</v>
      </c>
      <c r="BM2662" s="5" t="s">
        <v>6793</v>
      </c>
      <c r="BN2662" s="5" t="s">
        <v>17000</v>
      </c>
      <c r="BO2662" s="5" t="s">
        <v>6794</v>
      </c>
      <c r="BU2662" s="5" t="s">
        <v>6793</v>
      </c>
      <c r="BV2662" s="5" t="s">
        <v>17000</v>
      </c>
      <c r="BW2662" s="5" t="s">
        <v>6794</v>
      </c>
    </row>
    <row r="2663" spans="51:75" x14ac:dyDescent="0.3">
      <c r="AY2663" s="12" t="e">
        <f>VLOOKUP(C2663,#REF!, 2,FALSE)</f>
        <v>#REF!</v>
      </c>
      <c r="BM2663" s="5" t="s">
        <v>6795</v>
      </c>
      <c r="BN2663" s="5" t="s">
        <v>3010</v>
      </c>
      <c r="BO2663" s="5" t="s">
        <v>6796</v>
      </c>
      <c r="BU2663" s="5" t="s">
        <v>6795</v>
      </c>
      <c r="BV2663" s="5" t="s">
        <v>3010</v>
      </c>
      <c r="BW2663" s="5" t="s">
        <v>6796</v>
      </c>
    </row>
    <row r="2664" spans="51:75" x14ac:dyDescent="0.3">
      <c r="AY2664" s="12" t="e">
        <f>VLOOKUP(C2664,#REF!, 2,FALSE)</f>
        <v>#REF!</v>
      </c>
      <c r="BM2664" s="5" t="s">
        <v>6797</v>
      </c>
      <c r="BN2664" s="5" t="s">
        <v>3092</v>
      </c>
      <c r="BO2664" s="5" t="s">
        <v>6798</v>
      </c>
      <c r="BU2664" s="5" t="s">
        <v>6797</v>
      </c>
      <c r="BV2664" s="5" t="s">
        <v>3092</v>
      </c>
      <c r="BW2664" s="5" t="s">
        <v>6798</v>
      </c>
    </row>
    <row r="2665" spans="51:75" x14ac:dyDescent="0.3">
      <c r="AY2665" s="12" t="e">
        <f>VLOOKUP(C2665,#REF!, 2,FALSE)</f>
        <v>#REF!</v>
      </c>
      <c r="BM2665" s="5" t="s">
        <v>6799</v>
      </c>
      <c r="BN2665" s="5" t="s">
        <v>17000</v>
      </c>
      <c r="BO2665" s="5" t="s">
        <v>1438</v>
      </c>
      <c r="BU2665" s="5" t="s">
        <v>6799</v>
      </c>
      <c r="BV2665" s="5" t="s">
        <v>17000</v>
      </c>
      <c r="BW2665" s="5" t="s">
        <v>1438</v>
      </c>
    </row>
    <row r="2666" spans="51:75" x14ac:dyDescent="0.3">
      <c r="AY2666" s="12" t="e">
        <f>VLOOKUP(C2666,#REF!, 2,FALSE)</f>
        <v>#REF!</v>
      </c>
      <c r="BM2666" s="5" t="s">
        <v>6800</v>
      </c>
      <c r="BN2666" s="5" t="s">
        <v>3033</v>
      </c>
      <c r="BO2666" s="5" t="s">
        <v>6801</v>
      </c>
      <c r="BU2666" s="5" t="s">
        <v>6800</v>
      </c>
      <c r="BV2666" s="5" t="s">
        <v>3033</v>
      </c>
      <c r="BW2666" s="5" t="s">
        <v>6801</v>
      </c>
    </row>
    <row r="2667" spans="51:75" x14ac:dyDescent="0.3">
      <c r="AY2667" s="12" t="e">
        <f>VLOOKUP(C2667,#REF!, 2,FALSE)</f>
        <v>#REF!</v>
      </c>
      <c r="BM2667" s="5" t="s">
        <v>6802</v>
      </c>
      <c r="BN2667" s="5" t="s">
        <v>865</v>
      </c>
      <c r="BO2667" s="5" t="s">
        <v>6803</v>
      </c>
      <c r="BU2667" s="5" t="s">
        <v>6802</v>
      </c>
      <c r="BV2667" s="5" t="s">
        <v>865</v>
      </c>
      <c r="BW2667" s="5" t="s">
        <v>6803</v>
      </c>
    </row>
    <row r="2668" spans="51:75" x14ac:dyDescent="0.3">
      <c r="AY2668" s="12" t="e">
        <f>VLOOKUP(C2668,#REF!, 2,FALSE)</f>
        <v>#REF!</v>
      </c>
      <c r="BM2668" s="5" t="s">
        <v>6805</v>
      </c>
      <c r="BN2668" s="5" t="s">
        <v>3210</v>
      </c>
      <c r="BO2668" s="5" t="s">
        <v>3907</v>
      </c>
      <c r="BU2668" s="5" t="s">
        <v>6805</v>
      </c>
      <c r="BV2668" s="5" t="s">
        <v>3210</v>
      </c>
      <c r="BW2668" s="5" t="s">
        <v>3907</v>
      </c>
    </row>
    <row r="2669" spans="51:75" x14ac:dyDescent="0.3">
      <c r="AY2669" s="12" t="e">
        <f>VLOOKUP(C2669,#REF!, 2,FALSE)</f>
        <v>#REF!</v>
      </c>
      <c r="BM2669" s="5" t="s">
        <v>6806</v>
      </c>
      <c r="BN2669" s="5" t="s">
        <v>630</v>
      </c>
      <c r="BO2669" s="5" t="s">
        <v>6807</v>
      </c>
      <c r="BU2669" s="5" t="s">
        <v>6806</v>
      </c>
      <c r="BV2669" s="5" t="s">
        <v>630</v>
      </c>
      <c r="BW2669" s="5" t="s">
        <v>6807</v>
      </c>
    </row>
    <row r="2670" spans="51:75" x14ac:dyDescent="0.3">
      <c r="AY2670" s="12" t="e">
        <f>VLOOKUP(C2670,#REF!, 2,FALSE)</f>
        <v>#REF!</v>
      </c>
      <c r="BM2670" s="5" t="s">
        <v>6808</v>
      </c>
      <c r="BN2670" s="5" t="s">
        <v>1345</v>
      </c>
      <c r="BO2670" s="5" t="s">
        <v>6809</v>
      </c>
      <c r="BU2670" s="5" t="s">
        <v>6808</v>
      </c>
      <c r="BV2670" s="5" t="s">
        <v>1345</v>
      </c>
      <c r="BW2670" s="5" t="s">
        <v>6809</v>
      </c>
    </row>
    <row r="2671" spans="51:75" x14ac:dyDescent="0.3">
      <c r="AY2671" s="12" t="e">
        <f>VLOOKUP(C2671,#REF!, 2,FALSE)</f>
        <v>#REF!</v>
      </c>
      <c r="BM2671" s="5" t="s">
        <v>6810</v>
      </c>
      <c r="BN2671" s="5" t="s">
        <v>17000</v>
      </c>
      <c r="BO2671" s="5" t="s">
        <v>6812</v>
      </c>
      <c r="BU2671" s="5" t="s">
        <v>6810</v>
      </c>
      <c r="BV2671" s="5" t="s">
        <v>17000</v>
      </c>
      <c r="BW2671" s="5" t="s">
        <v>6812</v>
      </c>
    </row>
    <row r="2672" spans="51:75" x14ac:dyDescent="0.3">
      <c r="AY2672" s="12" t="e">
        <f>VLOOKUP(C2672,#REF!, 2,FALSE)</f>
        <v>#REF!</v>
      </c>
      <c r="BM2672" s="5" t="s">
        <v>1235</v>
      </c>
      <c r="BN2672" s="5" t="s">
        <v>1016</v>
      </c>
      <c r="BO2672" s="5" t="s">
        <v>6813</v>
      </c>
      <c r="BU2672" s="5" t="s">
        <v>1235</v>
      </c>
      <c r="BV2672" s="5" t="s">
        <v>1016</v>
      </c>
      <c r="BW2672" s="5" t="s">
        <v>6813</v>
      </c>
    </row>
    <row r="2673" spans="51:75" x14ac:dyDescent="0.3">
      <c r="AY2673" s="12" t="e">
        <f>VLOOKUP(C2673,#REF!, 2,FALSE)</f>
        <v>#REF!</v>
      </c>
      <c r="BM2673" s="5" t="s">
        <v>6815</v>
      </c>
      <c r="BN2673" s="5" t="s">
        <v>797</v>
      </c>
      <c r="BO2673" s="5" t="s">
        <v>6816</v>
      </c>
      <c r="BU2673" s="5" t="s">
        <v>6815</v>
      </c>
      <c r="BV2673" s="5" t="s">
        <v>797</v>
      </c>
      <c r="BW2673" s="5" t="s">
        <v>6816</v>
      </c>
    </row>
    <row r="2674" spans="51:75" x14ac:dyDescent="0.3">
      <c r="AY2674" s="12" t="e">
        <f>VLOOKUP(C2674,#REF!, 2,FALSE)</f>
        <v>#REF!</v>
      </c>
      <c r="BM2674" s="5" t="s">
        <v>6817</v>
      </c>
      <c r="BN2674" s="5" t="s">
        <v>797</v>
      </c>
      <c r="BO2674" s="5" t="s">
        <v>4278</v>
      </c>
      <c r="BU2674" s="5" t="s">
        <v>6817</v>
      </c>
      <c r="BV2674" s="5" t="s">
        <v>797</v>
      </c>
      <c r="BW2674" s="5" t="s">
        <v>4278</v>
      </c>
    </row>
    <row r="2675" spans="51:75" x14ac:dyDescent="0.3">
      <c r="AY2675" s="12" t="e">
        <f>VLOOKUP(C2675,#REF!, 2,FALSE)</f>
        <v>#REF!</v>
      </c>
      <c r="BM2675" s="5" t="s">
        <v>6818</v>
      </c>
      <c r="BN2675" s="5" t="s">
        <v>806</v>
      </c>
      <c r="BO2675" s="5" t="s">
        <v>3575</v>
      </c>
      <c r="BU2675" s="5" t="s">
        <v>6818</v>
      </c>
      <c r="BV2675" s="5" t="s">
        <v>806</v>
      </c>
      <c r="BW2675" s="5" t="s">
        <v>3575</v>
      </c>
    </row>
    <row r="2676" spans="51:75" x14ac:dyDescent="0.3">
      <c r="AY2676" s="12" t="e">
        <f>VLOOKUP(C2676,#REF!, 2,FALSE)</f>
        <v>#REF!</v>
      </c>
      <c r="BM2676" s="5" t="s">
        <v>6819</v>
      </c>
      <c r="BN2676" s="5" t="s">
        <v>797</v>
      </c>
      <c r="BO2676" s="5" t="s">
        <v>6820</v>
      </c>
      <c r="BU2676" s="5" t="s">
        <v>6819</v>
      </c>
      <c r="BV2676" s="5" t="s">
        <v>797</v>
      </c>
      <c r="BW2676" s="5" t="s">
        <v>6820</v>
      </c>
    </row>
    <row r="2677" spans="51:75" x14ac:dyDescent="0.3">
      <c r="AY2677" s="12" t="e">
        <f>VLOOKUP(C2677,#REF!, 2,FALSE)</f>
        <v>#REF!</v>
      </c>
      <c r="BM2677" s="5" t="s">
        <v>6821</v>
      </c>
      <c r="BN2677" s="5" t="s">
        <v>17000</v>
      </c>
      <c r="BO2677" s="5" t="s">
        <v>2428</v>
      </c>
      <c r="BU2677" s="5" t="s">
        <v>6821</v>
      </c>
      <c r="BV2677" s="5" t="s">
        <v>17000</v>
      </c>
      <c r="BW2677" s="5" t="s">
        <v>2428</v>
      </c>
    </row>
    <row r="2678" spans="51:75" x14ac:dyDescent="0.3">
      <c r="AY2678" s="12" t="e">
        <f>VLOOKUP(C2678,#REF!, 2,FALSE)</f>
        <v>#REF!</v>
      </c>
      <c r="BM2678" s="5" t="s">
        <v>6822</v>
      </c>
      <c r="BN2678" s="5" t="s">
        <v>943</v>
      </c>
      <c r="BO2678" s="5" t="s">
        <v>6823</v>
      </c>
      <c r="BU2678" s="5" t="s">
        <v>6822</v>
      </c>
      <c r="BV2678" s="5" t="s">
        <v>943</v>
      </c>
      <c r="BW2678" s="5" t="s">
        <v>6823</v>
      </c>
    </row>
    <row r="2679" spans="51:75" x14ac:dyDescent="0.3">
      <c r="AY2679" s="12" t="e">
        <f>VLOOKUP(C2679,#REF!, 2,FALSE)</f>
        <v>#REF!</v>
      </c>
      <c r="BM2679" s="5" t="s">
        <v>6824</v>
      </c>
      <c r="BN2679" s="5" t="s">
        <v>943</v>
      </c>
      <c r="BO2679" s="5" t="s">
        <v>6825</v>
      </c>
      <c r="BU2679" s="5" t="s">
        <v>6824</v>
      </c>
      <c r="BV2679" s="5" t="s">
        <v>943</v>
      </c>
      <c r="BW2679" s="5" t="s">
        <v>6825</v>
      </c>
    </row>
    <row r="2680" spans="51:75" x14ac:dyDescent="0.3">
      <c r="AY2680" s="12" t="e">
        <f>VLOOKUP(C2680,#REF!, 2,FALSE)</f>
        <v>#REF!</v>
      </c>
      <c r="BM2680" s="5" t="s">
        <v>1236</v>
      </c>
      <c r="BN2680" s="5" t="s">
        <v>855</v>
      </c>
      <c r="BO2680" s="5" t="s">
        <v>6827</v>
      </c>
      <c r="BU2680" s="5" t="s">
        <v>1236</v>
      </c>
      <c r="BV2680" s="5" t="s">
        <v>855</v>
      </c>
      <c r="BW2680" s="5" t="s">
        <v>6827</v>
      </c>
    </row>
    <row r="2681" spans="51:75" x14ac:dyDescent="0.3">
      <c r="AY2681" s="12" t="e">
        <f>VLOOKUP(C2681,#REF!, 2,FALSE)</f>
        <v>#REF!</v>
      </c>
      <c r="BM2681" s="5" t="s">
        <v>6829</v>
      </c>
      <c r="BN2681" s="5" t="s">
        <v>2986</v>
      </c>
      <c r="BO2681" s="5" t="s">
        <v>6830</v>
      </c>
      <c r="BU2681" s="5" t="s">
        <v>6829</v>
      </c>
      <c r="BV2681" s="5" t="s">
        <v>2986</v>
      </c>
      <c r="BW2681" s="5" t="s">
        <v>6830</v>
      </c>
    </row>
    <row r="2682" spans="51:75" x14ac:dyDescent="0.3">
      <c r="AY2682" s="12" t="e">
        <f>VLOOKUP(C2682,#REF!, 2,FALSE)</f>
        <v>#REF!</v>
      </c>
      <c r="BM2682" s="5" t="s">
        <v>6831</v>
      </c>
      <c r="BN2682" s="5" t="s">
        <v>3102</v>
      </c>
      <c r="BO2682" s="5" t="s">
        <v>1273</v>
      </c>
      <c r="BU2682" s="5" t="s">
        <v>6831</v>
      </c>
      <c r="BV2682" s="5" t="s">
        <v>3102</v>
      </c>
      <c r="BW2682" s="5" t="s">
        <v>1273</v>
      </c>
    </row>
    <row r="2683" spans="51:75" x14ac:dyDescent="0.3">
      <c r="AY2683" s="12" t="e">
        <f>VLOOKUP(C2683,#REF!, 2,FALSE)</f>
        <v>#REF!</v>
      </c>
      <c r="BM2683" s="5" t="s">
        <v>1237</v>
      </c>
      <c r="BN2683" s="5" t="s">
        <v>633</v>
      </c>
      <c r="BO2683" s="5" t="s">
        <v>6832</v>
      </c>
      <c r="BU2683" s="5" t="s">
        <v>1237</v>
      </c>
      <c r="BV2683" s="5" t="s">
        <v>633</v>
      </c>
      <c r="BW2683" s="5" t="s">
        <v>6832</v>
      </c>
    </row>
    <row r="2684" spans="51:75" x14ac:dyDescent="0.3">
      <c r="AY2684" s="12" t="e">
        <f>VLOOKUP(C2684,#REF!, 2,FALSE)</f>
        <v>#REF!</v>
      </c>
      <c r="BM2684" s="5" t="s">
        <v>6833</v>
      </c>
      <c r="BN2684" s="5" t="s">
        <v>618</v>
      </c>
      <c r="BO2684" s="5" t="s">
        <v>6834</v>
      </c>
      <c r="BU2684" s="5" t="s">
        <v>6833</v>
      </c>
      <c r="BV2684" s="5" t="s">
        <v>618</v>
      </c>
      <c r="BW2684" s="5" t="s">
        <v>6834</v>
      </c>
    </row>
    <row r="2685" spans="51:75" x14ac:dyDescent="0.3">
      <c r="AY2685" s="12" t="e">
        <f>VLOOKUP(C2685,#REF!, 2,FALSE)</f>
        <v>#REF!</v>
      </c>
      <c r="BM2685" s="5" t="s">
        <v>6836</v>
      </c>
      <c r="BN2685" s="5" t="s">
        <v>619</v>
      </c>
      <c r="BO2685" s="5" t="s">
        <v>6837</v>
      </c>
      <c r="BU2685" s="5" t="s">
        <v>6836</v>
      </c>
      <c r="BV2685" s="5" t="s">
        <v>619</v>
      </c>
      <c r="BW2685" s="5" t="s">
        <v>6837</v>
      </c>
    </row>
    <row r="2686" spans="51:75" x14ac:dyDescent="0.3">
      <c r="AY2686" s="12" t="e">
        <f>VLOOKUP(C2686,#REF!, 2,FALSE)</f>
        <v>#REF!</v>
      </c>
      <c r="BM2686" s="5" t="s">
        <v>6838</v>
      </c>
      <c r="BN2686" s="5" t="s">
        <v>734</v>
      </c>
      <c r="BO2686" s="5" t="s">
        <v>2986</v>
      </c>
      <c r="BU2686" s="5" t="s">
        <v>6838</v>
      </c>
      <c r="BV2686" s="5" t="s">
        <v>734</v>
      </c>
      <c r="BW2686" s="5" t="s">
        <v>2986</v>
      </c>
    </row>
    <row r="2687" spans="51:75" x14ac:dyDescent="0.3">
      <c r="AY2687" s="12" t="e">
        <f>VLOOKUP(C2687,#REF!, 2,FALSE)</f>
        <v>#REF!</v>
      </c>
      <c r="BM2687" s="5" t="s">
        <v>6839</v>
      </c>
      <c r="BN2687" s="5" t="s">
        <v>1272</v>
      </c>
      <c r="BO2687" s="5" t="s">
        <v>1018</v>
      </c>
      <c r="BU2687" s="5" t="s">
        <v>6839</v>
      </c>
      <c r="BV2687" s="5" t="s">
        <v>1272</v>
      </c>
      <c r="BW2687" s="5" t="s">
        <v>1018</v>
      </c>
    </row>
    <row r="2688" spans="51:75" x14ac:dyDescent="0.3">
      <c r="AY2688" s="12" t="e">
        <f>VLOOKUP(C2688,#REF!, 2,FALSE)</f>
        <v>#REF!</v>
      </c>
      <c r="BM2688" s="5" t="s">
        <v>1238</v>
      </c>
      <c r="BN2688" s="5" t="s">
        <v>865</v>
      </c>
      <c r="BO2688" s="5" t="s">
        <v>6840</v>
      </c>
      <c r="BU2688" s="5" t="s">
        <v>1238</v>
      </c>
      <c r="BV2688" s="5" t="s">
        <v>865</v>
      </c>
      <c r="BW2688" s="5" t="s">
        <v>6840</v>
      </c>
    </row>
    <row r="2689" spans="51:75" x14ac:dyDescent="0.3">
      <c r="AY2689" s="12" t="e">
        <f>VLOOKUP(C2689,#REF!, 2,FALSE)</f>
        <v>#REF!</v>
      </c>
      <c r="BM2689" s="5" t="s">
        <v>6841</v>
      </c>
      <c r="BN2689" s="5" t="s">
        <v>2982</v>
      </c>
      <c r="BO2689" s="5" t="s">
        <v>6842</v>
      </c>
      <c r="BU2689" s="5" t="s">
        <v>6841</v>
      </c>
      <c r="BV2689" s="5" t="s">
        <v>2982</v>
      </c>
      <c r="BW2689" s="5" t="s">
        <v>6842</v>
      </c>
    </row>
    <row r="2690" spans="51:75" x14ac:dyDescent="0.3">
      <c r="AY2690" s="12" t="e">
        <f>VLOOKUP(C2690,#REF!, 2,FALSE)</f>
        <v>#REF!</v>
      </c>
      <c r="BM2690" s="5" t="s">
        <v>6843</v>
      </c>
      <c r="BN2690" s="5" t="s">
        <v>661</v>
      </c>
      <c r="BO2690" s="5" t="s">
        <v>6844</v>
      </c>
      <c r="BU2690" s="5" t="s">
        <v>6843</v>
      </c>
      <c r="BV2690" s="5" t="s">
        <v>661</v>
      </c>
      <c r="BW2690" s="5" t="s">
        <v>6844</v>
      </c>
    </row>
    <row r="2691" spans="51:75" x14ac:dyDescent="0.3">
      <c r="AY2691" s="12" t="e">
        <f>VLOOKUP(C2691,#REF!, 2,FALSE)</f>
        <v>#REF!</v>
      </c>
      <c r="BM2691" s="5" t="s">
        <v>6845</v>
      </c>
      <c r="BN2691" s="5" t="s">
        <v>661</v>
      </c>
      <c r="BO2691" s="5" t="s">
        <v>867</v>
      </c>
      <c r="BU2691" s="5" t="s">
        <v>6845</v>
      </c>
      <c r="BV2691" s="5" t="s">
        <v>661</v>
      </c>
      <c r="BW2691" s="5" t="s">
        <v>867</v>
      </c>
    </row>
    <row r="2692" spans="51:75" x14ac:dyDescent="0.3">
      <c r="AY2692" s="12" t="e">
        <f>VLOOKUP(C2692,#REF!, 2,FALSE)</f>
        <v>#REF!</v>
      </c>
      <c r="BM2692" s="5" t="s">
        <v>1239</v>
      </c>
      <c r="BN2692" s="5" t="s">
        <v>672</v>
      </c>
      <c r="BO2692" s="5" t="s">
        <v>1267</v>
      </c>
      <c r="BU2692" s="5" t="s">
        <v>1239</v>
      </c>
      <c r="BV2692" s="5" t="s">
        <v>672</v>
      </c>
      <c r="BW2692" s="5" t="s">
        <v>1267</v>
      </c>
    </row>
    <row r="2693" spans="51:75" x14ac:dyDescent="0.3">
      <c r="AY2693" s="12" t="e">
        <f>VLOOKUP(C2693,#REF!, 2,FALSE)</f>
        <v>#REF!</v>
      </c>
      <c r="BM2693" s="5" t="s">
        <v>6846</v>
      </c>
      <c r="BN2693" s="5" t="s">
        <v>1142</v>
      </c>
      <c r="BO2693" s="5" t="s">
        <v>6261</v>
      </c>
      <c r="BU2693" s="5" t="s">
        <v>6846</v>
      </c>
      <c r="BV2693" s="5" t="s">
        <v>1142</v>
      </c>
      <c r="BW2693" s="5" t="s">
        <v>6261</v>
      </c>
    </row>
    <row r="2694" spans="51:75" x14ac:dyDescent="0.3">
      <c r="AY2694" s="12" t="e">
        <f>VLOOKUP(C2694,#REF!, 2,FALSE)</f>
        <v>#REF!</v>
      </c>
      <c r="BM2694" s="5" t="s">
        <v>6848</v>
      </c>
      <c r="BN2694" s="5" t="s">
        <v>3010</v>
      </c>
      <c r="BO2694" s="5" t="s">
        <v>5047</v>
      </c>
      <c r="BU2694" s="5" t="s">
        <v>6848</v>
      </c>
      <c r="BV2694" s="5" t="s">
        <v>3010</v>
      </c>
      <c r="BW2694" s="5" t="s">
        <v>5047</v>
      </c>
    </row>
    <row r="2695" spans="51:75" x14ac:dyDescent="0.3">
      <c r="AY2695" s="12" t="e">
        <f>VLOOKUP(C2695,#REF!, 2,FALSE)</f>
        <v>#REF!</v>
      </c>
      <c r="BM2695" s="5" t="s">
        <v>6849</v>
      </c>
      <c r="BN2695" s="5" t="s">
        <v>661</v>
      </c>
      <c r="BO2695" s="5" t="s">
        <v>4078</v>
      </c>
      <c r="BU2695" s="5" t="s">
        <v>6849</v>
      </c>
      <c r="BV2695" s="5" t="s">
        <v>661</v>
      </c>
      <c r="BW2695" s="5" t="s">
        <v>4078</v>
      </c>
    </row>
    <row r="2696" spans="51:75" x14ac:dyDescent="0.3">
      <c r="AY2696" s="12" t="e">
        <f>VLOOKUP(C2696,#REF!, 2,FALSE)</f>
        <v>#REF!</v>
      </c>
      <c r="BM2696" s="5" t="s">
        <v>6850</v>
      </c>
      <c r="BN2696" s="5" t="s">
        <v>661</v>
      </c>
      <c r="BO2696" s="5" t="s">
        <v>6851</v>
      </c>
      <c r="BU2696" s="5" t="s">
        <v>6850</v>
      </c>
      <c r="BV2696" s="5" t="s">
        <v>661</v>
      </c>
      <c r="BW2696" s="5" t="s">
        <v>6851</v>
      </c>
    </row>
    <row r="2697" spans="51:75" x14ac:dyDescent="0.3">
      <c r="AY2697" s="12" t="e">
        <f>VLOOKUP(C2697,#REF!, 2,FALSE)</f>
        <v>#REF!</v>
      </c>
      <c r="BM2697" s="5" t="s">
        <v>6852</v>
      </c>
      <c r="BN2697" s="5" t="s">
        <v>661</v>
      </c>
      <c r="BO2697" s="5" t="s">
        <v>6193</v>
      </c>
      <c r="BU2697" s="5" t="s">
        <v>6852</v>
      </c>
      <c r="BV2697" s="5" t="s">
        <v>661</v>
      </c>
      <c r="BW2697" s="5" t="s">
        <v>6193</v>
      </c>
    </row>
    <row r="2698" spans="51:75" x14ac:dyDescent="0.3">
      <c r="AY2698" s="12" t="e">
        <f>VLOOKUP(C2698,#REF!, 2,FALSE)</f>
        <v>#REF!</v>
      </c>
      <c r="BM2698" s="5" t="s">
        <v>6853</v>
      </c>
      <c r="BN2698" s="5" t="s">
        <v>1272</v>
      </c>
      <c r="BO2698" s="5" t="s">
        <v>6842</v>
      </c>
      <c r="BU2698" s="5" t="s">
        <v>6853</v>
      </c>
      <c r="BV2698" s="5" t="s">
        <v>1272</v>
      </c>
      <c r="BW2698" s="5" t="s">
        <v>6842</v>
      </c>
    </row>
    <row r="2699" spans="51:75" x14ac:dyDescent="0.3">
      <c r="AY2699" s="12" t="e">
        <f>VLOOKUP(C2699,#REF!, 2,FALSE)</f>
        <v>#REF!</v>
      </c>
      <c r="BM2699" s="5" t="s">
        <v>6854</v>
      </c>
      <c r="BN2699" s="5" t="s">
        <v>1345</v>
      </c>
      <c r="BO2699" s="5" t="s">
        <v>728</v>
      </c>
      <c r="BU2699" s="5" t="s">
        <v>6854</v>
      </c>
      <c r="BV2699" s="5" t="s">
        <v>1345</v>
      </c>
      <c r="BW2699" s="5" t="s">
        <v>728</v>
      </c>
    </row>
    <row r="2700" spans="51:75" x14ac:dyDescent="0.3">
      <c r="AY2700" s="12" t="e">
        <f>VLOOKUP(C2700,#REF!, 2,FALSE)</f>
        <v>#REF!</v>
      </c>
      <c r="BM2700" s="5" t="s">
        <v>6855</v>
      </c>
      <c r="BN2700" s="5" t="s">
        <v>661</v>
      </c>
      <c r="BO2700" s="5" t="s">
        <v>6856</v>
      </c>
      <c r="BU2700" s="5" t="s">
        <v>6855</v>
      </c>
      <c r="BV2700" s="5" t="s">
        <v>661</v>
      </c>
      <c r="BW2700" s="5" t="s">
        <v>6856</v>
      </c>
    </row>
    <row r="2701" spans="51:75" x14ac:dyDescent="0.3">
      <c r="AY2701" s="12" t="e">
        <f>VLOOKUP(C2701,#REF!, 2,FALSE)</f>
        <v>#REF!</v>
      </c>
      <c r="BM2701" s="5" t="s">
        <v>1240</v>
      </c>
      <c r="BN2701" s="5" t="s">
        <v>1142</v>
      </c>
      <c r="BO2701" s="5" t="s">
        <v>6856</v>
      </c>
      <c r="BU2701" s="5" t="s">
        <v>1240</v>
      </c>
      <c r="BV2701" s="5" t="s">
        <v>1142</v>
      </c>
      <c r="BW2701" s="5" t="s">
        <v>6856</v>
      </c>
    </row>
    <row r="2702" spans="51:75" x14ac:dyDescent="0.3">
      <c r="AY2702" s="12" t="e">
        <f>VLOOKUP(C2702,#REF!, 2,FALSE)</f>
        <v>#REF!</v>
      </c>
      <c r="BM2702" s="5" t="s">
        <v>6857</v>
      </c>
      <c r="BN2702" s="5" t="s">
        <v>660</v>
      </c>
      <c r="BO2702" s="5" t="s">
        <v>2654</v>
      </c>
      <c r="BU2702" s="5" t="s">
        <v>6857</v>
      </c>
      <c r="BV2702" s="5" t="s">
        <v>660</v>
      </c>
      <c r="BW2702" s="5" t="s">
        <v>2654</v>
      </c>
    </row>
    <row r="2703" spans="51:75" x14ac:dyDescent="0.3">
      <c r="AY2703" s="12" t="e">
        <f>VLOOKUP(C2703,#REF!, 2,FALSE)</f>
        <v>#REF!</v>
      </c>
      <c r="BM2703" s="5" t="s">
        <v>6858</v>
      </c>
      <c r="BN2703" s="5" t="s">
        <v>3010</v>
      </c>
      <c r="BO2703" s="5" t="s">
        <v>1011</v>
      </c>
      <c r="BU2703" s="5" t="s">
        <v>6858</v>
      </c>
      <c r="BV2703" s="5" t="s">
        <v>3010</v>
      </c>
      <c r="BW2703" s="5" t="s">
        <v>1011</v>
      </c>
    </row>
    <row r="2704" spans="51:75" x14ac:dyDescent="0.3">
      <c r="AY2704" s="12" t="e">
        <f>VLOOKUP(C2704,#REF!, 2,FALSE)</f>
        <v>#REF!</v>
      </c>
      <c r="BM2704" s="5" t="s">
        <v>6859</v>
      </c>
      <c r="BN2704" s="5" t="s">
        <v>3010</v>
      </c>
      <c r="BO2704" s="5" t="s">
        <v>4344</v>
      </c>
      <c r="BU2704" s="5" t="s">
        <v>6859</v>
      </c>
      <c r="BV2704" s="5" t="s">
        <v>3010</v>
      </c>
      <c r="BW2704" s="5" t="s">
        <v>4344</v>
      </c>
    </row>
    <row r="2705" spans="51:75" x14ac:dyDescent="0.3">
      <c r="AY2705" s="12" t="e">
        <f>VLOOKUP(C2705,#REF!, 2,FALSE)</f>
        <v>#REF!</v>
      </c>
      <c r="BM2705" s="5" t="s">
        <v>6860</v>
      </c>
      <c r="BN2705" s="5" t="s">
        <v>1345</v>
      </c>
      <c r="BO2705" s="5" t="s">
        <v>2263</v>
      </c>
      <c r="BU2705" s="5" t="s">
        <v>6860</v>
      </c>
      <c r="BV2705" s="5" t="s">
        <v>1345</v>
      </c>
      <c r="BW2705" s="5" t="s">
        <v>2263</v>
      </c>
    </row>
    <row r="2706" spans="51:75" x14ac:dyDescent="0.3">
      <c r="AY2706" s="12" t="e">
        <f>VLOOKUP(C2706,#REF!, 2,FALSE)</f>
        <v>#REF!</v>
      </c>
      <c r="BM2706" s="5" t="s">
        <v>6862</v>
      </c>
      <c r="BN2706" s="5" t="s">
        <v>625</v>
      </c>
      <c r="BO2706" s="5" t="s">
        <v>1870</v>
      </c>
      <c r="BU2706" s="5" t="s">
        <v>6862</v>
      </c>
      <c r="BV2706" s="5" t="s">
        <v>625</v>
      </c>
      <c r="BW2706" s="5" t="s">
        <v>1870</v>
      </c>
    </row>
    <row r="2707" spans="51:75" x14ac:dyDescent="0.3">
      <c r="AY2707" s="12" t="e">
        <f>VLOOKUP(C2707,#REF!, 2,FALSE)</f>
        <v>#REF!</v>
      </c>
      <c r="BM2707" s="5" t="s">
        <v>6863</v>
      </c>
      <c r="BN2707" s="5" t="s">
        <v>1275</v>
      </c>
      <c r="BO2707" s="5" t="s">
        <v>6864</v>
      </c>
      <c r="BU2707" s="5" t="s">
        <v>6863</v>
      </c>
      <c r="BV2707" s="5" t="s">
        <v>1275</v>
      </c>
      <c r="BW2707" s="5" t="s">
        <v>6864</v>
      </c>
    </row>
    <row r="2708" spans="51:75" x14ac:dyDescent="0.3">
      <c r="AY2708" s="12" t="e">
        <f>VLOOKUP(C2708,#REF!, 2,FALSE)</f>
        <v>#REF!</v>
      </c>
      <c r="BM2708" s="5" t="s">
        <v>1241</v>
      </c>
      <c r="BN2708" s="5" t="s">
        <v>3261</v>
      </c>
      <c r="BO2708" s="5" t="s">
        <v>4496</v>
      </c>
      <c r="BU2708" s="5" t="s">
        <v>1241</v>
      </c>
      <c r="BV2708" s="5" t="s">
        <v>3261</v>
      </c>
      <c r="BW2708" s="5" t="s">
        <v>4496</v>
      </c>
    </row>
    <row r="2709" spans="51:75" x14ac:dyDescent="0.3">
      <c r="AY2709" s="12" t="e">
        <f>VLOOKUP(C2709,#REF!, 2,FALSE)</f>
        <v>#REF!</v>
      </c>
      <c r="BM2709" s="5" t="s">
        <v>1242</v>
      </c>
      <c r="BN2709" s="5" t="s">
        <v>3050</v>
      </c>
      <c r="BO2709" s="5" t="s">
        <v>6865</v>
      </c>
      <c r="BU2709" s="5" t="s">
        <v>1242</v>
      </c>
      <c r="BV2709" s="5" t="s">
        <v>3050</v>
      </c>
      <c r="BW2709" s="5" t="s">
        <v>6865</v>
      </c>
    </row>
    <row r="2710" spans="51:75" x14ac:dyDescent="0.3">
      <c r="AY2710" s="12" t="e">
        <f>VLOOKUP(C2710,#REF!, 2,FALSE)</f>
        <v>#REF!</v>
      </c>
      <c r="BM2710" s="5" t="s">
        <v>6866</v>
      </c>
      <c r="BN2710" s="5" t="s">
        <v>865</v>
      </c>
      <c r="BO2710" s="5" t="s">
        <v>1057</v>
      </c>
      <c r="BU2710" s="5" t="s">
        <v>6866</v>
      </c>
      <c r="BV2710" s="5" t="s">
        <v>865</v>
      </c>
      <c r="BW2710" s="5" t="s">
        <v>1057</v>
      </c>
    </row>
    <row r="2711" spans="51:75" x14ac:dyDescent="0.3">
      <c r="AY2711" s="12" t="e">
        <f>VLOOKUP(C2711,#REF!, 2,FALSE)</f>
        <v>#REF!</v>
      </c>
      <c r="BM2711" s="5" t="s">
        <v>6867</v>
      </c>
      <c r="BN2711" s="5" t="s">
        <v>17000</v>
      </c>
      <c r="BO2711" s="5" t="s">
        <v>6868</v>
      </c>
      <c r="BU2711" s="5" t="s">
        <v>6867</v>
      </c>
      <c r="BV2711" s="5" t="s">
        <v>17000</v>
      </c>
      <c r="BW2711" s="5" t="s">
        <v>6868</v>
      </c>
    </row>
    <row r="2712" spans="51:75" x14ac:dyDescent="0.3">
      <c r="AY2712" s="12" t="e">
        <f>VLOOKUP(C2712,#REF!, 2,FALSE)</f>
        <v>#REF!</v>
      </c>
      <c r="BM2712" s="5" t="s">
        <v>1243</v>
      </c>
      <c r="BN2712" s="5" t="s">
        <v>1345</v>
      </c>
      <c r="BO2712" s="5" t="s">
        <v>6865</v>
      </c>
      <c r="BU2712" s="5" t="s">
        <v>1243</v>
      </c>
      <c r="BV2712" s="5" t="s">
        <v>1345</v>
      </c>
      <c r="BW2712" s="5" t="s">
        <v>6865</v>
      </c>
    </row>
    <row r="2713" spans="51:75" x14ac:dyDescent="0.3">
      <c r="AY2713" s="12" t="e">
        <f>VLOOKUP(C2713,#REF!, 2,FALSE)</f>
        <v>#REF!</v>
      </c>
      <c r="BM2713" s="5" t="s">
        <v>6869</v>
      </c>
      <c r="BN2713" s="5" t="s">
        <v>1345</v>
      </c>
      <c r="BO2713" s="5" t="s">
        <v>6870</v>
      </c>
      <c r="BU2713" s="5" t="s">
        <v>6869</v>
      </c>
      <c r="BV2713" s="5" t="s">
        <v>1345</v>
      </c>
      <c r="BW2713" s="5" t="s">
        <v>6870</v>
      </c>
    </row>
    <row r="2714" spans="51:75" x14ac:dyDescent="0.3">
      <c r="AY2714" s="12" t="e">
        <f>VLOOKUP(C2714,#REF!, 2,FALSE)</f>
        <v>#REF!</v>
      </c>
      <c r="BM2714" s="5" t="s">
        <v>6871</v>
      </c>
      <c r="BN2714" s="5" t="s">
        <v>625</v>
      </c>
      <c r="BO2714" s="5" t="s">
        <v>3545</v>
      </c>
      <c r="BU2714" s="5" t="s">
        <v>6871</v>
      </c>
      <c r="BV2714" s="5" t="s">
        <v>625</v>
      </c>
      <c r="BW2714" s="5" t="s">
        <v>3545</v>
      </c>
    </row>
    <row r="2715" spans="51:75" x14ac:dyDescent="0.3">
      <c r="AY2715" s="12" t="e">
        <f>VLOOKUP(C2715,#REF!, 2,FALSE)</f>
        <v>#REF!</v>
      </c>
      <c r="BM2715" s="5" t="s">
        <v>6872</v>
      </c>
      <c r="BN2715" s="5" t="s">
        <v>672</v>
      </c>
      <c r="BO2715" s="5" t="s">
        <v>6873</v>
      </c>
      <c r="BU2715" s="5" t="s">
        <v>6872</v>
      </c>
      <c r="BV2715" s="5" t="s">
        <v>672</v>
      </c>
      <c r="BW2715" s="5" t="s">
        <v>6873</v>
      </c>
    </row>
    <row r="2716" spans="51:75" x14ac:dyDescent="0.3">
      <c r="AY2716" s="12" t="e">
        <f>VLOOKUP(C2716,#REF!, 2,FALSE)</f>
        <v>#REF!</v>
      </c>
      <c r="BM2716" s="5" t="s">
        <v>6874</v>
      </c>
      <c r="BN2716" s="5" t="s">
        <v>17000</v>
      </c>
      <c r="BO2716" s="5" t="s">
        <v>5613</v>
      </c>
      <c r="BU2716" s="5" t="s">
        <v>6874</v>
      </c>
      <c r="BV2716" s="5" t="s">
        <v>17000</v>
      </c>
      <c r="BW2716" s="5" t="s">
        <v>5613</v>
      </c>
    </row>
    <row r="2717" spans="51:75" x14ac:dyDescent="0.3">
      <c r="AY2717" s="12" t="e">
        <f>VLOOKUP(C2717,#REF!, 2,FALSE)</f>
        <v>#REF!</v>
      </c>
      <c r="BM2717" s="5" t="s">
        <v>6875</v>
      </c>
      <c r="BN2717" s="5" t="s">
        <v>3050</v>
      </c>
      <c r="BO2717" s="5" t="s">
        <v>773</v>
      </c>
      <c r="BU2717" s="5" t="s">
        <v>6875</v>
      </c>
      <c r="BV2717" s="5" t="s">
        <v>3050</v>
      </c>
      <c r="BW2717" s="5" t="s">
        <v>773</v>
      </c>
    </row>
    <row r="2718" spans="51:75" x14ac:dyDescent="0.3">
      <c r="AY2718" s="12" t="e">
        <f>VLOOKUP(C2718,#REF!, 2,FALSE)</f>
        <v>#REF!</v>
      </c>
      <c r="BM2718" s="5" t="s">
        <v>1244</v>
      </c>
      <c r="BN2718" s="5" t="s">
        <v>17000</v>
      </c>
      <c r="BO2718" s="5" t="s">
        <v>2807</v>
      </c>
      <c r="BU2718" s="5" t="s">
        <v>1244</v>
      </c>
      <c r="BV2718" s="5" t="s">
        <v>17000</v>
      </c>
      <c r="BW2718" s="5" t="s">
        <v>2807</v>
      </c>
    </row>
    <row r="2719" spans="51:75" x14ac:dyDescent="0.3">
      <c r="AY2719" s="12" t="e">
        <f>VLOOKUP(C2719,#REF!, 2,FALSE)</f>
        <v>#REF!</v>
      </c>
      <c r="BM2719" s="5" t="s">
        <v>6876</v>
      </c>
      <c r="BN2719" s="5" t="s">
        <v>3261</v>
      </c>
      <c r="BO2719" s="5" t="s">
        <v>6877</v>
      </c>
      <c r="BU2719" s="5" t="s">
        <v>6876</v>
      </c>
      <c r="BV2719" s="5" t="s">
        <v>3261</v>
      </c>
      <c r="BW2719" s="5" t="s">
        <v>6877</v>
      </c>
    </row>
    <row r="2720" spans="51:75" x14ac:dyDescent="0.3">
      <c r="AY2720" s="12" t="e">
        <f>VLOOKUP(C2720,#REF!, 2,FALSE)</f>
        <v>#REF!</v>
      </c>
      <c r="BM2720" s="5" t="s">
        <v>6878</v>
      </c>
      <c r="BN2720" s="5" t="s">
        <v>661</v>
      </c>
      <c r="BO2720" s="5" t="s">
        <v>3020</v>
      </c>
      <c r="BU2720" s="5" t="s">
        <v>6878</v>
      </c>
      <c r="BV2720" s="5" t="s">
        <v>661</v>
      </c>
      <c r="BW2720" s="5" t="s">
        <v>3020</v>
      </c>
    </row>
    <row r="2721" spans="51:75" x14ac:dyDescent="0.3">
      <c r="AY2721" s="12" t="e">
        <f>VLOOKUP(C2721,#REF!, 2,FALSE)</f>
        <v>#REF!</v>
      </c>
      <c r="BM2721" s="5" t="s">
        <v>6879</v>
      </c>
      <c r="BN2721" s="5" t="s">
        <v>672</v>
      </c>
      <c r="BO2721" s="5" t="s">
        <v>6580</v>
      </c>
      <c r="BU2721" s="5" t="s">
        <v>6879</v>
      </c>
      <c r="BV2721" s="5" t="s">
        <v>672</v>
      </c>
      <c r="BW2721" s="5" t="s">
        <v>6580</v>
      </c>
    </row>
    <row r="2722" spans="51:75" x14ac:dyDescent="0.3">
      <c r="AY2722" s="12" t="e">
        <f>VLOOKUP(C2722,#REF!, 2,FALSE)</f>
        <v>#REF!</v>
      </c>
      <c r="BM2722" s="5" t="s">
        <v>6880</v>
      </c>
      <c r="BN2722" s="5" t="s">
        <v>17010</v>
      </c>
      <c r="BO2722" s="5" t="s">
        <v>6643</v>
      </c>
      <c r="BU2722" s="5" t="s">
        <v>6880</v>
      </c>
      <c r="BV2722" s="5" t="s">
        <v>17010</v>
      </c>
      <c r="BW2722" s="5" t="s">
        <v>6643</v>
      </c>
    </row>
    <row r="2723" spans="51:75" x14ac:dyDescent="0.3">
      <c r="AY2723" s="12" t="e">
        <f>VLOOKUP(C2723,#REF!, 2,FALSE)</f>
        <v>#REF!</v>
      </c>
      <c r="BM2723" s="5" t="s">
        <v>1245</v>
      </c>
      <c r="BN2723" s="5" t="s">
        <v>3050</v>
      </c>
      <c r="BO2723" s="5" t="s">
        <v>6881</v>
      </c>
      <c r="BU2723" s="5" t="s">
        <v>1245</v>
      </c>
      <c r="BV2723" s="5" t="s">
        <v>3050</v>
      </c>
      <c r="BW2723" s="5" t="s">
        <v>6881</v>
      </c>
    </row>
    <row r="2724" spans="51:75" x14ac:dyDescent="0.3">
      <c r="AY2724" s="12" t="e">
        <f>VLOOKUP(C2724,#REF!, 2,FALSE)</f>
        <v>#REF!</v>
      </c>
      <c r="BM2724" s="5" t="s">
        <v>6882</v>
      </c>
      <c r="BN2724" s="5" t="s">
        <v>3010</v>
      </c>
      <c r="BO2724" s="5" t="s">
        <v>1338</v>
      </c>
      <c r="BU2724" s="5" t="s">
        <v>6882</v>
      </c>
      <c r="BV2724" s="5" t="s">
        <v>3010</v>
      </c>
      <c r="BW2724" s="5" t="s">
        <v>1338</v>
      </c>
    </row>
    <row r="2725" spans="51:75" x14ac:dyDescent="0.3">
      <c r="AY2725" s="12" t="e">
        <f>VLOOKUP(C2725,#REF!, 2,FALSE)</f>
        <v>#REF!</v>
      </c>
      <c r="BM2725" s="5" t="s">
        <v>6883</v>
      </c>
      <c r="BN2725" s="5" t="s">
        <v>865</v>
      </c>
      <c r="BO2725" s="5" t="s">
        <v>6885</v>
      </c>
      <c r="BU2725" s="5" t="s">
        <v>6883</v>
      </c>
      <c r="BV2725" s="5" t="s">
        <v>865</v>
      </c>
      <c r="BW2725" s="5" t="s">
        <v>6885</v>
      </c>
    </row>
    <row r="2726" spans="51:75" x14ac:dyDescent="0.3">
      <c r="AY2726" s="12" t="e">
        <f>VLOOKUP(C2726,#REF!, 2,FALSE)</f>
        <v>#REF!</v>
      </c>
      <c r="BM2726" s="5" t="s">
        <v>1246</v>
      </c>
      <c r="BN2726" s="5" t="s">
        <v>2982</v>
      </c>
      <c r="BO2726" s="5" t="s">
        <v>6886</v>
      </c>
      <c r="BU2726" s="5" t="s">
        <v>1246</v>
      </c>
      <c r="BV2726" s="5" t="s">
        <v>2982</v>
      </c>
      <c r="BW2726" s="5" t="s">
        <v>6886</v>
      </c>
    </row>
    <row r="2727" spans="51:75" x14ac:dyDescent="0.3">
      <c r="AY2727" s="12" t="e">
        <f>VLOOKUP(C2727,#REF!, 2,FALSE)</f>
        <v>#REF!</v>
      </c>
      <c r="BM2727" s="5" t="s">
        <v>6887</v>
      </c>
      <c r="BN2727" s="5" t="s">
        <v>3010</v>
      </c>
      <c r="BO2727" s="5" t="s">
        <v>6888</v>
      </c>
      <c r="BU2727" s="5" t="s">
        <v>6887</v>
      </c>
      <c r="BV2727" s="5" t="s">
        <v>3010</v>
      </c>
      <c r="BW2727" s="5" t="s">
        <v>6888</v>
      </c>
    </row>
    <row r="2728" spans="51:75" x14ac:dyDescent="0.3">
      <c r="AY2728" s="12" t="e">
        <f>VLOOKUP(C2728,#REF!, 2,FALSE)</f>
        <v>#REF!</v>
      </c>
      <c r="BM2728" s="5" t="s">
        <v>1247</v>
      </c>
      <c r="BN2728" s="5" t="s">
        <v>1272</v>
      </c>
      <c r="BO2728" s="5" t="s">
        <v>6889</v>
      </c>
      <c r="BU2728" s="5" t="s">
        <v>1247</v>
      </c>
      <c r="BV2728" s="5" t="s">
        <v>1272</v>
      </c>
      <c r="BW2728" s="5" t="s">
        <v>6889</v>
      </c>
    </row>
    <row r="2729" spans="51:75" x14ac:dyDescent="0.3">
      <c r="AY2729" s="12" t="e">
        <f>VLOOKUP(C2729,#REF!, 2,FALSE)</f>
        <v>#REF!</v>
      </c>
      <c r="BM2729" s="5" t="s">
        <v>98</v>
      </c>
      <c r="BN2729" s="5" t="s">
        <v>625</v>
      </c>
      <c r="BO2729" s="5" t="s">
        <v>6890</v>
      </c>
      <c r="BU2729" s="5" t="s">
        <v>98</v>
      </c>
      <c r="BV2729" s="5" t="s">
        <v>625</v>
      </c>
      <c r="BW2729" s="5" t="s">
        <v>6890</v>
      </c>
    </row>
    <row r="2730" spans="51:75" x14ac:dyDescent="0.3">
      <c r="AY2730" s="12" t="e">
        <f>VLOOKUP(C2730,#REF!, 2,FALSE)</f>
        <v>#REF!</v>
      </c>
      <c r="BM2730" s="5" t="s">
        <v>1248</v>
      </c>
      <c r="BN2730" s="5" t="s">
        <v>17000</v>
      </c>
      <c r="BO2730" s="5" t="s">
        <v>3752</v>
      </c>
      <c r="BU2730" s="5" t="s">
        <v>1248</v>
      </c>
      <c r="BV2730" s="5" t="s">
        <v>17000</v>
      </c>
      <c r="BW2730" s="5" t="s">
        <v>3752</v>
      </c>
    </row>
    <row r="2731" spans="51:75" x14ac:dyDescent="0.3">
      <c r="AY2731" s="12" t="e">
        <f>VLOOKUP(C2731,#REF!, 2,FALSE)</f>
        <v>#REF!</v>
      </c>
      <c r="BM2731" s="5" t="s">
        <v>6891</v>
      </c>
      <c r="BN2731" s="5" t="s">
        <v>926</v>
      </c>
      <c r="BO2731" s="5" t="s">
        <v>4386</v>
      </c>
      <c r="BU2731" s="5" t="s">
        <v>6891</v>
      </c>
      <c r="BV2731" s="5" t="s">
        <v>926</v>
      </c>
      <c r="BW2731" s="5" t="s">
        <v>4386</v>
      </c>
    </row>
    <row r="2732" spans="51:75" x14ac:dyDescent="0.3">
      <c r="AY2732" s="12" t="e">
        <f>VLOOKUP(C2732,#REF!, 2,FALSE)</f>
        <v>#REF!</v>
      </c>
      <c r="BM2732" s="5" t="s">
        <v>1249</v>
      </c>
      <c r="BN2732" s="5" t="s">
        <v>926</v>
      </c>
      <c r="BO2732" s="5" t="s">
        <v>1676</v>
      </c>
      <c r="BU2732" s="5" t="s">
        <v>1249</v>
      </c>
      <c r="BV2732" s="5" t="s">
        <v>926</v>
      </c>
      <c r="BW2732" s="5" t="s">
        <v>1676</v>
      </c>
    </row>
    <row r="2733" spans="51:75" x14ac:dyDescent="0.3">
      <c r="AY2733" s="12" t="e">
        <f>VLOOKUP(C2733,#REF!, 2,FALSE)</f>
        <v>#REF!</v>
      </c>
      <c r="BM2733" s="5" t="s">
        <v>6892</v>
      </c>
      <c r="BN2733" s="5" t="s">
        <v>3210</v>
      </c>
      <c r="BO2733" s="5" t="s">
        <v>6893</v>
      </c>
      <c r="BU2733" s="5" t="s">
        <v>6892</v>
      </c>
      <c r="BV2733" s="5" t="s">
        <v>3210</v>
      </c>
      <c r="BW2733" s="5" t="s">
        <v>6893</v>
      </c>
    </row>
    <row r="2734" spans="51:75" x14ac:dyDescent="0.3">
      <c r="AY2734" s="12" t="e">
        <f>VLOOKUP(C2734,#REF!, 2,FALSE)</f>
        <v>#REF!</v>
      </c>
      <c r="BM2734" s="5" t="s">
        <v>6894</v>
      </c>
      <c r="BN2734" s="5" t="s">
        <v>3210</v>
      </c>
      <c r="BO2734" s="5" t="s">
        <v>6895</v>
      </c>
      <c r="BU2734" s="5" t="s">
        <v>6894</v>
      </c>
      <c r="BV2734" s="5" t="s">
        <v>3210</v>
      </c>
      <c r="BW2734" s="5" t="s">
        <v>6895</v>
      </c>
    </row>
    <row r="2735" spans="51:75" x14ac:dyDescent="0.3">
      <c r="AY2735" s="12" t="e">
        <f>VLOOKUP(C2735,#REF!, 2,FALSE)</f>
        <v>#REF!</v>
      </c>
      <c r="BM2735" s="5" t="s">
        <v>6897</v>
      </c>
      <c r="BN2735" s="5" t="s">
        <v>3010</v>
      </c>
      <c r="BO2735" s="5" t="s">
        <v>6898</v>
      </c>
      <c r="BU2735" s="5" t="s">
        <v>6897</v>
      </c>
      <c r="BV2735" s="5" t="s">
        <v>3010</v>
      </c>
      <c r="BW2735" s="5" t="s">
        <v>6898</v>
      </c>
    </row>
    <row r="2736" spans="51:75" x14ac:dyDescent="0.3">
      <c r="AY2736" s="12" t="e">
        <f>VLOOKUP(C2736,#REF!, 2,FALSE)</f>
        <v>#REF!</v>
      </c>
      <c r="BM2736" s="5" t="s">
        <v>6899</v>
      </c>
      <c r="BN2736" s="5" t="s">
        <v>619</v>
      </c>
      <c r="BO2736" s="5" t="s">
        <v>6900</v>
      </c>
      <c r="BU2736" s="5" t="s">
        <v>6899</v>
      </c>
      <c r="BV2736" s="5" t="s">
        <v>619</v>
      </c>
      <c r="BW2736" s="5" t="s">
        <v>6900</v>
      </c>
    </row>
    <row r="2737" spans="51:75" x14ac:dyDescent="0.3">
      <c r="AY2737" s="12" t="e">
        <f>VLOOKUP(C2737,#REF!, 2,FALSE)</f>
        <v>#REF!</v>
      </c>
      <c r="BM2737" s="5" t="s">
        <v>6901</v>
      </c>
      <c r="BN2737" s="5" t="s">
        <v>3210</v>
      </c>
      <c r="BO2737" s="5" t="s">
        <v>2315</v>
      </c>
      <c r="BU2737" s="5" t="s">
        <v>6901</v>
      </c>
      <c r="BV2737" s="5" t="s">
        <v>3210</v>
      </c>
      <c r="BW2737" s="5" t="s">
        <v>2315</v>
      </c>
    </row>
    <row r="2738" spans="51:75" x14ac:dyDescent="0.3">
      <c r="AY2738" s="12" t="e">
        <f>VLOOKUP(C2738,#REF!, 2,FALSE)</f>
        <v>#REF!</v>
      </c>
      <c r="BM2738" s="5" t="s">
        <v>1250</v>
      </c>
      <c r="BN2738" s="5" t="s">
        <v>666</v>
      </c>
      <c r="BO2738" s="5" t="s">
        <v>5935</v>
      </c>
      <c r="BU2738" s="5" t="s">
        <v>1250</v>
      </c>
      <c r="BV2738" s="5" t="s">
        <v>666</v>
      </c>
      <c r="BW2738" s="5" t="s">
        <v>5935</v>
      </c>
    </row>
    <row r="2739" spans="51:75" x14ac:dyDescent="0.3">
      <c r="AY2739" s="12" t="e">
        <f>VLOOKUP(C2739,#REF!, 2,FALSE)</f>
        <v>#REF!</v>
      </c>
      <c r="BM2739" s="5" t="s">
        <v>6902</v>
      </c>
      <c r="BN2739" s="5" t="s">
        <v>3092</v>
      </c>
      <c r="BO2739" s="5" t="s">
        <v>2986</v>
      </c>
      <c r="BU2739" s="5" t="s">
        <v>6902</v>
      </c>
      <c r="BV2739" s="5" t="s">
        <v>3092</v>
      </c>
      <c r="BW2739" s="5" t="s">
        <v>2986</v>
      </c>
    </row>
    <row r="2740" spans="51:75" x14ac:dyDescent="0.3">
      <c r="AY2740" s="12" t="e">
        <f>VLOOKUP(C2740,#REF!, 2,FALSE)</f>
        <v>#REF!</v>
      </c>
      <c r="BM2740" s="5" t="s">
        <v>6903</v>
      </c>
      <c r="BN2740" s="5" t="s">
        <v>3092</v>
      </c>
      <c r="BO2740" s="5" t="s">
        <v>773</v>
      </c>
      <c r="BU2740" s="5" t="s">
        <v>6903</v>
      </c>
      <c r="BV2740" s="5" t="s">
        <v>3092</v>
      </c>
      <c r="BW2740" s="5" t="s">
        <v>773</v>
      </c>
    </row>
    <row r="2741" spans="51:75" x14ac:dyDescent="0.3">
      <c r="AY2741" s="12" t="e">
        <f>VLOOKUP(C2741,#REF!, 2,FALSE)</f>
        <v>#REF!</v>
      </c>
      <c r="BM2741" s="5" t="s">
        <v>6904</v>
      </c>
      <c r="BN2741" s="5" t="s">
        <v>3010</v>
      </c>
      <c r="BO2741" s="5" t="s">
        <v>2986</v>
      </c>
      <c r="BU2741" s="5" t="s">
        <v>6904</v>
      </c>
      <c r="BV2741" s="5" t="s">
        <v>3010</v>
      </c>
      <c r="BW2741" s="5" t="s">
        <v>2986</v>
      </c>
    </row>
    <row r="2742" spans="51:75" x14ac:dyDescent="0.3">
      <c r="AY2742" s="12" t="e">
        <f>VLOOKUP(C2742,#REF!, 2,FALSE)</f>
        <v>#REF!</v>
      </c>
      <c r="BM2742" s="5" t="s">
        <v>6905</v>
      </c>
      <c r="BN2742" s="5" t="s">
        <v>852</v>
      </c>
      <c r="BO2742" s="5" t="s">
        <v>6906</v>
      </c>
      <c r="BU2742" s="5" t="s">
        <v>6905</v>
      </c>
      <c r="BV2742" s="5" t="s">
        <v>852</v>
      </c>
      <c r="BW2742" s="5" t="s">
        <v>6906</v>
      </c>
    </row>
    <row r="2743" spans="51:75" x14ac:dyDescent="0.3">
      <c r="AY2743" s="12" t="e">
        <f>VLOOKUP(C2743,#REF!, 2,FALSE)</f>
        <v>#REF!</v>
      </c>
      <c r="BM2743" s="5" t="s">
        <v>6907</v>
      </c>
      <c r="BN2743" s="5" t="s">
        <v>3210</v>
      </c>
      <c r="BO2743" s="5" t="s">
        <v>6908</v>
      </c>
      <c r="BU2743" s="5" t="s">
        <v>6907</v>
      </c>
      <c r="BV2743" s="5" t="s">
        <v>3210</v>
      </c>
      <c r="BW2743" s="5" t="s">
        <v>6908</v>
      </c>
    </row>
    <row r="2744" spans="51:75" x14ac:dyDescent="0.3">
      <c r="AY2744" s="12" t="e">
        <f>VLOOKUP(C2744,#REF!, 2,FALSE)</f>
        <v>#REF!</v>
      </c>
      <c r="BM2744" s="5" t="s">
        <v>6909</v>
      </c>
      <c r="BN2744" s="5" t="s">
        <v>1345</v>
      </c>
      <c r="BO2744" s="5" t="s">
        <v>6910</v>
      </c>
      <c r="BU2744" s="5" t="s">
        <v>6909</v>
      </c>
      <c r="BV2744" s="5" t="s">
        <v>1345</v>
      </c>
      <c r="BW2744" s="5" t="s">
        <v>6910</v>
      </c>
    </row>
    <row r="2745" spans="51:75" x14ac:dyDescent="0.3">
      <c r="AY2745" s="12" t="e">
        <f>VLOOKUP(C2745,#REF!, 2,FALSE)</f>
        <v>#REF!</v>
      </c>
      <c r="BM2745" s="5" t="s">
        <v>6911</v>
      </c>
      <c r="BN2745" s="5" t="s">
        <v>2982</v>
      </c>
      <c r="BO2745" s="5" t="s">
        <v>6912</v>
      </c>
      <c r="BU2745" s="5" t="s">
        <v>6911</v>
      </c>
      <c r="BV2745" s="5" t="s">
        <v>2982</v>
      </c>
      <c r="BW2745" s="5" t="s">
        <v>6912</v>
      </c>
    </row>
    <row r="2746" spans="51:75" x14ac:dyDescent="0.3">
      <c r="AY2746" s="12" t="e">
        <f>VLOOKUP(C2746,#REF!, 2,FALSE)</f>
        <v>#REF!</v>
      </c>
      <c r="BM2746" s="5" t="s">
        <v>6913</v>
      </c>
      <c r="BN2746" s="5" t="s">
        <v>3007</v>
      </c>
      <c r="BO2746" s="5" t="s">
        <v>5501</v>
      </c>
      <c r="BU2746" s="5" t="s">
        <v>6913</v>
      </c>
      <c r="BV2746" s="5" t="s">
        <v>3007</v>
      </c>
      <c r="BW2746" s="5" t="s">
        <v>5501</v>
      </c>
    </row>
    <row r="2747" spans="51:75" x14ac:dyDescent="0.3">
      <c r="AY2747" s="12" t="e">
        <f>VLOOKUP(C2747,#REF!, 2,FALSE)</f>
        <v>#REF!</v>
      </c>
      <c r="BM2747" s="5" t="s">
        <v>6914</v>
      </c>
      <c r="BN2747" s="5" t="s">
        <v>3102</v>
      </c>
      <c r="BO2747" s="5" t="s">
        <v>6915</v>
      </c>
      <c r="BU2747" s="5" t="s">
        <v>6914</v>
      </c>
      <c r="BV2747" s="5" t="s">
        <v>3102</v>
      </c>
      <c r="BW2747" s="5" t="s">
        <v>6915</v>
      </c>
    </row>
    <row r="2748" spans="51:75" x14ac:dyDescent="0.3">
      <c r="AY2748" s="12" t="e">
        <f>VLOOKUP(C2748,#REF!, 2,FALSE)</f>
        <v>#REF!</v>
      </c>
      <c r="BM2748" s="5" t="s">
        <v>6916</v>
      </c>
      <c r="BN2748" s="5" t="s">
        <v>844</v>
      </c>
      <c r="BO2748" s="5" t="s">
        <v>2244</v>
      </c>
      <c r="BU2748" s="5" t="s">
        <v>6916</v>
      </c>
      <c r="BV2748" s="5" t="s">
        <v>844</v>
      </c>
      <c r="BW2748" s="5" t="s">
        <v>2244</v>
      </c>
    </row>
    <row r="2749" spans="51:75" x14ac:dyDescent="0.3">
      <c r="AY2749" s="12" t="e">
        <f>VLOOKUP(C2749,#REF!, 2,FALSE)</f>
        <v>#REF!</v>
      </c>
      <c r="BM2749" s="5" t="s">
        <v>6917</v>
      </c>
      <c r="BN2749" s="5" t="s">
        <v>661</v>
      </c>
      <c r="BO2749" s="5" t="s">
        <v>6918</v>
      </c>
      <c r="BU2749" s="5" t="s">
        <v>6917</v>
      </c>
      <c r="BV2749" s="5" t="s">
        <v>661</v>
      </c>
      <c r="BW2749" s="5" t="s">
        <v>6918</v>
      </c>
    </row>
    <row r="2750" spans="51:75" x14ac:dyDescent="0.3">
      <c r="AY2750" s="12" t="e">
        <f>VLOOKUP(C2750,#REF!, 2,FALSE)</f>
        <v>#REF!</v>
      </c>
      <c r="BM2750" s="5" t="s">
        <v>1251</v>
      </c>
      <c r="BN2750" s="5" t="s">
        <v>3210</v>
      </c>
      <c r="BO2750" s="5" t="s">
        <v>6919</v>
      </c>
      <c r="BU2750" s="5" t="s">
        <v>1251</v>
      </c>
      <c r="BV2750" s="5" t="s">
        <v>3210</v>
      </c>
      <c r="BW2750" s="5" t="s">
        <v>6919</v>
      </c>
    </row>
    <row r="2751" spans="51:75" x14ac:dyDescent="0.3">
      <c r="AY2751" s="12" t="e">
        <f>VLOOKUP(C2751,#REF!, 2,FALSE)</f>
        <v>#REF!</v>
      </c>
      <c r="BM2751" s="5" t="s">
        <v>6920</v>
      </c>
      <c r="BN2751" s="5" t="s">
        <v>1345</v>
      </c>
      <c r="BO2751" s="5" t="s">
        <v>6921</v>
      </c>
      <c r="BU2751" s="5" t="s">
        <v>6920</v>
      </c>
      <c r="BV2751" s="5" t="s">
        <v>1345</v>
      </c>
      <c r="BW2751" s="5" t="s">
        <v>6921</v>
      </c>
    </row>
    <row r="2752" spans="51:75" x14ac:dyDescent="0.3">
      <c r="AY2752" s="12" t="e">
        <f>VLOOKUP(C2752,#REF!, 2,FALSE)</f>
        <v>#REF!</v>
      </c>
      <c r="BM2752" s="5" t="s">
        <v>6922</v>
      </c>
      <c r="BN2752" s="5" t="s">
        <v>633</v>
      </c>
      <c r="BO2752" s="5" t="s">
        <v>6923</v>
      </c>
      <c r="BU2752" s="5" t="s">
        <v>6922</v>
      </c>
      <c r="BV2752" s="5" t="s">
        <v>633</v>
      </c>
      <c r="BW2752" s="5" t="s">
        <v>6923</v>
      </c>
    </row>
    <row r="2753" spans="51:75" x14ac:dyDescent="0.3">
      <c r="AY2753" s="12" t="e">
        <f>VLOOKUP(C2753,#REF!, 2,FALSE)</f>
        <v>#REF!</v>
      </c>
      <c r="BM2753" s="5" t="s">
        <v>6926</v>
      </c>
      <c r="BN2753" s="5" t="s">
        <v>661</v>
      </c>
      <c r="BO2753" s="5" t="s">
        <v>3381</v>
      </c>
      <c r="BU2753" s="5" t="s">
        <v>6926</v>
      </c>
      <c r="BV2753" s="5" t="s">
        <v>661</v>
      </c>
      <c r="BW2753" s="5" t="s">
        <v>3381</v>
      </c>
    </row>
    <row r="2754" spans="51:75" x14ac:dyDescent="0.3">
      <c r="AY2754" s="12" t="e">
        <f>VLOOKUP(C2754,#REF!, 2,FALSE)</f>
        <v>#REF!</v>
      </c>
      <c r="BM2754" s="5" t="s">
        <v>1252</v>
      </c>
      <c r="BN2754" s="5" t="s">
        <v>3210</v>
      </c>
      <c r="BO2754" s="5" t="s">
        <v>4045</v>
      </c>
      <c r="BU2754" s="5" t="s">
        <v>1252</v>
      </c>
      <c r="BV2754" s="5" t="s">
        <v>3210</v>
      </c>
      <c r="BW2754" s="5" t="s">
        <v>4045</v>
      </c>
    </row>
    <row r="2755" spans="51:75" x14ac:dyDescent="0.3">
      <c r="AY2755" s="12" t="e">
        <f>VLOOKUP(C2755,#REF!, 2,FALSE)</f>
        <v>#REF!</v>
      </c>
      <c r="BM2755" s="5" t="s">
        <v>6929</v>
      </c>
      <c r="BN2755" s="5" t="s">
        <v>661</v>
      </c>
      <c r="BO2755" s="5" t="s">
        <v>6390</v>
      </c>
      <c r="BU2755" s="5" t="s">
        <v>6929</v>
      </c>
      <c r="BV2755" s="5" t="s">
        <v>661</v>
      </c>
      <c r="BW2755" s="5" t="s">
        <v>6390</v>
      </c>
    </row>
    <row r="2756" spans="51:75" x14ac:dyDescent="0.3">
      <c r="AY2756" s="12" t="e">
        <f>VLOOKUP(C2756,#REF!, 2,FALSE)</f>
        <v>#REF!</v>
      </c>
      <c r="BM2756" s="5" t="s">
        <v>6931</v>
      </c>
      <c r="BN2756" s="5" t="s">
        <v>661</v>
      </c>
      <c r="BO2756" s="5" t="s">
        <v>6932</v>
      </c>
      <c r="BU2756" s="5" t="s">
        <v>6931</v>
      </c>
      <c r="BV2756" s="5" t="s">
        <v>661</v>
      </c>
      <c r="BW2756" s="5" t="s">
        <v>6932</v>
      </c>
    </row>
    <row r="2757" spans="51:75" x14ac:dyDescent="0.3">
      <c r="AY2757" s="12" t="e">
        <f>VLOOKUP(C2757,#REF!, 2,FALSE)</f>
        <v>#REF!</v>
      </c>
      <c r="BM2757" s="5" t="s">
        <v>6933</v>
      </c>
      <c r="BN2757" s="5" t="s">
        <v>661</v>
      </c>
      <c r="BO2757" s="5" t="s">
        <v>1666</v>
      </c>
      <c r="BU2757" s="5" t="s">
        <v>6933</v>
      </c>
      <c r="BV2757" s="5" t="s">
        <v>661</v>
      </c>
      <c r="BW2757" s="5" t="s">
        <v>1666</v>
      </c>
    </row>
    <row r="2758" spans="51:75" x14ac:dyDescent="0.3">
      <c r="AY2758" s="12" t="e">
        <f>VLOOKUP(C2758,#REF!, 2,FALSE)</f>
        <v>#REF!</v>
      </c>
      <c r="BM2758" s="5" t="s">
        <v>6934</v>
      </c>
      <c r="BN2758" s="5" t="s">
        <v>661</v>
      </c>
      <c r="BO2758" s="5" t="s">
        <v>6936</v>
      </c>
      <c r="BU2758" s="5" t="s">
        <v>6934</v>
      </c>
      <c r="BV2758" s="5" t="s">
        <v>661</v>
      </c>
      <c r="BW2758" s="5" t="s">
        <v>6936</v>
      </c>
    </row>
    <row r="2759" spans="51:75" x14ac:dyDescent="0.3">
      <c r="AY2759" s="12" t="e">
        <f>VLOOKUP(C2759,#REF!, 2,FALSE)</f>
        <v>#REF!</v>
      </c>
      <c r="BM2759" s="5" t="s">
        <v>6938</v>
      </c>
      <c r="BN2759" s="5" t="s">
        <v>618</v>
      </c>
      <c r="BO2759" s="5" t="s">
        <v>6939</v>
      </c>
      <c r="BU2759" s="5" t="s">
        <v>6938</v>
      </c>
      <c r="BV2759" s="5" t="s">
        <v>618</v>
      </c>
      <c r="BW2759" s="5" t="s">
        <v>6939</v>
      </c>
    </row>
    <row r="2760" spans="51:75" x14ac:dyDescent="0.3">
      <c r="AY2760" s="12" t="e">
        <f>VLOOKUP(C2760,#REF!, 2,FALSE)</f>
        <v>#REF!</v>
      </c>
      <c r="BM2760" s="5" t="s">
        <v>6940</v>
      </c>
      <c r="BN2760" s="5" t="s">
        <v>2982</v>
      </c>
      <c r="BO2760" s="5" t="s">
        <v>6941</v>
      </c>
      <c r="BU2760" s="5" t="s">
        <v>6940</v>
      </c>
      <c r="BV2760" s="5" t="s">
        <v>2982</v>
      </c>
      <c r="BW2760" s="5" t="s">
        <v>6941</v>
      </c>
    </row>
    <row r="2761" spans="51:75" x14ac:dyDescent="0.3">
      <c r="AY2761" s="12" t="e">
        <f>VLOOKUP(C2761,#REF!, 2,FALSE)</f>
        <v>#REF!</v>
      </c>
      <c r="BM2761" s="5" t="s">
        <v>6942</v>
      </c>
      <c r="BN2761" s="5" t="s">
        <v>3261</v>
      </c>
      <c r="BO2761" s="5" t="s">
        <v>6943</v>
      </c>
      <c r="BU2761" s="5" t="s">
        <v>6942</v>
      </c>
      <c r="BV2761" s="5" t="s">
        <v>3261</v>
      </c>
      <c r="BW2761" s="5" t="s">
        <v>6943</v>
      </c>
    </row>
    <row r="2762" spans="51:75" x14ac:dyDescent="0.3">
      <c r="AY2762" s="12" t="e">
        <f>VLOOKUP(C2762,#REF!, 2,FALSE)</f>
        <v>#REF!</v>
      </c>
      <c r="BM2762" s="5" t="s">
        <v>6944</v>
      </c>
      <c r="BN2762" s="5" t="s">
        <v>665</v>
      </c>
      <c r="BO2762" s="5" t="s">
        <v>6941</v>
      </c>
      <c r="BU2762" s="5" t="s">
        <v>6944</v>
      </c>
      <c r="BV2762" s="5" t="s">
        <v>665</v>
      </c>
      <c r="BW2762" s="5" t="s">
        <v>6941</v>
      </c>
    </row>
    <row r="2763" spans="51:75" x14ac:dyDescent="0.3">
      <c r="AY2763" s="12" t="e">
        <f>VLOOKUP(C2763,#REF!, 2,FALSE)</f>
        <v>#REF!</v>
      </c>
      <c r="BM2763" s="5" t="s">
        <v>6945</v>
      </c>
      <c r="BN2763" s="5" t="s">
        <v>665</v>
      </c>
      <c r="BO2763" s="5" t="s">
        <v>6946</v>
      </c>
      <c r="BU2763" s="5" t="s">
        <v>6945</v>
      </c>
      <c r="BV2763" s="5" t="s">
        <v>665</v>
      </c>
      <c r="BW2763" s="5" t="s">
        <v>6946</v>
      </c>
    </row>
    <row r="2764" spans="51:75" x14ac:dyDescent="0.3">
      <c r="AY2764" s="12" t="e">
        <f>VLOOKUP(C2764,#REF!, 2,FALSE)</f>
        <v>#REF!</v>
      </c>
      <c r="BM2764" s="5" t="s">
        <v>6948</v>
      </c>
      <c r="BN2764" s="5" t="s">
        <v>929</v>
      </c>
      <c r="BO2764" s="5" t="s">
        <v>6949</v>
      </c>
      <c r="BU2764" s="5" t="s">
        <v>6948</v>
      </c>
      <c r="BV2764" s="5" t="s">
        <v>929</v>
      </c>
      <c r="BW2764" s="5" t="s">
        <v>6949</v>
      </c>
    </row>
    <row r="2765" spans="51:75" x14ac:dyDescent="0.3">
      <c r="AY2765" s="12" t="e">
        <f>VLOOKUP(C2765,#REF!, 2,FALSE)</f>
        <v>#REF!</v>
      </c>
      <c r="BM2765" s="5" t="s">
        <v>6950</v>
      </c>
      <c r="BN2765" s="5" t="s">
        <v>665</v>
      </c>
      <c r="BO2765" s="5" t="s">
        <v>6951</v>
      </c>
      <c r="BU2765" s="5" t="s">
        <v>6950</v>
      </c>
      <c r="BV2765" s="5" t="s">
        <v>665</v>
      </c>
      <c r="BW2765" s="5" t="s">
        <v>6951</v>
      </c>
    </row>
    <row r="2766" spans="51:75" x14ac:dyDescent="0.3">
      <c r="AY2766" s="12" t="e">
        <f>VLOOKUP(C2766,#REF!, 2,FALSE)</f>
        <v>#REF!</v>
      </c>
      <c r="BM2766" s="5" t="s">
        <v>6952</v>
      </c>
      <c r="BN2766" s="5" t="s">
        <v>665</v>
      </c>
      <c r="BO2766" s="5" t="s">
        <v>6953</v>
      </c>
      <c r="BU2766" s="5" t="s">
        <v>6952</v>
      </c>
      <c r="BV2766" s="5" t="s">
        <v>665</v>
      </c>
      <c r="BW2766" s="5" t="s">
        <v>6953</v>
      </c>
    </row>
    <row r="2767" spans="51:75" x14ac:dyDescent="0.3">
      <c r="AY2767" s="12" t="e">
        <f>VLOOKUP(C2767,#REF!, 2,FALSE)</f>
        <v>#REF!</v>
      </c>
      <c r="BM2767" s="5" t="s">
        <v>6954</v>
      </c>
      <c r="BN2767" s="5" t="s">
        <v>615</v>
      </c>
      <c r="BO2767" s="5" t="s">
        <v>2986</v>
      </c>
      <c r="BU2767" s="5" t="s">
        <v>6954</v>
      </c>
      <c r="BV2767" s="5" t="s">
        <v>615</v>
      </c>
      <c r="BW2767" s="5" t="s">
        <v>2986</v>
      </c>
    </row>
    <row r="2768" spans="51:75" x14ac:dyDescent="0.3">
      <c r="AY2768" s="12" t="e">
        <f>VLOOKUP(C2768,#REF!, 2,FALSE)</f>
        <v>#REF!</v>
      </c>
      <c r="BM2768" s="5" t="s">
        <v>6956</v>
      </c>
      <c r="BN2768" s="5" t="s">
        <v>661</v>
      </c>
      <c r="BO2768" s="5" t="s">
        <v>5364</v>
      </c>
      <c r="BU2768" s="5" t="s">
        <v>6956</v>
      </c>
      <c r="BV2768" s="5" t="s">
        <v>661</v>
      </c>
      <c r="BW2768" s="5" t="s">
        <v>5364</v>
      </c>
    </row>
    <row r="2769" spans="51:75" x14ac:dyDescent="0.3">
      <c r="AY2769" s="12" t="e">
        <f>VLOOKUP(C2769,#REF!, 2,FALSE)</f>
        <v>#REF!</v>
      </c>
      <c r="BM2769" s="5" t="s">
        <v>6957</v>
      </c>
      <c r="BN2769" s="5" t="s">
        <v>627</v>
      </c>
      <c r="BO2769" s="5" t="s">
        <v>6958</v>
      </c>
      <c r="BU2769" s="5" t="s">
        <v>6957</v>
      </c>
      <c r="BV2769" s="5" t="s">
        <v>627</v>
      </c>
      <c r="BW2769" s="5" t="s">
        <v>6958</v>
      </c>
    </row>
    <row r="2770" spans="51:75" x14ac:dyDescent="0.3">
      <c r="AY2770" s="12" t="e">
        <f>VLOOKUP(C2770,#REF!, 2,FALSE)</f>
        <v>#REF!</v>
      </c>
      <c r="BM2770" s="5" t="s">
        <v>6959</v>
      </c>
      <c r="BN2770" s="5" t="s">
        <v>802</v>
      </c>
      <c r="BO2770" s="5" t="s">
        <v>6960</v>
      </c>
      <c r="BU2770" s="5" t="s">
        <v>6959</v>
      </c>
      <c r="BV2770" s="5" t="s">
        <v>802</v>
      </c>
      <c r="BW2770" s="5" t="s">
        <v>6960</v>
      </c>
    </row>
    <row r="2771" spans="51:75" x14ac:dyDescent="0.3">
      <c r="AY2771" s="12" t="e">
        <f>VLOOKUP(C2771,#REF!, 2,FALSE)</f>
        <v>#REF!</v>
      </c>
      <c r="BM2771" s="5" t="s">
        <v>6961</v>
      </c>
      <c r="BN2771" s="5" t="s">
        <v>17000</v>
      </c>
      <c r="BO2771" s="5" t="s">
        <v>773</v>
      </c>
      <c r="BU2771" s="5" t="s">
        <v>6961</v>
      </c>
      <c r="BV2771" s="5" t="s">
        <v>17000</v>
      </c>
      <c r="BW2771" s="5" t="s">
        <v>773</v>
      </c>
    </row>
    <row r="2772" spans="51:75" x14ac:dyDescent="0.3">
      <c r="AY2772" s="12" t="e">
        <f>VLOOKUP(C2772,#REF!, 2,FALSE)</f>
        <v>#REF!</v>
      </c>
      <c r="BM2772" s="5" t="s">
        <v>1253</v>
      </c>
      <c r="BN2772" s="5" t="s">
        <v>1282</v>
      </c>
      <c r="BO2772" s="5" t="s">
        <v>3938</v>
      </c>
      <c r="BU2772" s="5" t="s">
        <v>1253</v>
      </c>
      <c r="BV2772" s="5" t="s">
        <v>1282</v>
      </c>
      <c r="BW2772" s="5" t="s">
        <v>3938</v>
      </c>
    </row>
    <row r="2773" spans="51:75" x14ac:dyDescent="0.3">
      <c r="AY2773" s="12" t="e">
        <f>VLOOKUP(C2773,#REF!, 2,FALSE)</f>
        <v>#REF!</v>
      </c>
      <c r="BM2773" s="5" t="s">
        <v>1254</v>
      </c>
      <c r="BN2773" s="5" t="s">
        <v>1282</v>
      </c>
      <c r="BO2773" s="5" t="s">
        <v>6962</v>
      </c>
      <c r="BU2773" s="5" t="s">
        <v>1254</v>
      </c>
      <c r="BV2773" s="5" t="s">
        <v>1282</v>
      </c>
      <c r="BW2773" s="5" t="s">
        <v>6962</v>
      </c>
    </row>
    <row r="2774" spans="51:75" x14ac:dyDescent="0.3">
      <c r="AY2774" s="12" t="e">
        <f>VLOOKUP(C2774,#REF!, 2,FALSE)</f>
        <v>#REF!</v>
      </c>
      <c r="BM2774" s="5" t="s">
        <v>6964</v>
      </c>
      <c r="BN2774" s="5" t="s">
        <v>783</v>
      </c>
      <c r="BO2774" s="5" t="s">
        <v>6965</v>
      </c>
      <c r="BU2774" s="5" t="s">
        <v>6964</v>
      </c>
      <c r="BV2774" s="5" t="s">
        <v>783</v>
      </c>
      <c r="BW2774" s="5" t="s">
        <v>6965</v>
      </c>
    </row>
    <row r="2775" spans="51:75" x14ac:dyDescent="0.3">
      <c r="AY2775" s="12" t="e">
        <f>VLOOKUP(C2775,#REF!, 2,FALSE)</f>
        <v>#REF!</v>
      </c>
      <c r="BM2775" s="5" t="s">
        <v>6966</v>
      </c>
      <c r="BN2775" s="5" t="s">
        <v>17011</v>
      </c>
      <c r="BO2775" s="5" t="s">
        <v>6967</v>
      </c>
      <c r="BU2775" s="5" t="s">
        <v>6966</v>
      </c>
      <c r="BV2775" s="5" t="s">
        <v>17011</v>
      </c>
      <c r="BW2775" s="5" t="s">
        <v>6967</v>
      </c>
    </row>
    <row r="2776" spans="51:75" x14ac:dyDescent="0.3">
      <c r="AY2776" s="12" t="e">
        <f>VLOOKUP(C2776,#REF!, 2,FALSE)</f>
        <v>#REF!</v>
      </c>
      <c r="BM2776" s="5" t="s">
        <v>6968</v>
      </c>
      <c r="BN2776" s="5" t="s">
        <v>3007</v>
      </c>
      <c r="BO2776" s="5" t="s">
        <v>2986</v>
      </c>
      <c r="BU2776" s="5" t="s">
        <v>6968</v>
      </c>
      <c r="BV2776" s="5" t="s">
        <v>3007</v>
      </c>
      <c r="BW2776" s="5" t="s">
        <v>2986</v>
      </c>
    </row>
    <row r="2777" spans="51:75" x14ac:dyDescent="0.3">
      <c r="AY2777" s="12" t="e">
        <f>VLOOKUP(C2777,#REF!, 2,FALSE)</f>
        <v>#REF!</v>
      </c>
      <c r="BM2777" s="5" t="s">
        <v>6970</v>
      </c>
      <c r="BN2777" s="5" t="s">
        <v>852</v>
      </c>
      <c r="BO2777" s="5" t="s">
        <v>6971</v>
      </c>
      <c r="BU2777" s="5" t="s">
        <v>6970</v>
      </c>
      <c r="BV2777" s="5" t="s">
        <v>852</v>
      </c>
      <c r="BW2777" s="5" t="s">
        <v>6971</v>
      </c>
    </row>
    <row r="2778" spans="51:75" x14ac:dyDescent="0.3">
      <c r="AY2778" s="12" t="e">
        <f>VLOOKUP(C2778,#REF!, 2,FALSE)</f>
        <v>#REF!</v>
      </c>
      <c r="BM2778" s="5" t="s">
        <v>6972</v>
      </c>
      <c r="BN2778" s="5" t="s">
        <v>3033</v>
      </c>
      <c r="BO2778" s="5" t="s">
        <v>4171</v>
      </c>
      <c r="BU2778" s="5" t="s">
        <v>6972</v>
      </c>
      <c r="BV2778" s="5" t="s">
        <v>3033</v>
      </c>
      <c r="BW2778" s="5" t="s">
        <v>4171</v>
      </c>
    </row>
    <row r="2779" spans="51:75" x14ac:dyDescent="0.3">
      <c r="AY2779" s="12" t="e">
        <f>VLOOKUP(C2779,#REF!, 2,FALSE)</f>
        <v>#REF!</v>
      </c>
      <c r="BM2779" s="5" t="s">
        <v>6973</v>
      </c>
      <c r="BN2779" s="5" t="s">
        <v>3007</v>
      </c>
      <c r="BO2779" s="5" t="s">
        <v>6974</v>
      </c>
      <c r="BU2779" s="5" t="s">
        <v>6973</v>
      </c>
      <c r="BV2779" s="5" t="s">
        <v>3007</v>
      </c>
      <c r="BW2779" s="5" t="s">
        <v>6974</v>
      </c>
    </row>
    <row r="2780" spans="51:75" x14ac:dyDescent="0.3">
      <c r="AY2780" s="12" t="e">
        <f>VLOOKUP(C2780,#REF!, 2,FALSE)</f>
        <v>#REF!</v>
      </c>
      <c r="BM2780" s="5" t="s">
        <v>6975</v>
      </c>
      <c r="BN2780" s="5" t="s">
        <v>3092</v>
      </c>
      <c r="BO2780" s="5" t="s">
        <v>6976</v>
      </c>
      <c r="BU2780" s="5" t="s">
        <v>6975</v>
      </c>
      <c r="BV2780" s="5" t="s">
        <v>3092</v>
      </c>
      <c r="BW2780" s="5" t="s">
        <v>6976</v>
      </c>
    </row>
    <row r="2781" spans="51:75" x14ac:dyDescent="0.3">
      <c r="AY2781" s="12" t="e">
        <f>VLOOKUP(C2781,#REF!, 2,FALSE)</f>
        <v>#REF!</v>
      </c>
      <c r="BM2781" s="5" t="s">
        <v>6978</v>
      </c>
      <c r="BN2781" s="5" t="s">
        <v>1345</v>
      </c>
      <c r="BO2781" s="5" t="s">
        <v>6979</v>
      </c>
      <c r="BU2781" s="5" t="s">
        <v>6978</v>
      </c>
      <c r="BV2781" s="5" t="s">
        <v>1345</v>
      </c>
      <c r="BW2781" s="5" t="s">
        <v>6979</v>
      </c>
    </row>
    <row r="2782" spans="51:75" x14ac:dyDescent="0.3">
      <c r="AY2782" s="12" t="e">
        <f>VLOOKUP(C2782,#REF!, 2,FALSE)</f>
        <v>#REF!</v>
      </c>
      <c r="BM2782" s="5" t="s">
        <v>6980</v>
      </c>
      <c r="BN2782" s="5" t="s">
        <v>1345</v>
      </c>
      <c r="BO2782" s="5" t="s">
        <v>6981</v>
      </c>
      <c r="BU2782" s="5" t="s">
        <v>6980</v>
      </c>
      <c r="BV2782" s="5" t="s">
        <v>1345</v>
      </c>
      <c r="BW2782" s="5" t="s">
        <v>6981</v>
      </c>
    </row>
    <row r="2783" spans="51:75" x14ac:dyDescent="0.3">
      <c r="AY2783" s="12" t="e">
        <f>VLOOKUP(C2783,#REF!, 2,FALSE)</f>
        <v>#REF!</v>
      </c>
      <c r="BM2783" s="5" t="s">
        <v>1255</v>
      </c>
      <c r="BN2783" s="5" t="s">
        <v>3010</v>
      </c>
      <c r="BO2783" s="5" t="s">
        <v>5893</v>
      </c>
      <c r="BU2783" s="5" t="s">
        <v>1255</v>
      </c>
      <c r="BV2783" s="5" t="s">
        <v>3010</v>
      </c>
      <c r="BW2783" s="5" t="s">
        <v>5893</v>
      </c>
    </row>
    <row r="2784" spans="51:75" x14ac:dyDescent="0.3">
      <c r="AY2784" s="12" t="e">
        <f>VLOOKUP(C2784,#REF!, 2,FALSE)</f>
        <v>#REF!</v>
      </c>
      <c r="BM2784" s="5" t="s">
        <v>176</v>
      </c>
      <c r="BN2784" s="5" t="s">
        <v>3210</v>
      </c>
      <c r="BO2784" s="5" t="s">
        <v>5705</v>
      </c>
      <c r="BU2784" s="5" t="s">
        <v>176</v>
      </c>
      <c r="BV2784" s="5" t="s">
        <v>3210</v>
      </c>
      <c r="BW2784" s="5" t="s">
        <v>5705</v>
      </c>
    </row>
    <row r="2785" spans="51:75" x14ac:dyDescent="0.3">
      <c r="AY2785" s="12" t="e">
        <f>VLOOKUP(C2785,#REF!, 2,FALSE)</f>
        <v>#REF!</v>
      </c>
      <c r="BM2785" s="5" t="s">
        <v>6982</v>
      </c>
      <c r="BN2785" s="5" t="s">
        <v>625</v>
      </c>
      <c r="BO2785" s="5" t="s">
        <v>6190</v>
      </c>
      <c r="BU2785" s="5" t="s">
        <v>6982</v>
      </c>
      <c r="BV2785" s="5" t="s">
        <v>625</v>
      </c>
      <c r="BW2785" s="5" t="s">
        <v>6190</v>
      </c>
    </row>
    <row r="2786" spans="51:75" x14ac:dyDescent="0.3">
      <c r="AY2786" s="12" t="e">
        <f>VLOOKUP(C2786,#REF!, 2,FALSE)</f>
        <v>#REF!</v>
      </c>
      <c r="BM2786" s="5" t="s">
        <v>6983</v>
      </c>
      <c r="BN2786" s="5" t="s">
        <v>3010</v>
      </c>
      <c r="BO2786" s="5" t="s">
        <v>4045</v>
      </c>
      <c r="BU2786" s="5" t="s">
        <v>6983</v>
      </c>
      <c r="BV2786" s="5" t="s">
        <v>3010</v>
      </c>
      <c r="BW2786" s="5" t="s">
        <v>4045</v>
      </c>
    </row>
    <row r="2787" spans="51:75" x14ac:dyDescent="0.3">
      <c r="AY2787" s="12" t="e">
        <f>VLOOKUP(C2787,#REF!, 2,FALSE)</f>
        <v>#REF!</v>
      </c>
      <c r="BM2787" s="5" t="s">
        <v>6985</v>
      </c>
      <c r="BN2787" s="5" t="s">
        <v>17005</v>
      </c>
      <c r="BO2787" s="5" t="s">
        <v>5280</v>
      </c>
      <c r="BU2787" s="5" t="s">
        <v>6985</v>
      </c>
      <c r="BV2787" s="5" t="s">
        <v>17005</v>
      </c>
      <c r="BW2787" s="5" t="s">
        <v>5280</v>
      </c>
    </row>
    <row r="2788" spans="51:75" x14ac:dyDescent="0.3">
      <c r="AY2788" s="12" t="e">
        <f>VLOOKUP(C2788,#REF!, 2,FALSE)</f>
        <v>#REF!</v>
      </c>
      <c r="BM2788" s="5" t="s">
        <v>6986</v>
      </c>
      <c r="BN2788" s="5" t="s">
        <v>17005</v>
      </c>
      <c r="BO2788" s="5" t="s">
        <v>1273</v>
      </c>
      <c r="BU2788" s="5" t="s">
        <v>6986</v>
      </c>
      <c r="BV2788" s="5" t="s">
        <v>17005</v>
      </c>
      <c r="BW2788" s="5" t="s">
        <v>1273</v>
      </c>
    </row>
    <row r="2789" spans="51:75" x14ac:dyDescent="0.3">
      <c r="AY2789" s="12" t="e">
        <f>VLOOKUP(C2789,#REF!, 2,FALSE)</f>
        <v>#REF!</v>
      </c>
      <c r="BM2789" s="5" t="s">
        <v>6987</v>
      </c>
      <c r="BN2789" s="5" t="s">
        <v>17005</v>
      </c>
      <c r="BO2789" s="5" t="s">
        <v>773</v>
      </c>
      <c r="BU2789" s="5" t="s">
        <v>6987</v>
      </c>
      <c r="BV2789" s="5" t="s">
        <v>17005</v>
      </c>
      <c r="BW2789" s="5" t="s">
        <v>773</v>
      </c>
    </row>
    <row r="2790" spans="51:75" x14ac:dyDescent="0.3">
      <c r="AY2790" s="12" t="e">
        <f>VLOOKUP(C2790,#REF!, 2,FALSE)</f>
        <v>#REF!</v>
      </c>
      <c r="BM2790" s="5" t="s">
        <v>6988</v>
      </c>
      <c r="BN2790" s="5" t="s">
        <v>2986</v>
      </c>
      <c r="BO2790" s="5" t="s">
        <v>2986</v>
      </c>
      <c r="BU2790" s="5" t="s">
        <v>6988</v>
      </c>
      <c r="BV2790" s="5" t="s">
        <v>2986</v>
      </c>
      <c r="BW2790" s="5" t="s">
        <v>2986</v>
      </c>
    </row>
    <row r="2791" spans="51:75" x14ac:dyDescent="0.3">
      <c r="AY2791" s="12" t="e">
        <f>VLOOKUP(C2791,#REF!, 2,FALSE)</f>
        <v>#REF!</v>
      </c>
      <c r="BM2791" s="5" t="s">
        <v>6989</v>
      </c>
      <c r="BN2791" s="5" t="s">
        <v>2986</v>
      </c>
      <c r="BO2791" s="5" t="s">
        <v>2986</v>
      </c>
      <c r="BU2791" s="5" t="s">
        <v>6989</v>
      </c>
      <c r="BV2791" s="5" t="s">
        <v>2986</v>
      </c>
      <c r="BW2791" s="5" t="s">
        <v>2986</v>
      </c>
    </row>
    <row r="2792" spans="51:75" x14ac:dyDescent="0.3">
      <c r="AY2792" s="12" t="e">
        <f>VLOOKUP(C2792,#REF!, 2,FALSE)</f>
        <v>#REF!</v>
      </c>
      <c r="BM2792" s="5" t="s">
        <v>6990</v>
      </c>
      <c r="BN2792" s="5" t="s">
        <v>2986</v>
      </c>
      <c r="BO2792" s="5" t="s">
        <v>2986</v>
      </c>
      <c r="BU2792" s="5" t="s">
        <v>6990</v>
      </c>
      <c r="BV2792" s="5" t="s">
        <v>2986</v>
      </c>
      <c r="BW2792" s="5" t="s">
        <v>2986</v>
      </c>
    </row>
    <row r="2793" spans="51:75" x14ac:dyDescent="0.3">
      <c r="AY2793" s="12" t="e">
        <f>VLOOKUP(C2793,#REF!, 2,FALSE)</f>
        <v>#REF!</v>
      </c>
      <c r="BM2793" s="5" t="s">
        <v>6991</v>
      </c>
      <c r="BN2793" s="5" t="s">
        <v>3210</v>
      </c>
      <c r="BO2793" s="5" t="s">
        <v>3146</v>
      </c>
      <c r="BU2793" s="5" t="s">
        <v>6991</v>
      </c>
      <c r="BV2793" s="5" t="s">
        <v>3210</v>
      </c>
      <c r="BW2793" s="5" t="s">
        <v>3146</v>
      </c>
    </row>
    <row r="2794" spans="51:75" x14ac:dyDescent="0.3">
      <c r="AY2794" s="12" t="e">
        <f>VLOOKUP(C2794,#REF!, 2,FALSE)</f>
        <v>#REF!</v>
      </c>
      <c r="BM2794" s="5" t="s">
        <v>6992</v>
      </c>
      <c r="BN2794" s="5" t="s">
        <v>633</v>
      </c>
      <c r="BO2794" s="5" t="s">
        <v>6993</v>
      </c>
      <c r="BU2794" s="5" t="s">
        <v>6992</v>
      </c>
      <c r="BV2794" s="5" t="s">
        <v>633</v>
      </c>
      <c r="BW2794" s="5" t="s">
        <v>6993</v>
      </c>
    </row>
    <row r="2795" spans="51:75" x14ac:dyDescent="0.3">
      <c r="AY2795" s="12" t="e">
        <f>VLOOKUP(C2795,#REF!, 2,FALSE)</f>
        <v>#REF!</v>
      </c>
      <c r="BM2795" s="5" t="s">
        <v>6994</v>
      </c>
      <c r="BN2795" s="5" t="s">
        <v>3033</v>
      </c>
      <c r="BO2795" s="5" t="s">
        <v>1696</v>
      </c>
      <c r="BU2795" s="5" t="s">
        <v>6994</v>
      </c>
      <c r="BV2795" s="5" t="s">
        <v>3033</v>
      </c>
      <c r="BW2795" s="5" t="s">
        <v>1696</v>
      </c>
    </row>
    <row r="2796" spans="51:75" x14ac:dyDescent="0.3">
      <c r="AY2796" s="12" t="e">
        <f>VLOOKUP(C2796,#REF!, 2,FALSE)</f>
        <v>#REF!</v>
      </c>
      <c r="BM2796" s="5" t="s">
        <v>6995</v>
      </c>
      <c r="BN2796" s="5" t="s">
        <v>669</v>
      </c>
      <c r="BO2796" s="5" t="s">
        <v>1696</v>
      </c>
      <c r="BU2796" s="5" t="s">
        <v>6995</v>
      </c>
      <c r="BV2796" s="5" t="s">
        <v>669</v>
      </c>
      <c r="BW2796" s="5" t="s">
        <v>1696</v>
      </c>
    </row>
    <row r="2797" spans="51:75" x14ac:dyDescent="0.3">
      <c r="AY2797" s="12" t="e">
        <f>VLOOKUP(C2797,#REF!, 2,FALSE)</f>
        <v>#REF!</v>
      </c>
      <c r="BM2797" s="5" t="s">
        <v>6996</v>
      </c>
      <c r="BN2797" s="5" t="s">
        <v>17000</v>
      </c>
      <c r="BO2797" s="5" t="s">
        <v>4553</v>
      </c>
      <c r="BU2797" s="5" t="s">
        <v>6996</v>
      </c>
      <c r="BV2797" s="5" t="s">
        <v>17000</v>
      </c>
      <c r="BW2797" s="5" t="s">
        <v>4553</v>
      </c>
    </row>
    <row r="2798" spans="51:75" x14ac:dyDescent="0.3">
      <c r="AY2798" s="12" t="e">
        <f>VLOOKUP(C2798,#REF!, 2,FALSE)</f>
        <v>#REF!</v>
      </c>
      <c r="BM2798" s="5" t="s">
        <v>6997</v>
      </c>
      <c r="BN2798" s="5" t="s">
        <v>3210</v>
      </c>
      <c r="BO2798" s="5" t="s">
        <v>773</v>
      </c>
      <c r="BU2798" s="5" t="s">
        <v>6997</v>
      </c>
      <c r="BV2798" s="5" t="s">
        <v>3210</v>
      </c>
      <c r="BW2798" s="5" t="s">
        <v>773</v>
      </c>
    </row>
    <row r="2799" spans="51:75" x14ac:dyDescent="0.3">
      <c r="AY2799" s="12" t="e">
        <f>VLOOKUP(C2799,#REF!, 2,FALSE)</f>
        <v>#REF!</v>
      </c>
      <c r="BM2799" s="5" t="s">
        <v>1256</v>
      </c>
      <c r="BN2799" s="5" t="s">
        <v>3210</v>
      </c>
      <c r="BO2799" s="5" t="s">
        <v>6998</v>
      </c>
      <c r="BU2799" s="5" t="s">
        <v>1256</v>
      </c>
      <c r="BV2799" s="5" t="s">
        <v>3210</v>
      </c>
      <c r="BW2799" s="5" t="s">
        <v>6998</v>
      </c>
    </row>
    <row r="2800" spans="51:75" x14ac:dyDescent="0.3">
      <c r="AY2800" s="12" t="e">
        <f>VLOOKUP(C2800,#REF!, 2,FALSE)</f>
        <v>#REF!</v>
      </c>
      <c r="BM2800" s="5" t="s">
        <v>6999</v>
      </c>
      <c r="BN2800" s="5" t="s">
        <v>3210</v>
      </c>
      <c r="BO2800" s="5" t="s">
        <v>5755</v>
      </c>
      <c r="BU2800" s="5" t="s">
        <v>6999</v>
      </c>
      <c r="BV2800" s="5" t="s">
        <v>3210</v>
      </c>
      <c r="BW2800" s="5" t="s">
        <v>5755</v>
      </c>
    </row>
    <row r="2801" spans="51:75" x14ac:dyDescent="0.3">
      <c r="AY2801" s="12" t="e">
        <f>VLOOKUP(C2801,#REF!, 2,FALSE)</f>
        <v>#REF!</v>
      </c>
      <c r="BM2801" s="5" t="s">
        <v>7000</v>
      </c>
      <c r="BN2801" s="5" t="s">
        <v>669</v>
      </c>
      <c r="BO2801" s="5" t="s">
        <v>1696</v>
      </c>
      <c r="BU2801" s="5" t="s">
        <v>7000</v>
      </c>
      <c r="BV2801" s="5" t="s">
        <v>669</v>
      </c>
      <c r="BW2801" s="5" t="s">
        <v>1696</v>
      </c>
    </row>
    <row r="2802" spans="51:75" x14ac:dyDescent="0.3">
      <c r="AY2802" s="12" t="e">
        <f>VLOOKUP(C2802,#REF!, 2,FALSE)</f>
        <v>#REF!</v>
      </c>
      <c r="BM2802" s="5" t="s">
        <v>7001</v>
      </c>
      <c r="BN2802" s="5" t="s">
        <v>17000</v>
      </c>
      <c r="BO2802" s="5" t="s">
        <v>773</v>
      </c>
      <c r="BU2802" s="5" t="s">
        <v>7001</v>
      </c>
      <c r="BV2802" s="5" t="s">
        <v>17000</v>
      </c>
      <c r="BW2802" s="5" t="s">
        <v>773</v>
      </c>
    </row>
    <row r="2803" spans="51:75" x14ac:dyDescent="0.3">
      <c r="AY2803" s="12" t="e">
        <f>VLOOKUP(C2803,#REF!, 2,FALSE)</f>
        <v>#REF!</v>
      </c>
      <c r="BM2803" s="5" t="s">
        <v>7002</v>
      </c>
      <c r="BN2803" s="5" t="s">
        <v>3092</v>
      </c>
      <c r="BO2803" s="5" t="s">
        <v>7003</v>
      </c>
      <c r="BU2803" s="5" t="s">
        <v>7002</v>
      </c>
      <c r="BV2803" s="5" t="s">
        <v>3092</v>
      </c>
      <c r="BW2803" s="5" t="s">
        <v>7003</v>
      </c>
    </row>
    <row r="2804" spans="51:75" x14ac:dyDescent="0.3">
      <c r="AY2804" s="12" t="e">
        <f>VLOOKUP(C2804,#REF!, 2,FALSE)</f>
        <v>#REF!</v>
      </c>
      <c r="BM2804" s="5" t="s">
        <v>7004</v>
      </c>
      <c r="BN2804" s="5" t="s">
        <v>3088</v>
      </c>
      <c r="BO2804" s="5" t="s">
        <v>2986</v>
      </c>
      <c r="BU2804" s="5" t="s">
        <v>7004</v>
      </c>
      <c r="BV2804" s="5" t="s">
        <v>3088</v>
      </c>
      <c r="BW2804" s="5" t="s">
        <v>2986</v>
      </c>
    </row>
    <row r="2805" spans="51:75" x14ac:dyDescent="0.3">
      <c r="AY2805" s="12" t="e">
        <f>VLOOKUP(C2805,#REF!, 2,FALSE)</f>
        <v>#REF!</v>
      </c>
      <c r="BM2805" s="5" t="s">
        <v>7005</v>
      </c>
      <c r="BN2805" s="5" t="s">
        <v>3088</v>
      </c>
      <c r="BO2805" s="5" t="s">
        <v>7006</v>
      </c>
      <c r="BU2805" s="5" t="s">
        <v>7005</v>
      </c>
      <c r="BV2805" s="5" t="s">
        <v>3088</v>
      </c>
      <c r="BW2805" s="5" t="s">
        <v>7006</v>
      </c>
    </row>
    <row r="2806" spans="51:75" x14ac:dyDescent="0.3">
      <c r="AY2806" s="12" t="e">
        <f>VLOOKUP(C2806,#REF!, 2,FALSE)</f>
        <v>#REF!</v>
      </c>
      <c r="BM2806" s="5" t="s">
        <v>7007</v>
      </c>
      <c r="BN2806" s="5" t="s">
        <v>3050</v>
      </c>
      <c r="BO2806" s="5" t="s">
        <v>2986</v>
      </c>
      <c r="BU2806" s="5" t="s">
        <v>7007</v>
      </c>
      <c r="BV2806" s="5" t="s">
        <v>3050</v>
      </c>
      <c r="BW2806" s="5" t="s">
        <v>2986</v>
      </c>
    </row>
    <row r="2807" spans="51:75" x14ac:dyDescent="0.3">
      <c r="AY2807" s="12" t="e">
        <f>VLOOKUP(C2807,#REF!, 2,FALSE)</f>
        <v>#REF!</v>
      </c>
      <c r="BM2807" s="5" t="s">
        <v>7008</v>
      </c>
      <c r="BN2807" s="5" t="s">
        <v>1345</v>
      </c>
      <c r="BO2807" s="5" t="s">
        <v>7009</v>
      </c>
      <c r="BU2807" s="5" t="s">
        <v>7008</v>
      </c>
      <c r="BV2807" s="5" t="s">
        <v>1345</v>
      </c>
      <c r="BW2807" s="5" t="s">
        <v>7009</v>
      </c>
    </row>
    <row r="2808" spans="51:75" x14ac:dyDescent="0.3">
      <c r="AY2808" s="12" t="e">
        <f>VLOOKUP(C2808,#REF!, 2,FALSE)</f>
        <v>#REF!</v>
      </c>
      <c r="BM2808" s="5" t="s">
        <v>7010</v>
      </c>
      <c r="BN2808" s="5" t="s">
        <v>3210</v>
      </c>
      <c r="BO2808" s="5" t="s">
        <v>5087</v>
      </c>
      <c r="BU2808" s="5" t="s">
        <v>7010</v>
      </c>
      <c r="BV2808" s="5" t="s">
        <v>3210</v>
      </c>
      <c r="BW2808" s="5" t="s">
        <v>5087</v>
      </c>
    </row>
    <row r="2809" spans="51:75" x14ac:dyDescent="0.3">
      <c r="AY2809" s="12" t="e">
        <f>VLOOKUP(C2809,#REF!, 2,FALSE)</f>
        <v>#REF!</v>
      </c>
      <c r="BM2809" s="5" t="s">
        <v>7011</v>
      </c>
      <c r="BN2809" s="5" t="s">
        <v>783</v>
      </c>
      <c r="BO2809" s="5" t="s">
        <v>4712</v>
      </c>
      <c r="BU2809" s="5" t="s">
        <v>7011</v>
      </c>
      <c r="BV2809" s="5" t="s">
        <v>783</v>
      </c>
      <c r="BW2809" s="5" t="s">
        <v>4712</v>
      </c>
    </row>
    <row r="2810" spans="51:75" x14ac:dyDescent="0.3">
      <c r="AY2810" s="12" t="e">
        <f>VLOOKUP(C2810,#REF!, 2,FALSE)</f>
        <v>#REF!</v>
      </c>
      <c r="BM2810" s="5" t="s">
        <v>7012</v>
      </c>
      <c r="BN2810" s="5" t="s">
        <v>3210</v>
      </c>
      <c r="BO2810" s="5" t="s">
        <v>6686</v>
      </c>
      <c r="BU2810" s="5" t="s">
        <v>7012</v>
      </c>
      <c r="BV2810" s="5" t="s">
        <v>3210</v>
      </c>
      <c r="BW2810" s="5" t="s">
        <v>6686</v>
      </c>
    </row>
    <row r="2811" spans="51:75" x14ac:dyDescent="0.3">
      <c r="AY2811" s="12" t="e">
        <f>VLOOKUP(C2811,#REF!, 2,FALSE)</f>
        <v>#REF!</v>
      </c>
      <c r="BM2811" s="5" t="s">
        <v>7013</v>
      </c>
      <c r="BN2811" s="5" t="s">
        <v>3210</v>
      </c>
      <c r="BO2811" s="5" t="s">
        <v>2986</v>
      </c>
      <c r="BU2811" s="5" t="s">
        <v>7013</v>
      </c>
      <c r="BV2811" s="5" t="s">
        <v>3210</v>
      </c>
      <c r="BW2811" s="5" t="s">
        <v>2986</v>
      </c>
    </row>
    <row r="2812" spans="51:75" x14ac:dyDescent="0.3">
      <c r="AY2812" s="12" t="e">
        <f>VLOOKUP(C2812,#REF!, 2,FALSE)</f>
        <v>#REF!</v>
      </c>
      <c r="BM2812" s="5" t="s">
        <v>7015</v>
      </c>
      <c r="BN2812" s="5" t="s">
        <v>664</v>
      </c>
      <c r="BO2812" s="5" t="s">
        <v>7016</v>
      </c>
      <c r="BU2812" s="5" t="s">
        <v>7015</v>
      </c>
      <c r="BV2812" s="5" t="s">
        <v>664</v>
      </c>
      <c r="BW2812" s="5" t="s">
        <v>7016</v>
      </c>
    </row>
    <row r="2813" spans="51:75" x14ac:dyDescent="0.3">
      <c r="AY2813" s="12" t="e">
        <f>VLOOKUP(C2813,#REF!, 2,FALSE)</f>
        <v>#REF!</v>
      </c>
      <c r="BM2813" s="5" t="s">
        <v>7017</v>
      </c>
      <c r="BN2813" s="5" t="s">
        <v>2982</v>
      </c>
      <c r="BO2813" s="5" t="s">
        <v>7018</v>
      </c>
      <c r="BU2813" s="5" t="s">
        <v>7017</v>
      </c>
      <c r="BV2813" s="5" t="s">
        <v>2982</v>
      </c>
      <c r="BW2813" s="5" t="s">
        <v>7018</v>
      </c>
    </row>
    <row r="2814" spans="51:75" x14ac:dyDescent="0.3">
      <c r="AY2814" s="12" t="e">
        <f>VLOOKUP(C2814,#REF!, 2,FALSE)</f>
        <v>#REF!</v>
      </c>
      <c r="BM2814" s="5" t="s">
        <v>7019</v>
      </c>
      <c r="BN2814" s="5" t="s">
        <v>3210</v>
      </c>
      <c r="BO2814" s="5" t="s">
        <v>7020</v>
      </c>
      <c r="BU2814" s="5" t="s">
        <v>7019</v>
      </c>
      <c r="BV2814" s="5" t="s">
        <v>3210</v>
      </c>
      <c r="BW2814" s="5" t="s">
        <v>7020</v>
      </c>
    </row>
    <row r="2815" spans="51:75" x14ac:dyDescent="0.3">
      <c r="AY2815" s="12" t="e">
        <f>VLOOKUP(C2815,#REF!, 2,FALSE)</f>
        <v>#REF!</v>
      </c>
      <c r="BM2815" s="5" t="s">
        <v>7021</v>
      </c>
      <c r="BN2815" s="5" t="s">
        <v>1345</v>
      </c>
      <c r="BO2815" s="5" t="s">
        <v>7022</v>
      </c>
      <c r="BU2815" s="5" t="s">
        <v>7021</v>
      </c>
      <c r="BV2815" s="5" t="s">
        <v>1345</v>
      </c>
      <c r="BW2815" s="5" t="s">
        <v>7022</v>
      </c>
    </row>
    <row r="2816" spans="51:75" x14ac:dyDescent="0.3">
      <c r="AY2816" s="12" t="e">
        <f>VLOOKUP(C2816,#REF!, 2,FALSE)</f>
        <v>#REF!</v>
      </c>
      <c r="BM2816" s="5" t="s">
        <v>7023</v>
      </c>
      <c r="BN2816" s="5" t="s">
        <v>625</v>
      </c>
      <c r="BO2816" s="5" t="s">
        <v>7024</v>
      </c>
      <c r="BU2816" s="5" t="s">
        <v>7023</v>
      </c>
      <c r="BV2816" s="5" t="s">
        <v>625</v>
      </c>
      <c r="BW2816" s="5" t="s">
        <v>7024</v>
      </c>
    </row>
    <row r="2817" spans="51:75" x14ac:dyDescent="0.3">
      <c r="AY2817" s="12" t="e">
        <f>VLOOKUP(C2817,#REF!, 2,FALSE)</f>
        <v>#REF!</v>
      </c>
      <c r="BM2817" s="5" t="s">
        <v>7025</v>
      </c>
      <c r="BN2817" s="5" t="s">
        <v>3088</v>
      </c>
      <c r="BO2817" s="5" t="s">
        <v>7026</v>
      </c>
      <c r="BU2817" s="5" t="s">
        <v>7025</v>
      </c>
      <c r="BV2817" s="5" t="s">
        <v>3088</v>
      </c>
      <c r="BW2817" s="5" t="s">
        <v>7026</v>
      </c>
    </row>
    <row r="2818" spans="51:75" x14ac:dyDescent="0.3">
      <c r="AY2818" s="12" t="e">
        <f>VLOOKUP(C2818,#REF!, 2,FALSE)</f>
        <v>#REF!</v>
      </c>
      <c r="BM2818" s="5" t="s">
        <v>7027</v>
      </c>
      <c r="BN2818" s="5" t="s">
        <v>3210</v>
      </c>
      <c r="BO2818" s="5" t="s">
        <v>2986</v>
      </c>
      <c r="BU2818" s="5" t="s">
        <v>7027</v>
      </c>
      <c r="BV2818" s="5" t="s">
        <v>3210</v>
      </c>
      <c r="BW2818" s="5" t="s">
        <v>2986</v>
      </c>
    </row>
    <row r="2819" spans="51:75" x14ac:dyDescent="0.3">
      <c r="AY2819" s="12" t="e">
        <f>VLOOKUP(C2819,#REF!, 2,FALSE)</f>
        <v>#REF!</v>
      </c>
      <c r="BM2819" s="5" t="s">
        <v>7028</v>
      </c>
      <c r="BN2819" s="5" t="s">
        <v>3010</v>
      </c>
      <c r="BO2819" s="5" t="s">
        <v>4847</v>
      </c>
      <c r="BU2819" s="5" t="s">
        <v>7028</v>
      </c>
      <c r="BV2819" s="5" t="s">
        <v>3010</v>
      </c>
      <c r="BW2819" s="5" t="s">
        <v>4847</v>
      </c>
    </row>
    <row r="2820" spans="51:75" x14ac:dyDescent="0.3">
      <c r="AY2820" s="12" t="e">
        <f>VLOOKUP(C2820,#REF!, 2,FALSE)</f>
        <v>#REF!</v>
      </c>
      <c r="BM2820" s="5" t="s">
        <v>7029</v>
      </c>
      <c r="BN2820" s="5" t="s">
        <v>2986</v>
      </c>
      <c r="BO2820" s="5" t="s">
        <v>2986</v>
      </c>
      <c r="BU2820" s="5" t="s">
        <v>7029</v>
      </c>
      <c r="BV2820" s="5" t="s">
        <v>2986</v>
      </c>
      <c r="BW2820" s="5" t="s">
        <v>2986</v>
      </c>
    </row>
    <row r="2821" spans="51:75" x14ac:dyDescent="0.3">
      <c r="AY2821" s="12" t="e">
        <f>VLOOKUP(C2821,#REF!, 2,FALSE)</f>
        <v>#REF!</v>
      </c>
      <c r="BM2821" s="5" t="s">
        <v>7030</v>
      </c>
      <c r="BN2821" s="5" t="s">
        <v>3210</v>
      </c>
      <c r="BO2821" s="5" t="s">
        <v>7026</v>
      </c>
      <c r="BU2821" s="5" t="s">
        <v>7030</v>
      </c>
      <c r="BV2821" s="5" t="s">
        <v>3210</v>
      </c>
      <c r="BW2821" s="5" t="s">
        <v>7026</v>
      </c>
    </row>
    <row r="2822" spans="51:75" x14ac:dyDescent="0.3">
      <c r="AY2822" s="12" t="e">
        <f>VLOOKUP(C2822,#REF!, 2,FALSE)</f>
        <v>#REF!</v>
      </c>
      <c r="BM2822" s="5" t="s">
        <v>7031</v>
      </c>
      <c r="BN2822" s="5" t="s">
        <v>3050</v>
      </c>
      <c r="BO2822" s="5" t="s">
        <v>7032</v>
      </c>
      <c r="BU2822" s="5" t="s">
        <v>7031</v>
      </c>
      <c r="BV2822" s="5" t="s">
        <v>3050</v>
      </c>
      <c r="BW2822" s="5" t="s">
        <v>7032</v>
      </c>
    </row>
    <row r="2823" spans="51:75" x14ac:dyDescent="0.3">
      <c r="AY2823" s="12" t="e">
        <f>VLOOKUP(C2823,#REF!, 2,FALSE)</f>
        <v>#REF!</v>
      </c>
      <c r="BM2823" s="5" t="s">
        <v>7033</v>
      </c>
      <c r="BN2823" s="5" t="s">
        <v>3210</v>
      </c>
      <c r="BO2823" s="5" t="s">
        <v>2986</v>
      </c>
      <c r="BU2823" s="5" t="s">
        <v>7033</v>
      </c>
      <c r="BV2823" s="5" t="s">
        <v>3210</v>
      </c>
      <c r="BW2823" s="5" t="s">
        <v>2986</v>
      </c>
    </row>
    <row r="2824" spans="51:75" x14ac:dyDescent="0.3">
      <c r="AY2824" s="12" t="e">
        <f>VLOOKUP(C2824,#REF!, 2,FALSE)</f>
        <v>#REF!</v>
      </c>
      <c r="BM2824" s="5" t="s">
        <v>7034</v>
      </c>
      <c r="BN2824" s="5" t="s">
        <v>3210</v>
      </c>
      <c r="BO2824" s="5" t="s">
        <v>2986</v>
      </c>
      <c r="BU2824" s="5" t="s">
        <v>7034</v>
      </c>
      <c r="BV2824" s="5" t="s">
        <v>3210</v>
      </c>
      <c r="BW2824" s="5" t="s">
        <v>2986</v>
      </c>
    </row>
    <row r="2825" spans="51:75" x14ac:dyDescent="0.3">
      <c r="AY2825" s="12" t="e">
        <f>VLOOKUP(C2825,#REF!, 2,FALSE)</f>
        <v>#REF!</v>
      </c>
      <c r="BM2825" s="5" t="s">
        <v>7035</v>
      </c>
      <c r="BN2825" s="5" t="s">
        <v>2982</v>
      </c>
      <c r="BO2825" s="5" t="s">
        <v>7026</v>
      </c>
      <c r="BU2825" s="5" t="s">
        <v>7035</v>
      </c>
      <c r="BV2825" s="5" t="s">
        <v>2982</v>
      </c>
      <c r="BW2825" s="5" t="s">
        <v>7026</v>
      </c>
    </row>
    <row r="2826" spans="51:75" x14ac:dyDescent="0.3">
      <c r="AY2826" s="12" t="e">
        <f>VLOOKUP(C2826,#REF!, 2,FALSE)</f>
        <v>#REF!</v>
      </c>
      <c r="BM2826" s="5" t="s">
        <v>7036</v>
      </c>
      <c r="BN2826" s="5" t="s">
        <v>3261</v>
      </c>
      <c r="BO2826" s="5" t="s">
        <v>2986</v>
      </c>
      <c r="BU2826" s="5" t="s">
        <v>7036</v>
      </c>
      <c r="BV2826" s="5" t="s">
        <v>3261</v>
      </c>
      <c r="BW2826" s="5" t="s">
        <v>2986</v>
      </c>
    </row>
    <row r="2827" spans="51:75" x14ac:dyDescent="0.3">
      <c r="AY2827" s="12" t="e">
        <f>VLOOKUP(C2827,#REF!, 2,FALSE)</f>
        <v>#REF!</v>
      </c>
      <c r="BM2827" s="5" t="s">
        <v>7037</v>
      </c>
      <c r="BN2827" s="5" t="s">
        <v>3261</v>
      </c>
      <c r="BO2827" s="5" t="s">
        <v>4706</v>
      </c>
      <c r="BU2827" s="5" t="s">
        <v>7037</v>
      </c>
      <c r="BV2827" s="5" t="s">
        <v>3261</v>
      </c>
      <c r="BW2827" s="5" t="s">
        <v>4706</v>
      </c>
    </row>
    <row r="2828" spans="51:75" x14ac:dyDescent="0.3">
      <c r="AY2828" s="12" t="e">
        <f>VLOOKUP(C2828,#REF!, 2,FALSE)</f>
        <v>#REF!</v>
      </c>
      <c r="BM2828" s="5" t="s">
        <v>7038</v>
      </c>
      <c r="BN2828" s="5" t="s">
        <v>1345</v>
      </c>
      <c r="BO2828" s="5" t="s">
        <v>2986</v>
      </c>
      <c r="BU2828" s="5" t="s">
        <v>7038</v>
      </c>
      <c r="BV2828" s="5" t="s">
        <v>1345</v>
      </c>
      <c r="BW2828" s="5" t="s">
        <v>2986</v>
      </c>
    </row>
    <row r="2829" spans="51:75" x14ac:dyDescent="0.3">
      <c r="AY2829" s="12" t="e">
        <f>VLOOKUP(C2829,#REF!, 2,FALSE)</f>
        <v>#REF!</v>
      </c>
      <c r="BM2829" s="5" t="s">
        <v>7039</v>
      </c>
      <c r="BN2829" s="5" t="s">
        <v>2982</v>
      </c>
      <c r="BO2829" s="5" t="s">
        <v>7040</v>
      </c>
      <c r="BU2829" s="5" t="s">
        <v>7039</v>
      </c>
      <c r="BV2829" s="5" t="s">
        <v>2982</v>
      </c>
      <c r="BW2829" s="5" t="s">
        <v>7040</v>
      </c>
    </row>
    <row r="2830" spans="51:75" x14ac:dyDescent="0.3">
      <c r="AY2830" s="12" t="e">
        <f>VLOOKUP(C2830,#REF!, 2,FALSE)</f>
        <v>#REF!</v>
      </c>
      <c r="BM2830" s="5" t="s">
        <v>7041</v>
      </c>
      <c r="BN2830" s="5" t="s">
        <v>3050</v>
      </c>
      <c r="BO2830" s="5" t="s">
        <v>3729</v>
      </c>
      <c r="BU2830" s="5" t="s">
        <v>7041</v>
      </c>
      <c r="BV2830" s="5" t="s">
        <v>3050</v>
      </c>
      <c r="BW2830" s="5" t="s">
        <v>3729</v>
      </c>
    </row>
    <row r="2831" spans="51:75" x14ac:dyDescent="0.3">
      <c r="AY2831" s="12" t="e">
        <f>VLOOKUP(C2831,#REF!, 2,FALSE)</f>
        <v>#REF!</v>
      </c>
      <c r="BM2831" s="5" t="s">
        <v>1257</v>
      </c>
      <c r="BN2831" s="5" t="s">
        <v>3210</v>
      </c>
      <c r="BO2831" s="5" t="s">
        <v>7042</v>
      </c>
      <c r="BU2831" s="5" t="s">
        <v>1257</v>
      </c>
      <c r="BV2831" s="5" t="s">
        <v>3210</v>
      </c>
      <c r="BW2831" s="5" t="s">
        <v>7042</v>
      </c>
    </row>
    <row r="2832" spans="51:75" x14ac:dyDescent="0.3">
      <c r="AY2832" s="12" t="e">
        <f>VLOOKUP(C2832,#REF!, 2,FALSE)</f>
        <v>#REF!</v>
      </c>
      <c r="BM2832" s="5" t="s">
        <v>7043</v>
      </c>
      <c r="BN2832" s="5" t="s">
        <v>3010</v>
      </c>
      <c r="BO2832" s="5" t="s">
        <v>7044</v>
      </c>
      <c r="BU2832" s="5" t="s">
        <v>7043</v>
      </c>
      <c r="BV2832" s="5" t="s">
        <v>3010</v>
      </c>
      <c r="BW2832" s="5" t="s">
        <v>7044</v>
      </c>
    </row>
    <row r="2833" spans="51:75" x14ac:dyDescent="0.3">
      <c r="AY2833" s="12" t="e">
        <f>VLOOKUP(C2833,#REF!, 2,FALSE)</f>
        <v>#REF!</v>
      </c>
      <c r="BM2833" s="5" t="s">
        <v>7045</v>
      </c>
      <c r="BN2833" s="5" t="s">
        <v>3010</v>
      </c>
      <c r="BO2833" s="5" t="s">
        <v>7046</v>
      </c>
      <c r="BU2833" s="5" t="s">
        <v>7045</v>
      </c>
      <c r="BV2833" s="5" t="s">
        <v>3010</v>
      </c>
      <c r="BW2833" s="5" t="s">
        <v>7046</v>
      </c>
    </row>
    <row r="2834" spans="51:75" x14ac:dyDescent="0.3">
      <c r="AY2834" s="12" t="e">
        <f>VLOOKUP(C2834,#REF!, 2,FALSE)</f>
        <v>#REF!</v>
      </c>
      <c r="BM2834" s="5" t="s">
        <v>7047</v>
      </c>
      <c r="BN2834" s="5" t="s">
        <v>2982</v>
      </c>
      <c r="BO2834" s="5" t="s">
        <v>5018</v>
      </c>
      <c r="BU2834" s="5" t="s">
        <v>7047</v>
      </c>
      <c r="BV2834" s="5" t="s">
        <v>2982</v>
      </c>
      <c r="BW2834" s="5" t="s">
        <v>5018</v>
      </c>
    </row>
    <row r="2835" spans="51:75" x14ac:dyDescent="0.3">
      <c r="AY2835" s="12" t="e">
        <f>VLOOKUP(C2835,#REF!, 2,FALSE)</f>
        <v>#REF!</v>
      </c>
      <c r="BM2835" s="5" t="s">
        <v>1258</v>
      </c>
      <c r="BN2835" s="5" t="s">
        <v>672</v>
      </c>
      <c r="BO2835" s="5" t="s">
        <v>7048</v>
      </c>
      <c r="BU2835" s="5" t="s">
        <v>1258</v>
      </c>
      <c r="BV2835" s="5" t="s">
        <v>672</v>
      </c>
      <c r="BW2835" s="5" t="s">
        <v>7048</v>
      </c>
    </row>
    <row r="2836" spans="51:75" x14ac:dyDescent="0.3">
      <c r="AY2836" s="12" t="e">
        <f>VLOOKUP(C2836,#REF!, 2,FALSE)</f>
        <v>#REF!</v>
      </c>
      <c r="BM2836" s="5" t="s">
        <v>7049</v>
      </c>
      <c r="BN2836" s="5" t="s">
        <v>2986</v>
      </c>
      <c r="BO2836" s="5" t="s">
        <v>4847</v>
      </c>
      <c r="BU2836" s="5" t="s">
        <v>7049</v>
      </c>
      <c r="BV2836" s="5" t="s">
        <v>2986</v>
      </c>
      <c r="BW2836" s="5" t="s">
        <v>4847</v>
      </c>
    </row>
    <row r="2837" spans="51:75" x14ac:dyDescent="0.3">
      <c r="AY2837" s="12" t="e">
        <f>VLOOKUP(C2837,#REF!, 2,FALSE)</f>
        <v>#REF!</v>
      </c>
      <c r="BM2837" s="5" t="s">
        <v>7050</v>
      </c>
      <c r="BN2837" s="5" t="s">
        <v>3102</v>
      </c>
      <c r="BO2837" s="5" t="s">
        <v>7051</v>
      </c>
      <c r="BU2837" s="5" t="s">
        <v>7050</v>
      </c>
      <c r="BV2837" s="5" t="s">
        <v>3102</v>
      </c>
      <c r="BW2837" s="5" t="s">
        <v>7051</v>
      </c>
    </row>
    <row r="2838" spans="51:75" x14ac:dyDescent="0.3">
      <c r="AY2838" s="12" t="e">
        <f>VLOOKUP(C2838,#REF!, 2,FALSE)</f>
        <v>#REF!</v>
      </c>
      <c r="BM2838" s="5" t="s">
        <v>7052</v>
      </c>
      <c r="BN2838" s="5" t="s">
        <v>630</v>
      </c>
      <c r="BO2838" s="5" t="s">
        <v>7051</v>
      </c>
      <c r="BU2838" s="5" t="s">
        <v>7052</v>
      </c>
      <c r="BV2838" s="5" t="s">
        <v>630</v>
      </c>
      <c r="BW2838" s="5" t="s">
        <v>7051</v>
      </c>
    </row>
    <row r="2839" spans="51:75" x14ac:dyDescent="0.3">
      <c r="AY2839" s="12" t="e">
        <f>VLOOKUP(C2839,#REF!, 2,FALSE)</f>
        <v>#REF!</v>
      </c>
      <c r="BM2839" s="5" t="s">
        <v>7053</v>
      </c>
      <c r="BN2839" s="5" t="s">
        <v>2986</v>
      </c>
      <c r="BO2839" s="5" t="s">
        <v>3892</v>
      </c>
      <c r="BU2839" s="5" t="s">
        <v>7053</v>
      </c>
      <c r="BV2839" s="5" t="s">
        <v>2986</v>
      </c>
      <c r="BW2839" s="5" t="s">
        <v>3892</v>
      </c>
    </row>
    <row r="2840" spans="51:75" x14ac:dyDescent="0.3">
      <c r="AY2840" s="12" t="e">
        <f>VLOOKUP(C2840,#REF!, 2,FALSE)</f>
        <v>#REF!</v>
      </c>
      <c r="BM2840" s="5" t="s">
        <v>7054</v>
      </c>
      <c r="BN2840" s="5" t="s">
        <v>1142</v>
      </c>
      <c r="BO2840" s="5" t="s">
        <v>2986</v>
      </c>
      <c r="BU2840" s="5" t="s">
        <v>7054</v>
      </c>
      <c r="BV2840" s="5" t="s">
        <v>1142</v>
      </c>
      <c r="BW2840" s="5" t="s">
        <v>2986</v>
      </c>
    </row>
    <row r="2841" spans="51:75" x14ac:dyDescent="0.3">
      <c r="AY2841" s="12" t="e">
        <f>VLOOKUP(C2841,#REF!, 2,FALSE)</f>
        <v>#REF!</v>
      </c>
      <c r="BM2841" s="5" t="s">
        <v>7055</v>
      </c>
      <c r="BN2841" s="5" t="s">
        <v>3261</v>
      </c>
      <c r="BO2841" s="5" t="s">
        <v>2986</v>
      </c>
      <c r="BU2841" s="5" t="s">
        <v>7055</v>
      </c>
      <c r="BV2841" s="5" t="s">
        <v>3261</v>
      </c>
      <c r="BW2841" s="5" t="s">
        <v>2986</v>
      </c>
    </row>
    <row r="2842" spans="51:75" x14ac:dyDescent="0.3">
      <c r="AY2842" s="12" t="e">
        <f>VLOOKUP(C2842,#REF!, 2,FALSE)</f>
        <v>#REF!</v>
      </c>
      <c r="BM2842" s="5" t="s">
        <v>7056</v>
      </c>
      <c r="BN2842" s="5" t="s">
        <v>3010</v>
      </c>
      <c r="BO2842" s="5" t="s">
        <v>2986</v>
      </c>
      <c r="BU2842" s="5" t="s">
        <v>7056</v>
      </c>
      <c r="BV2842" s="5" t="s">
        <v>3010</v>
      </c>
      <c r="BW2842" s="5" t="s">
        <v>2986</v>
      </c>
    </row>
    <row r="2843" spans="51:75" x14ac:dyDescent="0.3">
      <c r="AY2843" s="12" t="e">
        <f>VLOOKUP(C2843,#REF!, 2,FALSE)</f>
        <v>#REF!</v>
      </c>
      <c r="BM2843" s="5" t="s">
        <v>7057</v>
      </c>
      <c r="BN2843" s="5" t="s">
        <v>3261</v>
      </c>
      <c r="BO2843" s="5" t="s">
        <v>2986</v>
      </c>
      <c r="BU2843" s="5" t="s">
        <v>7057</v>
      </c>
      <c r="BV2843" s="5" t="s">
        <v>3261</v>
      </c>
      <c r="BW2843" s="5" t="s">
        <v>2986</v>
      </c>
    </row>
    <row r="2844" spans="51:75" x14ac:dyDescent="0.3">
      <c r="AY2844" s="12" t="e">
        <f>VLOOKUP(C2844,#REF!, 2,FALSE)</f>
        <v>#REF!</v>
      </c>
      <c r="BM2844" s="5" t="s">
        <v>7058</v>
      </c>
      <c r="BN2844" s="5" t="s">
        <v>3210</v>
      </c>
      <c r="BO2844" s="5" t="s">
        <v>7059</v>
      </c>
      <c r="BU2844" s="5" t="s">
        <v>7058</v>
      </c>
      <c r="BV2844" s="5" t="s">
        <v>3210</v>
      </c>
      <c r="BW2844" s="5" t="s">
        <v>7059</v>
      </c>
    </row>
    <row r="2845" spans="51:75" x14ac:dyDescent="0.3">
      <c r="AY2845" s="12" t="e">
        <f>VLOOKUP(C2845,#REF!, 2,FALSE)</f>
        <v>#REF!</v>
      </c>
      <c r="BM2845" s="5" t="s">
        <v>7060</v>
      </c>
      <c r="BN2845" s="5" t="s">
        <v>1142</v>
      </c>
      <c r="BO2845" s="5" t="s">
        <v>2986</v>
      </c>
      <c r="BU2845" s="5" t="s">
        <v>7060</v>
      </c>
      <c r="BV2845" s="5" t="s">
        <v>1142</v>
      </c>
      <c r="BW2845" s="5" t="s">
        <v>2986</v>
      </c>
    </row>
    <row r="2846" spans="51:75" x14ac:dyDescent="0.3">
      <c r="AY2846" s="12" t="e">
        <f>VLOOKUP(C2846,#REF!, 2,FALSE)</f>
        <v>#REF!</v>
      </c>
      <c r="BM2846" s="5" t="s">
        <v>7061</v>
      </c>
      <c r="BN2846" s="5" t="s">
        <v>3210</v>
      </c>
      <c r="BO2846" s="5" t="s">
        <v>1211</v>
      </c>
      <c r="BU2846" s="5" t="s">
        <v>7061</v>
      </c>
      <c r="BV2846" s="5" t="s">
        <v>3210</v>
      </c>
      <c r="BW2846" s="5" t="s">
        <v>1211</v>
      </c>
    </row>
    <row r="2847" spans="51:75" x14ac:dyDescent="0.3">
      <c r="AY2847" s="12" t="e">
        <f>VLOOKUP(C2847,#REF!, 2,FALSE)</f>
        <v>#REF!</v>
      </c>
      <c r="BM2847" s="5" t="s">
        <v>7062</v>
      </c>
      <c r="BN2847" s="5" t="s">
        <v>1345</v>
      </c>
      <c r="BO2847" s="5" t="s">
        <v>2986</v>
      </c>
      <c r="BU2847" s="5" t="s">
        <v>7062</v>
      </c>
      <c r="BV2847" s="5" t="s">
        <v>1345</v>
      </c>
      <c r="BW2847" s="5" t="s">
        <v>2986</v>
      </c>
    </row>
    <row r="2848" spans="51:75" x14ac:dyDescent="0.3">
      <c r="AY2848" s="12" t="e">
        <f>VLOOKUP(C2848,#REF!, 2,FALSE)</f>
        <v>#REF!</v>
      </c>
      <c r="BM2848" s="5" t="s">
        <v>7063</v>
      </c>
      <c r="BN2848" s="5" t="s">
        <v>1345</v>
      </c>
      <c r="BO2848" s="5" t="s">
        <v>5687</v>
      </c>
      <c r="BU2848" s="5" t="s">
        <v>7063</v>
      </c>
      <c r="BV2848" s="5" t="s">
        <v>1345</v>
      </c>
      <c r="BW2848" s="5" t="s">
        <v>5687</v>
      </c>
    </row>
    <row r="2849" spans="51:75" x14ac:dyDescent="0.3">
      <c r="AY2849" s="12" t="e">
        <f>VLOOKUP(C2849,#REF!, 2,FALSE)</f>
        <v>#REF!</v>
      </c>
      <c r="BM2849" s="5" t="s">
        <v>7064</v>
      </c>
      <c r="BN2849" s="5" t="s">
        <v>2986</v>
      </c>
      <c r="BO2849" s="5" t="s">
        <v>2986</v>
      </c>
      <c r="BU2849" s="5" t="s">
        <v>7064</v>
      </c>
      <c r="BV2849" s="5" t="s">
        <v>2986</v>
      </c>
      <c r="BW2849" s="5" t="s">
        <v>2986</v>
      </c>
    </row>
    <row r="2850" spans="51:75" x14ac:dyDescent="0.3">
      <c r="AY2850" s="12" t="e">
        <f>VLOOKUP(C2850,#REF!, 2,FALSE)</f>
        <v>#REF!</v>
      </c>
      <c r="BM2850" s="5" t="s">
        <v>7065</v>
      </c>
      <c r="BN2850" s="5" t="s">
        <v>618</v>
      </c>
      <c r="BO2850" s="5" t="s">
        <v>2986</v>
      </c>
      <c r="BU2850" s="5" t="s">
        <v>7065</v>
      </c>
      <c r="BV2850" s="5" t="s">
        <v>618</v>
      </c>
      <c r="BW2850" s="5" t="s">
        <v>2986</v>
      </c>
    </row>
    <row r="2851" spans="51:75" x14ac:dyDescent="0.3">
      <c r="AY2851" s="12" t="e">
        <f>VLOOKUP(C2851,#REF!, 2,FALSE)</f>
        <v>#REF!</v>
      </c>
      <c r="BM2851" s="5" t="s">
        <v>7066</v>
      </c>
      <c r="BN2851" s="5" t="s">
        <v>3210</v>
      </c>
      <c r="BO2851" s="5" t="s">
        <v>4463</v>
      </c>
      <c r="BU2851" s="5" t="s">
        <v>7066</v>
      </c>
      <c r="BV2851" s="5" t="s">
        <v>3210</v>
      </c>
      <c r="BW2851" s="5" t="s">
        <v>4463</v>
      </c>
    </row>
    <row r="2852" spans="51:75" x14ac:dyDescent="0.3">
      <c r="AY2852" s="12" t="e">
        <f>VLOOKUP(C2852,#REF!, 2,FALSE)</f>
        <v>#REF!</v>
      </c>
      <c r="BM2852" s="5" t="s">
        <v>7067</v>
      </c>
      <c r="BN2852" s="5" t="s">
        <v>1345</v>
      </c>
      <c r="BO2852" s="5" t="s">
        <v>2986</v>
      </c>
      <c r="BU2852" s="5" t="s">
        <v>7067</v>
      </c>
      <c r="BV2852" s="5" t="s">
        <v>1345</v>
      </c>
      <c r="BW2852" s="5" t="s">
        <v>2986</v>
      </c>
    </row>
    <row r="2853" spans="51:75" x14ac:dyDescent="0.3">
      <c r="AY2853" s="12" t="e">
        <f>VLOOKUP(C2853,#REF!, 2,FALSE)</f>
        <v>#REF!</v>
      </c>
      <c r="BM2853" s="5" t="s">
        <v>7068</v>
      </c>
      <c r="BN2853" s="5" t="s">
        <v>1345</v>
      </c>
      <c r="BO2853" s="5" t="s">
        <v>7069</v>
      </c>
      <c r="BU2853" s="5" t="s">
        <v>7068</v>
      </c>
      <c r="BV2853" s="5" t="s">
        <v>1345</v>
      </c>
      <c r="BW2853" s="5" t="s">
        <v>7069</v>
      </c>
    </row>
    <row r="2854" spans="51:75" x14ac:dyDescent="0.3">
      <c r="AY2854" s="12" t="e">
        <f>VLOOKUP(C2854,#REF!, 2,FALSE)</f>
        <v>#REF!</v>
      </c>
      <c r="BM2854" s="5" t="s">
        <v>7070</v>
      </c>
      <c r="BN2854" s="5" t="s">
        <v>1142</v>
      </c>
      <c r="BO2854" s="5" t="s">
        <v>2986</v>
      </c>
      <c r="BU2854" s="5" t="s">
        <v>7070</v>
      </c>
      <c r="BV2854" s="5" t="s">
        <v>1142</v>
      </c>
      <c r="BW2854" s="5" t="s">
        <v>2986</v>
      </c>
    </row>
    <row r="2855" spans="51:75" x14ac:dyDescent="0.3">
      <c r="AY2855" s="12" t="e">
        <f>VLOOKUP(C2855,#REF!, 2,FALSE)</f>
        <v>#REF!</v>
      </c>
      <c r="BM2855" s="5" t="s">
        <v>7071</v>
      </c>
      <c r="BN2855" s="5" t="s">
        <v>3210</v>
      </c>
      <c r="BO2855" s="5" t="s">
        <v>3326</v>
      </c>
      <c r="BU2855" s="5" t="s">
        <v>7071</v>
      </c>
      <c r="BV2855" s="5" t="s">
        <v>3210</v>
      </c>
      <c r="BW2855" s="5" t="s">
        <v>3326</v>
      </c>
    </row>
    <row r="2856" spans="51:75" x14ac:dyDescent="0.3">
      <c r="AY2856" s="12" t="e">
        <f>VLOOKUP(C2856,#REF!, 2,FALSE)</f>
        <v>#REF!</v>
      </c>
      <c r="BM2856" s="5" t="s">
        <v>7072</v>
      </c>
      <c r="BN2856" s="5" t="s">
        <v>3210</v>
      </c>
      <c r="BO2856" s="5" t="s">
        <v>2986</v>
      </c>
      <c r="BU2856" s="5" t="s">
        <v>7072</v>
      </c>
      <c r="BV2856" s="5" t="s">
        <v>3210</v>
      </c>
      <c r="BW2856" s="5" t="s">
        <v>2986</v>
      </c>
    </row>
    <row r="2857" spans="51:75" x14ac:dyDescent="0.3">
      <c r="AY2857" s="12" t="e">
        <f>VLOOKUP(C2857,#REF!, 2,FALSE)</f>
        <v>#REF!</v>
      </c>
      <c r="BM2857" s="5" t="s">
        <v>7073</v>
      </c>
      <c r="BN2857" s="5" t="s">
        <v>1345</v>
      </c>
      <c r="BO2857" s="5" t="s">
        <v>6965</v>
      </c>
      <c r="BU2857" s="5" t="s">
        <v>7073</v>
      </c>
      <c r="BV2857" s="5" t="s">
        <v>1345</v>
      </c>
      <c r="BW2857" s="5" t="s">
        <v>6965</v>
      </c>
    </row>
    <row r="2858" spans="51:75" x14ac:dyDescent="0.3">
      <c r="AY2858" s="12" t="e">
        <f>VLOOKUP(C2858,#REF!, 2,FALSE)</f>
        <v>#REF!</v>
      </c>
      <c r="BM2858" s="5" t="s">
        <v>7074</v>
      </c>
      <c r="BN2858" s="5" t="s">
        <v>3210</v>
      </c>
      <c r="BO2858" s="5" t="s">
        <v>7075</v>
      </c>
      <c r="BU2858" s="5" t="s">
        <v>7074</v>
      </c>
      <c r="BV2858" s="5" t="s">
        <v>3210</v>
      </c>
      <c r="BW2858" s="5" t="s">
        <v>7075</v>
      </c>
    </row>
    <row r="2859" spans="51:75" x14ac:dyDescent="0.3">
      <c r="AY2859" s="12" t="e">
        <f>VLOOKUP(C2859,#REF!, 2,FALSE)</f>
        <v>#REF!</v>
      </c>
      <c r="BM2859" s="5" t="s">
        <v>7076</v>
      </c>
      <c r="BN2859" s="5" t="s">
        <v>3088</v>
      </c>
      <c r="BO2859" s="5" t="s">
        <v>3058</v>
      </c>
      <c r="BU2859" s="5" t="s">
        <v>7076</v>
      </c>
      <c r="BV2859" s="5" t="s">
        <v>3088</v>
      </c>
      <c r="BW2859" s="5" t="s">
        <v>3058</v>
      </c>
    </row>
    <row r="2860" spans="51:75" x14ac:dyDescent="0.3">
      <c r="AY2860" s="12" t="e">
        <f>VLOOKUP(C2860,#REF!, 2,FALSE)</f>
        <v>#REF!</v>
      </c>
      <c r="BM2860" s="5" t="s">
        <v>7077</v>
      </c>
      <c r="BN2860" s="5" t="s">
        <v>621</v>
      </c>
      <c r="BO2860" s="5" t="s">
        <v>7078</v>
      </c>
      <c r="BU2860" s="5" t="s">
        <v>7077</v>
      </c>
      <c r="BV2860" s="5" t="s">
        <v>621</v>
      </c>
      <c r="BW2860" s="5" t="s">
        <v>7078</v>
      </c>
    </row>
    <row r="2861" spans="51:75" x14ac:dyDescent="0.3">
      <c r="AY2861" s="12" t="e">
        <f>VLOOKUP(C2861,#REF!, 2,FALSE)</f>
        <v>#REF!</v>
      </c>
      <c r="BM2861" s="5" t="s">
        <v>7079</v>
      </c>
      <c r="BN2861" s="5" t="s">
        <v>1345</v>
      </c>
      <c r="BO2861" s="5" t="s">
        <v>6662</v>
      </c>
      <c r="BU2861" s="5" t="s">
        <v>7079</v>
      </c>
      <c r="BV2861" s="5" t="s">
        <v>1345</v>
      </c>
      <c r="BW2861" s="5" t="s">
        <v>6662</v>
      </c>
    </row>
    <row r="2862" spans="51:75" x14ac:dyDescent="0.3">
      <c r="AY2862" s="12" t="e">
        <f>VLOOKUP(C2862,#REF!, 2,FALSE)</f>
        <v>#REF!</v>
      </c>
      <c r="BM2862" s="5" t="s">
        <v>7080</v>
      </c>
      <c r="BN2862" s="5" t="s">
        <v>3102</v>
      </c>
      <c r="BO2862" s="5" t="s">
        <v>773</v>
      </c>
      <c r="BU2862" s="5" t="s">
        <v>7080</v>
      </c>
      <c r="BV2862" s="5" t="s">
        <v>3102</v>
      </c>
      <c r="BW2862" s="5" t="s">
        <v>773</v>
      </c>
    </row>
    <row r="2863" spans="51:75" x14ac:dyDescent="0.3">
      <c r="AY2863" s="12" t="e">
        <f>VLOOKUP(C2863,#REF!, 2,FALSE)</f>
        <v>#REF!</v>
      </c>
      <c r="BM2863" s="5" t="s">
        <v>7081</v>
      </c>
      <c r="BN2863" s="5" t="s">
        <v>3102</v>
      </c>
      <c r="BO2863" s="5" t="s">
        <v>2986</v>
      </c>
      <c r="BU2863" s="5" t="s">
        <v>7081</v>
      </c>
      <c r="BV2863" s="5" t="s">
        <v>3102</v>
      </c>
      <c r="BW2863" s="5" t="s">
        <v>2986</v>
      </c>
    </row>
    <row r="2864" spans="51:75" x14ac:dyDescent="0.3">
      <c r="AY2864" s="12" t="e">
        <f>VLOOKUP(C2864,#REF!, 2,FALSE)</f>
        <v>#REF!</v>
      </c>
      <c r="BM2864" s="5" t="s">
        <v>1259</v>
      </c>
      <c r="BN2864" s="5" t="s">
        <v>1345</v>
      </c>
      <c r="BO2864" s="5" t="s">
        <v>1663</v>
      </c>
      <c r="BU2864" s="5" t="s">
        <v>1259</v>
      </c>
      <c r="BV2864" s="5" t="s">
        <v>1345</v>
      </c>
      <c r="BW2864" s="5" t="s">
        <v>1663</v>
      </c>
    </row>
    <row r="2865" spans="51:75" x14ac:dyDescent="0.3">
      <c r="AY2865" s="12" t="e">
        <f>VLOOKUP(C2865,#REF!, 2,FALSE)</f>
        <v>#REF!</v>
      </c>
      <c r="BM2865" s="5" t="s">
        <v>7082</v>
      </c>
      <c r="BN2865" s="5" t="s">
        <v>3210</v>
      </c>
      <c r="BO2865" s="5" t="s">
        <v>3549</v>
      </c>
      <c r="BU2865" s="5" t="s">
        <v>7082</v>
      </c>
      <c r="BV2865" s="5" t="s">
        <v>3210</v>
      </c>
      <c r="BW2865" s="5" t="s">
        <v>3549</v>
      </c>
    </row>
    <row r="2866" spans="51:75" x14ac:dyDescent="0.3">
      <c r="AY2866" s="12" t="e">
        <f>VLOOKUP(C2866,#REF!, 2,FALSE)</f>
        <v>#REF!</v>
      </c>
      <c r="BM2866" s="5" t="s">
        <v>7083</v>
      </c>
      <c r="BN2866" s="5" t="s">
        <v>3210</v>
      </c>
      <c r="BO2866" s="5" t="s">
        <v>5774</v>
      </c>
      <c r="BU2866" s="5" t="s">
        <v>7083</v>
      </c>
      <c r="BV2866" s="5" t="s">
        <v>3210</v>
      </c>
      <c r="BW2866" s="5" t="s">
        <v>5774</v>
      </c>
    </row>
    <row r="2867" spans="51:75" x14ac:dyDescent="0.3">
      <c r="AY2867" s="12" t="e">
        <f>VLOOKUP(C2867,#REF!, 2,FALSE)</f>
        <v>#REF!</v>
      </c>
      <c r="BM2867" s="5" t="s">
        <v>1260</v>
      </c>
      <c r="BN2867" s="5" t="s">
        <v>797</v>
      </c>
      <c r="BO2867" s="5" t="s">
        <v>1206</v>
      </c>
      <c r="BU2867" s="5" t="s">
        <v>1260</v>
      </c>
      <c r="BV2867" s="5" t="s">
        <v>797</v>
      </c>
      <c r="BW2867" s="5" t="s">
        <v>1206</v>
      </c>
    </row>
    <row r="2868" spans="51:75" x14ac:dyDescent="0.3">
      <c r="AY2868" s="12" t="e">
        <f>VLOOKUP(C2868,#REF!, 2,FALSE)</f>
        <v>#REF!</v>
      </c>
      <c r="BM2868" s="5" t="s">
        <v>7084</v>
      </c>
      <c r="BN2868" s="5" t="s">
        <v>3050</v>
      </c>
      <c r="BO2868" s="5" t="s">
        <v>2932</v>
      </c>
      <c r="BU2868" s="5" t="s">
        <v>7084</v>
      </c>
      <c r="BV2868" s="5" t="s">
        <v>3050</v>
      </c>
      <c r="BW2868" s="5" t="s">
        <v>2932</v>
      </c>
    </row>
    <row r="2869" spans="51:75" x14ac:dyDescent="0.3">
      <c r="AY2869" s="12" t="e">
        <f>VLOOKUP(C2869,#REF!, 2,FALSE)</f>
        <v>#REF!</v>
      </c>
      <c r="BM2869" s="5" t="s">
        <v>7085</v>
      </c>
      <c r="BN2869" s="5" t="s">
        <v>3050</v>
      </c>
      <c r="BO2869" s="5" t="s">
        <v>7087</v>
      </c>
      <c r="BU2869" s="5" t="s">
        <v>7085</v>
      </c>
      <c r="BV2869" s="5" t="s">
        <v>3050</v>
      </c>
      <c r="BW2869" s="5" t="s">
        <v>7087</v>
      </c>
    </row>
    <row r="2870" spans="51:75" x14ac:dyDescent="0.3">
      <c r="AY2870" s="12" t="e">
        <f>VLOOKUP(C2870,#REF!, 2,FALSE)</f>
        <v>#REF!</v>
      </c>
      <c r="BM2870" s="5" t="s">
        <v>7088</v>
      </c>
      <c r="BN2870" s="5" t="s">
        <v>844</v>
      </c>
      <c r="BO2870" s="5" t="s">
        <v>7089</v>
      </c>
      <c r="BU2870" s="5" t="s">
        <v>7088</v>
      </c>
      <c r="BV2870" s="5" t="s">
        <v>844</v>
      </c>
      <c r="BW2870" s="5" t="s">
        <v>7089</v>
      </c>
    </row>
    <row r="2871" spans="51:75" x14ac:dyDescent="0.3">
      <c r="AY2871" s="12" t="e">
        <f>VLOOKUP(C2871,#REF!, 2,FALSE)</f>
        <v>#REF!</v>
      </c>
      <c r="BM2871" s="5" t="s">
        <v>7090</v>
      </c>
      <c r="BN2871" s="5" t="s">
        <v>3050</v>
      </c>
      <c r="BO2871" s="5" t="s">
        <v>1745</v>
      </c>
      <c r="BU2871" s="5" t="s">
        <v>7090</v>
      </c>
      <c r="BV2871" s="5" t="s">
        <v>3050</v>
      </c>
      <c r="BW2871" s="5" t="s">
        <v>1745</v>
      </c>
    </row>
    <row r="2872" spans="51:75" x14ac:dyDescent="0.3">
      <c r="AY2872" s="12" t="e">
        <f>VLOOKUP(C2872,#REF!, 2,FALSE)</f>
        <v>#REF!</v>
      </c>
      <c r="BM2872" s="5" t="s">
        <v>1261</v>
      </c>
      <c r="BN2872" s="5" t="s">
        <v>1006</v>
      </c>
      <c r="BO2872" s="5" t="s">
        <v>7091</v>
      </c>
      <c r="BU2872" s="5" t="s">
        <v>1261</v>
      </c>
      <c r="BV2872" s="5" t="s">
        <v>1006</v>
      </c>
      <c r="BW2872" s="5" t="s">
        <v>7091</v>
      </c>
    </row>
    <row r="2873" spans="51:75" x14ac:dyDescent="0.3">
      <c r="AY2873" s="12" t="e">
        <f>VLOOKUP(C2873,#REF!, 2,FALSE)</f>
        <v>#REF!</v>
      </c>
      <c r="BM2873" s="5" t="s">
        <v>131</v>
      </c>
      <c r="BN2873" s="5" t="s">
        <v>627</v>
      </c>
      <c r="BO2873" s="5" t="s">
        <v>7093</v>
      </c>
      <c r="BU2873" s="5" t="s">
        <v>131</v>
      </c>
      <c r="BV2873" s="5" t="s">
        <v>627</v>
      </c>
      <c r="BW2873" s="5" t="s">
        <v>7093</v>
      </c>
    </row>
    <row r="2874" spans="51:75" x14ac:dyDescent="0.3">
      <c r="AY2874" s="12" t="e">
        <f>VLOOKUP(C2874,#REF!, 2,FALSE)</f>
        <v>#REF!</v>
      </c>
      <c r="BM2874" s="5" t="s">
        <v>7094</v>
      </c>
      <c r="BN2874" s="5" t="s">
        <v>2986</v>
      </c>
      <c r="BO2874" s="5" t="s">
        <v>2986</v>
      </c>
      <c r="BU2874" s="5" t="s">
        <v>7094</v>
      </c>
      <c r="BV2874" s="5" t="s">
        <v>2986</v>
      </c>
      <c r="BW2874" s="5" t="s">
        <v>2986</v>
      </c>
    </row>
    <row r="2875" spans="51:75" x14ac:dyDescent="0.3">
      <c r="AY2875" s="12" t="e">
        <f>VLOOKUP(C2875,#REF!, 2,FALSE)</f>
        <v>#REF!</v>
      </c>
      <c r="BM2875" s="5" t="s">
        <v>7095</v>
      </c>
      <c r="BN2875" s="5" t="s">
        <v>1345</v>
      </c>
      <c r="BO2875" s="5" t="s">
        <v>7096</v>
      </c>
      <c r="BU2875" s="5" t="s">
        <v>7095</v>
      </c>
      <c r="BV2875" s="5" t="s">
        <v>1345</v>
      </c>
      <c r="BW2875" s="5" t="s">
        <v>7096</v>
      </c>
    </row>
    <row r="2876" spans="51:75" x14ac:dyDescent="0.3">
      <c r="AY2876" s="12" t="e">
        <f>VLOOKUP(C2876,#REF!, 2,FALSE)</f>
        <v>#REF!</v>
      </c>
      <c r="BM2876" s="5" t="s">
        <v>7097</v>
      </c>
      <c r="BN2876" s="5" t="s">
        <v>2982</v>
      </c>
      <c r="BO2876" s="5" t="s">
        <v>7098</v>
      </c>
      <c r="BU2876" s="5" t="s">
        <v>7097</v>
      </c>
      <c r="BV2876" s="5" t="s">
        <v>2982</v>
      </c>
      <c r="BW2876" s="5" t="s">
        <v>7098</v>
      </c>
    </row>
    <row r="2877" spans="51:75" x14ac:dyDescent="0.3">
      <c r="AY2877" s="12" t="e">
        <f>VLOOKUP(C2877,#REF!, 2,FALSE)</f>
        <v>#REF!</v>
      </c>
      <c r="BM2877" s="5" t="s">
        <v>1291</v>
      </c>
      <c r="BN2877" s="5" t="s">
        <v>639</v>
      </c>
      <c r="BO2877" s="5" t="s">
        <v>4473</v>
      </c>
      <c r="BU2877" s="5" t="s">
        <v>1291</v>
      </c>
      <c r="BV2877" s="5" t="s">
        <v>639</v>
      </c>
      <c r="BW2877" s="5" t="s">
        <v>4473</v>
      </c>
    </row>
    <row r="2878" spans="51:75" x14ac:dyDescent="0.3">
      <c r="AY2878" s="12" t="e">
        <f>VLOOKUP(C2878,#REF!, 2,FALSE)</f>
        <v>#REF!</v>
      </c>
      <c r="BM2878" s="5" t="s">
        <v>7099</v>
      </c>
      <c r="BN2878" s="5" t="s">
        <v>627</v>
      </c>
      <c r="BO2878" s="5" t="s">
        <v>2751</v>
      </c>
      <c r="BU2878" s="5" t="s">
        <v>7099</v>
      </c>
      <c r="BV2878" s="5" t="s">
        <v>627</v>
      </c>
      <c r="BW2878" s="5" t="s">
        <v>2751</v>
      </c>
    </row>
    <row r="2879" spans="51:75" x14ac:dyDescent="0.3">
      <c r="AY2879" s="12" t="e">
        <f>VLOOKUP(C2879,#REF!, 2,FALSE)</f>
        <v>#REF!</v>
      </c>
      <c r="BM2879" s="5" t="s">
        <v>7100</v>
      </c>
      <c r="BN2879" s="5" t="s">
        <v>3261</v>
      </c>
      <c r="BO2879" s="5" t="s">
        <v>7101</v>
      </c>
      <c r="BU2879" s="5" t="s">
        <v>7100</v>
      </c>
      <c r="BV2879" s="5" t="s">
        <v>3261</v>
      </c>
      <c r="BW2879" s="5" t="s">
        <v>7101</v>
      </c>
    </row>
    <row r="2880" spans="51:75" x14ac:dyDescent="0.3">
      <c r="AY2880" s="12" t="e">
        <f>VLOOKUP(C2880,#REF!, 2,FALSE)</f>
        <v>#REF!</v>
      </c>
      <c r="BM2880" s="5" t="s">
        <v>7102</v>
      </c>
      <c r="BN2880" s="5" t="s">
        <v>3261</v>
      </c>
      <c r="BO2880" s="5" t="s">
        <v>7103</v>
      </c>
      <c r="BU2880" s="5" t="s">
        <v>7102</v>
      </c>
      <c r="BV2880" s="5" t="s">
        <v>3261</v>
      </c>
      <c r="BW2880" s="5" t="s">
        <v>7103</v>
      </c>
    </row>
    <row r="2881" spans="51:75" x14ac:dyDescent="0.3">
      <c r="AY2881" s="12" t="e">
        <f>VLOOKUP(C2881,#REF!, 2,FALSE)</f>
        <v>#REF!</v>
      </c>
      <c r="BM2881" s="5" t="s">
        <v>7104</v>
      </c>
      <c r="BN2881" s="5" t="s">
        <v>3261</v>
      </c>
      <c r="BO2881" s="5" t="s">
        <v>2986</v>
      </c>
      <c r="BU2881" s="5" t="s">
        <v>7104</v>
      </c>
      <c r="BV2881" s="5" t="s">
        <v>3261</v>
      </c>
      <c r="BW2881" s="5" t="s">
        <v>2986</v>
      </c>
    </row>
    <row r="2882" spans="51:75" x14ac:dyDescent="0.3">
      <c r="AY2882" s="12" t="e">
        <f>VLOOKUP(C2882,#REF!, 2,FALSE)</f>
        <v>#REF!</v>
      </c>
      <c r="BM2882" s="5" t="s">
        <v>7105</v>
      </c>
      <c r="BN2882" s="5" t="s">
        <v>672</v>
      </c>
      <c r="BO2882" s="5" t="s">
        <v>6722</v>
      </c>
      <c r="BU2882" s="5" t="s">
        <v>7105</v>
      </c>
      <c r="BV2882" s="5" t="s">
        <v>672</v>
      </c>
      <c r="BW2882" s="5" t="s">
        <v>6722</v>
      </c>
    </row>
    <row r="2883" spans="51:75" x14ac:dyDescent="0.3">
      <c r="AY2883" s="12" t="e">
        <f>VLOOKUP(C2883,#REF!, 2,FALSE)</f>
        <v>#REF!</v>
      </c>
      <c r="BM2883" s="5" t="s">
        <v>7106</v>
      </c>
      <c r="BN2883" s="5" t="s">
        <v>3010</v>
      </c>
      <c r="BO2883" s="5" t="s">
        <v>728</v>
      </c>
      <c r="BU2883" s="5" t="s">
        <v>7106</v>
      </c>
      <c r="BV2883" s="5" t="s">
        <v>3010</v>
      </c>
      <c r="BW2883" s="5" t="s">
        <v>728</v>
      </c>
    </row>
    <row r="2884" spans="51:75" x14ac:dyDescent="0.3">
      <c r="AY2884" s="12" t="e">
        <f>VLOOKUP(C2884,#REF!, 2,FALSE)</f>
        <v>#REF!</v>
      </c>
      <c r="BM2884" s="5" t="s">
        <v>1292</v>
      </c>
      <c r="BN2884" s="5" t="s">
        <v>633</v>
      </c>
      <c r="BO2884" s="5" t="s">
        <v>3871</v>
      </c>
      <c r="BU2884" s="5" t="s">
        <v>1292</v>
      </c>
      <c r="BV2884" s="5" t="s">
        <v>633</v>
      </c>
      <c r="BW2884" s="5" t="s">
        <v>3871</v>
      </c>
    </row>
    <row r="2885" spans="51:75" x14ac:dyDescent="0.3">
      <c r="AY2885" s="12" t="e">
        <f>VLOOKUP(C2885,#REF!, 2,FALSE)</f>
        <v>#REF!</v>
      </c>
      <c r="BM2885" s="5" t="s">
        <v>7107</v>
      </c>
      <c r="BN2885" s="5" t="s">
        <v>3261</v>
      </c>
      <c r="BO2885" s="5" t="s">
        <v>4511</v>
      </c>
      <c r="BU2885" s="5" t="s">
        <v>7107</v>
      </c>
      <c r="BV2885" s="5" t="s">
        <v>3261</v>
      </c>
      <c r="BW2885" s="5" t="s">
        <v>4511</v>
      </c>
    </row>
    <row r="2886" spans="51:75" x14ac:dyDescent="0.3">
      <c r="AY2886" s="12" t="e">
        <f>VLOOKUP(C2886,#REF!, 2,FALSE)</f>
        <v>#REF!</v>
      </c>
      <c r="BM2886" s="5" t="s">
        <v>7108</v>
      </c>
      <c r="BN2886" s="5" t="s">
        <v>929</v>
      </c>
      <c r="BO2886" s="5" t="s">
        <v>7109</v>
      </c>
      <c r="BU2886" s="5" t="s">
        <v>7108</v>
      </c>
      <c r="BV2886" s="5" t="s">
        <v>929</v>
      </c>
      <c r="BW2886" s="5" t="s">
        <v>7109</v>
      </c>
    </row>
    <row r="2887" spans="51:75" x14ac:dyDescent="0.3">
      <c r="AY2887" s="12" t="e">
        <f>VLOOKUP(C2887,#REF!, 2,FALSE)</f>
        <v>#REF!</v>
      </c>
      <c r="BM2887" s="5" t="s">
        <v>7110</v>
      </c>
      <c r="BN2887" s="5" t="s">
        <v>639</v>
      </c>
      <c r="BO2887" s="5" t="s">
        <v>5443</v>
      </c>
      <c r="BU2887" s="5" t="s">
        <v>7110</v>
      </c>
      <c r="BV2887" s="5" t="s">
        <v>639</v>
      </c>
      <c r="BW2887" s="5" t="s">
        <v>5443</v>
      </c>
    </row>
    <row r="2888" spans="51:75" x14ac:dyDescent="0.3">
      <c r="AY2888" s="12" t="e">
        <f>VLOOKUP(C2888,#REF!, 2,FALSE)</f>
        <v>#REF!</v>
      </c>
      <c r="BM2888" s="5" t="s">
        <v>7111</v>
      </c>
      <c r="BN2888" s="5" t="s">
        <v>1275</v>
      </c>
      <c r="BO2888" s="5" t="s">
        <v>7112</v>
      </c>
      <c r="BU2888" s="5" t="s">
        <v>7111</v>
      </c>
      <c r="BV2888" s="5" t="s">
        <v>1275</v>
      </c>
      <c r="BW2888" s="5" t="s">
        <v>7112</v>
      </c>
    </row>
    <row r="2889" spans="51:75" x14ac:dyDescent="0.3">
      <c r="AY2889" s="12" t="e">
        <f>VLOOKUP(C2889,#REF!, 2,FALSE)</f>
        <v>#REF!</v>
      </c>
      <c r="BM2889" s="5" t="s">
        <v>7113</v>
      </c>
      <c r="BN2889" s="5" t="s">
        <v>1345</v>
      </c>
      <c r="BO2889" s="5" t="s">
        <v>7114</v>
      </c>
      <c r="BU2889" s="5" t="s">
        <v>7113</v>
      </c>
      <c r="BV2889" s="5" t="s">
        <v>1345</v>
      </c>
      <c r="BW2889" s="5" t="s">
        <v>7114</v>
      </c>
    </row>
    <row r="2890" spans="51:75" x14ac:dyDescent="0.3">
      <c r="AY2890" s="12" t="e">
        <f>VLOOKUP(C2890,#REF!, 2,FALSE)</f>
        <v>#REF!</v>
      </c>
      <c r="BM2890" s="5" t="s">
        <v>7115</v>
      </c>
      <c r="BN2890" s="5" t="s">
        <v>3092</v>
      </c>
      <c r="BO2890" s="5" t="s">
        <v>2986</v>
      </c>
      <c r="BU2890" s="5" t="s">
        <v>7115</v>
      </c>
      <c r="BV2890" s="5" t="s">
        <v>3092</v>
      </c>
      <c r="BW2890" s="5" t="s">
        <v>2986</v>
      </c>
    </row>
    <row r="2891" spans="51:75" x14ac:dyDescent="0.3">
      <c r="AY2891" s="12" t="e">
        <f>VLOOKUP(C2891,#REF!, 2,FALSE)</f>
        <v>#REF!</v>
      </c>
      <c r="BM2891" s="5" t="s">
        <v>7116</v>
      </c>
      <c r="BN2891" s="5" t="s">
        <v>1142</v>
      </c>
      <c r="BO2891" s="5" t="s">
        <v>7117</v>
      </c>
      <c r="BU2891" s="5" t="s">
        <v>7116</v>
      </c>
      <c r="BV2891" s="5" t="s">
        <v>1142</v>
      </c>
      <c r="BW2891" s="5" t="s">
        <v>7117</v>
      </c>
    </row>
    <row r="2892" spans="51:75" x14ac:dyDescent="0.3">
      <c r="AY2892" s="12" t="e">
        <f>VLOOKUP(C2892,#REF!, 2,FALSE)</f>
        <v>#REF!</v>
      </c>
      <c r="BM2892" s="5" t="s">
        <v>7118</v>
      </c>
      <c r="BN2892" s="5" t="s">
        <v>3210</v>
      </c>
      <c r="BO2892" s="5" t="s">
        <v>7119</v>
      </c>
      <c r="BU2892" s="5" t="s">
        <v>7118</v>
      </c>
      <c r="BV2892" s="5" t="s">
        <v>3210</v>
      </c>
      <c r="BW2892" s="5" t="s">
        <v>7119</v>
      </c>
    </row>
    <row r="2893" spans="51:75" x14ac:dyDescent="0.3">
      <c r="AY2893" s="12" t="e">
        <f>VLOOKUP(C2893,#REF!, 2,FALSE)</f>
        <v>#REF!</v>
      </c>
      <c r="BM2893" s="5" t="s">
        <v>1293</v>
      </c>
      <c r="BN2893" s="5" t="s">
        <v>17003</v>
      </c>
      <c r="BO2893" s="5" t="s">
        <v>5376</v>
      </c>
      <c r="BU2893" s="5" t="s">
        <v>1293</v>
      </c>
      <c r="BV2893" s="5" t="s">
        <v>17003</v>
      </c>
      <c r="BW2893" s="5" t="s">
        <v>5376</v>
      </c>
    </row>
    <row r="2894" spans="51:75" x14ac:dyDescent="0.3">
      <c r="AY2894" s="12" t="e">
        <f>VLOOKUP(C2894,#REF!, 2,FALSE)</f>
        <v>#REF!</v>
      </c>
      <c r="BM2894" s="5" t="s">
        <v>7120</v>
      </c>
      <c r="BN2894" s="5" t="s">
        <v>1142</v>
      </c>
      <c r="BO2894" s="5" t="s">
        <v>7121</v>
      </c>
      <c r="BU2894" s="5" t="s">
        <v>7120</v>
      </c>
      <c r="BV2894" s="5" t="s">
        <v>1142</v>
      </c>
      <c r="BW2894" s="5" t="s">
        <v>7121</v>
      </c>
    </row>
    <row r="2895" spans="51:75" x14ac:dyDescent="0.3">
      <c r="AY2895" s="12" t="e">
        <f>VLOOKUP(C2895,#REF!, 2,FALSE)</f>
        <v>#REF!</v>
      </c>
      <c r="BM2895" s="5" t="s">
        <v>7122</v>
      </c>
      <c r="BN2895" s="5" t="s">
        <v>3210</v>
      </c>
      <c r="BO2895" s="5" t="s">
        <v>947</v>
      </c>
      <c r="BU2895" s="5" t="s">
        <v>7122</v>
      </c>
      <c r="BV2895" s="5" t="s">
        <v>3210</v>
      </c>
      <c r="BW2895" s="5" t="s">
        <v>947</v>
      </c>
    </row>
    <row r="2896" spans="51:75" x14ac:dyDescent="0.3">
      <c r="AY2896" s="12" t="e">
        <f>VLOOKUP(C2896,#REF!, 2,FALSE)</f>
        <v>#REF!</v>
      </c>
      <c r="BM2896" s="5" t="s">
        <v>7123</v>
      </c>
      <c r="BN2896" s="5" t="s">
        <v>3102</v>
      </c>
      <c r="BO2896" s="5" t="s">
        <v>7124</v>
      </c>
      <c r="BU2896" s="5" t="s">
        <v>7123</v>
      </c>
      <c r="BV2896" s="5" t="s">
        <v>3102</v>
      </c>
      <c r="BW2896" s="5" t="s">
        <v>7124</v>
      </c>
    </row>
    <row r="2897" spans="51:75" x14ac:dyDescent="0.3">
      <c r="AY2897" s="12" t="e">
        <f>VLOOKUP(C2897,#REF!, 2,FALSE)</f>
        <v>#REF!</v>
      </c>
      <c r="BM2897" s="5" t="s">
        <v>177</v>
      </c>
      <c r="BN2897" s="5" t="s">
        <v>3210</v>
      </c>
      <c r="BO2897" s="5" t="s">
        <v>1747</v>
      </c>
      <c r="BU2897" s="5" t="s">
        <v>177</v>
      </c>
      <c r="BV2897" s="5" t="s">
        <v>3210</v>
      </c>
      <c r="BW2897" s="5" t="s">
        <v>1747</v>
      </c>
    </row>
    <row r="2898" spans="51:75" x14ac:dyDescent="0.3">
      <c r="AY2898" s="12" t="e">
        <f>VLOOKUP(C2898,#REF!, 2,FALSE)</f>
        <v>#REF!</v>
      </c>
      <c r="BM2898" s="5" t="s">
        <v>7125</v>
      </c>
      <c r="BN2898" s="5" t="s">
        <v>1345</v>
      </c>
      <c r="BO2898" s="5" t="s">
        <v>5873</v>
      </c>
      <c r="BU2898" s="5" t="s">
        <v>7125</v>
      </c>
      <c r="BV2898" s="5" t="s">
        <v>1345</v>
      </c>
      <c r="BW2898" s="5" t="s">
        <v>5873</v>
      </c>
    </row>
    <row r="2899" spans="51:75" x14ac:dyDescent="0.3">
      <c r="AY2899" s="12" t="e">
        <f>VLOOKUP(C2899,#REF!, 2,FALSE)</f>
        <v>#REF!</v>
      </c>
      <c r="BM2899" s="5" t="s">
        <v>1294</v>
      </c>
      <c r="BN2899" s="5" t="s">
        <v>3210</v>
      </c>
      <c r="BO2899" s="5" t="s">
        <v>719</v>
      </c>
      <c r="BU2899" s="5" t="s">
        <v>1294</v>
      </c>
      <c r="BV2899" s="5" t="s">
        <v>3210</v>
      </c>
      <c r="BW2899" s="5" t="s">
        <v>719</v>
      </c>
    </row>
    <row r="2900" spans="51:75" x14ac:dyDescent="0.3">
      <c r="AY2900" s="12" t="e">
        <f>VLOOKUP(C2900,#REF!, 2,FALSE)</f>
        <v>#REF!</v>
      </c>
      <c r="BM2900" s="5" t="s">
        <v>7126</v>
      </c>
      <c r="BN2900" s="5" t="s">
        <v>3088</v>
      </c>
      <c r="BO2900" s="5" t="s">
        <v>5116</v>
      </c>
      <c r="BU2900" s="5" t="s">
        <v>7126</v>
      </c>
      <c r="BV2900" s="5" t="s">
        <v>3088</v>
      </c>
      <c r="BW2900" s="5" t="s">
        <v>5116</v>
      </c>
    </row>
    <row r="2901" spans="51:75" x14ac:dyDescent="0.3">
      <c r="AY2901" s="12" t="e">
        <f>VLOOKUP(C2901,#REF!, 2,FALSE)</f>
        <v>#REF!</v>
      </c>
      <c r="BM2901" s="5" t="s">
        <v>7127</v>
      </c>
      <c r="BN2901" s="5" t="s">
        <v>1345</v>
      </c>
      <c r="BO2901" s="5" t="s">
        <v>2889</v>
      </c>
      <c r="BU2901" s="5" t="s">
        <v>7127</v>
      </c>
      <c r="BV2901" s="5" t="s">
        <v>1345</v>
      </c>
      <c r="BW2901" s="5" t="s">
        <v>2889</v>
      </c>
    </row>
    <row r="2902" spans="51:75" x14ac:dyDescent="0.3">
      <c r="AY2902" s="12" t="e">
        <f>VLOOKUP(C2902,#REF!, 2,FALSE)</f>
        <v>#REF!</v>
      </c>
      <c r="BM2902" s="5" t="s">
        <v>7128</v>
      </c>
      <c r="BN2902" s="5" t="s">
        <v>3033</v>
      </c>
      <c r="BO2902" s="5" t="s">
        <v>4184</v>
      </c>
      <c r="BU2902" s="5" t="s">
        <v>7128</v>
      </c>
      <c r="BV2902" s="5" t="s">
        <v>3033</v>
      </c>
      <c r="BW2902" s="5" t="s">
        <v>4184</v>
      </c>
    </row>
    <row r="2903" spans="51:75" x14ac:dyDescent="0.3">
      <c r="AY2903" s="12" t="e">
        <f>VLOOKUP(C2903,#REF!, 2,FALSE)</f>
        <v>#REF!</v>
      </c>
      <c r="BM2903" s="5" t="s">
        <v>7129</v>
      </c>
      <c r="BN2903" s="5" t="s">
        <v>865</v>
      </c>
      <c r="BO2903" s="5" t="s">
        <v>947</v>
      </c>
      <c r="BU2903" s="5" t="s">
        <v>7129</v>
      </c>
      <c r="BV2903" s="5" t="s">
        <v>865</v>
      </c>
      <c r="BW2903" s="5" t="s">
        <v>947</v>
      </c>
    </row>
    <row r="2904" spans="51:75" x14ac:dyDescent="0.3">
      <c r="AY2904" s="12" t="e">
        <f>VLOOKUP(C2904,#REF!, 2,FALSE)</f>
        <v>#REF!</v>
      </c>
      <c r="BM2904" s="5" t="s">
        <v>7130</v>
      </c>
      <c r="BN2904" s="5" t="s">
        <v>17003</v>
      </c>
      <c r="BO2904" s="5" t="s">
        <v>668</v>
      </c>
      <c r="BU2904" s="5" t="s">
        <v>7130</v>
      </c>
      <c r="BV2904" s="5" t="s">
        <v>17003</v>
      </c>
      <c r="BW2904" s="5" t="s">
        <v>668</v>
      </c>
    </row>
    <row r="2905" spans="51:75" x14ac:dyDescent="0.3">
      <c r="AY2905" s="12" t="e">
        <f>VLOOKUP(C2905,#REF!, 2,FALSE)</f>
        <v>#REF!</v>
      </c>
      <c r="BM2905" s="5" t="s">
        <v>7131</v>
      </c>
      <c r="BN2905" s="5" t="s">
        <v>3033</v>
      </c>
      <c r="BO2905" s="5" t="s">
        <v>4419</v>
      </c>
      <c r="BU2905" s="5" t="s">
        <v>7131</v>
      </c>
      <c r="BV2905" s="5" t="s">
        <v>3033</v>
      </c>
      <c r="BW2905" s="5" t="s">
        <v>4419</v>
      </c>
    </row>
    <row r="2906" spans="51:75" x14ac:dyDescent="0.3">
      <c r="AY2906" s="12" t="e">
        <f>VLOOKUP(C2906,#REF!, 2,FALSE)</f>
        <v>#REF!</v>
      </c>
      <c r="BM2906" s="5" t="s">
        <v>7132</v>
      </c>
      <c r="BN2906" s="5" t="s">
        <v>1272</v>
      </c>
      <c r="BO2906" s="5" t="s">
        <v>1204</v>
      </c>
      <c r="BU2906" s="5" t="s">
        <v>7132</v>
      </c>
      <c r="BV2906" s="5" t="s">
        <v>1272</v>
      </c>
      <c r="BW2906" s="5" t="s">
        <v>1204</v>
      </c>
    </row>
    <row r="2907" spans="51:75" x14ac:dyDescent="0.3">
      <c r="AY2907" s="12" t="e">
        <f>VLOOKUP(C2907,#REF!, 2,FALSE)</f>
        <v>#REF!</v>
      </c>
      <c r="BM2907" s="5" t="s">
        <v>7133</v>
      </c>
      <c r="BN2907" s="5" t="s">
        <v>3210</v>
      </c>
      <c r="BO2907" s="5" t="s">
        <v>7134</v>
      </c>
      <c r="BU2907" s="5" t="s">
        <v>7133</v>
      </c>
      <c r="BV2907" s="5" t="s">
        <v>3210</v>
      </c>
      <c r="BW2907" s="5" t="s">
        <v>7134</v>
      </c>
    </row>
    <row r="2908" spans="51:75" x14ac:dyDescent="0.3">
      <c r="AY2908" s="12" t="e">
        <f>VLOOKUP(C2908,#REF!, 2,FALSE)</f>
        <v>#REF!</v>
      </c>
      <c r="BM2908" s="5" t="s">
        <v>7135</v>
      </c>
      <c r="BN2908" s="5" t="s">
        <v>774</v>
      </c>
      <c r="BO2908" s="5" t="s">
        <v>2194</v>
      </c>
      <c r="BU2908" s="5" t="s">
        <v>7135</v>
      </c>
      <c r="BV2908" s="5" t="s">
        <v>774</v>
      </c>
      <c r="BW2908" s="5" t="s">
        <v>2194</v>
      </c>
    </row>
    <row r="2909" spans="51:75" x14ac:dyDescent="0.3">
      <c r="AY2909" s="12" t="e">
        <f>VLOOKUP(C2909,#REF!, 2,FALSE)</f>
        <v>#REF!</v>
      </c>
      <c r="BM2909" s="5" t="s">
        <v>130</v>
      </c>
      <c r="BN2909" s="5" t="s">
        <v>17000</v>
      </c>
      <c r="BO2909" s="5" t="s">
        <v>5029</v>
      </c>
      <c r="BU2909" s="5" t="s">
        <v>130</v>
      </c>
      <c r="BV2909" s="5" t="s">
        <v>17000</v>
      </c>
      <c r="BW2909" s="5" t="s">
        <v>5029</v>
      </c>
    </row>
    <row r="2910" spans="51:75" x14ac:dyDescent="0.3">
      <c r="AY2910" s="12" t="e">
        <f>VLOOKUP(C2910,#REF!, 2,FALSE)</f>
        <v>#REF!</v>
      </c>
      <c r="BM2910" s="5" t="s">
        <v>1295</v>
      </c>
      <c r="BN2910" s="5" t="s">
        <v>2986</v>
      </c>
      <c r="BO2910" s="5" t="s">
        <v>3343</v>
      </c>
      <c r="BU2910" s="5" t="s">
        <v>1295</v>
      </c>
      <c r="BV2910" s="5" t="s">
        <v>2986</v>
      </c>
      <c r="BW2910" s="5" t="s">
        <v>3343</v>
      </c>
    </row>
    <row r="2911" spans="51:75" x14ac:dyDescent="0.3">
      <c r="AY2911" s="12" t="e">
        <f>VLOOKUP(C2911,#REF!, 2,FALSE)</f>
        <v>#REF!</v>
      </c>
      <c r="BM2911" s="5" t="s">
        <v>1296</v>
      </c>
      <c r="BN2911" s="5" t="s">
        <v>2986</v>
      </c>
      <c r="BO2911" s="5" t="s">
        <v>2879</v>
      </c>
      <c r="BU2911" s="5" t="s">
        <v>1296</v>
      </c>
      <c r="BV2911" s="5" t="s">
        <v>2986</v>
      </c>
      <c r="BW2911" s="5" t="s">
        <v>2879</v>
      </c>
    </row>
    <row r="2912" spans="51:75" x14ac:dyDescent="0.3">
      <c r="AY2912" s="12" t="e">
        <f>VLOOKUP(C2912,#REF!, 2,FALSE)</f>
        <v>#REF!</v>
      </c>
      <c r="BM2912" s="5" t="s">
        <v>7137</v>
      </c>
      <c r="BN2912" s="5" t="s">
        <v>17000</v>
      </c>
      <c r="BO2912" s="5" t="s">
        <v>1730</v>
      </c>
      <c r="BU2912" s="5" t="s">
        <v>7137</v>
      </c>
      <c r="BV2912" s="5" t="s">
        <v>17000</v>
      </c>
      <c r="BW2912" s="5" t="s">
        <v>1730</v>
      </c>
    </row>
    <row r="2913" spans="51:75" x14ac:dyDescent="0.3">
      <c r="AY2913" s="12" t="e">
        <f>VLOOKUP(C2913,#REF!, 2,FALSE)</f>
        <v>#REF!</v>
      </c>
      <c r="BM2913" s="5" t="s">
        <v>7138</v>
      </c>
      <c r="BN2913" s="5" t="s">
        <v>706</v>
      </c>
      <c r="BO2913" s="5" t="s">
        <v>1215</v>
      </c>
      <c r="BU2913" s="5" t="s">
        <v>7138</v>
      </c>
      <c r="BV2913" s="5" t="s">
        <v>706</v>
      </c>
      <c r="BW2913" s="5" t="s">
        <v>1215</v>
      </c>
    </row>
    <row r="2914" spans="51:75" x14ac:dyDescent="0.3">
      <c r="AY2914" s="12" t="e">
        <f>VLOOKUP(C2914,#REF!, 2,FALSE)</f>
        <v>#REF!</v>
      </c>
      <c r="BM2914" s="5" t="s">
        <v>7139</v>
      </c>
      <c r="BN2914" s="5" t="s">
        <v>661</v>
      </c>
      <c r="BO2914" s="5" t="s">
        <v>2646</v>
      </c>
      <c r="BU2914" s="5" t="s">
        <v>7139</v>
      </c>
      <c r="BV2914" s="5" t="s">
        <v>661</v>
      </c>
      <c r="BW2914" s="5" t="s">
        <v>2646</v>
      </c>
    </row>
    <row r="2915" spans="51:75" x14ac:dyDescent="0.3">
      <c r="AY2915" s="12" t="e">
        <f>VLOOKUP(C2915,#REF!, 2,FALSE)</f>
        <v>#REF!</v>
      </c>
      <c r="BM2915" s="5" t="s">
        <v>1297</v>
      </c>
      <c r="BN2915" s="5" t="s">
        <v>2986</v>
      </c>
      <c r="BO2915" s="5" t="s">
        <v>5100</v>
      </c>
      <c r="BU2915" s="5" t="s">
        <v>1297</v>
      </c>
      <c r="BV2915" s="5" t="s">
        <v>2986</v>
      </c>
      <c r="BW2915" s="5" t="s">
        <v>5100</v>
      </c>
    </row>
    <row r="2916" spans="51:75" x14ac:dyDescent="0.3">
      <c r="AY2916" s="12" t="e">
        <f>VLOOKUP(C2916,#REF!, 2,FALSE)</f>
        <v>#REF!</v>
      </c>
      <c r="BM2916" s="5" t="s">
        <v>7140</v>
      </c>
      <c r="BN2916" s="5" t="s">
        <v>2986</v>
      </c>
      <c r="BO2916" s="5" t="s">
        <v>2986</v>
      </c>
      <c r="BU2916" s="5" t="s">
        <v>7140</v>
      </c>
      <c r="BV2916" s="5" t="s">
        <v>2986</v>
      </c>
      <c r="BW2916" s="5" t="s">
        <v>2986</v>
      </c>
    </row>
    <row r="2917" spans="51:75" x14ac:dyDescent="0.3">
      <c r="AY2917" s="12" t="e">
        <f>VLOOKUP(C2917,#REF!, 2,FALSE)</f>
        <v>#REF!</v>
      </c>
      <c r="BM2917" s="5" t="s">
        <v>7141</v>
      </c>
      <c r="BN2917" s="5" t="s">
        <v>1345</v>
      </c>
      <c r="BO2917" s="5" t="s">
        <v>6685</v>
      </c>
      <c r="BU2917" s="5" t="s">
        <v>7141</v>
      </c>
      <c r="BV2917" s="5" t="s">
        <v>1345</v>
      </c>
      <c r="BW2917" s="5" t="s">
        <v>6685</v>
      </c>
    </row>
    <row r="2918" spans="51:75" x14ac:dyDescent="0.3">
      <c r="AY2918" s="12" t="e">
        <f>VLOOKUP(C2918,#REF!, 2,FALSE)</f>
        <v>#REF!</v>
      </c>
      <c r="BM2918" s="5" t="s">
        <v>7142</v>
      </c>
      <c r="BN2918" s="5" t="s">
        <v>3010</v>
      </c>
      <c r="BO2918" s="5" t="s">
        <v>7143</v>
      </c>
      <c r="BU2918" s="5" t="s">
        <v>7142</v>
      </c>
      <c r="BV2918" s="5" t="s">
        <v>3010</v>
      </c>
      <c r="BW2918" s="5" t="s">
        <v>7143</v>
      </c>
    </row>
    <row r="2919" spans="51:75" x14ac:dyDescent="0.3">
      <c r="AY2919" s="12" t="e">
        <f>VLOOKUP(C2919,#REF!, 2,FALSE)</f>
        <v>#REF!</v>
      </c>
      <c r="BM2919" s="5" t="s">
        <v>7144</v>
      </c>
      <c r="BN2919" s="5" t="s">
        <v>2986</v>
      </c>
      <c r="BO2919" s="5" t="s">
        <v>6093</v>
      </c>
      <c r="BU2919" s="5" t="s">
        <v>7144</v>
      </c>
      <c r="BV2919" s="5" t="s">
        <v>2986</v>
      </c>
      <c r="BW2919" s="5" t="s">
        <v>6093</v>
      </c>
    </row>
    <row r="2920" spans="51:75" x14ac:dyDescent="0.3">
      <c r="AY2920" s="12" t="e">
        <f>VLOOKUP(C2920,#REF!, 2,FALSE)</f>
        <v>#REF!</v>
      </c>
      <c r="BM2920" s="5" t="s">
        <v>7145</v>
      </c>
      <c r="BN2920" s="5" t="s">
        <v>718</v>
      </c>
      <c r="BO2920" s="5" t="s">
        <v>7146</v>
      </c>
      <c r="BU2920" s="5" t="s">
        <v>7145</v>
      </c>
      <c r="BV2920" s="5" t="s">
        <v>718</v>
      </c>
      <c r="BW2920" s="5" t="s">
        <v>7146</v>
      </c>
    </row>
    <row r="2921" spans="51:75" x14ac:dyDescent="0.3">
      <c r="AY2921" s="12" t="e">
        <f>VLOOKUP(C2921,#REF!, 2,FALSE)</f>
        <v>#REF!</v>
      </c>
      <c r="BM2921" s="5" t="s">
        <v>7147</v>
      </c>
      <c r="BN2921" s="5" t="s">
        <v>630</v>
      </c>
      <c r="BO2921" s="5" t="s">
        <v>7148</v>
      </c>
      <c r="BU2921" s="5" t="s">
        <v>7147</v>
      </c>
      <c r="BV2921" s="5" t="s">
        <v>630</v>
      </c>
      <c r="BW2921" s="5" t="s">
        <v>7148</v>
      </c>
    </row>
    <row r="2922" spans="51:75" x14ac:dyDescent="0.3">
      <c r="AY2922" s="12" t="e">
        <f>VLOOKUP(C2922,#REF!, 2,FALSE)</f>
        <v>#REF!</v>
      </c>
      <c r="BM2922" s="5" t="s">
        <v>7149</v>
      </c>
      <c r="BN2922" s="5" t="s">
        <v>1345</v>
      </c>
      <c r="BO2922" s="5" t="s">
        <v>1541</v>
      </c>
      <c r="BU2922" s="5" t="s">
        <v>7149</v>
      </c>
      <c r="BV2922" s="5" t="s">
        <v>1345</v>
      </c>
      <c r="BW2922" s="5" t="s">
        <v>1541</v>
      </c>
    </row>
    <row r="2923" spans="51:75" x14ac:dyDescent="0.3">
      <c r="AY2923" s="12" t="e">
        <f>VLOOKUP(C2923,#REF!, 2,FALSE)</f>
        <v>#REF!</v>
      </c>
      <c r="BM2923" s="5" t="s">
        <v>1298</v>
      </c>
      <c r="BN2923" s="5" t="s">
        <v>17000</v>
      </c>
      <c r="BO2923" s="5" t="s">
        <v>663</v>
      </c>
      <c r="BU2923" s="5" t="s">
        <v>1298</v>
      </c>
      <c r="BV2923" s="5" t="s">
        <v>17000</v>
      </c>
      <c r="BW2923" s="5" t="s">
        <v>663</v>
      </c>
    </row>
    <row r="2924" spans="51:75" x14ac:dyDescent="0.3">
      <c r="AY2924" s="12" t="e">
        <f>VLOOKUP(C2924,#REF!, 2,FALSE)</f>
        <v>#REF!</v>
      </c>
      <c r="BM2924" s="5" t="s">
        <v>7152</v>
      </c>
      <c r="BN2924" s="5" t="s">
        <v>2986</v>
      </c>
      <c r="BO2924" s="5" t="s">
        <v>1147</v>
      </c>
      <c r="BU2924" s="5" t="s">
        <v>7152</v>
      </c>
      <c r="BV2924" s="5" t="s">
        <v>2986</v>
      </c>
      <c r="BW2924" s="5" t="s">
        <v>1147</v>
      </c>
    </row>
    <row r="2925" spans="51:75" x14ac:dyDescent="0.3">
      <c r="AY2925" s="12" t="e">
        <f>VLOOKUP(C2925,#REF!, 2,FALSE)</f>
        <v>#REF!</v>
      </c>
      <c r="BM2925" s="5" t="s">
        <v>1299</v>
      </c>
      <c r="BN2925" s="5" t="s">
        <v>1272</v>
      </c>
      <c r="BO2925" s="5" t="s">
        <v>2432</v>
      </c>
      <c r="BU2925" s="5" t="s">
        <v>1299</v>
      </c>
      <c r="BV2925" s="5" t="s">
        <v>1272</v>
      </c>
      <c r="BW2925" s="5" t="s">
        <v>2432</v>
      </c>
    </row>
    <row r="2926" spans="51:75" x14ac:dyDescent="0.3">
      <c r="AY2926" s="12" t="e">
        <f>VLOOKUP(C2926,#REF!, 2,FALSE)</f>
        <v>#REF!</v>
      </c>
      <c r="BM2926" s="5" t="s">
        <v>7153</v>
      </c>
      <c r="BN2926" s="5" t="s">
        <v>1270</v>
      </c>
      <c r="BO2926" s="5" t="s">
        <v>1209</v>
      </c>
      <c r="BU2926" s="5" t="s">
        <v>7153</v>
      </c>
      <c r="BV2926" s="5" t="s">
        <v>1270</v>
      </c>
      <c r="BW2926" s="5" t="s">
        <v>1209</v>
      </c>
    </row>
    <row r="2927" spans="51:75" x14ac:dyDescent="0.3">
      <c r="AY2927" s="12" t="e">
        <f>VLOOKUP(C2927,#REF!, 2,FALSE)</f>
        <v>#REF!</v>
      </c>
      <c r="BM2927" s="5" t="s">
        <v>7154</v>
      </c>
      <c r="BN2927" s="5" t="s">
        <v>1345</v>
      </c>
      <c r="BO2927" s="5" t="s">
        <v>6895</v>
      </c>
      <c r="BU2927" s="5" t="s">
        <v>7154</v>
      </c>
      <c r="BV2927" s="5" t="s">
        <v>1345</v>
      </c>
      <c r="BW2927" s="5" t="s">
        <v>6895</v>
      </c>
    </row>
    <row r="2928" spans="51:75" x14ac:dyDescent="0.3">
      <c r="AY2928" s="12" t="e">
        <f>VLOOKUP(C2928,#REF!, 2,FALSE)</f>
        <v>#REF!</v>
      </c>
      <c r="BM2928" s="5" t="s">
        <v>7156</v>
      </c>
      <c r="BN2928" s="5" t="s">
        <v>3050</v>
      </c>
      <c r="BO2928" s="5" t="s">
        <v>3752</v>
      </c>
      <c r="BU2928" s="5" t="s">
        <v>7156</v>
      </c>
      <c r="BV2928" s="5" t="s">
        <v>3050</v>
      </c>
      <c r="BW2928" s="5" t="s">
        <v>3752</v>
      </c>
    </row>
    <row r="2929" spans="51:75" x14ac:dyDescent="0.3">
      <c r="AY2929" s="12" t="e">
        <f>VLOOKUP(C2929,#REF!, 2,FALSE)</f>
        <v>#REF!</v>
      </c>
      <c r="BM2929" s="5" t="s">
        <v>7157</v>
      </c>
      <c r="BN2929" s="5" t="s">
        <v>1345</v>
      </c>
      <c r="BO2929" s="5" t="s">
        <v>3940</v>
      </c>
      <c r="BU2929" s="5" t="s">
        <v>7157</v>
      </c>
      <c r="BV2929" s="5" t="s">
        <v>1345</v>
      </c>
      <c r="BW2929" s="5" t="s">
        <v>3940</v>
      </c>
    </row>
    <row r="2930" spans="51:75" x14ac:dyDescent="0.3">
      <c r="AY2930" s="12" t="e">
        <f>VLOOKUP(C2930,#REF!, 2,FALSE)</f>
        <v>#REF!</v>
      </c>
      <c r="BM2930" s="5" t="s">
        <v>1300</v>
      </c>
      <c r="BN2930" s="5" t="s">
        <v>2986</v>
      </c>
      <c r="BO2930" s="5" t="s">
        <v>7158</v>
      </c>
      <c r="BU2930" s="5" t="s">
        <v>1300</v>
      </c>
      <c r="BV2930" s="5" t="s">
        <v>2986</v>
      </c>
      <c r="BW2930" s="5" t="s">
        <v>7158</v>
      </c>
    </row>
    <row r="2931" spans="51:75" x14ac:dyDescent="0.3">
      <c r="AY2931" s="12" t="e">
        <f>VLOOKUP(C2931,#REF!, 2,FALSE)</f>
        <v>#REF!</v>
      </c>
      <c r="BM2931" s="5" t="s">
        <v>7159</v>
      </c>
      <c r="BN2931" s="5" t="s">
        <v>3261</v>
      </c>
      <c r="BO2931" s="5" t="s">
        <v>1019</v>
      </c>
      <c r="BU2931" s="5" t="s">
        <v>7159</v>
      </c>
      <c r="BV2931" s="5" t="s">
        <v>3261</v>
      </c>
      <c r="BW2931" s="5" t="s">
        <v>1019</v>
      </c>
    </row>
    <row r="2932" spans="51:75" x14ac:dyDescent="0.3">
      <c r="AY2932" s="12" t="e">
        <f>VLOOKUP(C2932,#REF!, 2,FALSE)</f>
        <v>#REF!</v>
      </c>
      <c r="BM2932" s="5" t="s">
        <v>7160</v>
      </c>
      <c r="BN2932" s="5" t="s">
        <v>3007</v>
      </c>
      <c r="BO2932" s="5" t="s">
        <v>7161</v>
      </c>
      <c r="BU2932" s="5" t="s">
        <v>7160</v>
      </c>
      <c r="BV2932" s="5" t="s">
        <v>3007</v>
      </c>
      <c r="BW2932" s="5" t="s">
        <v>7161</v>
      </c>
    </row>
    <row r="2933" spans="51:75" x14ac:dyDescent="0.3">
      <c r="AY2933" s="12" t="e">
        <f>VLOOKUP(C2933,#REF!, 2,FALSE)</f>
        <v>#REF!</v>
      </c>
      <c r="BM2933" s="5" t="s">
        <v>7162</v>
      </c>
      <c r="BN2933" s="5" t="s">
        <v>706</v>
      </c>
      <c r="BO2933" s="5" t="s">
        <v>1266</v>
      </c>
      <c r="BU2933" s="5" t="s">
        <v>7162</v>
      </c>
      <c r="BV2933" s="5" t="s">
        <v>706</v>
      </c>
      <c r="BW2933" s="5" t="s">
        <v>1266</v>
      </c>
    </row>
    <row r="2934" spans="51:75" x14ac:dyDescent="0.3">
      <c r="AY2934" s="12" t="e">
        <f>VLOOKUP(C2934,#REF!, 2,FALSE)</f>
        <v>#REF!</v>
      </c>
      <c r="BM2934" s="5" t="s">
        <v>7163</v>
      </c>
      <c r="BN2934" s="5" t="s">
        <v>17000</v>
      </c>
      <c r="BO2934" s="5" t="s">
        <v>5471</v>
      </c>
      <c r="BU2934" s="5" t="s">
        <v>7163</v>
      </c>
      <c r="BV2934" s="5" t="s">
        <v>17000</v>
      </c>
      <c r="BW2934" s="5" t="s">
        <v>5471</v>
      </c>
    </row>
    <row r="2935" spans="51:75" x14ac:dyDescent="0.3">
      <c r="AY2935" s="12" t="e">
        <f>VLOOKUP(C2935,#REF!, 2,FALSE)</f>
        <v>#REF!</v>
      </c>
      <c r="BM2935" s="5" t="s">
        <v>7166</v>
      </c>
      <c r="BN2935" s="5" t="s">
        <v>774</v>
      </c>
      <c r="BO2935" s="5" t="s">
        <v>1859</v>
      </c>
      <c r="BU2935" s="5" t="s">
        <v>7166</v>
      </c>
      <c r="BV2935" s="5" t="s">
        <v>774</v>
      </c>
      <c r="BW2935" s="5" t="s">
        <v>1859</v>
      </c>
    </row>
    <row r="2936" spans="51:75" x14ac:dyDescent="0.3">
      <c r="AY2936" s="12" t="e">
        <f>VLOOKUP(C2936,#REF!, 2,FALSE)</f>
        <v>#REF!</v>
      </c>
      <c r="BM2936" s="5" t="s">
        <v>7167</v>
      </c>
      <c r="BN2936" s="5" t="s">
        <v>17000</v>
      </c>
      <c r="BO2936" s="5" t="s">
        <v>2369</v>
      </c>
      <c r="BU2936" s="5" t="s">
        <v>7167</v>
      </c>
      <c r="BV2936" s="5" t="s">
        <v>17000</v>
      </c>
      <c r="BW2936" s="5" t="s">
        <v>2369</v>
      </c>
    </row>
    <row r="2937" spans="51:75" x14ac:dyDescent="0.3">
      <c r="AY2937" s="12" t="e">
        <f>VLOOKUP(C2937,#REF!, 2,FALSE)</f>
        <v>#REF!</v>
      </c>
      <c r="BM2937" s="5" t="s">
        <v>7168</v>
      </c>
      <c r="BN2937" s="5" t="s">
        <v>2986</v>
      </c>
      <c r="BO2937" s="5" t="s">
        <v>995</v>
      </c>
      <c r="BU2937" s="5" t="s">
        <v>7168</v>
      </c>
      <c r="BV2937" s="5" t="s">
        <v>2986</v>
      </c>
      <c r="BW2937" s="5" t="s">
        <v>995</v>
      </c>
    </row>
    <row r="2938" spans="51:75" x14ac:dyDescent="0.3">
      <c r="AY2938" s="12" t="e">
        <f>VLOOKUP(C2938,#REF!, 2,FALSE)</f>
        <v>#REF!</v>
      </c>
      <c r="BM2938" s="5" t="s">
        <v>7169</v>
      </c>
      <c r="BN2938" s="5" t="s">
        <v>672</v>
      </c>
      <c r="BO2938" s="5" t="s">
        <v>7170</v>
      </c>
      <c r="BU2938" s="5" t="s">
        <v>7169</v>
      </c>
      <c r="BV2938" s="5" t="s">
        <v>672</v>
      </c>
      <c r="BW2938" s="5" t="s">
        <v>7170</v>
      </c>
    </row>
    <row r="2939" spans="51:75" x14ac:dyDescent="0.3">
      <c r="AY2939" s="12" t="e">
        <f>VLOOKUP(C2939,#REF!, 2,FALSE)</f>
        <v>#REF!</v>
      </c>
      <c r="BM2939" s="5" t="s">
        <v>178</v>
      </c>
      <c r="BN2939" s="5" t="s">
        <v>718</v>
      </c>
      <c r="BO2939" s="5" t="s">
        <v>7172</v>
      </c>
      <c r="BU2939" s="5" t="s">
        <v>178</v>
      </c>
      <c r="BV2939" s="5" t="s">
        <v>718</v>
      </c>
      <c r="BW2939" s="5" t="s">
        <v>7172</v>
      </c>
    </row>
    <row r="2940" spans="51:75" x14ac:dyDescent="0.3">
      <c r="AY2940" s="12" t="e">
        <f>VLOOKUP(C2940,#REF!, 2,FALSE)</f>
        <v>#REF!</v>
      </c>
      <c r="BM2940" s="5" t="s">
        <v>7174</v>
      </c>
      <c r="BN2940" s="5" t="s">
        <v>642</v>
      </c>
      <c r="BO2940" s="5" t="s">
        <v>4375</v>
      </c>
      <c r="BU2940" s="5" t="s">
        <v>7174</v>
      </c>
      <c r="BV2940" s="5" t="s">
        <v>642</v>
      </c>
      <c r="BW2940" s="5" t="s">
        <v>4375</v>
      </c>
    </row>
    <row r="2941" spans="51:75" x14ac:dyDescent="0.3">
      <c r="AY2941" s="12" t="e">
        <f>VLOOKUP(C2941,#REF!, 2,FALSE)</f>
        <v>#REF!</v>
      </c>
      <c r="BM2941" s="5" t="s">
        <v>7176</v>
      </c>
      <c r="BN2941" s="5" t="s">
        <v>1270</v>
      </c>
      <c r="BO2941" s="5" t="s">
        <v>7178</v>
      </c>
      <c r="BU2941" s="5" t="s">
        <v>7176</v>
      </c>
      <c r="BV2941" s="5" t="s">
        <v>1270</v>
      </c>
      <c r="BW2941" s="5" t="s">
        <v>7178</v>
      </c>
    </row>
    <row r="2942" spans="51:75" x14ac:dyDescent="0.3">
      <c r="AY2942" s="12" t="e">
        <f>VLOOKUP(C2942,#REF!, 2,FALSE)</f>
        <v>#REF!</v>
      </c>
      <c r="BM2942" s="5" t="s">
        <v>7179</v>
      </c>
      <c r="BN2942" s="5" t="s">
        <v>3261</v>
      </c>
      <c r="BO2942" s="5" t="s">
        <v>7180</v>
      </c>
      <c r="BU2942" s="5" t="s">
        <v>7179</v>
      </c>
      <c r="BV2942" s="5" t="s">
        <v>3261</v>
      </c>
      <c r="BW2942" s="5" t="s">
        <v>7180</v>
      </c>
    </row>
    <row r="2943" spans="51:75" x14ac:dyDescent="0.3">
      <c r="AY2943" s="12" t="e">
        <f>VLOOKUP(C2943,#REF!, 2,FALSE)</f>
        <v>#REF!</v>
      </c>
      <c r="BM2943" s="5" t="s">
        <v>7181</v>
      </c>
      <c r="BN2943" s="5" t="s">
        <v>3007</v>
      </c>
      <c r="BO2943" s="5" t="s">
        <v>773</v>
      </c>
      <c r="BU2943" s="5" t="s">
        <v>7181</v>
      </c>
      <c r="BV2943" s="5" t="s">
        <v>3007</v>
      </c>
      <c r="BW2943" s="5" t="s">
        <v>773</v>
      </c>
    </row>
    <row r="2944" spans="51:75" x14ac:dyDescent="0.3">
      <c r="AY2944" s="12" t="e">
        <f>VLOOKUP(C2944,#REF!, 2,FALSE)</f>
        <v>#REF!</v>
      </c>
      <c r="BM2944" s="5" t="s">
        <v>7182</v>
      </c>
      <c r="BN2944" s="5" t="s">
        <v>625</v>
      </c>
      <c r="BO2944" s="5" t="s">
        <v>4378</v>
      </c>
      <c r="BU2944" s="5" t="s">
        <v>7182</v>
      </c>
      <c r="BV2944" s="5" t="s">
        <v>625</v>
      </c>
      <c r="BW2944" s="5" t="s">
        <v>4378</v>
      </c>
    </row>
    <row r="2945" spans="51:75" x14ac:dyDescent="0.3">
      <c r="AY2945" s="12" t="e">
        <f>VLOOKUP(C2945,#REF!, 2,FALSE)</f>
        <v>#REF!</v>
      </c>
      <c r="BM2945" s="5" t="s">
        <v>99</v>
      </c>
      <c r="BN2945" s="5" t="s">
        <v>699</v>
      </c>
      <c r="BO2945" s="5" t="s">
        <v>7183</v>
      </c>
      <c r="BU2945" s="5" t="s">
        <v>99</v>
      </c>
      <c r="BV2945" s="5" t="s">
        <v>699</v>
      </c>
      <c r="BW2945" s="5" t="s">
        <v>7183</v>
      </c>
    </row>
    <row r="2946" spans="51:75" x14ac:dyDescent="0.3">
      <c r="AY2946" s="12" t="e">
        <f>VLOOKUP(C2946,#REF!, 2,FALSE)</f>
        <v>#REF!</v>
      </c>
      <c r="BM2946" s="5" t="s">
        <v>7184</v>
      </c>
      <c r="BN2946" s="5" t="s">
        <v>800</v>
      </c>
      <c r="BO2946" s="5" t="s">
        <v>7185</v>
      </c>
      <c r="BU2946" s="5" t="s">
        <v>7184</v>
      </c>
      <c r="BV2946" s="5" t="s">
        <v>800</v>
      </c>
      <c r="BW2946" s="5" t="s">
        <v>7185</v>
      </c>
    </row>
    <row r="2947" spans="51:75" x14ac:dyDescent="0.3">
      <c r="AY2947" s="12" t="e">
        <f>VLOOKUP(C2947,#REF!, 2,FALSE)</f>
        <v>#REF!</v>
      </c>
      <c r="BM2947" s="5" t="s">
        <v>7186</v>
      </c>
      <c r="BN2947" s="5" t="s">
        <v>699</v>
      </c>
      <c r="BO2947" s="5" t="s">
        <v>5364</v>
      </c>
      <c r="BU2947" s="5" t="s">
        <v>7186</v>
      </c>
      <c r="BV2947" s="5" t="s">
        <v>699</v>
      </c>
      <c r="BW2947" s="5" t="s">
        <v>5364</v>
      </c>
    </row>
    <row r="2948" spans="51:75" x14ac:dyDescent="0.3">
      <c r="AY2948" s="12" t="e">
        <f>VLOOKUP(C2948,#REF!, 2,FALSE)</f>
        <v>#REF!</v>
      </c>
      <c r="BM2948" s="5" t="s">
        <v>179</v>
      </c>
      <c r="BN2948" s="5" t="s">
        <v>639</v>
      </c>
      <c r="BO2948" s="5" t="s">
        <v>7187</v>
      </c>
      <c r="BU2948" s="5" t="s">
        <v>179</v>
      </c>
      <c r="BV2948" s="5" t="s">
        <v>639</v>
      </c>
      <c r="BW2948" s="5" t="s">
        <v>7187</v>
      </c>
    </row>
    <row r="2949" spans="51:75" x14ac:dyDescent="0.3">
      <c r="AY2949" s="12" t="e">
        <f>VLOOKUP(C2949,#REF!, 2,FALSE)</f>
        <v>#REF!</v>
      </c>
      <c r="BM2949" s="5" t="s">
        <v>180</v>
      </c>
      <c r="BN2949" s="5" t="s">
        <v>639</v>
      </c>
      <c r="BO2949" s="5" t="s">
        <v>7188</v>
      </c>
      <c r="BU2949" s="5" t="s">
        <v>180</v>
      </c>
      <c r="BV2949" s="5" t="s">
        <v>639</v>
      </c>
      <c r="BW2949" s="5" t="s">
        <v>7188</v>
      </c>
    </row>
    <row r="2950" spans="51:75" x14ac:dyDescent="0.3">
      <c r="AY2950" s="12" t="e">
        <f>VLOOKUP(C2950,#REF!, 2,FALSE)</f>
        <v>#REF!</v>
      </c>
      <c r="BM2950" s="5" t="s">
        <v>7189</v>
      </c>
      <c r="BN2950" s="5" t="s">
        <v>2986</v>
      </c>
      <c r="BO2950" s="5" t="s">
        <v>2986</v>
      </c>
      <c r="BU2950" s="5" t="s">
        <v>7189</v>
      </c>
      <c r="BV2950" s="5" t="s">
        <v>2986</v>
      </c>
      <c r="BW2950" s="5" t="s">
        <v>2986</v>
      </c>
    </row>
    <row r="2951" spans="51:75" x14ac:dyDescent="0.3">
      <c r="AY2951" s="12" t="e">
        <f>VLOOKUP(C2951,#REF!, 2,FALSE)</f>
        <v>#REF!</v>
      </c>
      <c r="BM2951" s="5" t="s">
        <v>7190</v>
      </c>
      <c r="BN2951" s="5" t="s">
        <v>1142</v>
      </c>
      <c r="BO2951" s="5" t="s">
        <v>6603</v>
      </c>
      <c r="BU2951" s="5" t="s">
        <v>7190</v>
      </c>
      <c r="BV2951" s="5" t="s">
        <v>1142</v>
      </c>
      <c r="BW2951" s="5" t="s">
        <v>6603</v>
      </c>
    </row>
    <row r="2952" spans="51:75" x14ac:dyDescent="0.3">
      <c r="AY2952" s="12" t="e">
        <f>VLOOKUP(C2952,#REF!, 2,FALSE)</f>
        <v>#REF!</v>
      </c>
      <c r="BM2952" s="5" t="s">
        <v>1301</v>
      </c>
      <c r="BN2952" s="5" t="s">
        <v>722</v>
      </c>
      <c r="BO2952" s="5" t="s">
        <v>1285</v>
      </c>
      <c r="BU2952" s="5" t="s">
        <v>1301</v>
      </c>
      <c r="BV2952" s="5" t="s">
        <v>722</v>
      </c>
      <c r="BW2952" s="5" t="s">
        <v>1285</v>
      </c>
    </row>
    <row r="2953" spans="51:75" x14ac:dyDescent="0.3">
      <c r="AY2953" s="12" t="e">
        <f>VLOOKUP(C2953,#REF!, 2,FALSE)</f>
        <v>#REF!</v>
      </c>
      <c r="BM2953" s="5" t="s">
        <v>1302</v>
      </c>
      <c r="BN2953" s="5" t="s">
        <v>718</v>
      </c>
      <c r="BO2953" s="5" t="s">
        <v>1332</v>
      </c>
      <c r="BU2953" s="5" t="s">
        <v>1302</v>
      </c>
      <c r="BV2953" s="5" t="s">
        <v>718</v>
      </c>
      <c r="BW2953" s="5" t="s">
        <v>1332</v>
      </c>
    </row>
    <row r="2954" spans="51:75" x14ac:dyDescent="0.3">
      <c r="AY2954" s="12" t="e">
        <f>VLOOKUP(C2954,#REF!, 2,FALSE)</f>
        <v>#REF!</v>
      </c>
      <c r="BM2954" s="5" t="s">
        <v>1303</v>
      </c>
      <c r="BN2954" s="5" t="s">
        <v>627</v>
      </c>
      <c r="BO2954" s="5" t="s">
        <v>2889</v>
      </c>
      <c r="BU2954" s="5" t="s">
        <v>1303</v>
      </c>
      <c r="BV2954" s="5" t="s">
        <v>627</v>
      </c>
      <c r="BW2954" s="5" t="s">
        <v>2889</v>
      </c>
    </row>
    <row r="2955" spans="51:75" x14ac:dyDescent="0.3">
      <c r="AY2955" s="12" t="e">
        <f>VLOOKUP(C2955,#REF!, 2,FALSE)</f>
        <v>#REF!</v>
      </c>
      <c r="BM2955" s="5" t="s">
        <v>7191</v>
      </c>
      <c r="BN2955" s="5" t="s">
        <v>1275</v>
      </c>
      <c r="BO2955" s="5" t="s">
        <v>7192</v>
      </c>
      <c r="BU2955" s="5" t="s">
        <v>7191</v>
      </c>
      <c r="BV2955" s="5" t="s">
        <v>1275</v>
      </c>
      <c r="BW2955" s="5" t="s">
        <v>7192</v>
      </c>
    </row>
    <row r="2956" spans="51:75" x14ac:dyDescent="0.3">
      <c r="AY2956" s="12" t="e">
        <f>VLOOKUP(C2956,#REF!, 2,FALSE)</f>
        <v>#REF!</v>
      </c>
      <c r="BM2956" s="5" t="s">
        <v>7193</v>
      </c>
      <c r="BN2956" s="5" t="s">
        <v>3210</v>
      </c>
      <c r="BO2956" s="5" t="s">
        <v>773</v>
      </c>
      <c r="BU2956" s="5" t="s">
        <v>7193</v>
      </c>
      <c r="BV2956" s="5" t="s">
        <v>3210</v>
      </c>
      <c r="BW2956" s="5" t="s">
        <v>773</v>
      </c>
    </row>
    <row r="2957" spans="51:75" x14ac:dyDescent="0.3">
      <c r="AY2957" s="12" t="e">
        <f>VLOOKUP(C2957,#REF!, 2,FALSE)</f>
        <v>#REF!</v>
      </c>
      <c r="BM2957" s="5" t="s">
        <v>7194</v>
      </c>
      <c r="BN2957" s="5" t="s">
        <v>3010</v>
      </c>
      <c r="BO2957" s="5" t="s">
        <v>7195</v>
      </c>
      <c r="BU2957" s="5" t="s">
        <v>7194</v>
      </c>
      <c r="BV2957" s="5" t="s">
        <v>3010</v>
      </c>
      <c r="BW2957" s="5" t="s">
        <v>7195</v>
      </c>
    </row>
    <row r="2958" spans="51:75" x14ac:dyDescent="0.3">
      <c r="AY2958" s="12" t="e">
        <f>VLOOKUP(C2958,#REF!, 2,FALSE)</f>
        <v>#REF!</v>
      </c>
      <c r="BM2958" s="5" t="s">
        <v>7196</v>
      </c>
      <c r="BN2958" s="5" t="s">
        <v>3010</v>
      </c>
      <c r="BO2958" s="5" t="s">
        <v>7197</v>
      </c>
      <c r="BU2958" s="5" t="s">
        <v>7196</v>
      </c>
      <c r="BV2958" s="5" t="s">
        <v>3010</v>
      </c>
      <c r="BW2958" s="5" t="s">
        <v>7197</v>
      </c>
    </row>
    <row r="2959" spans="51:75" x14ac:dyDescent="0.3">
      <c r="AY2959" s="12" t="e">
        <f>VLOOKUP(C2959,#REF!, 2,FALSE)</f>
        <v>#REF!</v>
      </c>
      <c r="BM2959" s="5" t="s">
        <v>7198</v>
      </c>
      <c r="BN2959" s="5" t="s">
        <v>3050</v>
      </c>
      <c r="BO2959" s="5" t="s">
        <v>1089</v>
      </c>
      <c r="BU2959" s="5" t="s">
        <v>7198</v>
      </c>
      <c r="BV2959" s="5" t="s">
        <v>3050</v>
      </c>
      <c r="BW2959" s="5" t="s">
        <v>1089</v>
      </c>
    </row>
    <row r="2960" spans="51:75" x14ac:dyDescent="0.3">
      <c r="AY2960" s="12" t="e">
        <f>VLOOKUP(C2960,#REF!, 2,FALSE)</f>
        <v>#REF!</v>
      </c>
      <c r="BM2960" s="5" t="s">
        <v>7199</v>
      </c>
      <c r="BN2960" s="5" t="s">
        <v>3050</v>
      </c>
      <c r="BO2960" s="5" t="s">
        <v>773</v>
      </c>
      <c r="BU2960" s="5" t="s">
        <v>7199</v>
      </c>
      <c r="BV2960" s="5" t="s">
        <v>3050</v>
      </c>
      <c r="BW2960" s="5" t="s">
        <v>773</v>
      </c>
    </row>
    <row r="2961" spans="51:75" x14ac:dyDescent="0.3">
      <c r="AY2961" s="12" t="e">
        <f>VLOOKUP(C2961,#REF!, 2,FALSE)</f>
        <v>#REF!</v>
      </c>
      <c r="BM2961" s="5" t="s">
        <v>1304</v>
      </c>
      <c r="BN2961" s="5" t="s">
        <v>3050</v>
      </c>
      <c r="BO2961" s="5" t="s">
        <v>7200</v>
      </c>
      <c r="BU2961" s="5" t="s">
        <v>1304</v>
      </c>
      <c r="BV2961" s="5" t="s">
        <v>3050</v>
      </c>
      <c r="BW2961" s="5" t="s">
        <v>7200</v>
      </c>
    </row>
    <row r="2962" spans="51:75" x14ac:dyDescent="0.3">
      <c r="AY2962" s="12" t="e">
        <f>VLOOKUP(C2962,#REF!, 2,FALSE)</f>
        <v>#REF!</v>
      </c>
      <c r="BM2962" s="5" t="s">
        <v>7201</v>
      </c>
      <c r="BN2962" s="5" t="s">
        <v>1142</v>
      </c>
      <c r="BO2962" s="5" t="s">
        <v>6725</v>
      </c>
      <c r="BU2962" s="5" t="s">
        <v>7201</v>
      </c>
      <c r="BV2962" s="5" t="s">
        <v>1142</v>
      </c>
      <c r="BW2962" s="5" t="s">
        <v>6725</v>
      </c>
    </row>
    <row r="2963" spans="51:75" x14ac:dyDescent="0.3">
      <c r="AY2963" s="12" t="e">
        <f>VLOOKUP(C2963,#REF!, 2,FALSE)</f>
        <v>#REF!</v>
      </c>
      <c r="BM2963" s="5" t="s">
        <v>7202</v>
      </c>
      <c r="BN2963" s="5" t="s">
        <v>3210</v>
      </c>
      <c r="BO2963" s="5" t="s">
        <v>7203</v>
      </c>
      <c r="BU2963" s="5" t="s">
        <v>7202</v>
      </c>
      <c r="BV2963" s="5" t="s">
        <v>3210</v>
      </c>
      <c r="BW2963" s="5" t="s">
        <v>7203</v>
      </c>
    </row>
    <row r="2964" spans="51:75" x14ac:dyDescent="0.3">
      <c r="AY2964" s="12" t="e">
        <f>VLOOKUP(C2964,#REF!, 2,FALSE)</f>
        <v>#REF!</v>
      </c>
      <c r="BM2964" s="5" t="s">
        <v>7204</v>
      </c>
      <c r="BN2964" s="5" t="s">
        <v>2982</v>
      </c>
      <c r="BO2964" s="5" t="s">
        <v>7205</v>
      </c>
      <c r="BU2964" s="5" t="s">
        <v>7204</v>
      </c>
      <c r="BV2964" s="5" t="s">
        <v>2982</v>
      </c>
      <c r="BW2964" s="5" t="s">
        <v>7205</v>
      </c>
    </row>
    <row r="2965" spans="51:75" x14ac:dyDescent="0.3">
      <c r="AY2965" s="12" t="e">
        <f>VLOOKUP(C2965,#REF!, 2,FALSE)</f>
        <v>#REF!</v>
      </c>
      <c r="BM2965" s="5" t="s">
        <v>7206</v>
      </c>
      <c r="BN2965" s="5" t="s">
        <v>3210</v>
      </c>
      <c r="BO2965" s="5" t="s">
        <v>773</v>
      </c>
      <c r="BU2965" s="5" t="s">
        <v>7206</v>
      </c>
      <c r="BV2965" s="5" t="s">
        <v>3210</v>
      </c>
      <c r="BW2965" s="5" t="s">
        <v>773</v>
      </c>
    </row>
    <row r="2966" spans="51:75" x14ac:dyDescent="0.3">
      <c r="AY2966" s="12" t="e">
        <f>VLOOKUP(C2966,#REF!, 2,FALSE)</f>
        <v>#REF!</v>
      </c>
      <c r="BM2966" s="5" t="s">
        <v>7207</v>
      </c>
      <c r="BN2966" s="5" t="s">
        <v>3050</v>
      </c>
      <c r="BO2966" s="5" t="s">
        <v>5794</v>
      </c>
      <c r="BU2966" s="5" t="s">
        <v>7207</v>
      </c>
      <c r="BV2966" s="5" t="s">
        <v>3050</v>
      </c>
      <c r="BW2966" s="5" t="s">
        <v>5794</v>
      </c>
    </row>
    <row r="2967" spans="51:75" x14ac:dyDescent="0.3">
      <c r="AY2967" s="12" t="e">
        <f>VLOOKUP(C2967,#REF!, 2,FALSE)</f>
        <v>#REF!</v>
      </c>
      <c r="BM2967" s="5" t="s">
        <v>7208</v>
      </c>
      <c r="BN2967" s="5" t="s">
        <v>3210</v>
      </c>
      <c r="BO2967" s="5" t="s">
        <v>733</v>
      </c>
      <c r="BU2967" s="5" t="s">
        <v>7208</v>
      </c>
      <c r="BV2967" s="5" t="s">
        <v>3210</v>
      </c>
      <c r="BW2967" s="5" t="s">
        <v>733</v>
      </c>
    </row>
    <row r="2968" spans="51:75" x14ac:dyDescent="0.3">
      <c r="AY2968" s="12" t="e">
        <f>VLOOKUP(C2968,#REF!, 2,FALSE)</f>
        <v>#REF!</v>
      </c>
      <c r="BM2968" s="5" t="s">
        <v>7209</v>
      </c>
      <c r="BN2968" s="5" t="s">
        <v>623</v>
      </c>
      <c r="BO2968" s="5" t="s">
        <v>962</v>
      </c>
      <c r="BU2968" s="5" t="s">
        <v>7209</v>
      </c>
      <c r="BV2968" s="5" t="s">
        <v>623</v>
      </c>
      <c r="BW2968" s="5" t="s">
        <v>962</v>
      </c>
    </row>
    <row r="2969" spans="51:75" x14ac:dyDescent="0.3">
      <c r="AY2969" s="12" t="e">
        <f>VLOOKUP(C2969,#REF!, 2,FALSE)</f>
        <v>#REF!</v>
      </c>
      <c r="BM2969" s="5" t="s">
        <v>7210</v>
      </c>
      <c r="BN2969" s="5" t="s">
        <v>3210</v>
      </c>
      <c r="BO2969" s="5" t="s">
        <v>7211</v>
      </c>
      <c r="BU2969" s="5" t="s">
        <v>7210</v>
      </c>
      <c r="BV2969" s="5" t="s">
        <v>3210</v>
      </c>
      <c r="BW2969" s="5" t="s">
        <v>7211</v>
      </c>
    </row>
    <row r="2970" spans="51:75" x14ac:dyDescent="0.3">
      <c r="AY2970" s="12" t="e">
        <f>VLOOKUP(C2970,#REF!, 2,FALSE)</f>
        <v>#REF!</v>
      </c>
      <c r="BM2970" s="5" t="s">
        <v>7212</v>
      </c>
      <c r="BN2970" s="5" t="s">
        <v>17000</v>
      </c>
      <c r="BO2970" s="5" t="s">
        <v>7214</v>
      </c>
      <c r="BU2970" s="5" t="s">
        <v>7212</v>
      </c>
      <c r="BV2970" s="5" t="s">
        <v>17000</v>
      </c>
      <c r="BW2970" s="5" t="s">
        <v>7214</v>
      </c>
    </row>
    <row r="2971" spans="51:75" x14ac:dyDescent="0.3">
      <c r="AY2971" s="12" t="e">
        <f>VLOOKUP(C2971,#REF!, 2,FALSE)</f>
        <v>#REF!</v>
      </c>
      <c r="BM2971" s="5" t="s">
        <v>1305</v>
      </c>
      <c r="BN2971" s="5" t="s">
        <v>1345</v>
      </c>
      <c r="BO2971" s="5" t="s">
        <v>4912</v>
      </c>
      <c r="BU2971" s="5" t="s">
        <v>1305</v>
      </c>
      <c r="BV2971" s="5" t="s">
        <v>1345</v>
      </c>
      <c r="BW2971" s="5" t="s">
        <v>4912</v>
      </c>
    </row>
    <row r="2972" spans="51:75" x14ac:dyDescent="0.3">
      <c r="AY2972" s="12" t="e">
        <f>VLOOKUP(C2972,#REF!, 2,FALSE)</f>
        <v>#REF!</v>
      </c>
      <c r="BM2972" s="5" t="s">
        <v>7215</v>
      </c>
      <c r="BN2972" s="5" t="s">
        <v>3210</v>
      </c>
      <c r="BO2972" s="5" t="s">
        <v>7216</v>
      </c>
      <c r="BU2972" s="5" t="s">
        <v>7215</v>
      </c>
      <c r="BV2972" s="5" t="s">
        <v>3210</v>
      </c>
      <c r="BW2972" s="5" t="s">
        <v>7216</v>
      </c>
    </row>
    <row r="2973" spans="51:75" x14ac:dyDescent="0.3">
      <c r="AY2973" s="12" t="e">
        <f>VLOOKUP(C2973,#REF!, 2,FALSE)</f>
        <v>#REF!</v>
      </c>
      <c r="BM2973" s="5" t="s">
        <v>7217</v>
      </c>
      <c r="BN2973" s="5" t="s">
        <v>1142</v>
      </c>
      <c r="BO2973" s="5" t="s">
        <v>2377</v>
      </c>
      <c r="BU2973" s="5" t="s">
        <v>7217</v>
      </c>
      <c r="BV2973" s="5" t="s">
        <v>1142</v>
      </c>
      <c r="BW2973" s="5" t="s">
        <v>2377</v>
      </c>
    </row>
    <row r="2974" spans="51:75" x14ac:dyDescent="0.3">
      <c r="AY2974" s="12" t="e">
        <f>VLOOKUP(C2974,#REF!, 2,FALSE)</f>
        <v>#REF!</v>
      </c>
      <c r="BM2974" s="5" t="s">
        <v>7218</v>
      </c>
      <c r="BN2974" s="5" t="s">
        <v>3010</v>
      </c>
      <c r="BO2974" s="5" t="s">
        <v>7219</v>
      </c>
      <c r="BU2974" s="5" t="s">
        <v>7218</v>
      </c>
      <c r="BV2974" s="5" t="s">
        <v>3010</v>
      </c>
      <c r="BW2974" s="5" t="s">
        <v>7219</v>
      </c>
    </row>
    <row r="2975" spans="51:75" x14ac:dyDescent="0.3">
      <c r="AY2975" s="12" t="e">
        <f>VLOOKUP(C2975,#REF!, 2,FALSE)</f>
        <v>#REF!</v>
      </c>
      <c r="BM2975" s="5" t="s">
        <v>7220</v>
      </c>
      <c r="BN2975" s="5" t="s">
        <v>3033</v>
      </c>
      <c r="BO2975" s="5" t="s">
        <v>7221</v>
      </c>
      <c r="BU2975" s="5" t="s">
        <v>7220</v>
      </c>
      <c r="BV2975" s="5" t="s">
        <v>3033</v>
      </c>
      <c r="BW2975" s="5" t="s">
        <v>7221</v>
      </c>
    </row>
    <row r="2976" spans="51:75" x14ac:dyDescent="0.3">
      <c r="AY2976" s="12" t="e">
        <f>VLOOKUP(C2976,#REF!, 2,FALSE)</f>
        <v>#REF!</v>
      </c>
      <c r="BM2976" s="5" t="s">
        <v>7222</v>
      </c>
      <c r="BN2976" s="5" t="s">
        <v>3010</v>
      </c>
      <c r="BO2976" s="5" t="s">
        <v>7219</v>
      </c>
      <c r="BU2976" s="5" t="s">
        <v>7222</v>
      </c>
      <c r="BV2976" s="5" t="s">
        <v>3010</v>
      </c>
      <c r="BW2976" s="5" t="s">
        <v>7219</v>
      </c>
    </row>
    <row r="2977" spans="51:75" x14ac:dyDescent="0.3">
      <c r="AY2977" s="12" t="e">
        <f>VLOOKUP(C2977,#REF!, 2,FALSE)</f>
        <v>#REF!</v>
      </c>
      <c r="BM2977" s="5" t="s">
        <v>7223</v>
      </c>
      <c r="BN2977" s="5" t="s">
        <v>3010</v>
      </c>
      <c r="BO2977" s="5" t="s">
        <v>1793</v>
      </c>
      <c r="BU2977" s="5" t="s">
        <v>7223</v>
      </c>
      <c r="BV2977" s="5" t="s">
        <v>3010</v>
      </c>
      <c r="BW2977" s="5" t="s">
        <v>1793</v>
      </c>
    </row>
    <row r="2978" spans="51:75" x14ac:dyDescent="0.3">
      <c r="AY2978" s="12" t="e">
        <f>VLOOKUP(C2978,#REF!, 2,FALSE)</f>
        <v>#REF!</v>
      </c>
      <c r="BM2978" s="5" t="s">
        <v>7224</v>
      </c>
      <c r="BN2978" s="5" t="s">
        <v>3102</v>
      </c>
      <c r="BO2978" s="5" t="s">
        <v>7225</v>
      </c>
      <c r="BU2978" s="5" t="s">
        <v>7224</v>
      </c>
      <c r="BV2978" s="5" t="s">
        <v>3102</v>
      </c>
      <c r="BW2978" s="5" t="s">
        <v>7225</v>
      </c>
    </row>
    <row r="2979" spans="51:75" x14ac:dyDescent="0.3">
      <c r="AY2979" s="12" t="e">
        <f>VLOOKUP(C2979,#REF!, 2,FALSE)</f>
        <v>#REF!</v>
      </c>
      <c r="BM2979" s="5" t="s">
        <v>1306</v>
      </c>
      <c r="BN2979" s="5" t="s">
        <v>2982</v>
      </c>
      <c r="BO2979" s="5" t="s">
        <v>7226</v>
      </c>
      <c r="BU2979" s="5" t="s">
        <v>1306</v>
      </c>
      <c r="BV2979" s="5" t="s">
        <v>2982</v>
      </c>
      <c r="BW2979" s="5" t="s">
        <v>7226</v>
      </c>
    </row>
    <row r="2980" spans="51:75" x14ac:dyDescent="0.3">
      <c r="AY2980" s="12" t="e">
        <f>VLOOKUP(C2980,#REF!, 2,FALSE)</f>
        <v>#REF!</v>
      </c>
      <c r="BM2980" s="5" t="s">
        <v>7227</v>
      </c>
      <c r="BN2980" s="5" t="s">
        <v>3010</v>
      </c>
      <c r="BO2980" s="5" t="s">
        <v>944</v>
      </c>
      <c r="BU2980" s="5" t="s">
        <v>7227</v>
      </c>
      <c r="BV2980" s="5" t="s">
        <v>3010</v>
      </c>
      <c r="BW2980" s="5" t="s">
        <v>944</v>
      </c>
    </row>
    <row r="2981" spans="51:75" x14ac:dyDescent="0.3">
      <c r="AY2981" s="12" t="e">
        <f>VLOOKUP(C2981,#REF!, 2,FALSE)</f>
        <v>#REF!</v>
      </c>
      <c r="BM2981" s="5" t="s">
        <v>7228</v>
      </c>
      <c r="BN2981" s="5" t="s">
        <v>852</v>
      </c>
      <c r="BO2981" s="5" t="s">
        <v>7229</v>
      </c>
      <c r="BU2981" s="5" t="s">
        <v>7228</v>
      </c>
      <c r="BV2981" s="5" t="s">
        <v>852</v>
      </c>
      <c r="BW2981" s="5" t="s">
        <v>7229</v>
      </c>
    </row>
    <row r="2982" spans="51:75" x14ac:dyDescent="0.3">
      <c r="AY2982" s="12" t="e">
        <f>VLOOKUP(C2982,#REF!, 2,FALSE)</f>
        <v>#REF!</v>
      </c>
      <c r="BM2982" s="5" t="s">
        <v>1307</v>
      </c>
      <c r="BN2982" s="5" t="s">
        <v>722</v>
      </c>
      <c r="BO2982" s="5" t="s">
        <v>1695</v>
      </c>
      <c r="BU2982" s="5" t="s">
        <v>1307</v>
      </c>
      <c r="BV2982" s="5" t="s">
        <v>722</v>
      </c>
      <c r="BW2982" s="5" t="s">
        <v>1695</v>
      </c>
    </row>
    <row r="2983" spans="51:75" x14ac:dyDescent="0.3">
      <c r="AY2983" s="12" t="e">
        <f>VLOOKUP(C2983,#REF!, 2,FALSE)</f>
        <v>#REF!</v>
      </c>
      <c r="BM2983" s="5" t="s">
        <v>7230</v>
      </c>
      <c r="BN2983" s="5" t="s">
        <v>718</v>
      </c>
      <c r="BO2983" s="5" t="s">
        <v>7231</v>
      </c>
      <c r="BU2983" s="5" t="s">
        <v>7230</v>
      </c>
      <c r="BV2983" s="5" t="s">
        <v>718</v>
      </c>
      <c r="BW2983" s="5" t="s">
        <v>7231</v>
      </c>
    </row>
    <row r="2984" spans="51:75" x14ac:dyDescent="0.3">
      <c r="AY2984" s="12" t="e">
        <f>VLOOKUP(C2984,#REF!, 2,FALSE)</f>
        <v>#REF!</v>
      </c>
      <c r="BM2984" s="5" t="s">
        <v>100</v>
      </c>
      <c r="BN2984" s="5" t="s">
        <v>666</v>
      </c>
      <c r="BO2984" s="5" t="s">
        <v>7232</v>
      </c>
      <c r="BU2984" s="5" t="s">
        <v>100</v>
      </c>
      <c r="BV2984" s="5" t="s">
        <v>666</v>
      </c>
      <c r="BW2984" s="5" t="s">
        <v>7232</v>
      </c>
    </row>
    <row r="2985" spans="51:75" x14ac:dyDescent="0.3">
      <c r="AY2985" s="12" t="e">
        <f>VLOOKUP(C2985,#REF!, 2,FALSE)</f>
        <v>#REF!</v>
      </c>
      <c r="BM2985" s="5" t="s">
        <v>7234</v>
      </c>
      <c r="BN2985" s="5" t="s">
        <v>3092</v>
      </c>
      <c r="BO2985" s="5" t="s">
        <v>1065</v>
      </c>
      <c r="BU2985" s="5" t="s">
        <v>7234</v>
      </c>
      <c r="BV2985" s="5" t="s">
        <v>3092</v>
      </c>
      <c r="BW2985" s="5" t="s">
        <v>1065</v>
      </c>
    </row>
    <row r="2986" spans="51:75" x14ac:dyDescent="0.3">
      <c r="AY2986" s="12" t="e">
        <f>VLOOKUP(C2986,#REF!, 2,FALSE)</f>
        <v>#REF!</v>
      </c>
      <c r="BM2986" s="5" t="s">
        <v>7235</v>
      </c>
      <c r="BN2986" s="5" t="s">
        <v>2982</v>
      </c>
      <c r="BO2986" s="5" t="s">
        <v>700</v>
      </c>
      <c r="BU2986" s="5" t="s">
        <v>7235</v>
      </c>
      <c r="BV2986" s="5" t="s">
        <v>2982</v>
      </c>
      <c r="BW2986" s="5" t="s">
        <v>700</v>
      </c>
    </row>
    <row r="2987" spans="51:75" x14ac:dyDescent="0.3">
      <c r="AY2987" s="12" t="e">
        <f>VLOOKUP(C2987,#REF!, 2,FALSE)</f>
        <v>#REF!</v>
      </c>
      <c r="BM2987" s="5" t="s">
        <v>7236</v>
      </c>
      <c r="BN2987" s="5" t="s">
        <v>1345</v>
      </c>
      <c r="BO2987" s="5" t="s">
        <v>695</v>
      </c>
      <c r="BU2987" s="5" t="s">
        <v>7236</v>
      </c>
      <c r="BV2987" s="5" t="s">
        <v>1345</v>
      </c>
      <c r="BW2987" s="5" t="s">
        <v>695</v>
      </c>
    </row>
    <row r="2988" spans="51:75" x14ac:dyDescent="0.3">
      <c r="AY2988" s="12" t="e">
        <f>VLOOKUP(C2988,#REF!, 2,FALSE)</f>
        <v>#REF!</v>
      </c>
      <c r="BM2988" s="5" t="s">
        <v>7237</v>
      </c>
      <c r="BN2988" s="5" t="s">
        <v>661</v>
      </c>
      <c r="BO2988" s="5" t="s">
        <v>7238</v>
      </c>
      <c r="BU2988" s="5" t="s">
        <v>7237</v>
      </c>
      <c r="BV2988" s="5" t="s">
        <v>661</v>
      </c>
      <c r="BW2988" s="5" t="s">
        <v>7238</v>
      </c>
    </row>
    <row r="2989" spans="51:75" x14ac:dyDescent="0.3">
      <c r="AY2989" s="12" t="e">
        <f>VLOOKUP(C2989,#REF!, 2,FALSE)</f>
        <v>#REF!</v>
      </c>
      <c r="BM2989" s="5" t="s">
        <v>101</v>
      </c>
      <c r="BN2989" s="5" t="s">
        <v>3210</v>
      </c>
      <c r="BO2989" s="5" t="s">
        <v>5282</v>
      </c>
      <c r="BU2989" s="5" t="s">
        <v>101</v>
      </c>
      <c r="BV2989" s="5" t="s">
        <v>3210</v>
      </c>
      <c r="BW2989" s="5" t="s">
        <v>5282</v>
      </c>
    </row>
    <row r="2990" spans="51:75" x14ac:dyDescent="0.3">
      <c r="AY2990" s="12" t="e">
        <f>VLOOKUP(C2990,#REF!, 2,FALSE)</f>
        <v>#REF!</v>
      </c>
      <c r="BM2990" s="5" t="s">
        <v>7239</v>
      </c>
      <c r="BN2990" s="5" t="s">
        <v>615</v>
      </c>
      <c r="BO2990" s="5" t="s">
        <v>1741</v>
      </c>
      <c r="BU2990" s="5" t="s">
        <v>7239</v>
      </c>
      <c r="BV2990" s="5" t="s">
        <v>615</v>
      </c>
      <c r="BW2990" s="5" t="s">
        <v>1741</v>
      </c>
    </row>
    <row r="2991" spans="51:75" x14ac:dyDescent="0.3">
      <c r="AY2991" s="12" t="e">
        <f>VLOOKUP(C2991,#REF!, 2,FALSE)</f>
        <v>#REF!</v>
      </c>
      <c r="BM2991" s="5" t="s">
        <v>7240</v>
      </c>
      <c r="BN2991" s="5" t="s">
        <v>3092</v>
      </c>
      <c r="BO2991" s="5" t="s">
        <v>859</v>
      </c>
      <c r="BU2991" s="5" t="s">
        <v>7240</v>
      </c>
      <c r="BV2991" s="5" t="s">
        <v>3092</v>
      </c>
      <c r="BW2991" s="5" t="s">
        <v>859</v>
      </c>
    </row>
    <row r="2992" spans="51:75" x14ac:dyDescent="0.3">
      <c r="AY2992" s="12" t="e">
        <f>VLOOKUP(C2992,#REF!, 2,FALSE)</f>
        <v>#REF!</v>
      </c>
      <c r="BM2992" s="5" t="s">
        <v>1308</v>
      </c>
      <c r="BN2992" s="5" t="s">
        <v>3210</v>
      </c>
      <c r="BO2992" s="5" t="s">
        <v>4754</v>
      </c>
      <c r="BU2992" s="5" t="s">
        <v>1308</v>
      </c>
      <c r="BV2992" s="5" t="s">
        <v>3210</v>
      </c>
      <c r="BW2992" s="5" t="s">
        <v>4754</v>
      </c>
    </row>
    <row r="2993" spans="51:75" x14ac:dyDescent="0.3">
      <c r="AY2993" s="12" t="e">
        <f>VLOOKUP(C2993,#REF!, 2,FALSE)</f>
        <v>#REF!</v>
      </c>
      <c r="BM2993" s="5" t="s">
        <v>7241</v>
      </c>
      <c r="BN2993" s="5" t="s">
        <v>3210</v>
      </c>
      <c r="BO2993" s="5" t="s">
        <v>2986</v>
      </c>
      <c r="BU2993" s="5" t="s">
        <v>7241</v>
      </c>
      <c r="BV2993" s="5" t="s">
        <v>3210</v>
      </c>
      <c r="BW2993" s="5" t="s">
        <v>2986</v>
      </c>
    </row>
    <row r="2994" spans="51:75" x14ac:dyDescent="0.3">
      <c r="AY2994" s="12" t="e">
        <f>VLOOKUP(C2994,#REF!, 2,FALSE)</f>
        <v>#REF!</v>
      </c>
      <c r="BM2994" s="5" t="s">
        <v>7242</v>
      </c>
      <c r="BN2994" s="5" t="s">
        <v>669</v>
      </c>
      <c r="BO2994" s="5" t="s">
        <v>2986</v>
      </c>
      <c r="BU2994" s="5" t="s">
        <v>7242</v>
      </c>
      <c r="BV2994" s="5" t="s">
        <v>669</v>
      </c>
      <c r="BW2994" s="5" t="s">
        <v>2986</v>
      </c>
    </row>
    <row r="2995" spans="51:75" x14ac:dyDescent="0.3">
      <c r="AY2995" s="12" t="e">
        <f>VLOOKUP(C2995,#REF!, 2,FALSE)</f>
        <v>#REF!</v>
      </c>
      <c r="BM2995" s="5" t="s">
        <v>7243</v>
      </c>
      <c r="BN2995" s="5" t="s">
        <v>2986</v>
      </c>
      <c r="BO2995" s="5" t="s">
        <v>2986</v>
      </c>
      <c r="BU2995" s="5" t="s">
        <v>7243</v>
      </c>
      <c r="BV2995" s="5" t="s">
        <v>2986</v>
      </c>
      <c r="BW2995" s="5" t="s">
        <v>2986</v>
      </c>
    </row>
    <row r="2996" spans="51:75" x14ac:dyDescent="0.3">
      <c r="AY2996" s="12" t="e">
        <f>VLOOKUP(C2996,#REF!, 2,FALSE)</f>
        <v>#REF!</v>
      </c>
      <c r="BM2996" s="5" t="s">
        <v>7244</v>
      </c>
      <c r="BN2996" s="5" t="s">
        <v>3088</v>
      </c>
      <c r="BO2996" s="5" t="s">
        <v>2986</v>
      </c>
      <c r="BU2996" s="5" t="s">
        <v>7244</v>
      </c>
      <c r="BV2996" s="5" t="s">
        <v>3088</v>
      </c>
      <c r="BW2996" s="5" t="s">
        <v>2986</v>
      </c>
    </row>
    <row r="2997" spans="51:75" x14ac:dyDescent="0.3">
      <c r="AY2997" s="12" t="e">
        <f>VLOOKUP(C2997,#REF!, 2,FALSE)</f>
        <v>#REF!</v>
      </c>
      <c r="BM2997" s="5" t="s">
        <v>7245</v>
      </c>
      <c r="BN2997" s="5" t="s">
        <v>665</v>
      </c>
      <c r="BO2997" s="5" t="s">
        <v>6741</v>
      </c>
      <c r="BU2997" s="5" t="s">
        <v>7245</v>
      </c>
      <c r="BV2997" s="5" t="s">
        <v>665</v>
      </c>
      <c r="BW2997" s="5" t="s">
        <v>6741</v>
      </c>
    </row>
    <row r="2998" spans="51:75" x14ac:dyDescent="0.3">
      <c r="AY2998" s="12" t="e">
        <f>VLOOKUP(C2998,#REF!, 2,FALSE)</f>
        <v>#REF!</v>
      </c>
      <c r="BM2998" s="5" t="s">
        <v>7248</v>
      </c>
      <c r="BN2998" s="5" t="s">
        <v>3210</v>
      </c>
      <c r="BO2998" s="5" t="s">
        <v>5730</v>
      </c>
      <c r="BU2998" s="5" t="s">
        <v>7248</v>
      </c>
      <c r="BV2998" s="5" t="s">
        <v>3210</v>
      </c>
      <c r="BW2998" s="5" t="s">
        <v>5730</v>
      </c>
    </row>
    <row r="2999" spans="51:75" x14ac:dyDescent="0.3">
      <c r="AY2999" s="12" t="e">
        <f>VLOOKUP(C2999,#REF!, 2,FALSE)</f>
        <v>#REF!</v>
      </c>
      <c r="BM2999" s="5" t="s">
        <v>7249</v>
      </c>
      <c r="BN2999" s="5" t="s">
        <v>3010</v>
      </c>
      <c r="BO2999" s="5" t="s">
        <v>7250</v>
      </c>
      <c r="BU2999" s="5" t="s">
        <v>7249</v>
      </c>
      <c r="BV2999" s="5" t="s">
        <v>3010</v>
      </c>
      <c r="BW2999" s="5" t="s">
        <v>7250</v>
      </c>
    </row>
    <row r="3000" spans="51:75" x14ac:dyDescent="0.3">
      <c r="AY3000" s="12" t="e">
        <f>VLOOKUP(C3000,#REF!, 2,FALSE)</f>
        <v>#REF!</v>
      </c>
      <c r="BM3000" s="5" t="s">
        <v>7251</v>
      </c>
      <c r="BN3000" s="5" t="s">
        <v>3210</v>
      </c>
      <c r="BO3000" s="5" t="s">
        <v>7252</v>
      </c>
      <c r="BU3000" s="5" t="s">
        <v>7251</v>
      </c>
      <c r="BV3000" s="5" t="s">
        <v>3210</v>
      </c>
      <c r="BW3000" s="5" t="s">
        <v>7252</v>
      </c>
    </row>
    <row r="3001" spans="51:75" x14ac:dyDescent="0.3">
      <c r="AY3001" s="12" t="e">
        <f>VLOOKUP(C3001,#REF!, 2,FALSE)</f>
        <v>#REF!</v>
      </c>
      <c r="BM3001" s="5" t="s">
        <v>7253</v>
      </c>
      <c r="BN3001" s="5" t="s">
        <v>3007</v>
      </c>
      <c r="BO3001" s="5" t="s">
        <v>7254</v>
      </c>
      <c r="BU3001" s="5" t="s">
        <v>7253</v>
      </c>
      <c r="BV3001" s="5" t="s">
        <v>3007</v>
      </c>
      <c r="BW3001" s="5" t="s">
        <v>7254</v>
      </c>
    </row>
    <row r="3002" spans="51:75" x14ac:dyDescent="0.3">
      <c r="AY3002" s="12" t="e">
        <f>VLOOKUP(C3002,#REF!, 2,FALSE)</f>
        <v>#REF!</v>
      </c>
      <c r="BM3002" s="5" t="s">
        <v>7255</v>
      </c>
      <c r="BN3002" s="5" t="s">
        <v>665</v>
      </c>
      <c r="BO3002" s="5" t="s">
        <v>7256</v>
      </c>
      <c r="BU3002" s="5" t="s">
        <v>7255</v>
      </c>
      <c r="BV3002" s="5" t="s">
        <v>665</v>
      </c>
      <c r="BW3002" s="5" t="s">
        <v>7256</v>
      </c>
    </row>
    <row r="3003" spans="51:75" x14ac:dyDescent="0.3">
      <c r="AY3003" s="12" t="e">
        <f>VLOOKUP(C3003,#REF!, 2,FALSE)</f>
        <v>#REF!</v>
      </c>
      <c r="BM3003" s="5" t="s">
        <v>7257</v>
      </c>
      <c r="BN3003" s="5" t="s">
        <v>3010</v>
      </c>
      <c r="BO3003" s="5" t="s">
        <v>7258</v>
      </c>
      <c r="BU3003" s="5" t="s">
        <v>7257</v>
      </c>
      <c r="BV3003" s="5" t="s">
        <v>3010</v>
      </c>
      <c r="BW3003" s="5" t="s">
        <v>7258</v>
      </c>
    </row>
    <row r="3004" spans="51:75" x14ac:dyDescent="0.3">
      <c r="AY3004" s="12" t="e">
        <f>VLOOKUP(C3004,#REF!, 2,FALSE)</f>
        <v>#REF!</v>
      </c>
      <c r="BM3004" s="5" t="s">
        <v>7259</v>
      </c>
      <c r="BN3004" s="5" t="s">
        <v>1345</v>
      </c>
      <c r="BO3004" s="5" t="s">
        <v>4441</v>
      </c>
      <c r="BU3004" s="5" t="s">
        <v>7259</v>
      </c>
      <c r="BV3004" s="5" t="s">
        <v>1345</v>
      </c>
      <c r="BW3004" s="5" t="s">
        <v>4441</v>
      </c>
    </row>
    <row r="3005" spans="51:75" x14ac:dyDescent="0.3">
      <c r="AY3005" s="12" t="e">
        <f>VLOOKUP(C3005,#REF!, 2,FALSE)</f>
        <v>#REF!</v>
      </c>
      <c r="BM3005" s="5" t="s">
        <v>7261</v>
      </c>
      <c r="BN3005" s="5" t="s">
        <v>3092</v>
      </c>
      <c r="BO3005" s="5" t="s">
        <v>2893</v>
      </c>
      <c r="BU3005" s="5" t="s">
        <v>7261</v>
      </c>
      <c r="BV3005" s="5" t="s">
        <v>3092</v>
      </c>
      <c r="BW3005" s="5" t="s">
        <v>2893</v>
      </c>
    </row>
    <row r="3006" spans="51:75" x14ac:dyDescent="0.3">
      <c r="AY3006" s="12" t="e">
        <f>VLOOKUP(C3006,#REF!, 2,FALSE)</f>
        <v>#REF!</v>
      </c>
      <c r="BM3006" s="5" t="s">
        <v>7262</v>
      </c>
      <c r="BN3006" s="5" t="s">
        <v>633</v>
      </c>
      <c r="BO3006" s="5" t="s">
        <v>7263</v>
      </c>
      <c r="BU3006" s="5" t="s">
        <v>7262</v>
      </c>
      <c r="BV3006" s="5" t="s">
        <v>633</v>
      </c>
      <c r="BW3006" s="5" t="s">
        <v>7263</v>
      </c>
    </row>
    <row r="3007" spans="51:75" x14ac:dyDescent="0.3">
      <c r="AY3007" s="12" t="e">
        <f>VLOOKUP(C3007,#REF!, 2,FALSE)</f>
        <v>#REF!</v>
      </c>
      <c r="BM3007" s="5" t="s">
        <v>7264</v>
      </c>
      <c r="BN3007" s="5" t="s">
        <v>3010</v>
      </c>
      <c r="BO3007" s="5" t="s">
        <v>5364</v>
      </c>
      <c r="BU3007" s="5" t="s">
        <v>7264</v>
      </c>
      <c r="BV3007" s="5" t="s">
        <v>3010</v>
      </c>
      <c r="BW3007" s="5" t="s">
        <v>5364</v>
      </c>
    </row>
    <row r="3008" spans="51:75" x14ac:dyDescent="0.3">
      <c r="AY3008" s="12" t="e">
        <f>VLOOKUP(C3008,#REF!, 2,FALSE)</f>
        <v>#REF!</v>
      </c>
      <c r="BM3008" s="5" t="s">
        <v>7266</v>
      </c>
      <c r="BN3008" s="5" t="s">
        <v>1142</v>
      </c>
      <c r="BO3008" s="5" t="s">
        <v>7267</v>
      </c>
      <c r="BU3008" s="5" t="s">
        <v>7266</v>
      </c>
      <c r="BV3008" s="5" t="s">
        <v>1142</v>
      </c>
      <c r="BW3008" s="5" t="s">
        <v>7267</v>
      </c>
    </row>
    <row r="3009" spans="51:75" x14ac:dyDescent="0.3">
      <c r="AY3009" s="12" t="e">
        <f>VLOOKUP(C3009,#REF!, 2,FALSE)</f>
        <v>#REF!</v>
      </c>
      <c r="BM3009" s="5" t="s">
        <v>7268</v>
      </c>
      <c r="BN3009" s="5" t="s">
        <v>17000</v>
      </c>
      <c r="BO3009" s="5" t="s">
        <v>6962</v>
      </c>
      <c r="BU3009" s="5" t="s">
        <v>7268</v>
      </c>
      <c r="BV3009" s="5" t="s">
        <v>17000</v>
      </c>
      <c r="BW3009" s="5" t="s">
        <v>6962</v>
      </c>
    </row>
    <row r="3010" spans="51:75" x14ac:dyDescent="0.3">
      <c r="AY3010" s="12" t="e">
        <f>VLOOKUP(C3010,#REF!, 2,FALSE)</f>
        <v>#REF!</v>
      </c>
      <c r="BM3010" s="5" t="s">
        <v>7270</v>
      </c>
      <c r="BN3010" s="5" t="s">
        <v>852</v>
      </c>
      <c r="BO3010" s="5" t="s">
        <v>7271</v>
      </c>
      <c r="BU3010" s="5" t="s">
        <v>7270</v>
      </c>
      <c r="BV3010" s="5" t="s">
        <v>852</v>
      </c>
      <c r="BW3010" s="5" t="s">
        <v>7271</v>
      </c>
    </row>
    <row r="3011" spans="51:75" x14ac:dyDescent="0.3">
      <c r="AY3011" s="12" t="e">
        <f>VLOOKUP(C3011,#REF!, 2,FALSE)</f>
        <v>#REF!</v>
      </c>
      <c r="BM3011" s="5" t="s">
        <v>7272</v>
      </c>
      <c r="BN3011" s="5" t="s">
        <v>852</v>
      </c>
      <c r="BO3011" s="5" t="s">
        <v>2986</v>
      </c>
      <c r="BU3011" s="5" t="s">
        <v>7272</v>
      </c>
      <c r="BV3011" s="5" t="s">
        <v>852</v>
      </c>
      <c r="BW3011" s="5" t="s">
        <v>2986</v>
      </c>
    </row>
    <row r="3012" spans="51:75" x14ac:dyDescent="0.3">
      <c r="AY3012" s="12" t="e">
        <f>VLOOKUP(C3012,#REF!, 2,FALSE)</f>
        <v>#REF!</v>
      </c>
      <c r="BM3012" s="5" t="s">
        <v>7273</v>
      </c>
      <c r="BN3012" s="5" t="s">
        <v>3010</v>
      </c>
      <c r="BO3012" s="5" t="s">
        <v>7274</v>
      </c>
      <c r="BU3012" s="5" t="s">
        <v>7273</v>
      </c>
      <c r="BV3012" s="5" t="s">
        <v>3010</v>
      </c>
      <c r="BW3012" s="5" t="s">
        <v>7274</v>
      </c>
    </row>
    <row r="3013" spans="51:75" x14ac:dyDescent="0.3">
      <c r="AY3013" s="12" t="e">
        <f>VLOOKUP(C3013,#REF!, 2,FALSE)</f>
        <v>#REF!</v>
      </c>
      <c r="BM3013" s="5" t="s">
        <v>7275</v>
      </c>
      <c r="BN3013" s="5" t="s">
        <v>664</v>
      </c>
      <c r="BO3013" s="5" t="s">
        <v>7276</v>
      </c>
      <c r="BU3013" s="5" t="s">
        <v>7275</v>
      </c>
      <c r="BV3013" s="5" t="s">
        <v>664</v>
      </c>
      <c r="BW3013" s="5" t="s">
        <v>7276</v>
      </c>
    </row>
    <row r="3014" spans="51:75" x14ac:dyDescent="0.3">
      <c r="AY3014" s="12" t="e">
        <f>VLOOKUP(C3014,#REF!, 2,FALSE)</f>
        <v>#REF!</v>
      </c>
      <c r="BM3014" s="5" t="s">
        <v>7277</v>
      </c>
      <c r="BN3014" s="5" t="s">
        <v>3210</v>
      </c>
      <c r="BO3014" s="5" t="s">
        <v>2756</v>
      </c>
      <c r="BU3014" s="5" t="s">
        <v>7277</v>
      </c>
      <c r="BV3014" s="5" t="s">
        <v>3210</v>
      </c>
      <c r="BW3014" s="5" t="s">
        <v>2756</v>
      </c>
    </row>
    <row r="3015" spans="51:75" x14ac:dyDescent="0.3">
      <c r="AY3015" s="12" t="e">
        <f>VLOOKUP(C3015,#REF!, 2,FALSE)</f>
        <v>#REF!</v>
      </c>
      <c r="BM3015" s="5" t="s">
        <v>7278</v>
      </c>
      <c r="BN3015" s="5" t="s">
        <v>2986</v>
      </c>
      <c r="BO3015" s="5" t="s">
        <v>2986</v>
      </c>
      <c r="BU3015" s="5" t="s">
        <v>7278</v>
      </c>
      <c r="BV3015" s="5" t="s">
        <v>2986</v>
      </c>
      <c r="BW3015" s="5" t="s">
        <v>2986</v>
      </c>
    </row>
    <row r="3016" spans="51:75" x14ac:dyDescent="0.3">
      <c r="AY3016" s="12" t="e">
        <f>VLOOKUP(C3016,#REF!, 2,FALSE)</f>
        <v>#REF!</v>
      </c>
      <c r="BM3016" s="5" t="s">
        <v>1309</v>
      </c>
      <c r="BN3016" s="5" t="s">
        <v>865</v>
      </c>
      <c r="BO3016" s="5" t="s">
        <v>7279</v>
      </c>
      <c r="BU3016" s="5" t="s">
        <v>1309</v>
      </c>
      <c r="BV3016" s="5" t="s">
        <v>865</v>
      </c>
      <c r="BW3016" s="5" t="s">
        <v>7279</v>
      </c>
    </row>
    <row r="3017" spans="51:75" x14ac:dyDescent="0.3">
      <c r="AY3017" s="12" t="e">
        <f>VLOOKUP(C3017,#REF!, 2,FALSE)</f>
        <v>#REF!</v>
      </c>
      <c r="BM3017" s="5" t="s">
        <v>7280</v>
      </c>
      <c r="BN3017" s="5" t="s">
        <v>17000</v>
      </c>
      <c r="BO3017" s="5" t="s">
        <v>7281</v>
      </c>
      <c r="BU3017" s="5" t="s">
        <v>7280</v>
      </c>
      <c r="BV3017" s="5" t="s">
        <v>17000</v>
      </c>
      <c r="BW3017" s="5" t="s">
        <v>7281</v>
      </c>
    </row>
    <row r="3018" spans="51:75" x14ac:dyDescent="0.3">
      <c r="AY3018" s="12" t="e">
        <f>VLOOKUP(C3018,#REF!, 2,FALSE)</f>
        <v>#REF!</v>
      </c>
      <c r="BM3018" s="5" t="s">
        <v>1310</v>
      </c>
      <c r="BN3018" s="5" t="s">
        <v>17000</v>
      </c>
      <c r="BO3018" s="5" t="s">
        <v>7282</v>
      </c>
      <c r="BU3018" s="5" t="s">
        <v>1310</v>
      </c>
      <c r="BV3018" s="5" t="s">
        <v>17000</v>
      </c>
      <c r="BW3018" s="5" t="s">
        <v>7282</v>
      </c>
    </row>
    <row r="3019" spans="51:75" x14ac:dyDescent="0.3">
      <c r="AY3019" s="12" t="e">
        <f>VLOOKUP(C3019,#REF!, 2,FALSE)</f>
        <v>#REF!</v>
      </c>
      <c r="BM3019" s="5" t="s">
        <v>1311</v>
      </c>
      <c r="BN3019" s="5" t="s">
        <v>17000</v>
      </c>
      <c r="BO3019" s="5" t="s">
        <v>1382</v>
      </c>
      <c r="BU3019" s="5" t="s">
        <v>1311</v>
      </c>
      <c r="BV3019" s="5" t="s">
        <v>17000</v>
      </c>
      <c r="BW3019" s="5" t="s">
        <v>1382</v>
      </c>
    </row>
    <row r="3020" spans="51:75" x14ac:dyDescent="0.3">
      <c r="AY3020" s="12" t="e">
        <f>VLOOKUP(C3020,#REF!, 2,FALSE)</f>
        <v>#REF!</v>
      </c>
      <c r="BM3020" s="5" t="s">
        <v>7283</v>
      </c>
      <c r="BN3020" s="5" t="s">
        <v>3210</v>
      </c>
      <c r="BO3020" s="5" t="s">
        <v>7284</v>
      </c>
      <c r="BU3020" s="5" t="s">
        <v>7283</v>
      </c>
      <c r="BV3020" s="5" t="s">
        <v>3210</v>
      </c>
      <c r="BW3020" s="5" t="s">
        <v>7284</v>
      </c>
    </row>
    <row r="3021" spans="51:75" x14ac:dyDescent="0.3">
      <c r="AY3021" s="12" t="e">
        <f>VLOOKUP(C3021,#REF!, 2,FALSE)</f>
        <v>#REF!</v>
      </c>
      <c r="BM3021" s="5" t="s">
        <v>1312</v>
      </c>
      <c r="BN3021" s="5" t="s">
        <v>3210</v>
      </c>
      <c r="BO3021" s="5" t="s">
        <v>1003</v>
      </c>
      <c r="BU3021" s="5" t="s">
        <v>1312</v>
      </c>
      <c r="BV3021" s="5" t="s">
        <v>3210</v>
      </c>
      <c r="BW3021" s="5" t="s">
        <v>1003</v>
      </c>
    </row>
    <row r="3022" spans="51:75" x14ac:dyDescent="0.3">
      <c r="AY3022" s="12" t="e">
        <f>VLOOKUP(C3022,#REF!, 2,FALSE)</f>
        <v>#REF!</v>
      </c>
      <c r="BM3022" s="5" t="s">
        <v>7285</v>
      </c>
      <c r="BN3022" s="5" t="s">
        <v>718</v>
      </c>
      <c r="BO3022" s="5" t="s">
        <v>7286</v>
      </c>
      <c r="BU3022" s="5" t="s">
        <v>7285</v>
      </c>
      <c r="BV3022" s="5" t="s">
        <v>718</v>
      </c>
      <c r="BW3022" s="5" t="s">
        <v>7286</v>
      </c>
    </row>
    <row r="3023" spans="51:75" x14ac:dyDescent="0.3">
      <c r="AY3023" s="12" t="e">
        <f>VLOOKUP(C3023,#REF!, 2,FALSE)</f>
        <v>#REF!</v>
      </c>
      <c r="BM3023" s="5" t="s">
        <v>7287</v>
      </c>
      <c r="BN3023" s="5" t="s">
        <v>3050</v>
      </c>
      <c r="BO3023" s="5" t="s">
        <v>7288</v>
      </c>
      <c r="BU3023" s="5" t="s">
        <v>7287</v>
      </c>
      <c r="BV3023" s="5" t="s">
        <v>3050</v>
      </c>
      <c r="BW3023" s="5" t="s">
        <v>7288</v>
      </c>
    </row>
    <row r="3024" spans="51:75" x14ac:dyDescent="0.3">
      <c r="AY3024" s="12" t="e">
        <f>VLOOKUP(C3024,#REF!, 2,FALSE)</f>
        <v>#REF!</v>
      </c>
      <c r="BM3024" s="5" t="s">
        <v>7289</v>
      </c>
      <c r="BN3024" s="5" t="s">
        <v>3210</v>
      </c>
      <c r="BO3024" s="5" t="s">
        <v>7290</v>
      </c>
      <c r="BU3024" s="5" t="s">
        <v>7289</v>
      </c>
      <c r="BV3024" s="5" t="s">
        <v>3210</v>
      </c>
      <c r="BW3024" s="5" t="s">
        <v>7290</v>
      </c>
    </row>
    <row r="3025" spans="51:75" x14ac:dyDescent="0.3">
      <c r="AY3025" s="12" t="e">
        <f>VLOOKUP(C3025,#REF!, 2,FALSE)</f>
        <v>#REF!</v>
      </c>
      <c r="BM3025" s="5" t="s">
        <v>7291</v>
      </c>
      <c r="BN3025" s="5" t="s">
        <v>670</v>
      </c>
      <c r="BO3025" s="5" t="s">
        <v>7292</v>
      </c>
      <c r="BU3025" s="5" t="s">
        <v>7291</v>
      </c>
      <c r="BV3025" s="5" t="s">
        <v>670</v>
      </c>
      <c r="BW3025" s="5" t="s">
        <v>7292</v>
      </c>
    </row>
    <row r="3026" spans="51:75" x14ac:dyDescent="0.3">
      <c r="AY3026" s="12" t="e">
        <f>VLOOKUP(C3026,#REF!, 2,FALSE)</f>
        <v>#REF!</v>
      </c>
      <c r="BM3026" s="5" t="s">
        <v>7293</v>
      </c>
      <c r="BN3026" s="5" t="s">
        <v>660</v>
      </c>
      <c r="BO3026" s="5" t="s">
        <v>6776</v>
      </c>
      <c r="BU3026" s="5" t="s">
        <v>7293</v>
      </c>
      <c r="BV3026" s="5" t="s">
        <v>660</v>
      </c>
      <c r="BW3026" s="5" t="s">
        <v>6776</v>
      </c>
    </row>
    <row r="3027" spans="51:75" x14ac:dyDescent="0.3">
      <c r="AY3027" s="12" t="e">
        <f>VLOOKUP(C3027,#REF!, 2,FALSE)</f>
        <v>#REF!</v>
      </c>
      <c r="BM3027" s="5" t="s">
        <v>7294</v>
      </c>
      <c r="BN3027" s="5" t="s">
        <v>1345</v>
      </c>
      <c r="BO3027" s="5" t="s">
        <v>7296</v>
      </c>
      <c r="BU3027" s="5" t="s">
        <v>7294</v>
      </c>
      <c r="BV3027" s="5" t="s">
        <v>1345</v>
      </c>
      <c r="BW3027" s="5" t="s">
        <v>7296</v>
      </c>
    </row>
    <row r="3028" spans="51:75" x14ac:dyDescent="0.3">
      <c r="AY3028" s="12" t="e">
        <f>VLOOKUP(C3028,#REF!, 2,FALSE)</f>
        <v>#REF!</v>
      </c>
      <c r="BM3028" s="5" t="s">
        <v>7297</v>
      </c>
      <c r="BN3028" s="5" t="s">
        <v>1345</v>
      </c>
      <c r="BO3028" s="5" t="s">
        <v>7299</v>
      </c>
      <c r="BU3028" s="5" t="s">
        <v>7297</v>
      </c>
      <c r="BV3028" s="5" t="s">
        <v>1345</v>
      </c>
      <c r="BW3028" s="5" t="s">
        <v>7299</v>
      </c>
    </row>
    <row r="3029" spans="51:75" x14ac:dyDescent="0.3">
      <c r="AY3029" s="12" t="e">
        <f>VLOOKUP(C3029,#REF!, 2,FALSE)</f>
        <v>#REF!</v>
      </c>
      <c r="BM3029" s="5" t="s">
        <v>7300</v>
      </c>
      <c r="BN3029" s="5" t="s">
        <v>1345</v>
      </c>
      <c r="BO3029" s="5" t="s">
        <v>4258</v>
      </c>
      <c r="BU3029" s="5" t="s">
        <v>7300</v>
      </c>
      <c r="BV3029" s="5" t="s">
        <v>1345</v>
      </c>
      <c r="BW3029" s="5" t="s">
        <v>4258</v>
      </c>
    </row>
    <row r="3030" spans="51:75" x14ac:dyDescent="0.3">
      <c r="AY3030" s="12" t="e">
        <f>VLOOKUP(C3030,#REF!, 2,FALSE)</f>
        <v>#REF!</v>
      </c>
      <c r="BM3030" s="5" t="s">
        <v>7301</v>
      </c>
      <c r="BN3030" s="5" t="s">
        <v>630</v>
      </c>
      <c r="BO3030" s="5" t="s">
        <v>7302</v>
      </c>
      <c r="BU3030" s="5" t="s">
        <v>7301</v>
      </c>
      <c r="BV3030" s="5" t="s">
        <v>630</v>
      </c>
      <c r="BW3030" s="5" t="s">
        <v>7302</v>
      </c>
    </row>
    <row r="3031" spans="51:75" x14ac:dyDescent="0.3">
      <c r="AY3031" s="12" t="e">
        <f>VLOOKUP(C3031,#REF!, 2,FALSE)</f>
        <v>#REF!</v>
      </c>
      <c r="BM3031" s="5" t="s">
        <v>7303</v>
      </c>
      <c r="BN3031" s="5" t="s">
        <v>639</v>
      </c>
      <c r="BO3031" s="5" t="s">
        <v>7304</v>
      </c>
      <c r="BU3031" s="5" t="s">
        <v>7303</v>
      </c>
      <c r="BV3031" s="5" t="s">
        <v>639</v>
      </c>
      <c r="BW3031" s="5" t="s">
        <v>7304</v>
      </c>
    </row>
    <row r="3032" spans="51:75" x14ac:dyDescent="0.3">
      <c r="AY3032" s="12" t="e">
        <f>VLOOKUP(C3032,#REF!, 2,FALSE)</f>
        <v>#REF!</v>
      </c>
      <c r="BM3032" s="5" t="s">
        <v>7305</v>
      </c>
      <c r="BN3032" s="5" t="s">
        <v>17012</v>
      </c>
      <c r="BO3032" s="5" t="s">
        <v>1333</v>
      </c>
      <c r="BU3032" s="5" t="s">
        <v>7305</v>
      </c>
      <c r="BV3032" s="5" t="s">
        <v>17012</v>
      </c>
      <c r="BW3032" s="5" t="s">
        <v>1333</v>
      </c>
    </row>
    <row r="3033" spans="51:75" x14ac:dyDescent="0.3">
      <c r="AY3033" s="12" t="e">
        <f>VLOOKUP(C3033,#REF!, 2,FALSE)</f>
        <v>#REF!</v>
      </c>
      <c r="BM3033" s="5" t="s">
        <v>7306</v>
      </c>
      <c r="BN3033" s="5" t="s">
        <v>703</v>
      </c>
      <c r="BO3033" s="5" t="s">
        <v>1836</v>
      </c>
      <c r="BU3033" s="5" t="s">
        <v>7306</v>
      </c>
      <c r="BV3033" s="5" t="s">
        <v>703</v>
      </c>
      <c r="BW3033" s="5" t="s">
        <v>1836</v>
      </c>
    </row>
    <row r="3034" spans="51:75" x14ac:dyDescent="0.3">
      <c r="AY3034" s="12" t="e">
        <f>VLOOKUP(C3034,#REF!, 2,FALSE)</f>
        <v>#REF!</v>
      </c>
      <c r="BM3034" s="5" t="s">
        <v>7307</v>
      </c>
      <c r="BN3034" s="5" t="s">
        <v>627</v>
      </c>
      <c r="BO3034" s="5" t="s">
        <v>7308</v>
      </c>
      <c r="BU3034" s="5" t="s">
        <v>7307</v>
      </c>
      <c r="BV3034" s="5" t="s">
        <v>627</v>
      </c>
      <c r="BW3034" s="5" t="s">
        <v>7308</v>
      </c>
    </row>
    <row r="3035" spans="51:75" x14ac:dyDescent="0.3">
      <c r="AY3035" s="12" t="e">
        <f>VLOOKUP(C3035,#REF!, 2,FALSE)</f>
        <v>#REF!</v>
      </c>
      <c r="BM3035" s="5" t="s">
        <v>7309</v>
      </c>
      <c r="BN3035" s="5" t="s">
        <v>3050</v>
      </c>
      <c r="BO3035" s="5" t="s">
        <v>7310</v>
      </c>
      <c r="BU3035" s="5" t="s">
        <v>7309</v>
      </c>
      <c r="BV3035" s="5" t="s">
        <v>3050</v>
      </c>
      <c r="BW3035" s="5" t="s">
        <v>7310</v>
      </c>
    </row>
    <row r="3036" spans="51:75" x14ac:dyDescent="0.3">
      <c r="AY3036" s="12" t="e">
        <f>VLOOKUP(C3036,#REF!, 2,FALSE)</f>
        <v>#REF!</v>
      </c>
      <c r="BM3036" s="5" t="s">
        <v>7311</v>
      </c>
      <c r="BN3036" s="5" t="s">
        <v>639</v>
      </c>
      <c r="BO3036" s="5" t="s">
        <v>773</v>
      </c>
      <c r="BU3036" s="5" t="s">
        <v>7311</v>
      </c>
      <c r="BV3036" s="5" t="s">
        <v>639</v>
      </c>
      <c r="BW3036" s="5" t="s">
        <v>773</v>
      </c>
    </row>
    <row r="3037" spans="51:75" x14ac:dyDescent="0.3">
      <c r="AY3037" s="12" t="e">
        <f>VLOOKUP(C3037,#REF!, 2,FALSE)</f>
        <v>#REF!</v>
      </c>
      <c r="BM3037" s="5" t="s">
        <v>7312</v>
      </c>
      <c r="BN3037" s="5" t="s">
        <v>1345</v>
      </c>
      <c r="BO3037" s="5" t="s">
        <v>7313</v>
      </c>
      <c r="BU3037" s="5" t="s">
        <v>7312</v>
      </c>
      <c r="BV3037" s="5" t="s">
        <v>1345</v>
      </c>
      <c r="BW3037" s="5" t="s">
        <v>7313</v>
      </c>
    </row>
    <row r="3038" spans="51:75" x14ac:dyDescent="0.3">
      <c r="AY3038" s="12" t="e">
        <f>VLOOKUP(C3038,#REF!, 2,FALSE)</f>
        <v>#REF!</v>
      </c>
      <c r="BM3038" s="5" t="s">
        <v>7314</v>
      </c>
      <c r="BN3038" s="5" t="s">
        <v>722</v>
      </c>
      <c r="BO3038" s="5" t="s">
        <v>1601</v>
      </c>
      <c r="BU3038" s="5" t="s">
        <v>7314</v>
      </c>
      <c r="BV3038" s="5" t="s">
        <v>722</v>
      </c>
      <c r="BW3038" s="5" t="s">
        <v>1601</v>
      </c>
    </row>
    <row r="3039" spans="51:75" x14ac:dyDescent="0.3">
      <c r="AY3039" s="12" t="e">
        <f>VLOOKUP(C3039,#REF!, 2,FALSE)</f>
        <v>#REF!</v>
      </c>
      <c r="BM3039" s="5" t="s">
        <v>7315</v>
      </c>
      <c r="BN3039" s="5" t="s">
        <v>3092</v>
      </c>
      <c r="BO3039" s="5" t="s">
        <v>7316</v>
      </c>
      <c r="BU3039" s="5" t="s">
        <v>7315</v>
      </c>
      <c r="BV3039" s="5" t="s">
        <v>3092</v>
      </c>
      <c r="BW3039" s="5" t="s">
        <v>7316</v>
      </c>
    </row>
    <row r="3040" spans="51:75" x14ac:dyDescent="0.3">
      <c r="AY3040" s="12" t="e">
        <f>VLOOKUP(C3040,#REF!, 2,FALSE)</f>
        <v>#REF!</v>
      </c>
      <c r="BM3040" s="5" t="s">
        <v>7317</v>
      </c>
      <c r="BN3040" s="5" t="s">
        <v>3210</v>
      </c>
      <c r="BO3040" s="5" t="s">
        <v>7319</v>
      </c>
      <c r="BU3040" s="5" t="s">
        <v>7317</v>
      </c>
      <c r="BV3040" s="5" t="s">
        <v>3210</v>
      </c>
      <c r="BW3040" s="5" t="s">
        <v>7319</v>
      </c>
    </row>
    <row r="3041" spans="51:75" x14ac:dyDescent="0.3">
      <c r="AY3041" s="12" t="e">
        <f>VLOOKUP(C3041,#REF!, 2,FALSE)</f>
        <v>#REF!</v>
      </c>
      <c r="BM3041" s="5" t="s">
        <v>7320</v>
      </c>
      <c r="BN3041" s="5" t="s">
        <v>2986</v>
      </c>
      <c r="BO3041" s="5" t="s">
        <v>2986</v>
      </c>
      <c r="BU3041" s="5" t="s">
        <v>7320</v>
      </c>
      <c r="BV3041" s="5" t="s">
        <v>2986</v>
      </c>
      <c r="BW3041" s="5" t="s">
        <v>2986</v>
      </c>
    </row>
    <row r="3042" spans="51:75" x14ac:dyDescent="0.3">
      <c r="AY3042" s="12" t="e">
        <f>VLOOKUP(C3042,#REF!, 2,FALSE)</f>
        <v>#REF!</v>
      </c>
      <c r="BM3042" s="5" t="s">
        <v>1313</v>
      </c>
      <c r="BN3042" s="5" t="s">
        <v>3210</v>
      </c>
      <c r="BO3042" s="5" t="s">
        <v>7321</v>
      </c>
      <c r="BU3042" s="5" t="s">
        <v>1313</v>
      </c>
      <c r="BV3042" s="5" t="s">
        <v>3210</v>
      </c>
      <c r="BW3042" s="5" t="s">
        <v>7321</v>
      </c>
    </row>
    <row r="3043" spans="51:75" x14ac:dyDescent="0.3">
      <c r="AY3043" s="12" t="e">
        <f>VLOOKUP(C3043,#REF!, 2,FALSE)</f>
        <v>#REF!</v>
      </c>
      <c r="BM3043" s="5" t="s">
        <v>7322</v>
      </c>
      <c r="BN3043" s="5" t="s">
        <v>1142</v>
      </c>
      <c r="BO3043" s="5" t="s">
        <v>2195</v>
      </c>
      <c r="BU3043" s="5" t="s">
        <v>7322</v>
      </c>
      <c r="BV3043" s="5" t="s">
        <v>1142</v>
      </c>
      <c r="BW3043" s="5" t="s">
        <v>2195</v>
      </c>
    </row>
    <row r="3044" spans="51:75" x14ac:dyDescent="0.3">
      <c r="AY3044" s="12" t="e">
        <f>VLOOKUP(C3044,#REF!, 2,FALSE)</f>
        <v>#REF!</v>
      </c>
      <c r="BM3044" s="5" t="s">
        <v>7323</v>
      </c>
      <c r="BN3044" s="5" t="s">
        <v>1345</v>
      </c>
      <c r="BO3044" s="5" t="s">
        <v>1737</v>
      </c>
      <c r="BU3044" s="5" t="s">
        <v>7323</v>
      </c>
      <c r="BV3044" s="5" t="s">
        <v>1345</v>
      </c>
      <c r="BW3044" s="5" t="s">
        <v>1737</v>
      </c>
    </row>
    <row r="3045" spans="51:75" x14ac:dyDescent="0.3">
      <c r="AY3045" s="12" t="e">
        <f>VLOOKUP(C3045,#REF!, 2,FALSE)</f>
        <v>#REF!</v>
      </c>
      <c r="BM3045" s="5" t="s">
        <v>7324</v>
      </c>
      <c r="BN3045" s="5" t="s">
        <v>1345</v>
      </c>
      <c r="BO3045" s="5" t="s">
        <v>7325</v>
      </c>
      <c r="BU3045" s="5" t="s">
        <v>7324</v>
      </c>
      <c r="BV3045" s="5" t="s">
        <v>1345</v>
      </c>
      <c r="BW3045" s="5" t="s">
        <v>7325</v>
      </c>
    </row>
    <row r="3046" spans="51:75" x14ac:dyDescent="0.3">
      <c r="AY3046" s="12" t="e">
        <f>VLOOKUP(C3046,#REF!, 2,FALSE)</f>
        <v>#REF!</v>
      </c>
      <c r="BM3046" s="5" t="s">
        <v>7326</v>
      </c>
      <c r="BN3046" s="5" t="s">
        <v>1345</v>
      </c>
      <c r="BO3046" s="5" t="s">
        <v>7327</v>
      </c>
      <c r="BU3046" s="5" t="s">
        <v>7326</v>
      </c>
      <c r="BV3046" s="5" t="s">
        <v>1345</v>
      </c>
      <c r="BW3046" s="5" t="s">
        <v>7327</v>
      </c>
    </row>
    <row r="3047" spans="51:75" x14ac:dyDescent="0.3">
      <c r="AY3047" s="12" t="e">
        <f>VLOOKUP(C3047,#REF!, 2,FALSE)</f>
        <v>#REF!</v>
      </c>
      <c r="BM3047" s="5" t="s">
        <v>7328</v>
      </c>
      <c r="BN3047" s="5" t="s">
        <v>3210</v>
      </c>
      <c r="BO3047" s="5" t="s">
        <v>5381</v>
      </c>
      <c r="BU3047" s="5" t="s">
        <v>7328</v>
      </c>
      <c r="BV3047" s="5" t="s">
        <v>3210</v>
      </c>
      <c r="BW3047" s="5" t="s">
        <v>5381</v>
      </c>
    </row>
    <row r="3048" spans="51:75" x14ac:dyDescent="0.3">
      <c r="AY3048" s="12" t="e">
        <f>VLOOKUP(C3048,#REF!, 2,FALSE)</f>
        <v>#REF!</v>
      </c>
      <c r="BM3048" s="5" t="s">
        <v>1314</v>
      </c>
      <c r="BN3048" s="5" t="s">
        <v>1345</v>
      </c>
      <c r="BO3048" s="5" t="s">
        <v>7313</v>
      </c>
      <c r="BU3048" s="5" t="s">
        <v>1314</v>
      </c>
      <c r="BV3048" s="5" t="s">
        <v>1345</v>
      </c>
      <c r="BW3048" s="5" t="s">
        <v>7313</v>
      </c>
    </row>
    <row r="3049" spans="51:75" x14ac:dyDescent="0.3">
      <c r="AY3049" s="12" t="e">
        <f>VLOOKUP(C3049,#REF!, 2,FALSE)</f>
        <v>#REF!</v>
      </c>
      <c r="BM3049" s="5" t="s">
        <v>181</v>
      </c>
      <c r="BN3049" s="5" t="s">
        <v>3210</v>
      </c>
      <c r="BO3049" s="5" t="s">
        <v>3060</v>
      </c>
      <c r="BU3049" s="5" t="s">
        <v>181</v>
      </c>
      <c r="BV3049" s="5" t="s">
        <v>3210</v>
      </c>
      <c r="BW3049" s="5" t="s">
        <v>3060</v>
      </c>
    </row>
    <row r="3050" spans="51:75" x14ac:dyDescent="0.3">
      <c r="AY3050" s="12" t="e">
        <f>VLOOKUP(C3050,#REF!, 2,FALSE)</f>
        <v>#REF!</v>
      </c>
      <c r="BM3050" s="5" t="s">
        <v>7329</v>
      </c>
      <c r="BN3050" s="5" t="s">
        <v>3010</v>
      </c>
      <c r="BO3050" s="5" t="s">
        <v>7330</v>
      </c>
      <c r="BU3050" s="5" t="s">
        <v>7329</v>
      </c>
      <c r="BV3050" s="5" t="s">
        <v>3010</v>
      </c>
      <c r="BW3050" s="5" t="s">
        <v>7330</v>
      </c>
    </row>
    <row r="3051" spans="51:75" x14ac:dyDescent="0.3">
      <c r="AY3051" s="12" t="e">
        <f>VLOOKUP(C3051,#REF!, 2,FALSE)</f>
        <v>#REF!</v>
      </c>
      <c r="BM3051" s="5" t="s">
        <v>7331</v>
      </c>
      <c r="BN3051" s="5" t="s">
        <v>2982</v>
      </c>
      <c r="BO3051" s="5" t="s">
        <v>7332</v>
      </c>
      <c r="BU3051" s="5" t="s">
        <v>7331</v>
      </c>
      <c r="BV3051" s="5" t="s">
        <v>2982</v>
      </c>
      <c r="BW3051" s="5" t="s">
        <v>7332</v>
      </c>
    </row>
    <row r="3052" spans="51:75" x14ac:dyDescent="0.3">
      <c r="AY3052" s="12" t="e">
        <f>VLOOKUP(C3052,#REF!, 2,FALSE)</f>
        <v>#REF!</v>
      </c>
      <c r="BM3052" s="5" t="s">
        <v>7333</v>
      </c>
      <c r="BN3052" s="5" t="s">
        <v>627</v>
      </c>
      <c r="BO3052" s="5" t="s">
        <v>662</v>
      </c>
      <c r="BU3052" s="5" t="s">
        <v>7333</v>
      </c>
      <c r="BV3052" s="5" t="s">
        <v>627</v>
      </c>
      <c r="BW3052" s="5" t="s">
        <v>662</v>
      </c>
    </row>
    <row r="3053" spans="51:75" x14ac:dyDescent="0.3">
      <c r="AY3053" s="12" t="e">
        <f>VLOOKUP(C3053,#REF!, 2,FALSE)</f>
        <v>#REF!</v>
      </c>
      <c r="BM3053" s="5" t="s">
        <v>7334</v>
      </c>
      <c r="BN3053" s="5" t="s">
        <v>797</v>
      </c>
      <c r="BO3053" s="5" t="s">
        <v>1908</v>
      </c>
      <c r="BU3053" s="5" t="s">
        <v>7334</v>
      </c>
      <c r="BV3053" s="5" t="s">
        <v>797</v>
      </c>
      <c r="BW3053" s="5" t="s">
        <v>1908</v>
      </c>
    </row>
    <row r="3054" spans="51:75" x14ac:dyDescent="0.3">
      <c r="AY3054" s="12" t="e">
        <f>VLOOKUP(C3054,#REF!, 2,FALSE)</f>
        <v>#REF!</v>
      </c>
      <c r="BM3054" s="5" t="s">
        <v>7336</v>
      </c>
      <c r="BN3054" s="5" t="s">
        <v>1345</v>
      </c>
      <c r="BO3054" s="5" t="s">
        <v>7338</v>
      </c>
      <c r="BU3054" s="5" t="s">
        <v>7336</v>
      </c>
      <c r="BV3054" s="5" t="s">
        <v>1345</v>
      </c>
      <c r="BW3054" s="5" t="s">
        <v>7338</v>
      </c>
    </row>
    <row r="3055" spans="51:75" x14ac:dyDescent="0.3">
      <c r="AY3055" s="12" t="e">
        <f>VLOOKUP(C3055,#REF!, 2,FALSE)</f>
        <v>#REF!</v>
      </c>
      <c r="BM3055" s="5" t="s">
        <v>7339</v>
      </c>
      <c r="BN3055" s="5" t="s">
        <v>797</v>
      </c>
      <c r="BO3055" s="5" t="s">
        <v>1195</v>
      </c>
      <c r="BU3055" s="5" t="s">
        <v>7339</v>
      </c>
      <c r="BV3055" s="5" t="s">
        <v>797</v>
      </c>
      <c r="BW3055" s="5" t="s">
        <v>1195</v>
      </c>
    </row>
    <row r="3056" spans="51:75" x14ac:dyDescent="0.3">
      <c r="AY3056" s="12" t="e">
        <f>VLOOKUP(C3056,#REF!, 2,FALSE)</f>
        <v>#REF!</v>
      </c>
      <c r="BM3056" s="5" t="s">
        <v>7341</v>
      </c>
      <c r="BN3056" s="5" t="s">
        <v>2986</v>
      </c>
      <c r="BO3056" s="5" t="s">
        <v>2986</v>
      </c>
      <c r="BU3056" s="5" t="s">
        <v>7341</v>
      </c>
      <c r="BV3056" s="5" t="s">
        <v>2986</v>
      </c>
      <c r="BW3056" s="5" t="s">
        <v>2986</v>
      </c>
    </row>
    <row r="3057" spans="51:75" x14ac:dyDescent="0.3">
      <c r="AY3057" s="12" t="e">
        <f>VLOOKUP(C3057,#REF!, 2,FALSE)</f>
        <v>#REF!</v>
      </c>
      <c r="BM3057" s="5" t="s">
        <v>7342</v>
      </c>
      <c r="BN3057" s="5" t="s">
        <v>926</v>
      </c>
      <c r="BO3057" s="5" t="s">
        <v>5449</v>
      </c>
      <c r="BU3057" s="5" t="s">
        <v>7342</v>
      </c>
      <c r="BV3057" s="5" t="s">
        <v>926</v>
      </c>
      <c r="BW3057" s="5" t="s">
        <v>5449</v>
      </c>
    </row>
    <row r="3058" spans="51:75" x14ac:dyDescent="0.3">
      <c r="AY3058" s="12" t="e">
        <f>VLOOKUP(C3058,#REF!, 2,FALSE)</f>
        <v>#REF!</v>
      </c>
      <c r="BM3058" s="5" t="s">
        <v>7343</v>
      </c>
      <c r="BN3058" s="5" t="s">
        <v>2986</v>
      </c>
      <c r="BO3058" s="5" t="s">
        <v>2986</v>
      </c>
      <c r="BU3058" s="5" t="s">
        <v>7343</v>
      </c>
      <c r="BV3058" s="5" t="s">
        <v>2986</v>
      </c>
      <c r="BW3058" s="5" t="s">
        <v>2986</v>
      </c>
    </row>
    <row r="3059" spans="51:75" x14ac:dyDescent="0.3">
      <c r="AY3059" s="12" t="e">
        <f>VLOOKUP(C3059,#REF!, 2,FALSE)</f>
        <v>#REF!</v>
      </c>
      <c r="BM3059" s="5" t="s">
        <v>102</v>
      </c>
      <c r="BN3059" s="5" t="s">
        <v>3261</v>
      </c>
      <c r="BO3059" s="5" t="s">
        <v>3501</v>
      </c>
      <c r="BU3059" s="5" t="s">
        <v>102</v>
      </c>
      <c r="BV3059" s="5" t="s">
        <v>3261</v>
      </c>
      <c r="BW3059" s="5" t="s">
        <v>3501</v>
      </c>
    </row>
    <row r="3060" spans="51:75" x14ac:dyDescent="0.3">
      <c r="AY3060" s="12" t="e">
        <f>VLOOKUP(C3060,#REF!, 2,FALSE)</f>
        <v>#REF!</v>
      </c>
      <c r="BM3060" s="5" t="s">
        <v>7345</v>
      </c>
      <c r="BN3060" s="5" t="s">
        <v>669</v>
      </c>
      <c r="BO3060" s="5" t="s">
        <v>1063</v>
      </c>
      <c r="BU3060" s="5" t="s">
        <v>7345</v>
      </c>
      <c r="BV3060" s="5" t="s">
        <v>669</v>
      </c>
      <c r="BW3060" s="5" t="s">
        <v>1063</v>
      </c>
    </row>
    <row r="3061" spans="51:75" x14ac:dyDescent="0.3">
      <c r="AY3061" s="12" t="e">
        <f>VLOOKUP(C3061,#REF!, 2,FALSE)</f>
        <v>#REF!</v>
      </c>
      <c r="BM3061" s="5" t="s">
        <v>7346</v>
      </c>
      <c r="BN3061" s="5" t="s">
        <v>3210</v>
      </c>
      <c r="BO3061" s="5" t="s">
        <v>1794</v>
      </c>
      <c r="BU3061" s="5" t="s">
        <v>7346</v>
      </c>
      <c r="BV3061" s="5" t="s">
        <v>3210</v>
      </c>
      <c r="BW3061" s="5" t="s">
        <v>1794</v>
      </c>
    </row>
    <row r="3062" spans="51:75" x14ac:dyDescent="0.3">
      <c r="AY3062" s="12" t="e">
        <f>VLOOKUP(C3062,#REF!, 2,FALSE)</f>
        <v>#REF!</v>
      </c>
      <c r="BM3062" s="5" t="s">
        <v>7347</v>
      </c>
      <c r="BN3062" s="5" t="s">
        <v>734</v>
      </c>
      <c r="BO3062" s="5" t="s">
        <v>1341</v>
      </c>
      <c r="BU3062" s="5" t="s">
        <v>7347</v>
      </c>
      <c r="BV3062" s="5" t="s">
        <v>734</v>
      </c>
      <c r="BW3062" s="5" t="s">
        <v>1341</v>
      </c>
    </row>
    <row r="3063" spans="51:75" x14ac:dyDescent="0.3">
      <c r="AY3063" s="12" t="e">
        <f>VLOOKUP(C3063,#REF!, 2,FALSE)</f>
        <v>#REF!</v>
      </c>
      <c r="BM3063" s="5" t="s">
        <v>7348</v>
      </c>
      <c r="BN3063" s="5" t="s">
        <v>852</v>
      </c>
      <c r="BO3063" s="5" t="s">
        <v>1063</v>
      </c>
      <c r="BU3063" s="5" t="s">
        <v>7348</v>
      </c>
      <c r="BV3063" s="5" t="s">
        <v>852</v>
      </c>
      <c r="BW3063" s="5" t="s">
        <v>1063</v>
      </c>
    </row>
    <row r="3064" spans="51:75" x14ac:dyDescent="0.3">
      <c r="AY3064" s="12" t="e">
        <f>VLOOKUP(C3064,#REF!, 2,FALSE)</f>
        <v>#REF!</v>
      </c>
      <c r="BM3064" s="5" t="s">
        <v>1315</v>
      </c>
      <c r="BN3064" s="5" t="s">
        <v>3092</v>
      </c>
      <c r="BO3064" s="5" t="s">
        <v>7349</v>
      </c>
      <c r="BU3064" s="5" t="s">
        <v>1315</v>
      </c>
      <c r="BV3064" s="5" t="s">
        <v>3092</v>
      </c>
      <c r="BW3064" s="5" t="s">
        <v>7349</v>
      </c>
    </row>
    <row r="3065" spans="51:75" x14ac:dyDescent="0.3">
      <c r="AY3065" s="12" t="e">
        <f>VLOOKUP(C3065,#REF!, 2,FALSE)</f>
        <v>#REF!</v>
      </c>
      <c r="BM3065" s="5" t="s">
        <v>7350</v>
      </c>
      <c r="BN3065" s="5" t="s">
        <v>3261</v>
      </c>
      <c r="BO3065" s="5" t="s">
        <v>1200</v>
      </c>
      <c r="BU3065" s="5" t="s">
        <v>7350</v>
      </c>
      <c r="BV3065" s="5" t="s">
        <v>3261</v>
      </c>
      <c r="BW3065" s="5" t="s">
        <v>1200</v>
      </c>
    </row>
    <row r="3066" spans="51:75" x14ac:dyDescent="0.3">
      <c r="AY3066" s="12" t="e">
        <f>VLOOKUP(C3066,#REF!, 2,FALSE)</f>
        <v>#REF!</v>
      </c>
      <c r="BM3066" s="5" t="s">
        <v>182</v>
      </c>
      <c r="BN3066" s="5" t="s">
        <v>1448</v>
      </c>
      <c r="BO3066" s="5" t="s">
        <v>7352</v>
      </c>
      <c r="BU3066" s="5" t="s">
        <v>182</v>
      </c>
      <c r="BV3066" s="5" t="s">
        <v>1448</v>
      </c>
      <c r="BW3066" s="5" t="s">
        <v>7352</v>
      </c>
    </row>
    <row r="3067" spans="51:75" x14ac:dyDescent="0.3">
      <c r="AY3067" s="12" t="e">
        <f>VLOOKUP(C3067,#REF!, 2,FALSE)</f>
        <v>#REF!</v>
      </c>
      <c r="BM3067" s="5" t="s">
        <v>7353</v>
      </c>
      <c r="BN3067" s="5" t="s">
        <v>1345</v>
      </c>
      <c r="BO3067" s="5" t="s">
        <v>7354</v>
      </c>
      <c r="BU3067" s="5" t="s">
        <v>7353</v>
      </c>
      <c r="BV3067" s="5" t="s">
        <v>1345</v>
      </c>
      <c r="BW3067" s="5" t="s">
        <v>7354</v>
      </c>
    </row>
    <row r="3068" spans="51:75" x14ac:dyDescent="0.3">
      <c r="AY3068" s="12" t="e">
        <f>VLOOKUP(C3068,#REF!, 2,FALSE)</f>
        <v>#REF!</v>
      </c>
      <c r="BM3068" s="5" t="s">
        <v>7355</v>
      </c>
      <c r="BN3068" s="5" t="s">
        <v>3050</v>
      </c>
      <c r="BO3068" s="5" t="s">
        <v>7356</v>
      </c>
      <c r="BU3068" s="5" t="s">
        <v>7355</v>
      </c>
      <c r="BV3068" s="5" t="s">
        <v>3050</v>
      </c>
      <c r="BW3068" s="5" t="s">
        <v>7356</v>
      </c>
    </row>
    <row r="3069" spans="51:75" x14ac:dyDescent="0.3">
      <c r="AY3069" s="12" t="e">
        <f>VLOOKUP(C3069,#REF!, 2,FALSE)</f>
        <v>#REF!</v>
      </c>
      <c r="BM3069" s="5" t="s">
        <v>7358</v>
      </c>
      <c r="BN3069" s="5" t="s">
        <v>3010</v>
      </c>
      <c r="BO3069" s="5" t="s">
        <v>4785</v>
      </c>
      <c r="BU3069" s="5" t="s">
        <v>7358</v>
      </c>
      <c r="BV3069" s="5" t="s">
        <v>3010</v>
      </c>
      <c r="BW3069" s="5" t="s">
        <v>4785</v>
      </c>
    </row>
    <row r="3070" spans="51:75" x14ac:dyDescent="0.3">
      <c r="AY3070" s="12" t="e">
        <f>VLOOKUP(C3070,#REF!, 2,FALSE)</f>
        <v>#REF!</v>
      </c>
      <c r="BM3070" s="5" t="s">
        <v>7359</v>
      </c>
      <c r="BN3070" s="5" t="s">
        <v>625</v>
      </c>
      <c r="BO3070" s="5" t="s">
        <v>7360</v>
      </c>
      <c r="BU3070" s="5" t="s">
        <v>7359</v>
      </c>
      <c r="BV3070" s="5" t="s">
        <v>625</v>
      </c>
      <c r="BW3070" s="5" t="s">
        <v>7360</v>
      </c>
    </row>
    <row r="3071" spans="51:75" x14ac:dyDescent="0.3">
      <c r="AY3071" s="12" t="e">
        <f>VLOOKUP(C3071,#REF!, 2,FALSE)</f>
        <v>#REF!</v>
      </c>
      <c r="BM3071" s="5" t="s">
        <v>7361</v>
      </c>
      <c r="BN3071" s="5" t="s">
        <v>625</v>
      </c>
      <c r="BO3071" s="5" t="s">
        <v>7362</v>
      </c>
      <c r="BU3071" s="5" t="s">
        <v>7361</v>
      </c>
      <c r="BV3071" s="5" t="s">
        <v>625</v>
      </c>
      <c r="BW3071" s="5" t="s">
        <v>7362</v>
      </c>
    </row>
    <row r="3072" spans="51:75" x14ac:dyDescent="0.3">
      <c r="AY3072" s="12" t="e">
        <f>VLOOKUP(C3072,#REF!, 2,FALSE)</f>
        <v>#REF!</v>
      </c>
      <c r="BM3072" s="5" t="s">
        <v>129</v>
      </c>
      <c r="BN3072" s="5" t="s">
        <v>17000</v>
      </c>
      <c r="BO3072" s="5" t="s">
        <v>7364</v>
      </c>
      <c r="BU3072" s="5" t="s">
        <v>129</v>
      </c>
      <c r="BV3072" s="5" t="s">
        <v>17000</v>
      </c>
      <c r="BW3072" s="5" t="s">
        <v>7364</v>
      </c>
    </row>
    <row r="3073" spans="51:75" x14ac:dyDescent="0.3">
      <c r="AY3073" s="12" t="e">
        <f>VLOOKUP(C3073,#REF!, 2,FALSE)</f>
        <v>#REF!</v>
      </c>
      <c r="BM3073" s="5" t="s">
        <v>7365</v>
      </c>
      <c r="BN3073" s="5" t="s">
        <v>625</v>
      </c>
      <c r="BO3073" s="5" t="s">
        <v>7366</v>
      </c>
      <c r="BU3073" s="5" t="s">
        <v>7365</v>
      </c>
      <c r="BV3073" s="5" t="s">
        <v>625</v>
      </c>
      <c r="BW3073" s="5" t="s">
        <v>7366</v>
      </c>
    </row>
    <row r="3074" spans="51:75" x14ac:dyDescent="0.3">
      <c r="AY3074" s="12" t="e">
        <f>VLOOKUP(C3074,#REF!, 2,FALSE)</f>
        <v>#REF!</v>
      </c>
      <c r="BM3074" s="5" t="s">
        <v>7367</v>
      </c>
      <c r="BN3074" s="5" t="s">
        <v>800</v>
      </c>
      <c r="BO3074" s="5" t="s">
        <v>714</v>
      </c>
      <c r="BU3074" s="5" t="s">
        <v>7367</v>
      </c>
      <c r="BV3074" s="5" t="s">
        <v>800</v>
      </c>
      <c r="BW3074" s="5" t="s">
        <v>714</v>
      </c>
    </row>
    <row r="3075" spans="51:75" x14ac:dyDescent="0.3">
      <c r="AY3075" s="12" t="e">
        <f>VLOOKUP(C3075,#REF!, 2,FALSE)</f>
        <v>#REF!</v>
      </c>
      <c r="BM3075" s="5" t="s">
        <v>7370</v>
      </c>
      <c r="BN3075" s="5" t="s">
        <v>3050</v>
      </c>
      <c r="BO3075" s="5" t="s">
        <v>7371</v>
      </c>
      <c r="BU3075" s="5" t="s">
        <v>7370</v>
      </c>
      <c r="BV3075" s="5" t="s">
        <v>3050</v>
      </c>
      <c r="BW3075" s="5" t="s">
        <v>7371</v>
      </c>
    </row>
    <row r="3076" spans="51:75" x14ac:dyDescent="0.3">
      <c r="AY3076" s="12" t="e">
        <f>VLOOKUP(C3076,#REF!, 2,FALSE)</f>
        <v>#REF!</v>
      </c>
      <c r="BM3076" s="5" t="s">
        <v>7372</v>
      </c>
      <c r="BN3076" s="5" t="s">
        <v>665</v>
      </c>
      <c r="BO3076" s="5" t="s">
        <v>7373</v>
      </c>
      <c r="BU3076" s="5" t="s">
        <v>7372</v>
      </c>
      <c r="BV3076" s="5" t="s">
        <v>665</v>
      </c>
      <c r="BW3076" s="5" t="s">
        <v>7373</v>
      </c>
    </row>
    <row r="3077" spans="51:75" x14ac:dyDescent="0.3">
      <c r="AY3077" s="12" t="e">
        <f>VLOOKUP(C3077,#REF!, 2,FALSE)</f>
        <v>#REF!</v>
      </c>
      <c r="BM3077" s="5" t="s">
        <v>7374</v>
      </c>
      <c r="BN3077" s="5" t="s">
        <v>699</v>
      </c>
      <c r="BO3077" s="5" t="s">
        <v>4500</v>
      </c>
      <c r="BU3077" s="5" t="s">
        <v>7374</v>
      </c>
      <c r="BV3077" s="5" t="s">
        <v>699</v>
      </c>
      <c r="BW3077" s="5" t="s">
        <v>4500</v>
      </c>
    </row>
    <row r="3078" spans="51:75" x14ac:dyDescent="0.3">
      <c r="AY3078" s="12" t="e">
        <f>VLOOKUP(C3078,#REF!, 2,FALSE)</f>
        <v>#REF!</v>
      </c>
      <c r="BM3078" s="5" t="s">
        <v>7375</v>
      </c>
      <c r="BN3078" s="5" t="s">
        <v>2982</v>
      </c>
      <c r="BO3078" s="5" t="s">
        <v>6148</v>
      </c>
      <c r="BU3078" s="5" t="s">
        <v>7375</v>
      </c>
      <c r="BV3078" s="5" t="s">
        <v>2982</v>
      </c>
      <c r="BW3078" s="5" t="s">
        <v>6148</v>
      </c>
    </row>
    <row r="3079" spans="51:75" x14ac:dyDescent="0.3">
      <c r="AY3079" s="12" t="e">
        <f>VLOOKUP(C3079,#REF!, 2,FALSE)</f>
        <v>#REF!</v>
      </c>
      <c r="BM3079" s="5" t="s">
        <v>7377</v>
      </c>
      <c r="BN3079" s="5" t="s">
        <v>625</v>
      </c>
      <c r="BO3079" s="5" t="s">
        <v>7378</v>
      </c>
      <c r="BU3079" s="5" t="s">
        <v>7377</v>
      </c>
      <c r="BV3079" s="5" t="s">
        <v>625</v>
      </c>
      <c r="BW3079" s="5" t="s">
        <v>7378</v>
      </c>
    </row>
    <row r="3080" spans="51:75" x14ac:dyDescent="0.3">
      <c r="AY3080" s="12" t="e">
        <f>VLOOKUP(C3080,#REF!, 2,FALSE)</f>
        <v>#REF!</v>
      </c>
      <c r="BM3080" s="5" t="s">
        <v>7379</v>
      </c>
      <c r="BN3080" s="5" t="s">
        <v>3210</v>
      </c>
      <c r="BO3080" s="5" t="s">
        <v>7380</v>
      </c>
      <c r="BU3080" s="5" t="s">
        <v>7379</v>
      </c>
      <c r="BV3080" s="5" t="s">
        <v>3210</v>
      </c>
      <c r="BW3080" s="5" t="s">
        <v>7380</v>
      </c>
    </row>
    <row r="3081" spans="51:75" x14ac:dyDescent="0.3">
      <c r="AY3081" s="12" t="e">
        <f>VLOOKUP(C3081,#REF!, 2,FALSE)</f>
        <v>#REF!</v>
      </c>
      <c r="BM3081" s="5" t="s">
        <v>7381</v>
      </c>
      <c r="BN3081" s="5" t="s">
        <v>3092</v>
      </c>
      <c r="BO3081" s="5" t="s">
        <v>7382</v>
      </c>
      <c r="BU3081" s="5" t="s">
        <v>7381</v>
      </c>
      <c r="BV3081" s="5" t="s">
        <v>3092</v>
      </c>
      <c r="BW3081" s="5" t="s">
        <v>7382</v>
      </c>
    </row>
    <row r="3082" spans="51:75" x14ac:dyDescent="0.3">
      <c r="AY3082" s="12" t="e">
        <f>VLOOKUP(C3082,#REF!, 2,FALSE)</f>
        <v>#REF!</v>
      </c>
      <c r="BM3082" s="5" t="s">
        <v>7383</v>
      </c>
      <c r="BN3082" s="5" t="s">
        <v>800</v>
      </c>
      <c r="BO3082" s="5" t="s">
        <v>7384</v>
      </c>
      <c r="BU3082" s="5" t="s">
        <v>7383</v>
      </c>
      <c r="BV3082" s="5" t="s">
        <v>800</v>
      </c>
      <c r="BW3082" s="5" t="s">
        <v>7384</v>
      </c>
    </row>
    <row r="3083" spans="51:75" x14ac:dyDescent="0.3">
      <c r="AY3083" s="12" t="e">
        <f>VLOOKUP(C3083,#REF!, 2,FALSE)</f>
        <v>#REF!</v>
      </c>
      <c r="BM3083" s="5" t="s">
        <v>7385</v>
      </c>
      <c r="BN3083" s="5" t="s">
        <v>625</v>
      </c>
      <c r="BO3083" s="5" t="s">
        <v>7386</v>
      </c>
      <c r="BU3083" s="5" t="s">
        <v>7385</v>
      </c>
      <c r="BV3083" s="5" t="s">
        <v>625</v>
      </c>
      <c r="BW3083" s="5" t="s">
        <v>7386</v>
      </c>
    </row>
    <row r="3084" spans="51:75" x14ac:dyDescent="0.3">
      <c r="AY3084" s="12" t="e">
        <f>VLOOKUP(C3084,#REF!, 2,FALSE)</f>
        <v>#REF!</v>
      </c>
      <c r="BM3084" s="5" t="s">
        <v>7387</v>
      </c>
      <c r="BN3084" s="5" t="s">
        <v>3261</v>
      </c>
      <c r="BO3084" s="5" t="s">
        <v>7388</v>
      </c>
      <c r="BU3084" s="5" t="s">
        <v>7387</v>
      </c>
      <c r="BV3084" s="5" t="s">
        <v>3261</v>
      </c>
      <c r="BW3084" s="5" t="s">
        <v>7388</v>
      </c>
    </row>
    <row r="3085" spans="51:75" x14ac:dyDescent="0.3">
      <c r="AY3085" s="12" t="e">
        <f>VLOOKUP(C3085,#REF!, 2,FALSE)</f>
        <v>#REF!</v>
      </c>
      <c r="BM3085" s="5" t="s">
        <v>7390</v>
      </c>
      <c r="BN3085" s="5" t="s">
        <v>697</v>
      </c>
      <c r="BO3085" s="5" t="s">
        <v>7391</v>
      </c>
      <c r="BU3085" s="5" t="s">
        <v>7390</v>
      </c>
      <c r="BV3085" s="5" t="s">
        <v>697</v>
      </c>
      <c r="BW3085" s="5" t="s">
        <v>7391</v>
      </c>
    </row>
    <row r="3086" spans="51:75" x14ac:dyDescent="0.3">
      <c r="AY3086" s="12" t="e">
        <f>VLOOKUP(C3086,#REF!, 2,FALSE)</f>
        <v>#REF!</v>
      </c>
      <c r="BM3086" s="5" t="s">
        <v>7392</v>
      </c>
      <c r="BN3086" s="5" t="s">
        <v>997</v>
      </c>
      <c r="BO3086" s="5" t="s">
        <v>6587</v>
      </c>
      <c r="BU3086" s="5" t="s">
        <v>7392</v>
      </c>
      <c r="BV3086" s="5" t="s">
        <v>997</v>
      </c>
      <c r="BW3086" s="5" t="s">
        <v>6587</v>
      </c>
    </row>
    <row r="3087" spans="51:75" x14ac:dyDescent="0.3">
      <c r="AY3087" s="12" t="e">
        <f>VLOOKUP(C3087,#REF!, 2,FALSE)</f>
        <v>#REF!</v>
      </c>
      <c r="BM3087" s="5" t="s">
        <v>7393</v>
      </c>
      <c r="BN3087" s="5" t="s">
        <v>639</v>
      </c>
      <c r="BO3087" s="5" t="s">
        <v>812</v>
      </c>
      <c r="BU3087" s="5" t="s">
        <v>7393</v>
      </c>
      <c r="BV3087" s="5" t="s">
        <v>639</v>
      </c>
      <c r="BW3087" s="5" t="s">
        <v>812</v>
      </c>
    </row>
    <row r="3088" spans="51:75" x14ac:dyDescent="0.3">
      <c r="AY3088" s="12" t="e">
        <f>VLOOKUP(C3088,#REF!, 2,FALSE)</f>
        <v>#REF!</v>
      </c>
      <c r="BM3088" s="5" t="s">
        <v>7394</v>
      </c>
      <c r="BN3088" s="5" t="s">
        <v>718</v>
      </c>
      <c r="BO3088" s="5" t="s">
        <v>4734</v>
      </c>
      <c r="BU3088" s="5" t="s">
        <v>7394</v>
      </c>
      <c r="BV3088" s="5" t="s">
        <v>718</v>
      </c>
      <c r="BW3088" s="5" t="s">
        <v>4734</v>
      </c>
    </row>
    <row r="3089" spans="51:75" x14ac:dyDescent="0.3">
      <c r="AY3089" s="12" t="e">
        <f>VLOOKUP(C3089,#REF!, 2,FALSE)</f>
        <v>#REF!</v>
      </c>
      <c r="BM3089" s="5" t="s">
        <v>7395</v>
      </c>
      <c r="BN3089" s="5" t="s">
        <v>718</v>
      </c>
      <c r="BO3089" s="5" t="s">
        <v>7398</v>
      </c>
      <c r="BU3089" s="5" t="s">
        <v>7395</v>
      </c>
      <c r="BV3089" s="5" t="s">
        <v>718</v>
      </c>
      <c r="BW3089" s="5" t="s">
        <v>7398</v>
      </c>
    </row>
    <row r="3090" spans="51:75" x14ac:dyDescent="0.3">
      <c r="AY3090" s="12" t="e">
        <f>VLOOKUP(C3090,#REF!, 2,FALSE)</f>
        <v>#REF!</v>
      </c>
      <c r="BM3090" s="5" t="s">
        <v>7399</v>
      </c>
      <c r="BN3090" s="5" t="s">
        <v>1345</v>
      </c>
      <c r="BO3090" s="5" t="s">
        <v>5989</v>
      </c>
      <c r="BU3090" s="5" t="s">
        <v>7399</v>
      </c>
      <c r="BV3090" s="5" t="s">
        <v>1345</v>
      </c>
      <c r="BW3090" s="5" t="s">
        <v>5989</v>
      </c>
    </row>
    <row r="3091" spans="51:75" x14ac:dyDescent="0.3">
      <c r="AY3091" s="12" t="e">
        <f>VLOOKUP(C3091,#REF!, 2,FALSE)</f>
        <v>#REF!</v>
      </c>
      <c r="BM3091" s="5" t="s">
        <v>7400</v>
      </c>
      <c r="BN3091" s="5" t="s">
        <v>17013</v>
      </c>
      <c r="BO3091" s="5" t="s">
        <v>2757</v>
      </c>
      <c r="BU3091" s="5" t="s">
        <v>7400</v>
      </c>
      <c r="BV3091" s="5" t="s">
        <v>17013</v>
      </c>
      <c r="BW3091" s="5" t="s">
        <v>2757</v>
      </c>
    </row>
    <row r="3092" spans="51:75" x14ac:dyDescent="0.3">
      <c r="AY3092" s="12" t="e">
        <f>VLOOKUP(C3092,#REF!, 2,FALSE)</f>
        <v>#REF!</v>
      </c>
      <c r="BM3092" s="5" t="s">
        <v>7401</v>
      </c>
      <c r="BN3092" s="5" t="s">
        <v>3010</v>
      </c>
      <c r="BO3092" s="5" t="s">
        <v>7402</v>
      </c>
      <c r="BU3092" s="5" t="s">
        <v>7401</v>
      </c>
      <c r="BV3092" s="5" t="s">
        <v>3010</v>
      </c>
      <c r="BW3092" s="5" t="s">
        <v>7402</v>
      </c>
    </row>
    <row r="3093" spans="51:75" x14ac:dyDescent="0.3">
      <c r="AY3093" s="12" t="e">
        <f>VLOOKUP(C3093,#REF!, 2,FALSE)</f>
        <v>#REF!</v>
      </c>
      <c r="BM3093" s="5" t="s">
        <v>7403</v>
      </c>
      <c r="BN3093" s="5" t="s">
        <v>627</v>
      </c>
      <c r="BO3093" s="5" t="s">
        <v>4783</v>
      </c>
      <c r="BU3093" s="5" t="s">
        <v>7403</v>
      </c>
      <c r="BV3093" s="5" t="s">
        <v>627</v>
      </c>
      <c r="BW3093" s="5" t="s">
        <v>4783</v>
      </c>
    </row>
    <row r="3094" spans="51:75" x14ac:dyDescent="0.3">
      <c r="AY3094" s="12" t="e">
        <f>VLOOKUP(C3094,#REF!, 2,FALSE)</f>
        <v>#REF!</v>
      </c>
      <c r="BM3094" s="5" t="s">
        <v>1316</v>
      </c>
      <c r="BN3094" s="5" t="s">
        <v>3210</v>
      </c>
      <c r="BO3094" s="5" t="s">
        <v>7405</v>
      </c>
      <c r="BU3094" s="5" t="s">
        <v>1316</v>
      </c>
      <c r="BV3094" s="5" t="s">
        <v>3210</v>
      </c>
      <c r="BW3094" s="5" t="s">
        <v>7405</v>
      </c>
    </row>
    <row r="3095" spans="51:75" x14ac:dyDescent="0.3">
      <c r="AY3095" s="12" t="e">
        <f>VLOOKUP(C3095,#REF!, 2,FALSE)</f>
        <v>#REF!</v>
      </c>
      <c r="BM3095" s="5" t="s">
        <v>7406</v>
      </c>
      <c r="BN3095" s="5" t="s">
        <v>3210</v>
      </c>
      <c r="BO3095" s="5" t="s">
        <v>1602</v>
      </c>
      <c r="BU3095" s="5" t="s">
        <v>7406</v>
      </c>
      <c r="BV3095" s="5" t="s">
        <v>3210</v>
      </c>
      <c r="BW3095" s="5" t="s">
        <v>1602</v>
      </c>
    </row>
    <row r="3096" spans="51:75" x14ac:dyDescent="0.3">
      <c r="AY3096" s="12" t="e">
        <f>VLOOKUP(C3096,#REF!, 2,FALSE)</f>
        <v>#REF!</v>
      </c>
      <c r="BM3096" s="5" t="s">
        <v>7407</v>
      </c>
      <c r="BN3096" s="5" t="s">
        <v>3210</v>
      </c>
      <c r="BO3096" s="5" t="s">
        <v>2987</v>
      </c>
      <c r="BU3096" s="5" t="s">
        <v>7407</v>
      </c>
      <c r="BV3096" s="5" t="s">
        <v>3210</v>
      </c>
      <c r="BW3096" s="5" t="s">
        <v>2987</v>
      </c>
    </row>
    <row r="3097" spans="51:75" x14ac:dyDescent="0.3">
      <c r="AY3097" s="12" t="e">
        <f>VLOOKUP(C3097,#REF!, 2,FALSE)</f>
        <v>#REF!</v>
      </c>
      <c r="BM3097" s="5" t="s">
        <v>7409</v>
      </c>
      <c r="BN3097" s="5" t="s">
        <v>625</v>
      </c>
      <c r="BO3097" s="5" t="s">
        <v>3952</v>
      </c>
      <c r="BU3097" s="5" t="s">
        <v>7409</v>
      </c>
      <c r="BV3097" s="5" t="s">
        <v>625</v>
      </c>
      <c r="BW3097" s="5" t="s">
        <v>3952</v>
      </c>
    </row>
    <row r="3098" spans="51:75" x14ac:dyDescent="0.3">
      <c r="AY3098" s="12" t="e">
        <f>VLOOKUP(C3098,#REF!, 2,FALSE)</f>
        <v>#REF!</v>
      </c>
      <c r="BM3098" s="5" t="s">
        <v>7410</v>
      </c>
      <c r="BN3098" s="5" t="s">
        <v>3007</v>
      </c>
      <c r="BO3098" s="5" t="s">
        <v>6910</v>
      </c>
      <c r="BU3098" s="5" t="s">
        <v>7410</v>
      </c>
      <c r="BV3098" s="5" t="s">
        <v>3007</v>
      </c>
      <c r="BW3098" s="5" t="s">
        <v>6910</v>
      </c>
    </row>
    <row r="3099" spans="51:75" x14ac:dyDescent="0.3">
      <c r="AY3099" s="12" t="e">
        <f>VLOOKUP(C3099,#REF!, 2,FALSE)</f>
        <v>#REF!</v>
      </c>
      <c r="BM3099" s="5" t="s">
        <v>7411</v>
      </c>
      <c r="BN3099" s="5" t="s">
        <v>781</v>
      </c>
      <c r="BO3099" s="5" t="s">
        <v>7412</v>
      </c>
      <c r="BU3099" s="5" t="s">
        <v>7411</v>
      </c>
      <c r="BV3099" s="5" t="s">
        <v>781</v>
      </c>
      <c r="BW3099" s="5" t="s">
        <v>7412</v>
      </c>
    </row>
    <row r="3100" spans="51:75" x14ac:dyDescent="0.3">
      <c r="AY3100" s="12" t="e">
        <f>VLOOKUP(C3100,#REF!, 2,FALSE)</f>
        <v>#REF!</v>
      </c>
      <c r="BM3100" s="5" t="s">
        <v>7413</v>
      </c>
      <c r="BN3100" s="5" t="s">
        <v>17000</v>
      </c>
      <c r="BO3100" s="5" t="s">
        <v>1273</v>
      </c>
      <c r="BU3100" s="5" t="s">
        <v>7413</v>
      </c>
      <c r="BV3100" s="5" t="s">
        <v>17000</v>
      </c>
      <c r="BW3100" s="5" t="s">
        <v>1273</v>
      </c>
    </row>
    <row r="3101" spans="51:75" x14ac:dyDescent="0.3">
      <c r="AY3101" s="12" t="e">
        <f>VLOOKUP(C3101,#REF!, 2,FALSE)</f>
        <v>#REF!</v>
      </c>
      <c r="BM3101" s="5" t="s">
        <v>7414</v>
      </c>
      <c r="BN3101" s="5" t="s">
        <v>3210</v>
      </c>
      <c r="BO3101" s="5" t="s">
        <v>5918</v>
      </c>
      <c r="BU3101" s="5" t="s">
        <v>7414</v>
      </c>
      <c r="BV3101" s="5" t="s">
        <v>3210</v>
      </c>
      <c r="BW3101" s="5" t="s">
        <v>5918</v>
      </c>
    </row>
    <row r="3102" spans="51:75" x14ac:dyDescent="0.3">
      <c r="AY3102" s="12" t="e">
        <f>VLOOKUP(C3102,#REF!, 2,FALSE)</f>
        <v>#REF!</v>
      </c>
      <c r="BM3102" s="5" t="s">
        <v>1317</v>
      </c>
      <c r="BN3102" s="5" t="s">
        <v>3261</v>
      </c>
      <c r="BO3102" s="5" t="s">
        <v>7415</v>
      </c>
      <c r="BU3102" s="5" t="s">
        <v>1317</v>
      </c>
      <c r="BV3102" s="5" t="s">
        <v>3261</v>
      </c>
      <c r="BW3102" s="5" t="s">
        <v>7415</v>
      </c>
    </row>
    <row r="3103" spans="51:75" x14ac:dyDescent="0.3">
      <c r="AY3103" s="12" t="e">
        <f>VLOOKUP(C3103,#REF!, 2,FALSE)</f>
        <v>#REF!</v>
      </c>
      <c r="BM3103" s="5" t="s">
        <v>7416</v>
      </c>
      <c r="BN3103" s="5" t="s">
        <v>3261</v>
      </c>
      <c r="BO3103" s="5" t="s">
        <v>728</v>
      </c>
      <c r="BU3103" s="5" t="s">
        <v>7416</v>
      </c>
      <c r="BV3103" s="5" t="s">
        <v>3261</v>
      </c>
      <c r="BW3103" s="5" t="s">
        <v>728</v>
      </c>
    </row>
    <row r="3104" spans="51:75" x14ac:dyDescent="0.3">
      <c r="AY3104" s="12" t="e">
        <f>VLOOKUP(C3104,#REF!, 2,FALSE)</f>
        <v>#REF!</v>
      </c>
      <c r="BM3104" s="5" t="s">
        <v>7417</v>
      </c>
      <c r="BN3104" s="5" t="s">
        <v>1448</v>
      </c>
      <c r="BO3104" s="5" t="s">
        <v>7418</v>
      </c>
      <c r="BU3104" s="5" t="s">
        <v>7417</v>
      </c>
      <c r="BV3104" s="5" t="s">
        <v>1448</v>
      </c>
      <c r="BW3104" s="5" t="s">
        <v>7418</v>
      </c>
    </row>
    <row r="3105" spans="51:75" x14ac:dyDescent="0.3">
      <c r="AY3105" s="12" t="e">
        <f>VLOOKUP(C3105,#REF!, 2,FALSE)</f>
        <v>#REF!</v>
      </c>
      <c r="BM3105" s="5" t="s">
        <v>7420</v>
      </c>
      <c r="BN3105" s="5" t="s">
        <v>3010</v>
      </c>
      <c r="BO3105" s="5" t="s">
        <v>7421</v>
      </c>
      <c r="BU3105" s="5" t="s">
        <v>7420</v>
      </c>
      <c r="BV3105" s="5" t="s">
        <v>3010</v>
      </c>
      <c r="BW3105" s="5" t="s">
        <v>7421</v>
      </c>
    </row>
    <row r="3106" spans="51:75" x14ac:dyDescent="0.3">
      <c r="AY3106" s="12" t="e">
        <f>VLOOKUP(C3106,#REF!, 2,FALSE)</f>
        <v>#REF!</v>
      </c>
      <c r="BM3106" s="5" t="s">
        <v>7422</v>
      </c>
      <c r="BN3106" s="5" t="s">
        <v>806</v>
      </c>
      <c r="BO3106" s="5" t="s">
        <v>7423</v>
      </c>
      <c r="BU3106" s="5" t="s">
        <v>7422</v>
      </c>
      <c r="BV3106" s="5" t="s">
        <v>806</v>
      </c>
      <c r="BW3106" s="5" t="s">
        <v>7423</v>
      </c>
    </row>
    <row r="3107" spans="51:75" x14ac:dyDescent="0.3">
      <c r="AY3107" s="12" t="e">
        <f>VLOOKUP(C3107,#REF!, 2,FALSE)</f>
        <v>#REF!</v>
      </c>
      <c r="BM3107" s="5" t="s">
        <v>7424</v>
      </c>
      <c r="BN3107" s="5" t="s">
        <v>642</v>
      </c>
      <c r="BO3107" s="5" t="s">
        <v>7042</v>
      </c>
      <c r="BU3107" s="5" t="s">
        <v>7424</v>
      </c>
      <c r="BV3107" s="5" t="s">
        <v>642</v>
      </c>
      <c r="BW3107" s="5" t="s">
        <v>7042</v>
      </c>
    </row>
    <row r="3108" spans="51:75" x14ac:dyDescent="0.3">
      <c r="AY3108" s="12" t="e">
        <f>VLOOKUP(C3108,#REF!, 2,FALSE)</f>
        <v>#REF!</v>
      </c>
      <c r="BM3108" s="5" t="s">
        <v>183</v>
      </c>
      <c r="BN3108" s="5" t="s">
        <v>642</v>
      </c>
      <c r="BO3108" s="5" t="s">
        <v>7426</v>
      </c>
      <c r="BU3108" s="5" t="s">
        <v>183</v>
      </c>
      <c r="BV3108" s="5" t="s">
        <v>642</v>
      </c>
      <c r="BW3108" s="5" t="s">
        <v>7426</v>
      </c>
    </row>
    <row r="3109" spans="51:75" x14ac:dyDescent="0.3">
      <c r="AY3109" s="12" t="e">
        <f>VLOOKUP(C3109,#REF!, 2,FALSE)</f>
        <v>#REF!</v>
      </c>
      <c r="BM3109" s="5" t="s">
        <v>103</v>
      </c>
      <c r="BN3109" s="5" t="s">
        <v>703</v>
      </c>
      <c r="BO3109" s="5" t="s">
        <v>7427</v>
      </c>
      <c r="BU3109" s="5" t="s">
        <v>103</v>
      </c>
      <c r="BV3109" s="5" t="s">
        <v>703</v>
      </c>
      <c r="BW3109" s="5" t="s">
        <v>7427</v>
      </c>
    </row>
    <row r="3110" spans="51:75" x14ac:dyDescent="0.3">
      <c r="AY3110" s="12" t="e">
        <f>VLOOKUP(C3110,#REF!, 2,FALSE)</f>
        <v>#REF!</v>
      </c>
      <c r="BM3110" s="5" t="s">
        <v>7428</v>
      </c>
      <c r="BN3110" s="5" t="s">
        <v>625</v>
      </c>
      <c r="BO3110" s="5" t="s">
        <v>5183</v>
      </c>
      <c r="BU3110" s="5" t="s">
        <v>7428</v>
      </c>
      <c r="BV3110" s="5" t="s">
        <v>625</v>
      </c>
      <c r="BW3110" s="5" t="s">
        <v>5183</v>
      </c>
    </row>
    <row r="3111" spans="51:75" x14ac:dyDescent="0.3">
      <c r="AY3111" s="12" t="e">
        <f>VLOOKUP(C3111,#REF!, 2,FALSE)</f>
        <v>#REF!</v>
      </c>
      <c r="BM3111" s="5" t="s">
        <v>7429</v>
      </c>
      <c r="BN3111" s="5" t="s">
        <v>852</v>
      </c>
      <c r="BO3111" s="5" t="s">
        <v>7430</v>
      </c>
      <c r="BU3111" s="5" t="s">
        <v>7429</v>
      </c>
      <c r="BV3111" s="5" t="s">
        <v>852</v>
      </c>
      <c r="BW3111" s="5" t="s">
        <v>7430</v>
      </c>
    </row>
    <row r="3112" spans="51:75" x14ac:dyDescent="0.3">
      <c r="AY3112" s="12" t="e">
        <f>VLOOKUP(C3112,#REF!, 2,FALSE)</f>
        <v>#REF!</v>
      </c>
      <c r="BM3112" s="5" t="s">
        <v>7431</v>
      </c>
      <c r="BN3112" s="5" t="s">
        <v>642</v>
      </c>
      <c r="BO3112" s="5" t="s">
        <v>5284</v>
      </c>
      <c r="BU3112" s="5" t="s">
        <v>7431</v>
      </c>
      <c r="BV3112" s="5" t="s">
        <v>642</v>
      </c>
      <c r="BW3112" s="5" t="s">
        <v>5284</v>
      </c>
    </row>
    <row r="3113" spans="51:75" x14ac:dyDescent="0.3">
      <c r="AY3113" s="12" t="e">
        <f>VLOOKUP(C3113,#REF!, 2,FALSE)</f>
        <v>#REF!</v>
      </c>
      <c r="BM3113" s="5" t="s">
        <v>7432</v>
      </c>
      <c r="BN3113" s="5" t="s">
        <v>621</v>
      </c>
      <c r="BO3113" s="5" t="s">
        <v>1795</v>
      </c>
      <c r="BU3113" s="5" t="s">
        <v>7432</v>
      </c>
      <c r="BV3113" s="5" t="s">
        <v>621</v>
      </c>
      <c r="BW3113" s="5" t="s">
        <v>1795</v>
      </c>
    </row>
    <row r="3114" spans="51:75" x14ac:dyDescent="0.3">
      <c r="AY3114" s="12" t="e">
        <f>VLOOKUP(C3114,#REF!, 2,FALSE)</f>
        <v>#REF!</v>
      </c>
      <c r="BM3114" s="5" t="s">
        <v>7433</v>
      </c>
      <c r="BN3114" s="5" t="s">
        <v>642</v>
      </c>
      <c r="BO3114" s="5" t="s">
        <v>4306</v>
      </c>
      <c r="BU3114" s="5" t="s">
        <v>7433</v>
      </c>
      <c r="BV3114" s="5" t="s">
        <v>642</v>
      </c>
      <c r="BW3114" s="5" t="s">
        <v>4306</v>
      </c>
    </row>
    <row r="3115" spans="51:75" x14ac:dyDescent="0.3">
      <c r="AY3115" s="12" t="e">
        <f>VLOOKUP(C3115,#REF!, 2,FALSE)</f>
        <v>#REF!</v>
      </c>
      <c r="BM3115" s="5" t="s">
        <v>7434</v>
      </c>
      <c r="BN3115" s="5" t="s">
        <v>17000</v>
      </c>
      <c r="BO3115" s="5" t="s">
        <v>7435</v>
      </c>
      <c r="BU3115" s="5" t="s">
        <v>7434</v>
      </c>
      <c r="BV3115" s="5" t="s">
        <v>17000</v>
      </c>
      <c r="BW3115" s="5" t="s">
        <v>7435</v>
      </c>
    </row>
    <row r="3116" spans="51:75" x14ac:dyDescent="0.3">
      <c r="AY3116" s="12" t="e">
        <f>VLOOKUP(C3116,#REF!, 2,FALSE)</f>
        <v>#REF!</v>
      </c>
      <c r="BM3116" s="5" t="s">
        <v>1318</v>
      </c>
      <c r="BN3116" s="5" t="s">
        <v>630</v>
      </c>
      <c r="BO3116" s="5" t="s">
        <v>1527</v>
      </c>
      <c r="BU3116" s="5" t="s">
        <v>1318</v>
      </c>
      <c r="BV3116" s="5" t="s">
        <v>630</v>
      </c>
      <c r="BW3116" s="5" t="s">
        <v>1527</v>
      </c>
    </row>
    <row r="3117" spans="51:75" x14ac:dyDescent="0.3">
      <c r="AY3117" s="12" t="e">
        <f>VLOOKUP(C3117,#REF!, 2,FALSE)</f>
        <v>#REF!</v>
      </c>
      <c r="BM3117" s="5" t="s">
        <v>7436</v>
      </c>
      <c r="BN3117" s="5" t="s">
        <v>3010</v>
      </c>
      <c r="BO3117" s="5" t="s">
        <v>2986</v>
      </c>
      <c r="BU3117" s="5" t="s">
        <v>7436</v>
      </c>
      <c r="BV3117" s="5" t="s">
        <v>3010</v>
      </c>
      <c r="BW3117" s="5" t="s">
        <v>2986</v>
      </c>
    </row>
    <row r="3118" spans="51:75" x14ac:dyDescent="0.3">
      <c r="AY3118" s="12" t="e">
        <f>VLOOKUP(C3118,#REF!, 2,FALSE)</f>
        <v>#REF!</v>
      </c>
      <c r="BM3118" s="5" t="s">
        <v>7437</v>
      </c>
      <c r="BN3118" s="5" t="s">
        <v>2986</v>
      </c>
      <c r="BO3118" s="5" t="s">
        <v>7438</v>
      </c>
      <c r="BU3118" s="5" t="s">
        <v>7437</v>
      </c>
      <c r="BV3118" s="5" t="s">
        <v>2986</v>
      </c>
      <c r="BW3118" s="5" t="s">
        <v>7438</v>
      </c>
    </row>
    <row r="3119" spans="51:75" x14ac:dyDescent="0.3">
      <c r="AY3119" s="12" t="e">
        <f>VLOOKUP(C3119,#REF!, 2,FALSE)</f>
        <v>#REF!</v>
      </c>
      <c r="BM3119" s="5" t="s">
        <v>1319</v>
      </c>
      <c r="BN3119" s="5" t="s">
        <v>17000</v>
      </c>
      <c r="BO3119" s="5" t="s">
        <v>7439</v>
      </c>
      <c r="BU3119" s="5" t="s">
        <v>1319</v>
      </c>
      <c r="BV3119" s="5" t="s">
        <v>17000</v>
      </c>
      <c r="BW3119" s="5" t="s">
        <v>7439</v>
      </c>
    </row>
    <row r="3120" spans="51:75" x14ac:dyDescent="0.3">
      <c r="AY3120" s="12" t="e">
        <f>VLOOKUP(C3120,#REF!, 2,FALSE)</f>
        <v>#REF!</v>
      </c>
      <c r="BM3120" s="5" t="s">
        <v>7440</v>
      </c>
      <c r="BN3120" s="5" t="s">
        <v>17000</v>
      </c>
      <c r="BO3120" s="5" t="s">
        <v>7441</v>
      </c>
      <c r="BU3120" s="5" t="s">
        <v>7440</v>
      </c>
      <c r="BV3120" s="5" t="s">
        <v>17000</v>
      </c>
      <c r="BW3120" s="5" t="s">
        <v>7441</v>
      </c>
    </row>
    <row r="3121" spans="51:75" x14ac:dyDescent="0.3">
      <c r="AY3121" s="12" t="e">
        <f>VLOOKUP(C3121,#REF!, 2,FALSE)</f>
        <v>#REF!</v>
      </c>
      <c r="BM3121" s="5" t="s">
        <v>7442</v>
      </c>
      <c r="BN3121" s="5" t="s">
        <v>17000</v>
      </c>
      <c r="BO3121" s="5" t="s">
        <v>7443</v>
      </c>
      <c r="BU3121" s="5" t="s">
        <v>7442</v>
      </c>
      <c r="BV3121" s="5" t="s">
        <v>17000</v>
      </c>
      <c r="BW3121" s="5" t="s">
        <v>7443</v>
      </c>
    </row>
    <row r="3122" spans="51:75" x14ac:dyDescent="0.3">
      <c r="AY3122" s="12" t="e">
        <f>VLOOKUP(C3122,#REF!, 2,FALSE)</f>
        <v>#REF!</v>
      </c>
      <c r="BM3122" s="5" t="s">
        <v>7444</v>
      </c>
      <c r="BN3122" s="5" t="s">
        <v>615</v>
      </c>
      <c r="BO3122" s="5" t="s">
        <v>7214</v>
      </c>
      <c r="BU3122" s="5" t="s">
        <v>7444</v>
      </c>
      <c r="BV3122" s="5" t="s">
        <v>615</v>
      </c>
      <c r="BW3122" s="5" t="s">
        <v>7214</v>
      </c>
    </row>
    <row r="3123" spans="51:75" x14ac:dyDescent="0.3">
      <c r="AY3123" s="12" t="e">
        <f>VLOOKUP(C3123,#REF!, 2,FALSE)</f>
        <v>#REF!</v>
      </c>
      <c r="BM3123" s="5" t="s">
        <v>7446</v>
      </c>
      <c r="BN3123" s="5" t="s">
        <v>800</v>
      </c>
      <c r="BO3123" s="5" t="s">
        <v>7447</v>
      </c>
      <c r="BU3123" s="5" t="s">
        <v>7446</v>
      </c>
      <c r="BV3123" s="5" t="s">
        <v>800</v>
      </c>
      <c r="BW3123" s="5" t="s">
        <v>7447</v>
      </c>
    </row>
    <row r="3124" spans="51:75" x14ac:dyDescent="0.3">
      <c r="AY3124" s="12" t="e">
        <f>VLOOKUP(C3124,#REF!, 2,FALSE)</f>
        <v>#REF!</v>
      </c>
      <c r="BM3124" s="5" t="s">
        <v>7449</v>
      </c>
      <c r="BN3124" s="5" t="s">
        <v>642</v>
      </c>
      <c r="BO3124" s="5" t="s">
        <v>7450</v>
      </c>
      <c r="BU3124" s="5" t="s">
        <v>7449</v>
      </c>
      <c r="BV3124" s="5" t="s">
        <v>642</v>
      </c>
      <c r="BW3124" s="5" t="s">
        <v>7450</v>
      </c>
    </row>
    <row r="3125" spans="51:75" x14ac:dyDescent="0.3">
      <c r="AY3125" s="12" t="e">
        <f>VLOOKUP(C3125,#REF!, 2,FALSE)</f>
        <v>#REF!</v>
      </c>
      <c r="BM3125" s="5" t="s">
        <v>7451</v>
      </c>
      <c r="BN3125" s="5" t="s">
        <v>17000</v>
      </c>
      <c r="BO3125" s="5" t="s">
        <v>7452</v>
      </c>
      <c r="BU3125" s="5" t="s">
        <v>7451</v>
      </c>
      <c r="BV3125" s="5" t="s">
        <v>17000</v>
      </c>
      <c r="BW3125" s="5" t="s">
        <v>7452</v>
      </c>
    </row>
    <row r="3126" spans="51:75" x14ac:dyDescent="0.3">
      <c r="AY3126" s="12" t="e">
        <f>VLOOKUP(C3126,#REF!, 2,FALSE)</f>
        <v>#REF!</v>
      </c>
      <c r="BM3126" s="5" t="s">
        <v>7453</v>
      </c>
      <c r="BN3126" s="5" t="s">
        <v>3010</v>
      </c>
      <c r="BO3126" s="5" t="s">
        <v>2986</v>
      </c>
      <c r="BU3126" s="5" t="s">
        <v>7453</v>
      </c>
      <c r="BV3126" s="5" t="s">
        <v>3010</v>
      </c>
      <c r="BW3126" s="5" t="s">
        <v>2986</v>
      </c>
    </row>
    <row r="3127" spans="51:75" x14ac:dyDescent="0.3">
      <c r="AY3127" s="12" t="e">
        <f>VLOOKUP(C3127,#REF!, 2,FALSE)</f>
        <v>#REF!</v>
      </c>
      <c r="BM3127" s="5" t="s">
        <v>7454</v>
      </c>
      <c r="BN3127" s="5" t="s">
        <v>627</v>
      </c>
      <c r="BO3127" s="5" t="s">
        <v>2550</v>
      </c>
      <c r="BU3127" s="5" t="s">
        <v>7454</v>
      </c>
      <c r="BV3127" s="5" t="s">
        <v>627</v>
      </c>
      <c r="BW3127" s="5" t="s">
        <v>2550</v>
      </c>
    </row>
    <row r="3128" spans="51:75" x14ac:dyDescent="0.3">
      <c r="AY3128" s="12" t="e">
        <f>VLOOKUP(C3128,#REF!, 2,FALSE)</f>
        <v>#REF!</v>
      </c>
      <c r="BM3128" s="5" t="s">
        <v>7455</v>
      </c>
      <c r="BN3128" s="5" t="s">
        <v>3261</v>
      </c>
      <c r="BO3128" s="5" t="s">
        <v>3340</v>
      </c>
      <c r="BU3128" s="5" t="s">
        <v>7455</v>
      </c>
      <c r="BV3128" s="5" t="s">
        <v>3261</v>
      </c>
      <c r="BW3128" s="5" t="s">
        <v>3340</v>
      </c>
    </row>
    <row r="3129" spans="51:75" x14ac:dyDescent="0.3">
      <c r="AY3129" s="12" t="e">
        <f>VLOOKUP(C3129,#REF!, 2,FALSE)</f>
        <v>#REF!</v>
      </c>
      <c r="BM3129" s="5" t="s">
        <v>7456</v>
      </c>
      <c r="BN3129" s="5" t="s">
        <v>17000</v>
      </c>
      <c r="BO3129" s="5" t="s">
        <v>7457</v>
      </c>
      <c r="BU3129" s="5" t="s">
        <v>7456</v>
      </c>
      <c r="BV3129" s="5" t="s">
        <v>17000</v>
      </c>
      <c r="BW3129" s="5" t="s">
        <v>7457</v>
      </c>
    </row>
    <row r="3130" spans="51:75" x14ac:dyDescent="0.3">
      <c r="AY3130" s="12" t="e">
        <f>VLOOKUP(C3130,#REF!, 2,FALSE)</f>
        <v>#REF!</v>
      </c>
      <c r="BM3130" s="5" t="s">
        <v>7458</v>
      </c>
      <c r="BN3130" s="5" t="s">
        <v>3050</v>
      </c>
      <c r="BO3130" s="5" t="s">
        <v>3366</v>
      </c>
      <c r="BU3130" s="5" t="s">
        <v>7458</v>
      </c>
      <c r="BV3130" s="5" t="s">
        <v>3050</v>
      </c>
      <c r="BW3130" s="5" t="s">
        <v>3366</v>
      </c>
    </row>
    <row r="3131" spans="51:75" x14ac:dyDescent="0.3">
      <c r="AY3131" s="12" t="e">
        <f>VLOOKUP(C3131,#REF!, 2,FALSE)</f>
        <v>#REF!</v>
      </c>
      <c r="BM3131" s="5" t="s">
        <v>7459</v>
      </c>
      <c r="BN3131" s="5" t="s">
        <v>615</v>
      </c>
      <c r="BO3131" s="5" t="s">
        <v>3923</v>
      </c>
      <c r="BU3131" s="5" t="s">
        <v>7459</v>
      </c>
      <c r="BV3131" s="5" t="s">
        <v>615</v>
      </c>
      <c r="BW3131" s="5" t="s">
        <v>3923</v>
      </c>
    </row>
    <row r="3132" spans="51:75" x14ac:dyDescent="0.3">
      <c r="AY3132" s="12" t="e">
        <f>VLOOKUP(C3132,#REF!, 2,FALSE)</f>
        <v>#REF!</v>
      </c>
      <c r="BM3132" s="5" t="s">
        <v>7461</v>
      </c>
      <c r="BN3132" s="5" t="s">
        <v>665</v>
      </c>
      <c r="BO3132" s="5" t="s">
        <v>3392</v>
      </c>
      <c r="BU3132" s="5" t="s">
        <v>7461</v>
      </c>
      <c r="BV3132" s="5" t="s">
        <v>665</v>
      </c>
      <c r="BW3132" s="5" t="s">
        <v>3392</v>
      </c>
    </row>
    <row r="3133" spans="51:75" x14ac:dyDescent="0.3">
      <c r="AY3133" s="12" t="e">
        <f>VLOOKUP(C3133,#REF!, 2,FALSE)</f>
        <v>#REF!</v>
      </c>
      <c r="BM3133" s="5" t="s">
        <v>7462</v>
      </c>
      <c r="BN3133" s="5" t="s">
        <v>665</v>
      </c>
      <c r="BO3133" s="5" t="s">
        <v>6441</v>
      </c>
      <c r="BU3133" s="5" t="s">
        <v>7462</v>
      </c>
      <c r="BV3133" s="5" t="s">
        <v>665</v>
      </c>
      <c r="BW3133" s="5" t="s">
        <v>6441</v>
      </c>
    </row>
    <row r="3134" spans="51:75" x14ac:dyDescent="0.3">
      <c r="AY3134" s="12" t="e">
        <f>VLOOKUP(C3134,#REF!, 2,FALSE)</f>
        <v>#REF!</v>
      </c>
      <c r="BM3134" s="5" t="s">
        <v>7463</v>
      </c>
      <c r="BN3134" s="5" t="s">
        <v>3210</v>
      </c>
      <c r="BO3134" s="5" t="s">
        <v>3683</v>
      </c>
      <c r="BU3134" s="5" t="s">
        <v>7463</v>
      </c>
      <c r="BV3134" s="5" t="s">
        <v>3210</v>
      </c>
      <c r="BW3134" s="5" t="s">
        <v>3683</v>
      </c>
    </row>
    <row r="3135" spans="51:75" x14ac:dyDescent="0.3">
      <c r="AY3135" s="12" t="e">
        <f>VLOOKUP(C3135,#REF!, 2,FALSE)</f>
        <v>#REF!</v>
      </c>
      <c r="BM3135" s="5" t="s">
        <v>7464</v>
      </c>
      <c r="BN3135" s="5" t="s">
        <v>665</v>
      </c>
      <c r="BO3135" s="5" t="s">
        <v>7465</v>
      </c>
      <c r="BU3135" s="5" t="s">
        <v>7464</v>
      </c>
      <c r="BV3135" s="5" t="s">
        <v>665</v>
      </c>
      <c r="BW3135" s="5" t="s">
        <v>7465</v>
      </c>
    </row>
    <row r="3136" spans="51:75" x14ac:dyDescent="0.3">
      <c r="AY3136" s="12" t="e">
        <f>VLOOKUP(C3136,#REF!, 2,FALSE)</f>
        <v>#REF!</v>
      </c>
      <c r="BM3136" s="5" t="s">
        <v>7466</v>
      </c>
      <c r="BN3136" s="5" t="s">
        <v>665</v>
      </c>
      <c r="BO3136" s="5" t="s">
        <v>1809</v>
      </c>
      <c r="BU3136" s="5" t="s">
        <v>7466</v>
      </c>
      <c r="BV3136" s="5" t="s">
        <v>665</v>
      </c>
      <c r="BW3136" s="5" t="s">
        <v>1809</v>
      </c>
    </row>
    <row r="3137" spans="51:75" x14ac:dyDescent="0.3">
      <c r="AY3137" s="12" t="e">
        <f>VLOOKUP(C3137,#REF!, 2,FALSE)</f>
        <v>#REF!</v>
      </c>
      <c r="BM3137" s="5" t="s">
        <v>1320</v>
      </c>
      <c r="BN3137" s="5" t="s">
        <v>3210</v>
      </c>
      <c r="BO3137" s="5" t="s">
        <v>2550</v>
      </c>
      <c r="BU3137" s="5" t="s">
        <v>1320</v>
      </c>
      <c r="BV3137" s="5" t="s">
        <v>3210</v>
      </c>
      <c r="BW3137" s="5" t="s">
        <v>2550</v>
      </c>
    </row>
    <row r="3138" spans="51:75" x14ac:dyDescent="0.3">
      <c r="AY3138" s="12" t="e">
        <f>VLOOKUP(C3138,#REF!, 2,FALSE)</f>
        <v>#REF!</v>
      </c>
      <c r="BM3138" s="5" t="s">
        <v>1321</v>
      </c>
      <c r="BN3138" s="5" t="s">
        <v>3210</v>
      </c>
      <c r="BO3138" s="5" t="s">
        <v>5249</v>
      </c>
      <c r="BU3138" s="5" t="s">
        <v>1321</v>
      </c>
      <c r="BV3138" s="5" t="s">
        <v>3210</v>
      </c>
      <c r="BW3138" s="5" t="s">
        <v>5249</v>
      </c>
    </row>
    <row r="3139" spans="51:75" x14ac:dyDescent="0.3">
      <c r="AY3139" s="12" t="e">
        <f>VLOOKUP(C3139,#REF!, 2,FALSE)</f>
        <v>#REF!</v>
      </c>
      <c r="BM3139" s="5" t="s">
        <v>7467</v>
      </c>
      <c r="BN3139" s="5" t="s">
        <v>3210</v>
      </c>
      <c r="BO3139" s="5" t="s">
        <v>3394</v>
      </c>
      <c r="BU3139" s="5" t="s">
        <v>7467</v>
      </c>
      <c r="BV3139" s="5" t="s">
        <v>3210</v>
      </c>
      <c r="BW3139" s="5" t="s">
        <v>3394</v>
      </c>
    </row>
    <row r="3140" spans="51:75" x14ac:dyDescent="0.3">
      <c r="AY3140" s="12" t="e">
        <f>VLOOKUP(C3140,#REF!, 2,FALSE)</f>
        <v>#REF!</v>
      </c>
      <c r="BM3140" s="5" t="s">
        <v>7468</v>
      </c>
      <c r="BN3140" s="5" t="s">
        <v>615</v>
      </c>
      <c r="BO3140" s="5" t="s">
        <v>6743</v>
      </c>
      <c r="BU3140" s="5" t="s">
        <v>7468</v>
      </c>
      <c r="BV3140" s="5" t="s">
        <v>615</v>
      </c>
      <c r="BW3140" s="5" t="s">
        <v>6743</v>
      </c>
    </row>
    <row r="3141" spans="51:75" x14ac:dyDescent="0.3">
      <c r="AY3141" s="12" t="e">
        <f>VLOOKUP(C3141,#REF!, 2,FALSE)</f>
        <v>#REF!</v>
      </c>
      <c r="BM3141" s="5" t="s">
        <v>7470</v>
      </c>
      <c r="BN3141" s="5" t="s">
        <v>665</v>
      </c>
      <c r="BO3141" s="5" t="s">
        <v>7471</v>
      </c>
      <c r="BU3141" s="5" t="s">
        <v>7470</v>
      </c>
      <c r="BV3141" s="5" t="s">
        <v>665</v>
      </c>
      <c r="BW3141" s="5" t="s">
        <v>7471</v>
      </c>
    </row>
    <row r="3142" spans="51:75" x14ac:dyDescent="0.3">
      <c r="AY3142" s="12" t="e">
        <f>VLOOKUP(C3142,#REF!, 2,FALSE)</f>
        <v>#REF!</v>
      </c>
      <c r="BM3142" s="5" t="s">
        <v>7472</v>
      </c>
      <c r="BN3142" s="5" t="s">
        <v>619</v>
      </c>
      <c r="BO3142" s="5" t="s">
        <v>7473</v>
      </c>
      <c r="BU3142" s="5" t="s">
        <v>7472</v>
      </c>
      <c r="BV3142" s="5" t="s">
        <v>619</v>
      </c>
      <c r="BW3142" s="5" t="s">
        <v>7473</v>
      </c>
    </row>
    <row r="3143" spans="51:75" x14ac:dyDescent="0.3">
      <c r="AY3143" s="12" t="e">
        <f>VLOOKUP(C3143,#REF!, 2,FALSE)</f>
        <v>#REF!</v>
      </c>
      <c r="BM3143" s="5" t="s">
        <v>7474</v>
      </c>
      <c r="BN3143" s="5" t="s">
        <v>2986</v>
      </c>
      <c r="BO3143" s="5" t="s">
        <v>1193</v>
      </c>
      <c r="BU3143" s="5" t="s">
        <v>7474</v>
      </c>
      <c r="BV3143" s="5" t="s">
        <v>2986</v>
      </c>
      <c r="BW3143" s="5" t="s">
        <v>1193</v>
      </c>
    </row>
    <row r="3144" spans="51:75" x14ac:dyDescent="0.3">
      <c r="AY3144" s="12" t="e">
        <f>VLOOKUP(C3144,#REF!, 2,FALSE)</f>
        <v>#REF!</v>
      </c>
      <c r="BM3144" s="5" t="s">
        <v>7475</v>
      </c>
      <c r="BN3144" s="5" t="s">
        <v>1272</v>
      </c>
      <c r="BO3144" s="5" t="s">
        <v>7476</v>
      </c>
      <c r="BU3144" s="5" t="s">
        <v>7475</v>
      </c>
      <c r="BV3144" s="5" t="s">
        <v>1272</v>
      </c>
      <c r="BW3144" s="5" t="s">
        <v>7476</v>
      </c>
    </row>
    <row r="3145" spans="51:75" x14ac:dyDescent="0.3">
      <c r="AY3145" s="12" t="e">
        <f>VLOOKUP(C3145,#REF!, 2,FALSE)</f>
        <v>#REF!</v>
      </c>
      <c r="BM3145" s="5" t="s">
        <v>7477</v>
      </c>
      <c r="BN3145" s="5" t="s">
        <v>2986</v>
      </c>
      <c r="BO3145" s="5" t="s">
        <v>2986</v>
      </c>
      <c r="BU3145" s="5" t="s">
        <v>7477</v>
      </c>
      <c r="BV3145" s="5" t="s">
        <v>2986</v>
      </c>
      <c r="BW3145" s="5" t="s">
        <v>2986</v>
      </c>
    </row>
    <row r="3146" spans="51:75" x14ac:dyDescent="0.3">
      <c r="AY3146" s="12" t="e">
        <f>VLOOKUP(C3146,#REF!, 2,FALSE)</f>
        <v>#REF!</v>
      </c>
      <c r="BM3146" s="5" t="s">
        <v>7478</v>
      </c>
      <c r="BN3146" s="5" t="s">
        <v>3050</v>
      </c>
      <c r="BO3146" s="5" t="s">
        <v>7479</v>
      </c>
      <c r="BU3146" s="5" t="s">
        <v>7478</v>
      </c>
      <c r="BV3146" s="5" t="s">
        <v>3050</v>
      </c>
      <c r="BW3146" s="5" t="s">
        <v>7479</v>
      </c>
    </row>
    <row r="3147" spans="51:75" x14ac:dyDescent="0.3">
      <c r="AY3147" s="12" t="e">
        <f>VLOOKUP(C3147,#REF!, 2,FALSE)</f>
        <v>#REF!</v>
      </c>
      <c r="BM3147" s="5" t="s">
        <v>7480</v>
      </c>
      <c r="BN3147" s="5" t="s">
        <v>2982</v>
      </c>
      <c r="BO3147" s="5" t="s">
        <v>7344</v>
      </c>
      <c r="BU3147" s="5" t="s">
        <v>7480</v>
      </c>
      <c r="BV3147" s="5" t="s">
        <v>2982</v>
      </c>
      <c r="BW3147" s="5" t="s">
        <v>7344</v>
      </c>
    </row>
    <row r="3148" spans="51:75" x14ac:dyDescent="0.3">
      <c r="AY3148" s="12" t="e">
        <f>VLOOKUP(C3148,#REF!, 2,FALSE)</f>
        <v>#REF!</v>
      </c>
      <c r="BM3148" s="5" t="s">
        <v>7481</v>
      </c>
      <c r="BN3148" s="5" t="s">
        <v>2986</v>
      </c>
      <c r="BO3148" s="5" t="s">
        <v>1193</v>
      </c>
      <c r="BU3148" s="5" t="s">
        <v>7481</v>
      </c>
      <c r="BV3148" s="5" t="s">
        <v>2986</v>
      </c>
      <c r="BW3148" s="5" t="s">
        <v>1193</v>
      </c>
    </row>
    <row r="3149" spans="51:75" x14ac:dyDescent="0.3">
      <c r="AY3149" s="12" t="e">
        <f>VLOOKUP(C3149,#REF!, 2,FALSE)</f>
        <v>#REF!</v>
      </c>
      <c r="BM3149" s="5" t="s">
        <v>7482</v>
      </c>
      <c r="BN3149" s="5" t="s">
        <v>1272</v>
      </c>
      <c r="BO3149" s="5" t="s">
        <v>7483</v>
      </c>
      <c r="BU3149" s="5" t="s">
        <v>7482</v>
      </c>
      <c r="BV3149" s="5" t="s">
        <v>1272</v>
      </c>
      <c r="BW3149" s="5" t="s">
        <v>7483</v>
      </c>
    </row>
    <row r="3150" spans="51:75" x14ac:dyDescent="0.3">
      <c r="AY3150" s="12" t="e">
        <f>VLOOKUP(C3150,#REF!, 2,FALSE)</f>
        <v>#REF!</v>
      </c>
      <c r="BM3150" s="5" t="s">
        <v>1322</v>
      </c>
      <c r="BN3150" s="5" t="s">
        <v>1345</v>
      </c>
      <c r="BO3150" s="5" t="s">
        <v>7484</v>
      </c>
      <c r="BU3150" s="5" t="s">
        <v>1322</v>
      </c>
      <c r="BV3150" s="5" t="s">
        <v>1345</v>
      </c>
      <c r="BW3150" s="5" t="s">
        <v>7484</v>
      </c>
    </row>
    <row r="3151" spans="51:75" x14ac:dyDescent="0.3">
      <c r="AY3151" s="12" t="e">
        <f>VLOOKUP(C3151,#REF!, 2,FALSE)</f>
        <v>#REF!</v>
      </c>
      <c r="BM3151" s="5" t="s">
        <v>7485</v>
      </c>
      <c r="BN3151" s="5" t="s">
        <v>3210</v>
      </c>
      <c r="BO3151" s="5" t="s">
        <v>3499</v>
      </c>
      <c r="BU3151" s="5" t="s">
        <v>7485</v>
      </c>
      <c r="BV3151" s="5" t="s">
        <v>3210</v>
      </c>
      <c r="BW3151" s="5" t="s">
        <v>3499</v>
      </c>
    </row>
    <row r="3152" spans="51:75" x14ac:dyDescent="0.3">
      <c r="AY3152" s="12" t="e">
        <f>VLOOKUP(C3152,#REF!, 2,FALSE)</f>
        <v>#REF!</v>
      </c>
      <c r="BM3152" s="5" t="s">
        <v>1323</v>
      </c>
      <c r="BN3152" s="5" t="s">
        <v>1345</v>
      </c>
      <c r="BO3152" s="5" t="s">
        <v>3813</v>
      </c>
      <c r="BU3152" s="5" t="s">
        <v>1323</v>
      </c>
      <c r="BV3152" s="5" t="s">
        <v>1345</v>
      </c>
      <c r="BW3152" s="5" t="s">
        <v>3813</v>
      </c>
    </row>
    <row r="3153" spans="51:75" x14ac:dyDescent="0.3">
      <c r="AY3153" s="12" t="e">
        <f>VLOOKUP(C3153,#REF!, 2,FALSE)</f>
        <v>#REF!</v>
      </c>
      <c r="BM3153" s="5" t="s">
        <v>104</v>
      </c>
      <c r="BN3153" s="5" t="s">
        <v>2982</v>
      </c>
      <c r="BO3153" s="5" t="s">
        <v>7486</v>
      </c>
      <c r="BU3153" s="5" t="s">
        <v>104</v>
      </c>
      <c r="BV3153" s="5" t="s">
        <v>2982</v>
      </c>
      <c r="BW3153" s="5" t="s">
        <v>7486</v>
      </c>
    </row>
    <row r="3154" spans="51:75" x14ac:dyDescent="0.3">
      <c r="AY3154" s="12" t="e">
        <f>VLOOKUP(C3154,#REF!, 2,FALSE)</f>
        <v>#REF!</v>
      </c>
      <c r="BM3154" s="5" t="s">
        <v>7487</v>
      </c>
      <c r="BN3154" s="5" t="s">
        <v>17000</v>
      </c>
      <c r="BO3154" s="5" t="s">
        <v>5095</v>
      </c>
      <c r="BU3154" s="5" t="s">
        <v>7487</v>
      </c>
      <c r="BV3154" s="5" t="s">
        <v>17000</v>
      </c>
      <c r="BW3154" s="5" t="s">
        <v>5095</v>
      </c>
    </row>
    <row r="3155" spans="51:75" x14ac:dyDescent="0.3">
      <c r="AY3155" s="12" t="e">
        <f>VLOOKUP(C3155,#REF!, 2,FALSE)</f>
        <v>#REF!</v>
      </c>
      <c r="BM3155" s="5" t="s">
        <v>7489</v>
      </c>
      <c r="BN3155" s="5" t="s">
        <v>660</v>
      </c>
      <c r="BO3155" s="5" t="s">
        <v>7490</v>
      </c>
      <c r="BU3155" s="5" t="s">
        <v>7489</v>
      </c>
      <c r="BV3155" s="5" t="s">
        <v>660</v>
      </c>
      <c r="BW3155" s="5" t="s">
        <v>7490</v>
      </c>
    </row>
    <row r="3156" spans="51:75" x14ac:dyDescent="0.3">
      <c r="AY3156" s="12" t="e">
        <f>VLOOKUP(C3156,#REF!, 2,FALSE)</f>
        <v>#REF!</v>
      </c>
      <c r="BM3156" s="5" t="s">
        <v>7491</v>
      </c>
      <c r="BN3156" s="5" t="s">
        <v>1345</v>
      </c>
      <c r="BO3156" s="5" t="s">
        <v>7492</v>
      </c>
      <c r="BU3156" s="5" t="s">
        <v>7491</v>
      </c>
      <c r="BV3156" s="5" t="s">
        <v>1345</v>
      </c>
      <c r="BW3156" s="5" t="s">
        <v>7492</v>
      </c>
    </row>
    <row r="3157" spans="51:75" x14ac:dyDescent="0.3">
      <c r="AY3157" s="12" t="e">
        <f>VLOOKUP(C3157,#REF!, 2,FALSE)</f>
        <v>#REF!</v>
      </c>
      <c r="BM3157" s="5" t="s">
        <v>1324</v>
      </c>
      <c r="BN3157" s="5" t="s">
        <v>1345</v>
      </c>
      <c r="BO3157" s="5" t="s">
        <v>7493</v>
      </c>
      <c r="BU3157" s="5" t="s">
        <v>1324</v>
      </c>
      <c r="BV3157" s="5" t="s">
        <v>1345</v>
      </c>
      <c r="BW3157" s="5" t="s">
        <v>7493</v>
      </c>
    </row>
    <row r="3158" spans="51:75" x14ac:dyDescent="0.3">
      <c r="AY3158" s="12" t="e">
        <f>VLOOKUP(C3158,#REF!, 2,FALSE)</f>
        <v>#REF!</v>
      </c>
      <c r="BM3158" s="5" t="s">
        <v>7494</v>
      </c>
      <c r="BN3158" s="5" t="s">
        <v>17003</v>
      </c>
      <c r="BO3158" s="5" t="s">
        <v>700</v>
      </c>
      <c r="BU3158" s="5" t="s">
        <v>7494</v>
      </c>
      <c r="BV3158" s="5" t="s">
        <v>17003</v>
      </c>
      <c r="BW3158" s="5" t="s">
        <v>700</v>
      </c>
    </row>
    <row r="3159" spans="51:75" x14ac:dyDescent="0.3">
      <c r="AY3159" s="12" t="e">
        <f>VLOOKUP(C3159,#REF!, 2,FALSE)</f>
        <v>#REF!</v>
      </c>
      <c r="BM3159" s="5" t="s">
        <v>7495</v>
      </c>
      <c r="BN3159" s="5" t="s">
        <v>1272</v>
      </c>
      <c r="BO3159" s="5" t="s">
        <v>7496</v>
      </c>
      <c r="BU3159" s="5" t="s">
        <v>7495</v>
      </c>
      <c r="BV3159" s="5" t="s">
        <v>1272</v>
      </c>
      <c r="BW3159" s="5" t="s">
        <v>7496</v>
      </c>
    </row>
    <row r="3160" spans="51:75" x14ac:dyDescent="0.3">
      <c r="AY3160" s="12" t="e">
        <f>VLOOKUP(C3160,#REF!, 2,FALSE)</f>
        <v>#REF!</v>
      </c>
      <c r="BM3160" s="5" t="s">
        <v>7497</v>
      </c>
      <c r="BN3160" s="5" t="s">
        <v>1272</v>
      </c>
      <c r="BO3160" s="5" t="s">
        <v>7498</v>
      </c>
      <c r="BU3160" s="5" t="s">
        <v>7497</v>
      </c>
      <c r="BV3160" s="5" t="s">
        <v>1272</v>
      </c>
      <c r="BW3160" s="5" t="s">
        <v>7498</v>
      </c>
    </row>
    <row r="3161" spans="51:75" x14ac:dyDescent="0.3">
      <c r="AY3161" s="12" t="e">
        <f>VLOOKUP(C3161,#REF!, 2,FALSE)</f>
        <v>#REF!</v>
      </c>
      <c r="BM3161" s="5" t="s">
        <v>7499</v>
      </c>
      <c r="BN3161" s="5" t="s">
        <v>1272</v>
      </c>
      <c r="BO3161" s="5" t="s">
        <v>7500</v>
      </c>
      <c r="BU3161" s="5" t="s">
        <v>7499</v>
      </c>
      <c r="BV3161" s="5" t="s">
        <v>1272</v>
      </c>
      <c r="BW3161" s="5" t="s">
        <v>7500</v>
      </c>
    </row>
    <row r="3162" spans="51:75" x14ac:dyDescent="0.3">
      <c r="AY3162" s="12" t="e">
        <f>VLOOKUP(C3162,#REF!, 2,FALSE)</f>
        <v>#REF!</v>
      </c>
      <c r="BM3162" s="5" t="s">
        <v>128</v>
      </c>
      <c r="BN3162" s="5" t="s">
        <v>722</v>
      </c>
      <c r="BO3162" s="5" t="s">
        <v>7501</v>
      </c>
      <c r="BU3162" s="5" t="s">
        <v>128</v>
      </c>
      <c r="BV3162" s="5" t="s">
        <v>722</v>
      </c>
      <c r="BW3162" s="5" t="s">
        <v>7501</v>
      </c>
    </row>
    <row r="3163" spans="51:75" x14ac:dyDescent="0.3">
      <c r="AY3163" s="12" t="e">
        <f>VLOOKUP(C3163,#REF!, 2,FALSE)</f>
        <v>#REF!</v>
      </c>
      <c r="BM3163" s="5" t="s">
        <v>7502</v>
      </c>
      <c r="BN3163" s="5" t="s">
        <v>3010</v>
      </c>
      <c r="BO3163" s="5" t="s">
        <v>7503</v>
      </c>
      <c r="BU3163" s="5" t="s">
        <v>7502</v>
      </c>
      <c r="BV3163" s="5" t="s">
        <v>3010</v>
      </c>
      <c r="BW3163" s="5" t="s">
        <v>7503</v>
      </c>
    </row>
    <row r="3164" spans="51:75" x14ac:dyDescent="0.3">
      <c r="AY3164" s="12" t="e">
        <f>VLOOKUP(C3164,#REF!, 2,FALSE)</f>
        <v>#REF!</v>
      </c>
      <c r="BM3164" s="5" t="s">
        <v>7505</v>
      </c>
      <c r="BN3164" s="5" t="s">
        <v>2986</v>
      </c>
      <c r="BO3164" s="5" t="s">
        <v>2986</v>
      </c>
      <c r="BU3164" s="5" t="s">
        <v>7505</v>
      </c>
      <c r="BV3164" s="5" t="s">
        <v>2986</v>
      </c>
      <c r="BW3164" s="5" t="s">
        <v>2986</v>
      </c>
    </row>
    <row r="3165" spans="51:75" x14ac:dyDescent="0.3">
      <c r="AY3165" s="12" t="e">
        <f>VLOOKUP(C3165,#REF!, 2,FALSE)</f>
        <v>#REF!</v>
      </c>
      <c r="BM3165" s="5" t="s">
        <v>7506</v>
      </c>
      <c r="BN3165" s="5" t="s">
        <v>800</v>
      </c>
      <c r="BO3165" s="5" t="s">
        <v>7508</v>
      </c>
      <c r="BU3165" s="5" t="s">
        <v>7506</v>
      </c>
      <c r="BV3165" s="5" t="s">
        <v>800</v>
      </c>
      <c r="BW3165" s="5" t="s">
        <v>7508</v>
      </c>
    </row>
    <row r="3166" spans="51:75" x14ac:dyDescent="0.3">
      <c r="AY3166" s="12" t="e">
        <f>VLOOKUP(C3166,#REF!, 2,FALSE)</f>
        <v>#REF!</v>
      </c>
      <c r="BM3166" s="5" t="s">
        <v>7509</v>
      </c>
      <c r="BN3166" s="5" t="s">
        <v>625</v>
      </c>
      <c r="BO3166" s="5" t="s">
        <v>7450</v>
      </c>
      <c r="BU3166" s="5" t="s">
        <v>7509</v>
      </c>
      <c r="BV3166" s="5" t="s">
        <v>625</v>
      </c>
      <c r="BW3166" s="5" t="s">
        <v>7450</v>
      </c>
    </row>
    <row r="3167" spans="51:75" x14ac:dyDescent="0.3">
      <c r="AY3167" s="12" t="e">
        <f>VLOOKUP(C3167,#REF!, 2,FALSE)</f>
        <v>#REF!</v>
      </c>
      <c r="BM3167" s="5" t="s">
        <v>7510</v>
      </c>
      <c r="BN3167" s="5" t="s">
        <v>781</v>
      </c>
      <c r="BO3167" s="5" t="s">
        <v>7512</v>
      </c>
      <c r="BU3167" s="5" t="s">
        <v>7510</v>
      </c>
      <c r="BV3167" s="5" t="s">
        <v>781</v>
      </c>
      <c r="BW3167" s="5" t="s">
        <v>7512</v>
      </c>
    </row>
    <row r="3168" spans="51:75" x14ac:dyDescent="0.3">
      <c r="AY3168" s="12" t="e">
        <f>VLOOKUP(C3168,#REF!, 2,FALSE)</f>
        <v>#REF!</v>
      </c>
      <c r="BM3168" s="5" t="s">
        <v>7514</v>
      </c>
      <c r="BN3168" s="5" t="s">
        <v>17000</v>
      </c>
      <c r="BO3168" s="5" t="s">
        <v>1061</v>
      </c>
      <c r="BU3168" s="5" t="s">
        <v>7514</v>
      </c>
      <c r="BV3168" s="5" t="s">
        <v>17000</v>
      </c>
      <c r="BW3168" s="5" t="s">
        <v>1061</v>
      </c>
    </row>
    <row r="3169" spans="51:75" x14ac:dyDescent="0.3">
      <c r="AY3169" s="12" t="e">
        <f>VLOOKUP(C3169,#REF!, 2,FALSE)</f>
        <v>#REF!</v>
      </c>
      <c r="BM3169" s="5" t="s">
        <v>184</v>
      </c>
      <c r="BN3169" s="5" t="s">
        <v>2225</v>
      </c>
      <c r="BO3169" s="5" t="s">
        <v>7516</v>
      </c>
      <c r="BU3169" s="5" t="s">
        <v>184</v>
      </c>
      <c r="BV3169" s="5" t="s">
        <v>2225</v>
      </c>
      <c r="BW3169" s="5" t="s">
        <v>7516</v>
      </c>
    </row>
    <row r="3170" spans="51:75" x14ac:dyDescent="0.3">
      <c r="AY3170" s="12" t="e">
        <f>VLOOKUP(C3170,#REF!, 2,FALSE)</f>
        <v>#REF!</v>
      </c>
      <c r="BM3170" s="5" t="s">
        <v>7517</v>
      </c>
      <c r="BN3170" s="5" t="s">
        <v>722</v>
      </c>
      <c r="BO3170" s="5" t="s">
        <v>7518</v>
      </c>
      <c r="BU3170" s="5" t="s">
        <v>7517</v>
      </c>
      <c r="BV3170" s="5" t="s">
        <v>722</v>
      </c>
      <c r="BW3170" s="5" t="s">
        <v>7518</v>
      </c>
    </row>
    <row r="3171" spans="51:75" x14ac:dyDescent="0.3">
      <c r="AY3171" s="12" t="e">
        <f>VLOOKUP(C3171,#REF!, 2,FALSE)</f>
        <v>#REF!</v>
      </c>
      <c r="BM3171" s="5" t="s">
        <v>7519</v>
      </c>
      <c r="BN3171" s="5" t="s">
        <v>3102</v>
      </c>
      <c r="BO3171" s="5" t="s">
        <v>7520</v>
      </c>
      <c r="BU3171" s="5" t="s">
        <v>7519</v>
      </c>
      <c r="BV3171" s="5" t="s">
        <v>3102</v>
      </c>
      <c r="BW3171" s="5" t="s">
        <v>7520</v>
      </c>
    </row>
    <row r="3172" spans="51:75" x14ac:dyDescent="0.3">
      <c r="AY3172" s="12" t="e">
        <f>VLOOKUP(C3172,#REF!, 2,FALSE)</f>
        <v>#REF!</v>
      </c>
      <c r="BM3172" s="5" t="s">
        <v>7521</v>
      </c>
      <c r="BN3172" s="5" t="s">
        <v>669</v>
      </c>
      <c r="BO3172" s="5" t="s">
        <v>7523</v>
      </c>
      <c r="BU3172" s="5" t="s">
        <v>7521</v>
      </c>
      <c r="BV3172" s="5" t="s">
        <v>669</v>
      </c>
      <c r="BW3172" s="5" t="s">
        <v>7523</v>
      </c>
    </row>
    <row r="3173" spans="51:75" x14ac:dyDescent="0.3">
      <c r="AY3173" s="12" t="e">
        <f>VLOOKUP(C3173,#REF!, 2,FALSE)</f>
        <v>#REF!</v>
      </c>
      <c r="BM3173" s="5" t="s">
        <v>7524</v>
      </c>
      <c r="BN3173" s="5" t="s">
        <v>665</v>
      </c>
      <c r="BO3173" s="5" t="s">
        <v>7525</v>
      </c>
      <c r="BU3173" s="5" t="s">
        <v>7524</v>
      </c>
      <c r="BV3173" s="5" t="s">
        <v>665</v>
      </c>
      <c r="BW3173" s="5" t="s">
        <v>7525</v>
      </c>
    </row>
    <row r="3174" spans="51:75" x14ac:dyDescent="0.3">
      <c r="AY3174" s="12" t="e">
        <f>VLOOKUP(C3174,#REF!, 2,FALSE)</f>
        <v>#REF!</v>
      </c>
      <c r="BM3174" s="5" t="s">
        <v>7527</v>
      </c>
      <c r="BN3174" s="5" t="s">
        <v>3050</v>
      </c>
      <c r="BO3174" s="5" t="s">
        <v>7528</v>
      </c>
      <c r="BU3174" s="5" t="s">
        <v>7527</v>
      </c>
      <c r="BV3174" s="5" t="s">
        <v>3050</v>
      </c>
      <c r="BW3174" s="5" t="s">
        <v>7528</v>
      </c>
    </row>
    <row r="3175" spans="51:75" x14ac:dyDescent="0.3">
      <c r="AY3175" s="12" t="e">
        <f>VLOOKUP(C3175,#REF!, 2,FALSE)</f>
        <v>#REF!</v>
      </c>
      <c r="BM3175" s="5" t="s">
        <v>7529</v>
      </c>
      <c r="BN3175" s="5" t="s">
        <v>800</v>
      </c>
      <c r="BO3175" s="5" t="s">
        <v>7412</v>
      </c>
      <c r="BU3175" s="5" t="s">
        <v>7529</v>
      </c>
      <c r="BV3175" s="5" t="s">
        <v>800</v>
      </c>
      <c r="BW3175" s="5" t="s">
        <v>7412</v>
      </c>
    </row>
    <row r="3176" spans="51:75" x14ac:dyDescent="0.3">
      <c r="AY3176" s="12" t="e">
        <f>VLOOKUP(C3176,#REF!, 2,FALSE)</f>
        <v>#REF!</v>
      </c>
      <c r="BM3176" s="5" t="s">
        <v>7530</v>
      </c>
      <c r="BN3176" s="5" t="s">
        <v>17000</v>
      </c>
      <c r="BO3176" s="5" t="s">
        <v>7531</v>
      </c>
      <c r="BU3176" s="5" t="s">
        <v>7530</v>
      </c>
      <c r="BV3176" s="5" t="s">
        <v>17000</v>
      </c>
      <c r="BW3176" s="5" t="s">
        <v>7531</v>
      </c>
    </row>
    <row r="3177" spans="51:75" x14ac:dyDescent="0.3">
      <c r="AY3177" s="12" t="e">
        <f>VLOOKUP(C3177,#REF!, 2,FALSE)</f>
        <v>#REF!</v>
      </c>
      <c r="BM3177" s="5" t="s">
        <v>1325</v>
      </c>
      <c r="BN3177" s="5" t="s">
        <v>3210</v>
      </c>
      <c r="BO3177" s="5" t="s">
        <v>7188</v>
      </c>
      <c r="BU3177" s="5" t="s">
        <v>1325</v>
      </c>
      <c r="BV3177" s="5" t="s">
        <v>3210</v>
      </c>
      <c r="BW3177" s="5" t="s">
        <v>7188</v>
      </c>
    </row>
    <row r="3178" spans="51:75" x14ac:dyDescent="0.3">
      <c r="AY3178" s="12" t="e">
        <f>VLOOKUP(C3178,#REF!, 2,FALSE)</f>
        <v>#REF!</v>
      </c>
      <c r="BM3178" s="5" t="s">
        <v>7532</v>
      </c>
      <c r="BN3178" s="5" t="s">
        <v>665</v>
      </c>
      <c r="BO3178" s="5" t="s">
        <v>5162</v>
      </c>
      <c r="BU3178" s="5" t="s">
        <v>7532</v>
      </c>
      <c r="BV3178" s="5" t="s">
        <v>665</v>
      </c>
      <c r="BW3178" s="5" t="s">
        <v>5162</v>
      </c>
    </row>
    <row r="3179" spans="51:75" x14ac:dyDescent="0.3">
      <c r="AY3179" s="12" t="e">
        <f>VLOOKUP(C3179,#REF!, 2,FALSE)</f>
        <v>#REF!</v>
      </c>
      <c r="BM3179" s="5" t="s">
        <v>7534</v>
      </c>
      <c r="BN3179" s="5" t="s">
        <v>625</v>
      </c>
      <c r="BO3179" s="5" t="s">
        <v>7535</v>
      </c>
      <c r="BU3179" s="5" t="s">
        <v>7534</v>
      </c>
      <c r="BV3179" s="5" t="s">
        <v>625</v>
      </c>
      <c r="BW3179" s="5" t="s">
        <v>7535</v>
      </c>
    </row>
    <row r="3180" spans="51:75" x14ac:dyDescent="0.3">
      <c r="AY3180" s="12" t="e">
        <f>VLOOKUP(C3180,#REF!, 2,FALSE)</f>
        <v>#REF!</v>
      </c>
      <c r="BM3180" s="5" t="s">
        <v>7536</v>
      </c>
      <c r="BN3180" s="5" t="s">
        <v>17000</v>
      </c>
      <c r="BO3180" s="5" t="s">
        <v>5922</v>
      </c>
      <c r="BU3180" s="5" t="s">
        <v>7536</v>
      </c>
      <c r="BV3180" s="5" t="s">
        <v>17000</v>
      </c>
      <c r="BW3180" s="5" t="s">
        <v>5922</v>
      </c>
    </row>
    <row r="3181" spans="51:75" x14ac:dyDescent="0.3">
      <c r="AY3181" s="12" t="e">
        <f>VLOOKUP(C3181,#REF!, 2,FALSE)</f>
        <v>#REF!</v>
      </c>
      <c r="BM3181" s="5" t="s">
        <v>7537</v>
      </c>
      <c r="BN3181" s="5" t="s">
        <v>615</v>
      </c>
      <c r="BO3181" s="5" t="s">
        <v>3807</v>
      </c>
      <c r="BU3181" s="5" t="s">
        <v>7537</v>
      </c>
      <c r="BV3181" s="5" t="s">
        <v>615</v>
      </c>
      <c r="BW3181" s="5" t="s">
        <v>3807</v>
      </c>
    </row>
    <row r="3182" spans="51:75" x14ac:dyDescent="0.3">
      <c r="AY3182" s="12" t="e">
        <f>VLOOKUP(C3182,#REF!, 2,FALSE)</f>
        <v>#REF!</v>
      </c>
      <c r="BM3182" s="5" t="s">
        <v>7539</v>
      </c>
      <c r="BN3182" s="5" t="s">
        <v>2982</v>
      </c>
      <c r="BO3182" s="5" t="s">
        <v>7540</v>
      </c>
      <c r="BU3182" s="5" t="s">
        <v>7539</v>
      </c>
      <c r="BV3182" s="5" t="s">
        <v>2982</v>
      </c>
      <c r="BW3182" s="5" t="s">
        <v>7540</v>
      </c>
    </row>
    <row r="3183" spans="51:75" x14ac:dyDescent="0.3">
      <c r="AY3183" s="12" t="e">
        <f>VLOOKUP(C3183,#REF!, 2,FALSE)</f>
        <v>#REF!</v>
      </c>
      <c r="BM3183" s="5" t="s">
        <v>7541</v>
      </c>
      <c r="BN3183" s="5" t="s">
        <v>3210</v>
      </c>
      <c r="BO3183" s="5" t="s">
        <v>3031</v>
      </c>
      <c r="BU3183" s="5" t="s">
        <v>7541</v>
      </c>
      <c r="BV3183" s="5" t="s">
        <v>3210</v>
      </c>
      <c r="BW3183" s="5" t="s">
        <v>3031</v>
      </c>
    </row>
    <row r="3184" spans="51:75" x14ac:dyDescent="0.3">
      <c r="AY3184" s="12" t="e">
        <f>VLOOKUP(C3184,#REF!, 2,FALSE)</f>
        <v>#REF!</v>
      </c>
      <c r="BM3184" s="5" t="s">
        <v>7542</v>
      </c>
      <c r="BN3184" s="5" t="s">
        <v>2982</v>
      </c>
      <c r="BO3184" s="5" t="s">
        <v>6139</v>
      </c>
      <c r="BU3184" s="5" t="s">
        <v>7542</v>
      </c>
      <c r="BV3184" s="5" t="s">
        <v>2982</v>
      </c>
      <c r="BW3184" s="5" t="s">
        <v>6139</v>
      </c>
    </row>
    <row r="3185" spans="51:75" x14ac:dyDescent="0.3">
      <c r="AY3185" s="12" t="e">
        <f>VLOOKUP(C3185,#REF!, 2,FALSE)</f>
        <v>#REF!</v>
      </c>
      <c r="BM3185" s="5" t="s">
        <v>7543</v>
      </c>
      <c r="BN3185" s="5" t="s">
        <v>2982</v>
      </c>
      <c r="BO3185" s="5" t="s">
        <v>857</v>
      </c>
      <c r="BU3185" s="5" t="s">
        <v>7543</v>
      </c>
      <c r="BV3185" s="5" t="s">
        <v>2982</v>
      </c>
      <c r="BW3185" s="5" t="s">
        <v>857</v>
      </c>
    </row>
    <row r="3186" spans="51:75" x14ac:dyDescent="0.3">
      <c r="AY3186" s="12" t="e">
        <f>VLOOKUP(C3186,#REF!, 2,FALSE)</f>
        <v>#REF!</v>
      </c>
      <c r="BM3186" s="5" t="s">
        <v>7544</v>
      </c>
      <c r="BN3186" s="5" t="s">
        <v>615</v>
      </c>
      <c r="BO3186" s="5" t="s">
        <v>7545</v>
      </c>
      <c r="BU3186" s="5" t="s">
        <v>7544</v>
      </c>
      <c r="BV3186" s="5" t="s">
        <v>615</v>
      </c>
      <c r="BW3186" s="5" t="s">
        <v>7545</v>
      </c>
    </row>
    <row r="3187" spans="51:75" x14ac:dyDescent="0.3">
      <c r="AY3187" s="12" t="e">
        <f>VLOOKUP(C3187,#REF!, 2,FALSE)</f>
        <v>#REF!</v>
      </c>
      <c r="BM3187" s="5" t="s">
        <v>7546</v>
      </c>
      <c r="BN3187" s="5" t="s">
        <v>665</v>
      </c>
      <c r="BO3187" s="5" t="s">
        <v>5758</v>
      </c>
      <c r="BU3187" s="5" t="s">
        <v>7546</v>
      </c>
      <c r="BV3187" s="5" t="s">
        <v>665</v>
      </c>
      <c r="BW3187" s="5" t="s">
        <v>5758</v>
      </c>
    </row>
    <row r="3188" spans="51:75" x14ac:dyDescent="0.3">
      <c r="AY3188" s="12" t="e">
        <f>VLOOKUP(C3188,#REF!, 2,FALSE)</f>
        <v>#REF!</v>
      </c>
      <c r="BM3188" s="5" t="s">
        <v>7548</v>
      </c>
      <c r="BN3188" s="5" t="s">
        <v>665</v>
      </c>
      <c r="BO3188" s="5" t="s">
        <v>2893</v>
      </c>
      <c r="BU3188" s="5" t="s">
        <v>7548</v>
      </c>
      <c r="BV3188" s="5" t="s">
        <v>665</v>
      </c>
      <c r="BW3188" s="5" t="s">
        <v>2893</v>
      </c>
    </row>
    <row r="3189" spans="51:75" x14ac:dyDescent="0.3">
      <c r="AY3189" s="12" t="e">
        <f>VLOOKUP(C3189,#REF!, 2,FALSE)</f>
        <v>#REF!</v>
      </c>
      <c r="BM3189" s="5" t="s">
        <v>7550</v>
      </c>
      <c r="BN3189" s="5" t="s">
        <v>3210</v>
      </c>
      <c r="BO3189" s="5" t="s">
        <v>7551</v>
      </c>
      <c r="BU3189" s="5" t="s">
        <v>7550</v>
      </c>
      <c r="BV3189" s="5" t="s">
        <v>3210</v>
      </c>
      <c r="BW3189" s="5" t="s">
        <v>7551</v>
      </c>
    </row>
    <row r="3190" spans="51:75" x14ac:dyDescent="0.3">
      <c r="AY3190" s="12" t="e">
        <f>VLOOKUP(C3190,#REF!, 2,FALSE)</f>
        <v>#REF!</v>
      </c>
      <c r="BM3190" s="5" t="s">
        <v>7552</v>
      </c>
      <c r="BN3190" s="5" t="s">
        <v>3010</v>
      </c>
      <c r="BO3190" s="5" t="s">
        <v>7554</v>
      </c>
      <c r="BU3190" s="5" t="s">
        <v>7552</v>
      </c>
      <c r="BV3190" s="5" t="s">
        <v>3010</v>
      </c>
      <c r="BW3190" s="5" t="s">
        <v>7554</v>
      </c>
    </row>
    <row r="3191" spans="51:75" x14ac:dyDescent="0.3">
      <c r="AY3191" s="12" t="e">
        <f>VLOOKUP(C3191,#REF!, 2,FALSE)</f>
        <v>#REF!</v>
      </c>
      <c r="BM3191" s="5" t="s">
        <v>127</v>
      </c>
      <c r="BN3191" s="5" t="s">
        <v>3210</v>
      </c>
      <c r="BO3191" s="5" t="s">
        <v>7551</v>
      </c>
      <c r="BU3191" s="5" t="s">
        <v>127</v>
      </c>
      <c r="BV3191" s="5" t="s">
        <v>3210</v>
      </c>
      <c r="BW3191" s="5" t="s">
        <v>7551</v>
      </c>
    </row>
    <row r="3192" spans="51:75" x14ac:dyDescent="0.3">
      <c r="AY3192" s="12" t="e">
        <f>VLOOKUP(C3192,#REF!, 2,FALSE)</f>
        <v>#REF!</v>
      </c>
      <c r="BM3192" s="5" t="s">
        <v>7555</v>
      </c>
      <c r="BN3192" s="5" t="s">
        <v>865</v>
      </c>
      <c r="BO3192" s="5" t="s">
        <v>7556</v>
      </c>
      <c r="BU3192" s="5" t="s">
        <v>7555</v>
      </c>
      <c r="BV3192" s="5" t="s">
        <v>865</v>
      </c>
      <c r="BW3192" s="5" t="s">
        <v>7556</v>
      </c>
    </row>
    <row r="3193" spans="51:75" x14ac:dyDescent="0.3">
      <c r="AY3193" s="12" t="e">
        <f>VLOOKUP(C3193,#REF!, 2,FALSE)</f>
        <v>#REF!</v>
      </c>
      <c r="BM3193" s="5" t="s">
        <v>7558</v>
      </c>
      <c r="BN3193" s="5" t="s">
        <v>865</v>
      </c>
      <c r="BO3193" s="5" t="s">
        <v>7559</v>
      </c>
      <c r="BU3193" s="5" t="s">
        <v>7558</v>
      </c>
      <c r="BV3193" s="5" t="s">
        <v>865</v>
      </c>
      <c r="BW3193" s="5" t="s">
        <v>7559</v>
      </c>
    </row>
    <row r="3194" spans="51:75" x14ac:dyDescent="0.3">
      <c r="AY3194" s="12" t="e">
        <f>VLOOKUP(C3194,#REF!, 2,FALSE)</f>
        <v>#REF!</v>
      </c>
      <c r="BM3194" s="5" t="s">
        <v>7560</v>
      </c>
      <c r="BN3194" s="5" t="s">
        <v>1345</v>
      </c>
      <c r="BO3194" s="5" t="s">
        <v>7561</v>
      </c>
      <c r="BU3194" s="5" t="s">
        <v>7560</v>
      </c>
      <c r="BV3194" s="5" t="s">
        <v>1345</v>
      </c>
      <c r="BW3194" s="5" t="s">
        <v>7561</v>
      </c>
    </row>
    <row r="3195" spans="51:75" x14ac:dyDescent="0.3">
      <c r="AY3195" s="12" t="e">
        <f>VLOOKUP(C3195,#REF!, 2,FALSE)</f>
        <v>#REF!</v>
      </c>
      <c r="BM3195" s="5" t="s">
        <v>7562</v>
      </c>
      <c r="BN3195" s="5" t="s">
        <v>865</v>
      </c>
      <c r="BO3195" s="5" t="s">
        <v>7563</v>
      </c>
      <c r="BU3195" s="5" t="s">
        <v>7562</v>
      </c>
      <c r="BV3195" s="5" t="s">
        <v>865</v>
      </c>
      <c r="BW3195" s="5" t="s">
        <v>7563</v>
      </c>
    </row>
    <row r="3196" spans="51:75" x14ac:dyDescent="0.3">
      <c r="AY3196" s="12" t="e">
        <f>VLOOKUP(C3196,#REF!, 2,FALSE)</f>
        <v>#REF!</v>
      </c>
      <c r="BM3196" s="5" t="s">
        <v>7564</v>
      </c>
      <c r="BN3196" s="5" t="s">
        <v>17000</v>
      </c>
      <c r="BO3196" s="5" t="s">
        <v>5332</v>
      </c>
      <c r="BU3196" s="5" t="s">
        <v>7564</v>
      </c>
      <c r="BV3196" s="5" t="s">
        <v>17000</v>
      </c>
      <c r="BW3196" s="5" t="s">
        <v>5332</v>
      </c>
    </row>
    <row r="3197" spans="51:75" x14ac:dyDescent="0.3">
      <c r="AY3197" s="12" t="e">
        <f>VLOOKUP(C3197,#REF!, 2,FALSE)</f>
        <v>#REF!</v>
      </c>
      <c r="BM3197" s="5" t="s">
        <v>7565</v>
      </c>
      <c r="BN3197" s="5" t="s">
        <v>865</v>
      </c>
      <c r="BO3197" s="5" t="s">
        <v>6459</v>
      </c>
      <c r="BU3197" s="5" t="s">
        <v>7565</v>
      </c>
      <c r="BV3197" s="5" t="s">
        <v>865</v>
      </c>
      <c r="BW3197" s="5" t="s">
        <v>6459</v>
      </c>
    </row>
    <row r="3198" spans="51:75" x14ac:dyDescent="0.3">
      <c r="AY3198" s="12" t="e">
        <f>VLOOKUP(C3198,#REF!, 2,FALSE)</f>
        <v>#REF!</v>
      </c>
      <c r="BM3198" s="5" t="s">
        <v>7566</v>
      </c>
      <c r="BN3198" s="5" t="s">
        <v>852</v>
      </c>
      <c r="BO3198" s="5" t="s">
        <v>773</v>
      </c>
      <c r="BU3198" s="5" t="s">
        <v>7566</v>
      </c>
      <c r="BV3198" s="5" t="s">
        <v>852</v>
      </c>
      <c r="BW3198" s="5" t="s">
        <v>773</v>
      </c>
    </row>
    <row r="3199" spans="51:75" x14ac:dyDescent="0.3">
      <c r="AY3199" s="12" t="e">
        <f>VLOOKUP(C3199,#REF!, 2,FALSE)</f>
        <v>#REF!</v>
      </c>
      <c r="BM3199" s="5" t="s">
        <v>7567</v>
      </c>
      <c r="BN3199" s="5" t="s">
        <v>800</v>
      </c>
      <c r="BO3199" s="5" t="s">
        <v>3609</v>
      </c>
      <c r="BU3199" s="5" t="s">
        <v>7567</v>
      </c>
      <c r="BV3199" s="5" t="s">
        <v>800</v>
      </c>
      <c r="BW3199" s="5" t="s">
        <v>3609</v>
      </c>
    </row>
    <row r="3200" spans="51:75" x14ac:dyDescent="0.3">
      <c r="AY3200" s="12" t="e">
        <f>VLOOKUP(C3200,#REF!, 2,FALSE)</f>
        <v>#REF!</v>
      </c>
      <c r="BM3200" s="5" t="s">
        <v>7569</v>
      </c>
      <c r="BN3200" s="5" t="s">
        <v>633</v>
      </c>
      <c r="BO3200" s="5" t="s">
        <v>7570</v>
      </c>
      <c r="BU3200" s="5" t="s">
        <v>7569</v>
      </c>
      <c r="BV3200" s="5" t="s">
        <v>633</v>
      </c>
      <c r="BW3200" s="5" t="s">
        <v>7570</v>
      </c>
    </row>
    <row r="3201" spans="51:75" x14ac:dyDescent="0.3">
      <c r="AY3201" s="12" t="e">
        <f>VLOOKUP(C3201,#REF!, 2,FALSE)</f>
        <v>#REF!</v>
      </c>
      <c r="BM3201" s="5" t="s">
        <v>7571</v>
      </c>
      <c r="BN3201" s="5" t="s">
        <v>633</v>
      </c>
      <c r="BO3201" s="5" t="s">
        <v>3648</v>
      </c>
      <c r="BU3201" s="5" t="s">
        <v>7571</v>
      </c>
      <c r="BV3201" s="5" t="s">
        <v>633</v>
      </c>
      <c r="BW3201" s="5" t="s">
        <v>3648</v>
      </c>
    </row>
    <row r="3202" spans="51:75" x14ac:dyDescent="0.3">
      <c r="AY3202" s="12" t="e">
        <f>VLOOKUP(C3202,#REF!, 2,FALSE)</f>
        <v>#REF!</v>
      </c>
      <c r="BM3202" s="5" t="s">
        <v>1326</v>
      </c>
      <c r="BN3202" s="5" t="s">
        <v>3210</v>
      </c>
      <c r="BO3202" s="5" t="s">
        <v>847</v>
      </c>
      <c r="BU3202" s="5" t="s">
        <v>1326</v>
      </c>
      <c r="BV3202" s="5" t="s">
        <v>3210</v>
      </c>
      <c r="BW3202" s="5" t="s">
        <v>847</v>
      </c>
    </row>
    <row r="3203" spans="51:75" x14ac:dyDescent="0.3">
      <c r="AY3203" s="12" t="e">
        <f>VLOOKUP(C3203,#REF!, 2,FALSE)</f>
        <v>#REF!</v>
      </c>
      <c r="BM3203" s="5" t="s">
        <v>7572</v>
      </c>
      <c r="BN3203" s="5" t="s">
        <v>2982</v>
      </c>
      <c r="BO3203" s="5" t="s">
        <v>7573</v>
      </c>
      <c r="BU3203" s="5" t="s">
        <v>7572</v>
      </c>
      <c r="BV3203" s="5" t="s">
        <v>2982</v>
      </c>
      <c r="BW3203" s="5" t="s">
        <v>7573</v>
      </c>
    </row>
    <row r="3204" spans="51:75" x14ac:dyDescent="0.3">
      <c r="AY3204" s="12" t="e">
        <f>VLOOKUP(C3204,#REF!, 2,FALSE)</f>
        <v>#REF!</v>
      </c>
      <c r="BM3204" s="5" t="s">
        <v>7574</v>
      </c>
      <c r="BN3204" s="5" t="s">
        <v>633</v>
      </c>
      <c r="BO3204" s="5" t="s">
        <v>7575</v>
      </c>
      <c r="BU3204" s="5" t="s">
        <v>7574</v>
      </c>
      <c r="BV3204" s="5" t="s">
        <v>633</v>
      </c>
      <c r="BW3204" s="5" t="s">
        <v>7575</v>
      </c>
    </row>
    <row r="3205" spans="51:75" x14ac:dyDescent="0.3">
      <c r="AY3205" s="12" t="e">
        <f>VLOOKUP(C3205,#REF!, 2,FALSE)</f>
        <v>#REF!</v>
      </c>
      <c r="BM3205" s="5" t="s">
        <v>7576</v>
      </c>
      <c r="BN3205" s="5" t="s">
        <v>844</v>
      </c>
      <c r="BO3205" s="5" t="s">
        <v>7578</v>
      </c>
      <c r="BU3205" s="5" t="s">
        <v>7576</v>
      </c>
      <c r="BV3205" s="5" t="s">
        <v>844</v>
      </c>
      <c r="BW3205" s="5" t="s">
        <v>7578</v>
      </c>
    </row>
    <row r="3206" spans="51:75" x14ac:dyDescent="0.3">
      <c r="AY3206" s="12" t="e">
        <f>VLOOKUP(C3206,#REF!, 2,FALSE)</f>
        <v>#REF!</v>
      </c>
      <c r="BM3206" s="5" t="s">
        <v>7579</v>
      </c>
      <c r="BN3206" s="5" t="s">
        <v>17007</v>
      </c>
      <c r="BO3206" s="5" t="s">
        <v>2986</v>
      </c>
      <c r="BU3206" s="5" t="s">
        <v>7579</v>
      </c>
      <c r="BV3206" s="5" t="s">
        <v>17007</v>
      </c>
      <c r="BW3206" s="5" t="s">
        <v>2986</v>
      </c>
    </row>
    <row r="3207" spans="51:75" x14ac:dyDescent="0.3">
      <c r="AY3207" s="12" t="e">
        <f>VLOOKUP(C3207,#REF!, 2,FALSE)</f>
        <v>#REF!</v>
      </c>
      <c r="BM3207" s="5" t="s">
        <v>7580</v>
      </c>
      <c r="BN3207" s="5" t="s">
        <v>666</v>
      </c>
      <c r="BO3207" s="5" t="s">
        <v>7581</v>
      </c>
      <c r="BU3207" s="5" t="s">
        <v>7580</v>
      </c>
      <c r="BV3207" s="5" t="s">
        <v>666</v>
      </c>
      <c r="BW3207" s="5" t="s">
        <v>7581</v>
      </c>
    </row>
    <row r="3208" spans="51:75" x14ac:dyDescent="0.3">
      <c r="AY3208" s="12" t="e">
        <f>VLOOKUP(C3208,#REF!, 2,FALSE)</f>
        <v>#REF!</v>
      </c>
      <c r="BM3208" s="5" t="s">
        <v>1327</v>
      </c>
      <c r="BN3208" s="5" t="s">
        <v>852</v>
      </c>
      <c r="BO3208" s="5" t="s">
        <v>1348</v>
      </c>
      <c r="BU3208" s="5" t="s">
        <v>1327</v>
      </c>
      <c r="BV3208" s="5" t="s">
        <v>852</v>
      </c>
      <c r="BW3208" s="5" t="s">
        <v>1348</v>
      </c>
    </row>
    <row r="3209" spans="51:75" x14ac:dyDescent="0.3">
      <c r="AY3209" s="12" t="e">
        <f>VLOOKUP(C3209,#REF!, 2,FALSE)</f>
        <v>#REF!</v>
      </c>
      <c r="BM3209" s="5" t="s">
        <v>7582</v>
      </c>
      <c r="BN3209" s="5" t="s">
        <v>633</v>
      </c>
      <c r="BO3209" s="5" t="s">
        <v>7583</v>
      </c>
      <c r="BU3209" s="5" t="s">
        <v>7582</v>
      </c>
      <c r="BV3209" s="5" t="s">
        <v>633</v>
      </c>
      <c r="BW3209" s="5" t="s">
        <v>7583</v>
      </c>
    </row>
    <row r="3210" spans="51:75" x14ac:dyDescent="0.3">
      <c r="AY3210" s="12" t="e">
        <f>VLOOKUP(C3210,#REF!, 2,FALSE)</f>
        <v>#REF!</v>
      </c>
      <c r="BM3210" s="5" t="s">
        <v>7584</v>
      </c>
      <c r="BN3210" s="5" t="s">
        <v>618</v>
      </c>
      <c r="BO3210" s="5" t="s">
        <v>7585</v>
      </c>
      <c r="BU3210" s="5" t="s">
        <v>7584</v>
      </c>
      <c r="BV3210" s="5" t="s">
        <v>618</v>
      </c>
      <c r="BW3210" s="5" t="s">
        <v>7585</v>
      </c>
    </row>
    <row r="3211" spans="51:75" x14ac:dyDescent="0.3">
      <c r="AY3211" s="12" t="e">
        <f>VLOOKUP(C3211,#REF!, 2,FALSE)</f>
        <v>#REF!</v>
      </c>
      <c r="BM3211" s="5" t="s">
        <v>7586</v>
      </c>
      <c r="BN3211" s="5" t="s">
        <v>844</v>
      </c>
      <c r="BO3211" s="5" t="s">
        <v>7587</v>
      </c>
      <c r="BU3211" s="5" t="s">
        <v>7586</v>
      </c>
      <c r="BV3211" s="5" t="s">
        <v>844</v>
      </c>
      <c r="BW3211" s="5" t="s">
        <v>7587</v>
      </c>
    </row>
    <row r="3212" spans="51:75" x14ac:dyDescent="0.3">
      <c r="AY3212" s="12" t="e">
        <f>VLOOKUP(C3212,#REF!, 2,FALSE)</f>
        <v>#REF!</v>
      </c>
      <c r="BM3212" s="5" t="s">
        <v>7588</v>
      </c>
      <c r="BN3212" s="5" t="s">
        <v>661</v>
      </c>
      <c r="BO3212" s="5" t="s">
        <v>7589</v>
      </c>
      <c r="BU3212" s="5" t="s">
        <v>7588</v>
      </c>
      <c r="BV3212" s="5" t="s">
        <v>661</v>
      </c>
      <c r="BW3212" s="5" t="s">
        <v>7589</v>
      </c>
    </row>
    <row r="3213" spans="51:75" x14ac:dyDescent="0.3">
      <c r="AY3213" s="12" t="e">
        <f>VLOOKUP(C3213,#REF!, 2,FALSE)</f>
        <v>#REF!</v>
      </c>
      <c r="BM3213" s="5" t="s">
        <v>1349</v>
      </c>
      <c r="BN3213" s="5" t="s">
        <v>3210</v>
      </c>
      <c r="BO3213" s="5" t="s">
        <v>7590</v>
      </c>
      <c r="BU3213" s="5" t="s">
        <v>1349</v>
      </c>
      <c r="BV3213" s="5" t="s">
        <v>3210</v>
      </c>
      <c r="BW3213" s="5" t="s">
        <v>7590</v>
      </c>
    </row>
    <row r="3214" spans="51:75" x14ac:dyDescent="0.3">
      <c r="AY3214" s="12" t="e">
        <f>VLOOKUP(C3214,#REF!, 2,FALSE)</f>
        <v>#REF!</v>
      </c>
      <c r="BM3214" s="5" t="s">
        <v>7591</v>
      </c>
      <c r="BN3214" s="5" t="s">
        <v>3010</v>
      </c>
      <c r="BO3214" s="5" t="s">
        <v>7592</v>
      </c>
      <c r="BU3214" s="5" t="s">
        <v>7591</v>
      </c>
      <c r="BV3214" s="5" t="s">
        <v>3010</v>
      </c>
      <c r="BW3214" s="5" t="s">
        <v>7592</v>
      </c>
    </row>
    <row r="3215" spans="51:75" x14ac:dyDescent="0.3">
      <c r="AY3215" s="12" t="e">
        <f>VLOOKUP(C3215,#REF!, 2,FALSE)</f>
        <v>#REF!</v>
      </c>
      <c r="BM3215" s="5" t="s">
        <v>7593</v>
      </c>
      <c r="BN3215" s="5" t="s">
        <v>3010</v>
      </c>
      <c r="BO3215" s="5" t="s">
        <v>4125</v>
      </c>
      <c r="BU3215" s="5" t="s">
        <v>7593</v>
      </c>
      <c r="BV3215" s="5" t="s">
        <v>3010</v>
      </c>
      <c r="BW3215" s="5" t="s">
        <v>4125</v>
      </c>
    </row>
    <row r="3216" spans="51:75" x14ac:dyDescent="0.3">
      <c r="AY3216" s="12" t="e">
        <f>VLOOKUP(C3216,#REF!, 2,FALSE)</f>
        <v>#REF!</v>
      </c>
      <c r="BM3216" s="5" t="s">
        <v>7594</v>
      </c>
      <c r="BN3216" s="5" t="s">
        <v>3210</v>
      </c>
      <c r="BO3216" s="5" t="s">
        <v>7595</v>
      </c>
      <c r="BU3216" s="5" t="s">
        <v>7594</v>
      </c>
      <c r="BV3216" s="5" t="s">
        <v>3210</v>
      </c>
      <c r="BW3216" s="5" t="s">
        <v>7595</v>
      </c>
    </row>
    <row r="3217" spans="51:75" x14ac:dyDescent="0.3">
      <c r="AY3217" s="12" t="e">
        <f>VLOOKUP(C3217,#REF!, 2,FALSE)</f>
        <v>#REF!</v>
      </c>
      <c r="BM3217" s="5" t="s">
        <v>7596</v>
      </c>
      <c r="BN3217" s="5" t="s">
        <v>3210</v>
      </c>
      <c r="BO3217" s="5" t="s">
        <v>7597</v>
      </c>
      <c r="BU3217" s="5" t="s">
        <v>7596</v>
      </c>
      <c r="BV3217" s="5" t="s">
        <v>3210</v>
      </c>
      <c r="BW3217" s="5" t="s">
        <v>7597</v>
      </c>
    </row>
    <row r="3218" spans="51:75" x14ac:dyDescent="0.3">
      <c r="AY3218" s="12" t="e">
        <f>VLOOKUP(C3218,#REF!, 2,FALSE)</f>
        <v>#REF!</v>
      </c>
      <c r="BM3218" s="5" t="s">
        <v>7598</v>
      </c>
      <c r="BN3218" s="5" t="s">
        <v>619</v>
      </c>
      <c r="BO3218" s="5" t="s">
        <v>7599</v>
      </c>
      <c r="BU3218" s="5" t="s">
        <v>7598</v>
      </c>
      <c r="BV3218" s="5" t="s">
        <v>619</v>
      </c>
      <c r="BW3218" s="5" t="s">
        <v>7599</v>
      </c>
    </row>
    <row r="3219" spans="51:75" x14ac:dyDescent="0.3">
      <c r="AY3219" s="12" t="e">
        <f>VLOOKUP(C3219,#REF!, 2,FALSE)</f>
        <v>#REF!</v>
      </c>
      <c r="BM3219" s="5" t="s">
        <v>7600</v>
      </c>
      <c r="BN3219" s="5" t="s">
        <v>618</v>
      </c>
      <c r="BO3219" s="5" t="s">
        <v>7601</v>
      </c>
      <c r="BU3219" s="5" t="s">
        <v>7600</v>
      </c>
      <c r="BV3219" s="5" t="s">
        <v>618</v>
      </c>
      <c r="BW3219" s="5" t="s">
        <v>7601</v>
      </c>
    </row>
    <row r="3220" spans="51:75" x14ac:dyDescent="0.3">
      <c r="AY3220" s="12" t="e">
        <f>VLOOKUP(C3220,#REF!, 2,FALSE)</f>
        <v>#REF!</v>
      </c>
      <c r="BM3220" s="5" t="s">
        <v>7602</v>
      </c>
      <c r="BN3220" s="5" t="s">
        <v>616</v>
      </c>
      <c r="BO3220" s="5" t="s">
        <v>1280</v>
      </c>
      <c r="BU3220" s="5" t="s">
        <v>7602</v>
      </c>
      <c r="BV3220" s="5" t="s">
        <v>616</v>
      </c>
      <c r="BW3220" s="5" t="s">
        <v>1280</v>
      </c>
    </row>
    <row r="3221" spans="51:75" x14ac:dyDescent="0.3">
      <c r="AY3221" s="12" t="e">
        <f>VLOOKUP(C3221,#REF!, 2,FALSE)</f>
        <v>#REF!</v>
      </c>
      <c r="BM3221" s="5" t="s">
        <v>7604</v>
      </c>
      <c r="BN3221" s="5" t="s">
        <v>621</v>
      </c>
      <c r="BO3221" s="5" t="s">
        <v>5984</v>
      </c>
      <c r="BU3221" s="5" t="s">
        <v>7604</v>
      </c>
      <c r="BV3221" s="5" t="s">
        <v>621</v>
      </c>
      <c r="BW3221" s="5" t="s">
        <v>5984</v>
      </c>
    </row>
    <row r="3222" spans="51:75" x14ac:dyDescent="0.3">
      <c r="AY3222" s="12" t="e">
        <f>VLOOKUP(C3222,#REF!, 2,FALSE)</f>
        <v>#REF!</v>
      </c>
      <c r="BM3222" s="5" t="s">
        <v>7605</v>
      </c>
      <c r="BN3222" s="5" t="s">
        <v>2982</v>
      </c>
      <c r="BO3222" s="5" t="s">
        <v>7606</v>
      </c>
      <c r="BU3222" s="5" t="s">
        <v>7605</v>
      </c>
      <c r="BV3222" s="5" t="s">
        <v>2982</v>
      </c>
      <c r="BW3222" s="5" t="s">
        <v>7606</v>
      </c>
    </row>
    <row r="3223" spans="51:75" x14ac:dyDescent="0.3">
      <c r="AY3223" s="12" t="e">
        <f>VLOOKUP(C3223,#REF!, 2,FALSE)</f>
        <v>#REF!</v>
      </c>
      <c r="BM3223" s="5" t="s">
        <v>7608</v>
      </c>
      <c r="BN3223" s="5" t="s">
        <v>3261</v>
      </c>
      <c r="BO3223" s="5" t="s">
        <v>7610</v>
      </c>
      <c r="BU3223" s="5" t="s">
        <v>7608</v>
      </c>
      <c r="BV3223" s="5" t="s">
        <v>3261</v>
      </c>
      <c r="BW3223" s="5" t="s">
        <v>7610</v>
      </c>
    </row>
    <row r="3224" spans="51:75" x14ac:dyDescent="0.3">
      <c r="AY3224" s="12" t="e">
        <f>VLOOKUP(C3224,#REF!, 2,FALSE)</f>
        <v>#REF!</v>
      </c>
      <c r="BM3224" s="5" t="s">
        <v>7611</v>
      </c>
      <c r="BN3224" s="5" t="s">
        <v>3010</v>
      </c>
      <c r="BO3224" s="5" t="s">
        <v>2357</v>
      </c>
      <c r="BU3224" s="5" t="s">
        <v>7611</v>
      </c>
      <c r="BV3224" s="5" t="s">
        <v>3010</v>
      </c>
      <c r="BW3224" s="5" t="s">
        <v>2357</v>
      </c>
    </row>
    <row r="3225" spans="51:75" x14ac:dyDescent="0.3">
      <c r="AY3225" s="12" t="e">
        <f>VLOOKUP(C3225,#REF!, 2,FALSE)</f>
        <v>#REF!</v>
      </c>
      <c r="BM3225" s="5" t="s">
        <v>7612</v>
      </c>
      <c r="BN3225" s="5" t="s">
        <v>633</v>
      </c>
      <c r="BO3225" s="5" t="s">
        <v>7613</v>
      </c>
      <c r="BU3225" s="5" t="s">
        <v>7612</v>
      </c>
      <c r="BV3225" s="5" t="s">
        <v>633</v>
      </c>
      <c r="BW3225" s="5" t="s">
        <v>7613</v>
      </c>
    </row>
    <row r="3226" spans="51:75" x14ac:dyDescent="0.3">
      <c r="AY3226" s="12" t="e">
        <f>VLOOKUP(C3226,#REF!, 2,FALSE)</f>
        <v>#REF!</v>
      </c>
      <c r="BM3226" s="5" t="s">
        <v>7614</v>
      </c>
      <c r="BN3226" s="5" t="s">
        <v>865</v>
      </c>
      <c r="BO3226" s="5" t="s">
        <v>7615</v>
      </c>
      <c r="BU3226" s="5" t="s">
        <v>7614</v>
      </c>
      <c r="BV3226" s="5" t="s">
        <v>865</v>
      </c>
      <c r="BW3226" s="5" t="s">
        <v>7615</v>
      </c>
    </row>
    <row r="3227" spans="51:75" x14ac:dyDescent="0.3">
      <c r="AY3227" s="12" t="e">
        <f>VLOOKUP(C3227,#REF!, 2,FALSE)</f>
        <v>#REF!</v>
      </c>
      <c r="BM3227" s="5" t="s">
        <v>1350</v>
      </c>
      <c r="BN3227" s="5" t="s">
        <v>1345</v>
      </c>
      <c r="BO3227" s="5" t="s">
        <v>3789</v>
      </c>
      <c r="BU3227" s="5" t="s">
        <v>1350</v>
      </c>
      <c r="BV3227" s="5" t="s">
        <v>1345</v>
      </c>
      <c r="BW3227" s="5" t="s">
        <v>3789</v>
      </c>
    </row>
    <row r="3228" spans="51:75" x14ac:dyDescent="0.3">
      <c r="AY3228" s="12" t="e">
        <f>VLOOKUP(C3228,#REF!, 2,FALSE)</f>
        <v>#REF!</v>
      </c>
      <c r="BM3228" s="5" t="s">
        <v>7616</v>
      </c>
      <c r="BN3228" s="5" t="s">
        <v>708</v>
      </c>
      <c r="BO3228" s="5" t="s">
        <v>7617</v>
      </c>
      <c r="BU3228" s="5" t="s">
        <v>7616</v>
      </c>
      <c r="BV3228" s="5" t="s">
        <v>708</v>
      </c>
      <c r="BW3228" s="5" t="s">
        <v>7617</v>
      </c>
    </row>
    <row r="3229" spans="51:75" x14ac:dyDescent="0.3">
      <c r="AY3229" s="12" t="e">
        <f>VLOOKUP(C3229,#REF!, 2,FALSE)</f>
        <v>#REF!</v>
      </c>
      <c r="BM3229" s="5" t="s">
        <v>7618</v>
      </c>
      <c r="BN3229" s="5" t="s">
        <v>699</v>
      </c>
      <c r="BO3229" s="5" t="s">
        <v>2360</v>
      </c>
      <c r="BU3229" s="5" t="s">
        <v>7618</v>
      </c>
      <c r="BV3229" s="5" t="s">
        <v>699</v>
      </c>
      <c r="BW3229" s="5" t="s">
        <v>2360</v>
      </c>
    </row>
    <row r="3230" spans="51:75" x14ac:dyDescent="0.3">
      <c r="AY3230" s="12" t="e">
        <f>VLOOKUP(C3230,#REF!, 2,FALSE)</f>
        <v>#REF!</v>
      </c>
      <c r="BM3230" s="5" t="s">
        <v>7619</v>
      </c>
      <c r="BN3230" s="5" t="s">
        <v>2986</v>
      </c>
      <c r="BO3230" s="5" t="s">
        <v>2986</v>
      </c>
      <c r="BU3230" s="5" t="s">
        <v>7619</v>
      </c>
      <c r="BV3230" s="5" t="s">
        <v>2986</v>
      </c>
      <c r="BW3230" s="5" t="s">
        <v>2986</v>
      </c>
    </row>
    <row r="3231" spans="51:75" x14ac:dyDescent="0.3">
      <c r="AY3231" s="12" t="e">
        <f>VLOOKUP(C3231,#REF!, 2,FALSE)</f>
        <v>#REF!</v>
      </c>
      <c r="BM3231" s="5" t="s">
        <v>7620</v>
      </c>
      <c r="BN3231" s="5" t="s">
        <v>2986</v>
      </c>
      <c r="BO3231" s="5" t="s">
        <v>2986</v>
      </c>
      <c r="BU3231" s="5" t="s">
        <v>7620</v>
      </c>
      <c r="BV3231" s="5" t="s">
        <v>2986</v>
      </c>
      <c r="BW3231" s="5" t="s">
        <v>2986</v>
      </c>
    </row>
    <row r="3232" spans="51:75" x14ac:dyDescent="0.3">
      <c r="AY3232" s="12" t="e">
        <f>VLOOKUP(C3232,#REF!, 2,FALSE)</f>
        <v>#REF!</v>
      </c>
      <c r="BM3232" s="5" t="s">
        <v>1351</v>
      </c>
      <c r="BN3232" s="5" t="s">
        <v>628</v>
      </c>
      <c r="BO3232" s="5" t="s">
        <v>7621</v>
      </c>
      <c r="BU3232" s="5" t="s">
        <v>1351</v>
      </c>
      <c r="BV3232" s="5" t="s">
        <v>628</v>
      </c>
      <c r="BW3232" s="5" t="s">
        <v>7621</v>
      </c>
    </row>
    <row r="3233" spans="51:75" x14ac:dyDescent="0.3">
      <c r="AY3233" s="12" t="e">
        <f>VLOOKUP(C3233,#REF!, 2,FALSE)</f>
        <v>#REF!</v>
      </c>
      <c r="BM3233" s="5" t="s">
        <v>7622</v>
      </c>
      <c r="BN3233" s="5" t="s">
        <v>855</v>
      </c>
      <c r="BO3233" s="5" t="s">
        <v>4384</v>
      </c>
      <c r="BU3233" s="5" t="s">
        <v>7622</v>
      </c>
      <c r="BV3233" s="5" t="s">
        <v>855</v>
      </c>
      <c r="BW3233" s="5" t="s">
        <v>4384</v>
      </c>
    </row>
    <row r="3234" spans="51:75" x14ac:dyDescent="0.3">
      <c r="AY3234" s="12" t="e">
        <f>VLOOKUP(C3234,#REF!, 2,FALSE)</f>
        <v>#REF!</v>
      </c>
      <c r="BM3234" s="5" t="s">
        <v>1352</v>
      </c>
      <c r="BN3234" s="5" t="s">
        <v>672</v>
      </c>
      <c r="BO3234" s="5" t="s">
        <v>7623</v>
      </c>
      <c r="BU3234" s="5" t="s">
        <v>1352</v>
      </c>
      <c r="BV3234" s="5" t="s">
        <v>672</v>
      </c>
      <c r="BW3234" s="5" t="s">
        <v>7623</v>
      </c>
    </row>
    <row r="3235" spans="51:75" x14ac:dyDescent="0.3">
      <c r="AY3235" s="12" t="e">
        <f>VLOOKUP(C3235,#REF!, 2,FALSE)</f>
        <v>#REF!</v>
      </c>
      <c r="BM3235" s="5" t="s">
        <v>7624</v>
      </c>
      <c r="BN3235" s="5" t="s">
        <v>1345</v>
      </c>
      <c r="BO3235" s="5" t="s">
        <v>7625</v>
      </c>
      <c r="BU3235" s="5" t="s">
        <v>7624</v>
      </c>
      <c r="BV3235" s="5" t="s">
        <v>1345</v>
      </c>
      <c r="BW3235" s="5" t="s">
        <v>7625</v>
      </c>
    </row>
    <row r="3236" spans="51:75" x14ac:dyDescent="0.3">
      <c r="AY3236" s="12" t="e">
        <f>VLOOKUP(C3236,#REF!, 2,FALSE)</f>
        <v>#REF!</v>
      </c>
      <c r="BM3236" s="5" t="s">
        <v>7627</v>
      </c>
      <c r="BN3236" s="5" t="s">
        <v>642</v>
      </c>
      <c r="BO3236" s="5" t="s">
        <v>7628</v>
      </c>
      <c r="BU3236" s="5" t="s">
        <v>7627</v>
      </c>
      <c r="BV3236" s="5" t="s">
        <v>642</v>
      </c>
      <c r="BW3236" s="5" t="s">
        <v>7628</v>
      </c>
    </row>
    <row r="3237" spans="51:75" x14ac:dyDescent="0.3">
      <c r="AY3237" s="12" t="e">
        <f>VLOOKUP(C3237,#REF!, 2,FALSE)</f>
        <v>#REF!</v>
      </c>
      <c r="BM3237" s="5" t="s">
        <v>7630</v>
      </c>
      <c r="BN3237" s="5" t="s">
        <v>665</v>
      </c>
      <c r="BO3237" s="5" t="s">
        <v>716</v>
      </c>
      <c r="BU3237" s="5" t="s">
        <v>7630</v>
      </c>
      <c r="BV3237" s="5" t="s">
        <v>665</v>
      </c>
      <c r="BW3237" s="5" t="s">
        <v>716</v>
      </c>
    </row>
    <row r="3238" spans="51:75" x14ac:dyDescent="0.3">
      <c r="AY3238" s="12" t="e">
        <f>VLOOKUP(C3238,#REF!, 2,FALSE)</f>
        <v>#REF!</v>
      </c>
      <c r="BM3238" s="5" t="s">
        <v>7631</v>
      </c>
      <c r="BN3238" s="5" t="s">
        <v>615</v>
      </c>
      <c r="BO3238" s="5" t="s">
        <v>7632</v>
      </c>
      <c r="BU3238" s="5" t="s">
        <v>7631</v>
      </c>
      <c r="BV3238" s="5" t="s">
        <v>615</v>
      </c>
      <c r="BW3238" s="5" t="s">
        <v>7632</v>
      </c>
    </row>
    <row r="3239" spans="51:75" x14ac:dyDescent="0.3">
      <c r="AY3239" s="12" t="e">
        <f>VLOOKUP(C3239,#REF!, 2,FALSE)</f>
        <v>#REF!</v>
      </c>
      <c r="BM3239" s="5" t="s">
        <v>7633</v>
      </c>
      <c r="BN3239" s="5" t="s">
        <v>669</v>
      </c>
      <c r="BO3239" s="5" t="s">
        <v>7635</v>
      </c>
      <c r="BU3239" s="5" t="s">
        <v>7633</v>
      </c>
      <c r="BV3239" s="5" t="s">
        <v>669</v>
      </c>
      <c r="BW3239" s="5" t="s">
        <v>7635</v>
      </c>
    </row>
    <row r="3240" spans="51:75" x14ac:dyDescent="0.3">
      <c r="AY3240" s="12" t="e">
        <f>VLOOKUP(C3240,#REF!, 2,FALSE)</f>
        <v>#REF!</v>
      </c>
      <c r="BM3240" s="5" t="s">
        <v>7637</v>
      </c>
      <c r="BN3240" s="5" t="s">
        <v>2982</v>
      </c>
      <c r="BO3240" s="5" t="s">
        <v>7638</v>
      </c>
      <c r="BU3240" s="5" t="s">
        <v>7637</v>
      </c>
      <c r="BV3240" s="5" t="s">
        <v>2982</v>
      </c>
      <c r="BW3240" s="5" t="s">
        <v>7638</v>
      </c>
    </row>
    <row r="3241" spans="51:75" x14ac:dyDescent="0.3">
      <c r="AY3241" s="12" t="e">
        <f>VLOOKUP(C3241,#REF!, 2,FALSE)</f>
        <v>#REF!</v>
      </c>
      <c r="BM3241" s="5" t="s">
        <v>7639</v>
      </c>
      <c r="BN3241" s="5" t="s">
        <v>778</v>
      </c>
      <c r="BO3241" s="5" t="s">
        <v>3086</v>
      </c>
      <c r="BU3241" s="5" t="s">
        <v>7639</v>
      </c>
      <c r="BV3241" s="5" t="s">
        <v>778</v>
      </c>
      <c r="BW3241" s="5" t="s">
        <v>3086</v>
      </c>
    </row>
    <row r="3242" spans="51:75" x14ac:dyDescent="0.3">
      <c r="AY3242" s="12" t="e">
        <f>VLOOKUP(C3242,#REF!, 2,FALSE)</f>
        <v>#REF!</v>
      </c>
      <c r="BM3242" s="5" t="s">
        <v>1353</v>
      </c>
      <c r="BN3242" s="5" t="s">
        <v>3210</v>
      </c>
      <c r="BO3242" s="5" t="s">
        <v>6814</v>
      </c>
      <c r="BU3242" s="5" t="s">
        <v>1353</v>
      </c>
      <c r="BV3242" s="5" t="s">
        <v>3210</v>
      </c>
      <c r="BW3242" s="5" t="s">
        <v>6814</v>
      </c>
    </row>
    <row r="3243" spans="51:75" x14ac:dyDescent="0.3">
      <c r="AY3243" s="12" t="e">
        <f>VLOOKUP(C3243,#REF!, 2,FALSE)</f>
        <v>#REF!</v>
      </c>
      <c r="BM3243" s="5" t="s">
        <v>7641</v>
      </c>
      <c r="BN3243" s="5" t="s">
        <v>665</v>
      </c>
      <c r="BO3243" s="5" t="s">
        <v>2362</v>
      </c>
      <c r="BU3243" s="5" t="s">
        <v>7641</v>
      </c>
      <c r="BV3243" s="5" t="s">
        <v>665</v>
      </c>
      <c r="BW3243" s="5" t="s">
        <v>2362</v>
      </c>
    </row>
    <row r="3244" spans="51:75" x14ac:dyDescent="0.3">
      <c r="AY3244" s="12" t="e">
        <f>VLOOKUP(C3244,#REF!, 2,FALSE)</f>
        <v>#REF!</v>
      </c>
      <c r="BM3244" s="5" t="s">
        <v>105</v>
      </c>
      <c r="BN3244" s="5" t="s">
        <v>665</v>
      </c>
      <c r="BO3244" s="5" t="s">
        <v>5417</v>
      </c>
      <c r="BU3244" s="5" t="s">
        <v>105</v>
      </c>
      <c r="BV3244" s="5" t="s">
        <v>665</v>
      </c>
      <c r="BW3244" s="5" t="s">
        <v>5417</v>
      </c>
    </row>
    <row r="3245" spans="51:75" x14ac:dyDescent="0.3">
      <c r="AY3245" s="12" t="e">
        <f>VLOOKUP(C3245,#REF!, 2,FALSE)</f>
        <v>#REF!</v>
      </c>
      <c r="BM3245" s="5" t="s">
        <v>7642</v>
      </c>
      <c r="BN3245" s="5" t="s">
        <v>734</v>
      </c>
      <c r="BO3245" s="5" t="s">
        <v>3404</v>
      </c>
      <c r="BU3245" s="5" t="s">
        <v>7642</v>
      </c>
      <c r="BV3245" s="5" t="s">
        <v>734</v>
      </c>
      <c r="BW3245" s="5" t="s">
        <v>3404</v>
      </c>
    </row>
    <row r="3246" spans="51:75" x14ac:dyDescent="0.3">
      <c r="AY3246" s="12" t="e">
        <f>VLOOKUP(C3246,#REF!, 2,FALSE)</f>
        <v>#REF!</v>
      </c>
      <c r="BM3246" s="5" t="s">
        <v>126</v>
      </c>
      <c r="BN3246" s="5" t="s">
        <v>3050</v>
      </c>
      <c r="BO3246" s="5" t="s">
        <v>7643</v>
      </c>
      <c r="BU3246" s="5" t="s">
        <v>126</v>
      </c>
      <c r="BV3246" s="5" t="s">
        <v>3050</v>
      </c>
      <c r="BW3246" s="5" t="s">
        <v>7643</v>
      </c>
    </row>
    <row r="3247" spans="51:75" x14ac:dyDescent="0.3">
      <c r="AY3247" s="12" t="e">
        <f>VLOOKUP(C3247,#REF!, 2,FALSE)</f>
        <v>#REF!</v>
      </c>
      <c r="BM3247" s="5" t="s">
        <v>7644</v>
      </c>
      <c r="BN3247" s="5" t="s">
        <v>3210</v>
      </c>
      <c r="BO3247" s="5" t="s">
        <v>7398</v>
      </c>
      <c r="BU3247" s="5" t="s">
        <v>7644</v>
      </c>
      <c r="BV3247" s="5" t="s">
        <v>3210</v>
      </c>
      <c r="BW3247" s="5" t="s">
        <v>7398</v>
      </c>
    </row>
    <row r="3248" spans="51:75" x14ac:dyDescent="0.3">
      <c r="AY3248" s="12" t="e">
        <f>VLOOKUP(C3248,#REF!, 2,FALSE)</f>
        <v>#REF!</v>
      </c>
      <c r="BM3248" s="5" t="s">
        <v>1354</v>
      </c>
      <c r="BN3248" s="5" t="s">
        <v>642</v>
      </c>
      <c r="BO3248" s="5" t="s">
        <v>1660</v>
      </c>
      <c r="BU3248" s="5" t="s">
        <v>1354</v>
      </c>
      <c r="BV3248" s="5" t="s">
        <v>642</v>
      </c>
      <c r="BW3248" s="5" t="s">
        <v>1660</v>
      </c>
    </row>
    <row r="3249" spans="51:75" x14ac:dyDescent="0.3">
      <c r="AY3249" s="12" t="e">
        <f>VLOOKUP(C3249,#REF!, 2,FALSE)</f>
        <v>#REF!</v>
      </c>
      <c r="BM3249" s="5" t="s">
        <v>7646</v>
      </c>
      <c r="BN3249" s="5" t="s">
        <v>3210</v>
      </c>
      <c r="BO3249" s="5" t="s">
        <v>7398</v>
      </c>
      <c r="BU3249" s="5" t="s">
        <v>7646</v>
      </c>
      <c r="BV3249" s="5" t="s">
        <v>3210</v>
      </c>
      <c r="BW3249" s="5" t="s">
        <v>7398</v>
      </c>
    </row>
    <row r="3250" spans="51:75" x14ac:dyDescent="0.3">
      <c r="AY3250" s="12" t="e">
        <f>VLOOKUP(C3250,#REF!, 2,FALSE)</f>
        <v>#REF!</v>
      </c>
      <c r="BM3250" s="5" t="s">
        <v>7647</v>
      </c>
      <c r="BN3250" s="5" t="s">
        <v>865</v>
      </c>
      <c r="BO3250" s="5" t="s">
        <v>732</v>
      </c>
      <c r="BU3250" s="5" t="s">
        <v>7647</v>
      </c>
      <c r="BV3250" s="5" t="s">
        <v>865</v>
      </c>
      <c r="BW3250" s="5" t="s">
        <v>732</v>
      </c>
    </row>
    <row r="3251" spans="51:75" x14ac:dyDescent="0.3">
      <c r="AY3251" s="12" t="e">
        <f>VLOOKUP(C3251,#REF!, 2,FALSE)</f>
        <v>#REF!</v>
      </c>
      <c r="BM3251" s="5" t="s">
        <v>7648</v>
      </c>
      <c r="BN3251" s="5" t="s">
        <v>3210</v>
      </c>
      <c r="BO3251" s="5" t="s">
        <v>2395</v>
      </c>
      <c r="BU3251" s="5" t="s">
        <v>7648</v>
      </c>
      <c r="BV3251" s="5" t="s">
        <v>3210</v>
      </c>
      <c r="BW3251" s="5" t="s">
        <v>2395</v>
      </c>
    </row>
    <row r="3252" spans="51:75" x14ac:dyDescent="0.3">
      <c r="AY3252" s="12" t="e">
        <f>VLOOKUP(C3252,#REF!, 2,FALSE)</f>
        <v>#REF!</v>
      </c>
      <c r="BM3252" s="5" t="s">
        <v>7649</v>
      </c>
      <c r="BN3252" s="5" t="s">
        <v>722</v>
      </c>
      <c r="BO3252" s="5" t="s">
        <v>700</v>
      </c>
      <c r="BU3252" s="5" t="s">
        <v>7649</v>
      </c>
      <c r="BV3252" s="5" t="s">
        <v>722</v>
      </c>
      <c r="BW3252" s="5" t="s">
        <v>700</v>
      </c>
    </row>
    <row r="3253" spans="51:75" x14ac:dyDescent="0.3">
      <c r="AY3253" s="12" t="e">
        <f>VLOOKUP(C3253,#REF!, 2,FALSE)</f>
        <v>#REF!</v>
      </c>
      <c r="BM3253" s="5" t="s">
        <v>1355</v>
      </c>
      <c r="BN3253" s="5" t="s">
        <v>718</v>
      </c>
      <c r="BO3253" s="5" t="s">
        <v>695</v>
      </c>
      <c r="BU3253" s="5" t="s">
        <v>1355</v>
      </c>
      <c r="BV3253" s="5" t="s">
        <v>718</v>
      </c>
      <c r="BW3253" s="5" t="s">
        <v>695</v>
      </c>
    </row>
    <row r="3254" spans="51:75" x14ac:dyDescent="0.3">
      <c r="AY3254" s="12" t="e">
        <f>VLOOKUP(C3254,#REF!, 2,FALSE)</f>
        <v>#REF!</v>
      </c>
      <c r="BM3254" s="5" t="s">
        <v>7650</v>
      </c>
      <c r="BN3254" s="5" t="s">
        <v>3210</v>
      </c>
      <c r="BO3254" s="5" t="s">
        <v>1428</v>
      </c>
      <c r="BU3254" s="5" t="s">
        <v>7650</v>
      </c>
      <c r="BV3254" s="5" t="s">
        <v>3210</v>
      </c>
      <c r="BW3254" s="5" t="s">
        <v>1428</v>
      </c>
    </row>
    <row r="3255" spans="51:75" x14ac:dyDescent="0.3">
      <c r="AY3255" s="12" t="e">
        <f>VLOOKUP(C3255,#REF!, 2,FALSE)</f>
        <v>#REF!</v>
      </c>
      <c r="BM3255" s="5" t="s">
        <v>7651</v>
      </c>
      <c r="BN3255" s="5" t="s">
        <v>3210</v>
      </c>
      <c r="BO3255" s="5" t="s">
        <v>3983</v>
      </c>
      <c r="BU3255" s="5" t="s">
        <v>7651</v>
      </c>
      <c r="BV3255" s="5" t="s">
        <v>3210</v>
      </c>
      <c r="BW3255" s="5" t="s">
        <v>3983</v>
      </c>
    </row>
    <row r="3256" spans="51:75" x14ac:dyDescent="0.3">
      <c r="AY3256" s="12" t="e">
        <f>VLOOKUP(C3256,#REF!, 2,FALSE)</f>
        <v>#REF!</v>
      </c>
      <c r="BM3256" s="5" t="s">
        <v>7652</v>
      </c>
      <c r="BN3256" s="5" t="s">
        <v>3210</v>
      </c>
      <c r="BO3256" s="5" t="s">
        <v>700</v>
      </c>
      <c r="BU3256" s="5" t="s">
        <v>7652</v>
      </c>
      <c r="BV3256" s="5" t="s">
        <v>3210</v>
      </c>
      <c r="BW3256" s="5" t="s">
        <v>700</v>
      </c>
    </row>
    <row r="3257" spans="51:75" x14ac:dyDescent="0.3">
      <c r="AY3257" s="12" t="e">
        <f>VLOOKUP(C3257,#REF!, 2,FALSE)</f>
        <v>#REF!</v>
      </c>
      <c r="BM3257" s="5" t="s">
        <v>7653</v>
      </c>
      <c r="BN3257" s="5" t="s">
        <v>3010</v>
      </c>
      <c r="BO3257" s="5" t="s">
        <v>1446</v>
      </c>
      <c r="BU3257" s="5" t="s">
        <v>7653</v>
      </c>
      <c r="BV3257" s="5" t="s">
        <v>3010</v>
      </c>
      <c r="BW3257" s="5" t="s">
        <v>1446</v>
      </c>
    </row>
    <row r="3258" spans="51:75" x14ac:dyDescent="0.3">
      <c r="AY3258" s="12" t="e">
        <f>VLOOKUP(C3258,#REF!, 2,FALSE)</f>
        <v>#REF!</v>
      </c>
      <c r="BM3258" s="5" t="s">
        <v>7654</v>
      </c>
      <c r="BN3258" s="5" t="s">
        <v>1345</v>
      </c>
      <c r="BO3258" s="5" t="s">
        <v>1400</v>
      </c>
      <c r="BU3258" s="5" t="s">
        <v>7654</v>
      </c>
      <c r="BV3258" s="5" t="s">
        <v>1345</v>
      </c>
      <c r="BW3258" s="5" t="s">
        <v>1400</v>
      </c>
    </row>
    <row r="3259" spans="51:75" x14ac:dyDescent="0.3">
      <c r="AY3259" s="12" t="e">
        <f>VLOOKUP(C3259,#REF!, 2,FALSE)</f>
        <v>#REF!</v>
      </c>
      <c r="BM3259" s="5" t="s">
        <v>7655</v>
      </c>
      <c r="BN3259" s="5" t="s">
        <v>616</v>
      </c>
      <c r="BO3259" s="5" t="s">
        <v>7656</v>
      </c>
      <c r="BU3259" s="5" t="s">
        <v>7655</v>
      </c>
      <c r="BV3259" s="5" t="s">
        <v>616</v>
      </c>
      <c r="BW3259" s="5" t="s">
        <v>7656</v>
      </c>
    </row>
    <row r="3260" spans="51:75" x14ac:dyDescent="0.3">
      <c r="AY3260" s="12" t="e">
        <f>VLOOKUP(C3260,#REF!, 2,FALSE)</f>
        <v>#REF!</v>
      </c>
      <c r="BM3260" s="5" t="s">
        <v>7657</v>
      </c>
      <c r="BN3260" s="5" t="s">
        <v>781</v>
      </c>
      <c r="BO3260" s="5" t="s">
        <v>7658</v>
      </c>
      <c r="BU3260" s="5" t="s">
        <v>7657</v>
      </c>
      <c r="BV3260" s="5" t="s">
        <v>781</v>
      </c>
      <c r="BW3260" s="5" t="s">
        <v>7658</v>
      </c>
    </row>
    <row r="3261" spans="51:75" x14ac:dyDescent="0.3">
      <c r="AY3261" s="12" t="e">
        <f>VLOOKUP(C3261,#REF!, 2,FALSE)</f>
        <v>#REF!</v>
      </c>
      <c r="BM3261" s="5" t="s">
        <v>7660</v>
      </c>
      <c r="BN3261" s="5" t="s">
        <v>722</v>
      </c>
      <c r="BO3261" s="5" t="s">
        <v>1412</v>
      </c>
      <c r="BU3261" s="5" t="s">
        <v>7660</v>
      </c>
      <c r="BV3261" s="5" t="s">
        <v>722</v>
      </c>
      <c r="BW3261" s="5" t="s">
        <v>1412</v>
      </c>
    </row>
    <row r="3262" spans="51:75" x14ac:dyDescent="0.3">
      <c r="AY3262" s="12" t="e">
        <f>VLOOKUP(C3262,#REF!, 2,FALSE)</f>
        <v>#REF!</v>
      </c>
      <c r="BM3262" s="5" t="s">
        <v>7661</v>
      </c>
      <c r="BN3262" s="5" t="s">
        <v>3010</v>
      </c>
      <c r="BO3262" s="5" t="s">
        <v>7662</v>
      </c>
      <c r="BU3262" s="5" t="s">
        <v>7661</v>
      </c>
      <c r="BV3262" s="5" t="s">
        <v>3010</v>
      </c>
      <c r="BW3262" s="5" t="s">
        <v>7662</v>
      </c>
    </row>
    <row r="3263" spans="51:75" x14ac:dyDescent="0.3">
      <c r="AY3263" s="12" t="e">
        <f>VLOOKUP(C3263,#REF!, 2,FALSE)</f>
        <v>#REF!</v>
      </c>
      <c r="BM3263" s="5" t="s">
        <v>7663</v>
      </c>
      <c r="BN3263" s="5" t="s">
        <v>783</v>
      </c>
      <c r="BO3263" s="5" t="s">
        <v>6930</v>
      </c>
      <c r="BU3263" s="5" t="s">
        <v>7663</v>
      </c>
      <c r="BV3263" s="5" t="s">
        <v>783</v>
      </c>
      <c r="BW3263" s="5" t="s">
        <v>6930</v>
      </c>
    </row>
    <row r="3264" spans="51:75" x14ac:dyDescent="0.3">
      <c r="AY3264" s="12" t="e">
        <f>VLOOKUP(C3264,#REF!, 2,FALSE)</f>
        <v>#REF!</v>
      </c>
      <c r="BM3264" s="5" t="s">
        <v>7664</v>
      </c>
      <c r="BN3264" s="5" t="s">
        <v>706</v>
      </c>
      <c r="BO3264" s="5" t="s">
        <v>7665</v>
      </c>
      <c r="BU3264" s="5" t="s">
        <v>7664</v>
      </c>
      <c r="BV3264" s="5" t="s">
        <v>706</v>
      </c>
      <c r="BW3264" s="5" t="s">
        <v>7665</v>
      </c>
    </row>
    <row r="3265" spans="51:75" x14ac:dyDescent="0.3">
      <c r="AY3265" s="12" t="e">
        <f>VLOOKUP(C3265,#REF!, 2,FALSE)</f>
        <v>#REF!</v>
      </c>
      <c r="BM3265" s="5" t="s">
        <v>1356</v>
      </c>
      <c r="BN3265" s="5" t="s">
        <v>640</v>
      </c>
      <c r="BO3265" s="5" t="s">
        <v>7666</v>
      </c>
      <c r="BU3265" s="5" t="s">
        <v>1356</v>
      </c>
      <c r="BV3265" s="5" t="s">
        <v>640</v>
      </c>
      <c r="BW3265" s="5" t="s">
        <v>7666</v>
      </c>
    </row>
    <row r="3266" spans="51:75" x14ac:dyDescent="0.3">
      <c r="AY3266" s="12" t="e">
        <f>VLOOKUP(C3266,#REF!, 2,FALSE)</f>
        <v>#REF!</v>
      </c>
      <c r="BM3266" s="5" t="s">
        <v>7667</v>
      </c>
      <c r="BN3266" s="5" t="s">
        <v>672</v>
      </c>
      <c r="BO3266" s="5" t="s">
        <v>7668</v>
      </c>
      <c r="BU3266" s="5" t="s">
        <v>7667</v>
      </c>
      <c r="BV3266" s="5" t="s">
        <v>672</v>
      </c>
      <c r="BW3266" s="5" t="s">
        <v>7668</v>
      </c>
    </row>
    <row r="3267" spans="51:75" x14ac:dyDescent="0.3">
      <c r="AY3267" s="12" t="e">
        <f>VLOOKUP(C3267,#REF!, 2,FALSE)</f>
        <v>#REF!</v>
      </c>
      <c r="BM3267" s="5" t="s">
        <v>7669</v>
      </c>
      <c r="BN3267" s="5" t="s">
        <v>3210</v>
      </c>
      <c r="BO3267" s="5" t="s">
        <v>7670</v>
      </c>
      <c r="BU3267" s="5" t="s">
        <v>7669</v>
      </c>
      <c r="BV3267" s="5" t="s">
        <v>3210</v>
      </c>
      <c r="BW3267" s="5" t="s">
        <v>7670</v>
      </c>
    </row>
    <row r="3268" spans="51:75" x14ac:dyDescent="0.3">
      <c r="AY3268" s="12" t="e">
        <f>VLOOKUP(C3268,#REF!, 2,FALSE)</f>
        <v>#REF!</v>
      </c>
      <c r="BM3268" s="5" t="s">
        <v>7671</v>
      </c>
      <c r="BN3268" s="5" t="s">
        <v>665</v>
      </c>
      <c r="BO3268" s="5" t="s">
        <v>3356</v>
      </c>
      <c r="BU3268" s="5" t="s">
        <v>7671</v>
      </c>
      <c r="BV3268" s="5" t="s">
        <v>665</v>
      </c>
      <c r="BW3268" s="5" t="s">
        <v>3356</v>
      </c>
    </row>
    <row r="3269" spans="51:75" x14ac:dyDescent="0.3">
      <c r="AY3269" s="12" t="e">
        <f>VLOOKUP(C3269,#REF!, 2,FALSE)</f>
        <v>#REF!</v>
      </c>
      <c r="BM3269" s="5" t="s">
        <v>7672</v>
      </c>
      <c r="BN3269" s="5" t="s">
        <v>3210</v>
      </c>
      <c r="BO3269" s="5" t="s">
        <v>7674</v>
      </c>
      <c r="BU3269" s="5" t="s">
        <v>7672</v>
      </c>
      <c r="BV3269" s="5" t="s">
        <v>3210</v>
      </c>
      <c r="BW3269" s="5" t="s">
        <v>7674</v>
      </c>
    </row>
    <row r="3270" spans="51:75" x14ac:dyDescent="0.3">
      <c r="AY3270" s="12" t="e">
        <f>VLOOKUP(C3270,#REF!, 2,FALSE)</f>
        <v>#REF!</v>
      </c>
      <c r="BM3270" s="5" t="s">
        <v>7675</v>
      </c>
      <c r="BN3270" s="5" t="s">
        <v>3210</v>
      </c>
      <c r="BO3270" s="5" t="s">
        <v>7676</v>
      </c>
      <c r="BU3270" s="5" t="s">
        <v>7675</v>
      </c>
      <c r="BV3270" s="5" t="s">
        <v>3210</v>
      </c>
      <c r="BW3270" s="5" t="s">
        <v>7676</v>
      </c>
    </row>
    <row r="3271" spans="51:75" x14ac:dyDescent="0.3">
      <c r="AY3271" s="12" t="e">
        <f>VLOOKUP(C3271,#REF!, 2,FALSE)</f>
        <v>#REF!</v>
      </c>
      <c r="BM3271" s="5" t="s">
        <v>7677</v>
      </c>
      <c r="BN3271" s="5" t="s">
        <v>3210</v>
      </c>
      <c r="BO3271" s="5" t="s">
        <v>700</v>
      </c>
      <c r="BU3271" s="5" t="s">
        <v>7677</v>
      </c>
      <c r="BV3271" s="5" t="s">
        <v>3210</v>
      </c>
      <c r="BW3271" s="5" t="s">
        <v>700</v>
      </c>
    </row>
    <row r="3272" spans="51:75" x14ac:dyDescent="0.3">
      <c r="AY3272" s="12" t="e">
        <f>VLOOKUP(C3272,#REF!, 2,FALSE)</f>
        <v>#REF!</v>
      </c>
      <c r="BM3272" s="5" t="s">
        <v>7678</v>
      </c>
      <c r="BN3272" s="5" t="s">
        <v>3210</v>
      </c>
      <c r="BO3272" s="5" t="s">
        <v>4419</v>
      </c>
      <c r="BU3272" s="5" t="s">
        <v>7678</v>
      </c>
      <c r="BV3272" s="5" t="s">
        <v>3210</v>
      </c>
      <c r="BW3272" s="5" t="s">
        <v>4419</v>
      </c>
    </row>
    <row r="3273" spans="51:75" x14ac:dyDescent="0.3">
      <c r="AY3273" s="12" t="e">
        <f>VLOOKUP(C3273,#REF!, 2,FALSE)</f>
        <v>#REF!</v>
      </c>
      <c r="BM3273" s="5" t="s">
        <v>7679</v>
      </c>
      <c r="BN3273" s="5" t="s">
        <v>865</v>
      </c>
      <c r="BO3273" s="5" t="s">
        <v>629</v>
      </c>
      <c r="BU3273" s="5" t="s">
        <v>7679</v>
      </c>
      <c r="BV3273" s="5" t="s">
        <v>865</v>
      </c>
      <c r="BW3273" s="5" t="s">
        <v>629</v>
      </c>
    </row>
    <row r="3274" spans="51:75" x14ac:dyDescent="0.3">
      <c r="AY3274" s="12" t="e">
        <f>VLOOKUP(C3274,#REF!, 2,FALSE)</f>
        <v>#REF!</v>
      </c>
      <c r="BM3274" s="5" t="s">
        <v>125</v>
      </c>
      <c r="BN3274" s="5" t="s">
        <v>722</v>
      </c>
      <c r="BO3274" s="5" t="s">
        <v>7680</v>
      </c>
      <c r="BU3274" s="5" t="s">
        <v>125</v>
      </c>
      <c r="BV3274" s="5" t="s">
        <v>722</v>
      </c>
      <c r="BW3274" s="5" t="s">
        <v>7680</v>
      </c>
    </row>
    <row r="3275" spans="51:75" x14ac:dyDescent="0.3">
      <c r="AY3275" s="12" t="e">
        <f>VLOOKUP(C3275,#REF!, 2,FALSE)</f>
        <v>#REF!</v>
      </c>
      <c r="BM3275" s="5" t="s">
        <v>7681</v>
      </c>
      <c r="BN3275" s="5" t="s">
        <v>722</v>
      </c>
      <c r="BO3275" s="5" t="s">
        <v>2173</v>
      </c>
      <c r="BU3275" s="5" t="s">
        <v>7681</v>
      </c>
      <c r="BV3275" s="5" t="s">
        <v>722</v>
      </c>
      <c r="BW3275" s="5" t="s">
        <v>2173</v>
      </c>
    </row>
    <row r="3276" spans="51:75" x14ac:dyDescent="0.3">
      <c r="AY3276" s="12" t="e">
        <f>VLOOKUP(C3276,#REF!, 2,FALSE)</f>
        <v>#REF!</v>
      </c>
      <c r="BM3276" s="5" t="s">
        <v>7682</v>
      </c>
      <c r="BN3276" s="5" t="s">
        <v>852</v>
      </c>
      <c r="BO3276" s="5" t="s">
        <v>4138</v>
      </c>
      <c r="BU3276" s="5" t="s">
        <v>7682</v>
      </c>
      <c r="BV3276" s="5" t="s">
        <v>852</v>
      </c>
      <c r="BW3276" s="5" t="s">
        <v>4138</v>
      </c>
    </row>
    <row r="3277" spans="51:75" x14ac:dyDescent="0.3">
      <c r="AY3277" s="12" t="e">
        <f>VLOOKUP(C3277,#REF!, 2,FALSE)</f>
        <v>#REF!</v>
      </c>
      <c r="BM3277" s="5" t="s">
        <v>7683</v>
      </c>
      <c r="BN3277" s="5" t="s">
        <v>2982</v>
      </c>
      <c r="BO3277" s="5" t="s">
        <v>5876</v>
      </c>
      <c r="BU3277" s="5" t="s">
        <v>7683</v>
      </c>
      <c r="BV3277" s="5" t="s">
        <v>2982</v>
      </c>
      <c r="BW3277" s="5" t="s">
        <v>5876</v>
      </c>
    </row>
    <row r="3278" spans="51:75" x14ac:dyDescent="0.3">
      <c r="AY3278" s="12" t="e">
        <f>VLOOKUP(C3278,#REF!, 2,FALSE)</f>
        <v>#REF!</v>
      </c>
      <c r="BM3278" s="5" t="s">
        <v>1357</v>
      </c>
      <c r="BN3278" s="5" t="s">
        <v>3210</v>
      </c>
      <c r="BO3278" s="5" t="s">
        <v>620</v>
      </c>
      <c r="BU3278" s="5" t="s">
        <v>1357</v>
      </c>
      <c r="BV3278" s="5" t="s">
        <v>3210</v>
      </c>
      <c r="BW3278" s="5" t="s">
        <v>620</v>
      </c>
    </row>
    <row r="3279" spans="51:75" x14ac:dyDescent="0.3">
      <c r="AY3279" s="12" t="e">
        <f>VLOOKUP(C3279,#REF!, 2,FALSE)</f>
        <v>#REF!</v>
      </c>
      <c r="BM3279" s="5" t="s">
        <v>7684</v>
      </c>
      <c r="BN3279" s="5" t="s">
        <v>3210</v>
      </c>
      <c r="BO3279" s="5" t="s">
        <v>629</v>
      </c>
      <c r="BU3279" s="5" t="s">
        <v>7684</v>
      </c>
      <c r="BV3279" s="5" t="s">
        <v>3210</v>
      </c>
      <c r="BW3279" s="5" t="s">
        <v>629</v>
      </c>
    </row>
    <row r="3280" spans="51:75" x14ac:dyDescent="0.3">
      <c r="AY3280" s="12" t="e">
        <f>VLOOKUP(C3280,#REF!, 2,FALSE)</f>
        <v>#REF!</v>
      </c>
      <c r="BM3280" s="5" t="s">
        <v>7685</v>
      </c>
      <c r="BN3280" s="5" t="s">
        <v>3210</v>
      </c>
      <c r="BO3280" s="5" t="s">
        <v>695</v>
      </c>
      <c r="BU3280" s="5" t="s">
        <v>7685</v>
      </c>
      <c r="BV3280" s="5" t="s">
        <v>3210</v>
      </c>
      <c r="BW3280" s="5" t="s">
        <v>695</v>
      </c>
    </row>
    <row r="3281" spans="51:75" x14ac:dyDescent="0.3">
      <c r="AY3281" s="12" t="e">
        <f>VLOOKUP(C3281,#REF!, 2,FALSE)</f>
        <v>#REF!</v>
      </c>
      <c r="BM3281" s="5" t="s">
        <v>7686</v>
      </c>
      <c r="BN3281" s="5" t="s">
        <v>3210</v>
      </c>
      <c r="BO3281" s="5" t="s">
        <v>700</v>
      </c>
      <c r="BU3281" s="5" t="s">
        <v>7686</v>
      </c>
      <c r="BV3281" s="5" t="s">
        <v>3210</v>
      </c>
      <c r="BW3281" s="5" t="s">
        <v>700</v>
      </c>
    </row>
    <row r="3282" spans="51:75" x14ac:dyDescent="0.3">
      <c r="AY3282" s="12" t="e">
        <f>VLOOKUP(C3282,#REF!, 2,FALSE)</f>
        <v>#REF!</v>
      </c>
      <c r="BM3282" s="5" t="s">
        <v>7687</v>
      </c>
      <c r="BN3282" s="5" t="s">
        <v>1142</v>
      </c>
      <c r="BO3282" s="5" t="s">
        <v>7688</v>
      </c>
      <c r="BU3282" s="5" t="s">
        <v>7687</v>
      </c>
      <c r="BV3282" s="5" t="s">
        <v>1142</v>
      </c>
      <c r="BW3282" s="5" t="s">
        <v>7688</v>
      </c>
    </row>
    <row r="3283" spans="51:75" x14ac:dyDescent="0.3">
      <c r="AY3283" s="12" t="e">
        <f>VLOOKUP(C3283,#REF!, 2,FALSE)</f>
        <v>#REF!</v>
      </c>
      <c r="BM3283" s="5" t="s">
        <v>7689</v>
      </c>
      <c r="BN3283" s="5" t="s">
        <v>3210</v>
      </c>
      <c r="BO3283" s="5" t="s">
        <v>700</v>
      </c>
      <c r="BU3283" s="5" t="s">
        <v>7689</v>
      </c>
      <c r="BV3283" s="5" t="s">
        <v>3210</v>
      </c>
      <c r="BW3283" s="5" t="s">
        <v>700</v>
      </c>
    </row>
    <row r="3284" spans="51:75" x14ac:dyDescent="0.3">
      <c r="AY3284" s="12" t="e">
        <f>VLOOKUP(C3284,#REF!, 2,FALSE)</f>
        <v>#REF!</v>
      </c>
      <c r="BM3284" s="5" t="s">
        <v>1358</v>
      </c>
      <c r="BN3284" s="5" t="s">
        <v>3210</v>
      </c>
      <c r="BO3284" s="5" t="s">
        <v>700</v>
      </c>
      <c r="BU3284" s="5" t="s">
        <v>1358</v>
      </c>
      <c r="BV3284" s="5" t="s">
        <v>3210</v>
      </c>
      <c r="BW3284" s="5" t="s">
        <v>700</v>
      </c>
    </row>
    <row r="3285" spans="51:75" x14ac:dyDescent="0.3">
      <c r="AY3285" s="12" t="e">
        <f>VLOOKUP(C3285,#REF!, 2,FALSE)</f>
        <v>#REF!</v>
      </c>
      <c r="BM3285" s="5" t="s">
        <v>7691</v>
      </c>
      <c r="BN3285" s="5" t="s">
        <v>669</v>
      </c>
      <c r="BO3285" s="5" t="s">
        <v>1227</v>
      </c>
      <c r="BU3285" s="5" t="s">
        <v>7691</v>
      </c>
      <c r="BV3285" s="5" t="s">
        <v>669</v>
      </c>
      <c r="BW3285" s="5" t="s">
        <v>1227</v>
      </c>
    </row>
    <row r="3286" spans="51:75" x14ac:dyDescent="0.3">
      <c r="AY3286" s="12" t="e">
        <f>VLOOKUP(C3286,#REF!, 2,FALSE)</f>
        <v>#REF!</v>
      </c>
      <c r="BM3286" s="5" t="s">
        <v>1359</v>
      </c>
      <c r="BN3286" s="5" t="s">
        <v>17003</v>
      </c>
      <c r="BO3286" s="5" t="s">
        <v>4809</v>
      </c>
      <c r="BU3286" s="5" t="s">
        <v>1359</v>
      </c>
      <c r="BV3286" s="5" t="s">
        <v>17003</v>
      </c>
      <c r="BW3286" s="5" t="s">
        <v>4809</v>
      </c>
    </row>
    <row r="3287" spans="51:75" x14ac:dyDescent="0.3">
      <c r="AY3287" s="12" t="e">
        <f>VLOOKUP(C3287,#REF!, 2,FALSE)</f>
        <v>#REF!</v>
      </c>
      <c r="BM3287" s="5" t="s">
        <v>1360</v>
      </c>
      <c r="BN3287" s="5" t="s">
        <v>852</v>
      </c>
      <c r="BO3287" s="5" t="s">
        <v>5534</v>
      </c>
      <c r="BU3287" s="5" t="s">
        <v>1360</v>
      </c>
      <c r="BV3287" s="5" t="s">
        <v>852</v>
      </c>
      <c r="BW3287" s="5" t="s">
        <v>5534</v>
      </c>
    </row>
    <row r="3288" spans="51:75" x14ac:dyDescent="0.3">
      <c r="AY3288" s="12" t="e">
        <f>VLOOKUP(C3288,#REF!, 2,FALSE)</f>
        <v>#REF!</v>
      </c>
      <c r="BM3288" s="5" t="s">
        <v>7692</v>
      </c>
      <c r="BN3288" s="5" t="s">
        <v>3050</v>
      </c>
      <c r="BO3288" s="5" t="s">
        <v>7693</v>
      </c>
      <c r="BU3288" s="5" t="s">
        <v>7692</v>
      </c>
      <c r="BV3288" s="5" t="s">
        <v>3050</v>
      </c>
      <c r="BW3288" s="5" t="s">
        <v>7693</v>
      </c>
    </row>
    <row r="3289" spans="51:75" x14ac:dyDescent="0.3">
      <c r="AY3289" s="12" t="e">
        <f>VLOOKUP(C3289,#REF!, 2,FALSE)</f>
        <v>#REF!</v>
      </c>
      <c r="BM3289" s="5" t="s">
        <v>7694</v>
      </c>
      <c r="BN3289" s="5" t="s">
        <v>3010</v>
      </c>
      <c r="BO3289" s="5" t="s">
        <v>2101</v>
      </c>
      <c r="BU3289" s="5" t="s">
        <v>7694</v>
      </c>
      <c r="BV3289" s="5" t="s">
        <v>3010</v>
      </c>
      <c r="BW3289" s="5" t="s">
        <v>2101</v>
      </c>
    </row>
    <row r="3290" spans="51:75" x14ac:dyDescent="0.3">
      <c r="AY3290" s="12" t="e">
        <f>VLOOKUP(C3290,#REF!, 2,FALSE)</f>
        <v>#REF!</v>
      </c>
      <c r="BM3290" s="5" t="s">
        <v>7695</v>
      </c>
      <c r="BN3290" s="5" t="s">
        <v>3210</v>
      </c>
      <c r="BO3290" s="5" t="s">
        <v>7696</v>
      </c>
      <c r="BU3290" s="5" t="s">
        <v>7695</v>
      </c>
      <c r="BV3290" s="5" t="s">
        <v>3210</v>
      </c>
      <c r="BW3290" s="5" t="s">
        <v>7696</v>
      </c>
    </row>
    <row r="3291" spans="51:75" x14ac:dyDescent="0.3">
      <c r="AY3291" s="12" t="e">
        <f>VLOOKUP(C3291,#REF!, 2,FALSE)</f>
        <v>#REF!</v>
      </c>
      <c r="BM3291" s="5" t="s">
        <v>7697</v>
      </c>
      <c r="BN3291" s="5" t="s">
        <v>3088</v>
      </c>
      <c r="BO3291" s="5" t="s">
        <v>3770</v>
      </c>
      <c r="BU3291" s="5" t="s">
        <v>7697</v>
      </c>
      <c r="BV3291" s="5" t="s">
        <v>3088</v>
      </c>
      <c r="BW3291" s="5" t="s">
        <v>3770</v>
      </c>
    </row>
    <row r="3292" spans="51:75" x14ac:dyDescent="0.3">
      <c r="AY3292" s="12" t="e">
        <f>VLOOKUP(C3292,#REF!, 2,FALSE)</f>
        <v>#REF!</v>
      </c>
      <c r="BM3292" s="5" t="s">
        <v>7698</v>
      </c>
      <c r="BN3292" s="5" t="s">
        <v>3033</v>
      </c>
      <c r="BO3292" s="5" t="s">
        <v>7515</v>
      </c>
      <c r="BU3292" s="5" t="s">
        <v>7698</v>
      </c>
      <c r="BV3292" s="5" t="s">
        <v>3033</v>
      </c>
      <c r="BW3292" s="5" t="s">
        <v>7515</v>
      </c>
    </row>
    <row r="3293" spans="51:75" x14ac:dyDescent="0.3">
      <c r="AY3293" s="12" t="e">
        <f>VLOOKUP(C3293,#REF!, 2,FALSE)</f>
        <v>#REF!</v>
      </c>
      <c r="BM3293" s="5" t="s">
        <v>7699</v>
      </c>
      <c r="BN3293" s="5" t="s">
        <v>3033</v>
      </c>
      <c r="BO3293" s="5" t="s">
        <v>2481</v>
      </c>
      <c r="BU3293" s="5" t="s">
        <v>7699</v>
      </c>
      <c r="BV3293" s="5" t="s">
        <v>3033</v>
      </c>
      <c r="BW3293" s="5" t="s">
        <v>2481</v>
      </c>
    </row>
    <row r="3294" spans="51:75" x14ac:dyDescent="0.3">
      <c r="AY3294" s="12" t="e">
        <f>VLOOKUP(C3294,#REF!, 2,FALSE)</f>
        <v>#REF!</v>
      </c>
      <c r="BM3294" s="5" t="s">
        <v>1361</v>
      </c>
      <c r="BN3294" s="5" t="s">
        <v>3261</v>
      </c>
      <c r="BO3294" s="5" t="s">
        <v>712</v>
      </c>
      <c r="BU3294" s="5" t="s">
        <v>1361</v>
      </c>
      <c r="BV3294" s="5" t="s">
        <v>3261</v>
      </c>
      <c r="BW3294" s="5" t="s">
        <v>712</v>
      </c>
    </row>
    <row r="3295" spans="51:75" x14ac:dyDescent="0.3">
      <c r="AY3295" s="12" t="e">
        <f>VLOOKUP(C3295,#REF!, 2,FALSE)</f>
        <v>#REF!</v>
      </c>
      <c r="BM3295" s="5" t="s">
        <v>106</v>
      </c>
      <c r="BN3295" s="5" t="s">
        <v>1142</v>
      </c>
      <c r="BO3295" s="5" t="s">
        <v>5116</v>
      </c>
      <c r="BU3295" s="5" t="s">
        <v>106</v>
      </c>
      <c r="BV3295" s="5" t="s">
        <v>1142</v>
      </c>
      <c r="BW3295" s="5" t="s">
        <v>5116</v>
      </c>
    </row>
    <row r="3296" spans="51:75" x14ac:dyDescent="0.3">
      <c r="AY3296" s="12" t="e">
        <f>VLOOKUP(C3296,#REF!, 2,FALSE)</f>
        <v>#REF!</v>
      </c>
      <c r="BM3296" s="5" t="s">
        <v>7700</v>
      </c>
      <c r="BN3296" s="5" t="s">
        <v>3050</v>
      </c>
      <c r="BO3296" s="5" t="s">
        <v>6739</v>
      </c>
      <c r="BU3296" s="5" t="s">
        <v>7700</v>
      </c>
      <c r="BV3296" s="5" t="s">
        <v>3050</v>
      </c>
      <c r="BW3296" s="5" t="s">
        <v>6739</v>
      </c>
    </row>
    <row r="3297" spans="51:75" x14ac:dyDescent="0.3">
      <c r="AY3297" s="12" t="e">
        <f>VLOOKUP(C3297,#REF!, 2,FALSE)</f>
        <v>#REF!</v>
      </c>
      <c r="BM3297" s="5" t="s">
        <v>7701</v>
      </c>
      <c r="BN3297" s="5" t="s">
        <v>1142</v>
      </c>
      <c r="BO3297" s="5" t="s">
        <v>7702</v>
      </c>
      <c r="BU3297" s="5" t="s">
        <v>7701</v>
      </c>
      <c r="BV3297" s="5" t="s">
        <v>1142</v>
      </c>
      <c r="BW3297" s="5" t="s">
        <v>7702</v>
      </c>
    </row>
    <row r="3298" spans="51:75" x14ac:dyDescent="0.3">
      <c r="AY3298" s="12" t="e">
        <f>VLOOKUP(C3298,#REF!, 2,FALSE)</f>
        <v>#REF!</v>
      </c>
      <c r="BM3298" s="5" t="s">
        <v>7703</v>
      </c>
      <c r="BN3298" s="5" t="s">
        <v>17003</v>
      </c>
      <c r="BO3298" s="5" t="s">
        <v>1753</v>
      </c>
      <c r="BU3298" s="5" t="s">
        <v>7703</v>
      </c>
      <c r="BV3298" s="5" t="s">
        <v>17003</v>
      </c>
      <c r="BW3298" s="5" t="s">
        <v>1753</v>
      </c>
    </row>
    <row r="3299" spans="51:75" x14ac:dyDescent="0.3">
      <c r="AY3299" s="12" t="e">
        <f>VLOOKUP(C3299,#REF!, 2,FALSE)</f>
        <v>#REF!</v>
      </c>
      <c r="BM3299" s="5" t="s">
        <v>1362</v>
      </c>
      <c r="BN3299" s="5" t="s">
        <v>17003</v>
      </c>
      <c r="BO3299" s="5" t="s">
        <v>7704</v>
      </c>
      <c r="BU3299" s="5" t="s">
        <v>1362</v>
      </c>
      <c r="BV3299" s="5" t="s">
        <v>17003</v>
      </c>
      <c r="BW3299" s="5" t="s">
        <v>7704</v>
      </c>
    </row>
    <row r="3300" spans="51:75" x14ac:dyDescent="0.3">
      <c r="AY3300" s="12" t="e">
        <f>VLOOKUP(C3300,#REF!, 2,FALSE)</f>
        <v>#REF!</v>
      </c>
      <c r="BM3300" s="5" t="s">
        <v>7705</v>
      </c>
      <c r="BN3300" s="5" t="s">
        <v>3261</v>
      </c>
      <c r="BO3300" s="5" t="s">
        <v>5292</v>
      </c>
      <c r="BU3300" s="5" t="s">
        <v>7705</v>
      </c>
      <c r="BV3300" s="5" t="s">
        <v>3261</v>
      </c>
      <c r="BW3300" s="5" t="s">
        <v>5292</v>
      </c>
    </row>
    <row r="3301" spans="51:75" x14ac:dyDescent="0.3">
      <c r="AY3301" s="12" t="e">
        <f>VLOOKUP(C3301,#REF!, 2,FALSE)</f>
        <v>#REF!</v>
      </c>
      <c r="BM3301" s="5" t="s">
        <v>7706</v>
      </c>
      <c r="BN3301" s="5" t="s">
        <v>628</v>
      </c>
      <c r="BO3301" s="5" t="s">
        <v>7707</v>
      </c>
      <c r="BU3301" s="5" t="s">
        <v>7706</v>
      </c>
      <c r="BV3301" s="5" t="s">
        <v>628</v>
      </c>
      <c r="BW3301" s="5" t="s">
        <v>7707</v>
      </c>
    </row>
    <row r="3302" spans="51:75" x14ac:dyDescent="0.3">
      <c r="AY3302" s="12" t="e">
        <f>VLOOKUP(C3302,#REF!, 2,FALSE)</f>
        <v>#REF!</v>
      </c>
      <c r="BM3302" s="5" t="s">
        <v>1363</v>
      </c>
      <c r="BN3302" s="5" t="s">
        <v>3261</v>
      </c>
      <c r="BO3302" s="5" t="s">
        <v>1058</v>
      </c>
      <c r="BU3302" s="5" t="s">
        <v>1363</v>
      </c>
      <c r="BV3302" s="5" t="s">
        <v>3261</v>
      </c>
      <c r="BW3302" s="5" t="s">
        <v>1058</v>
      </c>
    </row>
    <row r="3303" spans="51:75" x14ac:dyDescent="0.3">
      <c r="AY3303" s="12" t="e">
        <f>VLOOKUP(C3303,#REF!, 2,FALSE)</f>
        <v>#REF!</v>
      </c>
      <c r="BM3303" s="5" t="s">
        <v>7708</v>
      </c>
      <c r="BN3303" s="5" t="s">
        <v>3010</v>
      </c>
      <c r="BO3303" s="5" t="s">
        <v>5117</v>
      </c>
      <c r="BU3303" s="5" t="s">
        <v>7708</v>
      </c>
      <c r="BV3303" s="5" t="s">
        <v>3010</v>
      </c>
      <c r="BW3303" s="5" t="s">
        <v>5117</v>
      </c>
    </row>
    <row r="3304" spans="51:75" x14ac:dyDescent="0.3">
      <c r="AY3304" s="12" t="e">
        <f>VLOOKUP(C3304,#REF!, 2,FALSE)</f>
        <v>#REF!</v>
      </c>
      <c r="BM3304" s="5" t="s">
        <v>7709</v>
      </c>
      <c r="BN3304" s="5" t="s">
        <v>1345</v>
      </c>
      <c r="BO3304" s="5" t="s">
        <v>5530</v>
      </c>
      <c r="BU3304" s="5" t="s">
        <v>7709</v>
      </c>
      <c r="BV3304" s="5" t="s">
        <v>1345</v>
      </c>
      <c r="BW3304" s="5" t="s">
        <v>5530</v>
      </c>
    </row>
    <row r="3305" spans="51:75" x14ac:dyDescent="0.3">
      <c r="AY3305" s="12" t="e">
        <f>VLOOKUP(C3305,#REF!, 2,FALSE)</f>
        <v>#REF!</v>
      </c>
      <c r="BM3305" s="5" t="s">
        <v>7710</v>
      </c>
      <c r="BN3305" s="5" t="s">
        <v>1345</v>
      </c>
      <c r="BO3305" s="5" t="s">
        <v>7711</v>
      </c>
      <c r="BU3305" s="5" t="s">
        <v>7710</v>
      </c>
      <c r="BV3305" s="5" t="s">
        <v>1345</v>
      </c>
      <c r="BW3305" s="5" t="s">
        <v>7711</v>
      </c>
    </row>
    <row r="3306" spans="51:75" x14ac:dyDescent="0.3">
      <c r="AY3306" s="12" t="e">
        <f>VLOOKUP(C3306,#REF!, 2,FALSE)</f>
        <v>#REF!</v>
      </c>
      <c r="BM3306" s="5" t="s">
        <v>7712</v>
      </c>
      <c r="BN3306" s="5" t="s">
        <v>3010</v>
      </c>
      <c r="BO3306" s="5" t="s">
        <v>3584</v>
      </c>
      <c r="BU3306" s="5" t="s">
        <v>7712</v>
      </c>
      <c r="BV3306" s="5" t="s">
        <v>3010</v>
      </c>
      <c r="BW3306" s="5" t="s">
        <v>3584</v>
      </c>
    </row>
    <row r="3307" spans="51:75" x14ac:dyDescent="0.3">
      <c r="AY3307" s="12" t="e">
        <f>VLOOKUP(C3307,#REF!, 2,FALSE)</f>
        <v>#REF!</v>
      </c>
      <c r="BM3307" s="5" t="s">
        <v>7713</v>
      </c>
      <c r="BN3307" s="5" t="s">
        <v>1142</v>
      </c>
      <c r="BO3307" s="5" t="s">
        <v>1603</v>
      </c>
      <c r="BU3307" s="5" t="s">
        <v>7713</v>
      </c>
      <c r="BV3307" s="5" t="s">
        <v>1142</v>
      </c>
      <c r="BW3307" s="5" t="s">
        <v>1603</v>
      </c>
    </row>
    <row r="3308" spans="51:75" x14ac:dyDescent="0.3">
      <c r="AY3308" s="12" t="e">
        <f>VLOOKUP(C3308,#REF!, 2,FALSE)</f>
        <v>#REF!</v>
      </c>
      <c r="BM3308" s="5" t="s">
        <v>7714</v>
      </c>
      <c r="BN3308" s="5" t="s">
        <v>3210</v>
      </c>
      <c r="BO3308" s="5" t="s">
        <v>2890</v>
      </c>
      <c r="BU3308" s="5" t="s">
        <v>7714</v>
      </c>
      <c r="BV3308" s="5" t="s">
        <v>3210</v>
      </c>
      <c r="BW3308" s="5" t="s">
        <v>2890</v>
      </c>
    </row>
    <row r="3309" spans="51:75" x14ac:dyDescent="0.3">
      <c r="AY3309" s="12" t="e">
        <f>VLOOKUP(C3309,#REF!, 2,FALSE)</f>
        <v>#REF!</v>
      </c>
      <c r="BM3309" s="5" t="s">
        <v>1364</v>
      </c>
      <c r="BN3309" s="5" t="s">
        <v>781</v>
      </c>
      <c r="BO3309" s="5" t="s">
        <v>7715</v>
      </c>
      <c r="BU3309" s="5" t="s">
        <v>1364</v>
      </c>
      <c r="BV3309" s="5" t="s">
        <v>781</v>
      </c>
      <c r="BW3309" s="5" t="s">
        <v>7715</v>
      </c>
    </row>
    <row r="3310" spans="51:75" x14ac:dyDescent="0.3">
      <c r="AY3310" s="12" t="e">
        <f>VLOOKUP(C3310,#REF!, 2,FALSE)</f>
        <v>#REF!</v>
      </c>
      <c r="BM3310" s="5" t="s">
        <v>1365</v>
      </c>
      <c r="BN3310" s="5" t="s">
        <v>3210</v>
      </c>
      <c r="BO3310" s="5" t="s">
        <v>1233</v>
      </c>
      <c r="BU3310" s="5" t="s">
        <v>1365</v>
      </c>
      <c r="BV3310" s="5" t="s">
        <v>3210</v>
      </c>
      <c r="BW3310" s="5" t="s">
        <v>1233</v>
      </c>
    </row>
    <row r="3311" spans="51:75" x14ac:dyDescent="0.3">
      <c r="AY3311" s="12" t="e">
        <f>VLOOKUP(C3311,#REF!, 2,FALSE)</f>
        <v>#REF!</v>
      </c>
      <c r="BM3311" s="5" t="s">
        <v>7716</v>
      </c>
      <c r="BN3311" s="5" t="s">
        <v>1345</v>
      </c>
      <c r="BO3311" s="5" t="s">
        <v>7717</v>
      </c>
      <c r="BU3311" s="5" t="s">
        <v>7716</v>
      </c>
      <c r="BV3311" s="5" t="s">
        <v>1345</v>
      </c>
      <c r="BW3311" s="5" t="s">
        <v>7717</v>
      </c>
    </row>
    <row r="3312" spans="51:75" x14ac:dyDescent="0.3">
      <c r="AY3312" s="12" t="e">
        <f>VLOOKUP(C3312,#REF!, 2,FALSE)</f>
        <v>#REF!</v>
      </c>
      <c r="BM3312" s="5" t="s">
        <v>7718</v>
      </c>
      <c r="BN3312" s="5" t="s">
        <v>640</v>
      </c>
      <c r="BO3312" s="5" t="s">
        <v>7719</v>
      </c>
      <c r="BU3312" s="5" t="s">
        <v>7718</v>
      </c>
      <c r="BV3312" s="5" t="s">
        <v>640</v>
      </c>
      <c r="BW3312" s="5" t="s">
        <v>7719</v>
      </c>
    </row>
    <row r="3313" spans="51:75" x14ac:dyDescent="0.3">
      <c r="AY3313" s="12" t="e">
        <f>VLOOKUP(C3313,#REF!, 2,FALSE)</f>
        <v>#REF!</v>
      </c>
      <c r="BM3313" s="5" t="s">
        <v>7720</v>
      </c>
      <c r="BN3313" s="5" t="s">
        <v>1275</v>
      </c>
      <c r="BO3313" s="5" t="s">
        <v>5107</v>
      </c>
      <c r="BU3313" s="5" t="s">
        <v>7720</v>
      </c>
      <c r="BV3313" s="5" t="s">
        <v>1275</v>
      </c>
      <c r="BW3313" s="5" t="s">
        <v>5107</v>
      </c>
    </row>
    <row r="3314" spans="51:75" x14ac:dyDescent="0.3">
      <c r="AY3314" s="12" t="e">
        <f>VLOOKUP(C3314,#REF!, 2,FALSE)</f>
        <v>#REF!</v>
      </c>
      <c r="BM3314" s="5" t="s">
        <v>7722</v>
      </c>
      <c r="BN3314" s="5" t="s">
        <v>852</v>
      </c>
      <c r="BO3314" s="5" t="s">
        <v>7723</v>
      </c>
      <c r="BU3314" s="5" t="s">
        <v>7722</v>
      </c>
      <c r="BV3314" s="5" t="s">
        <v>852</v>
      </c>
      <c r="BW3314" s="5" t="s">
        <v>7723</v>
      </c>
    </row>
    <row r="3315" spans="51:75" x14ac:dyDescent="0.3">
      <c r="AY3315" s="12" t="e">
        <f>VLOOKUP(C3315,#REF!, 2,FALSE)</f>
        <v>#REF!</v>
      </c>
      <c r="BM3315" s="5" t="s">
        <v>7724</v>
      </c>
      <c r="BN3315" s="5" t="s">
        <v>852</v>
      </c>
      <c r="BO3315" s="5" t="s">
        <v>5938</v>
      </c>
      <c r="BU3315" s="5" t="s">
        <v>7724</v>
      </c>
      <c r="BV3315" s="5" t="s">
        <v>852</v>
      </c>
      <c r="BW3315" s="5" t="s">
        <v>5938</v>
      </c>
    </row>
    <row r="3316" spans="51:75" x14ac:dyDescent="0.3">
      <c r="AY3316" s="12" t="e">
        <f>VLOOKUP(C3316,#REF!, 2,FALSE)</f>
        <v>#REF!</v>
      </c>
      <c r="BM3316" s="5" t="s">
        <v>7725</v>
      </c>
      <c r="BN3316" s="5" t="s">
        <v>3050</v>
      </c>
      <c r="BO3316" s="5" t="s">
        <v>4523</v>
      </c>
      <c r="BU3316" s="5" t="s">
        <v>7725</v>
      </c>
      <c r="BV3316" s="5" t="s">
        <v>3050</v>
      </c>
      <c r="BW3316" s="5" t="s">
        <v>4523</v>
      </c>
    </row>
    <row r="3317" spans="51:75" x14ac:dyDescent="0.3">
      <c r="AY3317" s="12" t="e">
        <f>VLOOKUP(C3317,#REF!, 2,FALSE)</f>
        <v>#REF!</v>
      </c>
      <c r="BM3317" s="5" t="s">
        <v>7726</v>
      </c>
      <c r="BN3317" s="5" t="s">
        <v>1345</v>
      </c>
      <c r="BO3317" s="5" t="s">
        <v>7723</v>
      </c>
      <c r="BU3317" s="5" t="s">
        <v>7726</v>
      </c>
      <c r="BV3317" s="5" t="s">
        <v>1345</v>
      </c>
      <c r="BW3317" s="5" t="s">
        <v>7723</v>
      </c>
    </row>
    <row r="3318" spans="51:75" x14ac:dyDescent="0.3">
      <c r="AY3318" s="12" t="e">
        <f>VLOOKUP(C3318,#REF!, 2,FALSE)</f>
        <v>#REF!</v>
      </c>
      <c r="BM3318" s="5" t="s">
        <v>7727</v>
      </c>
      <c r="BN3318" s="5" t="s">
        <v>3210</v>
      </c>
      <c r="BO3318" s="5" t="s">
        <v>4344</v>
      </c>
      <c r="BU3318" s="5" t="s">
        <v>7727</v>
      </c>
      <c r="BV3318" s="5" t="s">
        <v>3210</v>
      </c>
      <c r="BW3318" s="5" t="s">
        <v>4344</v>
      </c>
    </row>
    <row r="3319" spans="51:75" x14ac:dyDescent="0.3">
      <c r="AY3319" s="12" t="e">
        <f>VLOOKUP(C3319,#REF!, 2,FALSE)</f>
        <v>#REF!</v>
      </c>
      <c r="BM3319" s="5" t="s">
        <v>7728</v>
      </c>
      <c r="BN3319" s="5" t="s">
        <v>3261</v>
      </c>
      <c r="BO3319" s="5" t="s">
        <v>7729</v>
      </c>
      <c r="BU3319" s="5" t="s">
        <v>7728</v>
      </c>
      <c r="BV3319" s="5" t="s">
        <v>3261</v>
      </c>
      <c r="BW3319" s="5" t="s">
        <v>7729</v>
      </c>
    </row>
    <row r="3320" spans="51:75" x14ac:dyDescent="0.3">
      <c r="AY3320" s="12" t="e">
        <f>VLOOKUP(C3320,#REF!, 2,FALSE)</f>
        <v>#REF!</v>
      </c>
      <c r="BM3320" s="5" t="s">
        <v>7730</v>
      </c>
      <c r="BN3320" s="5" t="s">
        <v>3210</v>
      </c>
      <c r="BO3320" s="5" t="s">
        <v>3799</v>
      </c>
      <c r="BU3320" s="5" t="s">
        <v>7730</v>
      </c>
      <c r="BV3320" s="5" t="s">
        <v>3210</v>
      </c>
      <c r="BW3320" s="5" t="s">
        <v>3799</v>
      </c>
    </row>
    <row r="3321" spans="51:75" x14ac:dyDescent="0.3">
      <c r="AY3321" s="12" t="e">
        <f>VLOOKUP(C3321,#REF!, 2,FALSE)</f>
        <v>#REF!</v>
      </c>
      <c r="BM3321" s="5" t="s">
        <v>124</v>
      </c>
      <c r="BN3321" s="5" t="s">
        <v>2982</v>
      </c>
      <c r="BO3321" s="5" t="s">
        <v>3799</v>
      </c>
      <c r="BU3321" s="5" t="s">
        <v>124</v>
      </c>
      <c r="BV3321" s="5" t="s">
        <v>2982</v>
      </c>
      <c r="BW3321" s="5" t="s">
        <v>3799</v>
      </c>
    </row>
    <row r="3322" spans="51:75" x14ac:dyDescent="0.3">
      <c r="AY3322" s="12" t="e">
        <f>VLOOKUP(C3322,#REF!, 2,FALSE)</f>
        <v>#REF!</v>
      </c>
      <c r="BM3322" s="5" t="s">
        <v>7731</v>
      </c>
      <c r="BN3322" s="5" t="s">
        <v>3092</v>
      </c>
      <c r="BO3322" s="5" t="s">
        <v>5367</v>
      </c>
      <c r="BU3322" s="5" t="s">
        <v>7731</v>
      </c>
      <c r="BV3322" s="5" t="s">
        <v>3092</v>
      </c>
      <c r="BW3322" s="5" t="s">
        <v>5367</v>
      </c>
    </row>
    <row r="3323" spans="51:75" x14ac:dyDescent="0.3">
      <c r="AY3323" s="12" t="e">
        <f>VLOOKUP(C3323,#REF!, 2,FALSE)</f>
        <v>#REF!</v>
      </c>
      <c r="BM3323" s="5" t="s">
        <v>7732</v>
      </c>
      <c r="BN3323" s="5" t="s">
        <v>783</v>
      </c>
      <c r="BO3323" s="5" t="s">
        <v>7733</v>
      </c>
      <c r="BU3323" s="5" t="s">
        <v>7732</v>
      </c>
      <c r="BV3323" s="5" t="s">
        <v>783</v>
      </c>
      <c r="BW3323" s="5" t="s">
        <v>7733</v>
      </c>
    </row>
    <row r="3324" spans="51:75" x14ac:dyDescent="0.3">
      <c r="AY3324" s="12" t="e">
        <f>VLOOKUP(C3324,#REF!, 2,FALSE)</f>
        <v>#REF!</v>
      </c>
      <c r="BM3324" s="5" t="s">
        <v>7734</v>
      </c>
      <c r="BN3324" s="5" t="s">
        <v>722</v>
      </c>
      <c r="BO3324" s="5" t="s">
        <v>7721</v>
      </c>
      <c r="BU3324" s="5" t="s">
        <v>7734</v>
      </c>
      <c r="BV3324" s="5" t="s">
        <v>722</v>
      </c>
      <c r="BW3324" s="5" t="s">
        <v>7721</v>
      </c>
    </row>
    <row r="3325" spans="51:75" x14ac:dyDescent="0.3">
      <c r="AY3325" s="12" t="e">
        <f>VLOOKUP(C3325,#REF!, 2,FALSE)</f>
        <v>#REF!</v>
      </c>
      <c r="BM3325" s="5" t="s">
        <v>7735</v>
      </c>
      <c r="BN3325" s="5" t="s">
        <v>630</v>
      </c>
      <c r="BO3325" s="5" t="s">
        <v>1284</v>
      </c>
      <c r="BU3325" s="5" t="s">
        <v>7735</v>
      </c>
      <c r="BV3325" s="5" t="s">
        <v>630</v>
      </c>
      <c r="BW3325" s="5" t="s">
        <v>1284</v>
      </c>
    </row>
    <row r="3326" spans="51:75" x14ac:dyDescent="0.3">
      <c r="AY3326" s="12" t="e">
        <f>VLOOKUP(C3326,#REF!, 2,FALSE)</f>
        <v>#REF!</v>
      </c>
      <c r="BM3326" s="5" t="s">
        <v>1366</v>
      </c>
      <c r="BN3326" s="5" t="s">
        <v>1345</v>
      </c>
      <c r="BO3326" s="5" t="s">
        <v>773</v>
      </c>
      <c r="BU3326" s="5" t="s">
        <v>1366</v>
      </c>
      <c r="BV3326" s="5" t="s">
        <v>1345</v>
      </c>
      <c r="BW3326" s="5" t="s">
        <v>773</v>
      </c>
    </row>
    <row r="3327" spans="51:75" x14ac:dyDescent="0.3">
      <c r="AY3327" s="12" t="e">
        <f>VLOOKUP(C3327,#REF!, 2,FALSE)</f>
        <v>#REF!</v>
      </c>
      <c r="BM3327" s="5" t="s">
        <v>7736</v>
      </c>
      <c r="BN3327" s="5" t="s">
        <v>3210</v>
      </c>
      <c r="BO3327" s="5" t="s">
        <v>1210</v>
      </c>
      <c r="BU3327" s="5" t="s">
        <v>7736</v>
      </c>
      <c r="BV3327" s="5" t="s">
        <v>3210</v>
      </c>
      <c r="BW3327" s="5" t="s">
        <v>1210</v>
      </c>
    </row>
    <row r="3328" spans="51:75" x14ac:dyDescent="0.3">
      <c r="AY3328" s="12" t="e">
        <f>VLOOKUP(C3328,#REF!, 2,FALSE)</f>
        <v>#REF!</v>
      </c>
      <c r="BM3328" s="5" t="s">
        <v>7737</v>
      </c>
      <c r="BN3328" s="5" t="s">
        <v>3050</v>
      </c>
      <c r="BO3328" s="5" t="s">
        <v>7738</v>
      </c>
      <c r="BU3328" s="5" t="s">
        <v>7737</v>
      </c>
      <c r="BV3328" s="5" t="s">
        <v>3050</v>
      </c>
      <c r="BW3328" s="5" t="s">
        <v>7738</v>
      </c>
    </row>
    <row r="3329" spans="51:75" x14ac:dyDescent="0.3">
      <c r="AY3329" s="12" t="e">
        <f>VLOOKUP(C3329,#REF!, 2,FALSE)</f>
        <v>#REF!</v>
      </c>
      <c r="BM3329" s="5" t="s">
        <v>7739</v>
      </c>
      <c r="BN3329" s="5" t="s">
        <v>1345</v>
      </c>
      <c r="BO3329" s="5" t="s">
        <v>3770</v>
      </c>
      <c r="BU3329" s="5" t="s">
        <v>7739</v>
      </c>
      <c r="BV3329" s="5" t="s">
        <v>1345</v>
      </c>
      <c r="BW3329" s="5" t="s">
        <v>3770</v>
      </c>
    </row>
    <row r="3330" spans="51:75" x14ac:dyDescent="0.3">
      <c r="AY3330" s="12" t="e">
        <f>VLOOKUP(C3330,#REF!, 2,FALSE)</f>
        <v>#REF!</v>
      </c>
      <c r="BM3330" s="5" t="s">
        <v>7740</v>
      </c>
      <c r="BN3330" s="5" t="s">
        <v>2986</v>
      </c>
      <c r="BO3330" s="5" t="s">
        <v>2986</v>
      </c>
      <c r="BU3330" s="5" t="s">
        <v>7740</v>
      </c>
      <c r="BV3330" s="5" t="s">
        <v>2986</v>
      </c>
      <c r="BW3330" s="5" t="s">
        <v>2986</v>
      </c>
    </row>
    <row r="3331" spans="51:75" x14ac:dyDescent="0.3">
      <c r="AY3331" s="12" t="e">
        <f>VLOOKUP(C3331,#REF!, 2,FALSE)</f>
        <v>#REF!</v>
      </c>
      <c r="BM3331" s="5" t="s">
        <v>7741</v>
      </c>
      <c r="BN3331" s="5" t="s">
        <v>2982</v>
      </c>
      <c r="BO3331" s="5" t="s">
        <v>2403</v>
      </c>
      <c r="BU3331" s="5" t="s">
        <v>7741</v>
      </c>
      <c r="BV3331" s="5" t="s">
        <v>2982</v>
      </c>
      <c r="BW3331" s="5" t="s">
        <v>2403</v>
      </c>
    </row>
    <row r="3332" spans="51:75" x14ac:dyDescent="0.3">
      <c r="AY3332" s="12" t="e">
        <f>VLOOKUP(C3332,#REF!, 2,FALSE)</f>
        <v>#REF!</v>
      </c>
      <c r="BM3332" s="5" t="s">
        <v>7742</v>
      </c>
      <c r="BN3332" s="5" t="s">
        <v>630</v>
      </c>
      <c r="BO3332" s="5" t="s">
        <v>1207</v>
      </c>
      <c r="BU3332" s="5" t="s">
        <v>7742</v>
      </c>
      <c r="BV3332" s="5" t="s">
        <v>630</v>
      </c>
      <c r="BW3332" s="5" t="s">
        <v>1207</v>
      </c>
    </row>
    <row r="3333" spans="51:75" x14ac:dyDescent="0.3">
      <c r="AY3333" s="12" t="e">
        <f>VLOOKUP(C3333,#REF!, 2,FALSE)</f>
        <v>#REF!</v>
      </c>
      <c r="BM3333" s="5" t="s">
        <v>7743</v>
      </c>
      <c r="BN3333" s="5" t="s">
        <v>3033</v>
      </c>
      <c r="BO3333" s="5" t="s">
        <v>773</v>
      </c>
      <c r="BU3333" s="5" t="s">
        <v>7743</v>
      </c>
      <c r="BV3333" s="5" t="s">
        <v>3033</v>
      </c>
      <c r="BW3333" s="5" t="s">
        <v>773</v>
      </c>
    </row>
    <row r="3334" spans="51:75" x14ac:dyDescent="0.3">
      <c r="AY3334" s="12" t="e">
        <f>VLOOKUP(C3334,#REF!, 2,FALSE)</f>
        <v>#REF!</v>
      </c>
      <c r="BM3334" s="5" t="s">
        <v>7744</v>
      </c>
      <c r="BN3334" s="5" t="s">
        <v>3033</v>
      </c>
      <c r="BO3334" s="5" t="s">
        <v>773</v>
      </c>
      <c r="BU3334" s="5" t="s">
        <v>7744</v>
      </c>
      <c r="BV3334" s="5" t="s">
        <v>3033</v>
      </c>
      <c r="BW3334" s="5" t="s">
        <v>773</v>
      </c>
    </row>
    <row r="3335" spans="51:75" x14ac:dyDescent="0.3">
      <c r="AY3335" s="12" t="e">
        <f>VLOOKUP(C3335,#REF!, 2,FALSE)</f>
        <v>#REF!</v>
      </c>
      <c r="BM3335" s="5" t="s">
        <v>7745</v>
      </c>
      <c r="BN3335" s="5" t="s">
        <v>3033</v>
      </c>
      <c r="BO3335" s="5" t="s">
        <v>773</v>
      </c>
      <c r="BU3335" s="5" t="s">
        <v>7745</v>
      </c>
      <c r="BV3335" s="5" t="s">
        <v>3033</v>
      </c>
      <c r="BW3335" s="5" t="s">
        <v>773</v>
      </c>
    </row>
    <row r="3336" spans="51:75" x14ac:dyDescent="0.3">
      <c r="AY3336" s="12" t="e">
        <f>VLOOKUP(C3336,#REF!, 2,FALSE)</f>
        <v>#REF!</v>
      </c>
      <c r="BM3336" s="5" t="s">
        <v>7746</v>
      </c>
      <c r="BN3336" s="5" t="s">
        <v>3010</v>
      </c>
      <c r="BO3336" s="5" t="s">
        <v>2058</v>
      </c>
      <c r="BU3336" s="5" t="s">
        <v>7746</v>
      </c>
      <c r="BV3336" s="5" t="s">
        <v>3010</v>
      </c>
      <c r="BW3336" s="5" t="s">
        <v>2058</v>
      </c>
    </row>
    <row r="3337" spans="51:75" x14ac:dyDescent="0.3">
      <c r="AY3337" s="12" t="e">
        <f>VLOOKUP(C3337,#REF!, 2,FALSE)</f>
        <v>#REF!</v>
      </c>
      <c r="BM3337" s="5" t="s">
        <v>7747</v>
      </c>
      <c r="BN3337" s="5" t="s">
        <v>3007</v>
      </c>
      <c r="BO3337" s="5" t="s">
        <v>668</v>
      </c>
      <c r="BU3337" s="5" t="s">
        <v>7747</v>
      </c>
      <c r="BV3337" s="5" t="s">
        <v>3007</v>
      </c>
      <c r="BW3337" s="5" t="s">
        <v>668</v>
      </c>
    </row>
    <row r="3338" spans="51:75" x14ac:dyDescent="0.3">
      <c r="AY3338" s="12" t="e">
        <f>VLOOKUP(C3338,#REF!, 2,FALSE)</f>
        <v>#REF!</v>
      </c>
      <c r="BM3338" s="5" t="s">
        <v>7748</v>
      </c>
      <c r="BN3338" s="5" t="s">
        <v>3092</v>
      </c>
      <c r="BO3338" s="5" t="s">
        <v>2986</v>
      </c>
      <c r="BU3338" s="5" t="s">
        <v>7748</v>
      </c>
      <c r="BV3338" s="5" t="s">
        <v>3092</v>
      </c>
      <c r="BW3338" s="5" t="s">
        <v>2986</v>
      </c>
    </row>
    <row r="3339" spans="51:75" x14ac:dyDescent="0.3">
      <c r="AY3339" s="12" t="e">
        <f>VLOOKUP(C3339,#REF!, 2,FALSE)</f>
        <v>#REF!</v>
      </c>
      <c r="BM3339" s="5" t="s">
        <v>7749</v>
      </c>
      <c r="BN3339" s="5" t="s">
        <v>1142</v>
      </c>
      <c r="BO3339" s="5" t="s">
        <v>1145</v>
      </c>
      <c r="BU3339" s="5" t="s">
        <v>7749</v>
      </c>
      <c r="BV3339" s="5" t="s">
        <v>1142</v>
      </c>
      <c r="BW3339" s="5" t="s">
        <v>1145</v>
      </c>
    </row>
    <row r="3340" spans="51:75" x14ac:dyDescent="0.3">
      <c r="AY3340" s="12" t="e">
        <f>VLOOKUP(C3340,#REF!, 2,FALSE)</f>
        <v>#REF!</v>
      </c>
      <c r="BM3340" s="5" t="s">
        <v>7750</v>
      </c>
      <c r="BN3340" s="5" t="s">
        <v>3088</v>
      </c>
      <c r="BO3340" s="5" t="s">
        <v>2986</v>
      </c>
      <c r="BU3340" s="5" t="s">
        <v>7750</v>
      </c>
      <c r="BV3340" s="5" t="s">
        <v>3088</v>
      </c>
      <c r="BW3340" s="5" t="s">
        <v>2986</v>
      </c>
    </row>
    <row r="3341" spans="51:75" x14ac:dyDescent="0.3">
      <c r="AY3341" s="12" t="e">
        <f>VLOOKUP(C3341,#REF!, 2,FALSE)</f>
        <v>#REF!</v>
      </c>
      <c r="BM3341" s="5" t="s">
        <v>7751</v>
      </c>
      <c r="BN3341" s="5" t="s">
        <v>1142</v>
      </c>
      <c r="BO3341" s="5" t="s">
        <v>1380</v>
      </c>
      <c r="BU3341" s="5" t="s">
        <v>7751</v>
      </c>
      <c r="BV3341" s="5" t="s">
        <v>1142</v>
      </c>
      <c r="BW3341" s="5" t="s">
        <v>1380</v>
      </c>
    </row>
    <row r="3342" spans="51:75" x14ac:dyDescent="0.3">
      <c r="AY3342" s="12" t="e">
        <f>VLOOKUP(C3342,#REF!, 2,FALSE)</f>
        <v>#REF!</v>
      </c>
      <c r="BM3342" s="5" t="s">
        <v>7752</v>
      </c>
      <c r="BN3342" s="5" t="s">
        <v>3010</v>
      </c>
      <c r="BO3342" s="5" t="s">
        <v>2986</v>
      </c>
      <c r="BU3342" s="5" t="s">
        <v>7752</v>
      </c>
      <c r="BV3342" s="5" t="s">
        <v>3010</v>
      </c>
      <c r="BW3342" s="5" t="s">
        <v>2986</v>
      </c>
    </row>
    <row r="3343" spans="51:75" x14ac:dyDescent="0.3">
      <c r="AY3343" s="12" t="e">
        <f>VLOOKUP(C3343,#REF!, 2,FALSE)</f>
        <v>#REF!</v>
      </c>
      <c r="BM3343" s="5" t="s">
        <v>7753</v>
      </c>
      <c r="BN3343" s="5" t="s">
        <v>813</v>
      </c>
      <c r="BO3343" s="5" t="s">
        <v>7754</v>
      </c>
      <c r="BU3343" s="5" t="s">
        <v>7753</v>
      </c>
      <c r="BV3343" s="5" t="s">
        <v>813</v>
      </c>
      <c r="BW3343" s="5" t="s">
        <v>7754</v>
      </c>
    </row>
    <row r="3344" spans="51:75" x14ac:dyDescent="0.3">
      <c r="AY3344" s="12" t="e">
        <f>VLOOKUP(C3344,#REF!, 2,FALSE)</f>
        <v>#REF!</v>
      </c>
      <c r="BM3344" s="5" t="s">
        <v>7755</v>
      </c>
      <c r="BN3344" s="5" t="s">
        <v>625</v>
      </c>
      <c r="BO3344" s="5" t="s">
        <v>1341</v>
      </c>
      <c r="BU3344" s="5" t="s">
        <v>7755</v>
      </c>
      <c r="BV3344" s="5" t="s">
        <v>625</v>
      </c>
      <c r="BW3344" s="5" t="s">
        <v>1341</v>
      </c>
    </row>
    <row r="3345" spans="51:75" x14ac:dyDescent="0.3">
      <c r="AY3345" s="12" t="e">
        <f>VLOOKUP(C3345,#REF!, 2,FALSE)</f>
        <v>#REF!</v>
      </c>
      <c r="BM3345" s="5" t="s">
        <v>123</v>
      </c>
      <c r="BN3345" s="5" t="s">
        <v>658</v>
      </c>
      <c r="BO3345" s="5" t="s">
        <v>7757</v>
      </c>
      <c r="BU3345" s="5" t="s">
        <v>123</v>
      </c>
      <c r="BV3345" s="5" t="s">
        <v>658</v>
      </c>
      <c r="BW3345" s="5" t="s">
        <v>7757</v>
      </c>
    </row>
    <row r="3346" spans="51:75" x14ac:dyDescent="0.3">
      <c r="AY3346" s="12" t="e">
        <f>VLOOKUP(C3346,#REF!, 2,FALSE)</f>
        <v>#REF!</v>
      </c>
      <c r="BM3346" s="5" t="s">
        <v>7758</v>
      </c>
      <c r="BN3346" s="5" t="s">
        <v>625</v>
      </c>
      <c r="BO3346" s="5" t="s">
        <v>7759</v>
      </c>
      <c r="BU3346" s="5" t="s">
        <v>7758</v>
      </c>
      <c r="BV3346" s="5" t="s">
        <v>625</v>
      </c>
      <c r="BW3346" s="5" t="s">
        <v>7759</v>
      </c>
    </row>
    <row r="3347" spans="51:75" x14ac:dyDescent="0.3">
      <c r="AY3347" s="12" t="e">
        <f>VLOOKUP(C3347,#REF!, 2,FALSE)</f>
        <v>#REF!</v>
      </c>
      <c r="BM3347" s="5" t="s">
        <v>7760</v>
      </c>
      <c r="BN3347" s="5" t="s">
        <v>3210</v>
      </c>
      <c r="BO3347" s="5" t="s">
        <v>935</v>
      </c>
      <c r="BU3347" s="5" t="s">
        <v>7760</v>
      </c>
      <c r="BV3347" s="5" t="s">
        <v>3210</v>
      </c>
      <c r="BW3347" s="5" t="s">
        <v>935</v>
      </c>
    </row>
    <row r="3348" spans="51:75" x14ac:dyDescent="0.3">
      <c r="AY3348" s="12" t="e">
        <f>VLOOKUP(C3348,#REF!, 2,FALSE)</f>
        <v>#REF!</v>
      </c>
      <c r="BM3348" s="5" t="s">
        <v>7761</v>
      </c>
      <c r="BN3348" s="5" t="s">
        <v>3210</v>
      </c>
      <c r="BO3348" s="5" t="s">
        <v>6984</v>
      </c>
      <c r="BU3348" s="5" t="s">
        <v>7761</v>
      </c>
      <c r="BV3348" s="5" t="s">
        <v>3210</v>
      </c>
      <c r="BW3348" s="5" t="s">
        <v>6984</v>
      </c>
    </row>
    <row r="3349" spans="51:75" x14ac:dyDescent="0.3">
      <c r="AY3349" s="12" t="e">
        <f>VLOOKUP(C3349,#REF!, 2,FALSE)</f>
        <v>#REF!</v>
      </c>
      <c r="BM3349" s="5" t="s">
        <v>7762</v>
      </c>
      <c r="BN3349" s="5" t="s">
        <v>1345</v>
      </c>
      <c r="BO3349" s="5" t="s">
        <v>4702</v>
      </c>
      <c r="BU3349" s="5" t="s">
        <v>7762</v>
      </c>
      <c r="BV3349" s="5" t="s">
        <v>1345</v>
      </c>
      <c r="BW3349" s="5" t="s">
        <v>4702</v>
      </c>
    </row>
    <row r="3350" spans="51:75" x14ac:dyDescent="0.3">
      <c r="AY3350" s="12" t="e">
        <f>VLOOKUP(C3350,#REF!, 2,FALSE)</f>
        <v>#REF!</v>
      </c>
      <c r="BM3350" s="5" t="s">
        <v>1367</v>
      </c>
      <c r="BN3350" s="5" t="s">
        <v>718</v>
      </c>
      <c r="BO3350" s="5" t="s">
        <v>3581</v>
      </c>
      <c r="BU3350" s="5" t="s">
        <v>1367</v>
      </c>
      <c r="BV3350" s="5" t="s">
        <v>718</v>
      </c>
      <c r="BW3350" s="5" t="s">
        <v>3581</v>
      </c>
    </row>
    <row r="3351" spans="51:75" x14ac:dyDescent="0.3">
      <c r="AY3351" s="12" t="e">
        <f>VLOOKUP(C3351,#REF!, 2,FALSE)</f>
        <v>#REF!</v>
      </c>
      <c r="BM3351" s="5" t="s">
        <v>7763</v>
      </c>
      <c r="BN3351" s="5" t="s">
        <v>1345</v>
      </c>
      <c r="BO3351" s="5" t="s">
        <v>1500</v>
      </c>
      <c r="BU3351" s="5" t="s">
        <v>7763</v>
      </c>
      <c r="BV3351" s="5" t="s">
        <v>1345</v>
      </c>
      <c r="BW3351" s="5" t="s">
        <v>1500</v>
      </c>
    </row>
    <row r="3352" spans="51:75" x14ac:dyDescent="0.3">
      <c r="AY3352" s="12" t="e">
        <f>VLOOKUP(C3352,#REF!, 2,FALSE)</f>
        <v>#REF!</v>
      </c>
      <c r="BM3352" s="5" t="s">
        <v>7764</v>
      </c>
      <c r="BN3352" s="5" t="s">
        <v>865</v>
      </c>
      <c r="BO3352" s="5" t="s">
        <v>7765</v>
      </c>
      <c r="BU3352" s="5" t="s">
        <v>7764</v>
      </c>
      <c r="BV3352" s="5" t="s">
        <v>865</v>
      </c>
      <c r="BW3352" s="5" t="s">
        <v>7765</v>
      </c>
    </row>
    <row r="3353" spans="51:75" x14ac:dyDescent="0.3">
      <c r="AY3353" s="12" t="e">
        <f>VLOOKUP(C3353,#REF!, 2,FALSE)</f>
        <v>#REF!</v>
      </c>
      <c r="BM3353" s="5" t="s">
        <v>1368</v>
      </c>
      <c r="BN3353" s="5" t="s">
        <v>865</v>
      </c>
      <c r="BO3353" s="5" t="s">
        <v>3862</v>
      </c>
      <c r="BU3353" s="5" t="s">
        <v>1368</v>
      </c>
      <c r="BV3353" s="5" t="s">
        <v>865</v>
      </c>
      <c r="BW3353" s="5" t="s">
        <v>3862</v>
      </c>
    </row>
    <row r="3354" spans="51:75" x14ac:dyDescent="0.3">
      <c r="AY3354" s="12" t="e">
        <f>VLOOKUP(C3354,#REF!, 2,FALSE)</f>
        <v>#REF!</v>
      </c>
      <c r="BM3354" s="5" t="s">
        <v>7766</v>
      </c>
      <c r="BN3354" s="5" t="s">
        <v>3210</v>
      </c>
      <c r="BO3354" s="5" t="s">
        <v>6318</v>
      </c>
      <c r="BU3354" s="5" t="s">
        <v>7766</v>
      </c>
      <c r="BV3354" s="5" t="s">
        <v>3210</v>
      </c>
      <c r="BW3354" s="5" t="s">
        <v>6318</v>
      </c>
    </row>
    <row r="3355" spans="51:75" x14ac:dyDescent="0.3">
      <c r="AY3355" s="12" t="e">
        <f>VLOOKUP(C3355,#REF!, 2,FALSE)</f>
        <v>#REF!</v>
      </c>
      <c r="BM3355" s="5" t="s">
        <v>7767</v>
      </c>
      <c r="BN3355" s="5" t="s">
        <v>1345</v>
      </c>
      <c r="BO3355" s="5" t="s">
        <v>6032</v>
      </c>
      <c r="BU3355" s="5" t="s">
        <v>7767</v>
      </c>
      <c r="BV3355" s="5" t="s">
        <v>1345</v>
      </c>
      <c r="BW3355" s="5" t="s">
        <v>6032</v>
      </c>
    </row>
    <row r="3356" spans="51:75" x14ac:dyDescent="0.3">
      <c r="AY3356" s="12" t="e">
        <f>VLOOKUP(C3356,#REF!, 2,FALSE)</f>
        <v>#REF!</v>
      </c>
      <c r="BM3356" s="5" t="s">
        <v>7768</v>
      </c>
      <c r="BN3356" s="5" t="s">
        <v>628</v>
      </c>
      <c r="BO3356" s="5" t="s">
        <v>4838</v>
      </c>
      <c r="BU3356" s="5" t="s">
        <v>7768</v>
      </c>
      <c r="BV3356" s="5" t="s">
        <v>628</v>
      </c>
      <c r="BW3356" s="5" t="s">
        <v>4838</v>
      </c>
    </row>
    <row r="3357" spans="51:75" x14ac:dyDescent="0.3">
      <c r="AY3357" s="12" t="e">
        <f>VLOOKUP(C3357,#REF!, 2,FALSE)</f>
        <v>#REF!</v>
      </c>
      <c r="BM3357" s="5" t="s">
        <v>7769</v>
      </c>
      <c r="BN3357" s="5" t="s">
        <v>1345</v>
      </c>
      <c r="BO3357" s="5" t="s">
        <v>7771</v>
      </c>
      <c r="BU3357" s="5" t="s">
        <v>7769</v>
      </c>
      <c r="BV3357" s="5" t="s">
        <v>1345</v>
      </c>
      <c r="BW3357" s="5" t="s">
        <v>7771</v>
      </c>
    </row>
    <row r="3358" spans="51:75" x14ac:dyDescent="0.3">
      <c r="AY3358" s="12" t="e">
        <f>VLOOKUP(C3358,#REF!, 2,FALSE)</f>
        <v>#REF!</v>
      </c>
      <c r="BM3358" s="5" t="s">
        <v>7772</v>
      </c>
      <c r="BN3358" s="5" t="s">
        <v>1345</v>
      </c>
      <c r="BO3358" s="5" t="s">
        <v>3398</v>
      </c>
      <c r="BU3358" s="5" t="s">
        <v>7772</v>
      </c>
      <c r="BV3358" s="5" t="s">
        <v>1345</v>
      </c>
      <c r="BW3358" s="5" t="s">
        <v>3398</v>
      </c>
    </row>
    <row r="3359" spans="51:75" x14ac:dyDescent="0.3">
      <c r="AY3359" s="12" t="e">
        <f>VLOOKUP(C3359,#REF!, 2,FALSE)</f>
        <v>#REF!</v>
      </c>
      <c r="BM3359" s="5" t="s">
        <v>1369</v>
      </c>
      <c r="BN3359" s="5" t="s">
        <v>628</v>
      </c>
      <c r="BO3359" s="5" t="s">
        <v>7773</v>
      </c>
      <c r="BU3359" s="5" t="s">
        <v>1369</v>
      </c>
      <c r="BV3359" s="5" t="s">
        <v>628</v>
      </c>
      <c r="BW3359" s="5" t="s">
        <v>7773</v>
      </c>
    </row>
    <row r="3360" spans="51:75" x14ac:dyDescent="0.3">
      <c r="AY3360" s="12" t="e">
        <f>VLOOKUP(C3360,#REF!, 2,FALSE)</f>
        <v>#REF!</v>
      </c>
      <c r="BM3360" s="5" t="s">
        <v>7774</v>
      </c>
      <c r="BN3360" s="5" t="s">
        <v>852</v>
      </c>
      <c r="BO3360" s="5" t="s">
        <v>5985</v>
      </c>
      <c r="BU3360" s="5" t="s">
        <v>7774</v>
      </c>
      <c r="BV3360" s="5" t="s">
        <v>852</v>
      </c>
      <c r="BW3360" s="5" t="s">
        <v>5985</v>
      </c>
    </row>
    <row r="3361" spans="51:75" x14ac:dyDescent="0.3">
      <c r="AY3361" s="12" t="e">
        <f>VLOOKUP(C3361,#REF!, 2,FALSE)</f>
        <v>#REF!</v>
      </c>
      <c r="BM3361" s="5" t="s">
        <v>7775</v>
      </c>
      <c r="BN3361" s="5" t="s">
        <v>703</v>
      </c>
      <c r="BO3361" s="5" t="s">
        <v>7776</v>
      </c>
      <c r="BU3361" s="5" t="s">
        <v>7775</v>
      </c>
      <c r="BV3361" s="5" t="s">
        <v>703</v>
      </c>
      <c r="BW3361" s="5" t="s">
        <v>7776</v>
      </c>
    </row>
    <row r="3362" spans="51:75" x14ac:dyDescent="0.3">
      <c r="AY3362" s="12" t="e">
        <f>VLOOKUP(C3362,#REF!, 2,FALSE)</f>
        <v>#REF!</v>
      </c>
      <c r="BM3362" s="5" t="s">
        <v>7777</v>
      </c>
      <c r="BN3362" s="5" t="s">
        <v>3050</v>
      </c>
      <c r="BO3362" s="5" t="s">
        <v>849</v>
      </c>
      <c r="BU3362" s="5" t="s">
        <v>7777</v>
      </c>
      <c r="BV3362" s="5" t="s">
        <v>3050</v>
      </c>
      <c r="BW3362" s="5" t="s">
        <v>849</v>
      </c>
    </row>
    <row r="3363" spans="51:75" x14ac:dyDescent="0.3">
      <c r="AY3363" s="12" t="e">
        <f>VLOOKUP(C3363,#REF!, 2,FALSE)</f>
        <v>#REF!</v>
      </c>
      <c r="BM3363" s="5" t="s">
        <v>1370</v>
      </c>
      <c r="BN3363" s="5" t="s">
        <v>1345</v>
      </c>
      <c r="BO3363" s="5" t="s">
        <v>6613</v>
      </c>
      <c r="BU3363" s="5" t="s">
        <v>1370</v>
      </c>
      <c r="BV3363" s="5" t="s">
        <v>1345</v>
      </c>
      <c r="BW3363" s="5" t="s">
        <v>6613</v>
      </c>
    </row>
    <row r="3364" spans="51:75" x14ac:dyDescent="0.3">
      <c r="AY3364" s="12" t="e">
        <f>VLOOKUP(C3364,#REF!, 2,FALSE)</f>
        <v>#REF!</v>
      </c>
      <c r="BM3364" s="5" t="s">
        <v>7778</v>
      </c>
      <c r="BN3364" s="5" t="s">
        <v>865</v>
      </c>
      <c r="BO3364" s="5" t="s">
        <v>6811</v>
      </c>
      <c r="BU3364" s="5" t="s">
        <v>7778</v>
      </c>
      <c r="BV3364" s="5" t="s">
        <v>865</v>
      </c>
      <c r="BW3364" s="5" t="s">
        <v>6811</v>
      </c>
    </row>
    <row r="3365" spans="51:75" x14ac:dyDescent="0.3">
      <c r="AY3365" s="12" t="e">
        <f>VLOOKUP(C3365,#REF!, 2,FALSE)</f>
        <v>#REF!</v>
      </c>
      <c r="BM3365" s="5" t="s">
        <v>7779</v>
      </c>
      <c r="BN3365" s="5" t="s">
        <v>670</v>
      </c>
      <c r="BO3365" s="5" t="s">
        <v>7780</v>
      </c>
      <c r="BU3365" s="5" t="s">
        <v>7779</v>
      </c>
      <c r="BV3365" s="5" t="s">
        <v>670</v>
      </c>
      <c r="BW3365" s="5" t="s">
        <v>7780</v>
      </c>
    </row>
    <row r="3366" spans="51:75" x14ac:dyDescent="0.3">
      <c r="AY3366" s="12" t="e">
        <f>VLOOKUP(C3366,#REF!, 2,FALSE)</f>
        <v>#REF!</v>
      </c>
      <c r="BM3366" s="5" t="s">
        <v>7781</v>
      </c>
      <c r="BN3366" s="5" t="s">
        <v>3210</v>
      </c>
      <c r="BO3366" s="5" t="s">
        <v>1681</v>
      </c>
      <c r="BU3366" s="5" t="s">
        <v>7781</v>
      </c>
      <c r="BV3366" s="5" t="s">
        <v>3210</v>
      </c>
      <c r="BW3366" s="5" t="s">
        <v>1681</v>
      </c>
    </row>
    <row r="3367" spans="51:75" x14ac:dyDescent="0.3">
      <c r="AY3367" s="12" t="e">
        <f>VLOOKUP(C3367,#REF!, 2,FALSE)</f>
        <v>#REF!</v>
      </c>
      <c r="BM3367" s="5" t="s">
        <v>7782</v>
      </c>
      <c r="BN3367" s="5" t="s">
        <v>1142</v>
      </c>
      <c r="BO3367" s="5" t="s">
        <v>7783</v>
      </c>
      <c r="BU3367" s="5" t="s">
        <v>7782</v>
      </c>
      <c r="BV3367" s="5" t="s">
        <v>1142</v>
      </c>
      <c r="BW3367" s="5" t="s">
        <v>7783</v>
      </c>
    </row>
    <row r="3368" spans="51:75" x14ac:dyDescent="0.3">
      <c r="AY3368" s="12" t="e">
        <f>VLOOKUP(C3368,#REF!, 2,FALSE)</f>
        <v>#REF!</v>
      </c>
      <c r="BM3368" s="5" t="s">
        <v>7784</v>
      </c>
      <c r="BN3368" s="5" t="s">
        <v>2982</v>
      </c>
      <c r="BO3368" s="5" t="s">
        <v>7785</v>
      </c>
      <c r="BU3368" s="5" t="s">
        <v>7784</v>
      </c>
      <c r="BV3368" s="5" t="s">
        <v>2982</v>
      </c>
      <c r="BW3368" s="5" t="s">
        <v>7785</v>
      </c>
    </row>
    <row r="3369" spans="51:75" x14ac:dyDescent="0.3">
      <c r="AY3369" s="12" t="e">
        <f>VLOOKUP(C3369,#REF!, 2,FALSE)</f>
        <v>#REF!</v>
      </c>
      <c r="BM3369" s="5" t="s">
        <v>7786</v>
      </c>
      <c r="BN3369" s="5" t="s">
        <v>1345</v>
      </c>
      <c r="BO3369" s="5" t="s">
        <v>773</v>
      </c>
      <c r="BU3369" s="5" t="s">
        <v>7786</v>
      </c>
      <c r="BV3369" s="5" t="s">
        <v>1345</v>
      </c>
      <c r="BW3369" s="5" t="s">
        <v>773</v>
      </c>
    </row>
    <row r="3370" spans="51:75" x14ac:dyDescent="0.3">
      <c r="AY3370" s="12" t="e">
        <f>VLOOKUP(C3370,#REF!, 2,FALSE)</f>
        <v>#REF!</v>
      </c>
      <c r="BM3370" s="5" t="s">
        <v>7787</v>
      </c>
      <c r="BN3370" s="5" t="s">
        <v>1142</v>
      </c>
      <c r="BO3370" s="5" t="s">
        <v>7788</v>
      </c>
      <c r="BU3370" s="5" t="s">
        <v>7787</v>
      </c>
      <c r="BV3370" s="5" t="s">
        <v>1142</v>
      </c>
      <c r="BW3370" s="5" t="s">
        <v>7788</v>
      </c>
    </row>
    <row r="3371" spans="51:75" x14ac:dyDescent="0.3">
      <c r="AY3371" s="12" t="e">
        <f>VLOOKUP(C3371,#REF!, 2,FALSE)</f>
        <v>#REF!</v>
      </c>
      <c r="BM3371" s="5" t="s">
        <v>7789</v>
      </c>
      <c r="BN3371" s="5" t="s">
        <v>1275</v>
      </c>
      <c r="BO3371" s="5" t="s">
        <v>1607</v>
      </c>
      <c r="BU3371" s="5" t="s">
        <v>7789</v>
      </c>
      <c r="BV3371" s="5" t="s">
        <v>1275</v>
      </c>
      <c r="BW3371" s="5" t="s">
        <v>1607</v>
      </c>
    </row>
    <row r="3372" spans="51:75" x14ac:dyDescent="0.3">
      <c r="AY3372" s="12" t="e">
        <f>VLOOKUP(C3372,#REF!, 2,FALSE)</f>
        <v>#REF!</v>
      </c>
      <c r="BM3372" s="5" t="s">
        <v>7790</v>
      </c>
      <c r="BN3372" s="5" t="s">
        <v>627</v>
      </c>
      <c r="BO3372" s="5" t="s">
        <v>7791</v>
      </c>
      <c r="BU3372" s="5" t="s">
        <v>7790</v>
      </c>
      <c r="BV3372" s="5" t="s">
        <v>627</v>
      </c>
      <c r="BW3372" s="5" t="s">
        <v>7791</v>
      </c>
    </row>
    <row r="3373" spans="51:75" x14ac:dyDescent="0.3">
      <c r="AY3373" s="12" t="e">
        <f>VLOOKUP(C3373,#REF!, 2,FALSE)</f>
        <v>#REF!</v>
      </c>
      <c r="BM3373" s="5" t="s">
        <v>7792</v>
      </c>
      <c r="BN3373" s="5" t="s">
        <v>3210</v>
      </c>
      <c r="BO3373" s="5" t="s">
        <v>7793</v>
      </c>
      <c r="BU3373" s="5" t="s">
        <v>7792</v>
      </c>
      <c r="BV3373" s="5" t="s">
        <v>3210</v>
      </c>
      <c r="BW3373" s="5" t="s">
        <v>7793</v>
      </c>
    </row>
    <row r="3374" spans="51:75" x14ac:dyDescent="0.3">
      <c r="AY3374" s="12" t="e">
        <f>VLOOKUP(C3374,#REF!, 2,FALSE)</f>
        <v>#REF!</v>
      </c>
      <c r="BM3374" s="5" t="s">
        <v>7794</v>
      </c>
      <c r="BN3374" s="5" t="s">
        <v>3261</v>
      </c>
      <c r="BO3374" s="5" t="s">
        <v>2986</v>
      </c>
      <c r="BU3374" s="5" t="s">
        <v>7794</v>
      </c>
      <c r="BV3374" s="5" t="s">
        <v>3261</v>
      </c>
      <c r="BW3374" s="5" t="s">
        <v>2986</v>
      </c>
    </row>
    <row r="3375" spans="51:75" x14ac:dyDescent="0.3">
      <c r="AY3375" s="12" t="e">
        <f>VLOOKUP(C3375,#REF!, 2,FALSE)</f>
        <v>#REF!</v>
      </c>
      <c r="BM3375" s="5" t="s">
        <v>7795</v>
      </c>
      <c r="BN3375" s="5" t="s">
        <v>1142</v>
      </c>
      <c r="BO3375" s="5" t="s">
        <v>7796</v>
      </c>
      <c r="BU3375" s="5" t="s">
        <v>7795</v>
      </c>
      <c r="BV3375" s="5" t="s">
        <v>1142</v>
      </c>
      <c r="BW3375" s="5" t="s">
        <v>7796</v>
      </c>
    </row>
    <row r="3376" spans="51:75" x14ac:dyDescent="0.3">
      <c r="AY3376" s="12" t="e">
        <f>VLOOKUP(C3376,#REF!, 2,FALSE)</f>
        <v>#REF!</v>
      </c>
      <c r="BM3376" s="5" t="s">
        <v>7797</v>
      </c>
      <c r="BN3376" s="5" t="s">
        <v>1345</v>
      </c>
      <c r="BO3376" s="5" t="s">
        <v>7798</v>
      </c>
      <c r="BU3376" s="5" t="s">
        <v>7797</v>
      </c>
      <c r="BV3376" s="5" t="s">
        <v>1345</v>
      </c>
      <c r="BW3376" s="5" t="s">
        <v>7798</v>
      </c>
    </row>
    <row r="3377" spans="51:75" x14ac:dyDescent="0.3">
      <c r="AY3377" s="12" t="e">
        <f>VLOOKUP(C3377,#REF!, 2,FALSE)</f>
        <v>#REF!</v>
      </c>
      <c r="BM3377" s="5" t="s">
        <v>7799</v>
      </c>
      <c r="BN3377" s="5" t="s">
        <v>630</v>
      </c>
      <c r="BO3377" s="5" t="s">
        <v>7800</v>
      </c>
      <c r="BU3377" s="5" t="s">
        <v>7799</v>
      </c>
      <c r="BV3377" s="5" t="s">
        <v>630</v>
      </c>
      <c r="BW3377" s="5" t="s">
        <v>7800</v>
      </c>
    </row>
    <row r="3378" spans="51:75" x14ac:dyDescent="0.3">
      <c r="AY3378" s="12" t="e">
        <f>VLOOKUP(C3378,#REF!, 2,FALSE)</f>
        <v>#REF!</v>
      </c>
      <c r="BM3378" s="5" t="s">
        <v>7801</v>
      </c>
      <c r="BN3378" s="5" t="s">
        <v>2982</v>
      </c>
      <c r="BO3378" s="5" t="s">
        <v>1598</v>
      </c>
      <c r="BU3378" s="5" t="s">
        <v>7801</v>
      </c>
      <c r="BV3378" s="5" t="s">
        <v>2982</v>
      </c>
      <c r="BW3378" s="5" t="s">
        <v>1598</v>
      </c>
    </row>
    <row r="3379" spans="51:75" x14ac:dyDescent="0.3">
      <c r="AY3379" s="12" t="e">
        <f>VLOOKUP(C3379,#REF!, 2,FALSE)</f>
        <v>#REF!</v>
      </c>
      <c r="BM3379" s="5" t="s">
        <v>7802</v>
      </c>
      <c r="BN3379" s="5" t="s">
        <v>627</v>
      </c>
      <c r="BO3379" s="5" t="s">
        <v>7804</v>
      </c>
      <c r="BU3379" s="5" t="s">
        <v>7802</v>
      </c>
      <c r="BV3379" s="5" t="s">
        <v>627</v>
      </c>
      <c r="BW3379" s="5" t="s">
        <v>7804</v>
      </c>
    </row>
    <row r="3380" spans="51:75" x14ac:dyDescent="0.3">
      <c r="AY3380" s="12" t="e">
        <f>VLOOKUP(C3380,#REF!, 2,FALSE)</f>
        <v>#REF!</v>
      </c>
      <c r="BM3380" s="5" t="s">
        <v>7805</v>
      </c>
      <c r="BN3380" s="5" t="s">
        <v>3210</v>
      </c>
      <c r="BO3380" s="5" t="s">
        <v>7806</v>
      </c>
      <c r="BU3380" s="5" t="s">
        <v>7805</v>
      </c>
      <c r="BV3380" s="5" t="s">
        <v>3210</v>
      </c>
      <c r="BW3380" s="5" t="s">
        <v>7806</v>
      </c>
    </row>
    <row r="3381" spans="51:75" x14ac:dyDescent="0.3">
      <c r="AY3381" s="12" t="e">
        <f>VLOOKUP(C3381,#REF!, 2,FALSE)</f>
        <v>#REF!</v>
      </c>
      <c r="BM3381" s="5" t="s">
        <v>7807</v>
      </c>
      <c r="BN3381" s="5" t="s">
        <v>630</v>
      </c>
      <c r="BO3381" s="5" t="s">
        <v>7808</v>
      </c>
      <c r="BU3381" s="5" t="s">
        <v>7807</v>
      </c>
      <c r="BV3381" s="5" t="s">
        <v>630</v>
      </c>
      <c r="BW3381" s="5" t="s">
        <v>7808</v>
      </c>
    </row>
    <row r="3382" spans="51:75" x14ac:dyDescent="0.3">
      <c r="AY3382" s="12" t="e">
        <f>VLOOKUP(C3382,#REF!, 2,FALSE)</f>
        <v>#REF!</v>
      </c>
      <c r="BM3382" s="5" t="s">
        <v>7809</v>
      </c>
      <c r="BN3382" s="5" t="s">
        <v>3210</v>
      </c>
      <c r="BO3382" s="5" t="s">
        <v>7810</v>
      </c>
      <c r="BU3382" s="5" t="s">
        <v>7809</v>
      </c>
      <c r="BV3382" s="5" t="s">
        <v>3210</v>
      </c>
      <c r="BW3382" s="5" t="s">
        <v>7810</v>
      </c>
    </row>
    <row r="3383" spans="51:75" x14ac:dyDescent="0.3">
      <c r="AY3383" s="12" t="e">
        <f>VLOOKUP(C3383,#REF!, 2,FALSE)</f>
        <v>#REF!</v>
      </c>
      <c r="BM3383" s="5" t="s">
        <v>7811</v>
      </c>
      <c r="BN3383" s="5" t="s">
        <v>865</v>
      </c>
      <c r="BO3383" s="5" t="s">
        <v>7812</v>
      </c>
      <c r="BU3383" s="5" t="s">
        <v>7811</v>
      </c>
      <c r="BV3383" s="5" t="s">
        <v>865</v>
      </c>
      <c r="BW3383" s="5" t="s">
        <v>7812</v>
      </c>
    </row>
    <row r="3384" spans="51:75" x14ac:dyDescent="0.3">
      <c r="AY3384" s="12" t="e">
        <f>VLOOKUP(C3384,#REF!, 2,FALSE)</f>
        <v>#REF!</v>
      </c>
      <c r="BM3384" s="5" t="s">
        <v>7813</v>
      </c>
      <c r="BN3384" s="5" t="s">
        <v>722</v>
      </c>
      <c r="BO3384" s="5" t="s">
        <v>7814</v>
      </c>
      <c r="BU3384" s="5" t="s">
        <v>7813</v>
      </c>
      <c r="BV3384" s="5" t="s">
        <v>722</v>
      </c>
      <c r="BW3384" s="5" t="s">
        <v>7814</v>
      </c>
    </row>
    <row r="3385" spans="51:75" x14ac:dyDescent="0.3">
      <c r="AY3385" s="12" t="e">
        <f>VLOOKUP(C3385,#REF!, 2,FALSE)</f>
        <v>#REF!</v>
      </c>
      <c r="BM3385" s="5" t="s">
        <v>7815</v>
      </c>
      <c r="BN3385" s="5" t="s">
        <v>3210</v>
      </c>
      <c r="BO3385" s="5" t="s">
        <v>7816</v>
      </c>
      <c r="BU3385" s="5" t="s">
        <v>7815</v>
      </c>
      <c r="BV3385" s="5" t="s">
        <v>3210</v>
      </c>
      <c r="BW3385" s="5" t="s">
        <v>7816</v>
      </c>
    </row>
    <row r="3386" spans="51:75" x14ac:dyDescent="0.3">
      <c r="AY3386" s="12" t="e">
        <f>VLOOKUP(C3386,#REF!, 2,FALSE)</f>
        <v>#REF!</v>
      </c>
      <c r="BM3386" s="5" t="s">
        <v>1371</v>
      </c>
      <c r="BN3386" s="5" t="s">
        <v>3210</v>
      </c>
      <c r="BO3386" s="5" t="s">
        <v>1334</v>
      </c>
      <c r="BU3386" s="5" t="s">
        <v>1371</v>
      </c>
      <c r="BV3386" s="5" t="s">
        <v>3210</v>
      </c>
      <c r="BW3386" s="5" t="s">
        <v>1334</v>
      </c>
    </row>
    <row r="3387" spans="51:75" x14ac:dyDescent="0.3">
      <c r="AY3387" s="12" t="e">
        <f>VLOOKUP(C3387,#REF!, 2,FALSE)</f>
        <v>#REF!</v>
      </c>
      <c r="BM3387" s="5" t="s">
        <v>1372</v>
      </c>
      <c r="BN3387" s="5" t="s">
        <v>3210</v>
      </c>
      <c r="BO3387" s="5" t="s">
        <v>4490</v>
      </c>
      <c r="BU3387" s="5" t="s">
        <v>1372</v>
      </c>
      <c r="BV3387" s="5" t="s">
        <v>3210</v>
      </c>
      <c r="BW3387" s="5" t="s">
        <v>4490</v>
      </c>
    </row>
    <row r="3388" spans="51:75" x14ac:dyDescent="0.3">
      <c r="AY3388" s="12" t="e">
        <f>VLOOKUP(C3388,#REF!, 2,FALSE)</f>
        <v>#REF!</v>
      </c>
      <c r="BM3388" s="5" t="s">
        <v>1373</v>
      </c>
      <c r="BN3388" s="5" t="s">
        <v>865</v>
      </c>
      <c r="BO3388" s="5" t="s">
        <v>1840</v>
      </c>
      <c r="BU3388" s="5" t="s">
        <v>1373</v>
      </c>
      <c r="BV3388" s="5" t="s">
        <v>865</v>
      </c>
      <c r="BW3388" s="5" t="s">
        <v>1840</v>
      </c>
    </row>
    <row r="3389" spans="51:75" x14ac:dyDescent="0.3">
      <c r="AY3389" s="12" t="e">
        <f>VLOOKUP(C3389,#REF!, 2,FALSE)</f>
        <v>#REF!</v>
      </c>
      <c r="BM3389" s="5" t="s">
        <v>7817</v>
      </c>
      <c r="BN3389" s="5" t="s">
        <v>778</v>
      </c>
      <c r="BO3389" s="5" t="s">
        <v>1788</v>
      </c>
      <c r="BU3389" s="5" t="s">
        <v>7817</v>
      </c>
      <c r="BV3389" s="5" t="s">
        <v>778</v>
      </c>
      <c r="BW3389" s="5" t="s">
        <v>1788</v>
      </c>
    </row>
    <row r="3390" spans="51:75" x14ac:dyDescent="0.3">
      <c r="AY3390" s="12" t="e">
        <f>VLOOKUP(C3390,#REF!, 2,FALSE)</f>
        <v>#REF!</v>
      </c>
      <c r="BM3390" s="5" t="s">
        <v>1374</v>
      </c>
      <c r="BN3390" s="5" t="s">
        <v>3210</v>
      </c>
      <c r="BO3390" s="5" t="s">
        <v>1140</v>
      </c>
      <c r="BU3390" s="5" t="s">
        <v>1374</v>
      </c>
      <c r="BV3390" s="5" t="s">
        <v>3210</v>
      </c>
      <c r="BW3390" s="5" t="s">
        <v>1140</v>
      </c>
    </row>
    <row r="3391" spans="51:75" x14ac:dyDescent="0.3">
      <c r="AY3391" s="12" t="e">
        <f>VLOOKUP(C3391,#REF!, 2,FALSE)</f>
        <v>#REF!</v>
      </c>
      <c r="BM3391" s="5" t="s">
        <v>7819</v>
      </c>
      <c r="BN3391" s="5" t="s">
        <v>783</v>
      </c>
      <c r="BO3391" s="5" t="s">
        <v>4997</v>
      </c>
      <c r="BU3391" s="5" t="s">
        <v>7819</v>
      </c>
      <c r="BV3391" s="5" t="s">
        <v>783</v>
      </c>
      <c r="BW3391" s="5" t="s">
        <v>4997</v>
      </c>
    </row>
    <row r="3392" spans="51:75" x14ac:dyDescent="0.3">
      <c r="AY3392" s="12" t="e">
        <f>VLOOKUP(C3392,#REF!, 2,FALSE)</f>
        <v>#REF!</v>
      </c>
      <c r="BM3392" s="5" t="s">
        <v>7821</v>
      </c>
      <c r="BN3392" s="5" t="s">
        <v>865</v>
      </c>
      <c r="BO3392" s="5" t="s">
        <v>1614</v>
      </c>
      <c r="BU3392" s="5" t="s">
        <v>7821</v>
      </c>
      <c r="BV3392" s="5" t="s">
        <v>865</v>
      </c>
      <c r="BW3392" s="5" t="s">
        <v>1614</v>
      </c>
    </row>
    <row r="3393" spans="51:75" x14ac:dyDescent="0.3">
      <c r="AY3393" s="12" t="e">
        <f>VLOOKUP(C3393,#REF!, 2,FALSE)</f>
        <v>#REF!</v>
      </c>
      <c r="BM3393" s="5" t="s">
        <v>7822</v>
      </c>
      <c r="BN3393" s="5" t="s">
        <v>943</v>
      </c>
      <c r="BO3393" s="5" t="s">
        <v>3765</v>
      </c>
      <c r="BU3393" s="5" t="s">
        <v>7822</v>
      </c>
      <c r="BV3393" s="5" t="s">
        <v>943</v>
      </c>
      <c r="BW3393" s="5" t="s">
        <v>3765</v>
      </c>
    </row>
    <row r="3394" spans="51:75" x14ac:dyDescent="0.3">
      <c r="AY3394" s="12" t="e">
        <f>VLOOKUP(C3394,#REF!, 2,FALSE)</f>
        <v>#REF!</v>
      </c>
      <c r="BM3394" s="5" t="s">
        <v>7823</v>
      </c>
      <c r="BN3394" s="5" t="s">
        <v>855</v>
      </c>
      <c r="BO3394" s="5" t="s">
        <v>2057</v>
      </c>
      <c r="BU3394" s="5" t="s">
        <v>7823</v>
      </c>
      <c r="BV3394" s="5" t="s">
        <v>855</v>
      </c>
      <c r="BW3394" s="5" t="s">
        <v>2057</v>
      </c>
    </row>
    <row r="3395" spans="51:75" x14ac:dyDescent="0.3">
      <c r="AY3395" s="12" t="e">
        <f>VLOOKUP(C3395,#REF!, 2,FALSE)</f>
        <v>#REF!</v>
      </c>
      <c r="BM3395" s="5" t="s">
        <v>7824</v>
      </c>
      <c r="BN3395" s="5" t="s">
        <v>640</v>
      </c>
      <c r="BO3395" s="5" t="s">
        <v>7826</v>
      </c>
      <c r="BU3395" s="5" t="s">
        <v>7824</v>
      </c>
      <c r="BV3395" s="5" t="s">
        <v>640</v>
      </c>
      <c r="BW3395" s="5" t="s">
        <v>7826</v>
      </c>
    </row>
    <row r="3396" spans="51:75" x14ac:dyDescent="0.3">
      <c r="AY3396" s="12" t="e">
        <f>VLOOKUP(C3396,#REF!, 2,FALSE)</f>
        <v>#REF!</v>
      </c>
      <c r="BM3396" s="5" t="s">
        <v>7827</v>
      </c>
      <c r="BN3396" s="5" t="s">
        <v>781</v>
      </c>
      <c r="BO3396" s="5" t="s">
        <v>7829</v>
      </c>
      <c r="BU3396" s="5" t="s">
        <v>7827</v>
      </c>
      <c r="BV3396" s="5" t="s">
        <v>781</v>
      </c>
      <c r="BW3396" s="5" t="s">
        <v>7829</v>
      </c>
    </row>
    <row r="3397" spans="51:75" x14ac:dyDescent="0.3">
      <c r="AY3397" s="12" t="e">
        <f>VLOOKUP(C3397,#REF!, 2,FALSE)</f>
        <v>#REF!</v>
      </c>
      <c r="BM3397" s="5" t="s">
        <v>7830</v>
      </c>
      <c r="BN3397" s="5" t="s">
        <v>639</v>
      </c>
      <c r="BO3397" s="5" t="s">
        <v>7831</v>
      </c>
      <c r="BU3397" s="5" t="s">
        <v>7830</v>
      </c>
      <c r="BV3397" s="5" t="s">
        <v>639</v>
      </c>
      <c r="BW3397" s="5" t="s">
        <v>7831</v>
      </c>
    </row>
    <row r="3398" spans="51:75" x14ac:dyDescent="0.3">
      <c r="AY3398" s="12" t="e">
        <f>VLOOKUP(C3398,#REF!, 2,FALSE)</f>
        <v>#REF!</v>
      </c>
      <c r="BM3398" s="5" t="s">
        <v>7832</v>
      </c>
      <c r="BN3398" s="5" t="s">
        <v>865</v>
      </c>
      <c r="BO3398" s="5" t="s">
        <v>7628</v>
      </c>
      <c r="BU3398" s="5" t="s">
        <v>7832</v>
      </c>
      <c r="BV3398" s="5" t="s">
        <v>865</v>
      </c>
      <c r="BW3398" s="5" t="s">
        <v>7628</v>
      </c>
    </row>
    <row r="3399" spans="51:75" x14ac:dyDescent="0.3">
      <c r="AY3399" s="12" t="e">
        <f>VLOOKUP(C3399,#REF!, 2,FALSE)</f>
        <v>#REF!</v>
      </c>
      <c r="BM3399" s="5" t="s">
        <v>7834</v>
      </c>
      <c r="BN3399" s="5" t="s">
        <v>2986</v>
      </c>
      <c r="BO3399" s="5" t="s">
        <v>2986</v>
      </c>
      <c r="BU3399" s="5" t="s">
        <v>7834</v>
      </c>
      <c r="BV3399" s="5" t="s">
        <v>2986</v>
      </c>
      <c r="BW3399" s="5" t="s">
        <v>2986</v>
      </c>
    </row>
    <row r="3400" spans="51:75" x14ac:dyDescent="0.3">
      <c r="AY3400" s="12" t="e">
        <f>VLOOKUP(C3400,#REF!, 2,FALSE)</f>
        <v>#REF!</v>
      </c>
      <c r="BM3400" s="5" t="s">
        <v>7837</v>
      </c>
      <c r="BN3400" s="5" t="s">
        <v>865</v>
      </c>
      <c r="BO3400" s="5" t="s">
        <v>2791</v>
      </c>
      <c r="BU3400" s="5" t="s">
        <v>7837</v>
      </c>
      <c r="BV3400" s="5" t="s">
        <v>865</v>
      </c>
      <c r="BW3400" s="5" t="s">
        <v>2791</v>
      </c>
    </row>
    <row r="3401" spans="51:75" x14ac:dyDescent="0.3">
      <c r="AY3401" s="12" t="e">
        <f>VLOOKUP(C3401,#REF!, 2,FALSE)</f>
        <v>#REF!</v>
      </c>
      <c r="BM3401" s="5" t="s">
        <v>7839</v>
      </c>
      <c r="BN3401" s="5" t="s">
        <v>790</v>
      </c>
      <c r="BO3401" s="5" t="s">
        <v>1961</v>
      </c>
      <c r="BU3401" s="5" t="s">
        <v>7839</v>
      </c>
      <c r="BV3401" s="5" t="s">
        <v>790</v>
      </c>
      <c r="BW3401" s="5" t="s">
        <v>1961</v>
      </c>
    </row>
    <row r="3402" spans="51:75" x14ac:dyDescent="0.3">
      <c r="AY3402" s="12" t="e">
        <f>VLOOKUP(C3402,#REF!, 2,FALSE)</f>
        <v>#REF!</v>
      </c>
      <c r="BM3402" s="5" t="s">
        <v>7840</v>
      </c>
      <c r="BN3402" s="5" t="s">
        <v>3210</v>
      </c>
      <c r="BO3402" s="5" t="s">
        <v>7841</v>
      </c>
      <c r="BU3402" s="5" t="s">
        <v>7840</v>
      </c>
      <c r="BV3402" s="5" t="s">
        <v>3210</v>
      </c>
      <c r="BW3402" s="5" t="s">
        <v>7841</v>
      </c>
    </row>
    <row r="3403" spans="51:75" x14ac:dyDescent="0.3">
      <c r="AY3403" s="12" t="e">
        <f>VLOOKUP(C3403,#REF!, 2,FALSE)</f>
        <v>#REF!</v>
      </c>
      <c r="BM3403" s="5" t="s">
        <v>7842</v>
      </c>
      <c r="BN3403" s="5" t="s">
        <v>3010</v>
      </c>
      <c r="BO3403" s="5" t="s">
        <v>2986</v>
      </c>
      <c r="BU3403" s="5" t="s">
        <v>7842</v>
      </c>
      <c r="BV3403" s="5" t="s">
        <v>3010</v>
      </c>
      <c r="BW3403" s="5" t="s">
        <v>2986</v>
      </c>
    </row>
    <row r="3404" spans="51:75" x14ac:dyDescent="0.3">
      <c r="AY3404" s="12" t="e">
        <f>VLOOKUP(C3404,#REF!, 2,FALSE)</f>
        <v>#REF!</v>
      </c>
      <c r="BM3404" s="5" t="s">
        <v>7843</v>
      </c>
      <c r="BN3404" s="5" t="s">
        <v>997</v>
      </c>
      <c r="BO3404" s="5" t="s">
        <v>7844</v>
      </c>
      <c r="BU3404" s="5" t="s">
        <v>7843</v>
      </c>
      <c r="BV3404" s="5" t="s">
        <v>997</v>
      </c>
      <c r="BW3404" s="5" t="s">
        <v>7844</v>
      </c>
    </row>
    <row r="3405" spans="51:75" x14ac:dyDescent="0.3">
      <c r="AY3405" s="12" t="e">
        <f>VLOOKUP(C3405,#REF!, 2,FALSE)</f>
        <v>#REF!</v>
      </c>
      <c r="BM3405" s="5" t="s">
        <v>7845</v>
      </c>
      <c r="BN3405" s="5" t="s">
        <v>865</v>
      </c>
      <c r="BO3405" s="5" t="s">
        <v>4194</v>
      </c>
      <c r="BU3405" s="5" t="s">
        <v>7845</v>
      </c>
      <c r="BV3405" s="5" t="s">
        <v>865</v>
      </c>
      <c r="BW3405" s="5" t="s">
        <v>4194</v>
      </c>
    </row>
    <row r="3406" spans="51:75" x14ac:dyDescent="0.3">
      <c r="AY3406" s="12" t="e">
        <f>VLOOKUP(C3406,#REF!, 2,FALSE)</f>
        <v>#REF!</v>
      </c>
      <c r="BM3406" s="5" t="s">
        <v>7846</v>
      </c>
      <c r="BN3406" s="5" t="s">
        <v>3261</v>
      </c>
      <c r="BO3406" s="5" t="s">
        <v>7847</v>
      </c>
      <c r="BU3406" s="5" t="s">
        <v>7846</v>
      </c>
      <c r="BV3406" s="5" t="s">
        <v>3261</v>
      </c>
      <c r="BW3406" s="5" t="s">
        <v>7847</v>
      </c>
    </row>
    <row r="3407" spans="51:75" x14ac:dyDescent="0.3">
      <c r="AY3407" s="12" t="e">
        <f>VLOOKUP(C3407,#REF!, 2,FALSE)</f>
        <v>#REF!</v>
      </c>
      <c r="BM3407" s="5" t="s">
        <v>7848</v>
      </c>
      <c r="BN3407" s="5" t="s">
        <v>865</v>
      </c>
      <c r="BO3407" s="5" t="s">
        <v>1521</v>
      </c>
      <c r="BU3407" s="5" t="s">
        <v>7848</v>
      </c>
      <c r="BV3407" s="5" t="s">
        <v>865</v>
      </c>
      <c r="BW3407" s="5" t="s">
        <v>1521</v>
      </c>
    </row>
    <row r="3408" spans="51:75" x14ac:dyDescent="0.3">
      <c r="AY3408" s="12" t="e">
        <f>VLOOKUP(C3408,#REF!, 2,FALSE)</f>
        <v>#REF!</v>
      </c>
      <c r="BM3408" s="5" t="s">
        <v>7850</v>
      </c>
      <c r="BN3408" s="5" t="s">
        <v>865</v>
      </c>
      <c r="BO3408" s="5" t="s">
        <v>7851</v>
      </c>
      <c r="BU3408" s="5" t="s">
        <v>7850</v>
      </c>
      <c r="BV3408" s="5" t="s">
        <v>865</v>
      </c>
      <c r="BW3408" s="5" t="s">
        <v>7851</v>
      </c>
    </row>
    <row r="3409" spans="51:75" x14ac:dyDescent="0.3">
      <c r="AY3409" s="12" t="e">
        <f>VLOOKUP(C3409,#REF!, 2,FALSE)</f>
        <v>#REF!</v>
      </c>
      <c r="BM3409" s="5" t="s">
        <v>1375</v>
      </c>
      <c r="BN3409" s="5" t="s">
        <v>865</v>
      </c>
      <c r="BO3409" s="5" t="s">
        <v>2754</v>
      </c>
      <c r="BU3409" s="5" t="s">
        <v>1375</v>
      </c>
      <c r="BV3409" s="5" t="s">
        <v>865</v>
      </c>
      <c r="BW3409" s="5" t="s">
        <v>2754</v>
      </c>
    </row>
    <row r="3410" spans="51:75" x14ac:dyDescent="0.3">
      <c r="AY3410" s="12" t="e">
        <f>VLOOKUP(C3410,#REF!, 2,FALSE)</f>
        <v>#REF!</v>
      </c>
      <c r="BM3410" s="5" t="s">
        <v>7852</v>
      </c>
      <c r="BN3410" s="5" t="s">
        <v>3261</v>
      </c>
      <c r="BO3410" s="5" t="s">
        <v>3599</v>
      </c>
      <c r="BU3410" s="5" t="s">
        <v>7852</v>
      </c>
      <c r="BV3410" s="5" t="s">
        <v>3261</v>
      </c>
      <c r="BW3410" s="5" t="s">
        <v>3599</v>
      </c>
    </row>
    <row r="3411" spans="51:75" x14ac:dyDescent="0.3">
      <c r="AY3411" s="12" t="e">
        <f>VLOOKUP(C3411,#REF!, 2,FALSE)</f>
        <v>#REF!</v>
      </c>
      <c r="BM3411" s="5" t="s">
        <v>7853</v>
      </c>
      <c r="BN3411" s="5" t="s">
        <v>1345</v>
      </c>
      <c r="BO3411" s="5" t="s">
        <v>7854</v>
      </c>
      <c r="BU3411" s="5" t="s">
        <v>7853</v>
      </c>
      <c r="BV3411" s="5" t="s">
        <v>1345</v>
      </c>
      <c r="BW3411" s="5" t="s">
        <v>7854</v>
      </c>
    </row>
    <row r="3412" spans="51:75" x14ac:dyDescent="0.3">
      <c r="AY3412" s="12" t="e">
        <f>VLOOKUP(C3412,#REF!, 2,FALSE)</f>
        <v>#REF!</v>
      </c>
      <c r="BM3412" s="5" t="s">
        <v>7855</v>
      </c>
      <c r="BN3412" s="5" t="s">
        <v>3010</v>
      </c>
      <c r="BO3412" s="5" t="s">
        <v>2986</v>
      </c>
      <c r="BU3412" s="5" t="s">
        <v>7855</v>
      </c>
      <c r="BV3412" s="5" t="s">
        <v>3010</v>
      </c>
      <c r="BW3412" s="5" t="s">
        <v>2986</v>
      </c>
    </row>
    <row r="3413" spans="51:75" x14ac:dyDescent="0.3">
      <c r="AY3413" s="12" t="e">
        <f>VLOOKUP(C3413,#REF!, 2,FALSE)</f>
        <v>#REF!</v>
      </c>
      <c r="BM3413" s="5" t="s">
        <v>7856</v>
      </c>
      <c r="BN3413" s="5" t="s">
        <v>2982</v>
      </c>
      <c r="BO3413" s="5" t="s">
        <v>2263</v>
      </c>
      <c r="BU3413" s="5" t="s">
        <v>7856</v>
      </c>
      <c r="BV3413" s="5" t="s">
        <v>2982</v>
      </c>
      <c r="BW3413" s="5" t="s">
        <v>2263</v>
      </c>
    </row>
    <row r="3414" spans="51:75" x14ac:dyDescent="0.3">
      <c r="AY3414" s="12" t="e">
        <f>VLOOKUP(C3414,#REF!, 2,FALSE)</f>
        <v>#REF!</v>
      </c>
      <c r="BM3414" s="5" t="s">
        <v>7857</v>
      </c>
      <c r="BN3414" s="5" t="s">
        <v>3261</v>
      </c>
      <c r="BO3414" s="5" t="s">
        <v>2986</v>
      </c>
      <c r="BU3414" s="5" t="s">
        <v>7857</v>
      </c>
      <c r="BV3414" s="5" t="s">
        <v>3261</v>
      </c>
      <c r="BW3414" s="5" t="s">
        <v>2986</v>
      </c>
    </row>
    <row r="3415" spans="51:75" x14ac:dyDescent="0.3">
      <c r="AY3415" s="12" t="e">
        <f>VLOOKUP(C3415,#REF!, 2,FALSE)</f>
        <v>#REF!</v>
      </c>
      <c r="BM3415" s="5" t="s">
        <v>7858</v>
      </c>
      <c r="BN3415" s="5" t="s">
        <v>2982</v>
      </c>
      <c r="BO3415" s="5" t="s">
        <v>7859</v>
      </c>
      <c r="BU3415" s="5" t="s">
        <v>7858</v>
      </c>
      <c r="BV3415" s="5" t="s">
        <v>2982</v>
      </c>
      <c r="BW3415" s="5" t="s">
        <v>7859</v>
      </c>
    </row>
    <row r="3416" spans="51:75" x14ac:dyDescent="0.3">
      <c r="AY3416" s="12" t="e">
        <f>VLOOKUP(C3416,#REF!, 2,FALSE)</f>
        <v>#REF!</v>
      </c>
      <c r="BM3416" s="5" t="s">
        <v>7860</v>
      </c>
      <c r="BN3416" s="5" t="s">
        <v>1272</v>
      </c>
      <c r="BO3416" s="5" t="s">
        <v>7861</v>
      </c>
      <c r="BU3416" s="5" t="s">
        <v>7860</v>
      </c>
      <c r="BV3416" s="5" t="s">
        <v>1272</v>
      </c>
      <c r="BW3416" s="5" t="s">
        <v>7861</v>
      </c>
    </row>
    <row r="3417" spans="51:75" x14ac:dyDescent="0.3">
      <c r="AY3417" s="12" t="e">
        <f>VLOOKUP(C3417,#REF!, 2,FALSE)</f>
        <v>#REF!</v>
      </c>
      <c r="BM3417" s="5" t="s">
        <v>7862</v>
      </c>
      <c r="BN3417" s="5" t="s">
        <v>3092</v>
      </c>
      <c r="BO3417" s="5" t="s">
        <v>2986</v>
      </c>
      <c r="BU3417" s="5" t="s">
        <v>7862</v>
      </c>
      <c r="BV3417" s="5" t="s">
        <v>3092</v>
      </c>
      <c r="BW3417" s="5" t="s">
        <v>2986</v>
      </c>
    </row>
    <row r="3418" spans="51:75" x14ac:dyDescent="0.3">
      <c r="AY3418" s="12" t="e">
        <f>VLOOKUP(C3418,#REF!, 2,FALSE)</f>
        <v>#REF!</v>
      </c>
      <c r="BM3418" s="5" t="s">
        <v>7863</v>
      </c>
      <c r="BN3418" s="5" t="s">
        <v>3088</v>
      </c>
      <c r="BO3418" s="5" t="s">
        <v>2986</v>
      </c>
      <c r="BU3418" s="5" t="s">
        <v>7863</v>
      </c>
      <c r="BV3418" s="5" t="s">
        <v>3088</v>
      </c>
      <c r="BW3418" s="5" t="s">
        <v>2986</v>
      </c>
    </row>
    <row r="3419" spans="51:75" x14ac:dyDescent="0.3">
      <c r="AY3419" s="12" t="e">
        <f>VLOOKUP(C3419,#REF!, 2,FALSE)</f>
        <v>#REF!</v>
      </c>
      <c r="BM3419" s="5" t="s">
        <v>7864</v>
      </c>
      <c r="BN3419" s="5" t="s">
        <v>703</v>
      </c>
      <c r="BO3419" s="5" t="s">
        <v>7865</v>
      </c>
      <c r="BU3419" s="5" t="s">
        <v>7864</v>
      </c>
      <c r="BV3419" s="5" t="s">
        <v>703</v>
      </c>
      <c r="BW3419" s="5" t="s">
        <v>7865</v>
      </c>
    </row>
    <row r="3420" spans="51:75" x14ac:dyDescent="0.3">
      <c r="AY3420" s="12" t="e">
        <f>VLOOKUP(C3420,#REF!, 2,FALSE)</f>
        <v>#REF!</v>
      </c>
      <c r="BM3420" s="5" t="s">
        <v>7866</v>
      </c>
      <c r="BN3420" s="5" t="s">
        <v>1345</v>
      </c>
      <c r="BO3420" s="5" t="s">
        <v>1843</v>
      </c>
      <c r="BU3420" s="5" t="s">
        <v>7866</v>
      </c>
      <c r="BV3420" s="5" t="s">
        <v>1345</v>
      </c>
      <c r="BW3420" s="5" t="s">
        <v>1843</v>
      </c>
    </row>
    <row r="3421" spans="51:75" x14ac:dyDescent="0.3">
      <c r="AY3421" s="12" t="e">
        <f>VLOOKUP(C3421,#REF!, 2,FALSE)</f>
        <v>#REF!</v>
      </c>
      <c r="BM3421" s="5" t="s">
        <v>7867</v>
      </c>
      <c r="BN3421" s="5" t="s">
        <v>783</v>
      </c>
      <c r="BO3421" s="5" t="s">
        <v>7626</v>
      </c>
      <c r="BU3421" s="5" t="s">
        <v>7867</v>
      </c>
      <c r="BV3421" s="5" t="s">
        <v>783</v>
      </c>
      <c r="BW3421" s="5" t="s">
        <v>7626</v>
      </c>
    </row>
    <row r="3422" spans="51:75" x14ac:dyDescent="0.3">
      <c r="AY3422" s="12" t="e">
        <f>VLOOKUP(C3422,#REF!, 2,FALSE)</f>
        <v>#REF!</v>
      </c>
      <c r="BM3422" s="5" t="s">
        <v>1394</v>
      </c>
      <c r="BN3422" s="5" t="s">
        <v>3210</v>
      </c>
      <c r="BO3422" s="5" t="s">
        <v>7868</v>
      </c>
      <c r="BU3422" s="5" t="s">
        <v>1394</v>
      </c>
      <c r="BV3422" s="5" t="s">
        <v>3210</v>
      </c>
      <c r="BW3422" s="5" t="s">
        <v>7868</v>
      </c>
    </row>
    <row r="3423" spans="51:75" x14ac:dyDescent="0.3">
      <c r="AY3423" s="12" t="e">
        <f>VLOOKUP(C3423,#REF!, 2,FALSE)</f>
        <v>#REF!</v>
      </c>
      <c r="BM3423" s="5" t="s">
        <v>7869</v>
      </c>
      <c r="BN3423" s="5" t="s">
        <v>703</v>
      </c>
      <c r="BO3423" s="5" t="s">
        <v>7870</v>
      </c>
      <c r="BU3423" s="5" t="s">
        <v>7869</v>
      </c>
      <c r="BV3423" s="5" t="s">
        <v>703</v>
      </c>
      <c r="BW3423" s="5" t="s">
        <v>7870</v>
      </c>
    </row>
    <row r="3424" spans="51:75" x14ac:dyDescent="0.3">
      <c r="AY3424" s="12" t="e">
        <f>VLOOKUP(C3424,#REF!, 2,FALSE)</f>
        <v>#REF!</v>
      </c>
      <c r="BM3424" s="5" t="s">
        <v>7871</v>
      </c>
      <c r="BN3424" s="5" t="s">
        <v>852</v>
      </c>
      <c r="BO3424" s="5" t="s">
        <v>7872</v>
      </c>
      <c r="BU3424" s="5" t="s">
        <v>7871</v>
      </c>
      <c r="BV3424" s="5" t="s">
        <v>852</v>
      </c>
      <c r="BW3424" s="5" t="s">
        <v>7872</v>
      </c>
    </row>
    <row r="3425" spans="51:75" x14ac:dyDescent="0.3">
      <c r="AY3425" s="12" t="e">
        <f>VLOOKUP(C3425,#REF!, 2,FALSE)</f>
        <v>#REF!</v>
      </c>
      <c r="BM3425" s="5" t="s">
        <v>7873</v>
      </c>
      <c r="BN3425" s="5" t="s">
        <v>17000</v>
      </c>
      <c r="BO3425" s="5" t="s">
        <v>7874</v>
      </c>
      <c r="BU3425" s="5" t="s">
        <v>7873</v>
      </c>
      <c r="BV3425" s="5" t="s">
        <v>17000</v>
      </c>
      <c r="BW3425" s="5" t="s">
        <v>7874</v>
      </c>
    </row>
    <row r="3426" spans="51:75" x14ac:dyDescent="0.3">
      <c r="AY3426" s="12" t="e">
        <f>VLOOKUP(C3426,#REF!, 2,FALSE)</f>
        <v>#REF!</v>
      </c>
      <c r="BM3426" s="5" t="s">
        <v>7876</v>
      </c>
      <c r="BN3426" s="5" t="s">
        <v>2982</v>
      </c>
      <c r="BO3426" s="5" t="s">
        <v>7878</v>
      </c>
      <c r="BU3426" s="5" t="s">
        <v>7876</v>
      </c>
      <c r="BV3426" s="5" t="s">
        <v>2982</v>
      </c>
      <c r="BW3426" s="5" t="s">
        <v>7878</v>
      </c>
    </row>
    <row r="3427" spans="51:75" x14ac:dyDescent="0.3">
      <c r="AY3427" s="12" t="e">
        <f>VLOOKUP(C3427,#REF!, 2,FALSE)</f>
        <v>#REF!</v>
      </c>
      <c r="BM3427" s="5" t="s">
        <v>7879</v>
      </c>
      <c r="BN3427" s="5" t="s">
        <v>2986</v>
      </c>
      <c r="BO3427" s="5" t="s">
        <v>2986</v>
      </c>
      <c r="BU3427" s="5" t="s">
        <v>7879</v>
      </c>
      <c r="BV3427" s="5" t="s">
        <v>2986</v>
      </c>
      <c r="BW3427" s="5" t="s">
        <v>2986</v>
      </c>
    </row>
    <row r="3428" spans="51:75" x14ac:dyDescent="0.3">
      <c r="AY3428" s="12" t="e">
        <f>VLOOKUP(C3428,#REF!, 2,FALSE)</f>
        <v>#REF!</v>
      </c>
      <c r="BM3428" s="5" t="s">
        <v>7881</v>
      </c>
      <c r="BN3428" s="5" t="s">
        <v>2986</v>
      </c>
      <c r="BO3428" s="5" t="s">
        <v>6718</v>
      </c>
      <c r="BU3428" s="5" t="s">
        <v>7881</v>
      </c>
      <c r="BV3428" s="5" t="s">
        <v>2986</v>
      </c>
      <c r="BW3428" s="5" t="s">
        <v>6718</v>
      </c>
    </row>
    <row r="3429" spans="51:75" x14ac:dyDescent="0.3">
      <c r="AY3429" s="12" t="e">
        <f>VLOOKUP(C3429,#REF!, 2,FALSE)</f>
        <v>#REF!</v>
      </c>
      <c r="BM3429" s="5" t="s">
        <v>1395</v>
      </c>
      <c r="BN3429" s="5" t="s">
        <v>929</v>
      </c>
      <c r="BO3429" s="5" t="s">
        <v>7882</v>
      </c>
      <c r="BU3429" s="5" t="s">
        <v>1395</v>
      </c>
      <c r="BV3429" s="5" t="s">
        <v>929</v>
      </c>
      <c r="BW3429" s="5" t="s">
        <v>7882</v>
      </c>
    </row>
    <row r="3430" spans="51:75" x14ac:dyDescent="0.3">
      <c r="AY3430" s="12" t="e">
        <f>VLOOKUP(C3430,#REF!, 2,FALSE)</f>
        <v>#REF!</v>
      </c>
      <c r="BM3430" s="5" t="s">
        <v>7884</v>
      </c>
      <c r="BN3430" s="5" t="s">
        <v>2986</v>
      </c>
      <c r="BO3430" s="5" t="s">
        <v>2986</v>
      </c>
      <c r="BU3430" s="5" t="s">
        <v>7884</v>
      </c>
      <c r="BV3430" s="5" t="s">
        <v>2986</v>
      </c>
      <c r="BW3430" s="5" t="s">
        <v>2986</v>
      </c>
    </row>
    <row r="3431" spans="51:75" x14ac:dyDescent="0.3">
      <c r="AY3431" s="12" t="e">
        <f>VLOOKUP(C3431,#REF!, 2,FALSE)</f>
        <v>#REF!</v>
      </c>
      <c r="BM3431" s="5" t="s">
        <v>7885</v>
      </c>
      <c r="BN3431" s="5" t="s">
        <v>3050</v>
      </c>
      <c r="BO3431" s="5" t="s">
        <v>3290</v>
      </c>
      <c r="BU3431" s="5" t="s">
        <v>7885</v>
      </c>
      <c r="BV3431" s="5" t="s">
        <v>3050</v>
      </c>
      <c r="BW3431" s="5" t="s">
        <v>3290</v>
      </c>
    </row>
    <row r="3432" spans="51:75" x14ac:dyDescent="0.3">
      <c r="AY3432" s="12" t="e">
        <f>VLOOKUP(C3432,#REF!, 2,FALSE)</f>
        <v>#REF!</v>
      </c>
      <c r="BM3432" s="5" t="s">
        <v>7886</v>
      </c>
      <c r="BN3432" s="5" t="s">
        <v>3050</v>
      </c>
      <c r="BO3432" s="5" t="s">
        <v>6993</v>
      </c>
      <c r="BU3432" s="5" t="s">
        <v>7886</v>
      </c>
      <c r="BV3432" s="5" t="s">
        <v>3050</v>
      </c>
      <c r="BW3432" s="5" t="s">
        <v>6993</v>
      </c>
    </row>
    <row r="3433" spans="51:75" x14ac:dyDescent="0.3">
      <c r="AY3433" s="12" t="e">
        <f>VLOOKUP(C3433,#REF!, 2,FALSE)</f>
        <v>#REF!</v>
      </c>
      <c r="BM3433" s="5" t="s">
        <v>7887</v>
      </c>
      <c r="BN3433" s="5" t="s">
        <v>2986</v>
      </c>
      <c r="BO3433" s="5" t="s">
        <v>2986</v>
      </c>
      <c r="BU3433" s="5" t="s">
        <v>7887</v>
      </c>
      <c r="BV3433" s="5" t="s">
        <v>2986</v>
      </c>
      <c r="BW3433" s="5" t="s">
        <v>2986</v>
      </c>
    </row>
    <row r="3434" spans="51:75" x14ac:dyDescent="0.3">
      <c r="AY3434" s="12" t="e">
        <f>VLOOKUP(C3434,#REF!, 2,FALSE)</f>
        <v>#REF!</v>
      </c>
      <c r="BM3434" s="5" t="s">
        <v>7888</v>
      </c>
      <c r="BN3434" s="5" t="s">
        <v>2986</v>
      </c>
      <c r="BO3434" s="5" t="s">
        <v>2986</v>
      </c>
      <c r="BU3434" s="5" t="s">
        <v>7888</v>
      </c>
      <c r="BV3434" s="5" t="s">
        <v>2986</v>
      </c>
      <c r="BW3434" s="5" t="s">
        <v>2986</v>
      </c>
    </row>
    <row r="3435" spans="51:75" x14ac:dyDescent="0.3">
      <c r="AY3435" s="12" t="e">
        <f>VLOOKUP(C3435,#REF!, 2,FALSE)</f>
        <v>#REF!</v>
      </c>
      <c r="BM3435" s="5" t="s">
        <v>7891</v>
      </c>
      <c r="BN3435" s="5" t="s">
        <v>2986</v>
      </c>
      <c r="BO3435" s="5" t="s">
        <v>7892</v>
      </c>
      <c r="BU3435" s="5" t="s">
        <v>7891</v>
      </c>
      <c r="BV3435" s="5" t="s">
        <v>2986</v>
      </c>
      <c r="BW3435" s="5" t="s">
        <v>7892</v>
      </c>
    </row>
    <row r="3436" spans="51:75" x14ac:dyDescent="0.3">
      <c r="AY3436" s="12" t="e">
        <f>VLOOKUP(C3436,#REF!, 2,FALSE)</f>
        <v>#REF!</v>
      </c>
      <c r="BM3436" s="5" t="s">
        <v>7893</v>
      </c>
      <c r="BN3436" s="5" t="s">
        <v>3010</v>
      </c>
      <c r="BO3436" s="5" t="s">
        <v>5459</v>
      </c>
      <c r="BU3436" s="5" t="s">
        <v>7893</v>
      </c>
      <c r="BV3436" s="5" t="s">
        <v>3010</v>
      </c>
      <c r="BW3436" s="5" t="s">
        <v>5459</v>
      </c>
    </row>
    <row r="3437" spans="51:75" x14ac:dyDescent="0.3">
      <c r="AY3437" s="12" t="e">
        <f>VLOOKUP(C3437,#REF!, 2,FALSE)</f>
        <v>#REF!</v>
      </c>
      <c r="BM3437" s="5" t="s">
        <v>1396</v>
      </c>
      <c r="BN3437" s="5" t="s">
        <v>3210</v>
      </c>
      <c r="BO3437" s="5" t="s">
        <v>7894</v>
      </c>
      <c r="BU3437" s="5" t="s">
        <v>1396</v>
      </c>
      <c r="BV3437" s="5" t="s">
        <v>3210</v>
      </c>
      <c r="BW3437" s="5" t="s">
        <v>7894</v>
      </c>
    </row>
    <row r="3438" spans="51:75" x14ac:dyDescent="0.3">
      <c r="AY3438" s="12" t="e">
        <f>VLOOKUP(C3438,#REF!, 2,FALSE)</f>
        <v>#REF!</v>
      </c>
      <c r="BM3438" s="5" t="s">
        <v>1397</v>
      </c>
      <c r="BN3438" s="5" t="s">
        <v>2986</v>
      </c>
      <c r="BO3438" s="5" t="s">
        <v>7895</v>
      </c>
      <c r="BU3438" s="5" t="s">
        <v>1397</v>
      </c>
      <c r="BV3438" s="5" t="s">
        <v>2986</v>
      </c>
      <c r="BW3438" s="5" t="s">
        <v>7895</v>
      </c>
    </row>
    <row r="3439" spans="51:75" x14ac:dyDescent="0.3">
      <c r="AY3439" s="12" t="e">
        <f>VLOOKUP(C3439,#REF!, 2,FALSE)</f>
        <v>#REF!</v>
      </c>
      <c r="BM3439" s="5" t="s">
        <v>1398</v>
      </c>
      <c r="BN3439" s="5" t="s">
        <v>2986</v>
      </c>
      <c r="BO3439" s="5" t="s">
        <v>7895</v>
      </c>
      <c r="BU3439" s="5" t="s">
        <v>1398</v>
      </c>
      <c r="BV3439" s="5" t="s">
        <v>2986</v>
      </c>
      <c r="BW3439" s="5" t="s">
        <v>7895</v>
      </c>
    </row>
    <row r="3440" spans="51:75" x14ac:dyDescent="0.3">
      <c r="AY3440" s="12" t="e">
        <f>VLOOKUP(C3440,#REF!, 2,FALSE)</f>
        <v>#REF!</v>
      </c>
      <c r="BM3440" s="5" t="s">
        <v>1399</v>
      </c>
      <c r="BN3440" s="5" t="s">
        <v>2986</v>
      </c>
      <c r="BO3440" s="5" t="s">
        <v>7896</v>
      </c>
      <c r="BU3440" s="5" t="s">
        <v>1399</v>
      </c>
      <c r="BV3440" s="5" t="s">
        <v>2986</v>
      </c>
      <c r="BW3440" s="5" t="s">
        <v>7896</v>
      </c>
    </row>
    <row r="3441" spans="51:75" x14ac:dyDescent="0.3">
      <c r="AY3441" s="12" t="e">
        <f>VLOOKUP(C3441,#REF!, 2,FALSE)</f>
        <v>#REF!</v>
      </c>
      <c r="BM3441" s="5" t="s">
        <v>7897</v>
      </c>
      <c r="BN3441" s="5" t="s">
        <v>2986</v>
      </c>
      <c r="BO3441" s="5" t="s">
        <v>2986</v>
      </c>
      <c r="BU3441" s="5" t="s">
        <v>7897</v>
      </c>
      <c r="BV3441" s="5" t="s">
        <v>2986</v>
      </c>
      <c r="BW3441" s="5" t="s">
        <v>2986</v>
      </c>
    </row>
    <row r="3442" spans="51:75" x14ac:dyDescent="0.3">
      <c r="AY3442" s="12" t="e">
        <f>VLOOKUP(C3442,#REF!, 2,FALSE)</f>
        <v>#REF!</v>
      </c>
      <c r="BM3442" s="5" t="s">
        <v>7898</v>
      </c>
      <c r="BN3442" s="5" t="s">
        <v>2986</v>
      </c>
      <c r="BO3442" s="5" t="s">
        <v>2986</v>
      </c>
      <c r="BU3442" s="5" t="s">
        <v>7898</v>
      </c>
      <c r="BV3442" s="5" t="s">
        <v>2986</v>
      </c>
      <c r="BW3442" s="5" t="s">
        <v>2986</v>
      </c>
    </row>
    <row r="3443" spans="51:75" x14ac:dyDescent="0.3">
      <c r="AY3443" s="12" t="e">
        <f>VLOOKUP(C3443,#REF!, 2,FALSE)</f>
        <v>#REF!</v>
      </c>
      <c r="BM3443" s="5" t="s">
        <v>7899</v>
      </c>
      <c r="BN3443" s="5" t="s">
        <v>2986</v>
      </c>
      <c r="BO3443" s="5" t="s">
        <v>7900</v>
      </c>
      <c r="BU3443" s="5" t="s">
        <v>7899</v>
      </c>
      <c r="BV3443" s="5" t="s">
        <v>2986</v>
      </c>
      <c r="BW3443" s="5" t="s">
        <v>7900</v>
      </c>
    </row>
    <row r="3444" spans="51:75" x14ac:dyDescent="0.3">
      <c r="AY3444" s="12" t="e">
        <f>VLOOKUP(C3444,#REF!, 2,FALSE)</f>
        <v>#REF!</v>
      </c>
      <c r="BM3444" s="5" t="s">
        <v>477</v>
      </c>
      <c r="BN3444" s="5" t="s">
        <v>2986</v>
      </c>
      <c r="BO3444" s="5" t="s">
        <v>2986</v>
      </c>
      <c r="BU3444" s="5" t="s">
        <v>477</v>
      </c>
      <c r="BV3444" s="5" t="s">
        <v>2986</v>
      </c>
      <c r="BW3444" s="5" t="s">
        <v>2986</v>
      </c>
    </row>
    <row r="3445" spans="51:75" x14ac:dyDescent="0.3">
      <c r="AY3445" s="12" t="e">
        <f>VLOOKUP(C3445,#REF!, 2,FALSE)</f>
        <v>#REF!</v>
      </c>
      <c r="BM3445" s="5" t="s">
        <v>7902</v>
      </c>
      <c r="BN3445" s="5" t="s">
        <v>2986</v>
      </c>
      <c r="BO3445" s="5" t="s">
        <v>2986</v>
      </c>
      <c r="BU3445" s="5" t="s">
        <v>7902</v>
      </c>
      <c r="BV3445" s="5" t="s">
        <v>2986</v>
      </c>
      <c r="BW3445" s="5" t="s">
        <v>2986</v>
      </c>
    </row>
    <row r="3446" spans="51:75" x14ac:dyDescent="0.3">
      <c r="AY3446" s="12" t="e">
        <f>VLOOKUP(C3446,#REF!, 2,FALSE)</f>
        <v>#REF!</v>
      </c>
      <c r="BM3446" s="5" t="s">
        <v>7903</v>
      </c>
      <c r="BN3446" s="5" t="s">
        <v>2982</v>
      </c>
      <c r="BO3446" s="5" t="s">
        <v>7904</v>
      </c>
      <c r="BU3446" s="5" t="s">
        <v>7903</v>
      </c>
      <c r="BV3446" s="5" t="s">
        <v>2982</v>
      </c>
      <c r="BW3446" s="5" t="s">
        <v>7904</v>
      </c>
    </row>
    <row r="3447" spans="51:75" x14ac:dyDescent="0.3">
      <c r="AY3447" s="12" t="e">
        <f>VLOOKUP(C3447,#REF!, 2,FALSE)</f>
        <v>#REF!</v>
      </c>
      <c r="BM3447" s="5" t="s">
        <v>7905</v>
      </c>
      <c r="BN3447" s="5" t="s">
        <v>1345</v>
      </c>
      <c r="BO3447" s="5" t="s">
        <v>2986</v>
      </c>
      <c r="BU3447" s="5" t="s">
        <v>7905</v>
      </c>
      <c r="BV3447" s="5" t="s">
        <v>1345</v>
      </c>
      <c r="BW3447" s="5" t="s">
        <v>2986</v>
      </c>
    </row>
    <row r="3448" spans="51:75" x14ac:dyDescent="0.3">
      <c r="AY3448" s="12" t="e">
        <f>VLOOKUP(C3448,#REF!, 2,FALSE)</f>
        <v>#REF!</v>
      </c>
      <c r="BM3448" s="5" t="s">
        <v>7907</v>
      </c>
      <c r="BN3448" s="5" t="s">
        <v>2986</v>
      </c>
      <c r="BO3448" s="5" t="s">
        <v>2986</v>
      </c>
      <c r="BU3448" s="5" t="s">
        <v>7907</v>
      </c>
      <c r="BV3448" s="5" t="s">
        <v>2986</v>
      </c>
      <c r="BW3448" s="5" t="s">
        <v>2986</v>
      </c>
    </row>
    <row r="3449" spans="51:75" x14ac:dyDescent="0.3">
      <c r="AY3449" s="12" t="e">
        <f>VLOOKUP(C3449,#REF!, 2,FALSE)</f>
        <v>#REF!</v>
      </c>
      <c r="BM3449" s="5" t="s">
        <v>7909</v>
      </c>
      <c r="BN3449" s="5" t="s">
        <v>2986</v>
      </c>
      <c r="BO3449" s="5" t="s">
        <v>2986</v>
      </c>
      <c r="BU3449" s="5" t="s">
        <v>7909</v>
      </c>
      <c r="BV3449" s="5" t="s">
        <v>2986</v>
      </c>
      <c r="BW3449" s="5" t="s">
        <v>2986</v>
      </c>
    </row>
    <row r="3450" spans="51:75" x14ac:dyDescent="0.3">
      <c r="AY3450" s="12" t="e">
        <f>VLOOKUP(C3450,#REF!, 2,FALSE)</f>
        <v>#REF!</v>
      </c>
      <c r="BM3450" s="5" t="s">
        <v>7912</v>
      </c>
      <c r="BN3450" s="5" t="s">
        <v>2986</v>
      </c>
      <c r="BO3450" s="5" t="s">
        <v>2986</v>
      </c>
      <c r="BU3450" s="5" t="s">
        <v>7912</v>
      </c>
      <c r="BV3450" s="5" t="s">
        <v>2986</v>
      </c>
      <c r="BW3450" s="5" t="s">
        <v>2986</v>
      </c>
    </row>
    <row r="3451" spans="51:75" x14ac:dyDescent="0.3">
      <c r="AY3451" s="12" t="e">
        <f>VLOOKUP(C3451,#REF!, 2,FALSE)</f>
        <v>#REF!</v>
      </c>
      <c r="BM3451" s="5" t="s">
        <v>7914</v>
      </c>
      <c r="BN3451" s="5" t="s">
        <v>806</v>
      </c>
      <c r="BO3451" s="5" t="s">
        <v>7916</v>
      </c>
      <c r="BU3451" s="5" t="s">
        <v>7914</v>
      </c>
      <c r="BV3451" s="5" t="s">
        <v>806</v>
      </c>
      <c r="BW3451" s="5" t="s">
        <v>7916</v>
      </c>
    </row>
    <row r="3452" spans="51:75" x14ac:dyDescent="0.3">
      <c r="AY3452" s="12" t="e">
        <f>VLOOKUP(C3452,#REF!, 2,FALSE)</f>
        <v>#REF!</v>
      </c>
      <c r="BM3452" s="5" t="s">
        <v>7917</v>
      </c>
      <c r="BN3452" s="5" t="s">
        <v>855</v>
      </c>
      <c r="BO3452" s="5" t="s">
        <v>7918</v>
      </c>
      <c r="BU3452" s="5" t="s">
        <v>7917</v>
      </c>
      <c r="BV3452" s="5" t="s">
        <v>855</v>
      </c>
      <c r="BW3452" s="5" t="s">
        <v>7918</v>
      </c>
    </row>
    <row r="3453" spans="51:75" x14ac:dyDescent="0.3">
      <c r="AY3453" s="12" t="e">
        <f>VLOOKUP(C3453,#REF!, 2,FALSE)</f>
        <v>#REF!</v>
      </c>
      <c r="BM3453" s="5" t="s">
        <v>7919</v>
      </c>
      <c r="BN3453" s="5" t="s">
        <v>618</v>
      </c>
      <c r="BO3453" s="5" t="s">
        <v>7921</v>
      </c>
      <c r="BU3453" s="5" t="s">
        <v>7919</v>
      </c>
      <c r="BV3453" s="5" t="s">
        <v>618</v>
      </c>
      <c r="BW3453" s="5" t="s">
        <v>7921</v>
      </c>
    </row>
    <row r="3454" spans="51:75" x14ac:dyDescent="0.3">
      <c r="AY3454" s="12" t="e">
        <f>VLOOKUP(C3454,#REF!, 2,FALSE)</f>
        <v>#REF!</v>
      </c>
      <c r="BM3454" s="5" t="s">
        <v>7922</v>
      </c>
      <c r="BN3454" s="5" t="s">
        <v>2986</v>
      </c>
      <c r="BO3454" s="5" t="s">
        <v>2986</v>
      </c>
      <c r="BU3454" s="5" t="s">
        <v>7922</v>
      </c>
      <c r="BV3454" s="5" t="s">
        <v>2986</v>
      </c>
      <c r="BW3454" s="5" t="s">
        <v>2986</v>
      </c>
    </row>
    <row r="3455" spans="51:75" x14ac:dyDescent="0.3">
      <c r="AY3455" s="12" t="e">
        <f>VLOOKUP(C3455,#REF!, 2,FALSE)</f>
        <v>#REF!</v>
      </c>
      <c r="BM3455" s="5" t="s">
        <v>7923</v>
      </c>
      <c r="BN3455" s="5" t="s">
        <v>797</v>
      </c>
      <c r="BO3455" s="5" t="s">
        <v>7925</v>
      </c>
      <c r="BU3455" s="5" t="s">
        <v>7923</v>
      </c>
      <c r="BV3455" s="5" t="s">
        <v>797</v>
      </c>
      <c r="BW3455" s="5" t="s">
        <v>7925</v>
      </c>
    </row>
    <row r="3456" spans="51:75" x14ac:dyDescent="0.3">
      <c r="AY3456" s="12" t="e">
        <f>VLOOKUP(C3456,#REF!, 2,FALSE)</f>
        <v>#REF!</v>
      </c>
      <c r="BM3456" s="5" t="s">
        <v>7927</v>
      </c>
      <c r="BN3456" s="5" t="s">
        <v>2986</v>
      </c>
      <c r="BO3456" s="5" t="s">
        <v>2986</v>
      </c>
      <c r="BU3456" s="5" t="s">
        <v>7927</v>
      </c>
      <c r="BV3456" s="5" t="s">
        <v>2986</v>
      </c>
      <c r="BW3456" s="5" t="s">
        <v>2986</v>
      </c>
    </row>
    <row r="3457" spans="51:75" x14ac:dyDescent="0.3">
      <c r="AY3457" s="12" t="e">
        <f>VLOOKUP(C3457,#REF!, 2,FALSE)</f>
        <v>#REF!</v>
      </c>
      <c r="BM3457" s="5" t="s">
        <v>1407</v>
      </c>
      <c r="BN3457" s="5" t="s">
        <v>630</v>
      </c>
      <c r="BO3457" s="5" t="s">
        <v>7928</v>
      </c>
      <c r="BU3457" s="5" t="s">
        <v>1407</v>
      </c>
      <c r="BV3457" s="5" t="s">
        <v>630</v>
      </c>
      <c r="BW3457" s="5" t="s">
        <v>7928</v>
      </c>
    </row>
    <row r="3458" spans="51:75" x14ac:dyDescent="0.3">
      <c r="AY3458" s="12" t="e">
        <f>VLOOKUP(C3458,#REF!, 2,FALSE)</f>
        <v>#REF!</v>
      </c>
      <c r="BM3458" s="5" t="s">
        <v>7930</v>
      </c>
      <c r="BN3458" s="5" t="s">
        <v>2986</v>
      </c>
      <c r="BO3458" s="5" t="s">
        <v>2986</v>
      </c>
      <c r="BU3458" s="5" t="s">
        <v>7930</v>
      </c>
      <c r="BV3458" s="5" t="s">
        <v>2986</v>
      </c>
      <c r="BW3458" s="5" t="s">
        <v>2986</v>
      </c>
    </row>
    <row r="3459" spans="51:75" x14ac:dyDescent="0.3">
      <c r="AY3459" s="12" t="e">
        <f>VLOOKUP(C3459,#REF!, 2,FALSE)</f>
        <v>#REF!</v>
      </c>
      <c r="BM3459" s="5" t="s">
        <v>7932</v>
      </c>
      <c r="BN3459" s="5" t="s">
        <v>3007</v>
      </c>
      <c r="BO3459" s="5" t="s">
        <v>7934</v>
      </c>
      <c r="BU3459" s="5" t="s">
        <v>7932</v>
      </c>
      <c r="BV3459" s="5" t="s">
        <v>3007</v>
      </c>
      <c r="BW3459" s="5" t="s">
        <v>7934</v>
      </c>
    </row>
    <row r="3460" spans="51:75" x14ac:dyDescent="0.3">
      <c r="AY3460" s="12" t="e">
        <f>VLOOKUP(C3460,#REF!, 2,FALSE)</f>
        <v>#REF!</v>
      </c>
      <c r="BM3460" s="5" t="s">
        <v>7935</v>
      </c>
      <c r="BN3460" s="5" t="s">
        <v>2986</v>
      </c>
      <c r="BO3460" s="5" t="s">
        <v>2986</v>
      </c>
      <c r="BU3460" s="5" t="s">
        <v>7935</v>
      </c>
      <c r="BV3460" s="5" t="s">
        <v>2986</v>
      </c>
      <c r="BW3460" s="5" t="s">
        <v>2986</v>
      </c>
    </row>
    <row r="3461" spans="51:75" x14ac:dyDescent="0.3">
      <c r="AY3461" s="12" t="e">
        <f>VLOOKUP(C3461,#REF!, 2,FALSE)</f>
        <v>#REF!</v>
      </c>
      <c r="BM3461" s="5" t="s">
        <v>7937</v>
      </c>
      <c r="BN3461" s="5" t="s">
        <v>2986</v>
      </c>
      <c r="BO3461" s="5" t="s">
        <v>2986</v>
      </c>
      <c r="BU3461" s="5" t="s">
        <v>7937</v>
      </c>
      <c r="BV3461" s="5" t="s">
        <v>2986</v>
      </c>
      <c r="BW3461" s="5" t="s">
        <v>2986</v>
      </c>
    </row>
    <row r="3462" spans="51:75" x14ac:dyDescent="0.3">
      <c r="AY3462" s="12" t="e">
        <f>VLOOKUP(C3462,#REF!, 2,FALSE)</f>
        <v>#REF!</v>
      </c>
      <c r="BM3462" s="5" t="s">
        <v>7938</v>
      </c>
      <c r="BN3462" s="5" t="s">
        <v>2986</v>
      </c>
      <c r="BO3462" s="5" t="s">
        <v>2986</v>
      </c>
      <c r="BU3462" s="5" t="s">
        <v>7938</v>
      </c>
      <c r="BV3462" s="5" t="s">
        <v>2986</v>
      </c>
      <c r="BW3462" s="5" t="s">
        <v>2986</v>
      </c>
    </row>
    <row r="3463" spans="51:75" x14ac:dyDescent="0.3">
      <c r="AY3463" s="12" t="e">
        <f>VLOOKUP(C3463,#REF!, 2,FALSE)</f>
        <v>#REF!</v>
      </c>
      <c r="BM3463" s="5" t="s">
        <v>7939</v>
      </c>
      <c r="BN3463" s="5" t="s">
        <v>2986</v>
      </c>
      <c r="BO3463" s="5" t="s">
        <v>2986</v>
      </c>
      <c r="BU3463" s="5" t="s">
        <v>7939</v>
      </c>
      <c r="BV3463" s="5" t="s">
        <v>2986</v>
      </c>
      <c r="BW3463" s="5" t="s">
        <v>2986</v>
      </c>
    </row>
    <row r="3464" spans="51:75" x14ac:dyDescent="0.3">
      <c r="AY3464" s="12" t="e">
        <f>VLOOKUP(C3464,#REF!, 2,FALSE)</f>
        <v>#REF!</v>
      </c>
      <c r="BM3464" s="5" t="s">
        <v>7940</v>
      </c>
      <c r="BN3464" s="5" t="s">
        <v>2986</v>
      </c>
      <c r="BO3464" s="5" t="s">
        <v>2986</v>
      </c>
      <c r="BU3464" s="5" t="s">
        <v>7940</v>
      </c>
      <c r="BV3464" s="5" t="s">
        <v>2986</v>
      </c>
      <c r="BW3464" s="5" t="s">
        <v>2986</v>
      </c>
    </row>
    <row r="3465" spans="51:75" x14ac:dyDescent="0.3">
      <c r="AY3465" s="12" t="e">
        <f>VLOOKUP(C3465,#REF!, 2,FALSE)</f>
        <v>#REF!</v>
      </c>
      <c r="BM3465" s="5" t="s">
        <v>7941</v>
      </c>
      <c r="BN3465" s="5" t="s">
        <v>630</v>
      </c>
      <c r="BO3465" s="5" t="s">
        <v>7942</v>
      </c>
      <c r="BU3465" s="5" t="s">
        <v>7941</v>
      </c>
      <c r="BV3465" s="5" t="s">
        <v>630</v>
      </c>
      <c r="BW3465" s="5" t="s">
        <v>7942</v>
      </c>
    </row>
    <row r="3466" spans="51:75" x14ac:dyDescent="0.3">
      <c r="AY3466" s="12" t="e">
        <f>VLOOKUP(C3466,#REF!, 2,FALSE)</f>
        <v>#REF!</v>
      </c>
      <c r="BM3466" s="5" t="s">
        <v>7943</v>
      </c>
      <c r="BN3466" s="5" t="s">
        <v>2986</v>
      </c>
      <c r="BO3466" s="5" t="s">
        <v>4881</v>
      </c>
      <c r="BU3466" s="5" t="s">
        <v>7943</v>
      </c>
      <c r="BV3466" s="5" t="s">
        <v>2986</v>
      </c>
      <c r="BW3466" s="5" t="s">
        <v>4881</v>
      </c>
    </row>
    <row r="3467" spans="51:75" x14ac:dyDescent="0.3">
      <c r="AY3467" s="12" t="e">
        <f>VLOOKUP(C3467,#REF!, 2,FALSE)</f>
        <v>#REF!</v>
      </c>
      <c r="BM3467" s="5" t="s">
        <v>1410</v>
      </c>
      <c r="BN3467" s="5" t="s">
        <v>1345</v>
      </c>
      <c r="BO3467" s="5" t="s">
        <v>7944</v>
      </c>
      <c r="BU3467" s="5" t="s">
        <v>1410</v>
      </c>
      <c r="BV3467" s="5" t="s">
        <v>1345</v>
      </c>
      <c r="BW3467" s="5" t="s">
        <v>7944</v>
      </c>
    </row>
    <row r="3468" spans="51:75" x14ac:dyDescent="0.3">
      <c r="AY3468" s="12" t="e">
        <f>VLOOKUP(C3468,#REF!, 2,FALSE)</f>
        <v>#REF!</v>
      </c>
      <c r="BM3468" s="5" t="s">
        <v>1411</v>
      </c>
      <c r="BN3468" s="5" t="s">
        <v>2986</v>
      </c>
      <c r="BO3468" s="5" t="s">
        <v>7945</v>
      </c>
      <c r="BU3468" s="5" t="s">
        <v>1411</v>
      </c>
      <c r="BV3468" s="5" t="s">
        <v>2986</v>
      </c>
      <c r="BW3468" s="5" t="s">
        <v>7945</v>
      </c>
    </row>
    <row r="3469" spans="51:75" x14ac:dyDescent="0.3">
      <c r="AY3469" s="12" t="e">
        <f>VLOOKUP(C3469,#REF!, 2,FALSE)</f>
        <v>#REF!</v>
      </c>
      <c r="BM3469" s="5" t="s">
        <v>7946</v>
      </c>
      <c r="BN3469" s="5" t="s">
        <v>2986</v>
      </c>
      <c r="BO3469" s="5" t="s">
        <v>7947</v>
      </c>
      <c r="BU3469" s="5" t="s">
        <v>7946</v>
      </c>
      <c r="BV3469" s="5" t="s">
        <v>2986</v>
      </c>
      <c r="BW3469" s="5" t="s">
        <v>7947</v>
      </c>
    </row>
    <row r="3470" spans="51:75" x14ac:dyDescent="0.3">
      <c r="AY3470" s="12" t="e">
        <f>VLOOKUP(C3470,#REF!, 2,FALSE)</f>
        <v>#REF!</v>
      </c>
      <c r="BM3470" s="5" t="s">
        <v>7948</v>
      </c>
      <c r="BN3470" s="5" t="s">
        <v>2986</v>
      </c>
      <c r="BO3470" s="5" t="s">
        <v>2977</v>
      </c>
      <c r="BU3470" s="5" t="s">
        <v>7948</v>
      </c>
      <c r="BV3470" s="5" t="s">
        <v>2986</v>
      </c>
      <c r="BW3470" s="5" t="s">
        <v>2977</v>
      </c>
    </row>
    <row r="3471" spans="51:75" x14ac:dyDescent="0.3">
      <c r="AY3471" s="12" t="e">
        <f>VLOOKUP(C3471,#REF!, 2,FALSE)</f>
        <v>#REF!</v>
      </c>
      <c r="BM3471" s="5" t="s">
        <v>7951</v>
      </c>
      <c r="BN3471" s="5" t="s">
        <v>2986</v>
      </c>
      <c r="BO3471" s="5" t="s">
        <v>6925</v>
      </c>
      <c r="BU3471" s="5" t="s">
        <v>7951</v>
      </c>
      <c r="BV3471" s="5" t="s">
        <v>2986</v>
      </c>
      <c r="BW3471" s="5" t="s">
        <v>6925</v>
      </c>
    </row>
    <row r="3472" spans="51:75" x14ac:dyDescent="0.3">
      <c r="AY3472" s="12" t="e">
        <f>VLOOKUP(C3472,#REF!, 2,FALSE)</f>
        <v>#REF!</v>
      </c>
      <c r="BM3472" s="5" t="s">
        <v>7953</v>
      </c>
      <c r="BN3472" s="5" t="s">
        <v>2986</v>
      </c>
      <c r="BO3472" s="5" t="s">
        <v>2986</v>
      </c>
      <c r="BU3472" s="5" t="s">
        <v>7953</v>
      </c>
      <c r="BV3472" s="5" t="s">
        <v>2986</v>
      </c>
      <c r="BW3472" s="5" t="s">
        <v>2986</v>
      </c>
    </row>
    <row r="3473" spans="51:75" x14ac:dyDescent="0.3">
      <c r="AY3473" s="12" t="e">
        <f>VLOOKUP(C3473,#REF!, 2,FALSE)</f>
        <v>#REF!</v>
      </c>
      <c r="BM3473" s="5" t="s">
        <v>7954</v>
      </c>
      <c r="BN3473" s="5" t="s">
        <v>2986</v>
      </c>
      <c r="BO3473" s="5" t="s">
        <v>1131</v>
      </c>
      <c r="BU3473" s="5" t="s">
        <v>7954</v>
      </c>
      <c r="BV3473" s="5" t="s">
        <v>2986</v>
      </c>
      <c r="BW3473" s="5" t="s">
        <v>1131</v>
      </c>
    </row>
    <row r="3474" spans="51:75" x14ac:dyDescent="0.3">
      <c r="AY3474" s="12" t="e">
        <f>VLOOKUP(C3474,#REF!, 2,FALSE)</f>
        <v>#REF!</v>
      </c>
      <c r="BM3474" s="5" t="s">
        <v>7956</v>
      </c>
      <c r="BN3474" s="5" t="s">
        <v>2986</v>
      </c>
      <c r="BO3474" s="5" t="s">
        <v>2986</v>
      </c>
      <c r="BU3474" s="5" t="s">
        <v>7956</v>
      </c>
      <c r="BV3474" s="5" t="s">
        <v>2986</v>
      </c>
      <c r="BW3474" s="5" t="s">
        <v>2986</v>
      </c>
    </row>
    <row r="3475" spans="51:75" x14ac:dyDescent="0.3">
      <c r="AY3475" s="12" t="e">
        <f>VLOOKUP(C3475,#REF!, 2,FALSE)</f>
        <v>#REF!</v>
      </c>
      <c r="BM3475" s="5" t="s">
        <v>7957</v>
      </c>
      <c r="BN3475" s="5" t="s">
        <v>1345</v>
      </c>
      <c r="BO3475" s="5" t="s">
        <v>7958</v>
      </c>
      <c r="BU3475" s="5" t="s">
        <v>7957</v>
      </c>
      <c r="BV3475" s="5" t="s">
        <v>1345</v>
      </c>
      <c r="BW3475" s="5" t="s">
        <v>7958</v>
      </c>
    </row>
    <row r="3476" spans="51:75" x14ac:dyDescent="0.3">
      <c r="AY3476" s="12" t="e">
        <f>VLOOKUP(C3476,#REF!, 2,FALSE)</f>
        <v>#REF!</v>
      </c>
      <c r="BM3476" s="5" t="s">
        <v>7959</v>
      </c>
      <c r="BN3476" s="5" t="s">
        <v>2986</v>
      </c>
      <c r="BO3476" s="5" t="s">
        <v>2986</v>
      </c>
      <c r="BU3476" s="5" t="s">
        <v>7959</v>
      </c>
      <c r="BV3476" s="5" t="s">
        <v>2986</v>
      </c>
      <c r="BW3476" s="5" t="s">
        <v>2986</v>
      </c>
    </row>
    <row r="3477" spans="51:75" x14ac:dyDescent="0.3">
      <c r="AY3477" s="12" t="e">
        <f>VLOOKUP(C3477,#REF!, 2,FALSE)</f>
        <v>#REF!</v>
      </c>
      <c r="BM3477" s="5" t="s">
        <v>7960</v>
      </c>
      <c r="BN3477" s="5" t="s">
        <v>2986</v>
      </c>
      <c r="BO3477" s="5" t="s">
        <v>2986</v>
      </c>
      <c r="BU3477" s="5" t="s">
        <v>7960</v>
      </c>
      <c r="BV3477" s="5" t="s">
        <v>2986</v>
      </c>
      <c r="BW3477" s="5" t="s">
        <v>2986</v>
      </c>
    </row>
    <row r="3478" spans="51:75" x14ac:dyDescent="0.3">
      <c r="AY3478" s="12" t="e">
        <f>VLOOKUP(C3478,#REF!, 2,FALSE)</f>
        <v>#REF!</v>
      </c>
      <c r="BM3478" s="5" t="s">
        <v>7961</v>
      </c>
      <c r="BN3478" s="5" t="s">
        <v>2986</v>
      </c>
      <c r="BO3478" s="5" t="s">
        <v>2986</v>
      </c>
      <c r="BU3478" s="5" t="s">
        <v>7961</v>
      </c>
      <c r="BV3478" s="5" t="s">
        <v>2986</v>
      </c>
      <c r="BW3478" s="5" t="s">
        <v>2986</v>
      </c>
    </row>
    <row r="3479" spans="51:75" x14ac:dyDescent="0.3">
      <c r="AY3479" s="12" t="e">
        <f>VLOOKUP(C3479,#REF!, 2,FALSE)</f>
        <v>#REF!</v>
      </c>
      <c r="BM3479" s="5" t="s">
        <v>7962</v>
      </c>
      <c r="BN3479" s="5" t="s">
        <v>2986</v>
      </c>
      <c r="BO3479" s="5" t="s">
        <v>2986</v>
      </c>
      <c r="BU3479" s="5" t="s">
        <v>7962</v>
      </c>
      <c r="BV3479" s="5" t="s">
        <v>2986</v>
      </c>
      <c r="BW3479" s="5" t="s">
        <v>2986</v>
      </c>
    </row>
    <row r="3480" spans="51:75" x14ac:dyDescent="0.3">
      <c r="AY3480" s="12" t="e">
        <f>VLOOKUP(C3480,#REF!, 2,FALSE)</f>
        <v>#REF!</v>
      </c>
      <c r="BM3480" s="5" t="s">
        <v>7965</v>
      </c>
      <c r="BN3480" s="5" t="s">
        <v>2986</v>
      </c>
      <c r="BO3480" s="5" t="s">
        <v>2986</v>
      </c>
      <c r="BU3480" s="5" t="s">
        <v>7965</v>
      </c>
      <c r="BV3480" s="5" t="s">
        <v>2986</v>
      </c>
      <c r="BW3480" s="5" t="s">
        <v>2986</v>
      </c>
    </row>
    <row r="3481" spans="51:75" x14ac:dyDescent="0.3">
      <c r="AY3481" s="12" t="e">
        <f>VLOOKUP(C3481,#REF!, 2,FALSE)</f>
        <v>#REF!</v>
      </c>
      <c r="BM3481" s="5" t="s">
        <v>7966</v>
      </c>
      <c r="BN3481" s="5" t="s">
        <v>2986</v>
      </c>
      <c r="BO3481" s="5" t="s">
        <v>2986</v>
      </c>
      <c r="BU3481" s="5" t="s">
        <v>7966</v>
      </c>
      <c r="BV3481" s="5" t="s">
        <v>2986</v>
      </c>
      <c r="BW3481" s="5" t="s">
        <v>2986</v>
      </c>
    </row>
    <row r="3482" spans="51:75" x14ac:dyDescent="0.3">
      <c r="AY3482" s="12" t="e">
        <f>VLOOKUP(C3482,#REF!, 2,FALSE)</f>
        <v>#REF!</v>
      </c>
      <c r="BM3482" s="5" t="s">
        <v>1414</v>
      </c>
      <c r="BN3482" s="5" t="s">
        <v>2986</v>
      </c>
      <c r="BO3482" s="5" t="s">
        <v>2986</v>
      </c>
      <c r="BU3482" s="5" t="s">
        <v>1414</v>
      </c>
      <c r="BV3482" s="5" t="s">
        <v>2986</v>
      </c>
      <c r="BW3482" s="5" t="s">
        <v>2986</v>
      </c>
    </row>
    <row r="3483" spans="51:75" x14ac:dyDescent="0.3">
      <c r="AY3483" s="12" t="e">
        <f>VLOOKUP(C3483,#REF!, 2,FALSE)</f>
        <v>#REF!</v>
      </c>
      <c r="BM3483" s="5" t="s">
        <v>7967</v>
      </c>
      <c r="BN3483" s="5" t="s">
        <v>2986</v>
      </c>
      <c r="BO3483" s="5" t="s">
        <v>2986</v>
      </c>
      <c r="BU3483" s="5" t="s">
        <v>7967</v>
      </c>
      <c r="BV3483" s="5" t="s">
        <v>2986</v>
      </c>
      <c r="BW3483" s="5" t="s">
        <v>2986</v>
      </c>
    </row>
    <row r="3484" spans="51:75" x14ac:dyDescent="0.3">
      <c r="AY3484" s="12" t="e">
        <f>VLOOKUP(C3484,#REF!, 2,FALSE)</f>
        <v>#REF!</v>
      </c>
      <c r="BM3484" s="5" t="s">
        <v>1415</v>
      </c>
      <c r="BN3484" s="5" t="s">
        <v>3050</v>
      </c>
      <c r="BO3484" s="5" t="s">
        <v>7968</v>
      </c>
      <c r="BU3484" s="5" t="s">
        <v>1415</v>
      </c>
      <c r="BV3484" s="5" t="s">
        <v>3050</v>
      </c>
      <c r="BW3484" s="5" t="s">
        <v>7968</v>
      </c>
    </row>
    <row r="3485" spans="51:75" x14ac:dyDescent="0.3">
      <c r="AY3485" s="12" t="e">
        <f>VLOOKUP(C3485,#REF!, 2,FALSE)</f>
        <v>#REF!</v>
      </c>
      <c r="BM3485" s="5" t="s">
        <v>1416</v>
      </c>
      <c r="BN3485" s="5" t="s">
        <v>3050</v>
      </c>
      <c r="BO3485" s="5" t="s">
        <v>7969</v>
      </c>
      <c r="BU3485" s="5" t="s">
        <v>1416</v>
      </c>
      <c r="BV3485" s="5" t="s">
        <v>3050</v>
      </c>
      <c r="BW3485" s="5" t="s">
        <v>7969</v>
      </c>
    </row>
    <row r="3486" spans="51:75" x14ac:dyDescent="0.3">
      <c r="AY3486" s="12" t="e">
        <f>VLOOKUP(C3486,#REF!, 2,FALSE)</f>
        <v>#REF!</v>
      </c>
      <c r="BM3486" s="5" t="s">
        <v>1417</v>
      </c>
      <c r="BN3486" s="5" t="s">
        <v>3050</v>
      </c>
      <c r="BO3486" s="5" t="s">
        <v>7971</v>
      </c>
      <c r="BU3486" s="5" t="s">
        <v>1417</v>
      </c>
      <c r="BV3486" s="5" t="s">
        <v>3050</v>
      </c>
      <c r="BW3486" s="5" t="s">
        <v>7971</v>
      </c>
    </row>
    <row r="3487" spans="51:75" x14ac:dyDescent="0.3">
      <c r="AY3487" s="12" t="e">
        <f>VLOOKUP(C3487,#REF!, 2,FALSE)</f>
        <v>#REF!</v>
      </c>
      <c r="BM3487" s="5" t="s">
        <v>7972</v>
      </c>
      <c r="BN3487" s="5" t="s">
        <v>3210</v>
      </c>
      <c r="BO3487" s="5" t="s">
        <v>2986</v>
      </c>
      <c r="BU3487" s="5" t="s">
        <v>7972</v>
      </c>
      <c r="BV3487" s="5" t="s">
        <v>3210</v>
      </c>
      <c r="BW3487" s="5" t="s">
        <v>2986</v>
      </c>
    </row>
    <row r="3488" spans="51:75" x14ac:dyDescent="0.3">
      <c r="AY3488" s="12" t="e">
        <f>VLOOKUP(C3488,#REF!, 2,FALSE)</f>
        <v>#REF!</v>
      </c>
      <c r="BM3488" s="5" t="s">
        <v>7974</v>
      </c>
      <c r="BN3488" s="5" t="s">
        <v>3261</v>
      </c>
      <c r="BO3488" s="5" t="s">
        <v>2986</v>
      </c>
      <c r="BU3488" s="5" t="s">
        <v>7974</v>
      </c>
      <c r="BV3488" s="5" t="s">
        <v>3261</v>
      </c>
      <c r="BW3488" s="5" t="s">
        <v>2986</v>
      </c>
    </row>
    <row r="3489" spans="51:75" x14ac:dyDescent="0.3">
      <c r="AY3489" s="12" t="e">
        <f>VLOOKUP(C3489,#REF!, 2,FALSE)</f>
        <v>#REF!</v>
      </c>
      <c r="BM3489" s="5" t="s">
        <v>7975</v>
      </c>
      <c r="BN3489" s="5" t="s">
        <v>3050</v>
      </c>
      <c r="BO3489" s="5" t="s">
        <v>5362</v>
      </c>
      <c r="BU3489" s="5" t="s">
        <v>7975</v>
      </c>
      <c r="BV3489" s="5" t="s">
        <v>3050</v>
      </c>
      <c r="BW3489" s="5" t="s">
        <v>5362</v>
      </c>
    </row>
    <row r="3490" spans="51:75" x14ac:dyDescent="0.3">
      <c r="AY3490" s="12" t="e">
        <f>VLOOKUP(C3490,#REF!, 2,FALSE)</f>
        <v>#REF!</v>
      </c>
      <c r="BM3490" s="5" t="s">
        <v>7976</v>
      </c>
      <c r="BN3490" s="5" t="s">
        <v>2396</v>
      </c>
      <c r="BO3490" s="5" t="s">
        <v>2986</v>
      </c>
      <c r="BU3490" s="5" t="s">
        <v>7976</v>
      </c>
      <c r="BV3490" s="5" t="s">
        <v>2396</v>
      </c>
      <c r="BW3490" s="5" t="s">
        <v>2986</v>
      </c>
    </row>
    <row r="3491" spans="51:75" x14ac:dyDescent="0.3">
      <c r="AY3491" s="12" t="e">
        <f>VLOOKUP(C3491,#REF!, 2,FALSE)</f>
        <v>#REF!</v>
      </c>
      <c r="BM3491" s="5" t="s">
        <v>7977</v>
      </c>
      <c r="BN3491" s="5" t="s">
        <v>3010</v>
      </c>
      <c r="BO3491" s="5" t="s">
        <v>2986</v>
      </c>
      <c r="BU3491" s="5" t="s">
        <v>7977</v>
      </c>
      <c r="BV3491" s="5" t="s">
        <v>3010</v>
      </c>
      <c r="BW3491" s="5" t="s">
        <v>2986</v>
      </c>
    </row>
    <row r="3492" spans="51:75" x14ac:dyDescent="0.3">
      <c r="AY3492" s="12" t="e">
        <f>VLOOKUP(C3492,#REF!, 2,FALSE)</f>
        <v>#REF!</v>
      </c>
      <c r="BM3492" s="5" t="s">
        <v>7978</v>
      </c>
      <c r="BN3492" s="5" t="s">
        <v>1736</v>
      </c>
      <c r="BO3492" s="5" t="s">
        <v>7981</v>
      </c>
      <c r="BU3492" s="5" t="s">
        <v>7978</v>
      </c>
      <c r="BV3492" s="5" t="s">
        <v>1736</v>
      </c>
      <c r="BW3492" s="5" t="s">
        <v>7981</v>
      </c>
    </row>
    <row r="3493" spans="51:75" x14ac:dyDescent="0.3">
      <c r="AY3493" s="12" t="e">
        <f>VLOOKUP(C3493,#REF!, 2,FALSE)</f>
        <v>#REF!</v>
      </c>
      <c r="BM3493" s="5" t="s">
        <v>7982</v>
      </c>
      <c r="BN3493" s="5" t="s">
        <v>2986</v>
      </c>
      <c r="BO3493" s="5" t="s">
        <v>2986</v>
      </c>
      <c r="BU3493" s="5" t="s">
        <v>7982</v>
      </c>
      <c r="BV3493" s="5" t="s">
        <v>2986</v>
      </c>
      <c r="BW3493" s="5" t="s">
        <v>2986</v>
      </c>
    </row>
    <row r="3494" spans="51:75" x14ac:dyDescent="0.3">
      <c r="AY3494" s="12" t="e">
        <f>VLOOKUP(C3494,#REF!, 2,FALSE)</f>
        <v>#REF!</v>
      </c>
      <c r="BM3494" s="5" t="s">
        <v>7984</v>
      </c>
      <c r="BN3494" s="5" t="s">
        <v>2986</v>
      </c>
      <c r="BO3494" s="5" t="s">
        <v>2986</v>
      </c>
      <c r="BU3494" s="5" t="s">
        <v>7984</v>
      </c>
      <c r="BV3494" s="5" t="s">
        <v>2986</v>
      </c>
      <c r="BW3494" s="5" t="s">
        <v>2986</v>
      </c>
    </row>
    <row r="3495" spans="51:75" x14ac:dyDescent="0.3">
      <c r="AY3495" s="12" t="e">
        <f>VLOOKUP(C3495,#REF!, 2,FALSE)</f>
        <v>#REF!</v>
      </c>
      <c r="BM3495" s="5" t="s">
        <v>7985</v>
      </c>
      <c r="BN3495" s="5" t="s">
        <v>2986</v>
      </c>
      <c r="BO3495" s="5" t="s">
        <v>2986</v>
      </c>
      <c r="BU3495" s="5" t="s">
        <v>7985</v>
      </c>
      <c r="BV3495" s="5" t="s">
        <v>2986</v>
      </c>
      <c r="BW3495" s="5" t="s">
        <v>2986</v>
      </c>
    </row>
    <row r="3496" spans="51:75" x14ac:dyDescent="0.3">
      <c r="AY3496" s="12" t="e">
        <f>VLOOKUP(C3496,#REF!, 2,FALSE)</f>
        <v>#REF!</v>
      </c>
      <c r="BM3496" s="5" t="s">
        <v>486</v>
      </c>
      <c r="BN3496" s="5" t="s">
        <v>3210</v>
      </c>
      <c r="BO3496" s="5" t="s">
        <v>7987</v>
      </c>
      <c r="BU3496" s="5" t="s">
        <v>486</v>
      </c>
      <c r="BV3496" s="5" t="s">
        <v>3210</v>
      </c>
      <c r="BW3496" s="5" t="s">
        <v>7987</v>
      </c>
    </row>
    <row r="3497" spans="51:75" x14ac:dyDescent="0.3">
      <c r="AY3497" s="12" t="e">
        <f>VLOOKUP(C3497,#REF!, 2,FALSE)</f>
        <v>#REF!</v>
      </c>
      <c r="BM3497" s="5" t="s">
        <v>7988</v>
      </c>
      <c r="BN3497" s="5" t="s">
        <v>3210</v>
      </c>
      <c r="BO3497" s="5" t="s">
        <v>7989</v>
      </c>
      <c r="BU3497" s="5" t="s">
        <v>7988</v>
      </c>
      <c r="BV3497" s="5" t="s">
        <v>3210</v>
      </c>
      <c r="BW3497" s="5" t="s">
        <v>7989</v>
      </c>
    </row>
    <row r="3498" spans="51:75" x14ac:dyDescent="0.3">
      <c r="AY3498" s="12" t="e">
        <f>VLOOKUP(C3498,#REF!, 2,FALSE)</f>
        <v>#REF!</v>
      </c>
      <c r="BM3498" s="5" t="s">
        <v>1418</v>
      </c>
      <c r="BN3498" s="5" t="s">
        <v>722</v>
      </c>
      <c r="BO3498" s="5" t="s">
        <v>7990</v>
      </c>
      <c r="BU3498" s="5" t="s">
        <v>1418</v>
      </c>
      <c r="BV3498" s="5" t="s">
        <v>722</v>
      </c>
      <c r="BW3498" s="5" t="s">
        <v>7990</v>
      </c>
    </row>
    <row r="3499" spans="51:75" x14ac:dyDescent="0.3">
      <c r="AY3499" s="12" t="e">
        <f>VLOOKUP(C3499,#REF!, 2,FALSE)</f>
        <v>#REF!</v>
      </c>
      <c r="BM3499" s="5" t="s">
        <v>7991</v>
      </c>
      <c r="BN3499" s="5" t="s">
        <v>1345</v>
      </c>
      <c r="BO3499" s="5" t="s">
        <v>1605</v>
      </c>
      <c r="BU3499" s="5" t="s">
        <v>7991</v>
      </c>
      <c r="BV3499" s="5" t="s">
        <v>1345</v>
      </c>
      <c r="BW3499" s="5" t="s">
        <v>1605</v>
      </c>
    </row>
    <row r="3500" spans="51:75" x14ac:dyDescent="0.3">
      <c r="AY3500" s="12" t="e">
        <f>VLOOKUP(C3500,#REF!, 2,FALSE)</f>
        <v>#REF!</v>
      </c>
      <c r="BM3500" s="5" t="s">
        <v>7992</v>
      </c>
      <c r="BN3500" s="5" t="s">
        <v>2986</v>
      </c>
      <c r="BO3500" s="5" t="s">
        <v>7993</v>
      </c>
      <c r="BU3500" s="5" t="s">
        <v>7992</v>
      </c>
      <c r="BV3500" s="5" t="s">
        <v>2986</v>
      </c>
      <c r="BW3500" s="5" t="s">
        <v>7993</v>
      </c>
    </row>
    <row r="3501" spans="51:75" x14ac:dyDescent="0.3">
      <c r="AY3501" s="12" t="e">
        <f>VLOOKUP(C3501,#REF!, 2,FALSE)</f>
        <v>#REF!</v>
      </c>
      <c r="BM3501" s="5" t="s">
        <v>7994</v>
      </c>
      <c r="BN3501" s="5" t="s">
        <v>1345</v>
      </c>
      <c r="BO3501" s="5" t="s">
        <v>7995</v>
      </c>
      <c r="BU3501" s="5" t="s">
        <v>7994</v>
      </c>
      <c r="BV3501" s="5" t="s">
        <v>1345</v>
      </c>
      <c r="BW3501" s="5" t="s">
        <v>7995</v>
      </c>
    </row>
    <row r="3502" spans="51:75" x14ac:dyDescent="0.3">
      <c r="AY3502" s="12" t="e">
        <f>VLOOKUP(C3502,#REF!, 2,FALSE)</f>
        <v>#REF!</v>
      </c>
      <c r="BM3502" s="5" t="s">
        <v>1419</v>
      </c>
      <c r="BN3502" s="5" t="s">
        <v>2986</v>
      </c>
      <c r="BO3502" s="5" t="s">
        <v>2986</v>
      </c>
      <c r="BU3502" s="5" t="s">
        <v>1419</v>
      </c>
      <c r="BV3502" s="5" t="s">
        <v>2986</v>
      </c>
      <c r="BW3502" s="5" t="s">
        <v>2986</v>
      </c>
    </row>
    <row r="3503" spans="51:75" x14ac:dyDescent="0.3">
      <c r="AY3503" s="12" t="e">
        <f>VLOOKUP(C3503,#REF!, 2,FALSE)</f>
        <v>#REF!</v>
      </c>
      <c r="BM3503" s="5" t="s">
        <v>7996</v>
      </c>
      <c r="BN3503" s="5" t="s">
        <v>2986</v>
      </c>
      <c r="BO3503" s="5" t="s">
        <v>2986</v>
      </c>
      <c r="BU3503" s="5" t="s">
        <v>7996</v>
      </c>
      <c r="BV3503" s="5" t="s">
        <v>2986</v>
      </c>
      <c r="BW3503" s="5" t="s">
        <v>2986</v>
      </c>
    </row>
    <row r="3504" spans="51:75" x14ac:dyDescent="0.3">
      <c r="AY3504" s="12" t="e">
        <f>VLOOKUP(C3504,#REF!, 2,FALSE)</f>
        <v>#REF!</v>
      </c>
      <c r="BM3504" s="5" t="s">
        <v>465</v>
      </c>
      <c r="BN3504" s="5" t="s">
        <v>1345</v>
      </c>
      <c r="BO3504" s="5" t="s">
        <v>3581</v>
      </c>
      <c r="BU3504" s="5" t="s">
        <v>465</v>
      </c>
      <c r="BV3504" s="5" t="s">
        <v>1345</v>
      </c>
      <c r="BW3504" s="5" t="s">
        <v>3581</v>
      </c>
    </row>
    <row r="3505" spans="51:75" x14ac:dyDescent="0.3">
      <c r="AY3505" s="12" t="e">
        <f>VLOOKUP(C3505,#REF!, 2,FALSE)</f>
        <v>#REF!</v>
      </c>
      <c r="BM3505" s="5" t="s">
        <v>7997</v>
      </c>
      <c r="BN3505" s="5" t="s">
        <v>2986</v>
      </c>
      <c r="BO3505" s="5" t="s">
        <v>2986</v>
      </c>
      <c r="BU3505" s="5" t="s">
        <v>7997</v>
      </c>
      <c r="BV3505" s="5" t="s">
        <v>2986</v>
      </c>
      <c r="BW3505" s="5" t="s">
        <v>2986</v>
      </c>
    </row>
    <row r="3506" spans="51:75" x14ac:dyDescent="0.3">
      <c r="AY3506" s="12" t="e">
        <f>VLOOKUP(C3506,#REF!, 2,FALSE)</f>
        <v>#REF!</v>
      </c>
      <c r="BM3506" s="5" t="s">
        <v>7998</v>
      </c>
      <c r="BN3506" s="5" t="s">
        <v>2986</v>
      </c>
      <c r="BO3506" s="5" t="s">
        <v>2986</v>
      </c>
      <c r="BU3506" s="5" t="s">
        <v>7998</v>
      </c>
      <c r="BV3506" s="5" t="s">
        <v>2986</v>
      </c>
      <c r="BW3506" s="5" t="s">
        <v>2986</v>
      </c>
    </row>
    <row r="3507" spans="51:75" x14ac:dyDescent="0.3">
      <c r="AY3507" s="12" t="e">
        <f>VLOOKUP(C3507,#REF!, 2,FALSE)</f>
        <v>#REF!</v>
      </c>
      <c r="BM3507" s="5" t="s">
        <v>1426</v>
      </c>
      <c r="BN3507" s="5" t="s">
        <v>1345</v>
      </c>
      <c r="BO3507" s="5" t="s">
        <v>7999</v>
      </c>
      <c r="BU3507" s="5" t="s">
        <v>1426</v>
      </c>
      <c r="BV3507" s="5" t="s">
        <v>1345</v>
      </c>
      <c r="BW3507" s="5" t="s">
        <v>7999</v>
      </c>
    </row>
    <row r="3508" spans="51:75" x14ac:dyDescent="0.3">
      <c r="AY3508" s="12" t="e">
        <f>VLOOKUP(C3508,#REF!, 2,FALSE)</f>
        <v>#REF!</v>
      </c>
      <c r="BM3508" s="5" t="s">
        <v>8000</v>
      </c>
      <c r="BN3508" s="5" t="s">
        <v>2986</v>
      </c>
      <c r="BO3508" s="5" t="s">
        <v>2986</v>
      </c>
      <c r="BU3508" s="5" t="s">
        <v>8000</v>
      </c>
      <c r="BV3508" s="5" t="s">
        <v>2986</v>
      </c>
      <c r="BW3508" s="5" t="s">
        <v>2986</v>
      </c>
    </row>
    <row r="3509" spans="51:75" x14ac:dyDescent="0.3">
      <c r="AY3509" s="12" t="e">
        <f>VLOOKUP(C3509,#REF!, 2,FALSE)</f>
        <v>#REF!</v>
      </c>
      <c r="BM3509" s="5" t="s">
        <v>8001</v>
      </c>
      <c r="BN3509" s="5" t="s">
        <v>2986</v>
      </c>
      <c r="BO3509" s="5" t="s">
        <v>2986</v>
      </c>
      <c r="BU3509" s="5" t="s">
        <v>8001</v>
      </c>
      <c r="BV3509" s="5" t="s">
        <v>2986</v>
      </c>
      <c r="BW3509" s="5" t="s">
        <v>2986</v>
      </c>
    </row>
    <row r="3510" spans="51:75" x14ac:dyDescent="0.3">
      <c r="AY3510" s="12" t="e">
        <f>VLOOKUP(C3510,#REF!, 2,FALSE)</f>
        <v>#REF!</v>
      </c>
      <c r="BM3510" s="5" t="s">
        <v>8002</v>
      </c>
      <c r="BN3510" s="5" t="s">
        <v>865</v>
      </c>
      <c r="BO3510" s="5" t="s">
        <v>3607</v>
      </c>
      <c r="BU3510" s="5" t="s">
        <v>8002</v>
      </c>
      <c r="BV3510" s="5" t="s">
        <v>865</v>
      </c>
      <c r="BW3510" s="5" t="s">
        <v>3607</v>
      </c>
    </row>
    <row r="3511" spans="51:75" x14ac:dyDescent="0.3">
      <c r="AY3511" s="12" t="e">
        <f>VLOOKUP(C3511,#REF!, 2,FALSE)</f>
        <v>#REF!</v>
      </c>
      <c r="BM3511" s="5" t="s">
        <v>8003</v>
      </c>
      <c r="BN3511" s="5" t="s">
        <v>2986</v>
      </c>
      <c r="BO3511" s="5" t="s">
        <v>2986</v>
      </c>
      <c r="BU3511" s="5" t="s">
        <v>8003</v>
      </c>
      <c r="BV3511" s="5" t="s">
        <v>2986</v>
      </c>
      <c r="BW3511" s="5" t="s">
        <v>2986</v>
      </c>
    </row>
    <row r="3512" spans="51:75" x14ac:dyDescent="0.3">
      <c r="AY3512" s="12" t="e">
        <f>VLOOKUP(C3512,#REF!, 2,FALSE)</f>
        <v>#REF!</v>
      </c>
      <c r="BM3512" s="5" t="s">
        <v>8004</v>
      </c>
      <c r="BN3512" s="5" t="s">
        <v>2986</v>
      </c>
      <c r="BO3512" s="5" t="s">
        <v>2986</v>
      </c>
      <c r="BU3512" s="5" t="s">
        <v>8004</v>
      </c>
      <c r="BV3512" s="5" t="s">
        <v>2986</v>
      </c>
      <c r="BW3512" s="5" t="s">
        <v>2986</v>
      </c>
    </row>
    <row r="3513" spans="51:75" x14ac:dyDescent="0.3">
      <c r="AY3513" s="12" t="e">
        <f>VLOOKUP(C3513,#REF!, 2,FALSE)</f>
        <v>#REF!</v>
      </c>
      <c r="BM3513" s="5" t="s">
        <v>458</v>
      </c>
      <c r="BN3513" s="5" t="s">
        <v>2986</v>
      </c>
      <c r="BO3513" s="5" t="s">
        <v>2986</v>
      </c>
      <c r="BU3513" s="5" t="s">
        <v>458</v>
      </c>
      <c r="BV3513" s="5" t="s">
        <v>2986</v>
      </c>
      <c r="BW3513" s="5" t="s">
        <v>2986</v>
      </c>
    </row>
    <row r="3514" spans="51:75" x14ac:dyDescent="0.3">
      <c r="AY3514" s="12" t="e">
        <f>VLOOKUP(C3514,#REF!, 2,FALSE)</f>
        <v>#REF!</v>
      </c>
      <c r="BM3514" s="5" t="s">
        <v>8005</v>
      </c>
      <c r="BN3514" s="5" t="s">
        <v>2986</v>
      </c>
      <c r="BO3514" s="5" t="s">
        <v>2986</v>
      </c>
      <c r="BU3514" s="5" t="s">
        <v>8005</v>
      </c>
      <c r="BV3514" s="5" t="s">
        <v>2986</v>
      </c>
      <c r="BW3514" s="5" t="s">
        <v>2986</v>
      </c>
    </row>
    <row r="3515" spans="51:75" x14ac:dyDescent="0.3">
      <c r="AY3515" s="12" t="e">
        <f>VLOOKUP(C3515,#REF!, 2,FALSE)</f>
        <v>#REF!</v>
      </c>
      <c r="BM3515" s="5" t="s">
        <v>8006</v>
      </c>
      <c r="BN3515" s="5" t="s">
        <v>2986</v>
      </c>
      <c r="BO3515" s="5" t="s">
        <v>2986</v>
      </c>
      <c r="BU3515" s="5" t="s">
        <v>8006</v>
      </c>
      <c r="BV3515" s="5" t="s">
        <v>2986</v>
      </c>
      <c r="BW3515" s="5" t="s">
        <v>2986</v>
      </c>
    </row>
    <row r="3516" spans="51:75" x14ac:dyDescent="0.3">
      <c r="AY3516" s="12" t="e">
        <f>VLOOKUP(C3516,#REF!, 2,FALSE)</f>
        <v>#REF!</v>
      </c>
      <c r="BM3516" s="5" t="s">
        <v>1427</v>
      </c>
      <c r="BN3516" s="5" t="s">
        <v>1345</v>
      </c>
      <c r="BO3516" s="5" t="s">
        <v>8008</v>
      </c>
      <c r="BU3516" s="5" t="s">
        <v>1427</v>
      </c>
      <c r="BV3516" s="5" t="s">
        <v>1345</v>
      </c>
      <c r="BW3516" s="5" t="s">
        <v>8008</v>
      </c>
    </row>
    <row r="3517" spans="51:75" x14ac:dyDescent="0.3">
      <c r="AY3517" s="12" t="e">
        <f>VLOOKUP(C3517,#REF!, 2,FALSE)</f>
        <v>#REF!</v>
      </c>
      <c r="BM3517" s="5" t="s">
        <v>8009</v>
      </c>
      <c r="BN3517" s="5" t="s">
        <v>2986</v>
      </c>
      <c r="BO3517" s="5" t="s">
        <v>2986</v>
      </c>
      <c r="BU3517" s="5" t="s">
        <v>8009</v>
      </c>
      <c r="BV3517" s="5" t="s">
        <v>2986</v>
      </c>
      <c r="BW3517" s="5" t="s">
        <v>2986</v>
      </c>
    </row>
    <row r="3518" spans="51:75" x14ac:dyDescent="0.3">
      <c r="AY3518" s="12" t="e">
        <f>VLOOKUP(C3518,#REF!, 2,FALSE)</f>
        <v>#REF!</v>
      </c>
      <c r="BM3518" s="5" t="s">
        <v>8010</v>
      </c>
      <c r="BN3518" s="5" t="s">
        <v>2986</v>
      </c>
      <c r="BO3518" s="5" t="s">
        <v>2986</v>
      </c>
      <c r="BU3518" s="5" t="s">
        <v>8010</v>
      </c>
      <c r="BV3518" s="5" t="s">
        <v>2986</v>
      </c>
      <c r="BW3518" s="5" t="s">
        <v>2986</v>
      </c>
    </row>
    <row r="3519" spans="51:75" x14ac:dyDescent="0.3">
      <c r="AY3519" s="12" t="e">
        <f>VLOOKUP(C3519,#REF!, 2,FALSE)</f>
        <v>#REF!</v>
      </c>
      <c r="BM3519" s="5" t="s">
        <v>8011</v>
      </c>
      <c r="BN3519" s="5" t="s">
        <v>2986</v>
      </c>
      <c r="BO3519" s="5" t="s">
        <v>2986</v>
      </c>
      <c r="BU3519" s="5" t="s">
        <v>8011</v>
      </c>
      <c r="BV3519" s="5" t="s">
        <v>2986</v>
      </c>
      <c r="BW3519" s="5" t="s">
        <v>2986</v>
      </c>
    </row>
    <row r="3520" spans="51:75" x14ac:dyDescent="0.3">
      <c r="AY3520" s="12" t="e">
        <f>VLOOKUP(C3520,#REF!, 2,FALSE)</f>
        <v>#REF!</v>
      </c>
      <c r="BM3520" s="5" t="s">
        <v>8012</v>
      </c>
      <c r="BN3520" s="5" t="s">
        <v>2986</v>
      </c>
      <c r="BO3520" s="5" t="s">
        <v>2986</v>
      </c>
      <c r="BU3520" s="5" t="s">
        <v>8012</v>
      </c>
      <c r="BV3520" s="5" t="s">
        <v>2986</v>
      </c>
      <c r="BW3520" s="5" t="s">
        <v>2986</v>
      </c>
    </row>
    <row r="3521" spans="51:75" x14ac:dyDescent="0.3">
      <c r="AY3521" s="12" t="e">
        <f>VLOOKUP(C3521,#REF!, 2,FALSE)</f>
        <v>#REF!</v>
      </c>
      <c r="BM3521" s="5" t="s">
        <v>8013</v>
      </c>
      <c r="BN3521" s="5" t="s">
        <v>2986</v>
      </c>
      <c r="BO3521" s="5" t="s">
        <v>2986</v>
      </c>
      <c r="BU3521" s="5" t="s">
        <v>8013</v>
      </c>
      <c r="BV3521" s="5" t="s">
        <v>2986</v>
      </c>
      <c r="BW3521" s="5" t="s">
        <v>2986</v>
      </c>
    </row>
    <row r="3522" spans="51:75" x14ac:dyDescent="0.3">
      <c r="AY3522" s="12" t="e">
        <f>VLOOKUP(C3522,#REF!, 2,FALSE)</f>
        <v>#REF!</v>
      </c>
      <c r="BM3522" s="5" t="s">
        <v>8014</v>
      </c>
      <c r="BN3522" s="5" t="s">
        <v>2986</v>
      </c>
      <c r="BO3522" s="5" t="s">
        <v>2986</v>
      </c>
      <c r="BU3522" s="5" t="s">
        <v>8014</v>
      </c>
      <c r="BV3522" s="5" t="s">
        <v>2986</v>
      </c>
      <c r="BW3522" s="5" t="s">
        <v>2986</v>
      </c>
    </row>
    <row r="3523" spans="51:75" x14ac:dyDescent="0.3">
      <c r="AY3523" s="12" t="e">
        <f>VLOOKUP(C3523,#REF!, 2,FALSE)</f>
        <v>#REF!</v>
      </c>
      <c r="BM3523" s="5" t="s">
        <v>1429</v>
      </c>
      <c r="BN3523" s="5" t="s">
        <v>2986</v>
      </c>
      <c r="BO3523" s="5" t="s">
        <v>2986</v>
      </c>
      <c r="BU3523" s="5" t="s">
        <v>1429</v>
      </c>
      <c r="BV3523" s="5" t="s">
        <v>2986</v>
      </c>
      <c r="BW3523" s="5" t="s">
        <v>2986</v>
      </c>
    </row>
    <row r="3524" spans="51:75" x14ac:dyDescent="0.3">
      <c r="AY3524" s="12" t="e">
        <f>VLOOKUP(C3524,#REF!, 2,FALSE)</f>
        <v>#REF!</v>
      </c>
      <c r="BM3524" s="5" t="s">
        <v>8016</v>
      </c>
      <c r="BN3524" s="5" t="s">
        <v>2986</v>
      </c>
      <c r="BO3524" s="5" t="s">
        <v>2986</v>
      </c>
      <c r="BU3524" s="5" t="s">
        <v>8016</v>
      </c>
      <c r="BV3524" s="5" t="s">
        <v>2986</v>
      </c>
      <c r="BW3524" s="5" t="s">
        <v>2986</v>
      </c>
    </row>
    <row r="3525" spans="51:75" x14ac:dyDescent="0.3">
      <c r="AY3525" s="12" t="e">
        <f>VLOOKUP(C3525,#REF!, 2,FALSE)</f>
        <v>#REF!</v>
      </c>
      <c r="BM3525" s="5" t="s">
        <v>8018</v>
      </c>
      <c r="BN3525" s="5" t="s">
        <v>2986</v>
      </c>
      <c r="BO3525" s="5" t="s">
        <v>2986</v>
      </c>
      <c r="BU3525" s="5" t="s">
        <v>8018</v>
      </c>
      <c r="BV3525" s="5" t="s">
        <v>2986</v>
      </c>
      <c r="BW3525" s="5" t="s">
        <v>2986</v>
      </c>
    </row>
    <row r="3526" spans="51:75" x14ac:dyDescent="0.3">
      <c r="AY3526" s="12" t="e">
        <f>VLOOKUP(C3526,#REF!, 2,FALSE)</f>
        <v>#REF!</v>
      </c>
      <c r="BM3526" s="5" t="s">
        <v>8019</v>
      </c>
      <c r="BN3526" s="5" t="s">
        <v>2986</v>
      </c>
      <c r="BO3526" s="5" t="s">
        <v>2986</v>
      </c>
      <c r="BU3526" s="5" t="s">
        <v>8019</v>
      </c>
      <c r="BV3526" s="5" t="s">
        <v>2986</v>
      </c>
      <c r="BW3526" s="5" t="s">
        <v>2986</v>
      </c>
    </row>
    <row r="3527" spans="51:75" x14ac:dyDescent="0.3">
      <c r="AY3527" s="12" t="e">
        <f>VLOOKUP(C3527,#REF!, 2,FALSE)</f>
        <v>#REF!</v>
      </c>
      <c r="BM3527" s="5" t="s">
        <v>485</v>
      </c>
      <c r="BN3527" s="5" t="s">
        <v>2986</v>
      </c>
      <c r="BO3527" s="5" t="s">
        <v>5370</v>
      </c>
      <c r="BU3527" s="5" t="s">
        <v>485</v>
      </c>
      <c r="BV3527" s="5" t="s">
        <v>2986</v>
      </c>
      <c r="BW3527" s="5" t="s">
        <v>5370</v>
      </c>
    </row>
    <row r="3528" spans="51:75" x14ac:dyDescent="0.3">
      <c r="AY3528" s="12" t="e">
        <f>VLOOKUP(C3528,#REF!, 2,FALSE)</f>
        <v>#REF!</v>
      </c>
      <c r="BM3528" s="5" t="s">
        <v>8020</v>
      </c>
      <c r="BN3528" s="5" t="s">
        <v>2986</v>
      </c>
      <c r="BO3528" s="5" t="s">
        <v>2986</v>
      </c>
      <c r="BU3528" s="5" t="s">
        <v>8020</v>
      </c>
      <c r="BV3528" s="5" t="s">
        <v>2986</v>
      </c>
      <c r="BW3528" s="5" t="s">
        <v>2986</v>
      </c>
    </row>
    <row r="3529" spans="51:75" x14ac:dyDescent="0.3">
      <c r="AY3529" s="12" t="e">
        <f>VLOOKUP(C3529,#REF!, 2,FALSE)</f>
        <v>#REF!</v>
      </c>
      <c r="BM3529" s="5" t="s">
        <v>8021</v>
      </c>
      <c r="BN3529" s="5" t="s">
        <v>2986</v>
      </c>
      <c r="BO3529" s="5" t="s">
        <v>787</v>
      </c>
      <c r="BU3529" s="5" t="s">
        <v>8021</v>
      </c>
      <c r="BV3529" s="5" t="s">
        <v>2986</v>
      </c>
      <c r="BW3529" s="5" t="s">
        <v>787</v>
      </c>
    </row>
    <row r="3530" spans="51:75" x14ac:dyDescent="0.3">
      <c r="AY3530" s="12" t="e">
        <f>VLOOKUP(C3530,#REF!, 2,FALSE)</f>
        <v>#REF!</v>
      </c>
      <c r="BM3530" s="5" t="s">
        <v>8022</v>
      </c>
      <c r="BN3530" s="5" t="s">
        <v>2986</v>
      </c>
      <c r="BO3530" s="5" t="s">
        <v>7513</v>
      </c>
      <c r="BU3530" s="5" t="s">
        <v>8022</v>
      </c>
      <c r="BV3530" s="5" t="s">
        <v>2986</v>
      </c>
      <c r="BW3530" s="5" t="s">
        <v>7513</v>
      </c>
    </row>
    <row r="3531" spans="51:75" x14ac:dyDescent="0.3">
      <c r="AY3531" s="12" t="e">
        <f>VLOOKUP(C3531,#REF!, 2,FALSE)</f>
        <v>#REF!</v>
      </c>
      <c r="BM3531" s="5" t="s">
        <v>1430</v>
      </c>
      <c r="BN3531" s="5" t="s">
        <v>2986</v>
      </c>
      <c r="BO3531" s="5" t="s">
        <v>8023</v>
      </c>
      <c r="BU3531" s="5" t="s">
        <v>1430</v>
      </c>
      <c r="BV3531" s="5" t="s">
        <v>2986</v>
      </c>
      <c r="BW3531" s="5" t="s">
        <v>8023</v>
      </c>
    </row>
    <row r="3532" spans="51:75" x14ac:dyDescent="0.3">
      <c r="AY3532" s="12" t="e">
        <f>VLOOKUP(C3532,#REF!, 2,FALSE)</f>
        <v>#REF!</v>
      </c>
      <c r="BM3532" s="5" t="s">
        <v>8024</v>
      </c>
      <c r="BN3532" s="5" t="s">
        <v>2986</v>
      </c>
      <c r="BO3532" s="5" t="s">
        <v>4749</v>
      </c>
      <c r="BU3532" s="5" t="s">
        <v>8024</v>
      </c>
      <c r="BV3532" s="5" t="s">
        <v>2986</v>
      </c>
      <c r="BW3532" s="5" t="s">
        <v>4749</v>
      </c>
    </row>
    <row r="3533" spans="51:75" x14ac:dyDescent="0.3">
      <c r="AY3533" s="12" t="e">
        <f>VLOOKUP(C3533,#REF!, 2,FALSE)</f>
        <v>#REF!</v>
      </c>
      <c r="BM3533" s="5" t="s">
        <v>8025</v>
      </c>
      <c r="BN3533" s="5" t="s">
        <v>2986</v>
      </c>
      <c r="BO3533" s="5" t="s">
        <v>4031</v>
      </c>
      <c r="BU3533" s="5" t="s">
        <v>8025</v>
      </c>
      <c r="BV3533" s="5" t="s">
        <v>2986</v>
      </c>
      <c r="BW3533" s="5" t="s">
        <v>4031</v>
      </c>
    </row>
    <row r="3534" spans="51:75" x14ac:dyDescent="0.3">
      <c r="AY3534" s="12" t="e">
        <f>VLOOKUP(C3534,#REF!, 2,FALSE)</f>
        <v>#REF!</v>
      </c>
      <c r="BM3534" s="5" t="s">
        <v>8026</v>
      </c>
      <c r="BN3534" s="5" t="s">
        <v>2986</v>
      </c>
      <c r="BO3534" s="5" t="s">
        <v>1957</v>
      </c>
      <c r="BU3534" s="5" t="s">
        <v>8026</v>
      </c>
      <c r="BV3534" s="5" t="s">
        <v>2986</v>
      </c>
      <c r="BW3534" s="5" t="s">
        <v>1957</v>
      </c>
    </row>
    <row r="3535" spans="51:75" x14ac:dyDescent="0.3">
      <c r="AY3535" s="12" t="e">
        <f>VLOOKUP(C3535,#REF!, 2,FALSE)</f>
        <v>#REF!</v>
      </c>
      <c r="BM3535" s="5" t="s">
        <v>8027</v>
      </c>
      <c r="BN3535" s="5" t="s">
        <v>2986</v>
      </c>
      <c r="BO3535" s="5" t="s">
        <v>4486</v>
      </c>
      <c r="BU3535" s="5" t="s">
        <v>8027</v>
      </c>
      <c r="BV3535" s="5" t="s">
        <v>2986</v>
      </c>
      <c r="BW3535" s="5" t="s">
        <v>4486</v>
      </c>
    </row>
    <row r="3536" spans="51:75" x14ac:dyDescent="0.3">
      <c r="AY3536" s="12" t="e">
        <f>VLOOKUP(C3536,#REF!, 2,FALSE)</f>
        <v>#REF!</v>
      </c>
      <c r="BM3536" s="5" t="s">
        <v>8028</v>
      </c>
      <c r="BN3536" s="5" t="s">
        <v>2986</v>
      </c>
      <c r="BO3536" s="5" t="s">
        <v>2986</v>
      </c>
      <c r="BU3536" s="5" t="s">
        <v>8028</v>
      </c>
      <c r="BV3536" s="5" t="s">
        <v>2986</v>
      </c>
      <c r="BW3536" s="5" t="s">
        <v>2986</v>
      </c>
    </row>
    <row r="3537" spans="51:75" x14ac:dyDescent="0.3">
      <c r="AY3537" s="12" t="e">
        <f>VLOOKUP(C3537,#REF!, 2,FALSE)</f>
        <v>#REF!</v>
      </c>
      <c r="BM3537" s="5" t="s">
        <v>8029</v>
      </c>
      <c r="BN3537" s="5" t="s">
        <v>2986</v>
      </c>
      <c r="BO3537" s="5" t="s">
        <v>8030</v>
      </c>
      <c r="BU3537" s="5" t="s">
        <v>8029</v>
      </c>
      <c r="BV3537" s="5" t="s">
        <v>2986</v>
      </c>
      <c r="BW3537" s="5" t="s">
        <v>8030</v>
      </c>
    </row>
    <row r="3538" spans="51:75" x14ac:dyDescent="0.3">
      <c r="AY3538" s="12" t="e">
        <f>VLOOKUP(C3538,#REF!, 2,FALSE)</f>
        <v>#REF!</v>
      </c>
      <c r="BM3538" s="5" t="s">
        <v>8032</v>
      </c>
      <c r="BN3538" s="5" t="s">
        <v>2986</v>
      </c>
      <c r="BO3538" s="5" t="s">
        <v>5699</v>
      </c>
      <c r="BU3538" s="5" t="s">
        <v>8032</v>
      </c>
      <c r="BV3538" s="5" t="s">
        <v>2986</v>
      </c>
      <c r="BW3538" s="5" t="s">
        <v>5699</v>
      </c>
    </row>
    <row r="3539" spans="51:75" x14ac:dyDescent="0.3">
      <c r="AY3539" s="12" t="e">
        <f>VLOOKUP(C3539,#REF!, 2,FALSE)</f>
        <v>#REF!</v>
      </c>
      <c r="BM3539" s="5" t="s">
        <v>8033</v>
      </c>
      <c r="BN3539" s="5" t="s">
        <v>2986</v>
      </c>
      <c r="BO3539" s="5" t="s">
        <v>2986</v>
      </c>
      <c r="BU3539" s="5" t="s">
        <v>8033</v>
      </c>
      <c r="BV3539" s="5" t="s">
        <v>2986</v>
      </c>
      <c r="BW3539" s="5" t="s">
        <v>2986</v>
      </c>
    </row>
    <row r="3540" spans="51:75" x14ac:dyDescent="0.3">
      <c r="AY3540" s="12" t="e">
        <f>VLOOKUP(C3540,#REF!, 2,FALSE)</f>
        <v>#REF!</v>
      </c>
      <c r="BM3540" s="5" t="s">
        <v>8034</v>
      </c>
      <c r="BN3540" s="5" t="s">
        <v>2986</v>
      </c>
      <c r="BO3540" s="5" t="s">
        <v>2986</v>
      </c>
      <c r="BU3540" s="5" t="s">
        <v>8034</v>
      </c>
      <c r="BV3540" s="5" t="s">
        <v>2986</v>
      </c>
      <c r="BW3540" s="5" t="s">
        <v>2986</v>
      </c>
    </row>
    <row r="3541" spans="51:75" x14ac:dyDescent="0.3">
      <c r="AY3541" s="12" t="e">
        <f>VLOOKUP(C3541,#REF!, 2,FALSE)</f>
        <v>#REF!</v>
      </c>
      <c r="BM3541" s="5" t="s">
        <v>8037</v>
      </c>
      <c r="BN3541" s="5" t="s">
        <v>2986</v>
      </c>
      <c r="BO3541" s="5" t="s">
        <v>2986</v>
      </c>
      <c r="BU3541" s="5" t="s">
        <v>8037</v>
      </c>
      <c r="BV3541" s="5" t="s">
        <v>2986</v>
      </c>
      <c r="BW3541" s="5" t="s">
        <v>2986</v>
      </c>
    </row>
    <row r="3542" spans="51:75" x14ac:dyDescent="0.3">
      <c r="AY3542" s="12" t="e">
        <f>VLOOKUP(C3542,#REF!, 2,FALSE)</f>
        <v>#REF!</v>
      </c>
      <c r="BM3542" s="5" t="s">
        <v>8038</v>
      </c>
      <c r="BN3542" s="5" t="s">
        <v>2986</v>
      </c>
      <c r="BO3542" s="5" t="s">
        <v>2986</v>
      </c>
      <c r="BU3542" s="5" t="s">
        <v>8038</v>
      </c>
      <c r="BV3542" s="5" t="s">
        <v>2986</v>
      </c>
      <c r="BW3542" s="5" t="s">
        <v>2986</v>
      </c>
    </row>
    <row r="3543" spans="51:75" x14ac:dyDescent="0.3">
      <c r="AY3543" s="12" t="e">
        <f>VLOOKUP(C3543,#REF!, 2,FALSE)</f>
        <v>#REF!</v>
      </c>
      <c r="BM3543" s="5" t="s">
        <v>8039</v>
      </c>
      <c r="BN3543" s="5" t="s">
        <v>2986</v>
      </c>
      <c r="BO3543" s="5" t="s">
        <v>2986</v>
      </c>
      <c r="BU3543" s="5" t="s">
        <v>8039</v>
      </c>
      <c r="BV3543" s="5" t="s">
        <v>2986</v>
      </c>
      <c r="BW3543" s="5" t="s">
        <v>2986</v>
      </c>
    </row>
    <row r="3544" spans="51:75" x14ac:dyDescent="0.3">
      <c r="AY3544" s="12" t="e">
        <f>VLOOKUP(C3544,#REF!, 2,FALSE)</f>
        <v>#REF!</v>
      </c>
      <c r="BM3544" s="5" t="s">
        <v>8041</v>
      </c>
      <c r="BN3544" s="5" t="s">
        <v>2986</v>
      </c>
      <c r="BO3544" s="5" t="s">
        <v>2986</v>
      </c>
      <c r="BU3544" s="5" t="s">
        <v>8041</v>
      </c>
      <c r="BV3544" s="5" t="s">
        <v>2986</v>
      </c>
      <c r="BW3544" s="5" t="s">
        <v>2986</v>
      </c>
    </row>
    <row r="3545" spans="51:75" x14ac:dyDescent="0.3">
      <c r="AY3545" s="12" t="e">
        <f>VLOOKUP(C3545,#REF!, 2,FALSE)</f>
        <v>#REF!</v>
      </c>
      <c r="BM3545" s="5" t="s">
        <v>8043</v>
      </c>
      <c r="BN3545" s="5" t="s">
        <v>2986</v>
      </c>
      <c r="BO3545" s="5" t="s">
        <v>2986</v>
      </c>
      <c r="BU3545" s="5" t="s">
        <v>8043</v>
      </c>
      <c r="BV3545" s="5" t="s">
        <v>2986</v>
      </c>
      <c r="BW3545" s="5" t="s">
        <v>2986</v>
      </c>
    </row>
    <row r="3546" spans="51:75" x14ac:dyDescent="0.3">
      <c r="AY3546" s="12" t="e">
        <f>VLOOKUP(C3546,#REF!, 2,FALSE)</f>
        <v>#REF!</v>
      </c>
      <c r="BM3546" s="5" t="s">
        <v>8045</v>
      </c>
      <c r="BN3546" s="5" t="s">
        <v>2986</v>
      </c>
      <c r="BO3546" s="5" t="s">
        <v>2986</v>
      </c>
      <c r="BU3546" s="5" t="s">
        <v>8045</v>
      </c>
      <c r="BV3546" s="5" t="s">
        <v>2986</v>
      </c>
      <c r="BW3546" s="5" t="s">
        <v>2986</v>
      </c>
    </row>
    <row r="3547" spans="51:75" x14ac:dyDescent="0.3">
      <c r="AY3547" s="12" t="e">
        <f>VLOOKUP(C3547,#REF!, 2,FALSE)</f>
        <v>#REF!</v>
      </c>
      <c r="BM3547" s="5" t="s">
        <v>8046</v>
      </c>
      <c r="BN3547" s="5" t="s">
        <v>2986</v>
      </c>
      <c r="BO3547" s="5" t="s">
        <v>8047</v>
      </c>
      <c r="BU3547" s="5" t="s">
        <v>8046</v>
      </c>
      <c r="BV3547" s="5" t="s">
        <v>2986</v>
      </c>
      <c r="BW3547" s="5" t="s">
        <v>8047</v>
      </c>
    </row>
    <row r="3548" spans="51:75" x14ac:dyDescent="0.3">
      <c r="AY3548" s="12" t="e">
        <f>VLOOKUP(C3548,#REF!, 2,FALSE)</f>
        <v>#REF!</v>
      </c>
      <c r="BM3548" s="5" t="s">
        <v>8048</v>
      </c>
      <c r="BN3548" s="5" t="s">
        <v>2986</v>
      </c>
      <c r="BO3548" s="5" t="s">
        <v>3181</v>
      </c>
      <c r="BU3548" s="5" t="s">
        <v>8048</v>
      </c>
      <c r="BV3548" s="5" t="s">
        <v>2986</v>
      </c>
      <c r="BW3548" s="5" t="s">
        <v>3181</v>
      </c>
    </row>
    <row r="3549" spans="51:75" x14ac:dyDescent="0.3">
      <c r="AY3549" s="12" t="e">
        <f>VLOOKUP(C3549,#REF!, 2,FALSE)</f>
        <v>#REF!</v>
      </c>
      <c r="BM3549" s="5" t="s">
        <v>1432</v>
      </c>
      <c r="BN3549" s="5" t="s">
        <v>3050</v>
      </c>
      <c r="BO3549" s="5" t="s">
        <v>773</v>
      </c>
      <c r="BU3549" s="5" t="s">
        <v>1432</v>
      </c>
      <c r="BV3549" s="5" t="s">
        <v>3050</v>
      </c>
      <c r="BW3549" s="5" t="s">
        <v>773</v>
      </c>
    </row>
    <row r="3550" spans="51:75" x14ac:dyDescent="0.3">
      <c r="AY3550" s="12" t="e">
        <f>VLOOKUP(C3550,#REF!, 2,FALSE)</f>
        <v>#REF!</v>
      </c>
      <c r="BM3550" s="5" t="s">
        <v>8050</v>
      </c>
      <c r="BN3550" s="5" t="s">
        <v>2986</v>
      </c>
      <c r="BO3550" s="5" t="s">
        <v>2986</v>
      </c>
      <c r="BU3550" s="5" t="s">
        <v>8050</v>
      </c>
      <c r="BV3550" s="5" t="s">
        <v>2986</v>
      </c>
      <c r="BW3550" s="5" t="s">
        <v>2986</v>
      </c>
    </row>
    <row r="3551" spans="51:75" x14ac:dyDescent="0.3">
      <c r="AY3551" s="12" t="e">
        <f>VLOOKUP(C3551,#REF!, 2,FALSE)</f>
        <v>#REF!</v>
      </c>
      <c r="BM3551" s="5" t="s">
        <v>8051</v>
      </c>
      <c r="BN3551" s="5" t="s">
        <v>2986</v>
      </c>
      <c r="BO3551" s="5" t="s">
        <v>2174</v>
      </c>
      <c r="BU3551" s="5" t="s">
        <v>8051</v>
      </c>
      <c r="BV3551" s="5" t="s">
        <v>2986</v>
      </c>
      <c r="BW3551" s="5" t="s">
        <v>2174</v>
      </c>
    </row>
    <row r="3552" spans="51:75" x14ac:dyDescent="0.3">
      <c r="AY3552" s="12" t="e">
        <f>VLOOKUP(C3552,#REF!, 2,FALSE)</f>
        <v>#REF!</v>
      </c>
      <c r="BM3552" s="5" t="s">
        <v>8052</v>
      </c>
      <c r="BN3552" s="5" t="s">
        <v>2986</v>
      </c>
      <c r="BO3552" s="5" t="s">
        <v>8053</v>
      </c>
      <c r="BU3552" s="5" t="s">
        <v>8052</v>
      </c>
      <c r="BV3552" s="5" t="s">
        <v>2986</v>
      </c>
      <c r="BW3552" s="5" t="s">
        <v>8053</v>
      </c>
    </row>
    <row r="3553" spans="51:75" x14ac:dyDescent="0.3">
      <c r="AY3553" s="12" t="e">
        <f>VLOOKUP(C3553,#REF!, 2,FALSE)</f>
        <v>#REF!</v>
      </c>
      <c r="BM3553" s="5" t="s">
        <v>1433</v>
      </c>
      <c r="BN3553" s="5" t="s">
        <v>2986</v>
      </c>
      <c r="BO3553" s="5" t="s">
        <v>3497</v>
      </c>
      <c r="BU3553" s="5" t="s">
        <v>1433</v>
      </c>
      <c r="BV3553" s="5" t="s">
        <v>2986</v>
      </c>
      <c r="BW3553" s="5" t="s">
        <v>3497</v>
      </c>
    </row>
    <row r="3554" spans="51:75" x14ac:dyDescent="0.3">
      <c r="AY3554" s="12" t="e">
        <f>VLOOKUP(C3554,#REF!, 2,FALSE)</f>
        <v>#REF!</v>
      </c>
      <c r="BM3554" s="5" t="s">
        <v>8055</v>
      </c>
      <c r="BN3554" s="5" t="s">
        <v>2986</v>
      </c>
      <c r="BO3554" s="5" t="s">
        <v>2986</v>
      </c>
      <c r="BU3554" s="5" t="s">
        <v>8055</v>
      </c>
      <c r="BV3554" s="5" t="s">
        <v>2986</v>
      </c>
      <c r="BW3554" s="5" t="s">
        <v>2986</v>
      </c>
    </row>
    <row r="3555" spans="51:75" x14ac:dyDescent="0.3">
      <c r="AY3555" s="12" t="e">
        <f>VLOOKUP(C3555,#REF!, 2,FALSE)</f>
        <v>#REF!</v>
      </c>
      <c r="BM3555" s="5" t="s">
        <v>8056</v>
      </c>
      <c r="BN3555" s="5" t="s">
        <v>2986</v>
      </c>
      <c r="BO3555" s="5" t="s">
        <v>8057</v>
      </c>
      <c r="BU3555" s="5" t="s">
        <v>8056</v>
      </c>
      <c r="BV3555" s="5" t="s">
        <v>2986</v>
      </c>
      <c r="BW3555" s="5" t="s">
        <v>8057</v>
      </c>
    </row>
    <row r="3556" spans="51:75" x14ac:dyDescent="0.3">
      <c r="AY3556" s="12" t="e">
        <f>VLOOKUP(C3556,#REF!, 2,FALSE)</f>
        <v>#REF!</v>
      </c>
      <c r="BM3556" s="5" t="s">
        <v>8058</v>
      </c>
      <c r="BN3556" s="5" t="s">
        <v>2986</v>
      </c>
      <c r="BO3556" s="5" t="s">
        <v>2986</v>
      </c>
      <c r="BU3556" s="5" t="s">
        <v>8058</v>
      </c>
      <c r="BV3556" s="5" t="s">
        <v>2986</v>
      </c>
      <c r="BW3556" s="5" t="s">
        <v>2986</v>
      </c>
    </row>
    <row r="3557" spans="51:75" x14ac:dyDescent="0.3">
      <c r="AY3557" s="12" t="e">
        <f>VLOOKUP(C3557,#REF!, 2,FALSE)</f>
        <v>#REF!</v>
      </c>
      <c r="BM3557" s="5" t="s">
        <v>8060</v>
      </c>
      <c r="BN3557" s="5" t="s">
        <v>2986</v>
      </c>
      <c r="BO3557" s="5" t="s">
        <v>8061</v>
      </c>
      <c r="BU3557" s="5" t="s">
        <v>8060</v>
      </c>
      <c r="BV3557" s="5" t="s">
        <v>2986</v>
      </c>
      <c r="BW3557" s="5" t="s">
        <v>8061</v>
      </c>
    </row>
    <row r="3558" spans="51:75" x14ac:dyDescent="0.3">
      <c r="AY3558" s="12" t="e">
        <f>VLOOKUP(C3558,#REF!, 2,FALSE)</f>
        <v>#REF!</v>
      </c>
      <c r="BM3558" s="5" t="s">
        <v>8062</v>
      </c>
      <c r="BN3558" s="5" t="s">
        <v>2986</v>
      </c>
      <c r="BO3558" s="5" t="s">
        <v>8063</v>
      </c>
      <c r="BU3558" s="5" t="s">
        <v>8062</v>
      </c>
      <c r="BV3558" s="5" t="s">
        <v>2986</v>
      </c>
      <c r="BW3558" s="5" t="s">
        <v>8063</v>
      </c>
    </row>
    <row r="3559" spans="51:75" x14ac:dyDescent="0.3">
      <c r="AY3559" s="12" t="e">
        <f>VLOOKUP(C3559,#REF!, 2,FALSE)</f>
        <v>#REF!</v>
      </c>
      <c r="BM3559" s="5" t="s">
        <v>461</v>
      </c>
      <c r="BN3559" s="5" t="s">
        <v>2986</v>
      </c>
      <c r="BO3559" s="5" t="s">
        <v>2986</v>
      </c>
      <c r="BU3559" s="5" t="s">
        <v>461</v>
      </c>
      <c r="BV3559" s="5" t="s">
        <v>2986</v>
      </c>
      <c r="BW3559" s="5" t="s">
        <v>2986</v>
      </c>
    </row>
    <row r="3560" spans="51:75" x14ac:dyDescent="0.3">
      <c r="AY3560" s="12" t="e">
        <f>VLOOKUP(C3560,#REF!, 2,FALSE)</f>
        <v>#REF!</v>
      </c>
      <c r="BM3560" s="5" t="s">
        <v>8066</v>
      </c>
      <c r="BN3560" s="5" t="s">
        <v>2986</v>
      </c>
      <c r="BO3560" s="5" t="s">
        <v>1405</v>
      </c>
      <c r="BU3560" s="5" t="s">
        <v>8066</v>
      </c>
      <c r="BV3560" s="5" t="s">
        <v>2986</v>
      </c>
      <c r="BW3560" s="5" t="s">
        <v>1405</v>
      </c>
    </row>
    <row r="3561" spans="51:75" x14ac:dyDescent="0.3">
      <c r="AY3561" s="12" t="e">
        <f>VLOOKUP(C3561,#REF!, 2,FALSE)</f>
        <v>#REF!</v>
      </c>
      <c r="BM3561" s="5" t="s">
        <v>8067</v>
      </c>
      <c r="BN3561" s="5" t="s">
        <v>2986</v>
      </c>
      <c r="BO3561" s="5" t="s">
        <v>782</v>
      </c>
      <c r="BU3561" s="5" t="s">
        <v>8067</v>
      </c>
      <c r="BV3561" s="5" t="s">
        <v>2986</v>
      </c>
      <c r="BW3561" s="5" t="s">
        <v>782</v>
      </c>
    </row>
    <row r="3562" spans="51:75" x14ac:dyDescent="0.3">
      <c r="AY3562" s="12" t="e">
        <f>VLOOKUP(C3562,#REF!, 2,FALSE)</f>
        <v>#REF!</v>
      </c>
      <c r="BM3562" s="5" t="s">
        <v>8068</v>
      </c>
      <c r="BN3562" s="5" t="s">
        <v>2986</v>
      </c>
      <c r="BO3562" s="5" t="s">
        <v>2986</v>
      </c>
      <c r="BU3562" s="5" t="s">
        <v>8068</v>
      </c>
      <c r="BV3562" s="5" t="s">
        <v>2986</v>
      </c>
      <c r="BW3562" s="5" t="s">
        <v>2986</v>
      </c>
    </row>
    <row r="3563" spans="51:75" x14ac:dyDescent="0.3">
      <c r="AY3563" s="12" t="e">
        <f>VLOOKUP(C3563,#REF!, 2,FALSE)</f>
        <v>#REF!</v>
      </c>
      <c r="BM3563" s="5" t="s">
        <v>8069</v>
      </c>
      <c r="BN3563" s="5" t="s">
        <v>2986</v>
      </c>
      <c r="BO3563" s="5" t="s">
        <v>8070</v>
      </c>
      <c r="BU3563" s="5" t="s">
        <v>8069</v>
      </c>
      <c r="BV3563" s="5" t="s">
        <v>2986</v>
      </c>
      <c r="BW3563" s="5" t="s">
        <v>8070</v>
      </c>
    </row>
    <row r="3564" spans="51:75" x14ac:dyDescent="0.3">
      <c r="AY3564" s="12" t="e">
        <f>VLOOKUP(C3564,#REF!, 2,FALSE)</f>
        <v>#REF!</v>
      </c>
      <c r="BM3564" s="5" t="s">
        <v>8071</v>
      </c>
      <c r="BN3564" s="5" t="s">
        <v>2986</v>
      </c>
      <c r="BO3564" s="5" t="s">
        <v>6946</v>
      </c>
      <c r="BU3564" s="5" t="s">
        <v>8071</v>
      </c>
      <c r="BV3564" s="5" t="s">
        <v>2986</v>
      </c>
      <c r="BW3564" s="5" t="s">
        <v>6946</v>
      </c>
    </row>
    <row r="3565" spans="51:75" x14ac:dyDescent="0.3">
      <c r="AY3565" s="12" t="e">
        <f>VLOOKUP(C3565,#REF!, 2,FALSE)</f>
        <v>#REF!</v>
      </c>
      <c r="BM3565" s="5" t="s">
        <v>8072</v>
      </c>
      <c r="BN3565" s="5" t="s">
        <v>794</v>
      </c>
      <c r="BO3565" s="5" t="s">
        <v>2361</v>
      </c>
      <c r="BU3565" s="5" t="s">
        <v>8072</v>
      </c>
      <c r="BV3565" s="5" t="s">
        <v>794</v>
      </c>
      <c r="BW3565" s="5" t="s">
        <v>2361</v>
      </c>
    </row>
    <row r="3566" spans="51:75" x14ac:dyDescent="0.3">
      <c r="AY3566" s="12" t="e">
        <f>VLOOKUP(C3566,#REF!, 2,FALSE)</f>
        <v>#REF!</v>
      </c>
      <c r="BM3566" s="5" t="s">
        <v>8073</v>
      </c>
      <c r="BN3566" s="5" t="s">
        <v>2986</v>
      </c>
      <c r="BO3566" s="5" t="s">
        <v>2986</v>
      </c>
      <c r="BU3566" s="5" t="s">
        <v>8073</v>
      </c>
      <c r="BV3566" s="5" t="s">
        <v>2986</v>
      </c>
      <c r="BW3566" s="5" t="s">
        <v>2986</v>
      </c>
    </row>
    <row r="3567" spans="51:75" x14ac:dyDescent="0.3">
      <c r="AY3567" s="12" t="e">
        <f>VLOOKUP(C3567,#REF!, 2,FALSE)</f>
        <v>#REF!</v>
      </c>
      <c r="BM3567" s="5" t="s">
        <v>8075</v>
      </c>
      <c r="BN3567" s="5" t="s">
        <v>2986</v>
      </c>
      <c r="BO3567" s="5" t="s">
        <v>2986</v>
      </c>
      <c r="BU3567" s="5" t="s">
        <v>8075</v>
      </c>
      <c r="BV3567" s="5" t="s">
        <v>2986</v>
      </c>
      <c r="BW3567" s="5" t="s">
        <v>2986</v>
      </c>
    </row>
    <row r="3568" spans="51:75" x14ac:dyDescent="0.3">
      <c r="AY3568" s="12" t="e">
        <f>VLOOKUP(C3568,#REF!, 2,FALSE)</f>
        <v>#REF!</v>
      </c>
      <c r="BM3568" s="5" t="s">
        <v>8076</v>
      </c>
      <c r="BN3568" s="5" t="s">
        <v>1272</v>
      </c>
      <c r="BO3568" s="5" t="s">
        <v>8077</v>
      </c>
      <c r="BU3568" s="5" t="s">
        <v>8076</v>
      </c>
      <c r="BV3568" s="5" t="s">
        <v>1272</v>
      </c>
      <c r="BW3568" s="5" t="s">
        <v>8077</v>
      </c>
    </row>
    <row r="3569" spans="51:75" x14ac:dyDescent="0.3">
      <c r="AY3569" s="12" t="e">
        <f>VLOOKUP(C3569,#REF!, 2,FALSE)</f>
        <v>#REF!</v>
      </c>
      <c r="BM3569" s="5" t="s">
        <v>1434</v>
      </c>
      <c r="BN3569" s="5" t="s">
        <v>3050</v>
      </c>
      <c r="BO3569" s="5" t="s">
        <v>8078</v>
      </c>
      <c r="BU3569" s="5" t="s">
        <v>1434</v>
      </c>
      <c r="BV3569" s="5" t="s">
        <v>3050</v>
      </c>
      <c r="BW3569" s="5" t="s">
        <v>8078</v>
      </c>
    </row>
    <row r="3570" spans="51:75" x14ac:dyDescent="0.3">
      <c r="AY3570" s="12" t="e">
        <f>VLOOKUP(C3570,#REF!, 2,FALSE)</f>
        <v>#REF!</v>
      </c>
      <c r="BM3570" s="5" t="s">
        <v>8079</v>
      </c>
      <c r="BN3570" s="5" t="s">
        <v>2396</v>
      </c>
      <c r="BO3570" s="5" t="s">
        <v>8080</v>
      </c>
      <c r="BU3570" s="5" t="s">
        <v>8079</v>
      </c>
      <c r="BV3570" s="5" t="s">
        <v>2396</v>
      </c>
      <c r="BW3570" s="5" t="s">
        <v>8080</v>
      </c>
    </row>
    <row r="3571" spans="51:75" x14ac:dyDescent="0.3">
      <c r="AY3571" s="12" t="e">
        <f>VLOOKUP(C3571,#REF!, 2,FALSE)</f>
        <v>#REF!</v>
      </c>
      <c r="BM3571" s="5" t="s">
        <v>8081</v>
      </c>
      <c r="BN3571" s="5" t="s">
        <v>2986</v>
      </c>
      <c r="BO3571" s="5" t="s">
        <v>8082</v>
      </c>
      <c r="BU3571" s="5" t="s">
        <v>8081</v>
      </c>
      <c r="BV3571" s="5" t="s">
        <v>2986</v>
      </c>
      <c r="BW3571" s="5" t="s">
        <v>8082</v>
      </c>
    </row>
    <row r="3572" spans="51:75" x14ac:dyDescent="0.3">
      <c r="AY3572" s="12" t="e">
        <f>VLOOKUP(C3572,#REF!, 2,FALSE)</f>
        <v>#REF!</v>
      </c>
      <c r="BM3572" s="5" t="s">
        <v>8083</v>
      </c>
      <c r="BN3572" s="5" t="s">
        <v>621</v>
      </c>
      <c r="BO3572" s="5" t="s">
        <v>2371</v>
      </c>
      <c r="BU3572" s="5" t="s">
        <v>8083</v>
      </c>
      <c r="BV3572" s="5" t="s">
        <v>621</v>
      </c>
      <c r="BW3572" s="5" t="s">
        <v>2371</v>
      </c>
    </row>
    <row r="3573" spans="51:75" x14ac:dyDescent="0.3">
      <c r="AY3573" s="12" t="e">
        <f>VLOOKUP(C3573,#REF!, 2,FALSE)</f>
        <v>#REF!</v>
      </c>
      <c r="BM3573" s="5" t="s">
        <v>8085</v>
      </c>
      <c r="BN3573" s="5" t="s">
        <v>2986</v>
      </c>
      <c r="BO3573" s="5" t="s">
        <v>2986</v>
      </c>
      <c r="BU3573" s="5" t="s">
        <v>8085</v>
      </c>
      <c r="BV3573" s="5" t="s">
        <v>2986</v>
      </c>
      <c r="BW3573" s="5" t="s">
        <v>2986</v>
      </c>
    </row>
    <row r="3574" spans="51:75" x14ac:dyDescent="0.3">
      <c r="AY3574" s="12" t="e">
        <f>VLOOKUP(C3574,#REF!, 2,FALSE)</f>
        <v>#REF!</v>
      </c>
      <c r="BM3574" s="5" t="s">
        <v>8086</v>
      </c>
      <c r="BN3574" s="5" t="s">
        <v>2986</v>
      </c>
      <c r="BO3574" s="5" t="s">
        <v>2986</v>
      </c>
      <c r="BU3574" s="5" t="s">
        <v>8086</v>
      </c>
      <c r="BV3574" s="5" t="s">
        <v>2986</v>
      </c>
      <c r="BW3574" s="5" t="s">
        <v>2986</v>
      </c>
    </row>
    <row r="3575" spans="51:75" x14ac:dyDescent="0.3">
      <c r="AY3575" s="12" t="e">
        <f>VLOOKUP(C3575,#REF!, 2,FALSE)</f>
        <v>#REF!</v>
      </c>
      <c r="BM3575" s="5" t="s">
        <v>8087</v>
      </c>
      <c r="BN3575" s="5" t="s">
        <v>2986</v>
      </c>
      <c r="BO3575" s="5" t="s">
        <v>2986</v>
      </c>
      <c r="BU3575" s="5" t="s">
        <v>8087</v>
      </c>
      <c r="BV3575" s="5" t="s">
        <v>2986</v>
      </c>
      <c r="BW3575" s="5" t="s">
        <v>2986</v>
      </c>
    </row>
    <row r="3576" spans="51:75" x14ac:dyDescent="0.3">
      <c r="AY3576" s="12" t="e">
        <f>VLOOKUP(C3576,#REF!, 2,FALSE)</f>
        <v>#REF!</v>
      </c>
      <c r="BM3576" s="5" t="s">
        <v>8088</v>
      </c>
      <c r="BN3576" s="5" t="s">
        <v>2986</v>
      </c>
      <c r="BO3576" s="5" t="s">
        <v>2986</v>
      </c>
      <c r="BU3576" s="5" t="s">
        <v>8088</v>
      </c>
      <c r="BV3576" s="5" t="s">
        <v>2986</v>
      </c>
      <c r="BW3576" s="5" t="s">
        <v>2986</v>
      </c>
    </row>
    <row r="3577" spans="51:75" x14ac:dyDescent="0.3">
      <c r="AY3577" s="12" t="e">
        <f>VLOOKUP(C3577,#REF!, 2,FALSE)</f>
        <v>#REF!</v>
      </c>
      <c r="BM3577" s="5" t="s">
        <v>8090</v>
      </c>
      <c r="BN3577" s="5" t="s">
        <v>2986</v>
      </c>
      <c r="BO3577" s="5" t="s">
        <v>2986</v>
      </c>
      <c r="BU3577" s="5" t="s">
        <v>8090</v>
      </c>
      <c r="BV3577" s="5" t="s">
        <v>2986</v>
      </c>
      <c r="BW3577" s="5" t="s">
        <v>2986</v>
      </c>
    </row>
    <row r="3578" spans="51:75" x14ac:dyDescent="0.3">
      <c r="AY3578" s="12" t="e">
        <f>VLOOKUP(C3578,#REF!, 2,FALSE)</f>
        <v>#REF!</v>
      </c>
      <c r="BM3578" s="5" t="s">
        <v>460</v>
      </c>
      <c r="BN3578" s="5" t="s">
        <v>2986</v>
      </c>
      <c r="BO3578" s="5" t="s">
        <v>2986</v>
      </c>
      <c r="BU3578" s="5" t="s">
        <v>460</v>
      </c>
      <c r="BV3578" s="5" t="s">
        <v>2986</v>
      </c>
      <c r="BW3578" s="5" t="s">
        <v>2986</v>
      </c>
    </row>
    <row r="3579" spans="51:75" x14ac:dyDescent="0.3">
      <c r="AY3579" s="12" t="e">
        <f>VLOOKUP(C3579,#REF!, 2,FALSE)</f>
        <v>#REF!</v>
      </c>
      <c r="BM3579" s="5" t="s">
        <v>8092</v>
      </c>
      <c r="BN3579" s="5" t="s">
        <v>2986</v>
      </c>
      <c r="BO3579" s="5" t="s">
        <v>773</v>
      </c>
      <c r="BU3579" s="5" t="s">
        <v>8092</v>
      </c>
      <c r="BV3579" s="5" t="s">
        <v>2986</v>
      </c>
      <c r="BW3579" s="5" t="s">
        <v>773</v>
      </c>
    </row>
    <row r="3580" spans="51:75" x14ac:dyDescent="0.3">
      <c r="AY3580" s="12" t="e">
        <f>VLOOKUP(C3580,#REF!, 2,FALSE)</f>
        <v>#REF!</v>
      </c>
      <c r="BM3580" s="5" t="s">
        <v>8093</v>
      </c>
      <c r="BN3580" s="5" t="s">
        <v>2986</v>
      </c>
      <c r="BO3580" s="5" t="s">
        <v>2986</v>
      </c>
      <c r="BU3580" s="5" t="s">
        <v>8093</v>
      </c>
      <c r="BV3580" s="5" t="s">
        <v>2986</v>
      </c>
      <c r="BW3580" s="5" t="s">
        <v>2986</v>
      </c>
    </row>
    <row r="3581" spans="51:75" x14ac:dyDescent="0.3">
      <c r="AY3581" s="12" t="e">
        <f>VLOOKUP(C3581,#REF!, 2,FALSE)</f>
        <v>#REF!</v>
      </c>
      <c r="BM3581" s="5" t="s">
        <v>8094</v>
      </c>
      <c r="BN3581" s="5" t="s">
        <v>2986</v>
      </c>
      <c r="BO3581" s="5" t="s">
        <v>2986</v>
      </c>
      <c r="BU3581" s="5" t="s">
        <v>8094</v>
      </c>
      <c r="BV3581" s="5" t="s">
        <v>2986</v>
      </c>
      <c r="BW3581" s="5" t="s">
        <v>2986</v>
      </c>
    </row>
    <row r="3582" spans="51:75" x14ac:dyDescent="0.3">
      <c r="AY3582" s="12" t="e">
        <f>VLOOKUP(C3582,#REF!, 2,FALSE)</f>
        <v>#REF!</v>
      </c>
      <c r="BM3582" s="5" t="s">
        <v>8096</v>
      </c>
      <c r="BN3582" s="5" t="s">
        <v>2986</v>
      </c>
      <c r="BO3582" s="5" t="s">
        <v>2986</v>
      </c>
      <c r="BU3582" s="5" t="s">
        <v>8096</v>
      </c>
      <c r="BV3582" s="5" t="s">
        <v>2986</v>
      </c>
      <c r="BW3582" s="5" t="s">
        <v>2986</v>
      </c>
    </row>
    <row r="3583" spans="51:75" x14ac:dyDescent="0.3">
      <c r="AY3583" s="12" t="e">
        <f>VLOOKUP(C3583,#REF!, 2,FALSE)</f>
        <v>#REF!</v>
      </c>
      <c r="BM3583" s="5" t="s">
        <v>8098</v>
      </c>
      <c r="BN3583" s="5" t="s">
        <v>2982</v>
      </c>
      <c r="BO3583" s="5" t="s">
        <v>7158</v>
      </c>
      <c r="BU3583" s="5" t="s">
        <v>8098</v>
      </c>
      <c r="BV3583" s="5" t="s">
        <v>2982</v>
      </c>
      <c r="BW3583" s="5" t="s">
        <v>7158</v>
      </c>
    </row>
    <row r="3584" spans="51:75" x14ac:dyDescent="0.3">
      <c r="AY3584" s="12" t="e">
        <f>VLOOKUP(C3584,#REF!, 2,FALSE)</f>
        <v>#REF!</v>
      </c>
      <c r="BM3584" s="5" t="s">
        <v>1435</v>
      </c>
      <c r="BN3584" s="5" t="s">
        <v>2986</v>
      </c>
      <c r="BO3584" s="5" t="s">
        <v>2986</v>
      </c>
      <c r="BU3584" s="5" t="s">
        <v>1435</v>
      </c>
      <c r="BV3584" s="5" t="s">
        <v>2986</v>
      </c>
      <c r="BW3584" s="5" t="s">
        <v>2986</v>
      </c>
    </row>
    <row r="3585" spans="51:75" x14ac:dyDescent="0.3">
      <c r="AY3585" s="12" t="e">
        <f>VLOOKUP(C3585,#REF!, 2,FALSE)</f>
        <v>#REF!</v>
      </c>
      <c r="BM3585" s="5" t="s">
        <v>8099</v>
      </c>
      <c r="BN3585" s="5" t="s">
        <v>1345</v>
      </c>
      <c r="BO3585" s="5" t="s">
        <v>8100</v>
      </c>
      <c r="BU3585" s="5" t="s">
        <v>8099</v>
      </c>
      <c r="BV3585" s="5" t="s">
        <v>1345</v>
      </c>
      <c r="BW3585" s="5" t="s">
        <v>8100</v>
      </c>
    </row>
    <row r="3586" spans="51:75" x14ac:dyDescent="0.3">
      <c r="AY3586" s="12" t="e">
        <f>VLOOKUP(C3586,#REF!, 2,FALSE)</f>
        <v>#REF!</v>
      </c>
      <c r="BM3586" s="5" t="s">
        <v>8101</v>
      </c>
      <c r="BN3586" s="5" t="s">
        <v>2986</v>
      </c>
      <c r="BO3586" s="5" t="s">
        <v>2986</v>
      </c>
      <c r="BU3586" s="5" t="s">
        <v>8101</v>
      </c>
      <c r="BV3586" s="5" t="s">
        <v>2986</v>
      </c>
      <c r="BW3586" s="5" t="s">
        <v>2986</v>
      </c>
    </row>
    <row r="3587" spans="51:75" x14ac:dyDescent="0.3">
      <c r="AY3587" s="12" t="e">
        <f>VLOOKUP(C3587,#REF!, 2,FALSE)</f>
        <v>#REF!</v>
      </c>
      <c r="BM3587" s="5" t="s">
        <v>8102</v>
      </c>
      <c r="BN3587" s="5" t="s">
        <v>945</v>
      </c>
      <c r="BO3587" s="5" t="s">
        <v>8103</v>
      </c>
      <c r="BU3587" s="5" t="s">
        <v>8102</v>
      </c>
      <c r="BV3587" s="5" t="s">
        <v>945</v>
      </c>
      <c r="BW3587" s="5" t="s">
        <v>8103</v>
      </c>
    </row>
    <row r="3588" spans="51:75" x14ac:dyDescent="0.3">
      <c r="AY3588" s="12" t="e">
        <f>VLOOKUP(C3588,#REF!, 2,FALSE)</f>
        <v>#REF!</v>
      </c>
      <c r="BM3588" s="5" t="s">
        <v>8104</v>
      </c>
      <c r="BN3588" s="5" t="s">
        <v>2986</v>
      </c>
      <c r="BO3588" s="5" t="s">
        <v>2986</v>
      </c>
      <c r="BU3588" s="5" t="s">
        <v>8104</v>
      </c>
      <c r="BV3588" s="5" t="s">
        <v>2986</v>
      </c>
      <c r="BW3588" s="5" t="s">
        <v>2986</v>
      </c>
    </row>
    <row r="3589" spans="51:75" x14ac:dyDescent="0.3">
      <c r="AY3589" s="12" t="e">
        <f>VLOOKUP(C3589,#REF!, 2,FALSE)</f>
        <v>#REF!</v>
      </c>
      <c r="BM3589" s="5" t="s">
        <v>8106</v>
      </c>
      <c r="BN3589" s="5" t="s">
        <v>3007</v>
      </c>
      <c r="BO3589" s="5" t="s">
        <v>8107</v>
      </c>
      <c r="BU3589" s="5" t="s">
        <v>8106</v>
      </c>
      <c r="BV3589" s="5" t="s">
        <v>3007</v>
      </c>
      <c r="BW3589" s="5" t="s">
        <v>8107</v>
      </c>
    </row>
    <row r="3590" spans="51:75" x14ac:dyDescent="0.3">
      <c r="AY3590" s="12" t="e">
        <f>VLOOKUP(C3590,#REF!, 2,FALSE)</f>
        <v>#REF!</v>
      </c>
      <c r="BM3590" s="5" t="s">
        <v>8108</v>
      </c>
      <c r="BN3590" s="5" t="s">
        <v>2986</v>
      </c>
      <c r="BO3590" s="5" t="s">
        <v>2986</v>
      </c>
      <c r="BU3590" s="5" t="s">
        <v>8108</v>
      </c>
      <c r="BV3590" s="5" t="s">
        <v>2986</v>
      </c>
      <c r="BW3590" s="5" t="s">
        <v>2986</v>
      </c>
    </row>
    <row r="3591" spans="51:75" x14ac:dyDescent="0.3">
      <c r="AY3591" s="12" t="e">
        <f>VLOOKUP(C3591,#REF!, 2,FALSE)</f>
        <v>#REF!</v>
      </c>
      <c r="BM3591" s="5" t="s">
        <v>8109</v>
      </c>
      <c r="BN3591" s="5" t="s">
        <v>2986</v>
      </c>
      <c r="BO3591" s="5" t="s">
        <v>2986</v>
      </c>
      <c r="BU3591" s="5" t="s">
        <v>8109</v>
      </c>
      <c r="BV3591" s="5" t="s">
        <v>2986</v>
      </c>
      <c r="BW3591" s="5" t="s">
        <v>2986</v>
      </c>
    </row>
    <row r="3592" spans="51:75" x14ac:dyDescent="0.3">
      <c r="AY3592" s="12" t="e">
        <f>VLOOKUP(C3592,#REF!, 2,FALSE)</f>
        <v>#REF!</v>
      </c>
      <c r="BM3592" s="5" t="s">
        <v>8110</v>
      </c>
      <c r="BN3592" s="5" t="s">
        <v>2986</v>
      </c>
      <c r="BO3592" s="5" t="s">
        <v>2986</v>
      </c>
      <c r="BU3592" s="5" t="s">
        <v>8110</v>
      </c>
      <c r="BV3592" s="5" t="s">
        <v>2986</v>
      </c>
      <c r="BW3592" s="5" t="s">
        <v>2986</v>
      </c>
    </row>
    <row r="3593" spans="51:75" x14ac:dyDescent="0.3">
      <c r="AY3593" s="12" t="e">
        <f>VLOOKUP(C3593,#REF!, 2,FALSE)</f>
        <v>#REF!</v>
      </c>
      <c r="BM3593" s="5" t="s">
        <v>8111</v>
      </c>
      <c r="BN3593" s="5" t="s">
        <v>2986</v>
      </c>
      <c r="BO3593" s="5" t="s">
        <v>2986</v>
      </c>
      <c r="BU3593" s="5" t="s">
        <v>8111</v>
      </c>
      <c r="BV3593" s="5" t="s">
        <v>2986</v>
      </c>
      <c r="BW3593" s="5" t="s">
        <v>2986</v>
      </c>
    </row>
    <row r="3594" spans="51:75" x14ac:dyDescent="0.3">
      <c r="AY3594" s="12" t="e">
        <f>VLOOKUP(C3594,#REF!, 2,FALSE)</f>
        <v>#REF!</v>
      </c>
      <c r="BM3594" s="5" t="s">
        <v>8112</v>
      </c>
      <c r="BN3594" s="5" t="s">
        <v>2986</v>
      </c>
      <c r="BO3594" s="5" t="s">
        <v>2986</v>
      </c>
      <c r="BU3594" s="5" t="s">
        <v>8112</v>
      </c>
      <c r="BV3594" s="5" t="s">
        <v>2986</v>
      </c>
      <c r="BW3594" s="5" t="s">
        <v>2986</v>
      </c>
    </row>
    <row r="3595" spans="51:75" x14ac:dyDescent="0.3">
      <c r="AY3595" s="12" t="e">
        <f>VLOOKUP(C3595,#REF!, 2,FALSE)</f>
        <v>#REF!</v>
      </c>
      <c r="BM3595" s="5" t="s">
        <v>8113</v>
      </c>
      <c r="BN3595" s="5" t="s">
        <v>2986</v>
      </c>
      <c r="BO3595" s="5" t="s">
        <v>2986</v>
      </c>
      <c r="BU3595" s="5" t="s">
        <v>8113</v>
      </c>
      <c r="BV3595" s="5" t="s">
        <v>2986</v>
      </c>
      <c r="BW3595" s="5" t="s">
        <v>2986</v>
      </c>
    </row>
    <row r="3596" spans="51:75" x14ac:dyDescent="0.3">
      <c r="AY3596" s="12" t="e">
        <f>VLOOKUP(C3596,#REF!, 2,FALSE)</f>
        <v>#REF!</v>
      </c>
      <c r="BM3596" s="5" t="s">
        <v>8114</v>
      </c>
      <c r="BN3596" s="5" t="s">
        <v>2986</v>
      </c>
      <c r="BO3596" s="5" t="s">
        <v>2986</v>
      </c>
      <c r="BU3596" s="5" t="s">
        <v>8114</v>
      </c>
      <c r="BV3596" s="5" t="s">
        <v>2986</v>
      </c>
      <c r="BW3596" s="5" t="s">
        <v>2986</v>
      </c>
    </row>
    <row r="3597" spans="51:75" x14ac:dyDescent="0.3">
      <c r="AY3597" s="12" t="e">
        <f>VLOOKUP(C3597,#REF!, 2,FALSE)</f>
        <v>#REF!</v>
      </c>
      <c r="BM3597" s="5" t="s">
        <v>8116</v>
      </c>
      <c r="BN3597" s="5" t="s">
        <v>2986</v>
      </c>
      <c r="BO3597" s="5" t="s">
        <v>2986</v>
      </c>
      <c r="BU3597" s="5" t="s">
        <v>8116</v>
      </c>
      <c r="BV3597" s="5" t="s">
        <v>2986</v>
      </c>
      <c r="BW3597" s="5" t="s">
        <v>2986</v>
      </c>
    </row>
    <row r="3598" spans="51:75" x14ac:dyDescent="0.3">
      <c r="AY3598" s="12" t="e">
        <f>VLOOKUP(C3598,#REF!, 2,FALSE)</f>
        <v>#REF!</v>
      </c>
      <c r="BM3598" s="5" t="s">
        <v>8117</v>
      </c>
      <c r="BN3598" s="5" t="s">
        <v>2986</v>
      </c>
      <c r="BO3598" s="5" t="s">
        <v>2986</v>
      </c>
      <c r="BU3598" s="5" t="s">
        <v>8117</v>
      </c>
      <c r="BV3598" s="5" t="s">
        <v>2986</v>
      </c>
      <c r="BW3598" s="5" t="s">
        <v>2986</v>
      </c>
    </row>
    <row r="3599" spans="51:75" x14ac:dyDescent="0.3">
      <c r="AY3599" s="12" t="e">
        <f>VLOOKUP(C3599,#REF!, 2,FALSE)</f>
        <v>#REF!</v>
      </c>
      <c r="BM3599" s="5" t="s">
        <v>8120</v>
      </c>
      <c r="BN3599" s="5" t="s">
        <v>2986</v>
      </c>
      <c r="BO3599" s="5" t="s">
        <v>2986</v>
      </c>
      <c r="BU3599" s="5" t="s">
        <v>8120</v>
      </c>
      <c r="BV3599" s="5" t="s">
        <v>2986</v>
      </c>
      <c r="BW3599" s="5" t="s">
        <v>2986</v>
      </c>
    </row>
    <row r="3600" spans="51:75" x14ac:dyDescent="0.3">
      <c r="AY3600" s="12" t="e">
        <f>VLOOKUP(C3600,#REF!, 2,FALSE)</f>
        <v>#REF!</v>
      </c>
      <c r="BM3600" s="5" t="s">
        <v>8121</v>
      </c>
      <c r="BN3600" s="5" t="s">
        <v>2986</v>
      </c>
      <c r="BO3600" s="5" t="s">
        <v>2986</v>
      </c>
      <c r="BU3600" s="5" t="s">
        <v>8121</v>
      </c>
      <c r="BV3600" s="5" t="s">
        <v>2986</v>
      </c>
      <c r="BW3600" s="5" t="s">
        <v>2986</v>
      </c>
    </row>
    <row r="3601" spans="51:75" x14ac:dyDescent="0.3">
      <c r="AY3601" s="12" t="e">
        <f>VLOOKUP(C3601,#REF!, 2,FALSE)</f>
        <v>#REF!</v>
      </c>
      <c r="BM3601" s="5" t="s">
        <v>8122</v>
      </c>
      <c r="BN3601" s="5" t="s">
        <v>2986</v>
      </c>
      <c r="BO3601" s="5" t="s">
        <v>2986</v>
      </c>
      <c r="BU3601" s="5" t="s">
        <v>8122</v>
      </c>
      <c r="BV3601" s="5" t="s">
        <v>2986</v>
      </c>
      <c r="BW3601" s="5" t="s">
        <v>2986</v>
      </c>
    </row>
    <row r="3602" spans="51:75" x14ac:dyDescent="0.3">
      <c r="AY3602" s="12" t="e">
        <f>VLOOKUP(C3602,#REF!, 2,FALSE)</f>
        <v>#REF!</v>
      </c>
      <c r="BM3602" s="5" t="s">
        <v>8123</v>
      </c>
      <c r="BN3602" s="5" t="s">
        <v>2986</v>
      </c>
      <c r="BO3602" s="5" t="s">
        <v>2986</v>
      </c>
      <c r="BU3602" s="5" t="s">
        <v>8123</v>
      </c>
      <c r="BV3602" s="5" t="s">
        <v>2986</v>
      </c>
      <c r="BW3602" s="5" t="s">
        <v>2986</v>
      </c>
    </row>
    <row r="3603" spans="51:75" x14ac:dyDescent="0.3">
      <c r="AY3603" s="12" t="e">
        <f>VLOOKUP(C3603,#REF!, 2,FALSE)</f>
        <v>#REF!</v>
      </c>
      <c r="BM3603" s="5" t="s">
        <v>8125</v>
      </c>
      <c r="BN3603" s="5" t="s">
        <v>2986</v>
      </c>
      <c r="BO3603" s="5" t="s">
        <v>2986</v>
      </c>
      <c r="BU3603" s="5" t="s">
        <v>8125</v>
      </c>
      <c r="BV3603" s="5" t="s">
        <v>2986</v>
      </c>
      <c r="BW3603" s="5" t="s">
        <v>2986</v>
      </c>
    </row>
    <row r="3604" spans="51:75" x14ac:dyDescent="0.3">
      <c r="AY3604" s="12" t="e">
        <f>VLOOKUP(C3604,#REF!, 2,FALSE)</f>
        <v>#REF!</v>
      </c>
      <c r="BM3604" s="5" t="s">
        <v>8126</v>
      </c>
      <c r="BN3604" s="5" t="s">
        <v>2986</v>
      </c>
      <c r="BO3604" s="5" t="s">
        <v>3373</v>
      </c>
      <c r="BU3604" s="5" t="s">
        <v>8126</v>
      </c>
      <c r="BV3604" s="5" t="s">
        <v>2986</v>
      </c>
      <c r="BW3604" s="5" t="s">
        <v>3373</v>
      </c>
    </row>
    <row r="3605" spans="51:75" x14ac:dyDescent="0.3">
      <c r="AY3605" s="12" t="e">
        <f>VLOOKUP(C3605,#REF!, 2,FALSE)</f>
        <v>#REF!</v>
      </c>
      <c r="BM3605" s="5" t="s">
        <v>8127</v>
      </c>
      <c r="BN3605" s="5" t="s">
        <v>2986</v>
      </c>
      <c r="BO3605" s="5" t="s">
        <v>2986</v>
      </c>
      <c r="BU3605" s="5" t="s">
        <v>8127</v>
      </c>
      <c r="BV3605" s="5" t="s">
        <v>2986</v>
      </c>
      <c r="BW3605" s="5" t="s">
        <v>2986</v>
      </c>
    </row>
    <row r="3606" spans="51:75" x14ac:dyDescent="0.3">
      <c r="AY3606" s="12" t="e">
        <f>VLOOKUP(C3606,#REF!, 2,FALSE)</f>
        <v>#REF!</v>
      </c>
      <c r="BM3606" s="5" t="s">
        <v>8129</v>
      </c>
      <c r="BN3606" s="5" t="s">
        <v>2986</v>
      </c>
      <c r="BO3606" s="5" t="s">
        <v>2986</v>
      </c>
      <c r="BU3606" s="5" t="s">
        <v>8129</v>
      </c>
      <c r="BV3606" s="5" t="s">
        <v>2986</v>
      </c>
      <c r="BW3606" s="5" t="s">
        <v>2986</v>
      </c>
    </row>
    <row r="3607" spans="51:75" x14ac:dyDescent="0.3">
      <c r="AY3607" s="12" t="e">
        <f>VLOOKUP(C3607,#REF!, 2,FALSE)</f>
        <v>#REF!</v>
      </c>
      <c r="BM3607" s="5" t="s">
        <v>476</v>
      </c>
      <c r="BN3607" s="5" t="s">
        <v>2986</v>
      </c>
      <c r="BO3607" s="5" t="s">
        <v>8130</v>
      </c>
      <c r="BU3607" s="5" t="s">
        <v>476</v>
      </c>
      <c r="BV3607" s="5" t="s">
        <v>2986</v>
      </c>
      <c r="BW3607" s="5" t="s">
        <v>8130</v>
      </c>
    </row>
    <row r="3608" spans="51:75" x14ac:dyDescent="0.3">
      <c r="AY3608" s="12" t="e">
        <f>VLOOKUP(C3608,#REF!, 2,FALSE)</f>
        <v>#REF!</v>
      </c>
      <c r="BM3608" s="5" t="s">
        <v>8131</v>
      </c>
      <c r="BN3608" s="5" t="s">
        <v>2986</v>
      </c>
      <c r="BO3608" s="5" t="s">
        <v>2986</v>
      </c>
      <c r="BU3608" s="5" t="s">
        <v>8131</v>
      </c>
      <c r="BV3608" s="5" t="s">
        <v>2986</v>
      </c>
      <c r="BW3608" s="5" t="s">
        <v>2986</v>
      </c>
    </row>
    <row r="3609" spans="51:75" x14ac:dyDescent="0.3">
      <c r="AY3609" s="12" t="e">
        <f>VLOOKUP(C3609,#REF!, 2,FALSE)</f>
        <v>#REF!</v>
      </c>
      <c r="BM3609" s="5" t="s">
        <v>8132</v>
      </c>
      <c r="BN3609" s="5" t="s">
        <v>2986</v>
      </c>
      <c r="BO3609" s="5" t="s">
        <v>2986</v>
      </c>
      <c r="BU3609" s="5" t="s">
        <v>8132</v>
      </c>
      <c r="BV3609" s="5" t="s">
        <v>2986</v>
      </c>
      <c r="BW3609" s="5" t="s">
        <v>2986</v>
      </c>
    </row>
    <row r="3610" spans="51:75" x14ac:dyDescent="0.3">
      <c r="AY3610" s="12" t="e">
        <f>VLOOKUP(C3610,#REF!, 2,FALSE)</f>
        <v>#REF!</v>
      </c>
      <c r="BM3610" s="5" t="s">
        <v>8133</v>
      </c>
      <c r="BN3610" s="5" t="s">
        <v>2986</v>
      </c>
      <c r="BO3610" s="5" t="s">
        <v>2986</v>
      </c>
      <c r="BU3610" s="5" t="s">
        <v>8133</v>
      </c>
      <c r="BV3610" s="5" t="s">
        <v>2986</v>
      </c>
      <c r="BW3610" s="5" t="s">
        <v>2986</v>
      </c>
    </row>
    <row r="3611" spans="51:75" x14ac:dyDescent="0.3">
      <c r="AY3611" s="12" t="e">
        <f>VLOOKUP(C3611,#REF!, 2,FALSE)</f>
        <v>#REF!</v>
      </c>
      <c r="BM3611" s="5" t="s">
        <v>8134</v>
      </c>
      <c r="BN3611" s="5" t="s">
        <v>2986</v>
      </c>
      <c r="BO3611" s="5" t="s">
        <v>8135</v>
      </c>
      <c r="BU3611" s="5" t="s">
        <v>8134</v>
      </c>
      <c r="BV3611" s="5" t="s">
        <v>2986</v>
      </c>
      <c r="BW3611" s="5" t="s">
        <v>8135</v>
      </c>
    </row>
    <row r="3612" spans="51:75" x14ac:dyDescent="0.3">
      <c r="AY3612" s="12" t="e">
        <f>VLOOKUP(C3612,#REF!, 2,FALSE)</f>
        <v>#REF!</v>
      </c>
      <c r="BM3612" s="5" t="s">
        <v>8136</v>
      </c>
      <c r="BN3612" s="5" t="s">
        <v>2986</v>
      </c>
      <c r="BO3612" s="5" t="s">
        <v>2986</v>
      </c>
      <c r="BU3612" s="5" t="s">
        <v>8136</v>
      </c>
      <c r="BV3612" s="5" t="s">
        <v>2986</v>
      </c>
      <c r="BW3612" s="5" t="s">
        <v>2986</v>
      </c>
    </row>
    <row r="3613" spans="51:75" x14ac:dyDescent="0.3">
      <c r="AY3613" s="12" t="e">
        <f>VLOOKUP(C3613,#REF!, 2,FALSE)</f>
        <v>#REF!</v>
      </c>
      <c r="BM3613" s="5" t="s">
        <v>8138</v>
      </c>
      <c r="BN3613" s="5" t="s">
        <v>633</v>
      </c>
      <c r="BO3613" s="5" t="s">
        <v>8139</v>
      </c>
      <c r="BU3613" s="5" t="s">
        <v>8138</v>
      </c>
      <c r="BV3613" s="5" t="s">
        <v>633</v>
      </c>
      <c r="BW3613" s="5" t="s">
        <v>8139</v>
      </c>
    </row>
    <row r="3614" spans="51:75" x14ac:dyDescent="0.3">
      <c r="AY3614" s="12" t="e">
        <f>VLOOKUP(C3614,#REF!, 2,FALSE)</f>
        <v>#REF!</v>
      </c>
      <c r="BM3614" s="5" t="s">
        <v>8140</v>
      </c>
      <c r="BN3614" s="5" t="s">
        <v>2986</v>
      </c>
      <c r="BO3614" s="5" t="s">
        <v>2986</v>
      </c>
      <c r="BU3614" s="5" t="s">
        <v>8140</v>
      </c>
      <c r="BV3614" s="5" t="s">
        <v>2986</v>
      </c>
      <c r="BW3614" s="5" t="s">
        <v>2986</v>
      </c>
    </row>
    <row r="3615" spans="51:75" x14ac:dyDescent="0.3">
      <c r="AY3615" s="12" t="e">
        <f>VLOOKUP(C3615,#REF!, 2,FALSE)</f>
        <v>#REF!</v>
      </c>
      <c r="BM3615" s="5" t="s">
        <v>8141</v>
      </c>
      <c r="BN3615" s="5" t="s">
        <v>2986</v>
      </c>
      <c r="BO3615" s="5" t="s">
        <v>2986</v>
      </c>
      <c r="BU3615" s="5" t="s">
        <v>8141</v>
      </c>
      <c r="BV3615" s="5" t="s">
        <v>2986</v>
      </c>
      <c r="BW3615" s="5" t="s">
        <v>2986</v>
      </c>
    </row>
    <row r="3616" spans="51:75" x14ac:dyDescent="0.3">
      <c r="AY3616" s="12" t="e">
        <f>VLOOKUP(C3616,#REF!, 2,FALSE)</f>
        <v>#REF!</v>
      </c>
      <c r="BM3616" s="5" t="s">
        <v>8142</v>
      </c>
      <c r="BN3616" s="5" t="s">
        <v>2986</v>
      </c>
      <c r="BO3616" s="5" t="s">
        <v>2986</v>
      </c>
      <c r="BU3616" s="5" t="s">
        <v>8142</v>
      </c>
      <c r="BV3616" s="5" t="s">
        <v>2986</v>
      </c>
      <c r="BW3616" s="5" t="s">
        <v>2986</v>
      </c>
    </row>
    <row r="3617" spans="51:75" x14ac:dyDescent="0.3">
      <c r="AY3617" s="12" t="e">
        <f>VLOOKUP(C3617,#REF!, 2,FALSE)</f>
        <v>#REF!</v>
      </c>
      <c r="BM3617" s="5" t="s">
        <v>8143</v>
      </c>
      <c r="BN3617" s="5" t="s">
        <v>2986</v>
      </c>
      <c r="BO3617" s="5" t="s">
        <v>2986</v>
      </c>
      <c r="BU3617" s="5" t="s">
        <v>8143</v>
      </c>
      <c r="BV3617" s="5" t="s">
        <v>2986</v>
      </c>
      <c r="BW3617" s="5" t="s">
        <v>2986</v>
      </c>
    </row>
    <row r="3618" spans="51:75" x14ac:dyDescent="0.3">
      <c r="AY3618" s="12" t="e">
        <f>VLOOKUP(C3618,#REF!, 2,FALSE)</f>
        <v>#REF!</v>
      </c>
      <c r="BM3618" s="5" t="s">
        <v>8144</v>
      </c>
      <c r="BN3618" s="5" t="s">
        <v>2986</v>
      </c>
      <c r="BO3618" s="5" t="s">
        <v>2986</v>
      </c>
      <c r="BU3618" s="5" t="s">
        <v>8144</v>
      </c>
      <c r="BV3618" s="5" t="s">
        <v>2986</v>
      </c>
      <c r="BW3618" s="5" t="s">
        <v>2986</v>
      </c>
    </row>
    <row r="3619" spans="51:75" x14ac:dyDescent="0.3">
      <c r="AY3619" s="12" t="e">
        <f>VLOOKUP(C3619,#REF!, 2,FALSE)</f>
        <v>#REF!</v>
      </c>
      <c r="BM3619" s="5" t="s">
        <v>8145</v>
      </c>
      <c r="BN3619" s="5" t="s">
        <v>3050</v>
      </c>
      <c r="BO3619" s="5" t="s">
        <v>2986</v>
      </c>
      <c r="BU3619" s="5" t="s">
        <v>8145</v>
      </c>
      <c r="BV3619" s="5" t="s">
        <v>3050</v>
      </c>
      <c r="BW3619" s="5" t="s">
        <v>2986</v>
      </c>
    </row>
    <row r="3620" spans="51:75" x14ac:dyDescent="0.3">
      <c r="AY3620" s="12" t="e">
        <f>VLOOKUP(C3620,#REF!, 2,FALSE)</f>
        <v>#REF!</v>
      </c>
      <c r="BM3620" s="5" t="s">
        <v>8147</v>
      </c>
      <c r="BN3620" s="5" t="s">
        <v>2986</v>
      </c>
      <c r="BO3620" s="5" t="s">
        <v>2986</v>
      </c>
      <c r="BU3620" s="5" t="s">
        <v>8147</v>
      </c>
      <c r="BV3620" s="5" t="s">
        <v>2986</v>
      </c>
      <c r="BW3620" s="5" t="s">
        <v>2986</v>
      </c>
    </row>
    <row r="3621" spans="51:75" x14ac:dyDescent="0.3">
      <c r="AY3621" s="12" t="e">
        <f>VLOOKUP(C3621,#REF!, 2,FALSE)</f>
        <v>#REF!</v>
      </c>
      <c r="BM3621" s="5" t="s">
        <v>8148</v>
      </c>
      <c r="BN3621" s="5" t="s">
        <v>2982</v>
      </c>
      <c r="BO3621" s="5" t="s">
        <v>8149</v>
      </c>
      <c r="BU3621" s="5" t="s">
        <v>8148</v>
      </c>
      <c r="BV3621" s="5" t="s">
        <v>2982</v>
      </c>
      <c r="BW3621" s="5" t="s">
        <v>8149</v>
      </c>
    </row>
    <row r="3622" spans="51:75" x14ac:dyDescent="0.3">
      <c r="AY3622" s="12" t="e">
        <f>VLOOKUP(C3622,#REF!, 2,FALSE)</f>
        <v>#REF!</v>
      </c>
      <c r="BM3622" s="5" t="s">
        <v>8150</v>
      </c>
      <c r="BN3622" s="5" t="s">
        <v>2986</v>
      </c>
      <c r="BO3622" s="5" t="s">
        <v>2986</v>
      </c>
      <c r="BU3622" s="5" t="s">
        <v>8150</v>
      </c>
      <c r="BV3622" s="5" t="s">
        <v>2986</v>
      </c>
      <c r="BW3622" s="5" t="s">
        <v>2986</v>
      </c>
    </row>
    <row r="3623" spans="51:75" x14ac:dyDescent="0.3">
      <c r="AY3623" s="12" t="e">
        <f>VLOOKUP(C3623,#REF!, 2,FALSE)</f>
        <v>#REF!</v>
      </c>
      <c r="BM3623" s="5" t="s">
        <v>8151</v>
      </c>
      <c r="BN3623" s="5" t="s">
        <v>2986</v>
      </c>
      <c r="BO3623" s="5" t="s">
        <v>8152</v>
      </c>
      <c r="BU3623" s="5" t="s">
        <v>8151</v>
      </c>
      <c r="BV3623" s="5" t="s">
        <v>2986</v>
      </c>
      <c r="BW3623" s="5" t="s">
        <v>8152</v>
      </c>
    </row>
    <row r="3624" spans="51:75" x14ac:dyDescent="0.3">
      <c r="AY3624" s="12" t="e">
        <f>VLOOKUP(C3624,#REF!, 2,FALSE)</f>
        <v>#REF!</v>
      </c>
      <c r="BM3624" s="5" t="s">
        <v>8153</v>
      </c>
      <c r="BN3624" s="5" t="s">
        <v>2986</v>
      </c>
      <c r="BO3624" s="5" t="s">
        <v>2986</v>
      </c>
      <c r="BU3624" s="5" t="s">
        <v>8153</v>
      </c>
      <c r="BV3624" s="5" t="s">
        <v>2986</v>
      </c>
      <c r="BW3624" s="5" t="s">
        <v>2986</v>
      </c>
    </row>
    <row r="3625" spans="51:75" x14ac:dyDescent="0.3">
      <c r="AY3625" s="12" t="e">
        <f>VLOOKUP(C3625,#REF!, 2,FALSE)</f>
        <v>#REF!</v>
      </c>
      <c r="BM3625" s="5" t="s">
        <v>8154</v>
      </c>
      <c r="BN3625" s="5" t="s">
        <v>2986</v>
      </c>
      <c r="BO3625" s="5" t="s">
        <v>2986</v>
      </c>
      <c r="BU3625" s="5" t="s">
        <v>8154</v>
      </c>
      <c r="BV3625" s="5" t="s">
        <v>2986</v>
      </c>
      <c r="BW3625" s="5" t="s">
        <v>2986</v>
      </c>
    </row>
    <row r="3626" spans="51:75" x14ac:dyDescent="0.3">
      <c r="AY3626" s="12" t="e">
        <f>VLOOKUP(C3626,#REF!, 2,FALSE)</f>
        <v>#REF!</v>
      </c>
      <c r="BM3626" s="5" t="s">
        <v>8156</v>
      </c>
      <c r="BN3626" s="5" t="s">
        <v>2986</v>
      </c>
      <c r="BO3626" s="5" t="s">
        <v>2986</v>
      </c>
      <c r="BU3626" s="5" t="s">
        <v>8156</v>
      </c>
      <c r="BV3626" s="5" t="s">
        <v>2986</v>
      </c>
      <c r="BW3626" s="5" t="s">
        <v>2986</v>
      </c>
    </row>
    <row r="3627" spans="51:75" x14ac:dyDescent="0.3">
      <c r="AY3627" s="12" t="e">
        <f>VLOOKUP(C3627,#REF!, 2,FALSE)</f>
        <v>#REF!</v>
      </c>
      <c r="BM3627" s="5" t="s">
        <v>8158</v>
      </c>
      <c r="BN3627" s="5" t="s">
        <v>2986</v>
      </c>
      <c r="BO3627" s="5" t="s">
        <v>2986</v>
      </c>
      <c r="BU3627" s="5" t="s">
        <v>8158</v>
      </c>
      <c r="BV3627" s="5" t="s">
        <v>2986</v>
      </c>
      <c r="BW3627" s="5" t="s">
        <v>2986</v>
      </c>
    </row>
    <row r="3628" spans="51:75" x14ac:dyDescent="0.3">
      <c r="AY3628" s="12" t="e">
        <f>VLOOKUP(C3628,#REF!, 2,FALSE)</f>
        <v>#REF!</v>
      </c>
      <c r="BM3628" s="5" t="s">
        <v>8159</v>
      </c>
      <c r="BN3628" s="5" t="s">
        <v>2986</v>
      </c>
      <c r="BO3628" s="5" t="s">
        <v>2986</v>
      </c>
      <c r="BU3628" s="5" t="s">
        <v>8159</v>
      </c>
      <c r="BV3628" s="5" t="s">
        <v>2986</v>
      </c>
      <c r="BW3628" s="5" t="s">
        <v>2986</v>
      </c>
    </row>
    <row r="3629" spans="51:75" x14ac:dyDescent="0.3">
      <c r="AY3629" s="12" t="e">
        <f>VLOOKUP(C3629,#REF!, 2,FALSE)</f>
        <v>#REF!</v>
      </c>
      <c r="BM3629" s="5" t="s">
        <v>8160</v>
      </c>
      <c r="BN3629" s="5" t="s">
        <v>2986</v>
      </c>
      <c r="BO3629" s="5" t="s">
        <v>2986</v>
      </c>
      <c r="BU3629" s="5" t="s">
        <v>8160</v>
      </c>
      <c r="BV3629" s="5" t="s">
        <v>2986</v>
      </c>
      <c r="BW3629" s="5" t="s">
        <v>2986</v>
      </c>
    </row>
    <row r="3630" spans="51:75" x14ac:dyDescent="0.3">
      <c r="AY3630" s="12" t="e">
        <f>VLOOKUP(C3630,#REF!, 2,FALSE)</f>
        <v>#REF!</v>
      </c>
      <c r="BM3630" s="5" t="s">
        <v>8161</v>
      </c>
      <c r="BN3630" s="5" t="s">
        <v>2986</v>
      </c>
      <c r="BO3630" s="5" t="s">
        <v>2986</v>
      </c>
      <c r="BU3630" s="5" t="s">
        <v>8161</v>
      </c>
      <c r="BV3630" s="5" t="s">
        <v>2986</v>
      </c>
      <c r="BW3630" s="5" t="s">
        <v>2986</v>
      </c>
    </row>
    <row r="3631" spans="51:75" x14ac:dyDescent="0.3">
      <c r="AY3631" s="12" t="e">
        <f>VLOOKUP(C3631,#REF!, 2,FALSE)</f>
        <v>#REF!</v>
      </c>
      <c r="BM3631" s="5" t="s">
        <v>8162</v>
      </c>
      <c r="BN3631" s="5" t="s">
        <v>2986</v>
      </c>
      <c r="BO3631" s="5" t="s">
        <v>2986</v>
      </c>
      <c r="BU3631" s="5" t="s">
        <v>8162</v>
      </c>
      <c r="BV3631" s="5" t="s">
        <v>2986</v>
      </c>
      <c r="BW3631" s="5" t="s">
        <v>2986</v>
      </c>
    </row>
    <row r="3632" spans="51:75" x14ac:dyDescent="0.3">
      <c r="AY3632" s="12" t="e">
        <f>VLOOKUP(C3632,#REF!, 2,FALSE)</f>
        <v>#REF!</v>
      </c>
      <c r="BM3632" s="5" t="s">
        <v>8163</v>
      </c>
      <c r="BN3632" s="5" t="s">
        <v>2986</v>
      </c>
      <c r="BO3632" s="5" t="s">
        <v>2986</v>
      </c>
      <c r="BU3632" s="5" t="s">
        <v>8163</v>
      </c>
      <c r="BV3632" s="5" t="s">
        <v>2986</v>
      </c>
      <c r="BW3632" s="5" t="s">
        <v>2986</v>
      </c>
    </row>
    <row r="3633" spans="51:75" x14ac:dyDescent="0.3">
      <c r="AY3633" s="12" t="e">
        <f>VLOOKUP(C3633,#REF!, 2,FALSE)</f>
        <v>#REF!</v>
      </c>
      <c r="BM3633" s="5" t="s">
        <v>8165</v>
      </c>
      <c r="BN3633" s="5" t="s">
        <v>2986</v>
      </c>
      <c r="BO3633" s="5" t="s">
        <v>2986</v>
      </c>
      <c r="BU3633" s="5" t="s">
        <v>8165</v>
      </c>
      <c r="BV3633" s="5" t="s">
        <v>2986</v>
      </c>
      <c r="BW3633" s="5" t="s">
        <v>2986</v>
      </c>
    </row>
    <row r="3634" spans="51:75" x14ac:dyDescent="0.3">
      <c r="AY3634" s="12" t="e">
        <f>VLOOKUP(C3634,#REF!, 2,FALSE)</f>
        <v>#REF!</v>
      </c>
      <c r="BM3634" s="5" t="s">
        <v>8166</v>
      </c>
      <c r="BN3634" s="5" t="s">
        <v>2986</v>
      </c>
      <c r="BO3634" s="5" t="s">
        <v>2986</v>
      </c>
      <c r="BU3634" s="5" t="s">
        <v>8166</v>
      </c>
      <c r="BV3634" s="5" t="s">
        <v>2986</v>
      </c>
      <c r="BW3634" s="5" t="s">
        <v>2986</v>
      </c>
    </row>
    <row r="3635" spans="51:75" x14ac:dyDescent="0.3">
      <c r="AY3635" s="12" t="e">
        <f>VLOOKUP(C3635,#REF!, 2,FALSE)</f>
        <v>#REF!</v>
      </c>
      <c r="BM3635" s="5" t="s">
        <v>8169</v>
      </c>
      <c r="BN3635" s="5" t="s">
        <v>2986</v>
      </c>
      <c r="BO3635" s="5" t="s">
        <v>2986</v>
      </c>
      <c r="BU3635" s="5" t="s">
        <v>8169</v>
      </c>
      <c r="BV3635" s="5" t="s">
        <v>2986</v>
      </c>
      <c r="BW3635" s="5" t="s">
        <v>2986</v>
      </c>
    </row>
    <row r="3636" spans="51:75" x14ac:dyDescent="0.3">
      <c r="AY3636" s="12" t="e">
        <f>VLOOKUP(C3636,#REF!, 2,FALSE)</f>
        <v>#REF!</v>
      </c>
      <c r="BM3636" s="5" t="s">
        <v>8170</v>
      </c>
      <c r="BN3636" s="5" t="s">
        <v>2986</v>
      </c>
      <c r="BO3636" s="5" t="s">
        <v>2986</v>
      </c>
      <c r="BU3636" s="5" t="s">
        <v>8170</v>
      </c>
      <c r="BV3636" s="5" t="s">
        <v>2986</v>
      </c>
      <c r="BW3636" s="5" t="s">
        <v>2986</v>
      </c>
    </row>
    <row r="3637" spans="51:75" x14ac:dyDescent="0.3">
      <c r="AY3637" s="12" t="e">
        <f>VLOOKUP(C3637,#REF!, 2,FALSE)</f>
        <v>#REF!</v>
      </c>
      <c r="BM3637" s="5" t="s">
        <v>8171</v>
      </c>
      <c r="BN3637" s="5" t="s">
        <v>2986</v>
      </c>
      <c r="BO3637" s="5" t="s">
        <v>2986</v>
      </c>
      <c r="BU3637" s="5" t="s">
        <v>8171</v>
      </c>
      <c r="BV3637" s="5" t="s">
        <v>2986</v>
      </c>
      <c r="BW3637" s="5" t="s">
        <v>2986</v>
      </c>
    </row>
    <row r="3638" spans="51:75" x14ac:dyDescent="0.3">
      <c r="AY3638" s="12" t="e">
        <f>VLOOKUP(C3638,#REF!, 2,FALSE)</f>
        <v>#REF!</v>
      </c>
      <c r="BM3638" s="5" t="s">
        <v>8173</v>
      </c>
      <c r="BN3638" s="5" t="s">
        <v>2986</v>
      </c>
      <c r="BO3638" s="5" t="s">
        <v>2986</v>
      </c>
      <c r="BU3638" s="5" t="s">
        <v>8173</v>
      </c>
      <c r="BV3638" s="5" t="s">
        <v>2986</v>
      </c>
      <c r="BW3638" s="5" t="s">
        <v>2986</v>
      </c>
    </row>
    <row r="3639" spans="51:75" x14ac:dyDescent="0.3">
      <c r="AY3639" s="12" t="e">
        <f>VLOOKUP(C3639,#REF!, 2,FALSE)</f>
        <v>#REF!</v>
      </c>
      <c r="BM3639" s="5" t="s">
        <v>8174</v>
      </c>
      <c r="BN3639" s="5" t="s">
        <v>2986</v>
      </c>
      <c r="BO3639" s="5" t="s">
        <v>2986</v>
      </c>
      <c r="BU3639" s="5" t="s">
        <v>8174</v>
      </c>
      <c r="BV3639" s="5" t="s">
        <v>2986</v>
      </c>
      <c r="BW3639" s="5" t="s">
        <v>2986</v>
      </c>
    </row>
    <row r="3640" spans="51:75" x14ac:dyDescent="0.3">
      <c r="AY3640" s="12" t="e">
        <f>VLOOKUP(C3640,#REF!, 2,FALSE)</f>
        <v>#REF!</v>
      </c>
      <c r="BM3640" s="5" t="s">
        <v>8175</v>
      </c>
      <c r="BN3640" s="5" t="s">
        <v>2986</v>
      </c>
      <c r="BO3640" s="5" t="s">
        <v>2986</v>
      </c>
      <c r="BU3640" s="5" t="s">
        <v>8175</v>
      </c>
      <c r="BV3640" s="5" t="s">
        <v>2986</v>
      </c>
      <c r="BW3640" s="5" t="s">
        <v>2986</v>
      </c>
    </row>
    <row r="3641" spans="51:75" x14ac:dyDescent="0.3">
      <c r="AY3641" s="12" t="e">
        <f>VLOOKUP(C3641,#REF!, 2,FALSE)</f>
        <v>#REF!</v>
      </c>
      <c r="BM3641" s="5" t="s">
        <v>8177</v>
      </c>
      <c r="BN3641" s="5" t="s">
        <v>2986</v>
      </c>
      <c r="BO3641" s="5" t="s">
        <v>2986</v>
      </c>
      <c r="BU3641" s="5" t="s">
        <v>8177</v>
      </c>
      <c r="BV3641" s="5" t="s">
        <v>2986</v>
      </c>
      <c r="BW3641" s="5" t="s">
        <v>2986</v>
      </c>
    </row>
    <row r="3642" spans="51:75" x14ac:dyDescent="0.3">
      <c r="AY3642" s="12" t="e">
        <f>VLOOKUP(C3642,#REF!, 2,FALSE)</f>
        <v>#REF!</v>
      </c>
      <c r="BM3642" s="5" t="s">
        <v>8178</v>
      </c>
      <c r="BN3642" s="5" t="s">
        <v>2986</v>
      </c>
      <c r="BO3642" s="5" t="s">
        <v>2986</v>
      </c>
      <c r="BU3642" s="5" t="s">
        <v>8178</v>
      </c>
      <c r="BV3642" s="5" t="s">
        <v>2986</v>
      </c>
      <c r="BW3642" s="5" t="s">
        <v>2986</v>
      </c>
    </row>
    <row r="3643" spans="51:75" x14ac:dyDescent="0.3">
      <c r="AY3643" s="12" t="e">
        <f>VLOOKUP(C3643,#REF!, 2,FALSE)</f>
        <v>#REF!</v>
      </c>
      <c r="BM3643" s="5" t="s">
        <v>8179</v>
      </c>
      <c r="BN3643" s="5" t="s">
        <v>2986</v>
      </c>
      <c r="BO3643" s="5" t="s">
        <v>2986</v>
      </c>
      <c r="BU3643" s="5" t="s">
        <v>8179</v>
      </c>
      <c r="BV3643" s="5" t="s">
        <v>2986</v>
      </c>
      <c r="BW3643" s="5" t="s">
        <v>2986</v>
      </c>
    </row>
    <row r="3644" spans="51:75" x14ac:dyDescent="0.3">
      <c r="AY3644" s="12" t="e">
        <f>VLOOKUP(C3644,#REF!, 2,FALSE)</f>
        <v>#REF!</v>
      </c>
      <c r="BM3644" s="5" t="s">
        <v>8180</v>
      </c>
      <c r="BN3644" s="5" t="s">
        <v>2986</v>
      </c>
      <c r="BO3644" s="5" t="s">
        <v>2986</v>
      </c>
      <c r="BU3644" s="5" t="s">
        <v>8180</v>
      </c>
      <c r="BV3644" s="5" t="s">
        <v>2986</v>
      </c>
      <c r="BW3644" s="5" t="s">
        <v>2986</v>
      </c>
    </row>
    <row r="3645" spans="51:75" x14ac:dyDescent="0.3">
      <c r="AY3645" s="12" t="e">
        <f>VLOOKUP(C3645,#REF!, 2,FALSE)</f>
        <v>#REF!</v>
      </c>
      <c r="BM3645" s="5" t="s">
        <v>8181</v>
      </c>
      <c r="BN3645" s="5" t="s">
        <v>3010</v>
      </c>
      <c r="BO3645" s="5" t="s">
        <v>2986</v>
      </c>
      <c r="BU3645" s="5" t="s">
        <v>8181</v>
      </c>
      <c r="BV3645" s="5" t="s">
        <v>3010</v>
      </c>
      <c r="BW3645" s="5" t="s">
        <v>2986</v>
      </c>
    </row>
    <row r="3646" spans="51:75" x14ac:dyDescent="0.3">
      <c r="AY3646" s="12" t="e">
        <f>VLOOKUP(C3646,#REF!, 2,FALSE)</f>
        <v>#REF!</v>
      </c>
      <c r="BM3646" s="5" t="s">
        <v>8182</v>
      </c>
      <c r="BN3646" s="5" t="s">
        <v>2986</v>
      </c>
      <c r="BO3646" s="5" t="s">
        <v>2986</v>
      </c>
      <c r="BU3646" s="5" t="s">
        <v>8182</v>
      </c>
      <c r="BV3646" s="5" t="s">
        <v>2986</v>
      </c>
      <c r="BW3646" s="5" t="s">
        <v>2986</v>
      </c>
    </row>
    <row r="3647" spans="51:75" x14ac:dyDescent="0.3">
      <c r="AY3647" s="12" t="e">
        <f>VLOOKUP(C3647,#REF!, 2,FALSE)</f>
        <v>#REF!</v>
      </c>
      <c r="BM3647" s="5" t="s">
        <v>8183</v>
      </c>
      <c r="BN3647" s="5" t="s">
        <v>3261</v>
      </c>
      <c r="BO3647" s="5" t="s">
        <v>8184</v>
      </c>
      <c r="BU3647" s="5" t="s">
        <v>8183</v>
      </c>
      <c r="BV3647" s="5" t="s">
        <v>3261</v>
      </c>
      <c r="BW3647" s="5" t="s">
        <v>8184</v>
      </c>
    </row>
    <row r="3648" spans="51:75" x14ac:dyDescent="0.3">
      <c r="AY3648" s="12" t="e">
        <f>VLOOKUP(C3648,#REF!, 2,FALSE)</f>
        <v>#REF!</v>
      </c>
      <c r="BM3648" s="5" t="s">
        <v>8185</v>
      </c>
      <c r="BN3648" s="5" t="s">
        <v>2986</v>
      </c>
      <c r="BO3648" s="5" t="s">
        <v>773</v>
      </c>
      <c r="BU3648" s="5" t="s">
        <v>8185</v>
      </c>
      <c r="BV3648" s="5" t="s">
        <v>2986</v>
      </c>
      <c r="BW3648" s="5" t="s">
        <v>773</v>
      </c>
    </row>
    <row r="3649" spans="51:75" x14ac:dyDescent="0.3">
      <c r="AY3649" s="12" t="e">
        <f>VLOOKUP(C3649,#REF!, 2,FALSE)</f>
        <v>#REF!</v>
      </c>
      <c r="BM3649" s="5" t="s">
        <v>8187</v>
      </c>
      <c r="BN3649" s="5" t="s">
        <v>2986</v>
      </c>
      <c r="BO3649" s="5" t="s">
        <v>2986</v>
      </c>
      <c r="BU3649" s="5" t="s">
        <v>8187</v>
      </c>
      <c r="BV3649" s="5" t="s">
        <v>2986</v>
      </c>
      <c r="BW3649" s="5" t="s">
        <v>2986</v>
      </c>
    </row>
    <row r="3650" spans="51:75" x14ac:dyDescent="0.3">
      <c r="AY3650" s="12" t="e">
        <f>VLOOKUP(C3650,#REF!, 2,FALSE)</f>
        <v>#REF!</v>
      </c>
      <c r="BM3650" s="5" t="s">
        <v>8188</v>
      </c>
      <c r="BN3650" s="5" t="s">
        <v>3210</v>
      </c>
      <c r="BO3650" s="5" t="s">
        <v>1597</v>
      </c>
      <c r="BU3650" s="5" t="s">
        <v>8188</v>
      </c>
      <c r="BV3650" s="5" t="s">
        <v>3210</v>
      </c>
      <c r="BW3650" s="5" t="s">
        <v>1597</v>
      </c>
    </row>
    <row r="3651" spans="51:75" x14ac:dyDescent="0.3">
      <c r="AY3651" s="12" t="e">
        <f>VLOOKUP(C3651,#REF!, 2,FALSE)</f>
        <v>#REF!</v>
      </c>
      <c r="BM3651" s="5" t="s">
        <v>8189</v>
      </c>
      <c r="BN3651" s="5" t="s">
        <v>865</v>
      </c>
      <c r="BO3651" s="5" t="s">
        <v>1597</v>
      </c>
      <c r="BU3651" s="5" t="s">
        <v>8189</v>
      </c>
      <c r="BV3651" s="5" t="s">
        <v>865</v>
      </c>
      <c r="BW3651" s="5" t="s">
        <v>1597</v>
      </c>
    </row>
    <row r="3652" spans="51:75" x14ac:dyDescent="0.3">
      <c r="AY3652" s="12" t="e">
        <f>VLOOKUP(C3652,#REF!, 2,FALSE)</f>
        <v>#REF!</v>
      </c>
      <c r="BM3652" s="5" t="s">
        <v>8190</v>
      </c>
      <c r="BN3652" s="5" t="s">
        <v>2986</v>
      </c>
      <c r="BO3652" s="5" t="s">
        <v>2986</v>
      </c>
      <c r="BU3652" s="5" t="s">
        <v>8190</v>
      </c>
      <c r="BV3652" s="5" t="s">
        <v>2986</v>
      </c>
      <c r="BW3652" s="5" t="s">
        <v>2986</v>
      </c>
    </row>
    <row r="3653" spans="51:75" x14ac:dyDescent="0.3">
      <c r="AY3653" s="12" t="e">
        <f>VLOOKUP(C3653,#REF!, 2,FALSE)</f>
        <v>#REF!</v>
      </c>
      <c r="BM3653" s="5" t="s">
        <v>8191</v>
      </c>
      <c r="BN3653" s="5" t="s">
        <v>2986</v>
      </c>
      <c r="BO3653" s="5" t="s">
        <v>2986</v>
      </c>
      <c r="BU3653" s="5" t="s">
        <v>8191</v>
      </c>
      <c r="BV3653" s="5" t="s">
        <v>2986</v>
      </c>
      <c r="BW3653" s="5" t="s">
        <v>2986</v>
      </c>
    </row>
    <row r="3654" spans="51:75" x14ac:dyDescent="0.3">
      <c r="AY3654" s="12" t="e">
        <f>VLOOKUP(C3654,#REF!, 2,FALSE)</f>
        <v>#REF!</v>
      </c>
      <c r="BM3654" s="5" t="s">
        <v>8192</v>
      </c>
      <c r="BN3654" s="5" t="s">
        <v>2982</v>
      </c>
      <c r="BO3654" s="5" t="s">
        <v>8193</v>
      </c>
      <c r="BU3654" s="5" t="s">
        <v>8192</v>
      </c>
      <c r="BV3654" s="5" t="s">
        <v>2982</v>
      </c>
      <c r="BW3654" s="5" t="s">
        <v>8193</v>
      </c>
    </row>
    <row r="3655" spans="51:75" x14ac:dyDescent="0.3">
      <c r="AY3655" s="12" t="e">
        <f>VLOOKUP(C3655,#REF!, 2,FALSE)</f>
        <v>#REF!</v>
      </c>
      <c r="BM3655" s="5" t="s">
        <v>8194</v>
      </c>
      <c r="BN3655" s="5" t="s">
        <v>2986</v>
      </c>
      <c r="BO3655" s="5" t="s">
        <v>2986</v>
      </c>
      <c r="BU3655" s="5" t="s">
        <v>8194</v>
      </c>
      <c r="BV3655" s="5" t="s">
        <v>2986</v>
      </c>
      <c r="BW3655" s="5" t="s">
        <v>2986</v>
      </c>
    </row>
    <row r="3656" spans="51:75" x14ac:dyDescent="0.3">
      <c r="AY3656" s="12" t="e">
        <f>VLOOKUP(C3656,#REF!, 2,FALSE)</f>
        <v>#REF!</v>
      </c>
      <c r="BM3656" s="5" t="s">
        <v>8195</v>
      </c>
      <c r="BN3656" s="5" t="s">
        <v>2986</v>
      </c>
      <c r="BO3656" s="5" t="s">
        <v>2986</v>
      </c>
      <c r="BU3656" s="5" t="s">
        <v>8195</v>
      </c>
      <c r="BV3656" s="5" t="s">
        <v>2986</v>
      </c>
      <c r="BW3656" s="5" t="s">
        <v>2986</v>
      </c>
    </row>
    <row r="3657" spans="51:75" x14ac:dyDescent="0.3">
      <c r="AY3657" s="12" t="e">
        <f>VLOOKUP(C3657,#REF!, 2,FALSE)</f>
        <v>#REF!</v>
      </c>
      <c r="BM3657" s="5" t="s">
        <v>8196</v>
      </c>
      <c r="BN3657" s="5" t="s">
        <v>2986</v>
      </c>
      <c r="BO3657" s="5" t="s">
        <v>8198</v>
      </c>
      <c r="BU3657" s="5" t="s">
        <v>8196</v>
      </c>
      <c r="BV3657" s="5" t="s">
        <v>2986</v>
      </c>
      <c r="BW3657" s="5" t="s">
        <v>8198</v>
      </c>
    </row>
    <row r="3658" spans="51:75" x14ac:dyDescent="0.3">
      <c r="AY3658" s="12" t="e">
        <f>VLOOKUP(C3658,#REF!, 2,FALSE)</f>
        <v>#REF!</v>
      </c>
      <c r="BM3658" s="5" t="s">
        <v>8199</v>
      </c>
      <c r="BN3658" s="5" t="s">
        <v>2986</v>
      </c>
      <c r="BO3658" s="5" t="s">
        <v>2986</v>
      </c>
      <c r="BU3658" s="5" t="s">
        <v>8199</v>
      </c>
      <c r="BV3658" s="5" t="s">
        <v>2986</v>
      </c>
      <c r="BW3658" s="5" t="s">
        <v>2986</v>
      </c>
    </row>
    <row r="3659" spans="51:75" x14ac:dyDescent="0.3">
      <c r="AY3659" s="12" t="e">
        <f>VLOOKUP(C3659,#REF!, 2,FALSE)</f>
        <v>#REF!</v>
      </c>
      <c r="BM3659" s="5" t="s">
        <v>8200</v>
      </c>
      <c r="BN3659" s="5" t="s">
        <v>2986</v>
      </c>
      <c r="BO3659" s="5" t="s">
        <v>2986</v>
      </c>
      <c r="BU3659" s="5" t="s">
        <v>8200</v>
      </c>
      <c r="BV3659" s="5" t="s">
        <v>2986</v>
      </c>
      <c r="BW3659" s="5" t="s">
        <v>2986</v>
      </c>
    </row>
    <row r="3660" spans="51:75" x14ac:dyDescent="0.3">
      <c r="AY3660" s="12" t="e">
        <f>VLOOKUP(C3660,#REF!, 2,FALSE)</f>
        <v>#REF!</v>
      </c>
      <c r="BM3660" s="5" t="s">
        <v>8201</v>
      </c>
      <c r="BN3660" s="5" t="s">
        <v>2986</v>
      </c>
      <c r="BO3660" s="5" t="s">
        <v>853</v>
      </c>
      <c r="BU3660" s="5" t="s">
        <v>8201</v>
      </c>
      <c r="BV3660" s="5" t="s">
        <v>2986</v>
      </c>
      <c r="BW3660" s="5" t="s">
        <v>853</v>
      </c>
    </row>
    <row r="3661" spans="51:75" x14ac:dyDescent="0.3">
      <c r="AY3661" s="12" t="e">
        <f>VLOOKUP(C3661,#REF!, 2,FALSE)</f>
        <v>#REF!</v>
      </c>
      <c r="BM3661" s="5" t="s">
        <v>8202</v>
      </c>
      <c r="BN3661" s="5" t="s">
        <v>2986</v>
      </c>
      <c r="BO3661" s="5" t="s">
        <v>853</v>
      </c>
      <c r="BU3661" s="5" t="s">
        <v>8202</v>
      </c>
      <c r="BV3661" s="5" t="s">
        <v>2986</v>
      </c>
      <c r="BW3661" s="5" t="s">
        <v>853</v>
      </c>
    </row>
    <row r="3662" spans="51:75" x14ac:dyDescent="0.3">
      <c r="AY3662" s="12" t="e">
        <f>VLOOKUP(C3662,#REF!, 2,FALSE)</f>
        <v>#REF!</v>
      </c>
      <c r="BM3662" s="5" t="s">
        <v>8203</v>
      </c>
      <c r="BN3662" s="5" t="s">
        <v>2986</v>
      </c>
      <c r="BO3662" s="5" t="s">
        <v>2986</v>
      </c>
      <c r="BU3662" s="5" t="s">
        <v>8203</v>
      </c>
      <c r="BV3662" s="5" t="s">
        <v>2986</v>
      </c>
      <c r="BW3662" s="5" t="s">
        <v>2986</v>
      </c>
    </row>
    <row r="3663" spans="51:75" x14ac:dyDescent="0.3">
      <c r="AY3663" s="12" t="e">
        <f>VLOOKUP(C3663,#REF!, 2,FALSE)</f>
        <v>#REF!</v>
      </c>
      <c r="BM3663" s="5" t="s">
        <v>8204</v>
      </c>
      <c r="BN3663" s="5" t="s">
        <v>3050</v>
      </c>
      <c r="BO3663" s="5" t="s">
        <v>8205</v>
      </c>
      <c r="BU3663" s="5" t="s">
        <v>8204</v>
      </c>
      <c r="BV3663" s="5" t="s">
        <v>3050</v>
      </c>
      <c r="BW3663" s="5" t="s">
        <v>8205</v>
      </c>
    </row>
    <row r="3664" spans="51:75" x14ac:dyDescent="0.3">
      <c r="AY3664" s="12" t="e">
        <f>VLOOKUP(C3664,#REF!, 2,FALSE)</f>
        <v>#REF!</v>
      </c>
      <c r="BM3664" s="5" t="s">
        <v>8206</v>
      </c>
      <c r="BN3664" s="5" t="s">
        <v>2986</v>
      </c>
      <c r="BO3664" s="5" t="s">
        <v>8207</v>
      </c>
      <c r="BU3664" s="5" t="s">
        <v>8206</v>
      </c>
      <c r="BV3664" s="5" t="s">
        <v>2986</v>
      </c>
      <c r="BW3664" s="5" t="s">
        <v>8207</v>
      </c>
    </row>
    <row r="3665" spans="51:75" x14ac:dyDescent="0.3">
      <c r="AY3665" s="12" t="e">
        <f>VLOOKUP(C3665,#REF!, 2,FALSE)</f>
        <v>#REF!</v>
      </c>
      <c r="BM3665" s="5" t="s">
        <v>8208</v>
      </c>
      <c r="BN3665" s="5" t="s">
        <v>2986</v>
      </c>
      <c r="BO3665" s="5" t="s">
        <v>2986</v>
      </c>
      <c r="BU3665" s="5" t="s">
        <v>8208</v>
      </c>
      <c r="BV3665" s="5" t="s">
        <v>2986</v>
      </c>
      <c r="BW3665" s="5" t="s">
        <v>2986</v>
      </c>
    </row>
    <row r="3666" spans="51:75" x14ac:dyDescent="0.3">
      <c r="AY3666" s="12" t="e">
        <f>VLOOKUP(C3666,#REF!, 2,FALSE)</f>
        <v>#REF!</v>
      </c>
      <c r="BM3666" s="5" t="s">
        <v>8209</v>
      </c>
      <c r="BN3666" s="5" t="s">
        <v>2986</v>
      </c>
      <c r="BO3666" s="5" t="s">
        <v>8210</v>
      </c>
      <c r="BU3666" s="5" t="s">
        <v>8209</v>
      </c>
      <c r="BV3666" s="5" t="s">
        <v>2986</v>
      </c>
      <c r="BW3666" s="5" t="s">
        <v>8210</v>
      </c>
    </row>
    <row r="3667" spans="51:75" x14ac:dyDescent="0.3">
      <c r="AY3667" s="12" t="e">
        <f>VLOOKUP(C3667,#REF!, 2,FALSE)</f>
        <v>#REF!</v>
      </c>
      <c r="BM3667" s="5" t="s">
        <v>8211</v>
      </c>
      <c r="BN3667" s="5" t="s">
        <v>3050</v>
      </c>
      <c r="BO3667" s="5" t="s">
        <v>8212</v>
      </c>
      <c r="BU3667" s="5" t="s">
        <v>8211</v>
      </c>
      <c r="BV3667" s="5" t="s">
        <v>3050</v>
      </c>
      <c r="BW3667" s="5" t="s">
        <v>8212</v>
      </c>
    </row>
    <row r="3668" spans="51:75" x14ac:dyDescent="0.3">
      <c r="AY3668" s="12" t="e">
        <f>VLOOKUP(C3668,#REF!, 2,FALSE)</f>
        <v>#REF!</v>
      </c>
      <c r="BM3668" s="5" t="s">
        <v>8213</v>
      </c>
      <c r="BN3668" s="5" t="s">
        <v>2986</v>
      </c>
      <c r="BO3668" s="5" t="s">
        <v>2986</v>
      </c>
      <c r="BU3668" s="5" t="s">
        <v>8213</v>
      </c>
      <c r="BV3668" s="5" t="s">
        <v>2986</v>
      </c>
      <c r="BW3668" s="5" t="s">
        <v>2986</v>
      </c>
    </row>
    <row r="3669" spans="51:75" x14ac:dyDescent="0.3">
      <c r="AY3669" s="12" t="e">
        <f>VLOOKUP(C3669,#REF!, 2,FALSE)</f>
        <v>#REF!</v>
      </c>
      <c r="BM3669" s="5" t="s">
        <v>8214</v>
      </c>
      <c r="BN3669" s="5" t="s">
        <v>2986</v>
      </c>
      <c r="BO3669" s="5" t="s">
        <v>2986</v>
      </c>
      <c r="BU3669" s="5" t="s">
        <v>8214</v>
      </c>
      <c r="BV3669" s="5" t="s">
        <v>2986</v>
      </c>
      <c r="BW3669" s="5" t="s">
        <v>2986</v>
      </c>
    </row>
    <row r="3670" spans="51:75" x14ac:dyDescent="0.3">
      <c r="AY3670" s="12" t="e">
        <f>VLOOKUP(C3670,#REF!, 2,FALSE)</f>
        <v>#REF!</v>
      </c>
      <c r="BM3670" s="5" t="s">
        <v>8215</v>
      </c>
      <c r="BN3670" s="5" t="s">
        <v>2986</v>
      </c>
      <c r="BO3670" s="5" t="s">
        <v>2986</v>
      </c>
      <c r="BU3670" s="5" t="s">
        <v>8215</v>
      </c>
      <c r="BV3670" s="5" t="s">
        <v>2986</v>
      </c>
      <c r="BW3670" s="5" t="s">
        <v>2986</v>
      </c>
    </row>
    <row r="3671" spans="51:75" x14ac:dyDescent="0.3">
      <c r="AY3671" s="12" t="e">
        <f>VLOOKUP(C3671,#REF!, 2,FALSE)</f>
        <v>#REF!</v>
      </c>
      <c r="BM3671" s="5" t="s">
        <v>8216</v>
      </c>
      <c r="BN3671" s="5" t="s">
        <v>2986</v>
      </c>
      <c r="BO3671" s="5" t="s">
        <v>2986</v>
      </c>
      <c r="BU3671" s="5" t="s">
        <v>8216</v>
      </c>
      <c r="BV3671" s="5" t="s">
        <v>2986</v>
      </c>
      <c r="BW3671" s="5" t="s">
        <v>2986</v>
      </c>
    </row>
    <row r="3672" spans="51:75" x14ac:dyDescent="0.3">
      <c r="AY3672" s="12" t="e">
        <f>VLOOKUP(C3672,#REF!, 2,FALSE)</f>
        <v>#REF!</v>
      </c>
      <c r="BM3672" s="5" t="s">
        <v>8217</v>
      </c>
      <c r="BN3672" s="5" t="s">
        <v>2986</v>
      </c>
      <c r="BO3672" s="5" t="s">
        <v>2986</v>
      </c>
      <c r="BU3672" s="5" t="s">
        <v>8217</v>
      </c>
      <c r="BV3672" s="5" t="s">
        <v>2986</v>
      </c>
      <c r="BW3672" s="5" t="s">
        <v>2986</v>
      </c>
    </row>
    <row r="3673" spans="51:75" x14ac:dyDescent="0.3">
      <c r="AY3673" s="12" t="e">
        <f>VLOOKUP(C3673,#REF!, 2,FALSE)</f>
        <v>#REF!</v>
      </c>
      <c r="BM3673" s="5" t="s">
        <v>8218</v>
      </c>
      <c r="BN3673" s="5" t="s">
        <v>3050</v>
      </c>
      <c r="BO3673" s="5" t="s">
        <v>8219</v>
      </c>
      <c r="BU3673" s="5" t="s">
        <v>8218</v>
      </c>
      <c r="BV3673" s="5" t="s">
        <v>3050</v>
      </c>
      <c r="BW3673" s="5" t="s">
        <v>8219</v>
      </c>
    </row>
    <row r="3674" spans="51:75" x14ac:dyDescent="0.3">
      <c r="AY3674" s="12" t="e">
        <f>VLOOKUP(C3674,#REF!, 2,FALSE)</f>
        <v>#REF!</v>
      </c>
      <c r="BM3674" s="5" t="s">
        <v>8220</v>
      </c>
      <c r="BN3674" s="5" t="s">
        <v>2986</v>
      </c>
      <c r="BO3674" s="5" t="s">
        <v>2986</v>
      </c>
      <c r="BU3674" s="5" t="s">
        <v>8220</v>
      </c>
      <c r="BV3674" s="5" t="s">
        <v>2986</v>
      </c>
      <c r="BW3674" s="5" t="s">
        <v>2986</v>
      </c>
    </row>
    <row r="3675" spans="51:75" x14ac:dyDescent="0.3">
      <c r="AY3675" s="12" t="e">
        <f>VLOOKUP(C3675,#REF!, 2,FALSE)</f>
        <v>#REF!</v>
      </c>
      <c r="BM3675" s="5" t="s">
        <v>1439</v>
      </c>
      <c r="BN3675" s="5" t="s">
        <v>3050</v>
      </c>
      <c r="BO3675" s="5" t="s">
        <v>1060</v>
      </c>
      <c r="BU3675" s="5" t="s">
        <v>1439</v>
      </c>
      <c r="BV3675" s="5" t="s">
        <v>3050</v>
      </c>
      <c r="BW3675" s="5" t="s">
        <v>1060</v>
      </c>
    </row>
    <row r="3676" spans="51:75" x14ac:dyDescent="0.3">
      <c r="AY3676" s="12" t="e">
        <f>VLOOKUP(C3676,#REF!, 2,FALSE)</f>
        <v>#REF!</v>
      </c>
      <c r="BM3676" s="5" t="s">
        <v>8221</v>
      </c>
      <c r="BN3676" s="5" t="s">
        <v>3050</v>
      </c>
      <c r="BO3676" s="5" t="s">
        <v>8222</v>
      </c>
      <c r="BU3676" s="5" t="s">
        <v>8221</v>
      </c>
      <c r="BV3676" s="5" t="s">
        <v>3050</v>
      </c>
      <c r="BW3676" s="5" t="s">
        <v>8222</v>
      </c>
    </row>
    <row r="3677" spans="51:75" x14ac:dyDescent="0.3">
      <c r="AY3677" s="12" t="e">
        <f>VLOOKUP(C3677,#REF!, 2,FALSE)</f>
        <v>#REF!</v>
      </c>
      <c r="BM3677" s="5" t="s">
        <v>8223</v>
      </c>
      <c r="BN3677" s="5" t="s">
        <v>3050</v>
      </c>
      <c r="BO3677" s="5" t="s">
        <v>1123</v>
      </c>
      <c r="BU3677" s="5" t="s">
        <v>8223</v>
      </c>
      <c r="BV3677" s="5" t="s">
        <v>3050</v>
      </c>
      <c r="BW3677" s="5" t="s">
        <v>1123</v>
      </c>
    </row>
    <row r="3678" spans="51:75" x14ac:dyDescent="0.3">
      <c r="AY3678" s="12" t="e">
        <f>VLOOKUP(C3678,#REF!, 2,FALSE)</f>
        <v>#REF!</v>
      </c>
      <c r="BM3678" s="5" t="s">
        <v>8224</v>
      </c>
      <c r="BN3678" s="5" t="s">
        <v>3050</v>
      </c>
      <c r="BO3678" s="5" t="s">
        <v>3717</v>
      </c>
      <c r="BU3678" s="5" t="s">
        <v>8224</v>
      </c>
      <c r="BV3678" s="5" t="s">
        <v>3050</v>
      </c>
      <c r="BW3678" s="5" t="s">
        <v>3717</v>
      </c>
    </row>
    <row r="3679" spans="51:75" x14ac:dyDescent="0.3">
      <c r="AY3679" s="12" t="e">
        <f>VLOOKUP(C3679,#REF!, 2,FALSE)</f>
        <v>#REF!</v>
      </c>
      <c r="BM3679" s="5" t="s">
        <v>1440</v>
      </c>
      <c r="BN3679" s="5" t="s">
        <v>3050</v>
      </c>
      <c r="BO3679" s="5" t="s">
        <v>8226</v>
      </c>
      <c r="BU3679" s="5" t="s">
        <v>1440</v>
      </c>
      <c r="BV3679" s="5" t="s">
        <v>3050</v>
      </c>
      <c r="BW3679" s="5" t="s">
        <v>8226</v>
      </c>
    </row>
    <row r="3680" spans="51:75" x14ac:dyDescent="0.3">
      <c r="AY3680" s="12" t="e">
        <f>VLOOKUP(C3680,#REF!, 2,FALSE)</f>
        <v>#REF!</v>
      </c>
      <c r="BM3680" s="5" t="s">
        <v>1441</v>
      </c>
      <c r="BN3680" s="5" t="s">
        <v>3210</v>
      </c>
      <c r="BO3680" s="5" t="s">
        <v>8227</v>
      </c>
      <c r="BU3680" s="5" t="s">
        <v>1441</v>
      </c>
      <c r="BV3680" s="5" t="s">
        <v>3210</v>
      </c>
      <c r="BW3680" s="5" t="s">
        <v>8227</v>
      </c>
    </row>
    <row r="3681" spans="51:75" x14ac:dyDescent="0.3">
      <c r="AY3681" s="12" t="e">
        <f>VLOOKUP(C3681,#REF!, 2,FALSE)</f>
        <v>#REF!</v>
      </c>
      <c r="BM3681" s="5" t="s">
        <v>8228</v>
      </c>
      <c r="BN3681" s="5" t="s">
        <v>2986</v>
      </c>
      <c r="BO3681" s="5" t="s">
        <v>2986</v>
      </c>
      <c r="BU3681" s="5" t="s">
        <v>8228</v>
      </c>
      <c r="BV3681" s="5" t="s">
        <v>2986</v>
      </c>
      <c r="BW3681" s="5" t="s">
        <v>2986</v>
      </c>
    </row>
    <row r="3682" spans="51:75" x14ac:dyDescent="0.3">
      <c r="AY3682" s="12" t="e">
        <f>VLOOKUP(C3682,#REF!, 2,FALSE)</f>
        <v>#REF!</v>
      </c>
      <c r="BM3682" s="5" t="s">
        <v>8229</v>
      </c>
      <c r="BN3682" s="5" t="s">
        <v>2986</v>
      </c>
      <c r="BO3682" s="5" t="s">
        <v>2986</v>
      </c>
      <c r="BU3682" s="5" t="s">
        <v>8229</v>
      </c>
      <c r="BV3682" s="5" t="s">
        <v>2986</v>
      </c>
      <c r="BW3682" s="5" t="s">
        <v>2986</v>
      </c>
    </row>
    <row r="3683" spans="51:75" x14ac:dyDescent="0.3">
      <c r="AY3683" s="12" t="e">
        <f>VLOOKUP(C3683,#REF!, 2,FALSE)</f>
        <v>#REF!</v>
      </c>
      <c r="BM3683" s="5" t="s">
        <v>8230</v>
      </c>
      <c r="BN3683" s="5" t="s">
        <v>1345</v>
      </c>
      <c r="BO3683" s="5" t="s">
        <v>8232</v>
      </c>
      <c r="BU3683" s="5" t="s">
        <v>8230</v>
      </c>
      <c r="BV3683" s="5" t="s">
        <v>1345</v>
      </c>
      <c r="BW3683" s="5" t="s">
        <v>8232</v>
      </c>
    </row>
    <row r="3684" spans="51:75" x14ac:dyDescent="0.3">
      <c r="AY3684" s="12" t="e">
        <f>VLOOKUP(C3684,#REF!, 2,FALSE)</f>
        <v>#REF!</v>
      </c>
      <c r="BM3684" s="5" t="s">
        <v>8233</v>
      </c>
      <c r="BN3684" s="5" t="s">
        <v>2986</v>
      </c>
      <c r="BO3684" s="5" t="s">
        <v>2986</v>
      </c>
      <c r="BU3684" s="5" t="s">
        <v>8233</v>
      </c>
      <c r="BV3684" s="5" t="s">
        <v>2986</v>
      </c>
      <c r="BW3684" s="5" t="s">
        <v>2986</v>
      </c>
    </row>
    <row r="3685" spans="51:75" x14ac:dyDescent="0.3">
      <c r="AY3685" s="12" t="e">
        <f>VLOOKUP(C3685,#REF!, 2,FALSE)</f>
        <v>#REF!</v>
      </c>
      <c r="BM3685" s="5" t="s">
        <v>8234</v>
      </c>
      <c r="BN3685" s="5" t="s">
        <v>2986</v>
      </c>
      <c r="BO3685" s="5" t="s">
        <v>2986</v>
      </c>
      <c r="BU3685" s="5" t="s">
        <v>8234</v>
      </c>
      <c r="BV3685" s="5" t="s">
        <v>2986</v>
      </c>
      <c r="BW3685" s="5" t="s">
        <v>2986</v>
      </c>
    </row>
    <row r="3686" spans="51:75" x14ac:dyDescent="0.3">
      <c r="AY3686" s="12" t="e">
        <f>VLOOKUP(C3686,#REF!, 2,FALSE)</f>
        <v>#REF!</v>
      </c>
      <c r="BM3686" s="5" t="s">
        <v>8236</v>
      </c>
      <c r="BN3686" s="5" t="s">
        <v>2986</v>
      </c>
      <c r="BO3686" s="5" t="s">
        <v>2986</v>
      </c>
      <c r="BU3686" s="5" t="s">
        <v>8236</v>
      </c>
      <c r="BV3686" s="5" t="s">
        <v>2986</v>
      </c>
      <c r="BW3686" s="5" t="s">
        <v>2986</v>
      </c>
    </row>
    <row r="3687" spans="51:75" x14ac:dyDescent="0.3">
      <c r="AY3687" s="12" t="e">
        <f>VLOOKUP(C3687,#REF!, 2,FALSE)</f>
        <v>#REF!</v>
      </c>
      <c r="BM3687" s="5" t="s">
        <v>8238</v>
      </c>
      <c r="BN3687" s="5" t="s">
        <v>1345</v>
      </c>
      <c r="BO3687" s="5" t="s">
        <v>8239</v>
      </c>
      <c r="BU3687" s="5" t="s">
        <v>8238</v>
      </c>
      <c r="BV3687" s="5" t="s">
        <v>1345</v>
      </c>
      <c r="BW3687" s="5" t="s">
        <v>8239</v>
      </c>
    </row>
    <row r="3688" spans="51:75" x14ac:dyDescent="0.3">
      <c r="AY3688" s="12" t="e">
        <f>VLOOKUP(C3688,#REF!, 2,FALSE)</f>
        <v>#REF!</v>
      </c>
      <c r="BM3688" s="5" t="s">
        <v>8240</v>
      </c>
      <c r="BN3688" s="5" t="s">
        <v>2986</v>
      </c>
      <c r="BO3688" s="5" t="s">
        <v>2986</v>
      </c>
      <c r="BU3688" s="5" t="s">
        <v>8240</v>
      </c>
      <c r="BV3688" s="5" t="s">
        <v>2986</v>
      </c>
      <c r="BW3688" s="5" t="s">
        <v>2986</v>
      </c>
    </row>
    <row r="3689" spans="51:75" x14ac:dyDescent="0.3">
      <c r="AY3689" s="12" t="e">
        <f>VLOOKUP(C3689,#REF!, 2,FALSE)</f>
        <v>#REF!</v>
      </c>
      <c r="BM3689" s="5" t="s">
        <v>8241</v>
      </c>
      <c r="BN3689" s="5" t="s">
        <v>2986</v>
      </c>
      <c r="BO3689" s="5" t="s">
        <v>2986</v>
      </c>
      <c r="BU3689" s="5" t="s">
        <v>8241</v>
      </c>
      <c r="BV3689" s="5" t="s">
        <v>2986</v>
      </c>
      <c r="BW3689" s="5" t="s">
        <v>2986</v>
      </c>
    </row>
    <row r="3690" spans="51:75" x14ac:dyDescent="0.3">
      <c r="AY3690" s="12" t="e">
        <f>VLOOKUP(C3690,#REF!, 2,FALSE)</f>
        <v>#REF!</v>
      </c>
      <c r="BM3690" s="5" t="s">
        <v>8243</v>
      </c>
      <c r="BN3690" s="5" t="s">
        <v>1694</v>
      </c>
      <c r="BO3690" s="5" t="s">
        <v>8246</v>
      </c>
      <c r="BU3690" s="5" t="s">
        <v>8243</v>
      </c>
      <c r="BV3690" s="5" t="s">
        <v>1694</v>
      </c>
      <c r="BW3690" s="5" t="s">
        <v>8246</v>
      </c>
    </row>
    <row r="3691" spans="51:75" x14ac:dyDescent="0.3">
      <c r="AY3691" s="12" t="e">
        <f>VLOOKUP(C3691,#REF!, 2,FALSE)</f>
        <v>#REF!</v>
      </c>
      <c r="BM3691" s="5" t="s">
        <v>8247</v>
      </c>
      <c r="BN3691" s="5" t="s">
        <v>2986</v>
      </c>
      <c r="BO3691" s="5" t="s">
        <v>2986</v>
      </c>
      <c r="BU3691" s="5" t="s">
        <v>8247</v>
      </c>
      <c r="BV3691" s="5" t="s">
        <v>2986</v>
      </c>
      <c r="BW3691" s="5" t="s">
        <v>2986</v>
      </c>
    </row>
    <row r="3692" spans="51:75" x14ac:dyDescent="0.3">
      <c r="AY3692" s="12" t="e">
        <f>VLOOKUP(C3692,#REF!, 2,FALSE)</f>
        <v>#REF!</v>
      </c>
      <c r="BM3692" s="5" t="s">
        <v>8248</v>
      </c>
      <c r="BN3692" s="5" t="s">
        <v>2986</v>
      </c>
      <c r="BO3692" s="5" t="s">
        <v>2986</v>
      </c>
      <c r="BU3692" s="5" t="s">
        <v>8248</v>
      </c>
      <c r="BV3692" s="5" t="s">
        <v>2986</v>
      </c>
      <c r="BW3692" s="5" t="s">
        <v>2986</v>
      </c>
    </row>
    <row r="3693" spans="51:75" x14ac:dyDescent="0.3">
      <c r="AY3693" s="12" t="e">
        <f>VLOOKUP(C3693,#REF!, 2,FALSE)</f>
        <v>#REF!</v>
      </c>
      <c r="BM3693" s="5" t="s">
        <v>8249</v>
      </c>
      <c r="BN3693" s="5" t="s">
        <v>1499</v>
      </c>
      <c r="BO3693" s="5" t="s">
        <v>6258</v>
      </c>
      <c r="BU3693" s="5" t="s">
        <v>8249</v>
      </c>
      <c r="BV3693" s="5" t="s">
        <v>1499</v>
      </c>
      <c r="BW3693" s="5" t="s">
        <v>6258</v>
      </c>
    </row>
    <row r="3694" spans="51:75" x14ac:dyDescent="0.3">
      <c r="AY3694" s="12" t="e">
        <f>VLOOKUP(C3694,#REF!, 2,FALSE)</f>
        <v>#REF!</v>
      </c>
      <c r="BM3694" s="5" t="s">
        <v>8251</v>
      </c>
      <c r="BN3694" s="5" t="s">
        <v>2986</v>
      </c>
      <c r="BO3694" s="5" t="s">
        <v>2986</v>
      </c>
      <c r="BU3694" s="5" t="s">
        <v>8251</v>
      </c>
      <c r="BV3694" s="5" t="s">
        <v>2986</v>
      </c>
      <c r="BW3694" s="5" t="s">
        <v>2986</v>
      </c>
    </row>
    <row r="3695" spans="51:75" x14ac:dyDescent="0.3">
      <c r="AY3695" s="12" t="e">
        <f>VLOOKUP(C3695,#REF!, 2,FALSE)</f>
        <v>#REF!</v>
      </c>
      <c r="BM3695" s="5" t="s">
        <v>8254</v>
      </c>
      <c r="BN3695" s="5" t="s">
        <v>2986</v>
      </c>
      <c r="BO3695" s="5" t="s">
        <v>2986</v>
      </c>
      <c r="BU3695" s="5" t="s">
        <v>8254</v>
      </c>
      <c r="BV3695" s="5" t="s">
        <v>2986</v>
      </c>
      <c r="BW3695" s="5" t="s">
        <v>2986</v>
      </c>
    </row>
    <row r="3696" spans="51:75" x14ac:dyDescent="0.3">
      <c r="AY3696" s="12" t="e">
        <f>VLOOKUP(C3696,#REF!, 2,FALSE)</f>
        <v>#REF!</v>
      </c>
      <c r="BM3696" s="5" t="s">
        <v>8255</v>
      </c>
      <c r="BN3696" s="5" t="s">
        <v>2986</v>
      </c>
      <c r="BO3696" s="5" t="s">
        <v>2986</v>
      </c>
      <c r="BU3696" s="5" t="s">
        <v>8255</v>
      </c>
      <c r="BV3696" s="5" t="s">
        <v>2986</v>
      </c>
      <c r="BW3696" s="5" t="s">
        <v>2986</v>
      </c>
    </row>
    <row r="3697" spans="51:75" x14ac:dyDescent="0.3">
      <c r="AY3697" s="12" t="e">
        <f>VLOOKUP(C3697,#REF!, 2,FALSE)</f>
        <v>#REF!</v>
      </c>
      <c r="BM3697" s="5" t="s">
        <v>8257</v>
      </c>
      <c r="BN3697" s="5" t="s">
        <v>2986</v>
      </c>
      <c r="BO3697" s="5" t="s">
        <v>8258</v>
      </c>
      <c r="BU3697" s="5" t="s">
        <v>8257</v>
      </c>
      <c r="BV3697" s="5" t="s">
        <v>2986</v>
      </c>
      <c r="BW3697" s="5" t="s">
        <v>8258</v>
      </c>
    </row>
    <row r="3698" spans="51:75" x14ac:dyDescent="0.3">
      <c r="AY3698" s="12" t="e">
        <f>VLOOKUP(C3698,#REF!, 2,FALSE)</f>
        <v>#REF!</v>
      </c>
      <c r="BM3698" s="5" t="s">
        <v>8259</v>
      </c>
      <c r="BN3698" s="5" t="s">
        <v>2986</v>
      </c>
      <c r="BO3698" s="5" t="s">
        <v>2986</v>
      </c>
      <c r="BU3698" s="5" t="s">
        <v>8259</v>
      </c>
      <c r="BV3698" s="5" t="s">
        <v>2986</v>
      </c>
      <c r="BW3698" s="5" t="s">
        <v>2986</v>
      </c>
    </row>
    <row r="3699" spans="51:75" x14ac:dyDescent="0.3">
      <c r="AY3699" s="12" t="e">
        <f>VLOOKUP(C3699,#REF!, 2,FALSE)</f>
        <v>#REF!</v>
      </c>
      <c r="BM3699" s="5" t="s">
        <v>8260</v>
      </c>
      <c r="BN3699" s="5" t="s">
        <v>2986</v>
      </c>
      <c r="BO3699" s="5" t="s">
        <v>2986</v>
      </c>
      <c r="BU3699" s="5" t="s">
        <v>8260</v>
      </c>
      <c r="BV3699" s="5" t="s">
        <v>2986</v>
      </c>
      <c r="BW3699" s="5" t="s">
        <v>2986</v>
      </c>
    </row>
    <row r="3700" spans="51:75" x14ac:dyDescent="0.3">
      <c r="AY3700" s="12" t="e">
        <f>VLOOKUP(C3700,#REF!, 2,FALSE)</f>
        <v>#REF!</v>
      </c>
      <c r="BM3700" s="5" t="s">
        <v>8262</v>
      </c>
      <c r="BN3700" s="5" t="s">
        <v>17000</v>
      </c>
      <c r="BO3700" s="5" t="s">
        <v>8263</v>
      </c>
      <c r="BU3700" s="5" t="s">
        <v>8262</v>
      </c>
      <c r="BV3700" s="5" t="s">
        <v>17000</v>
      </c>
      <c r="BW3700" s="5" t="s">
        <v>8263</v>
      </c>
    </row>
    <row r="3701" spans="51:75" x14ac:dyDescent="0.3">
      <c r="AY3701" s="12" t="e">
        <f>VLOOKUP(C3701,#REF!, 2,FALSE)</f>
        <v>#REF!</v>
      </c>
      <c r="BM3701" s="5" t="s">
        <v>8264</v>
      </c>
      <c r="BN3701" s="5" t="s">
        <v>2986</v>
      </c>
      <c r="BO3701" s="5" t="s">
        <v>2986</v>
      </c>
      <c r="BU3701" s="5" t="s">
        <v>8264</v>
      </c>
      <c r="BV3701" s="5" t="s">
        <v>2986</v>
      </c>
      <c r="BW3701" s="5" t="s">
        <v>2986</v>
      </c>
    </row>
    <row r="3702" spans="51:75" x14ac:dyDescent="0.3">
      <c r="AY3702" s="12" t="e">
        <f>VLOOKUP(C3702,#REF!, 2,FALSE)</f>
        <v>#REF!</v>
      </c>
      <c r="BM3702" s="5" t="s">
        <v>8265</v>
      </c>
      <c r="BN3702" s="5" t="s">
        <v>2986</v>
      </c>
      <c r="BO3702" s="5" t="s">
        <v>2986</v>
      </c>
      <c r="BU3702" s="5" t="s">
        <v>8265</v>
      </c>
      <c r="BV3702" s="5" t="s">
        <v>2986</v>
      </c>
      <c r="BW3702" s="5" t="s">
        <v>2986</v>
      </c>
    </row>
    <row r="3703" spans="51:75" x14ac:dyDescent="0.3">
      <c r="AY3703" s="12" t="e">
        <f>VLOOKUP(C3703,#REF!, 2,FALSE)</f>
        <v>#REF!</v>
      </c>
      <c r="BM3703" s="5" t="s">
        <v>8267</v>
      </c>
      <c r="BN3703" s="5" t="s">
        <v>2986</v>
      </c>
      <c r="BO3703" s="5" t="s">
        <v>2986</v>
      </c>
      <c r="BU3703" s="5" t="s">
        <v>8267</v>
      </c>
      <c r="BV3703" s="5" t="s">
        <v>2986</v>
      </c>
      <c r="BW3703" s="5" t="s">
        <v>2986</v>
      </c>
    </row>
    <row r="3704" spans="51:75" x14ac:dyDescent="0.3">
      <c r="AY3704" s="12" t="e">
        <f>VLOOKUP(C3704,#REF!, 2,FALSE)</f>
        <v>#REF!</v>
      </c>
      <c r="BM3704" s="5" t="s">
        <v>8269</v>
      </c>
      <c r="BN3704" s="5" t="s">
        <v>2986</v>
      </c>
      <c r="BO3704" s="5" t="s">
        <v>2986</v>
      </c>
      <c r="BU3704" s="5" t="s">
        <v>8269</v>
      </c>
      <c r="BV3704" s="5" t="s">
        <v>2986</v>
      </c>
      <c r="BW3704" s="5" t="s">
        <v>2986</v>
      </c>
    </row>
    <row r="3705" spans="51:75" x14ac:dyDescent="0.3">
      <c r="AY3705" s="12" t="e">
        <f>VLOOKUP(C3705,#REF!, 2,FALSE)</f>
        <v>#REF!</v>
      </c>
      <c r="BM3705" s="5" t="s">
        <v>8270</v>
      </c>
      <c r="BN3705" s="5" t="s">
        <v>2986</v>
      </c>
      <c r="BO3705" s="5" t="s">
        <v>2986</v>
      </c>
      <c r="BU3705" s="5" t="s">
        <v>8270</v>
      </c>
      <c r="BV3705" s="5" t="s">
        <v>2986</v>
      </c>
      <c r="BW3705" s="5" t="s">
        <v>2986</v>
      </c>
    </row>
    <row r="3706" spans="51:75" x14ac:dyDescent="0.3">
      <c r="AY3706" s="12" t="e">
        <f>VLOOKUP(C3706,#REF!, 2,FALSE)</f>
        <v>#REF!</v>
      </c>
      <c r="BM3706" s="5" t="s">
        <v>462</v>
      </c>
      <c r="BN3706" s="5" t="s">
        <v>2986</v>
      </c>
      <c r="BO3706" s="5" t="s">
        <v>2986</v>
      </c>
      <c r="BU3706" s="5" t="s">
        <v>462</v>
      </c>
      <c r="BV3706" s="5" t="s">
        <v>2986</v>
      </c>
      <c r="BW3706" s="5" t="s">
        <v>2986</v>
      </c>
    </row>
    <row r="3707" spans="51:75" x14ac:dyDescent="0.3">
      <c r="AY3707" s="12" t="e">
        <f>VLOOKUP(C3707,#REF!, 2,FALSE)</f>
        <v>#REF!</v>
      </c>
      <c r="BM3707" s="5" t="s">
        <v>8271</v>
      </c>
      <c r="BN3707" s="5" t="s">
        <v>865</v>
      </c>
      <c r="BO3707" s="5" t="s">
        <v>2794</v>
      </c>
      <c r="BU3707" s="5" t="s">
        <v>8271</v>
      </c>
      <c r="BV3707" s="5" t="s">
        <v>865</v>
      </c>
      <c r="BW3707" s="5" t="s">
        <v>2794</v>
      </c>
    </row>
    <row r="3708" spans="51:75" x14ac:dyDescent="0.3">
      <c r="AY3708" s="12" t="e">
        <f>VLOOKUP(C3708,#REF!, 2,FALSE)</f>
        <v>#REF!</v>
      </c>
      <c r="BM3708" s="5" t="s">
        <v>8272</v>
      </c>
      <c r="BN3708" s="5" t="s">
        <v>2986</v>
      </c>
      <c r="BO3708" s="5" t="s">
        <v>2986</v>
      </c>
      <c r="BU3708" s="5" t="s">
        <v>8272</v>
      </c>
      <c r="BV3708" s="5" t="s">
        <v>2986</v>
      </c>
      <c r="BW3708" s="5" t="s">
        <v>2986</v>
      </c>
    </row>
    <row r="3709" spans="51:75" x14ac:dyDescent="0.3">
      <c r="AY3709" s="12" t="e">
        <f>VLOOKUP(C3709,#REF!, 2,FALSE)</f>
        <v>#REF!</v>
      </c>
      <c r="BM3709" s="5" t="s">
        <v>8273</v>
      </c>
      <c r="BN3709" s="5" t="s">
        <v>2986</v>
      </c>
      <c r="BO3709" s="5" t="s">
        <v>8274</v>
      </c>
      <c r="BU3709" s="5" t="s">
        <v>8273</v>
      </c>
      <c r="BV3709" s="5" t="s">
        <v>2986</v>
      </c>
      <c r="BW3709" s="5" t="s">
        <v>8274</v>
      </c>
    </row>
    <row r="3710" spans="51:75" x14ac:dyDescent="0.3">
      <c r="AY3710" s="12" t="e">
        <f>VLOOKUP(C3710,#REF!, 2,FALSE)</f>
        <v>#REF!</v>
      </c>
      <c r="BM3710" s="5" t="s">
        <v>8275</v>
      </c>
      <c r="BN3710" s="5" t="s">
        <v>2986</v>
      </c>
      <c r="BO3710" s="5" t="s">
        <v>8276</v>
      </c>
      <c r="BU3710" s="5" t="s">
        <v>8275</v>
      </c>
      <c r="BV3710" s="5" t="s">
        <v>2986</v>
      </c>
      <c r="BW3710" s="5" t="s">
        <v>8276</v>
      </c>
    </row>
    <row r="3711" spans="51:75" x14ac:dyDescent="0.3">
      <c r="AY3711" s="12" t="e">
        <f>VLOOKUP(C3711,#REF!, 2,FALSE)</f>
        <v>#REF!</v>
      </c>
      <c r="BM3711" s="5" t="s">
        <v>8277</v>
      </c>
      <c r="BN3711" s="5" t="s">
        <v>2986</v>
      </c>
      <c r="BO3711" s="5" t="s">
        <v>2986</v>
      </c>
      <c r="BU3711" s="5" t="s">
        <v>8277</v>
      </c>
      <c r="BV3711" s="5" t="s">
        <v>2986</v>
      </c>
      <c r="BW3711" s="5" t="s">
        <v>2986</v>
      </c>
    </row>
    <row r="3712" spans="51:75" x14ac:dyDescent="0.3">
      <c r="AY3712" s="12" t="e">
        <f>VLOOKUP(C3712,#REF!, 2,FALSE)</f>
        <v>#REF!</v>
      </c>
      <c r="BM3712" s="5" t="s">
        <v>1442</v>
      </c>
      <c r="BN3712" s="5" t="s">
        <v>2986</v>
      </c>
      <c r="BO3712" s="5" t="s">
        <v>3936</v>
      </c>
      <c r="BU3712" s="5" t="s">
        <v>1442</v>
      </c>
      <c r="BV3712" s="5" t="s">
        <v>2986</v>
      </c>
      <c r="BW3712" s="5" t="s">
        <v>3936</v>
      </c>
    </row>
    <row r="3713" spans="51:75" x14ac:dyDescent="0.3">
      <c r="AY3713" s="12" t="e">
        <f>VLOOKUP(C3713,#REF!, 2,FALSE)</f>
        <v>#REF!</v>
      </c>
      <c r="BM3713" s="5" t="s">
        <v>8278</v>
      </c>
      <c r="BN3713" s="5" t="s">
        <v>2986</v>
      </c>
      <c r="BO3713" s="5" t="s">
        <v>8279</v>
      </c>
      <c r="BU3713" s="5" t="s">
        <v>8278</v>
      </c>
      <c r="BV3713" s="5" t="s">
        <v>2986</v>
      </c>
      <c r="BW3713" s="5" t="s">
        <v>8279</v>
      </c>
    </row>
    <row r="3714" spans="51:75" x14ac:dyDescent="0.3">
      <c r="AY3714" s="12" t="e">
        <f>VLOOKUP(C3714,#REF!, 2,FALSE)</f>
        <v>#REF!</v>
      </c>
      <c r="BM3714" s="5" t="s">
        <v>8280</v>
      </c>
      <c r="BN3714" s="5" t="s">
        <v>2986</v>
      </c>
      <c r="BO3714" s="5" t="s">
        <v>8282</v>
      </c>
      <c r="BU3714" s="5" t="s">
        <v>8280</v>
      </c>
      <c r="BV3714" s="5" t="s">
        <v>2986</v>
      </c>
      <c r="BW3714" s="5" t="s">
        <v>8282</v>
      </c>
    </row>
    <row r="3715" spans="51:75" x14ac:dyDescent="0.3">
      <c r="AY3715" s="12" t="e">
        <f>VLOOKUP(C3715,#REF!, 2,FALSE)</f>
        <v>#REF!</v>
      </c>
      <c r="BM3715" s="5" t="s">
        <v>8283</v>
      </c>
      <c r="BN3715" s="5" t="s">
        <v>2986</v>
      </c>
      <c r="BO3715" s="5" t="s">
        <v>2986</v>
      </c>
      <c r="BU3715" s="5" t="s">
        <v>8283</v>
      </c>
      <c r="BV3715" s="5" t="s">
        <v>2986</v>
      </c>
      <c r="BW3715" s="5" t="s">
        <v>2986</v>
      </c>
    </row>
    <row r="3716" spans="51:75" x14ac:dyDescent="0.3">
      <c r="AY3716" s="12" t="e">
        <f>VLOOKUP(C3716,#REF!, 2,FALSE)</f>
        <v>#REF!</v>
      </c>
      <c r="BM3716" s="5" t="s">
        <v>8285</v>
      </c>
      <c r="BN3716" s="5" t="s">
        <v>2986</v>
      </c>
      <c r="BO3716" s="5" t="s">
        <v>8286</v>
      </c>
      <c r="BU3716" s="5" t="s">
        <v>8285</v>
      </c>
      <c r="BV3716" s="5" t="s">
        <v>2986</v>
      </c>
      <c r="BW3716" s="5" t="s">
        <v>8286</v>
      </c>
    </row>
    <row r="3717" spans="51:75" x14ac:dyDescent="0.3">
      <c r="AY3717" s="12" t="e">
        <f>VLOOKUP(C3717,#REF!, 2,FALSE)</f>
        <v>#REF!</v>
      </c>
      <c r="BM3717" s="5" t="s">
        <v>8287</v>
      </c>
      <c r="BN3717" s="5" t="s">
        <v>2986</v>
      </c>
      <c r="BO3717" s="5" t="s">
        <v>4239</v>
      </c>
      <c r="BU3717" s="5" t="s">
        <v>8287</v>
      </c>
      <c r="BV3717" s="5" t="s">
        <v>2986</v>
      </c>
      <c r="BW3717" s="5" t="s">
        <v>4239</v>
      </c>
    </row>
    <row r="3718" spans="51:75" x14ac:dyDescent="0.3">
      <c r="AY3718" s="12" t="e">
        <f>VLOOKUP(C3718,#REF!, 2,FALSE)</f>
        <v>#REF!</v>
      </c>
      <c r="BM3718" s="5" t="s">
        <v>1443</v>
      </c>
      <c r="BN3718" s="5" t="s">
        <v>2986</v>
      </c>
      <c r="BO3718" s="5" t="s">
        <v>8289</v>
      </c>
      <c r="BU3718" s="5" t="s">
        <v>1443</v>
      </c>
      <c r="BV3718" s="5" t="s">
        <v>2986</v>
      </c>
      <c r="BW3718" s="5" t="s">
        <v>8289</v>
      </c>
    </row>
    <row r="3719" spans="51:75" x14ac:dyDescent="0.3">
      <c r="AY3719" s="12" t="e">
        <f>VLOOKUP(C3719,#REF!, 2,FALSE)</f>
        <v>#REF!</v>
      </c>
      <c r="BM3719" s="5" t="s">
        <v>1444</v>
      </c>
      <c r="BN3719" s="5" t="s">
        <v>2986</v>
      </c>
      <c r="BO3719" s="5" t="s">
        <v>2986</v>
      </c>
      <c r="BU3719" s="5" t="s">
        <v>1444</v>
      </c>
      <c r="BV3719" s="5" t="s">
        <v>2986</v>
      </c>
      <c r="BW3719" s="5" t="s">
        <v>2986</v>
      </c>
    </row>
    <row r="3720" spans="51:75" x14ac:dyDescent="0.3">
      <c r="AY3720" s="12" t="e">
        <f>VLOOKUP(C3720,#REF!, 2,FALSE)</f>
        <v>#REF!</v>
      </c>
      <c r="BM3720" s="5" t="s">
        <v>8290</v>
      </c>
      <c r="BN3720" s="5" t="s">
        <v>2986</v>
      </c>
      <c r="BO3720" s="5" t="s">
        <v>7164</v>
      </c>
      <c r="BU3720" s="5" t="s">
        <v>8290</v>
      </c>
      <c r="BV3720" s="5" t="s">
        <v>2986</v>
      </c>
      <c r="BW3720" s="5" t="s">
        <v>7164</v>
      </c>
    </row>
    <row r="3721" spans="51:75" x14ac:dyDescent="0.3">
      <c r="AY3721" s="12" t="e">
        <f>VLOOKUP(C3721,#REF!, 2,FALSE)</f>
        <v>#REF!</v>
      </c>
      <c r="BM3721" s="5" t="s">
        <v>8291</v>
      </c>
      <c r="BN3721" s="5" t="s">
        <v>1345</v>
      </c>
      <c r="BO3721" s="5" t="s">
        <v>641</v>
      </c>
      <c r="BU3721" s="5" t="s">
        <v>8291</v>
      </c>
      <c r="BV3721" s="5" t="s">
        <v>1345</v>
      </c>
      <c r="BW3721" s="5" t="s">
        <v>641</v>
      </c>
    </row>
    <row r="3722" spans="51:75" x14ac:dyDescent="0.3">
      <c r="AY3722" s="12" t="e">
        <f>VLOOKUP(C3722,#REF!, 2,FALSE)</f>
        <v>#REF!</v>
      </c>
      <c r="BM3722" s="5" t="s">
        <v>8293</v>
      </c>
      <c r="BN3722" s="5" t="s">
        <v>2986</v>
      </c>
      <c r="BO3722" s="5" t="s">
        <v>8294</v>
      </c>
      <c r="BU3722" s="5" t="s">
        <v>8293</v>
      </c>
      <c r="BV3722" s="5" t="s">
        <v>2986</v>
      </c>
      <c r="BW3722" s="5" t="s">
        <v>8294</v>
      </c>
    </row>
    <row r="3723" spans="51:75" x14ac:dyDescent="0.3">
      <c r="AY3723" s="12" t="e">
        <f>VLOOKUP(C3723,#REF!, 2,FALSE)</f>
        <v>#REF!</v>
      </c>
      <c r="BM3723" s="5" t="s">
        <v>8296</v>
      </c>
      <c r="BN3723" s="5" t="s">
        <v>2986</v>
      </c>
      <c r="BO3723" s="5" t="s">
        <v>6425</v>
      </c>
      <c r="BU3723" s="5" t="s">
        <v>8296</v>
      </c>
      <c r="BV3723" s="5" t="s">
        <v>2986</v>
      </c>
      <c r="BW3723" s="5" t="s">
        <v>6425</v>
      </c>
    </row>
    <row r="3724" spans="51:75" x14ac:dyDescent="0.3">
      <c r="AY3724" s="12" t="e">
        <f>VLOOKUP(C3724,#REF!, 2,FALSE)</f>
        <v>#REF!</v>
      </c>
      <c r="BM3724" s="5" t="s">
        <v>8297</v>
      </c>
      <c r="BN3724" s="5" t="s">
        <v>2986</v>
      </c>
      <c r="BO3724" s="5" t="s">
        <v>2986</v>
      </c>
      <c r="BU3724" s="5" t="s">
        <v>8297</v>
      </c>
      <c r="BV3724" s="5" t="s">
        <v>2986</v>
      </c>
      <c r="BW3724" s="5" t="s">
        <v>2986</v>
      </c>
    </row>
    <row r="3725" spans="51:75" x14ac:dyDescent="0.3">
      <c r="AY3725" s="12" t="e">
        <f>VLOOKUP(C3725,#REF!, 2,FALSE)</f>
        <v>#REF!</v>
      </c>
      <c r="BM3725" s="5" t="s">
        <v>8298</v>
      </c>
      <c r="BN3725" s="5" t="s">
        <v>2986</v>
      </c>
      <c r="BO3725" s="5" t="s">
        <v>2986</v>
      </c>
      <c r="BU3725" s="5" t="s">
        <v>8298</v>
      </c>
      <c r="BV3725" s="5" t="s">
        <v>2986</v>
      </c>
      <c r="BW3725" s="5" t="s">
        <v>2986</v>
      </c>
    </row>
    <row r="3726" spans="51:75" x14ac:dyDescent="0.3">
      <c r="AY3726" s="12" t="e">
        <f>VLOOKUP(C3726,#REF!, 2,FALSE)</f>
        <v>#REF!</v>
      </c>
      <c r="BM3726" s="5" t="s">
        <v>8299</v>
      </c>
      <c r="BN3726" s="5" t="s">
        <v>2986</v>
      </c>
      <c r="BO3726" s="5" t="s">
        <v>2986</v>
      </c>
      <c r="BU3726" s="5" t="s">
        <v>8299</v>
      </c>
      <c r="BV3726" s="5" t="s">
        <v>2986</v>
      </c>
      <c r="BW3726" s="5" t="s">
        <v>2986</v>
      </c>
    </row>
    <row r="3727" spans="51:75" x14ac:dyDescent="0.3">
      <c r="AY3727" s="12" t="e">
        <f>VLOOKUP(C3727,#REF!, 2,FALSE)</f>
        <v>#REF!</v>
      </c>
      <c r="BM3727" s="5" t="s">
        <v>8300</v>
      </c>
      <c r="BN3727" s="5" t="s">
        <v>2986</v>
      </c>
      <c r="BO3727" s="5" t="s">
        <v>2986</v>
      </c>
      <c r="BU3727" s="5" t="s">
        <v>8300</v>
      </c>
      <c r="BV3727" s="5" t="s">
        <v>2986</v>
      </c>
      <c r="BW3727" s="5" t="s">
        <v>2986</v>
      </c>
    </row>
    <row r="3728" spans="51:75" x14ac:dyDescent="0.3">
      <c r="AY3728" s="12" t="e">
        <f>VLOOKUP(C3728,#REF!, 2,FALSE)</f>
        <v>#REF!</v>
      </c>
      <c r="BM3728" s="5" t="s">
        <v>8301</v>
      </c>
      <c r="BN3728" s="5" t="s">
        <v>2986</v>
      </c>
      <c r="BO3728" s="5" t="s">
        <v>2986</v>
      </c>
      <c r="BU3728" s="5" t="s">
        <v>8301</v>
      </c>
      <c r="BV3728" s="5" t="s">
        <v>2986</v>
      </c>
      <c r="BW3728" s="5" t="s">
        <v>2986</v>
      </c>
    </row>
    <row r="3729" spans="51:75" x14ac:dyDescent="0.3">
      <c r="AY3729" s="12" t="e">
        <f>VLOOKUP(C3729,#REF!, 2,FALSE)</f>
        <v>#REF!</v>
      </c>
      <c r="BM3729" s="5" t="s">
        <v>8302</v>
      </c>
      <c r="BN3729" s="5" t="s">
        <v>2986</v>
      </c>
      <c r="BO3729" s="5" t="s">
        <v>2986</v>
      </c>
      <c r="BU3729" s="5" t="s">
        <v>8302</v>
      </c>
      <c r="BV3729" s="5" t="s">
        <v>2986</v>
      </c>
      <c r="BW3729" s="5" t="s">
        <v>2986</v>
      </c>
    </row>
    <row r="3730" spans="51:75" x14ac:dyDescent="0.3">
      <c r="AY3730" s="12" t="e">
        <f>VLOOKUP(C3730,#REF!, 2,FALSE)</f>
        <v>#REF!</v>
      </c>
      <c r="BM3730" s="5" t="s">
        <v>8303</v>
      </c>
      <c r="BN3730" s="5" t="s">
        <v>2986</v>
      </c>
      <c r="BO3730" s="5" t="s">
        <v>2986</v>
      </c>
      <c r="BU3730" s="5" t="s">
        <v>8303</v>
      </c>
      <c r="BV3730" s="5" t="s">
        <v>2986</v>
      </c>
      <c r="BW3730" s="5" t="s">
        <v>2986</v>
      </c>
    </row>
    <row r="3731" spans="51:75" x14ac:dyDescent="0.3">
      <c r="AY3731" s="12" t="e">
        <f>VLOOKUP(C3731,#REF!, 2,FALSE)</f>
        <v>#REF!</v>
      </c>
      <c r="BM3731" s="5" t="s">
        <v>8304</v>
      </c>
      <c r="BN3731" s="5" t="s">
        <v>2986</v>
      </c>
      <c r="BO3731" s="5" t="s">
        <v>8305</v>
      </c>
      <c r="BU3731" s="5" t="s">
        <v>8304</v>
      </c>
      <c r="BV3731" s="5" t="s">
        <v>2986</v>
      </c>
      <c r="BW3731" s="5" t="s">
        <v>8305</v>
      </c>
    </row>
    <row r="3732" spans="51:75" x14ac:dyDescent="0.3">
      <c r="AY3732" s="12" t="e">
        <f>VLOOKUP(C3732,#REF!, 2,FALSE)</f>
        <v>#REF!</v>
      </c>
      <c r="BM3732" s="5" t="s">
        <v>8306</v>
      </c>
      <c r="BN3732" s="5" t="s">
        <v>2986</v>
      </c>
      <c r="BO3732" s="5" t="s">
        <v>2986</v>
      </c>
      <c r="BU3732" s="5" t="s">
        <v>8306</v>
      </c>
      <c r="BV3732" s="5" t="s">
        <v>2986</v>
      </c>
      <c r="BW3732" s="5" t="s">
        <v>2986</v>
      </c>
    </row>
    <row r="3733" spans="51:75" x14ac:dyDescent="0.3">
      <c r="AY3733" s="12" t="e">
        <f>VLOOKUP(C3733,#REF!, 2,FALSE)</f>
        <v>#REF!</v>
      </c>
      <c r="BM3733" s="5" t="s">
        <v>1449</v>
      </c>
      <c r="BN3733" s="5" t="s">
        <v>2986</v>
      </c>
      <c r="BO3733" s="5" t="s">
        <v>7890</v>
      </c>
      <c r="BU3733" s="5" t="s">
        <v>1449</v>
      </c>
      <c r="BV3733" s="5" t="s">
        <v>2986</v>
      </c>
      <c r="BW3733" s="5" t="s">
        <v>7890</v>
      </c>
    </row>
    <row r="3734" spans="51:75" x14ac:dyDescent="0.3">
      <c r="AY3734" s="12" t="e">
        <f>VLOOKUP(C3734,#REF!, 2,FALSE)</f>
        <v>#REF!</v>
      </c>
      <c r="BM3734" s="5" t="s">
        <v>8308</v>
      </c>
      <c r="BN3734" s="5" t="s">
        <v>2986</v>
      </c>
      <c r="BO3734" s="5" t="s">
        <v>8309</v>
      </c>
      <c r="BU3734" s="5" t="s">
        <v>8308</v>
      </c>
      <c r="BV3734" s="5" t="s">
        <v>2986</v>
      </c>
      <c r="BW3734" s="5" t="s">
        <v>8309</v>
      </c>
    </row>
    <row r="3735" spans="51:75" x14ac:dyDescent="0.3">
      <c r="AY3735" s="12" t="e">
        <f>VLOOKUP(C3735,#REF!, 2,FALSE)</f>
        <v>#REF!</v>
      </c>
      <c r="BM3735" s="5" t="s">
        <v>8310</v>
      </c>
      <c r="BN3735" s="5" t="s">
        <v>2986</v>
      </c>
      <c r="BO3735" s="5" t="s">
        <v>8311</v>
      </c>
      <c r="BU3735" s="5" t="s">
        <v>8310</v>
      </c>
      <c r="BV3735" s="5" t="s">
        <v>2986</v>
      </c>
      <c r="BW3735" s="5" t="s">
        <v>8311</v>
      </c>
    </row>
    <row r="3736" spans="51:75" x14ac:dyDescent="0.3">
      <c r="AY3736" s="12" t="e">
        <f>VLOOKUP(C3736,#REF!, 2,FALSE)</f>
        <v>#REF!</v>
      </c>
      <c r="BM3736" s="5" t="s">
        <v>8312</v>
      </c>
      <c r="BN3736" s="5" t="s">
        <v>2986</v>
      </c>
      <c r="BO3736" s="5" t="s">
        <v>8314</v>
      </c>
      <c r="BU3736" s="5" t="s">
        <v>8312</v>
      </c>
      <c r="BV3736" s="5" t="s">
        <v>2986</v>
      </c>
      <c r="BW3736" s="5" t="s">
        <v>8314</v>
      </c>
    </row>
    <row r="3737" spans="51:75" x14ac:dyDescent="0.3">
      <c r="AY3737" s="12" t="e">
        <f>VLOOKUP(C3737,#REF!, 2,FALSE)</f>
        <v>#REF!</v>
      </c>
      <c r="BM3737" s="5" t="s">
        <v>8315</v>
      </c>
      <c r="BN3737" s="5" t="s">
        <v>2986</v>
      </c>
      <c r="BO3737" s="5" t="s">
        <v>8316</v>
      </c>
      <c r="BU3737" s="5" t="s">
        <v>8315</v>
      </c>
      <c r="BV3737" s="5" t="s">
        <v>2986</v>
      </c>
      <c r="BW3737" s="5" t="s">
        <v>8316</v>
      </c>
    </row>
    <row r="3738" spans="51:75" x14ac:dyDescent="0.3">
      <c r="AY3738" s="12" t="e">
        <f>VLOOKUP(C3738,#REF!, 2,FALSE)</f>
        <v>#REF!</v>
      </c>
      <c r="BM3738" s="5" t="s">
        <v>8317</v>
      </c>
      <c r="BN3738" s="5" t="s">
        <v>2986</v>
      </c>
      <c r="BO3738" s="5" t="s">
        <v>8318</v>
      </c>
      <c r="BU3738" s="5" t="s">
        <v>8317</v>
      </c>
      <c r="BV3738" s="5" t="s">
        <v>2986</v>
      </c>
      <c r="BW3738" s="5" t="s">
        <v>8318</v>
      </c>
    </row>
    <row r="3739" spans="51:75" x14ac:dyDescent="0.3">
      <c r="AY3739" s="12" t="e">
        <f>VLOOKUP(C3739,#REF!, 2,FALSE)</f>
        <v>#REF!</v>
      </c>
      <c r="BM3739" s="5" t="s">
        <v>8319</v>
      </c>
      <c r="BN3739" s="5" t="s">
        <v>2986</v>
      </c>
      <c r="BO3739" s="5" t="s">
        <v>8320</v>
      </c>
      <c r="BU3739" s="5" t="s">
        <v>8319</v>
      </c>
      <c r="BV3739" s="5" t="s">
        <v>2986</v>
      </c>
      <c r="BW3739" s="5" t="s">
        <v>8320</v>
      </c>
    </row>
    <row r="3740" spans="51:75" x14ac:dyDescent="0.3">
      <c r="AY3740" s="12" t="e">
        <f>VLOOKUP(C3740,#REF!, 2,FALSE)</f>
        <v>#REF!</v>
      </c>
      <c r="BM3740" s="5" t="s">
        <v>8321</v>
      </c>
      <c r="BN3740" s="5" t="s">
        <v>2986</v>
      </c>
      <c r="BO3740" s="5" t="s">
        <v>8322</v>
      </c>
      <c r="BU3740" s="5" t="s">
        <v>8321</v>
      </c>
      <c r="BV3740" s="5" t="s">
        <v>2986</v>
      </c>
      <c r="BW3740" s="5" t="s">
        <v>8322</v>
      </c>
    </row>
    <row r="3741" spans="51:75" x14ac:dyDescent="0.3">
      <c r="AY3741" s="12" t="e">
        <f>VLOOKUP(C3741,#REF!, 2,FALSE)</f>
        <v>#REF!</v>
      </c>
      <c r="BM3741" s="5" t="s">
        <v>8323</v>
      </c>
      <c r="BN3741" s="5" t="s">
        <v>2986</v>
      </c>
      <c r="BO3741" s="5" t="s">
        <v>8324</v>
      </c>
      <c r="BU3741" s="5" t="s">
        <v>8323</v>
      </c>
      <c r="BV3741" s="5" t="s">
        <v>2986</v>
      </c>
      <c r="BW3741" s="5" t="s">
        <v>8324</v>
      </c>
    </row>
    <row r="3742" spans="51:75" x14ac:dyDescent="0.3">
      <c r="AY3742" s="12" t="e">
        <f>VLOOKUP(C3742,#REF!, 2,FALSE)</f>
        <v>#REF!</v>
      </c>
      <c r="BM3742" s="5" t="s">
        <v>8325</v>
      </c>
      <c r="BN3742" s="5" t="s">
        <v>2986</v>
      </c>
      <c r="BO3742" s="5" t="s">
        <v>8326</v>
      </c>
      <c r="BU3742" s="5" t="s">
        <v>8325</v>
      </c>
      <c r="BV3742" s="5" t="s">
        <v>2986</v>
      </c>
      <c r="BW3742" s="5" t="s">
        <v>8326</v>
      </c>
    </row>
    <row r="3743" spans="51:75" x14ac:dyDescent="0.3">
      <c r="AY3743" s="12" t="e">
        <f>VLOOKUP(C3743,#REF!, 2,FALSE)</f>
        <v>#REF!</v>
      </c>
      <c r="BM3743" s="5" t="s">
        <v>1450</v>
      </c>
      <c r="BN3743" s="5" t="s">
        <v>2986</v>
      </c>
      <c r="BO3743" s="5" t="s">
        <v>8327</v>
      </c>
      <c r="BU3743" s="5" t="s">
        <v>1450</v>
      </c>
      <c r="BV3743" s="5" t="s">
        <v>2986</v>
      </c>
      <c r="BW3743" s="5" t="s">
        <v>8327</v>
      </c>
    </row>
    <row r="3744" spans="51:75" x14ac:dyDescent="0.3">
      <c r="AY3744" s="12" t="e">
        <f>VLOOKUP(C3744,#REF!, 2,FALSE)</f>
        <v>#REF!</v>
      </c>
      <c r="BM3744" s="5" t="s">
        <v>8328</v>
      </c>
      <c r="BN3744" s="5" t="s">
        <v>2986</v>
      </c>
      <c r="BO3744" s="5" t="s">
        <v>3187</v>
      </c>
      <c r="BU3744" s="5" t="s">
        <v>8328</v>
      </c>
      <c r="BV3744" s="5" t="s">
        <v>2986</v>
      </c>
      <c r="BW3744" s="5" t="s">
        <v>3187</v>
      </c>
    </row>
    <row r="3745" spans="51:75" x14ac:dyDescent="0.3">
      <c r="AY3745" s="12" t="e">
        <f>VLOOKUP(C3745,#REF!, 2,FALSE)</f>
        <v>#REF!</v>
      </c>
      <c r="BM3745" s="5" t="s">
        <v>1452</v>
      </c>
      <c r="BN3745" s="5" t="s">
        <v>2986</v>
      </c>
      <c r="BO3745" s="5" t="s">
        <v>8329</v>
      </c>
      <c r="BU3745" s="5" t="s">
        <v>1452</v>
      </c>
      <c r="BV3745" s="5" t="s">
        <v>2986</v>
      </c>
      <c r="BW3745" s="5" t="s">
        <v>8329</v>
      </c>
    </row>
    <row r="3746" spans="51:75" x14ac:dyDescent="0.3">
      <c r="AY3746" s="12" t="e">
        <f>VLOOKUP(C3746,#REF!, 2,FALSE)</f>
        <v>#REF!</v>
      </c>
      <c r="BM3746" s="5" t="s">
        <v>8330</v>
      </c>
      <c r="BN3746" s="5" t="s">
        <v>2986</v>
      </c>
      <c r="BO3746" s="5" t="s">
        <v>2986</v>
      </c>
      <c r="BU3746" s="5" t="s">
        <v>8330</v>
      </c>
      <c r="BV3746" s="5" t="s">
        <v>2986</v>
      </c>
      <c r="BW3746" s="5" t="s">
        <v>2986</v>
      </c>
    </row>
    <row r="3747" spans="51:75" x14ac:dyDescent="0.3">
      <c r="AY3747" s="12" t="e">
        <f>VLOOKUP(C3747,#REF!, 2,FALSE)</f>
        <v>#REF!</v>
      </c>
      <c r="BM3747" s="5" t="s">
        <v>8331</v>
      </c>
      <c r="BN3747" s="5" t="s">
        <v>2986</v>
      </c>
      <c r="BO3747" s="5" t="s">
        <v>8332</v>
      </c>
      <c r="BU3747" s="5" t="s">
        <v>8331</v>
      </c>
      <c r="BV3747" s="5" t="s">
        <v>2986</v>
      </c>
      <c r="BW3747" s="5" t="s">
        <v>8332</v>
      </c>
    </row>
    <row r="3748" spans="51:75" x14ac:dyDescent="0.3">
      <c r="AY3748" s="12" t="e">
        <f>VLOOKUP(C3748,#REF!, 2,FALSE)</f>
        <v>#REF!</v>
      </c>
      <c r="BM3748" s="5" t="s">
        <v>1453</v>
      </c>
      <c r="BN3748" s="5" t="s">
        <v>2986</v>
      </c>
      <c r="BO3748" s="5" t="s">
        <v>8333</v>
      </c>
      <c r="BU3748" s="5" t="s">
        <v>1453</v>
      </c>
      <c r="BV3748" s="5" t="s">
        <v>2986</v>
      </c>
      <c r="BW3748" s="5" t="s">
        <v>8333</v>
      </c>
    </row>
    <row r="3749" spans="51:75" x14ac:dyDescent="0.3">
      <c r="AY3749" s="12" t="e">
        <f>VLOOKUP(C3749,#REF!, 2,FALSE)</f>
        <v>#REF!</v>
      </c>
      <c r="BM3749" s="5" t="s">
        <v>8334</v>
      </c>
      <c r="BN3749" s="5" t="s">
        <v>2986</v>
      </c>
      <c r="BO3749" s="5" t="s">
        <v>2986</v>
      </c>
      <c r="BU3749" s="5" t="s">
        <v>8334</v>
      </c>
      <c r="BV3749" s="5" t="s">
        <v>2986</v>
      </c>
      <c r="BW3749" s="5" t="s">
        <v>2986</v>
      </c>
    </row>
    <row r="3750" spans="51:75" x14ac:dyDescent="0.3">
      <c r="AY3750" s="12" t="e">
        <f>VLOOKUP(C3750,#REF!, 2,FALSE)</f>
        <v>#REF!</v>
      </c>
      <c r="BM3750" s="5" t="s">
        <v>8335</v>
      </c>
      <c r="BN3750" s="5" t="s">
        <v>2986</v>
      </c>
      <c r="BO3750" s="5" t="s">
        <v>2698</v>
      </c>
      <c r="BU3750" s="5" t="s">
        <v>8335</v>
      </c>
      <c r="BV3750" s="5" t="s">
        <v>2986</v>
      </c>
      <c r="BW3750" s="5" t="s">
        <v>2698</v>
      </c>
    </row>
    <row r="3751" spans="51:75" x14ac:dyDescent="0.3">
      <c r="AY3751" s="12" t="e">
        <f>VLOOKUP(C3751,#REF!, 2,FALSE)</f>
        <v>#REF!</v>
      </c>
      <c r="BM3751" s="5" t="s">
        <v>8336</v>
      </c>
      <c r="BN3751" s="5" t="s">
        <v>2986</v>
      </c>
      <c r="BO3751" s="5" t="s">
        <v>1960</v>
      </c>
      <c r="BU3751" s="5" t="s">
        <v>8336</v>
      </c>
      <c r="BV3751" s="5" t="s">
        <v>2986</v>
      </c>
      <c r="BW3751" s="5" t="s">
        <v>1960</v>
      </c>
    </row>
    <row r="3752" spans="51:75" x14ac:dyDescent="0.3">
      <c r="AY3752" s="12" t="e">
        <f>VLOOKUP(C3752,#REF!, 2,FALSE)</f>
        <v>#REF!</v>
      </c>
      <c r="BM3752" s="5" t="s">
        <v>1454</v>
      </c>
      <c r="BN3752" s="5" t="s">
        <v>2986</v>
      </c>
      <c r="BO3752" s="5" t="s">
        <v>5661</v>
      </c>
      <c r="BU3752" s="5" t="s">
        <v>1454</v>
      </c>
      <c r="BV3752" s="5" t="s">
        <v>2986</v>
      </c>
      <c r="BW3752" s="5" t="s">
        <v>5661</v>
      </c>
    </row>
    <row r="3753" spans="51:75" x14ac:dyDescent="0.3">
      <c r="AY3753" s="12" t="e">
        <f>VLOOKUP(C3753,#REF!, 2,FALSE)</f>
        <v>#REF!</v>
      </c>
      <c r="BM3753" s="5" t="s">
        <v>8337</v>
      </c>
      <c r="BN3753" s="5" t="s">
        <v>2986</v>
      </c>
      <c r="BO3753" s="5" t="s">
        <v>6706</v>
      </c>
      <c r="BU3753" s="5" t="s">
        <v>8337</v>
      </c>
      <c r="BV3753" s="5" t="s">
        <v>2986</v>
      </c>
      <c r="BW3753" s="5" t="s">
        <v>6706</v>
      </c>
    </row>
    <row r="3754" spans="51:75" x14ac:dyDescent="0.3">
      <c r="AY3754" s="12" t="e">
        <f>VLOOKUP(C3754,#REF!, 2,FALSE)</f>
        <v>#REF!</v>
      </c>
      <c r="BM3754" s="5" t="s">
        <v>8338</v>
      </c>
      <c r="BN3754" s="5" t="s">
        <v>2986</v>
      </c>
      <c r="BO3754" s="5" t="s">
        <v>8339</v>
      </c>
      <c r="BU3754" s="5" t="s">
        <v>8338</v>
      </c>
      <c r="BV3754" s="5" t="s">
        <v>2986</v>
      </c>
      <c r="BW3754" s="5" t="s">
        <v>8339</v>
      </c>
    </row>
    <row r="3755" spans="51:75" x14ac:dyDescent="0.3">
      <c r="AY3755" s="12" t="e">
        <f>VLOOKUP(C3755,#REF!, 2,FALSE)</f>
        <v>#REF!</v>
      </c>
      <c r="BM3755" s="5" t="s">
        <v>8340</v>
      </c>
      <c r="BN3755" s="5" t="s">
        <v>2986</v>
      </c>
      <c r="BO3755" s="5" t="s">
        <v>2263</v>
      </c>
      <c r="BU3755" s="5" t="s">
        <v>8340</v>
      </c>
      <c r="BV3755" s="5" t="s">
        <v>2986</v>
      </c>
      <c r="BW3755" s="5" t="s">
        <v>2263</v>
      </c>
    </row>
    <row r="3756" spans="51:75" x14ac:dyDescent="0.3">
      <c r="AY3756" s="12" t="e">
        <f>VLOOKUP(C3756,#REF!, 2,FALSE)</f>
        <v>#REF!</v>
      </c>
      <c r="BM3756" s="5" t="s">
        <v>8341</v>
      </c>
      <c r="BN3756" s="5" t="s">
        <v>2986</v>
      </c>
      <c r="BO3756" s="5" t="s">
        <v>4045</v>
      </c>
      <c r="BU3756" s="5" t="s">
        <v>8341</v>
      </c>
      <c r="BV3756" s="5" t="s">
        <v>2986</v>
      </c>
      <c r="BW3756" s="5" t="s">
        <v>4045</v>
      </c>
    </row>
    <row r="3757" spans="51:75" x14ac:dyDescent="0.3">
      <c r="AY3757" s="12" t="e">
        <f>VLOOKUP(C3757,#REF!, 2,FALSE)</f>
        <v>#REF!</v>
      </c>
      <c r="BM3757" s="5" t="s">
        <v>8343</v>
      </c>
      <c r="BN3757" s="5" t="s">
        <v>2986</v>
      </c>
      <c r="BO3757" s="5" t="s">
        <v>2986</v>
      </c>
      <c r="BU3757" s="5" t="s">
        <v>8343</v>
      </c>
      <c r="BV3757" s="5" t="s">
        <v>2986</v>
      </c>
      <c r="BW3757" s="5" t="s">
        <v>2986</v>
      </c>
    </row>
    <row r="3758" spans="51:75" x14ac:dyDescent="0.3">
      <c r="AY3758" s="12" t="e">
        <f>VLOOKUP(C3758,#REF!, 2,FALSE)</f>
        <v>#REF!</v>
      </c>
      <c r="BM3758" s="5" t="s">
        <v>8344</v>
      </c>
      <c r="BN3758" s="5" t="s">
        <v>2986</v>
      </c>
      <c r="BO3758" s="5" t="s">
        <v>2986</v>
      </c>
      <c r="BU3758" s="5" t="s">
        <v>8344</v>
      </c>
      <c r="BV3758" s="5" t="s">
        <v>2986</v>
      </c>
      <c r="BW3758" s="5" t="s">
        <v>2986</v>
      </c>
    </row>
    <row r="3759" spans="51:75" x14ac:dyDescent="0.3">
      <c r="AY3759" s="12" t="e">
        <f>VLOOKUP(C3759,#REF!, 2,FALSE)</f>
        <v>#REF!</v>
      </c>
      <c r="BM3759" s="5" t="s">
        <v>8345</v>
      </c>
      <c r="BN3759" s="5" t="s">
        <v>2986</v>
      </c>
      <c r="BO3759" s="5" t="s">
        <v>8346</v>
      </c>
      <c r="BU3759" s="5" t="s">
        <v>8345</v>
      </c>
      <c r="BV3759" s="5" t="s">
        <v>2986</v>
      </c>
      <c r="BW3759" s="5" t="s">
        <v>8346</v>
      </c>
    </row>
    <row r="3760" spans="51:75" x14ac:dyDescent="0.3">
      <c r="AY3760" s="12" t="e">
        <f>VLOOKUP(C3760,#REF!, 2,FALSE)</f>
        <v>#REF!</v>
      </c>
      <c r="BM3760" s="5" t="s">
        <v>8347</v>
      </c>
      <c r="BN3760" s="5" t="s">
        <v>2986</v>
      </c>
      <c r="BO3760" s="5" t="s">
        <v>8348</v>
      </c>
      <c r="BU3760" s="5" t="s">
        <v>8347</v>
      </c>
      <c r="BV3760" s="5" t="s">
        <v>2986</v>
      </c>
      <c r="BW3760" s="5" t="s">
        <v>8348</v>
      </c>
    </row>
    <row r="3761" spans="51:75" x14ac:dyDescent="0.3">
      <c r="AY3761" s="12" t="e">
        <f>VLOOKUP(C3761,#REF!, 2,FALSE)</f>
        <v>#REF!</v>
      </c>
      <c r="BM3761" s="5" t="s">
        <v>1455</v>
      </c>
      <c r="BN3761" s="5" t="s">
        <v>2986</v>
      </c>
      <c r="BO3761" s="5" t="s">
        <v>2986</v>
      </c>
      <c r="BU3761" s="5" t="s">
        <v>1455</v>
      </c>
      <c r="BV3761" s="5" t="s">
        <v>2986</v>
      </c>
      <c r="BW3761" s="5" t="s">
        <v>2986</v>
      </c>
    </row>
    <row r="3762" spans="51:75" x14ac:dyDescent="0.3">
      <c r="AY3762" s="12" t="e">
        <f>VLOOKUP(C3762,#REF!, 2,FALSE)</f>
        <v>#REF!</v>
      </c>
      <c r="BM3762" s="5" t="s">
        <v>8349</v>
      </c>
      <c r="BN3762" s="5" t="s">
        <v>774</v>
      </c>
      <c r="BO3762" s="5" t="s">
        <v>8351</v>
      </c>
      <c r="BU3762" s="5" t="s">
        <v>8349</v>
      </c>
      <c r="BV3762" s="5" t="s">
        <v>774</v>
      </c>
      <c r="BW3762" s="5" t="s">
        <v>8351</v>
      </c>
    </row>
    <row r="3763" spans="51:75" x14ac:dyDescent="0.3">
      <c r="AY3763" s="12" t="e">
        <f>VLOOKUP(C3763,#REF!, 2,FALSE)</f>
        <v>#REF!</v>
      </c>
      <c r="BM3763" s="5" t="s">
        <v>8352</v>
      </c>
      <c r="BN3763" s="5" t="s">
        <v>1345</v>
      </c>
      <c r="BO3763" s="5" t="s">
        <v>5661</v>
      </c>
      <c r="BU3763" s="5" t="s">
        <v>8352</v>
      </c>
      <c r="BV3763" s="5" t="s">
        <v>1345</v>
      </c>
      <c r="BW3763" s="5" t="s">
        <v>5661</v>
      </c>
    </row>
    <row r="3764" spans="51:75" x14ac:dyDescent="0.3">
      <c r="AY3764" s="12" t="e">
        <f>VLOOKUP(C3764,#REF!, 2,FALSE)</f>
        <v>#REF!</v>
      </c>
      <c r="BM3764" s="5" t="s">
        <v>8353</v>
      </c>
      <c r="BN3764" s="5" t="s">
        <v>669</v>
      </c>
      <c r="BO3764" s="5" t="s">
        <v>6114</v>
      </c>
      <c r="BU3764" s="5" t="s">
        <v>8353</v>
      </c>
      <c r="BV3764" s="5" t="s">
        <v>669</v>
      </c>
      <c r="BW3764" s="5" t="s">
        <v>6114</v>
      </c>
    </row>
    <row r="3765" spans="51:75" x14ac:dyDescent="0.3">
      <c r="AY3765" s="12" t="e">
        <f>VLOOKUP(C3765,#REF!, 2,FALSE)</f>
        <v>#REF!</v>
      </c>
      <c r="BM3765" s="5" t="s">
        <v>8354</v>
      </c>
      <c r="BN3765" s="5" t="s">
        <v>2986</v>
      </c>
      <c r="BO3765" s="5" t="s">
        <v>2986</v>
      </c>
      <c r="BU3765" s="5" t="s">
        <v>8354</v>
      </c>
      <c r="BV3765" s="5" t="s">
        <v>2986</v>
      </c>
      <c r="BW3765" s="5" t="s">
        <v>2986</v>
      </c>
    </row>
    <row r="3766" spans="51:75" x14ac:dyDescent="0.3">
      <c r="AY3766" s="12" t="e">
        <f>VLOOKUP(C3766,#REF!, 2,FALSE)</f>
        <v>#REF!</v>
      </c>
      <c r="BM3766" s="5" t="s">
        <v>1456</v>
      </c>
      <c r="BN3766" s="5" t="s">
        <v>3007</v>
      </c>
      <c r="BO3766" s="5" t="s">
        <v>3919</v>
      </c>
      <c r="BU3766" s="5" t="s">
        <v>1456</v>
      </c>
      <c r="BV3766" s="5" t="s">
        <v>3007</v>
      </c>
      <c r="BW3766" s="5" t="s">
        <v>3919</v>
      </c>
    </row>
    <row r="3767" spans="51:75" x14ac:dyDescent="0.3">
      <c r="AY3767" s="12" t="e">
        <f>VLOOKUP(C3767,#REF!, 2,FALSE)</f>
        <v>#REF!</v>
      </c>
      <c r="BM3767" s="5" t="s">
        <v>8356</v>
      </c>
      <c r="BN3767" s="5" t="s">
        <v>806</v>
      </c>
      <c r="BO3767" s="5" t="s">
        <v>8357</v>
      </c>
      <c r="BU3767" s="5" t="s">
        <v>8356</v>
      </c>
      <c r="BV3767" s="5" t="s">
        <v>806</v>
      </c>
      <c r="BW3767" s="5" t="s">
        <v>8357</v>
      </c>
    </row>
    <row r="3768" spans="51:75" x14ac:dyDescent="0.3">
      <c r="AY3768" s="12" t="e">
        <f>VLOOKUP(C3768,#REF!, 2,FALSE)</f>
        <v>#REF!</v>
      </c>
      <c r="BM3768" s="5" t="s">
        <v>8358</v>
      </c>
      <c r="BN3768" s="5" t="s">
        <v>800</v>
      </c>
      <c r="BO3768" s="5" t="s">
        <v>8359</v>
      </c>
      <c r="BU3768" s="5" t="s">
        <v>8358</v>
      </c>
      <c r="BV3768" s="5" t="s">
        <v>800</v>
      </c>
      <c r="BW3768" s="5" t="s">
        <v>8359</v>
      </c>
    </row>
    <row r="3769" spans="51:75" x14ac:dyDescent="0.3">
      <c r="AY3769" s="12" t="e">
        <f>VLOOKUP(C3769,#REF!, 2,FALSE)</f>
        <v>#REF!</v>
      </c>
      <c r="BM3769" s="5" t="s">
        <v>8360</v>
      </c>
      <c r="BN3769" s="5" t="s">
        <v>2986</v>
      </c>
      <c r="BO3769" s="5" t="s">
        <v>2986</v>
      </c>
      <c r="BU3769" s="5" t="s">
        <v>8360</v>
      </c>
      <c r="BV3769" s="5" t="s">
        <v>2986</v>
      </c>
      <c r="BW3769" s="5" t="s">
        <v>2986</v>
      </c>
    </row>
    <row r="3770" spans="51:75" x14ac:dyDescent="0.3">
      <c r="AY3770" s="12" t="e">
        <f>VLOOKUP(C3770,#REF!, 2,FALSE)</f>
        <v>#REF!</v>
      </c>
      <c r="BM3770" s="5" t="s">
        <v>8361</v>
      </c>
      <c r="BN3770" s="5" t="s">
        <v>618</v>
      </c>
      <c r="BO3770" s="5" t="s">
        <v>8362</v>
      </c>
      <c r="BU3770" s="5" t="s">
        <v>8361</v>
      </c>
      <c r="BV3770" s="5" t="s">
        <v>618</v>
      </c>
      <c r="BW3770" s="5" t="s">
        <v>8362</v>
      </c>
    </row>
    <row r="3771" spans="51:75" x14ac:dyDescent="0.3">
      <c r="AY3771" s="12" t="e">
        <f>VLOOKUP(C3771,#REF!, 2,FALSE)</f>
        <v>#REF!</v>
      </c>
      <c r="BM3771" s="5" t="s">
        <v>8365</v>
      </c>
      <c r="BN3771" s="5" t="s">
        <v>783</v>
      </c>
      <c r="BO3771" s="5" t="s">
        <v>2986</v>
      </c>
      <c r="BU3771" s="5" t="s">
        <v>8365</v>
      </c>
      <c r="BV3771" s="5" t="s">
        <v>783</v>
      </c>
      <c r="BW3771" s="5" t="s">
        <v>2986</v>
      </c>
    </row>
    <row r="3772" spans="51:75" x14ac:dyDescent="0.3">
      <c r="AY3772" s="12" t="e">
        <f>VLOOKUP(C3772,#REF!, 2,FALSE)</f>
        <v>#REF!</v>
      </c>
      <c r="BM3772" s="5" t="s">
        <v>8367</v>
      </c>
      <c r="BN3772" s="5" t="s">
        <v>8366</v>
      </c>
      <c r="BO3772" s="5" t="s">
        <v>8368</v>
      </c>
      <c r="BU3772" s="5" t="s">
        <v>8367</v>
      </c>
      <c r="BV3772" s="5" t="s">
        <v>8366</v>
      </c>
      <c r="BW3772" s="5" t="s">
        <v>8368</v>
      </c>
    </row>
    <row r="3773" spans="51:75" x14ac:dyDescent="0.3">
      <c r="AY3773" s="12" t="e">
        <f>VLOOKUP(C3773,#REF!, 2,FALSE)</f>
        <v>#REF!</v>
      </c>
      <c r="BM3773" s="5" t="s">
        <v>8369</v>
      </c>
      <c r="BN3773" s="5" t="s">
        <v>2986</v>
      </c>
      <c r="BO3773" s="5" t="s">
        <v>2986</v>
      </c>
      <c r="BU3773" s="5" t="s">
        <v>8369</v>
      </c>
      <c r="BV3773" s="5" t="s">
        <v>2986</v>
      </c>
      <c r="BW3773" s="5" t="s">
        <v>2986</v>
      </c>
    </row>
    <row r="3774" spans="51:75" x14ac:dyDescent="0.3">
      <c r="AY3774" s="12" t="e">
        <f>VLOOKUP(C3774,#REF!, 2,FALSE)</f>
        <v>#REF!</v>
      </c>
      <c r="BM3774" s="5" t="s">
        <v>8370</v>
      </c>
      <c r="BN3774" s="5" t="s">
        <v>2986</v>
      </c>
      <c r="BO3774" s="5" t="s">
        <v>2986</v>
      </c>
      <c r="BU3774" s="5" t="s">
        <v>8370</v>
      </c>
      <c r="BV3774" s="5" t="s">
        <v>2986</v>
      </c>
      <c r="BW3774" s="5" t="s">
        <v>2986</v>
      </c>
    </row>
    <row r="3775" spans="51:75" x14ac:dyDescent="0.3">
      <c r="AY3775" s="12" t="e">
        <f>VLOOKUP(C3775,#REF!, 2,FALSE)</f>
        <v>#REF!</v>
      </c>
      <c r="BM3775" s="5" t="s">
        <v>8373</v>
      </c>
      <c r="BN3775" s="5" t="s">
        <v>781</v>
      </c>
      <c r="BO3775" s="5" t="s">
        <v>2986</v>
      </c>
      <c r="BU3775" s="5" t="s">
        <v>8373</v>
      </c>
      <c r="BV3775" s="5" t="s">
        <v>781</v>
      </c>
      <c r="BW3775" s="5" t="s">
        <v>2986</v>
      </c>
    </row>
    <row r="3776" spans="51:75" x14ac:dyDescent="0.3">
      <c r="AY3776" s="12" t="e">
        <f>VLOOKUP(C3776,#REF!, 2,FALSE)</f>
        <v>#REF!</v>
      </c>
      <c r="BM3776" s="5" t="s">
        <v>8374</v>
      </c>
      <c r="BN3776" s="5" t="s">
        <v>3007</v>
      </c>
      <c r="BO3776" s="5" t="s">
        <v>3466</v>
      </c>
      <c r="BU3776" s="5" t="s">
        <v>8374</v>
      </c>
      <c r="BV3776" s="5" t="s">
        <v>3007</v>
      </c>
      <c r="BW3776" s="5" t="s">
        <v>3466</v>
      </c>
    </row>
    <row r="3777" spans="51:75" x14ac:dyDescent="0.3">
      <c r="AY3777" s="12" t="e">
        <f>VLOOKUP(C3777,#REF!, 2,FALSE)</f>
        <v>#REF!</v>
      </c>
      <c r="BM3777" s="5" t="s">
        <v>8375</v>
      </c>
      <c r="BN3777" s="5" t="s">
        <v>3007</v>
      </c>
      <c r="BO3777" s="5" t="s">
        <v>2652</v>
      </c>
      <c r="BU3777" s="5" t="s">
        <v>8375</v>
      </c>
      <c r="BV3777" s="5" t="s">
        <v>3007</v>
      </c>
      <c r="BW3777" s="5" t="s">
        <v>2652</v>
      </c>
    </row>
    <row r="3778" spans="51:75" x14ac:dyDescent="0.3">
      <c r="AY3778" s="12" t="e">
        <f>VLOOKUP(C3778,#REF!, 2,FALSE)</f>
        <v>#REF!</v>
      </c>
      <c r="BM3778" s="5" t="s">
        <v>8376</v>
      </c>
      <c r="BN3778" s="5" t="s">
        <v>3050</v>
      </c>
      <c r="BO3778" s="5" t="s">
        <v>2397</v>
      </c>
      <c r="BU3778" s="5" t="s">
        <v>8376</v>
      </c>
      <c r="BV3778" s="5" t="s">
        <v>3050</v>
      </c>
      <c r="BW3778" s="5" t="s">
        <v>2397</v>
      </c>
    </row>
    <row r="3779" spans="51:75" x14ac:dyDescent="0.3">
      <c r="AY3779" s="12" t="e">
        <f>VLOOKUP(C3779,#REF!, 2,FALSE)</f>
        <v>#REF!</v>
      </c>
      <c r="BM3779" s="5" t="s">
        <v>8378</v>
      </c>
      <c r="BN3779" s="5" t="s">
        <v>3010</v>
      </c>
      <c r="BO3779" s="5" t="s">
        <v>4853</v>
      </c>
      <c r="BU3779" s="5" t="s">
        <v>8378</v>
      </c>
      <c r="BV3779" s="5" t="s">
        <v>3010</v>
      </c>
      <c r="BW3779" s="5" t="s">
        <v>4853</v>
      </c>
    </row>
    <row r="3780" spans="51:75" x14ac:dyDescent="0.3">
      <c r="AY3780" s="12" t="e">
        <f>VLOOKUP(C3780,#REF!, 2,FALSE)</f>
        <v>#REF!</v>
      </c>
      <c r="BM3780" s="5" t="s">
        <v>8379</v>
      </c>
      <c r="BN3780" s="5" t="s">
        <v>2986</v>
      </c>
      <c r="BO3780" s="5" t="s">
        <v>2986</v>
      </c>
      <c r="BU3780" s="5" t="s">
        <v>8379</v>
      </c>
      <c r="BV3780" s="5" t="s">
        <v>2986</v>
      </c>
      <c r="BW3780" s="5" t="s">
        <v>2986</v>
      </c>
    </row>
    <row r="3781" spans="51:75" x14ac:dyDescent="0.3">
      <c r="AY3781" s="12" t="e">
        <f>VLOOKUP(C3781,#REF!, 2,FALSE)</f>
        <v>#REF!</v>
      </c>
      <c r="BM3781" s="5" t="s">
        <v>8380</v>
      </c>
      <c r="BN3781" s="5" t="s">
        <v>1844</v>
      </c>
      <c r="BO3781" s="5" t="s">
        <v>2986</v>
      </c>
      <c r="BU3781" s="5" t="s">
        <v>8380</v>
      </c>
      <c r="BV3781" s="5" t="s">
        <v>1844</v>
      </c>
      <c r="BW3781" s="5" t="s">
        <v>2986</v>
      </c>
    </row>
    <row r="3782" spans="51:75" x14ac:dyDescent="0.3">
      <c r="AY3782" s="12" t="e">
        <f>VLOOKUP(C3782,#REF!, 2,FALSE)</f>
        <v>#REF!</v>
      </c>
      <c r="BM3782" s="5" t="s">
        <v>8382</v>
      </c>
      <c r="BN3782" s="5" t="s">
        <v>2986</v>
      </c>
      <c r="BO3782" s="5" t="s">
        <v>2986</v>
      </c>
      <c r="BU3782" s="5" t="s">
        <v>8382</v>
      </c>
      <c r="BV3782" s="5" t="s">
        <v>2986</v>
      </c>
      <c r="BW3782" s="5" t="s">
        <v>2986</v>
      </c>
    </row>
    <row r="3783" spans="51:75" x14ac:dyDescent="0.3">
      <c r="AY3783" s="12" t="e">
        <f>VLOOKUP(C3783,#REF!, 2,FALSE)</f>
        <v>#REF!</v>
      </c>
      <c r="BM3783" s="5" t="s">
        <v>8384</v>
      </c>
      <c r="BN3783" s="5" t="s">
        <v>2986</v>
      </c>
      <c r="BO3783" s="5" t="s">
        <v>8385</v>
      </c>
      <c r="BU3783" s="5" t="s">
        <v>8384</v>
      </c>
      <c r="BV3783" s="5" t="s">
        <v>2986</v>
      </c>
      <c r="BW3783" s="5" t="s">
        <v>8385</v>
      </c>
    </row>
    <row r="3784" spans="51:75" x14ac:dyDescent="0.3">
      <c r="AY3784" s="12" t="e">
        <f>VLOOKUP(C3784,#REF!, 2,FALSE)</f>
        <v>#REF!</v>
      </c>
      <c r="BM3784" s="5" t="s">
        <v>8386</v>
      </c>
      <c r="BN3784" s="5" t="s">
        <v>2986</v>
      </c>
      <c r="BO3784" s="5" t="s">
        <v>2986</v>
      </c>
      <c r="BU3784" s="5" t="s">
        <v>8386</v>
      </c>
      <c r="BV3784" s="5" t="s">
        <v>2986</v>
      </c>
      <c r="BW3784" s="5" t="s">
        <v>2986</v>
      </c>
    </row>
    <row r="3785" spans="51:75" x14ac:dyDescent="0.3">
      <c r="AY3785" s="12" t="e">
        <f>VLOOKUP(C3785,#REF!, 2,FALSE)</f>
        <v>#REF!</v>
      </c>
      <c r="BM3785" s="5" t="s">
        <v>8387</v>
      </c>
      <c r="BN3785" s="5" t="s">
        <v>2986</v>
      </c>
      <c r="BO3785" s="5" t="s">
        <v>2986</v>
      </c>
      <c r="BU3785" s="5" t="s">
        <v>8387</v>
      </c>
      <c r="BV3785" s="5" t="s">
        <v>2986</v>
      </c>
      <c r="BW3785" s="5" t="s">
        <v>2986</v>
      </c>
    </row>
    <row r="3786" spans="51:75" x14ac:dyDescent="0.3">
      <c r="AY3786" s="12" t="e">
        <f>VLOOKUP(C3786,#REF!, 2,FALSE)</f>
        <v>#REF!</v>
      </c>
      <c r="BM3786" s="5" t="s">
        <v>8390</v>
      </c>
      <c r="BN3786" s="5" t="s">
        <v>2986</v>
      </c>
      <c r="BO3786" s="5" t="s">
        <v>2986</v>
      </c>
      <c r="BU3786" s="5" t="s">
        <v>8390</v>
      </c>
      <c r="BV3786" s="5" t="s">
        <v>2986</v>
      </c>
      <c r="BW3786" s="5" t="s">
        <v>2986</v>
      </c>
    </row>
    <row r="3787" spans="51:75" x14ac:dyDescent="0.3">
      <c r="AY3787" s="12" t="e">
        <f>VLOOKUP(C3787,#REF!, 2,FALSE)</f>
        <v>#REF!</v>
      </c>
      <c r="BM3787" s="5" t="s">
        <v>8391</v>
      </c>
      <c r="BN3787" s="5" t="s">
        <v>790</v>
      </c>
      <c r="BO3787" s="5" t="s">
        <v>8392</v>
      </c>
      <c r="BU3787" s="5" t="s">
        <v>8391</v>
      </c>
      <c r="BV3787" s="5" t="s">
        <v>790</v>
      </c>
      <c r="BW3787" s="5" t="s">
        <v>8392</v>
      </c>
    </row>
    <row r="3788" spans="51:75" x14ac:dyDescent="0.3">
      <c r="AY3788" s="12" t="e">
        <f>VLOOKUP(C3788,#REF!, 2,FALSE)</f>
        <v>#REF!</v>
      </c>
      <c r="BM3788" s="5" t="s">
        <v>8393</v>
      </c>
      <c r="BN3788" s="5" t="s">
        <v>2986</v>
      </c>
      <c r="BO3788" s="5" t="s">
        <v>1195</v>
      </c>
      <c r="BU3788" s="5" t="s">
        <v>8393</v>
      </c>
      <c r="BV3788" s="5" t="s">
        <v>2986</v>
      </c>
      <c r="BW3788" s="5" t="s">
        <v>1195</v>
      </c>
    </row>
    <row r="3789" spans="51:75" x14ac:dyDescent="0.3">
      <c r="AY3789" s="12" t="e">
        <f>VLOOKUP(C3789,#REF!, 2,FALSE)</f>
        <v>#REF!</v>
      </c>
      <c r="BM3789" s="5" t="s">
        <v>8394</v>
      </c>
      <c r="BN3789" s="5" t="s">
        <v>8395</v>
      </c>
      <c r="BO3789" s="5" t="s">
        <v>4987</v>
      </c>
      <c r="BU3789" s="5" t="s">
        <v>8394</v>
      </c>
      <c r="BV3789" s="5" t="s">
        <v>8395</v>
      </c>
      <c r="BW3789" s="5" t="s">
        <v>4987</v>
      </c>
    </row>
    <row r="3790" spans="51:75" x14ac:dyDescent="0.3">
      <c r="AY3790" s="12" t="e">
        <f>VLOOKUP(C3790,#REF!, 2,FALSE)</f>
        <v>#REF!</v>
      </c>
      <c r="BM3790" s="5" t="s">
        <v>8396</v>
      </c>
      <c r="BN3790" s="5" t="s">
        <v>2986</v>
      </c>
      <c r="BO3790" s="5" t="s">
        <v>2986</v>
      </c>
      <c r="BU3790" s="5" t="s">
        <v>8396</v>
      </c>
      <c r="BV3790" s="5" t="s">
        <v>2986</v>
      </c>
      <c r="BW3790" s="5" t="s">
        <v>2986</v>
      </c>
    </row>
    <row r="3791" spans="51:75" x14ac:dyDescent="0.3">
      <c r="AY3791" s="12" t="e">
        <f>VLOOKUP(C3791,#REF!, 2,FALSE)</f>
        <v>#REF!</v>
      </c>
      <c r="BM3791" s="5" t="s">
        <v>8397</v>
      </c>
      <c r="BN3791" s="5" t="s">
        <v>2986</v>
      </c>
      <c r="BO3791" s="5" t="s">
        <v>2986</v>
      </c>
      <c r="BU3791" s="5" t="s">
        <v>8397</v>
      </c>
      <c r="BV3791" s="5" t="s">
        <v>2986</v>
      </c>
      <c r="BW3791" s="5" t="s">
        <v>2986</v>
      </c>
    </row>
    <row r="3792" spans="51:75" x14ac:dyDescent="0.3">
      <c r="AY3792" s="12" t="e">
        <f>VLOOKUP(C3792,#REF!, 2,FALSE)</f>
        <v>#REF!</v>
      </c>
      <c r="BM3792" s="5" t="s">
        <v>8398</v>
      </c>
      <c r="BN3792" s="5" t="s">
        <v>2986</v>
      </c>
      <c r="BO3792" s="5" t="s">
        <v>2986</v>
      </c>
      <c r="BU3792" s="5" t="s">
        <v>8398</v>
      </c>
      <c r="BV3792" s="5" t="s">
        <v>2986</v>
      </c>
      <c r="BW3792" s="5" t="s">
        <v>2986</v>
      </c>
    </row>
    <row r="3793" spans="51:75" x14ac:dyDescent="0.3">
      <c r="AY3793" s="12" t="e">
        <f>VLOOKUP(C3793,#REF!, 2,FALSE)</f>
        <v>#REF!</v>
      </c>
      <c r="BM3793" s="5" t="s">
        <v>8400</v>
      </c>
      <c r="BN3793" s="5" t="s">
        <v>2986</v>
      </c>
      <c r="BO3793" s="5" t="s">
        <v>2986</v>
      </c>
      <c r="BU3793" s="5" t="s">
        <v>8400</v>
      </c>
      <c r="BV3793" s="5" t="s">
        <v>2986</v>
      </c>
      <c r="BW3793" s="5" t="s">
        <v>2986</v>
      </c>
    </row>
    <row r="3794" spans="51:75" x14ac:dyDescent="0.3">
      <c r="AY3794" s="12" t="e">
        <f>VLOOKUP(C3794,#REF!, 2,FALSE)</f>
        <v>#REF!</v>
      </c>
      <c r="BM3794" s="5" t="s">
        <v>8401</v>
      </c>
      <c r="BN3794" s="5" t="s">
        <v>2986</v>
      </c>
      <c r="BO3794" s="5" t="s">
        <v>2986</v>
      </c>
      <c r="BU3794" s="5" t="s">
        <v>8401</v>
      </c>
      <c r="BV3794" s="5" t="s">
        <v>2986</v>
      </c>
      <c r="BW3794" s="5" t="s">
        <v>2986</v>
      </c>
    </row>
    <row r="3795" spans="51:75" x14ac:dyDescent="0.3">
      <c r="AY3795" s="12" t="e">
        <f>VLOOKUP(C3795,#REF!, 2,FALSE)</f>
        <v>#REF!</v>
      </c>
      <c r="BM3795" s="5" t="s">
        <v>8402</v>
      </c>
      <c r="BN3795" s="5" t="s">
        <v>2986</v>
      </c>
      <c r="BO3795" s="5" t="s">
        <v>2986</v>
      </c>
      <c r="BU3795" s="5" t="s">
        <v>8402</v>
      </c>
      <c r="BV3795" s="5" t="s">
        <v>2986</v>
      </c>
      <c r="BW3795" s="5" t="s">
        <v>2986</v>
      </c>
    </row>
    <row r="3796" spans="51:75" x14ac:dyDescent="0.3">
      <c r="AY3796" s="12" t="e">
        <f>VLOOKUP(C3796,#REF!, 2,FALSE)</f>
        <v>#REF!</v>
      </c>
      <c r="BM3796" s="5" t="s">
        <v>8403</v>
      </c>
      <c r="BN3796" s="5" t="s">
        <v>781</v>
      </c>
      <c r="BO3796" s="5" t="s">
        <v>3963</v>
      </c>
      <c r="BU3796" s="5" t="s">
        <v>8403</v>
      </c>
      <c r="BV3796" s="5" t="s">
        <v>781</v>
      </c>
      <c r="BW3796" s="5" t="s">
        <v>3963</v>
      </c>
    </row>
    <row r="3797" spans="51:75" x14ac:dyDescent="0.3">
      <c r="AY3797" s="12" t="e">
        <f>VLOOKUP(C3797,#REF!, 2,FALSE)</f>
        <v>#REF!</v>
      </c>
      <c r="BM3797" s="5" t="s">
        <v>8404</v>
      </c>
      <c r="BN3797" s="5" t="s">
        <v>8252</v>
      </c>
      <c r="BO3797" s="5" t="s">
        <v>8406</v>
      </c>
      <c r="BU3797" s="5" t="s">
        <v>8404</v>
      </c>
      <c r="BV3797" s="5" t="s">
        <v>8252</v>
      </c>
      <c r="BW3797" s="5" t="s">
        <v>8406</v>
      </c>
    </row>
    <row r="3798" spans="51:75" x14ac:dyDescent="0.3">
      <c r="AY3798" s="12" t="e">
        <f>VLOOKUP(C3798,#REF!, 2,FALSE)</f>
        <v>#REF!</v>
      </c>
      <c r="BM3798" s="5" t="s">
        <v>8407</v>
      </c>
      <c r="BN3798" s="5" t="s">
        <v>2986</v>
      </c>
      <c r="BO3798" s="5" t="s">
        <v>2986</v>
      </c>
      <c r="BU3798" s="5" t="s">
        <v>8407</v>
      </c>
      <c r="BV3798" s="5" t="s">
        <v>2986</v>
      </c>
      <c r="BW3798" s="5" t="s">
        <v>2986</v>
      </c>
    </row>
    <row r="3799" spans="51:75" x14ac:dyDescent="0.3">
      <c r="AY3799" s="12" t="e">
        <f>VLOOKUP(C3799,#REF!, 2,FALSE)</f>
        <v>#REF!</v>
      </c>
      <c r="BM3799" s="5" t="s">
        <v>8408</v>
      </c>
      <c r="BN3799" s="5" t="s">
        <v>781</v>
      </c>
      <c r="BO3799" s="5" t="s">
        <v>2986</v>
      </c>
      <c r="BU3799" s="5" t="s">
        <v>8408</v>
      </c>
      <c r="BV3799" s="5" t="s">
        <v>781</v>
      </c>
      <c r="BW3799" s="5" t="s">
        <v>2986</v>
      </c>
    </row>
    <row r="3800" spans="51:75" x14ac:dyDescent="0.3">
      <c r="AY3800" s="12" t="e">
        <f>VLOOKUP(C3800,#REF!, 2,FALSE)</f>
        <v>#REF!</v>
      </c>
      <c r="BM3800" s="5" t="s">
        <v>8410</v>
      </c>
      <c r="BN3800" s="5" t="s">
        <v>2986</v>
      </c>
      <c r="BO3800" s="5" t="s">
        <v>2986</v>
      </c>
      <c r="BU3800" s="5" t="s">
        <v>8410</v>
      </c>
      <c r="BV3800" s="5" t="s">
        <v>2986</v>
      </c>
      <c r="BW3800" s="5" t="s">
        <v>2986</v>
      </c>
    </row>
    <row r="3801" spans="51:75" x14ac:dyDescent="0.3">
      <c r="AY3801" s="12" t="e">
        <f>VLOOKUP(C3801,#REF!, 2,FALSE)</f>
        <v>#REF!</v>
      </c>
      <c r="BM3801" s="5" t="s">
        <v>8412</v>
      </c>
      <c r="BN3801" s="5" t="s">
        <v>2986</v>
      </c>
      <c r="BO3801" s="5" t="s">
        <v>2986</v>
      </c>
      <c r="BU3801" s="5" t="s">
        <v>8412</v>
      </c>
      <c r="BV3801" s="5" t="s">
        <v>2986</v>
      </c>
      <c r="BW3801" s="5" t="s">
        <v>2986</v>
      </c>
    </row>
    <row r="3802" spans="51:75" x14ac:dyDescent="0.3">
      <c r="AY3802" s="12" t="e">
        <f>VLOOKUP(C3802,#REF!, 2,FALSE)</f>
        <v>#REF!</v>
      </c>
      <c r="BM3802" s="5" t="s">
        <v>8414</v>
      </c>
      <c r="BN3802" s="5" t="s">
        <v>2986</v>
      </c>
      <c r="BO3802" s="5" t="s">
        <v>2986</v>
      </c>
      <c r="BU3802" s="5" t="s">
        <v>8414</v>
      </c>
      <c r="BV3802" s="5" t="s">
        <v>2986</v>
      </c>
      <c r="BW3802" s="5" t="s">
        <v>2986</v>
      </c>
    </row>
    <row r="3803" spans="51:75" x14ac:dyDescent="0.3">
      <c r="AY3803" s="12" t="e">
        <f>VLOOKUP(C3803,#REF!, 2,FALSE)</f>
        <v>#REF!</v>
      </c>
      <c r="BM3803" s="5" t="s">
        <v>8415</v>
      </c>
      <c r="BN3803" s="5" t="s">
        <v>3210</v>
      </c>
      <c r="BO3803" s="5" t="s">
        <v>7337</v>
      </c>
      <c r="BU3803" s="5" t="s">
        <v>8415</v>
      </c>
      <c r="BV3803" s="5" t="s">
        <v>3210</v>
      </c>
      <c r="BW3803" s="5" t="s">
        <v>7337</v>
      </c>
    </row>
    <row r="3804" spans="51:75" x14ac:dyDescent="0.3">
      <c r="AY3804" s="12" t="e">
        <f>VLOOKUP(C3804,#REF!, 2,FALSE)</f>
        <v>#REF!</v>
      </c>
      <c r="BM3804" s="5" t="s">
        <v>1459</v>
      </c>
      <c r="BN3804" s="5" t="s">
        <v>670</v>
      </c>
      <c r="BO3804" s="5" t="s">
        <v>1462</v>
      </c>
      <c r="BU3804" s="5" t="s">
        <v>1459</v>
      </c>
      <c r="BV3804" s="5" t="s">
        <v>670</v>
      </c>
      <c r="BW3804" s="5" t="s">
        <v>1462</v>
      </c>
    </row>
    <row r="3805" spans="51:75" x14ac:dyDescent="0.3">
      <c r="AY3805" s="12" t="e">
        <f>VLOOKUP(C3805,#REF!, 2,FALSE)</f>
        <v>#REF!</v>
      </c>
      <c r="BM3805" s="5" t="s">
        <v>8417</v>
      </c>
      <c r="BN3805" s="5" t="s">
        <v>618</v>
      </c>
      <c r="BO3805" s="5" t="s">
        <v>4773</v>
      </c>
      <c r="BU3805" s="5" t="s">
        <v>8417</v>
      </c>
      <c r="BV3805" s="5" t="s">
        <v>618</v>
      </c>
      <c r="BW3805" s="5" t="s">
        <v>4773</v>
      </c>
    </row>
    <row r="3806" spans="51:75" x14ac:dyDescent="0.3">
      <c r="AY3806" s="12" t="e">
        <f>VLOOKUP(C3806,#REF!, 2,FALSE)</f>
        <v>#REF!</v>
      </c>
      <c r="BM3806" s="5" t="s">
        <v>8418</v>
      </c>
      <c r="BN3806" s="5" t="s">
        <v>615</v>
      </c>
      <c r="BO3806" s="5" t="s">
        <v>2986</v>
      </c>
      <c r="BU3806" s="5" t="s">
        <v>8418</v>
      </c>
      <c r="BV3806" s="5" t="s">
        <v>615</v>
      </c>
      <c r="BW3806" s="5" t="s">
        <v>2986</v>
      </c>
    </row>
    <row r="3807" spans="51:75" x14ac:dyDescent="0.3">
      <c r="AY3807" s="12" t="e">
        <f>VLOOKUP(C3807,#REF!, 2,FALSE)</f>
        <v>#REF!</v>
      </c>
      <c r="BM3807" s="5" t="s">
        <v>8421</v>
      </c>
      <c r="BN3807" s="5" t="s">
        <v>2986</v>
      </c>
      <c r="BO3807" s="5" t="s">
        <v>2986</v>
      </c>
      <c r="BU3807" s="5" t="s">
        <v>8421</v>
      </c>
      <c r="BV3807" s="5" t="s">
        <v>2986</v>
      </c>
      <c r="BW3807" s="5" t="s">
        <v>2986</v>
      </c>
    </row>
    <row r="3808" spans="51:75" x14ac:dyDescent="0.3">
      <c r="AY3808" s="12" t="e">
        <f>VLOOKUP(C3808,#REF!, 2,FALSE)</f>
        <v>#REF!</v>
      </c>
      <c r="BM3808" s="5" t="s">
        <v>1460</v>
      </c>
      <c r="BN3808" s="5" t="s">
        <v>3210</v>
      </c>
      <c r="BO3808" s="5" t="s">
        <v>8423</v>
      </c>
      <c r="BU3808" s="5" t="s">
        <v>1460</v>
      </c>
      <c r="BV3808" s="5" t="s">
        <v>3210</v>
      </c>
      <c r="BW3808" s="5" t="s">
        <v>8423</v>
      </c>
    </row>
    <row r="3809" spans="51:75" x14ac:dyDescent="0.3">
      <c r="AY3809" s="12" t="e">
        <f>VLOOKUP(C3809,#REF!, 2,FALSE)</f>
        <v>#REF!</v>
      </c>
      <c r="BM3809" s="5" t="s">
        <v>8424</v>
      </c>
      <c r="BN3809" s="5" t="s">
        <v>2986</v>
      </c>
      <c r="BO3809" s="5" t="s">
        <v>2986</v>
      </c>
      <c r="BU3809" s="5" t="s">
        <v>8424</v>
      </c>
      <c r="BV3809" s="5" t="s">
        <v>2986</v>
      </c>
      <c r="BW3809" s="5" t="s">
        <v>2986</v>
      </c>
    </row>
    <row r="3810" spans="51:75" x14ac:dyDescent="0.3">
      <c r="AY3810" s="12" t="e">
        <f>VLOOKUP(C3810,#REF!, 2,FALSE)</f>
        <v>#REF!</v>
      </c>
      <c r="BM3810" s="5" t="s">
        <v>8425</v>
      </c>
      <c r="BN3810" s="5" t="s">
        <v>2986</v>
      </c>
      <c r="BO3810" s="5" t="s">
        <v>2986</v>
      </c>
      <c r="BU3810" s="5" t="s">
        <v>8425</v>
      </c>
      <c r="BV3810" s="5" t="s">
        <v>2986</v>
      </c>
      <c r="BW3810" s="5" t="s">
        <v>2986</v>
      </c>
    </row>
    <row r="3811" spans="51:75" x14ac:dyDescent="0.3">
      <c r="AY3811" s="12" t="e">
        <f>VLOOKUP(C3811,#REF!, 2,FALSE)</f>
        <v>#REF!</v>
      </c>
      <c r="BM3811" s="5" t="s">
        <v>8426</v>
      </c>
      <c r="BN3811" s="5" t="s">
        <v>2986</v>
      </c>
      <c r="BO3811" s="5" t="s">
        <v>2986</v>
      </c>
      <c r="BU3811" s="5" t="s">
        <v>8426</v>
      </c>
      <c r="BV3811" s="5" t="s">
        <v>2986</v>
      </c>
      <c r="BW3811" s="5" t="s">
        <v>2986</v>
      </c>
    </row>
    <row r="3812" spans="51:75" x14ac:dyDescent="0.3">
      <c r="AY3812" s="12" t="e">
        <f>VLOOKUP(C3812,#REF!, 2,FALSE)</f>
        <v>#REF!</v>
      </c>
      <c r="BM3812" s="5" t="s">
        <v>8428</v>
      </c>
      <c r="BN3812" s="5" t="s">
        <v>2986</v>
      </c>
      <c r="BO3812" s="5" t="s">
        <v>2986</v>
      </c>
      <c r="BU3812" s="5" t="s">
        <v>8428</v>
      </c>
      <c r="BV3812" s="5" t="s">
        <v>2986</v>
      </c>
      <c r="BW3812" s="5" t="s">
        <v>2986</v>
      </c>
    </row>
    <row r="3813" spans="51:75" x14ac:dyDescent="0.3">
      <c r="AY3813" s="12" t="e">
        <f>VLOOKUP(C3813,#REF!, 2,FALSE)</f>
        <v>#REF!</v>
      </c>
      <c r="BM3813" s="5" t="s">
        <v>8430</v>
      </c>
      <c r="BN3813" s="5" t="s">
        <v>2986</v>
      </c>
      <c r="BO3813" s="5" t="s">
        <v>2986</v>
      </c>
      <c r="BU3813" s="5" t="s">
        <v>8430</v>
      </c>
      <c r="BV3813" s="5" t="s">
        <v>2986</v>
      </c>
      <c r="BW3813" s="5" t="s">
        <v>2986</v>
      </c>
    </row>
    <row r="3814" spans="51:75" x14ac:dyDescent="0.3">
      <c r="AY3814" s="12" t="e">
        <f>VLOOKUP(C3814,#REF!, 2,FALSE)</f>
        <v>#REF!</v>
      </c>
      <c r="BM3814" s="5" t="s">
        <v>1461</v>
      </c>
      <c r="BN3814" s="5" t="s">
        <v>865</v>
      </c>
      <c r="BO3814" s="5" t="s">
        <v>3149</v>
      </c>
      <c r="BU3814" s="5" t="s">
        <v>1461</v>
      </c>
      <c r="BV3814" s="5" t="s">
        <v>865</v>
      </c>
      <c r="BW3814" s="5" t="s">
        <v>3149</v>
      </c>
    </row>
    <row r="3815" spans="51:75" x14ac:dyDescent="0.3">
      <c r="AY3815" s="12" t="e">
        <f>VLOOKUP(C3815,#REF!, 2,FALSE)</f>
        <v>#REF!</v>
      </c>
      <c r="BM3815" s="5" t="s">
        <v>8432</v>
      </c>
      <c r="BN3815" s="5" t="s">
        <v>945</v>
      </c>
      <c r="BO3815" s="5" t="s">
        <v>6138</v>
      </c>
      <c r="BU3815" s="5" t="s">
        <v>8432</v>
      </c>
      <c r="BV3815" s="5" t="s">
        <v>945</v>
      </c>
      <c r="BW3815" s="5" t="s">
        <v>6138</v>
      </c>
    </row>
    <row r="3816" spans="51:75" x14ac:dyDescent="0.3">
      <c r="AY3816" s="12" t="e">
        <f>VLOOKUP(C3816,#REF!, 2,FALSE)</f>
        <v>#REF!</v>
      </c>
      <c r="BM3816" s="5" t="s">
        <v>8435</v>
      </c>
      <c r="BN3816" s="5" t="s">
        <v>2986</v>
      </c>
      <c r="BO3816" s="5" t="s">
        <v>2986</v>
      </c>
      <c r="BU3816" s="5" t="s">
        <v>8435</v>
      </c>
      <c r="BV3816" s="5" t="s">
        <v>2986</v>
      </c>
      <c r="BW3816" s="5" t="s">
        <v>2986</v>
      </c>
    </row>
    <row r="3817" spans="51:75" x14ac:dyDescent="0.3">
      <c r="AY3817" s="12" t="e">
        <f>VLOOKUP(C3817,#REF!, 2,FALSE)</f>
        <v>#REF!</v>
      </c>
      <c r="BM3817" s="5" t="s">
        <v>487</v>
      </c>
      <c r="BN3817" s="5" t="s">
        <v>2986</v>
      </c>
      <c r="BO3817" s="5" t="s">
        <v>2986</v>
      </c>
      <c r="BU3817" s="5" t="s">
        <v>487</v>
      </c>
      <c r="BV3817" s="5" t="s">
        <v>2986</v>
      </c>
      <c r="BW3817" s="5" t="s">
        <v>2986</v>
      </c>
    </row>
    <row r="3818" spans="51:75" x14ac:dyDescent="0.3">
      <c r="AY3818" s="12" t="e">
        <f>VLOOKUP(C3818,#REF!, 2,FALSE)</f>
        <v>#REF!</v>
      </c>
      <c r="BM3818" s="5" t="s">
        <v>8436</v>
      </c>
      <c r="BN3818" s="5" t="s">
        <v>2986</v>
      </c>
      <c r="BO3818" s="5" t="s">
        <v>1606</v>
      </c>
      <c r="BU3818" s="5" t="s">
        <v>8436</v>
      </c>
      <c r="BV3818" s="5" t="s">
        <v>2986</v>
      </c>
      <c r="BW3818" s="5" t="s">
        <v>1606</v>
      </c>
    </row>
    <row r="3819" spans="51:75" x14ac:dyDescent="0.3">
      <c r="AY3819" s="12" t="e">
        <f>VLOOKUP(C3819,#REF!, 2,FALSE)</f>
        <v>#REF!</v>
      </c>
      <c r="BM3819" s="5" t="s">
        <v>8437</v>
      </c>
      <c r="BN3819" s="5" t="s">
        <v>2986</v>
      </c>
      <c r="BO3819" s="5" t="s">
        <v>2986</v>
      </c>
      <c r="BU3819" s="5" t="s">
        <v>8437</v>
      </c>
      <c r="BV3819" s="5" t="s">
        <v>2986</v>
      </c>
      <c r="BW3819" s="5" t="s">
        <v>2986</v>
      </c>
    </row>
    <row r="3820" spans="51:75" x14ac:dyDescent="0.3">
      <c r="AY3820" s="12" t="e">
        <f>VLOOKUP(C3820,#REF!, 2,FALSE)</f>
        <v>#REF!</v>
      </c>
      <c r="BM3820" s="5" t="s">
        <v>8438</v>
      </c>
      <c r="BN3820" s="5" t="s">
        <v>2986</v>
      </c>
      <c r="BO3820" s="5" t="s">
        <v>8439</v>
      </c>
      <c r="BU3820" s="5" t="s">
        <v>8438</v>
      </c>
      <c r="BV3820" s="5" t="s">
        <v>2986</v>
      </c>
      <c r="BW3820" s="5" t="s">
        <v>8439</v>
      </c>
    </row>
    <row r="3821" spans="51:75" x14ac:dyDescent="0.3">
      <c r="AY3821" s="12" t="e">
        <f>VLOOKUP(C3821,#REF!, 2,FALSE)</f>
        <v>#REF!</v>
      </c>
      <c r="BM3821" s="5" t="s">
        <v>8440</v>
      </c>
      <c r="BN3821" s="5" t="s">
        <v>2986</v>
      </c>
      <c r="BO3821" s="5" t="s">
        <v>8441</v>
      </c>
      <c r="BU3821" s="5" t="s">
        <v>8440</v>
      </c>
      <c r="BV3821" s="5" t="s">
        <v>2986</v>
      </c>
      <c r="BW3821" s="5" t="s">
        <v>8441</v>
      </c>
    </row>
    <row r="3822" spans="51:75" x14ac:dyDescent="0.3">
      <c r="AY3822" s="12" t="e">
        <f>VLOOKUP(C3822,#REF!, 2,FALSE)</f>
        <v>#REF!</v>
      </c>
      <c r="BM3822" s="5" t="s">
        <v>8442</v>
      </c>
      <c r="BN3822" s="5" t="s">
        <v>2986</v>
      </c>
      <c r="BO3822" s="5" t="s">
        <v>2986</v>
      </c>
      <c r="BU3822" s="5" t="s">
        <v>8442</v>
      </c>
      <c r="BV3822" s="5" t="s">
        <v>2986</v>
      </c>
      <c r="BW3822" s="5" t="s">
        <v>2986</v>
      </c>
    </row>
    <row r="3823" spans="51:75" x14ac:dyDescent="0.3">
      <c r="AY3823" s="12" t="e">
        <f>VLOOKUP(C3823,#REF!, 2,FALSE)</f>
        <v>#REF!</v>
      </c>
      <c r="BM3823" s="5" t="s">
        <v>8443</v>
      </c>
      <c r="BN3823" s="5" t="s">
        <v>2986</v>
      </c>
      <c r="BO3823" s="5" t="s">
        <v>2986</v>
      </c>
      <c r="BU3823" s="5" t="s">
        <v>8443</v>
      </c>
      <c r="BV3823" s="5" t="s">
        <v>2986</v>
      </c>
      <c r="BW3823" s="5" t="s">
        <v>2986</v>
      </c>
    </row>
    <row r="3824" spans="51:75" x14ac:dyDescent="0.3">
      <c r="AY3824" s="12" t="e">
        <f>VLOOKUP(C3824,#REF!, 2,FALSE)</f>
        <v>#REF!</v>
      </c>
      <c r="BM3824" s="5" t="s">
        <v>8444</v>
      </c>
      <c r="BN3824" s="5" t="s">
        <v>2986</v>
      </c>
      <c r="BO3824" s="5" t="s">
        <v>2986</v>
      </c>
      <c r="BU3824" s="5" t="s">
        <v>8444</v>
      </c>
      <c r="BV3824" s="5" t="s">
        <v>2986</v>
      </c>
      <c r="BW3824" s="5" t="s">
        <v>2986</v>
      </c>
    </row>
    <row r="3825" spans="51:75" x14ac:dyDescent="0.3">
      <c r="AY3825" s="12" t="e">
        <f>VLOOKUP(C3825,#REF!, 2,FALSE)</f>
        <v>#REF!</v>
      </c>
      <c r="BM3825" s="5" t="s">
        <v>8445</v>
      </c>
      <c r="BN3825" s="5" t="s">
        <v>2986</v>
      </c>
      <c r="BO3825" s="5" t="s">
        <v>5096</v>
      </c>
      <c r="BU3825" s="5" t="s">
        <v>8445</v>
      </c>
      <c r="BV3825" s="5" t="s">
        <v>2986</v>
      </c>
      <c r="BW3825" s="5" t="s">
        <v>5096</v>
      </c>
    </row>
    <row r="3826" spans="51:75" x14ac:dyDescent="0.3">
      <c r="AY3826" s="12" t="e">
        <f>VLOOKUP(C3826,#REF!, 2,FALSE)</f>
        <v>#REF!</v>
      </c>
      <c r="BM3826" s="5" t="s">
        <v>8446</v>
      </c>
      <c r="BN3826" s="5" t="s">
        <v>2986</v>
      </c>
      <c r="BO3826" s="5" t="s">
        <v>8447</v>
      </c>
      <c r="BU3826" s="5" t="s">
        <v>8446</v>
      </c>
      <c r="BV3826" s="5" t="s">
        <v>2986</v>
      </c>
      <c r="BW3826" s="5" t="s">
        <v>8447</v>
      </c>
    </row>
    <row r="3827" spans="51:75" x14ac:dyDescent="0.3">
      <c r="AY3827" s="12" t="e">
        <f>VLOOKUP(C3827,#REF!, 2,FALSE)</f>
        <v>#REF!</v>
      </c>
      <c r="BM3827" s="5" t="s">
        <v>8448</v>
      </c>
      <c r="BN3827" s="5" t="s">
        <v>2986</v>
      </c>
      <c r="BO3827" s="5" t="s">
        <v>2986</v>
      </c>
      <c r="BU3827" s="5" t="s">
        <v>8448</v>
      </c>
      <c r="BV3827" s="5" t="s">
        <v>2986</v>
      </c>
      <c r="BW3827" s="5" t="s">
        <v>2986</v>
      </c>
    </row>
    <row r="3828" spans="51:75" x14ac:dyDescent="0.3">
      <c r="AY3828" s="12" t="e">
        <f>VLOOKUP(C3828,#REF!, 2,FALSE)</f>
        <v>#REF!</v>
      </c>
      <c r="BM3828" s="5" t="s">
        <v>8449</v>
      </c>
      <c r="BN3828" s="5" t="s">
        <v>2986</v>
      </c>
      <c r="BO3828" s="5" t="s">
        <v>2986</v>
      </c>
      <c r="BU3828" s="5" t="s">
        <v>8449</v>
      </c>
      <c r="BV3828" s="5" t="s">
        <v>2986</v>
      </c>
      <c r="BW3828" s="5" t="s">
        <v>2986</v>
      </c>
    </row>
    <row r="3829" spans="51:75" x14ac:dyDescent="0.3">
      <c r="AY3829" s="12" t="e">
        <f>VLOOKUP(C3829,#REF!, 2,FALSE)</f>
        <v>#REF!</v>
      </c>
      <c r="BM3829" s="5" t="s">
        <v>8450</v>
      </c>
      <c r="BN3829" s="5" t="s">
        <v>2986</v>
      </c>
      <c r="BO3829" s="5" t="s">
        <v>2986</v>
      </c>
      <c r="BU3829" s="5" t="s">
        <v>8450</v>
      </c>
      <c r="BV3829" s="5" t="s">
        <v>2986</v>
      </c>
      <c r="BW3829" s="5" t="s">
        <v>2986</v>
      </c>
    </row>
    <row r="3830" spans="51:75" x14ac:dyDescent="0.3">
      <c r="AY3830" s="12" t="e">
        <f>VLOOKUP(C3830,#REF!, 2,FALSE)</f>
        <v>#REF!</v>
      </c>
      <c r="BM3830" s="5" t="s">
        <v>8451</v>
      </c>
      <c r="BN3830" s="5" t="s">
        <v>2986</v>
      </c>
      <c r="BO3830" s="5" t="s">
        <v>2986</v>
      </c>
      <c r="BU3830" s="5" t="s">
        <v>8451</v>
      </c>
      <c r="BV3830" s="5" t="s">
        <v>2986</v>
      </c>
      <c r="BW3830" s="5" t="s">
        <v>2986</v>
      </c>
    </row>
    <row r="3831" spans="51:75" x14ac:dyDescent="0.3">
      <c r="AY3831" s="12" t="e">
        <f>VLOOKUP(C3831,#REF!, 2,FALSE)</f>
        <v>#REF!</v>
      </c>
      <c r="BM3831" s="5" t="s">
        <v>8452</v>
      </c>
      <c r="BN3831" s="5" t="s">
        <v>2986</v>
      </c>
      <c r="BO3831" s="5" t="s">
        <v>2986</v>
      </c>
      <c r="BU3831" s="5" t="s">
        <v>8452</v>
      </c>
      <c r="BV3831" s="5" t="s">
        <v>2986</v>
      </c>
      <c r="BW3831" s="5" t="s">
        <v>2986</v>
      </c>
    </row>
    <row r="3832" spans="51:75" x14ac:dyDescent="0.3">
      <c r="AY3832" s="12" t="e">
        <f>VLOOKUP(C3832,#REF!, 2,FALSE)</f>
        <v>#REF!</v>
      </c>
      <c r="BM3832" s="5" t="s">
        <v>8453</v>
      </c>
      <c r="BN3832" s="5" t="s">
        <v>2986</v>
      </c>
      <c r="BO3832" s="5" t="s">
        <v>2986</v>
      </c>
      <c r="BU3832" s="5" t="s">
        <v>8453</v>
      </c>
      <c r="BV3832" s="5" t="s">
        <v>2986</v>
      </c>
      <c r="BW3832" s="5" t="s">
        <v>2986</v>
      </c>
    </row>
    <row r="3833" spans="51:75" x14ac:dyDescent="0.3">
      <c r="AY3833" s="12" t="e">
        <f>VLOOKUP(C3833,#REF!, 2,FALSE)</f>
        <v>#REF!</v>
      </c>
      <c r="BM3833" s="5" t="s">
        <v>8455</v>
      </c>
      <c r="BN3833" s="5" t="s">
        <v>2986</v>
      </c>
      <c r="BO3833" s="5" t="s">
        <v>2986</v>
      </c>
      <c r="BU3833" s="5" t="s">
        <v>8455</v>
      </c>
      <c r="BV3833" s="5" t="s">
        <v>2986</v>
      </c>
      <c r="BW3833" s="5" t="s">
        <v>2986</v>
      </c>
    </row>
    <row r="3834" spans="51:75" x14ac:dyDescent="0.3">
      <c r="AY3834" s="12" t="e">
        <f>VLOOKUP(C3834,#REF!, 2,FALSE)</f>
        <v>#REF!</v>
      </c>
      <c r="BM3834" s="5" t="s">
        <v>8456</v>
      </c>
      <c r="BN3834" s="5" t="s">
        <v>2986</v>
      </c>
      <c r="BO3834" s="5" t="s">
        <v>2986</v>
      </c>
      <c r="BU3834" s="5" t="s">
        <v>8456</v>
      </c>
      <c r="BV3834" s="5" t="s">
        <v>2986</v>
      </c>
      <c r="BW3834" s="5" t="s">
        <v>2986</v>
      </c>
    </row>
    <row r="3835" spans="51:75" x14ac:dyDescent="0.3">
      <c r="AY3835" s="12" t="e">
        <f>VLOOKUP(C3835,#REF!, 2,FALSE)</f>
        <v>#REF!</v>
      </c>
      <c r="BM3835" s="5" t="s">
        <v>8457</v>
      </c>
      <c r="BN3835" s="5" t="s">
        <v>2986</v>
      </c>
      <c r="BO3835" s="5" t="s">
        <v>773</v>
      </c>
      <c r="BU3835" s="5" t="s">
        <v>8457</v>
      </c>
      <c r="BV3835" s="5" t="s">
        <v>2986</v>
      </c>
      <c r="BW3835" s="5" t="s">
        <v>773</v>
      </c>
    </row>
    <row r="3836" spans="51:75" x14ac:dyDescent="0.3">
      <c r="AY3836" s="12" t="e">
        <f>VLOOKUP(C3836,#REF!, 2,FALSE)</f>
        <v>#REF!</v>
      </c>
      <c r="BM3836" s="5" t="s">
        <v>8458</v>
      </c>
      <c r="BN3836" s="5" t="s">
        <v>2986</v>
      </c>
      <c r="BO3836" s="5" t="s">
        <v>2986</v>
      </c>
      <c r="BU3836" s="5" t="s">
        <v>8458</v>
      </c>
      <c r="BV3836" s="5" t="s">
        <v>2986</v>
      </c>
      <c r="BW3836" s="5" t="s">
        <v>2986</v>
      </c>
    </row>
    <row r="3837" spans="51:75" x14ac:dyDescent="0.3">
      <c r="AY3837" s="12" t="e">
        <f>VLOOKUP(C3837,#REF!, 2,FALSE)</f>
        <v>#REF!</v>
      </c>
      <c r="BM3837" s="5" t="s">
        <v>8459</v>
      </c>
      <c r="BN3837" s="5" t="s">
        <v>2986</v>
      </c>
      <c r="BO3837" s="5" t="s">
        <v>8460</v>
      </c>
      <c r="BU3837" s="5" t="s">
        <v>8459</v>
      </c>
      <c r="BV3837" s="5" t="s">
        <v>2986</v>
      </c>
      <c r="BW3837" s="5" t="s">
        <v>8460</v>
      </c>
    </row>
    <row r="3838" spans="51:75" x14ac:dyDescent="0.3">
      <c r="AY3838" s="12" t="e">
        <f>VLOOKUP(C3838,#REF!, 2,FALSE)</f>
        <v>#REF!</v>
      </c>
      <c r="BM3838" s="5" t="s">
        <v>8461</v>
      </c>
      <c r="BN3838" s="5" t="s">
        <v>2986</v>
      </c>
      <c r="BO3838" s="5" t="s">
        <v>8462</v>
      </c>
      <c r="BU3838" s="5" t="s">
        <v>8461</v>
      </c>
      <c r="BV3838" s="5" t="s">
        <v>2986</v>
      </c>
      <c r="BW3838" s="5" t="s">
        <v>8462</v>
      </c>
    </row>
    <row r="3839" spans="51:75" x14ac:dyDescent="0.3">
      <c r="AY3839" s="12" t="e">
        <f>VLOOKUP(C3839,#REF!, 2,FALSE)</f>
        <v>#REF!</v>
      </c>
      <c r="BM3839" s="5" t="s">
        <v>8463</v>
      </c>
      <c r="BN3839" s="5" t="s">
        <v>2986</v>
      </c>
      <c r="BO3839" s="5" t="s">
        <v>2986</v>
      </c>
      <c r="BU3839" s="5" t="s">
        <v>8463</v>
      </c>
      <c r="BV3839" s="5" t="s">
        <v>2986</v>
      </c>
      <c r="BW3839" s="5" t="s">
        <v>2986</v>
      </c>
    </row>
    <row r="3840" spans="51:75" x14ac:dyDescent="0.3">
      <c r="AY3840" s="12" t="e">
        <f>VLOOKUP(C3840,#REF!, 2,FALSE)</f>
        <v>#REF!</v>
      </c>
      <c r="BM3840" s="5" t="s">
        <v>8464</v>
      </c>
      <c r="BN3840" s="5" t="s">
        <v>2986</v>
      </c>
      <c r="BO3840" s="5" t="s">
        <v>2986</v>
      </c>
      <c r="BU3840" s="5" t="s">
        <v>8464</v>
      </c>
      <c r="BV3840" s="5" t="s">
        <v>2986</v>
      </c>
      <c r="BW3840" s="5" t="s">
        <v>2986</v>
      </c>
    </row>
    <row r="3841" spans="51:75" x14ac:dyDescent="0.3">
      <c r="AY3841" s="12" t="e">
        <f>VLOOKUP(C3841,#REF!, 2,FALSE)</f>
        <v>#REF!</v>
      </c>
      <c r="BM3841" s="5" t="s">
        <v>8465</v>
      </c>
      <c r="BN3841" s="5" t="s">
        <v>1345</v>
      </c>
      <c r="BO3841" s="5" t="s">
        <v>8466</v>
      </c>
      <c r="BU3841" s="5" t="s">
        <v>8465</v>
      </c>
      <c r="BV3841" s="5" t="s">
        <v>1345</v>
      </c>
      <c r="BW3841" s="5" t="s">
        <v>8466</v>
      </c>
    </row>
    <row r="3842" spans="51:75" x14ac:dyDescent="0.3">
      <c r="AY3842" s="12" t="e">
        <f>VLOOKUP(C3842,#REF!, 2,FALSE)</f>
        <v>#REF!</v>
      </c>
      <c r="BM3842" s="5" t="s">
        <v>8467</v>
      </c>
      <c r="BN3842" s="5" t="s">
        <v>2986</v>
      </c>
      <c r="BO3842" s="5" t="s">
        <v>2986</v>
      </c>
      <c r="BU3842" s="5" t="s">
        <v>8467</v>
      </c>
      <c r="BV3842" s="5" t="s">
        <v>2986</v>
      </c>
      <c r="BW3842" s="5" t="s">
        <v>2986</v>
      </c>
    </row>
    <row r="3843" spans="51:75" x14ac:dyDescent="0.3">
      <c r="AY3843" s="12" t="e">
        <f>VLOOKUP(C3843,#REF!, 2,FALSE)</f>
        <v>#REF!</v>
      </c>
      <c r="BM3843" s="5" t="s">
        <v>8468</v>
      </c>
      <c r="BN3843" s="5" t="s">
        <v>2986</v>
      </c>
      <c r="BO3843" s="5" t="s">
        <v>2986</v>
      </c>
      <c r="BU3843" s="5" t="s">
        <v>8468</v>
      </c>
      <c r="BV3843" s="5" t="s">
        <v>2986</v>
      </c>
      <c r="BW3843" s="5" t="s">
        <v>2986</v>
      </c>
    </row>
    <row r="3844" spans="51:75" x14ac:dyDescent="0.3">
      <c r="AY3844" s="12" t="e">
        <f>VLOOKUP(C3844,#REF!, 2,FALSE)</f>
        <v>#REF!</v>
      </c>
      <c r="BM3844" s="5" t="s">
        <v>8470</v>
      </c>
      <c r="BN3844" s="5" t="s">
        <v>2986</v>
      </c>
      <c r="BO3844" s="5" t="s">
        <v>2986</v>
      </c>
      <c r="BU3844" s="5" t="s">
        <v>8470</v>
      </c>
      <c r="BV3844" s="5" t="s">
        <v>2986</v>
      </c>
      <c r="BW3844" s="5" t="s">
        <v>2986</v>
      </c>
    </row>
    <row r="3845" spans="51:75" x14ac:dyDescent="0.3">
      <c r="AY3845" s="12" t="e">
        <f>VLOOKUP(C3845,#REF!, 2,FALSE)</f>
        <v>#REF!</v>
      </c>
      <c r="BM3845" s="5" t="s">
        <v>464</v>
      </c>
      <c r="BN3845" s="5" t="s">
        <v>2986</v>
      </c>
      <c r="BO3845" s="5" t="s">
        <v>2986</v>
      </c>
      <c r="BU3845" s="5" t="s">
        <v>464</v>
      </c>
      <c r="BV3845" s="5" t="s">
        <v>2986</v>
      </c>
      <c r="BW3845" s="5" t="s">
        <v>2986</v>
      </c>
    </row>
    <row r="3846" spans="51:75" x14ac:dyDescent="0.3">
      <c r="AY3846" s="12" t="e">
        <f>VLOOKUP(C3846,#REF!, 2,FALSE)</f>
        <v>#REF!</v>
      </c>
      <c r="BM3846" s="5" t="s">
        <v>8472</v>
      </c>
      <c r="BN3846" s="5" t="s">
        <v>2986</v>
      </c>
      <c r="BO3846" s="5" t="s">
        <v>2986</v>
      </c>
      <c r="BU3846" s="5" t="s">
        <v>8472</v>
      </c>
      <c r="BV3846" s="5" t="s">
        <v>2986</v>
      </c>
      <c r="BW3846" s="5" t="s">
        <v>2986</v>
      </c>
    </row>
    <row r="3847" spans="51:75" x14ac:dyDescent="0.3">
      <c r="AY3847" s="12" t="e">
        <f>VLOOKUP(C3847,#REF!, 2,FALSE)</f>
        <v>#REF!</v>
      </c>
      <c r="BM3847" s="5" t="s">
        <v>8473</v>
      </c>
      <c r="BN3847" s="5" t="s">
        <v>2986</v>
      </c>
      <c r="BO3847" s="5" t="s">
        <v>2986</v>
      </c>
      <c r="BU3847" s="5" t="s">
        <v>8473</v>
      </c>
      <c r="BV3847" s="5" t="s">
        <v>2986</v>
      </c>
      <c r="BW3847" s="5" t="s">
        <v>2986</v>
      </c>
    </row>
    <row r="3848" spans="51:75" x14ac:dyDescent="0.3">
      <c r="AY3848" s="12" t="e">
        <f>VLOOKUP(C3848,#REF!, 2,FALSE)</f>
        <v>#REF!</v>
      </c>
      <c r="BM3848" s="5" t="s">
        <v>8474</v>
      </c>
      <c r="BN3848" s="5" t="s">
        <v>2986</v>
      </c>
      <c r="BO3848" s="5" t="s">
        <v>2986</v>
      </c>
      <c r="BU3848" s="5" t="s">
        <v>8474</v>
      </c>
      <c r="BV3848" s="5" t="s">
        <v>2986</v>
      </c>
      <c r="BW3848" s="5" t="s">
        <v>2986</v>
      </c>
    </row>
    <row r="3849" spans="51:75" x14ac:dyDescent="0.3">
      <c r="AY3849" s="12" t="e">
        <f>VLOOKUP(C3849,#REF!, 2,FALSE)</f>
        <v>#REF!</v>
      </c>
      <c r="BM3849" s="5" t="s">
        <v>8475</v>
      </c>
      <c r="BN3849" s="5" t="s">
        <v>2986</v>
      </c>
      <c r="BO3849" s="5" t="s">
        <v>2986</v>
      </c>
      <c r="BU3849" s="5" t="s">
        <v>8475</v>
      </c>
      <c r="BV3849" s="5" t="s">
        <v>2986</v>
      </c>
      <c r="BW3849" s="5" t="s">
        <v>2986</v>
      </c>
    </row>
    <row r="3850" spans="51:75" x14ac:dyDescent="0.3">
      <c r="AY3850" s="12" t="e">
        <f>VLOOKUP(C3850,#REF!, 2,FALSE)</f>
        <v>#REF!</v>
      </c>
      <c r="BM3850" s="5" t="s">
        <v>8476</v>
      </c>
      <c r="BN3850" s="5" t="s">
        <v>2986</v>
      </c>
      <c r="BO3850" s="5" t="s">
        <v>2986</v>
      </c>
      <c r="BU3850" s="5" t="s">
        <v>8476</v>
      </c>
      <c r="BV3850" s="5" t="s">
        <v>2986</v>
      </c>
      <c r="BW3850" s="5" t="s">
        <v>2986</v>
      </c>
    </row>
    <row r="3851" spans="51:75" x14ac:dyDescent="0.3">
      <c r="AY3851" s="12" t="e">
        <f>VLOOKUP(C3851,#REF!, 2,FALSE)</f>
        <v>#REF!</v>
      </c>
      <c r="BM3851" s="5" t="s">
        <v>1465</v>
      </c>
      <c r="BN3851" s="5" t="s">
        <v>2986</v>
      </c>
      <c r="BO3851" s="5" t="s">
        <v>2986</v>
      </c>
      <c r="BU3851" s="5" t="s">
        <v>1465</v>
      </c>
      <c r="BV3851" s="5" t="s">
        <v>2986</v>
      </c>
      <c r="BW3851" s="5" t="s">
        <v>2986</v>
      </c>
    </row>
    <row r="3852" spans="51:75" x14ac:dyDescent="0.3">
      <c r="AY3852" s="12" t="e">
        <f>VLOOKUP(C3852,#REF!, 2,FALSE)</f>
        <v>#REF!</v>
      </c>
      <c r="BM3852" s="5" t="s">
        <v>1466</v>
      </c>
      <c r="BN3852" s="5" t="s">
        <v>2986</v>
      </c>
      <c r="BO3852" s="5" t="s">
        <v>2986</v>
      </c>
      <c r="BU3852" s="5" t="s">
        <v>1466</v>
      </c>
      <c r="BV3852" s="5" t="s">
        <v>2986</v>
      </c>
      <c r="BW3852" s="5" t="s">
        <v>2986</v>
      </c>
    </row>
    <row r="3853" spans="51:75" x14ac:dyDescent="0.3">
      <c r="AY3853" s="12" t="e">
        <f>VLOOKUP(C3853,#REF!, 2,FALSE)</f>
        <v>#REF!</v>
      </c>
      <c r="BM3853" s="5" t="s">
        <v>8478</v>
      </c>
      <c r="BN3853" s="5" t="s">
        <v>2986</v>
      </c>
      <c r="BO3853" s="5" t="s">
        <v>2986</v>
      </c>
      <c r="BU3853" s="5" t="s">
        <v>8478</v>
      </c>
      <c r="BV3853" s="5" t="s">
        <v>2986</v>
      </c>
      <c r="BW3853" s="5" t="s">
        <v>2986</v>
      </c>
    </row>
    <row r="3854" spans="51:75" x14ac:dyDescent="0.3">
      <c r="AY3854" s="12" t="e">
        <f>VLOOKUP(C3854,#REF!, 2,FALSE)</f>
        <v>#REF!</v>
      </c>
      <c r="BM3854" s="5" t="s">
        <v>8479</v>
      </c>
      <c r="BN3854" s="5" t="s">
        <v>2986</v>
      </c>
      <c r="BO3854" s="5" t="s">
        <v>8480</v>
      </c>
      <c r="BU3854" s="5" t="s">
        <v>8479</v>
      </c>
      <c r="BV3854" s="5" t="s">
        <v>2986</v>
      </c>
      <c r="BW3854" s="5" t="s">
        <v>8480</v>
      </c>
    </row>
    <row r="3855" spans="51:75" x14ac:dyDescent="0.3">
      <c r="AY3855" s="12" t="e">
        <f>VLOOKUP(C3855,#REF!, 2,FALSE)</f>
        <v>#REF!</v>
      </c>
      <c r="BM3855" s="5" t="s">
        <v>8482</v>
      </c>
      <c r="BN3855" s="5" t="s">
        <v>855</v>
      </c>
      <c r="BO3855" s="5" t="s">
        <v>8483</v>
      </c>
      <c r="BU3855" s="5" t="s">
        <v>8482</v>
      </c>
      <c r="BV3855" s="5" t="s">
        <v>855</v>
      </c>
      <c r="BW3855" s="5" t="s">
        <v>8483</v>
      </c>
    </row>
    <row r="3856" spans="51:75" x14ac:dyDescent="0.3">
      <c r="AY3856" s="12" t="e">
        <f>VLOOKUP(C3856,#REF!, 2,FALSE)</f>
        <v>#REF!</v>
      </c>
      <c r="BM3856" s="5" t="s">
        <v>8484</v>
      </c>
      <c r="BN3856" s="5" t="s">
        <v>3010</v>
      </c>
      <c r="BO3856" s="5" t="s">
        <v>2883</v>
      </c>
      <c r="BU3856" s="5" t="s">
        <v>8484</v>
      </c>
      <c r="BV3856" s="5" t="s">
        <v>3010</v>
      </c>
      <c r="BW3856" s="5" t="s">
        <v>2883</v>
      </c>
    </row>
    <row r="3857" spans="51:75" x14ac:dyDescent="0.3">
      <c r="AY3857" s="12" t="e">
        <f>VLOOKUP(C3857,#REF!, 2,FALSE)</f>
        <v>#REF!</v>
      </c>
      <c r="BM3857" s="5" t="s">
        <v>490</v>
      </c>
      <c r="BN3857" s="5" t="s">
        <v>17000</v>
      </c>
      <c r="BO3857" s="5" t="s">
        <v>1861</v>
      </c>
      <c r="BU3857" s="5" t="s">
        <v>490</v>
      </c>
      <c r="BV3857" s="5" t="s">
        <v>17000</v>
      </c>
      <c r="BW3857" s="5" t="s">
        <v>1861</v>
      </c>
    </row>
    <row r="3858" spans="51:75" x14ac:dyDescent="0.3">
      <c r="AY3858" s="12" t="e">
        <f>VLOOKUP(C3858,#REF!, 2,FALSE)</f>
        <v>#REF!</v>
      </c>
      <c r="BM3858" s="5" t="s">
        <v>8485</v>
      </c>
      <c r="BN3858" s="5" t="s">
        <v>931</v>
      </c>
      <c r="BO3858" s="5" t="s">
        <v>1344</v>
      </c>
      <c r="BU3858" s="5" t="s">
        <v>8485</v>
      </c>
      <c r="BV3858" s="5" t="s">
        <v>931</v>
      </c>
      <c r="BW3858" s="5" t="s">
        <v>1344</v>
      </c>
    </row>
    <row r="3859" spans="51:75" x14ac:dyDescent="0.3">
      <c r="AY3859" s="12" t="e">
        <f>VLOOKUP(C3859,#REF!, 2,FALSE)</f>
        <v>#REF!</v>
      </c>
      <c r="BM3859" s="5" t="s">
        <v>1467</v>
      </c>
      <c r="BN3859" s="5" t="s">
        <v>926</v>
      </c>
      <c r="BO3859" s="5" t="s">
        <v>3545</v>
      </c>
      <c r="BU3859" s="5" t="s">
        <v>1467</v>
      </c>
      <c r="BV3859" s="5" t="s">
        <v>926</v>
      </c>
      <c r="BW3859" s="5" t="s">
        <v>3545</v>
      </c>
    </row>
    <row r="3860" spans="51:75" x14ac:dyDescent="0.3">
      <c r="AY3860" s="12" t="e">
        <f>VLOOKUP(C3860,#REF!, 2,FALSE)</f>
        <v>#REF!</v>
      </c>
      <c r="BM3860" s="5" t="s">
        <v>8488</v>
      </c>
      <c r="BN3860" s="5" t="s">
        <v>3007</v>
      </c>
      <c r="BO3860" s="5" t="s">
        <v>8489</v>
      </c>
      <c r="BU3860" s="5" t="s">
        <v>8488</v>
      </c>
      <c r="BV3860" s="5" t="s">
        <v>3007</v>
      </c>
      <c r="BW3860" s="5" t="s">
        <v>8489</v>
      </c>
    </row>
    <row r="3861" spans="51:75" x14ac:dyDescent="0.3">
      <c r="AY3861" s="12" t="e">
        <f>VLOOKUP(C3861,#REF!, 2,FALSE)</f>
        <v>#REF!</v>
      </c>
      <c r="BM3861" s="5" t="s">
        <v>1468</v>
      </c>
      <c r="BN3861" s="5" t="s">
        <v>17000</v>
      </c>
      <c r="BO3861" s="5" t="s">
        <v>8490</v>
      </c>
      <c r="BU3861" s="5" t="s">
        <v>1468</v>
      </c>
      <c r="BV3861" s="5" t="s">
        <v>17000</v>
      </c>
      <c r="BW3861" s="5" t="s">
        <v>8490</v>
      </c>
    </row>
    <row r="3862" spans="51:75" x14ac:dyDescent="0.3">
      <c r="AY3862" s="12" t="e">
        <f>VLOOKUP(C3862,#REF!, 2,FALSE)</f>
        <v>#REF!</v>
      </c>
      <c r="BM3862" s="5" t="s">
        <v>481</v>
      </c>
      <c r="BN3862" s="5" t="s">
        <v>3010</v>
      </c>
      <c r="BO3862" s="5" t="s">
        <v>3681</v>
      </c>
      <c r="BU3862" s="5" t="s">
        <v>481</v>
      </c>
      <c r="BV3862" s="5" t="s">
        <v>3010</v>
      </c>
      <c r="BW3862" s="5" t="s">
        <v>3681</v>
      </c>
    </row>
    <row r="3863" spans="51:75" x14ac:dyDescent="0.3">
      <c r="AY3863" s="12" t="e">
        <f>VLOOKUP(C3863,#REF!, 2,FALSE)</f>
        <v>#REF!</v>
      </c>
      <c r="BM3863" s="5" t="s">
        <v>8491</v>
      </c>
      <c r="BN3863" s="5" t="s">
        <v>3050</v>
      </c>
      <c r="BO3863" s="5" t="s">
        <v>8492</v>
      </c>
      <c r="BU3863" s="5" t="s">
        <v>8491</v>
      </c>
      <c r="BV3863" s="5" t="s">
        <v>3050</v>
      </c>
      <c r="BW3863" s="5" t="s">
        <v>8492</v>
      </c>
    </row>
    <row r="3864" spans="51:75" x14ac:dyDescent="0.3">
      <c r="AY3864" s="12" t="e">
        <f>VLOOKUP(C3864,#REF!, 2,FALSE)</f>
        <v>#REF!</v>
      </c>
      <c r="BM3864" s="5" t="s">
        <v>1469</v>
      </c>
      <c r="BN3864" s="5" t="s">
        <v>3007</v>
      </c>
      <c r="BO3864" s="5" t="s">
        <v>8493</v>
      </c>
      <c r="BU3864" s="5" t="s">
        <v>1469</v>
      </c>
      <c r="BV3864" s="5" t="s">
        <v>3007</v>
      </c>
      <c r="BW3864" s="5" t="s">
        <v>8493</v>
      </c>
    </row>
    <row r="3865" spans="51:75" x14ac:dyDescent="0.3">
      <c r="AY3865" s="12" t="e">
        <f>VLOOKUP(C3865,#REF!, 2,FALSE)</f>
        <v>#REF!</v>
      </c>
      <c r="BM3865" s="5" t="s">
        <v>8494</v>
      </c>
      <c r="BN3865" s="5" t="s">
        <v>3261</v>
      </c>
      <c r="BO3865" s="5" t="s">
        <v>2986</v>
      </c>
      <c r="BU3865" s="5" t="s">
        <v>8494</v>
      </c>
      <c r="BV3865" s="5" t="s">
        <v>3261</v>
      </c>
      <c r="BW3865" s="5" t="s">
        <v>2986</v>
      </c>
    </row>
    <row r="3866" spans="51:75" x14ac:dyDescent="0.3">
      <c r="AY3866" s="12" t="e">
        <f>VLOOKUP(C3866,#REF!, 2,FALSE)</f>
        <v>#REF!</v>
      </c>
      <c r="BM3866" s="5" t="s">
        <v>8496</v>
      </c>
      <c r="BN3866" s="5" t="s">
        <v>3007</v>
      </c>
      <c r="BO3866" s="5" t="s">
        <v>4783</v>
      </c>
      <c r="BU3866" s="5" t="s">
        <v>8496</v>
      </c>
      <c r="BV3866" s="5" t="s">
        <v>3007</v>
      </c>
      <c r="BW3866" s="5" t="s">
        <v>4783</v>
      </c>
    </row>
    <row r="3867" spans="51:75" x14ac:dyDescent="0.3">
      <c r="AY3867" s="12" t="e">
        <f>VLOOKUP(C3867,#REF!, 2,FALSE)</f>
        <v>#REF!</v>
      </c>
      <c r="BM3867" s="5" t="s">
        <v>8498</v>
      </c>
      <c r="BN3867" s="5" t="s">
        <v>1345</v>
      </c>
      <c r="BO3867" s="5" t="s">
        <v>2986</v>
      </c>
      <c r="BU3867" s="5" t="s">
        <v>8498</v>
      </c>
      <c r="BV3867" s="5" t="s">
        <v>1345</v>
      </c>
      <c r="BW3867" s="5" t="s">
        <v>2986</v>
      </c>
    </row>
    <row r="3868" spans="51:75" x14ac:dyDescent="0.3">
      <c r="AY3868" s="12" t="e">
        <f>VLOOKUP(C3868,#REF!, 2,FALSE)</f>
        <v>#REF!</v>
      </c>
      <c r="BM3868" s="5" t="s">
        <v>8499</v>
      </c>
      <c r="BN3868" s="5" t="s">
        <v>3010</v>
      </c>
      <c r="BO3868" s="5" t="s">
        <v>2986</v>
      </c>
      <c r="BU3868" s="5" t="s">
        <v>8499</v>
      </c>
      <c r="BV3868" s="5" t="s">
        <v>3010</v>
      </c>
      <c r="BW3868" s="5" t="s">
        <v>2986</v>
      </c>
    </row>
    <row r="3869" spans="51:75" x14ac:dyDescent="0.3">
      <c r="AY3869" s="12" t="e">
        <f>VLOOKUP(C3869,#REF!, 2,FALSE)</f>
        <v>#REF!</v>
      </c>
      <c r="BM3869" s="5" t="s">
        <v>489</v>
      </c>
      <c r="BN3869" s="5" t="s">
        <v>3010</v>
      </c>
      <c r="BO3869" s="5" t="s">
        <v>8501</v>
      </c>
      <c r="BU3869" s="5" t="s">
        <v>489</v>
      </c>
      <c r="BV3869" s="5" t="s">
        <v>3010</v>
      </c>
      <c r="BW3869" s="5" t="s">
        <v>8501</v>
      </c>
    </row>
    <row r="3870" spans="51:75" x14ac:dyDescent="0.3">
      <c r="AY3870" s="12" t="e">
        <f>VLOOKUP(C3870,#REF!, 2,FALSE)</f>
        <v>#REF!</v>
      </c>
      <c r="BM3870" s="5" t="s">
        <v>8502</v>
      </c>
      <c r="BN3870" s="5" t="s">
        <v>1345</v>
      </c>
      <c r="BO3870" s="5" t="s">
        <v>8503</v>
      </c>
      <c r="BU3870" s="5" t="s">
        <v>8502</v>
      </c>
      <c r="BV3870" s="5" t="s">
        <v>1345</v>
      </c>
      <c r="BW3870" s="5" t="s">
        <v>8503</v>
      </c>
    </row>
    <row r="3871" spans="51:75" x14ac:dyDescent="0.3">
      <c r="AY3871" s="12" t="e">
        <f>VLOOKUP(C3871,#REF!, 2,FALSE)</f>
        <v>#REF!</v>
      </c>
      <c r="BM3871" s="5" t="s">
        <v>8504</v>
      </c>
      <c r="BN3871" s="5" t="s">
        <v>2986</v>
      </c>
      <c r="BO3871" s="5" t="s">
        <v>8505</v>
      </c>
      <c r="BU3871" s="5" t="s">
        <v>8504</v>
      </c>
      <c r="BV3871" s="5" t="s">
        <v>2986</v>
      </c>
      <c r="BW3871" s="5" t="s">
        <v>8505</v>
      </c>
    </row>
    <row r="3872" spans="51:75" x14ac:dyDescent="0.3">
      <c r="AY3872" s="12" t="e">
        <f>VLOOKUP(C3872,#REF!, 2,FALSE)</f>
        <v>#REF!</v>
      </c>
      <c r="BM3872" s="5" t="s">
        <v>8506</v>
      </c>
      <c r="BN3872" s="5" t="s">
        <v>2986</v>
      </c>
      <c r="BO3872" s="5" t="s">
        <v>8507</v>
      </c>
      <c r="BU3872" s="5" t="s">
        <v>8506</v>
      </c>
      <c r="BV3872" s="5" t="s">
        <v>2986</v>
      </c>
      <c r="BW3872" s="5" t="s">
        <v>8507</v>
      </c>
    </row>
    <row r="3873" spans="51:75" x14ac:dyDescent="0.3">
      <c r="AY3873" s="12" t="e">
        <f>VLOOKUP(C3873,#REF!, 2,FALSE)</f>
        <v>#REF!</v>
      </c>
      <c r="BM3873" s="5" t="s">
        <v>8508</v>
      </c>
      <c r="BN3873" s="5" t="s">
        <v>17000</v>
      </c>
      <c r="BO3873" s="5" t="s">
        <v>1127</v>
      </c>
      <c r="BU3873" s="5" t="s">
        <v>8508</v>
      </c>
      <c r="BV3873" s="5" t="s">
        <v>17000</v>
      </c>
      <c r="BW3873" s="5" t="s">
        <v>1127</v>
      </c>
    </row>
    <row r="3874" spans="51:75" x14ac:dyDescent="0.3">
      <c r="AY3874" s="12" t="e">
        <f>VLOOKUP(C3874,#REF!, 2,FALSE)</f>
        <v>#REF!</v>
      </c>
      <c r="BM3874" s="5" t="s">
        <v>8509</v>
      </c>
      <c r="BN3874" s="5" t="s">
        <v>17000</v>
      </c>
      <c r="BO3874" s="5" t="s">
        <v>6685</v>
      </c>
      <c r="BU3874" s="5" t="s">
        <v>8509</v>
      </c>
      <c r="BV3874" s="5" t="s">
        <v>17000</v>
      </c>
      <c r="BW3874" s="5" t="s">
        <v>6685</v>
      </c>
    </row>
    <row r="3875" spans="51:75" x14ac:dyDescent="0.3">
      <c r="AY3875" s="12" t="e">
        <f>VLOOKUP(C3875,#REF!, 2,FALSE)</f>
        <v>#REF!</v>
      </c>
      <c r="BM3875" s="5" t="s">
        <v>1470</v>
      </c>
      <c r="BN3875" s="5" t="s">
        <v>17000</v>
      </c>
      <c r="BO3875" s="5" t="s">
        <v>8510</v>
      </c>
      <c r="BU3875" s="5" t="s">
        <v>1470</v>
      </c>
      <c r="BV3875" s="5" t="s">
        <v>17000</v>
      </c>
      <c r="BW3875" s="5" t="s">
        <v>8510</v>
      </c>
    </row>
    <row r="3876" spans="51:75" x14ac:dyDescent="0.3">
      <c r="AY3876" s="12" t="e">
        <f>VLOOKUP(C3876,#REF!, 2,FALSE)</f>
        <v>#REF!</v>
      </c>
      <c r="BM3876" s="5" t="s">
        <v>1471</v>
      </c>
      <c r="BN3876" s="5" t="s">
        <v>17000</v>
      </c>
      <c r="BO3876" s="5" t="s">
        <v>8511</v>
      </c>
      <c r="BU3876" s="5" t="s">
        <v>1471</v>
      </c>
      <c r="BV3876" s="5" t="s">
        <v>17000</v>
      </c>
      <c r="BW3876" s="5" t="s">
        <v>8511</v>
      </c>
    </row>
    <row r="3877" spans="51:75" x14ac:dyDescent="0.3">
      <c r="AY3877" s="12" t="e">
        <f>VLOOKUP(C3877,#REF!, 2,FALSE)</f>
        <v>#REF!</v>
      </c>
      <c r="BM3877" s="5" t="s">
        <v>8512</v>
      </c>
      <c r="BN3877" s="5" t="s">
        <v>706</v>
      </c>
      <c r="BO3877" s="5" t="s">
        <v>3595</v>
      </c>
      <c r="BU3877" s="5" t="s">
        <v>8512</v>
      </c>
      <c r="BV3877" s="5" t="s">
        <v>706</v>
      </c>
      <c r="BW3877" s="5" t="s">
        <v>3595</v>
      </c>
    </row>
    <row r="3878" spans="51:75" x14ac:dyDescent="0.3">
      <c r="AY3878" s="12" t="e">
        <f>VLOOKUP(C3878,#REF!, 2,FALSE)</f>
        <v>#REF!</v>
      </c>
      <c r="BM3878" s="5" t="s">
        <v>8513</v>
      </c>
      <c r="BN3878" s="5" t="s">
        <v>616</v>
      </c>
      <c r="BO3878" s="5" t="s">
        <v>2986</v>
      </c>
      <c r="BU3878" s="5" t="s">
        <v>8513</v>
      </c>
      <c r="BV3878" s="5" t="s">
        <v>616</v>
      </c>
      <c r="BW3878" s="5" t="s">
        <v>2986</v>
      </c>
    </row>
    <row r="3879" spans="51:75" x14ac:dyDescent="0.3">
      <c r="AY3879" s="12" t="e">
        <f>VLOOKUP(C3879,#REF!, 2,FALSE)</f>
        <v>#REF!</v>
      </c>
      <c r="BM3879" s="5" t="s">
        <v>474</v>
      </c>
      <c r="BN3879" s="5" t="s">
        <v>929</v>
      </c>
      <c r="BO3879" s="5" t="s">
        <v>2986</v>
      </c>
      <c r="BU3879" s="5" t="s">
        <v>474</v>
      </c>
      <c r="BV3879" s="5" t="s">
        <v>929</v>
      </c>
      <c r="BW3879" s="5" t="s">
        <v>2986</v>
      </c>
    </row>
    <row r="3880" spans="51:75" x14ac:dyDescent="0.3">
      <c r="AY3880" s="12" t="e">
        <f>VLOOKUP(C3880,#REF!, 2,FALSE)</f>
        <v>#REF!</v>
      </c>
      <c r="BM3880" s="5" t="s">
        <v>8515</v>
      </c>
      <c r="BN3880" s="5" t="s">
        <v>2454</v>
      </c>
      <c r="BO3880" s="5" t="s">
        <v>8516</v>
      </c>
      <c r="BU3880" s="5" t="s">
        <v>8515</v>
      </c>
      <c r="BV3880" s="5" t="s">
        <v>2454</v>
      </c>
      <c r="BW3880" s="5" t="s">
        <v>8516</v>
      </c>
    </row>
    <row r="3881" spans="51:75" x14ac:dyDescent="0.3">
      <c r="AY3881" s="12" t="e">
        <f>VLOOKUP(C3881,#REF!, 2,FALSE)</f>
        <v>#REF!</v>
      </c>
      <c r="BM3881" s="5" t="s">
        <v>8518</v>
      </c>
      <c r="BN3881" s="5" t="s">
        <v>615</v>
      </c>
      <c r="BO3881" s="5" t="s">
        <v>2986</v>
      </c>
      <c r="BU3881" s="5" t="s">
        <v>8518</v>
      </c>
      <c r="BV3881" s="5" t="s">
        <v>615</v>
      </c>
      <c r="BW3881" s="5" t="s">
        <v>2986</v>
      </c>
    </row>
    <row r="3882" spans="51:75" x14ac:dyDescent="0.3">
      <c r="AY3882" s="12" t="e">
        <f>VLOOKUP(C3882,#REF!, 2,FALSE)</f>
        <v>#REF!</v>
      </c>
      <c r="BM3882" s="5" t="s">
        <v>8519</v>
      </c>
      <c r="BN3882" s="5" t="s">
        <v>669</v>
      </c>
      <c r="BO3882" s="5" t="s">
        <v>4457</v>
      </c>
      <c r="BU3882" s="5" t="s">
        <v>8519</v>
      </c>
      <c r="BV3882" s="5" t="s">
        <v>669</v>
      </c>
      <c r="BW3882" s="5" t="s">
        <v>4457</v>
      </c>
    </row>
    <row r="3883" spans="51:75" x14ac:dyDescent="0.3">
      <c r="AY3883" s="12" t="e">
        <f>VLOOKUP(C3883,#REF!, 2,FALSE)</f>
        <v>#REF!</v>
      </c>
      <c r="BM3883" s="5" t="s">
        <v>8520</v>
      </c>
      <c r="BN3883" s="5" t="s">
        <v>669</v>
      </c>
      <c r="BO3883" s="5" t="s">
        <v>8522</v>
      </c>
      <c r="BU3883" s="5" t="s">
        <v>8520</v>
      </c>
      <c r="BV3883" s="5" t="s">
        <v>669</v>
      </c>
      <c r="BW3883" s="5" t="s">
        <v>8522</v>
      </c>
    </row>
    <row r="3884" spans="51:75" x14ac:dyDescent="0.3">
      <c r="AY3884" s="12" t="e">
        <f>VLOOKUP(C3884,#REF!, 2,FALSE)</f>
        <v>#REF!</v>
      </c>
      <c r="BM3884" s="5" t="s">
        <v>8524</v>
      </c>
      <c r="BN3884" s="5" t="s">
        <v>3092</v>
      </c>
      <c r="BO3884" s="5" t="s">
        <v>8525</v>
      </c>
      <c r="BU3884" s="5" t="s">
        <v>8524</v>
      </c>
      <c r="BV3884" s="5" t="s">
        <v>3092</v>
      </c>
      <c r="BW3884" s="5" t="s">
        <v>8525</v>
      </c>
    </row>
    <row r="3885" spans="51:75" x14ac:dyDescent="0.3">
      <c r="AY3885" s="12" t="e">
        <f>VLOOKUP(C3885,#REF!, 2,FALSE)</f>
        <v>#REF!</v>
      </c>
      <c r="BM3885" s="5" t="s">
        <v>8526</v>
      </c>
      <c r="BN3885" s="5" t="s">
        <v>615</v>
      </c>
      <c r="BO3885" s="5" t="s">
        <v>5364</v>
      </c>
      <c r="BU3885" s="5" t="s">
        <v>8526</v>
      </c>
      <c r="BV3885" s="5" t="s">
        <v>615</v>
      </c>
      <c r="BW3885" s="5" t="s">
        <v>5364</v>
      </c>
    </row>
    <row r="3886" spans="51:75" x14ac:dyDescent="0.3">
      <c r="AY3886" s="12" t="e">
        <f>VLOOKUP(C3886,#REF!, 2,FALSE)</f>
        <v>#REF!</v>
      </c>
      <c r="BM3886" s="5" t="s">
        <v>8527</v>
      </c>
      <c r="BN3886" s="5" t="s">
        <v>855</v>
      </c>
      <c r="BO3886" s="5" t="s">
        <v>3924</v>
      </c>
      <c r="BU3886" s="5" t="s">
        <v>8527</v>
      </c>
      <c r="BV3886" s="5" t="s">
        <v>855</v>
      </c>
      <c r="BW3886" s="5" t="s">
        <v>3924</v>
      </c>
    </row>
    <row r="3887" spans="51:75" x14ac:dyDescent="0.3">
      <c r="AY3887" s="12" t="e">
        <f>VLOOKUP(C3887,#REF!, 2,FALSE)</f>
        <v>#REF!</v>
      </c>
      <c r="BM3887" s="5" t="s">
        <v>8528</v>
      </c>
      <c r="BN3887" s="5" t="s">
        <v>855</v>
      </c>
      <c r="BO3887" s="5" t="s">
        <v>8529</v>
      </c>
      <c r="BU3887" s="5" t="s">
        <v>8528</v>
      </c>
      <c r="BV3887" s="5" t="s">
        <v>855</v>
      </c>
      <c r="BW3887" s="5" t="s">
        <v>8529</v>
      </c>
    </row>
    <row r="3888" spans="51:75" x14ac:dyDescent="0.3">
      <c r="AY3888" s="12" t="e">
        <f>VLOOKUP(C3888,#REF!, 2,FALSE)</f>
        <v>#REF!</v>
      </c>
      <c r="BM3888" s="5" t="s">
        <v>8530</v>
      </c>
      <c r="BN3888" s="5" t="s">
        <v>3010</v>
      </c>
      <c r="BO3888" s="5" t="s">
        <v>8531</v>
      </c>
      <c r="BU3888" s="5" t="s">
        <v>8530</v>
      </c>
      <c r="BV3888" s="5" t="s">
        <v>3010</v>
      </c>
      <c r="BW3888" s="5" t="s">
        <v>8531</v>
      </c>
    </row>
    <row r="3889" spans="51:75" x14ac:dyDescent="0.3">
      <c r="AY3889" s="12" t="e">
        <f>VLOOKUP(C3889,#REF!, 2,FALSE)</f>
        <v>#REF!</v>
      </c>
      <c r="BM3889" s="5" t="s">
        <v>8532</v>
      </c>
      <c r="BN3889" s="5" t="s">
        <v>2986</v>
      </c>
      <c r="BO3889" s="5" t="s">
        <v>2986</v>
      </c>
      <c r="BU3889" s="5" t="s">
        <v>8532</v>
      </c>
      <c r="BV3889" s="5" t="s">
        <v>2986</v>
      </c>
      <c r="BW3889" s="5" t="s">
        <v>2986</v>
      </c>
    </row>
    <row r="3890" spans="51:75" x14ac:dyDescent="0.3">
      <c r="AY3890" s="12" t="e">
        <f>VLOOKUP(C3890,#REF!, 2,FALSE)</f>
        <v>#REF!</v>
      </c>
      <c r="BM3890" s="5" t="s">
        <v>8534</v>
      </c>
      <c r="BN3890" s="5" t="s">
        <v>17000</v>
      </c>
      <c r="BO3890" s="5" t="s">
        <v>8535</v>
      </c>
      <c r="BU3890" s="5" t="s">
        <v>8534</v>
      </c>
      <c r="BV3890" s="5" t="s">
        <v>17000</v>
      </c>
      <c r="BW3890" s="5" t="s">
        <v>8535</v>
      </c>
    </row>
    <row r="3891" spans="51:75" x14ac:dyDescent="0.3">
      <c r="AY3891" s="12" t="e">
        <f>VLOOKUP(C3891,#REF!, 2,FALSE)</f>
        <v>#REF!</v>
      </c>
      <c r="BM3891" s="5" t="s">
        <v>8536</v>
      </c>
      <c r="BN3891" s="5" t="s">
        <v>2986</v>
      </c>
      <c r="BO3891" s="5" t="s">
        <v>2986</v>
      </c>
      <c r="BU3891" s="5" t="s">
        <v>8536</v>
      </c>
      <c r="BV3891" s="5" t="s">
        <v>2986</v>
      </c>
      <c r="BW3891" s="5" t="s">
        <v>2986</v>
      </c>
    </row>
    <row r="3892" spans="51:75" x14ac:dyDescent="0.3">
      <c r="AY3892" s="12" t="e">
        <f>VLOOKUP(C3892,#REF!, 2,FALSE)</f>
        <v>#REF!</v>
      </c>
      <c r="BM3892" s="5" t="s">
        <v>8537</v>
      </c>
      <c r="BN3892" s="5" t="s">
        <v>2986</v>
      </c>
      <c r="BO3892" s="5" t="s">
        <v>2986</v>
      </c>
      <c r="BU3892" s="5" t="s">
        <v>8537</v>
      </c>
      <c r="BV3892" s="5" t="s">
        <v>2986</v>
      </c>
      <c r="BW3892" s="5" t="s">
        <v>2986</v>
      </c>
    </row>
    <row r="3893" spans="51:75" x14ac:dyDescent="0.3">
      <c r="AY3893" s="12" t="e">
        <f>VLOOKUP(C3893,#REF!, 2,FALSE)</f>
        <v>#REF!</v>
      </c>
      <c r="BM3893" s="5" t="s">
        <v>8539</v>
      </c>
      <c r="BN3893" s="5" t="s">
        <v>17000</v>
      </c>
      <c r="BO3893" s="5" t="s">
        <v>1265</v>
      </c>
      <c r="BU3893" s="5" t="s">
        <v>8539</v>
      </c>
      <c r="BV3893" s="5" t="s">
        <v>17000</v>
      </c>
      <c r="BW3893" s="5" t="s">
        <v>1265</v>
      </c>
    </row>
    <row r="3894" spans="51:75" x14ac:dyDescent="0.3">
      <c r="AY3894" s="12" t="e">
        <f>VLOOKUP(C3894,#REF!, 2,FALSE)</f>
        <v>#REF!</v>
      </c>
      <c r="BM3894" s="5" t="s">
        <v>8540</v>
      </c>
      <c r="BN3894" s="5" t="s">
        <v>2986</v>
      </c>
      <c r="BO3894" s="5" t="s">
        <v>2986</v>
      </c>
      <c r="BU3894" s="5" t="s">
        <v>8540</v>
      </c>
      <c r="BV3894" s="5" t="s">
        <v>2986</v>
      </c>
      <c r="BW3894" s="5" t="s">
        <v>2986</v>
      </c>
    </row>
    <row r="3895" spans="51:75" x14ac:dyDescent="0.3">
      <c r="AY3895" s="12" t="e">
        <f>VLOOKUP(C3895,#REF!, 2,FALSE)</f>
        <v>#REF!</v>
      </c>
      <c r="BM3895" s="5" t="s">
        <v>8541</v>
      </c>
      <c r="BN3895" s="5" t="s">
        <v>2986</v>
      </c>
      <c r="BO3895" s="5" t="s">
        <v>2986</v>
      </c>
      <c r="BU3895" s="5" t="s">
        <v>8541</v>
      </c>
      <c r="BV3895" s="5" t="s">
        <v>2986</v>
      </c>
      <c r="BW3895" s="5" t="s">
        <v>2986</v>
      </c>
    </row>
    <row r="3896" spans="51:75" x14ac:dyDescent="0.3">
      <c r="AY3896" s="12" t="e">
        <f>VLOOKUP(C3896,#REF!, 2,FALSE)</f>
        <v>#REF!</v>
      </c>
      <c r="BM3896" s="5" t="s">
        <v>8542</v>
      </c>
      <c r="BN3896" s="5" t="s">
        <v>623</v>
      </c>
      <c r="BO3896" s="5" t="s">
        <v>2986</v>
      </c>
      <c r="BU3896" s="5" t="s">
        <v>8542</v>
      </c>
      <c r="BV3896" s="5" t="s">
        <v>623</v>
      </c>
      <c r="BW3896" s="5" t="s">
        <v>2986</v>
      </c>
    </row>
    <row r="3897" spans="51:75" x14ac:dyDescent="0.3">
      <c r="AY3897" s="12" t="e">
        <f>VLOOKUP(C3897,#REF!, 2,FALSE)</f>
        <v>#REF!</v>
      </c>
      <c r="BM3897" s="5" t="s">
        <v>8543</v>
      </c>
      <c r="BN3897" s="5" t="s">
        <v>713</v>
      </c>
      <c r="BO3897" s="5" t="s">
        <v>2986</v>
      </c>
      <c r="BU3897" s="5" t="s">
        <v>8543</v>
      </c>
      <c r="BV3897" s="5" t="s">
        <v>713</v>
      </c>
      <c r="BW3897" s="5" t="s">
        <v>2986</v>
      </c>
    </row>
    <row r="3898" spans="51:75" x14ac:dyDescent="0.3">
      <c r="AY3898" s="12" t="e">
        <f>VLOOKUP(C3898,#REF!, 2,FALSE)</f>
        <v>#REF!</v>
      </c>
      <c r="BM3898" s="5" t="s">
        <v>457</v>
      </c>
      <c r="BN3898" s="5" t="s">
        <v>615</v>
      </c>
      <c r="BO3898" s="5" t="s">
        <v>8546</v>
      </c>
      <c r="BU3898" s="5" t="s">
        <v>457</v>
      </c>
      <c r="BV3898" s="5" t="s">
        <v>615</v>
      </c>
      <c r="BW3898" s="5" t="s">
        <v>8546</v>
      </c>
    </row>
    <row r="3899" spans="51:75" x14ac:dyDescent="0.3">
      <c r="AY3899" s="12" t="e">
        <f>VLOOKUP(C3899,#REF!, 2,FALSE)</f>
        <v>#REF!</v>
      </c>
      <c r="BM3899" s="5" t="s">
        <v>8547</v>
      </c>
      <c r="BN3899" s="5" t="s">
        <v>1403</v>
      </c>
      <c r="BO3899" s="5" t="s">
        <v>2986</v>
      </c>
      <c r="BU3899" s="5" t="s">
        <v>8547</v>
      </c>
      <c r="BV3899" s="5" t="s">
        <v>1403</v>
      </c>
      <c r="BW3899" s="5" t="s">
        <v>2986</v>
      </c>
    </row>
    <row r="3900" spans="51:75" x14ac:dyDescent="0.3">
      <c r="AY3900" s="12" t="e">
        <f>VLOOKUP(C3900,#REF!, 2,FALSE)</f>
        <v>#REF!</v>
      </c>
      <c r="BM3900" s="5" t="s">
        <v>8548</v>
      </c>
      <c r="BN3900" s="5" t="s">
        <v>639</v>
      </c>
      <c r="BO3900" s="5" t="s">
        <v>2986</v>
      </c>
      <c r="BU3900" s="5" t="s">
        <v>8548</v>
      </c>
      <c r="BV3900" s="5" t="s">
        <v>639</v>
      </c>
      <c r="BW3900" s="5" t="s">
        <v>2986</v>
      </c>
    </row>
    <row r="3901" spans="51:75" x14ac:dyDescent="0.3">
      <c r="AY3901" s="12" t="e">
        <f>VLOOKUP(C3901,#REF!, 2,FALSE)</f>
        <v>#REF!</v>
      </c>
      <c r="BM3901" s="5" t="s">
        <v>8549</v>
      </c>
      <c r="BN3901" s="5" t="s">
        <v>2986</v>
      </c>
      <c r="BO3901" s="5" t="s">
        <v>8550</v>
      </c>
      <c r="BU3901" s="5" t="s">
        <v>8549</v>
      </c>
      <c r="BV3901" s="5" t="s">
        <v>2986</v>
      </c>
      <c r="BW3901" s="5" t="s">
        <v>8550</v>
      </c>
    </row>
    <row r="3902" spans="51:75" x14ac:dyDescent="0.3">
      <c r="AY3902" s="12" t="e">
        <f>VLOOKUP(C3902,#REF!, 2,FALSE)</f>
        <v>#REF!</v>
      </c>
      <c r="BM3902" s="5" t="s">
        <v>8551</v>
      </c>
      <c r="BN3902" s="5" t="s">
        <v>669</v>
      </c>
      <c r="BO3902" s="5" t="s">
        <v>2986</v>
      </c>
      <c r="BU3902" s="5" t="s">
        <v>8551</v>
      </c>
      <c r="BV3902" s="5" t="s">
        <v>669</v>
      </c>
      <c r="BW3902" s="5" t="s">
        <v>2986</v>
      </c>
    </row>
    <row r="3903" spans="51:75" x14ac:dyDescent="0.3">
      <c r="AY3903" s="12" t="e">
        <f>VLOOKUP(C3903,#REF!, 2,FALSE)</f>
        <v>#REF!</v>
      </c>
      <c r="BM3903" s="5" t="s">
        <v>8552</v>
      </c>
      <c r="BN3903" s="5" t="s">
        <v>3010</v>
      </c>
      <c r="BO3903" s="5" t="s">
        <v>1265</v>
      </c>
      <c r="BU3903" s="5" t="s">
        <v>8552</v>
      </c>
      <c r="BV3903" s="5" t="s">
        <v>3010</v>
      </c>
      <c r="BW3903" s="5" t="s">
        <v>1265</v>
      </c>
    </row>
    <row r="3904" spans="51:75" x14ac:dyDescent="0.3">
      <c r="AY3904" s="12" t="e">
        <f>VLOOKUP(C3904,#REF!, 2,FALSE)</f>
        <v>#REF!</v>
      </c>
      <c r="BM3904" s="5" t="s">
        <v>8553</v>
      </c>
      <c r="BN3904" s="5" t="s">
        <v>2986</v>
      </c>
      <c r="BO3904" s="5" t="s">
        <v>2986</v>
      </c>
      <c r="BU3904" s="5" t="s">
        <v>8553</v>
      </c>
      <c r="BV3904" s="5" t="s">
        <v>2986</v>
      </c>
      <c r="BW3904" s="5" t="s">
        <v>2986</v>
      </c>
    </row>
    <row r="3905" spans="51:75" x14ac:dyDescent="0.3">
      <c r="AY3905" s="12" t="e">
        <f>VLOOKUP(C3905,#REF!, 2,FALSE)</f>
        <v>#REF!</v>
      </c>
      <c r="BM3905" s="5" t="s">
        <v>8555</v>
      </c>
      <c r="BN3905" s="5" t="s">
        <v>3092</v>
      </c>
      <c r="BO3905" s="5" t="s">
        <v>2986</v>
      </c>
      <c r="BU3905" s="5" t="s">
        <v>8555</v>
      </c>
      <c r="BV3905" s="5" t="s">
        <v>3092</v>
      </c>
      <c r="BW3905" s="5" t="s">
        <v>2986</v>
      </c>
    </row>
    <row r="3906" spans="51:75" x14ac:dyDescent="0.3">
      <c r="AY3906" s="12" t="e">
        <f>VLOOKUP(C3906,#REF!, 2,FALSE)</f>
        <v>#REF!</v>
      </c>
      <c r="BM3906" s="5" t="s">
        <v>8557</v>
      </c>
      <c r="BN3906" s="5" t="s">
        <v>1403</v>
      </c>
      <c r="BO3906" s="5" t="s">
        <v>2986</v>
      </c>
      <c r="BU3906" s="5" t="s">
        <v>8557</v>
      </c>
      <c r="BV3906" s="5" t="s">
        <v>1403</v>
      </c>
      <c r="BW3906" s="5" t="s">
        <v>2986</v>
      </c>
    </row>
    <row r="3907" spans="51:75" x14ac:dyDescent="0.3">
      <c r="AY3907" s="12" t="e">
        <f>VLOOKUP(C3907,#REF!, 2,FALSE)</f>
        <v>#REF!</v>
      </c>
      <c r="BM3907" s="5" t="s">
        <v>8558</v>
      </c>
      <c r="BN3907" s="5" t="s">
        <v>17000</v>
      </c>
      <c r="BO3907" s="5" t="s">
        <v>8560</v>
      </c>
      <c r="BU3907" s="5" t="s">
        <v>8558</v>
      </c>
      <c r="BV3907" s="5" t="s">
        <v>17000</v>
      </c>
      <c r="BW3907" s="5" t="s">
        <v>8560</v>
      </c>
    </row>
    <row r="3908" spans="51:75" x14ac:dyDescent="0.3">
      <c r="AY3908" s="12" t="e">
        <f>VLOOKUP(C3908,#REF!, 2,FALSE)</f>
        <v>#REF!</v>
      </c>
      <c r="BM3908" s="5" t="s">
        <v>8561</v>
      </c>
      <c r="BN3908" s="5" t="s">
        <v>931</v>
      </c>
      <c r="BO3908" s="5" t="s">
        <v>740</v>
      </c>
      <c r="BU3908" s="5" t="s">
        <v>8561</v>
      </c>
      <c r="BV3908" s="5" t="s">
        <v>931</v>
      </c>
      <c r="BW3908" s="5" t="s">
        <v>740</v>
      </c>
    </row>
    <row r="3909" spans="51:75" x14ac:dyDescent="0.3">
      <c r="AY3909" s="12" t="e">
        <f>VLOOKUP(C3909,#REF!, 2,FALSE)</f>
        <v>#REF!</v>
      </c>
      <c r="BM3909" s="5" t="s">
        <v>8562</v>
      </c>
      <c r="BN3909" s="5" t="s">
        <v>949</v>
      </c>
      <c r="BO3909" s="5" t="s">
        <v>2986</v>
      </c>
      <c r="BU3909" s="5" t="s">
        <v>8562</v>
      </c>
      <c r="BV3909" s="5" t="s">
        <v>949</v>
      </c>
      <c r="BW3909" s="5" t="s">
        <v>2986</v>
      </c>
    </row>
    <row r="3910" spans="51:75" x14ac:dyDescent="0.3">
      <c r="AY3910" s="12" t="e">
        <f>VLOOKUP(C3910,#REF!, 2,FALSE)</f>
        <v>#REF!</v>
      </c>
      <c r="BM3910" s="5" t="s">
        <v>8563</v>
      </c>
      <c r="BN3910" s="5" t="s">
        <v>2986</v>
      </c>
      <c r="BO3910" s="5" t="s">
        <v>2986</v>
      </c>
      <c r="BU3910" s="5" t="s">
        <v>8563</v>
      </c>
      <c r="BV3910" s="5" t="s">
        <v>2986</v>
      </c>
      <c r="BW3910" s="5" t="s">
        <v>2986</v>
      </c>
    </row>
    <row r="3911" spans="51:75" x14ac:dyDescent="0.3">
      <c r="AY3911" s="12" t="e">
        <f>VLOOKUP(C3911,#REF!, 2,FALSE)</f>
        <v>#REF!</v>
      </c>
      <c r="BM3911" s="5" t="s">
        <v>8564</v>
      </c>
      <c r="BN3911" s="5" t="s">
        <v>2986</v>
      </c>
      <c r="BO3911" s="5" t="s">
        <v>2986</v>
      </c>
      <c r="BU3911" s="5" t="s">
        <v>8564</v>
      </c>
      <c r="BV3911" s="5" t="s">
        <v>2986</v>
      </c>
      <c r="BW3911" s="5" t="s">
        <v>2986</v>
      </c>
    </row>
    <row r="3912" spans="51:75" x14ac:dyDescent="0.3">
      <c r="AY3912" s="12" t="e">
        <f>VLOOKUP(C3912,#REF!, 2,FALSE)</f>
        <v>#REF!</v>
      </c>
      <c r="BM3912" s="5" t="s">
        <v>8565</v>
      </c>
      <c r="BN3912" s="5" t="s">
        <v>806</v>
      </c>
      <c r="BO3912" s="5" t="s">
        <v>2986</v>
      </c>
      <c r="BU3912" s="5" t="s">
        <v>8565</v>
      </c>
      <c r="BV3912" s="5" t="s">
        <v>806</v>
      </c>
      <c r="BW3912" s="5" t="s">
        <v>2986</v>
      </c>
    </row>
    <row r="3913" spans="51:75" x14ac:dyDescent="0.3">
      <c r="AY3913" s="12" t="e">
        <f>VLOOKUP(C3913,#REF!, 2,FALSE)</f>
        <v>#REF!</v>
      </c>
      <c r="BM3913" s="5" t="s">
        <v>8566</v>
      </c>
      <c r="BN3913" s="5" t="s">
        <v>2986</v>
      </c>
      <c r="BO3913" s="5" t="s">
        <v>2986</v>
      </c>
      <c r="BU3913" s="5" t="s">
        <v>8566</v>
      </c>
      <c r="BV3913" s="5" t="s">
        <v>2986</v>
      </c>
      <c r="BW3913" s="5" t="s">
        <v>2986</v>
      </c>
    </row>
    <row r="3914" spans="51:75" x14ac:dyDescent="0.3">
      <c r="AY3914" s="12" t="e">
        <f>VLOOKUP(C3914,#REF!, 2,FALSE)</f>
        <v>#REF!</v>
      </c>
      <c r="BM3914" s="5" t="s">
        <v>8567</v>
      </c>
      <c r="BN3914" s="5" t="s">
        <v>2986</v>
      </c>
      <c r="BO3914" s="5" t="s">
        <v>8568</v>
      </c>
      <c r="BU3914" s="5" t="s">
        <v>8567</v>
      </c>
      <c r="BV3914" s="5" t="s">
        <v>2986</v>
      </c>
      <c r="BW3914" s="5" t="s">
        <v>8568</v>
      </c>
    </row>
    <row r="3915" spans="51:75" x14ac:dyDescent="0.3">
      <c r="AY3915" s="12" t="e">
        <f>VLOOKUP(C3915,#REF!, 2,FALSE)</f>
        <v>#REF!</v>
      </c>
      <c r="BM3915" s="5" t="s">
        <v>8569</v>
      </c>
      <c r="BN3915" s="5" t="s">
        <v>642</v>
      </c>
      <c r="BO3915" s="5" t="s">
        <v>2986</v>
      </c>
      <c r="BU3915" s="5" t="s">
        <v>8569</v>
      </c>
      <c r="BV3915" s="5" t="s">
        <v>642</v>
      </c>
      <c r="BW3915" s="5" t="s">
        <v>2986</v>
      </c>
    </row>
    <row r="3916" spans="51:75" x14ac:dyDescent="0.3">
      <c r="AY3916" s="12" t="e">
        <f>VLOOKUP(C3916,#REF!, 2,FALSE)</f>
        <v>#REF!</v>
      </c>
      <c r="BM3916" s="5" t="s">
        <v>8570</v>
      </c>
      <c r="BN3916" s="5" t="s">
        <v>2986</v>
      </c>
      <c r="BO3916" s="5" t="s">
        <v>7246</v>
      </c>
      <c r="BU3916" s="5" t="s">
        <v>8570</v>
      </c>
      <c r="BV3916" s="5" t="s">
        <v>2986</v>
      </c>
      <c r="BW3916" s="5" t="s">
        <v>7246</v>
      </c>
    </row>
    <row r="3917" spans="51:75" x14ac:dyDescent="0.3">
      <c r="AY3917" s="12" t="e">
        <f>VLOOKUP(C3917,#REF!, 2,FALSE)</f>
        <v>#REF!</v>
      </c>
      <c r="BM3917" s="5" t="s">
        <v>8572</v>
      </c>
      <c r="BN3917" s="5" t="s">
        <v>2986</v>
      </c>
      <c r="BO3917" s="5" t="s">
        <v>4395</v>
      </c>
      <c r="BU3917" s="5" t="s">
        <v>8572</v>
      </c>
      <c r="BV3917" s="5" t="s">
        <v>2986</v>
      </c>
      <c r="BW3917" s="5" t="s">
        <v>4395</v>
      </c>
    </row>
    <row r="3918" spans="51:75" x14ac:dyDescent="0.3">
      <c r="AY3918" s="12" t="e">
        <f>VLOOKUP(C3918,#REF!, 2,FALSE)</f>
        <v>#REF!</v>
      </c>
      <c r="BM3918" s="5" t="s">
        <v>8573</v>
      </c>
      <c r="BN3918" s="5" t="s">
        <v>2986</v>
      </c>
      <c r="BO3918" s="5" t="s">
        <v>5472</v>
      </c>
      <c r="BU3918" s="5" t="s">
        <v>8573</v>
      </c>
      <c r="BV3918" s="5" t="s">
        <v>2986</v>
      </c>
      <c r="BW3918" s="5" t="s">
        <v>5472</v>
      </c>
    </row>
    <row r="3919" spans="51:75" x14ac:dyDescent="0.3">
      <c r="AY3919" s="12" t="e">
        <f>VLOOKUP(C3919,#REF!, 2,FALSE)</f>
        <v>#REF!</v>
      </c>
      <c r="BM3919" s="5" t="s">
        <v>8574</v>
      </c>
      <c r="BN3919" s="5" t="s">
        <v>2986</v>
      </c>
      <c r="BO3919" s="5" t="s">
        <v>1958</v>
      </c>
      <c r="BU3919" s="5" t="s">
        <v>8574</v>
      </c>
      <c r="BV3919" s="5" t="s">
        <v>2986</v>
      </c>
      <c r="BW3919" s="5" t="s">
        <v>1958</v>
      </c>
    </row>
    <row r="3920" spans="51:75" x14ac:dyDescent="0.3">
      <c r="AY3920" s="12" t="e">
        <f>VLOOKUP(C3920,#REF!, 2,FALSE)</f>
        <v>#REF!</v>
      </c>
      <c r="BM3920" s="5" t="s">
        <v>8575</v>
      </c>
      <c r="BN3920" s="5" t="s">
        <v>926</v>
      </c>
      <c r="BO3920" s="5" t="s">
        <v>8576</v>
      </c>
      <c r="BU3920" s="5" t="s">
        <v>8575</v>
      </c>
      <c r="BV3920" s="5" t="s">
        <v>926</v>
      </c>
      <c r="BW3920" s="5" t="s">
        <v>8576</v>
      </c>
    </row>
    <row r="3921" spans="51:75" x14ac:dyDescent="0.3">
      <c r="AY3921" s="12" t="e">
        <f>VLOOKUP(C3921,#REF!, 2,FALSE)</f>
        <v>#REF!</v>
      </c>
      <c r="BM3921" s="5" t="s">
        <v>8577</v>
      </c>
      <c r="BN3921" s="5" t="s">
        <v>2982</v>
      </c>
      <c r="BO3921" s="5" t="s">
        <v>2374</v>
      </c>
      <c r="BU3921" s="5" t="s">
        <v>8577</v>
      </c>
      <c r="BV3921" s="5" t="s">
        <v>2982</v>
      </c>
      <c r="BW3921" s="5" t="s">
        <v>2374</v>
      </c>
    </row>
    <row r="3922" spans="51:75" x14ac:dyDescent="0.3">
      <c r="AY3922" s="12" t="e">
        <f>VLOOKUP(C3922,#REF!, 2,FALSE)</f>
        <v>#REF!</v>
      </c>
      <c r="BM3922" s="5" t="s">
        <v>8579</v>
      </c>
      <c r="BN3922" s="5" t="s">
        <v>623</v>
      </c>
      <c r="BO3922" s="5" t="s">
        <v>8580</v>
      </c>
      <c r="BU3922" s="5" t="s">
        <v>8579</v>
      </c>
      <c r="BV3922" s="5" t="s">
        <v>623</v>
      </c>
      <c r="BW3922" s="5" t="s">
        <v>8580</v>
      </c>
    </row>
    <row r="3923" spans="51:75" x14ac:dyDescent="0.3">
      <c r="AY3923" s="12" t="e">
        <f>VLOOKUP(C3923,#REF!, 2,FALSE)</f>
        <v>#REF!</v>
      </c>
      <c r="BM3923" s="5" t="s">
        <v>8581</v>
      </c>
      <c r="BN3923" s="5" t="s">
        <v>2986</v>
      </c>
      <c r="BO3923" s="5" t="s">
        <v>8582</v>
      </c>
      <c r="BU3923" s="5" t="s">
        <v>8581</v>
      </c>
      <c r="BV3923" s="5" t="s">
        <v>2986</v>
      </c>
      <c r="BW3923" s="5" t="s">
        <v>8582</v>
      </c>
    </row>
    <row r="3924" spans="51:75" x14ac:dyDescent="0.3">
      <c r="AY3924" s="12" t="e">
        <f>VLOOKUP(C3924,#REF!, 2,FALSE)</f>
        <v>#REF!</v>
      </c>
      <c r="BM3924" s="5" t="s">
        <v>8583</v>
      </c>
      <c r="BN3924" s="5" t="s">
        <v>2986</v>
      </c>
      <c r="BO3924" s="5" t="s">
        <v>6595</v>
      </c>
      <c r="BU3924" s="5" t="s">
        <v>8583</v>
      </c>
      <c r="BV3924" s="5" t="s">
        <v>2986</v>
      </c>
      <c r="BW3924" s="5" t="s">
        <v>6595</v>
      </c>
    </row>
    <row r="3925" spans="51:75" x14ac:dyDescent="0.3">
      <c r="AY3925" s="12" t="e">
        <f>VLOOKUP(C3925,#REF!, 2,FALSE)</f>
        <v>#REF!</v>
      </c>
      <c r="BM3925" s="5" t="s">
        <v>8584</v>
      </c>
      <c r="BN3925" s="5" t="s">
        <v>642</v>
      </c>
      <c r="BO3925" s="5" t="s">
        <v>2986</v>
      </c>
      <c r="BU3925" s="5" t="s">
        <v>8584</v>
      </c>
      <c r="BV3925" s="5" t="s">
        <v>642</v>
      </c>
      <c r="BW3925" s="5" t="s">
        <v>2986</v>
      </c>
    </row>
    <row r="3926" spans="51:75" x14ac:dyDescent="0.3">
      <c r="AY3926" s="12" t="e">
        <f>VLOOKUP(C3926,#REF!, 2,FALSE)</f>
        <v>#REF!</v>
      </c>
      <c r="BM3926" s="5" t="s">
        <v>8585</v>
      </c>
      <c r="BN3926" s="5" t="s">
        <v>2986</v>
      </c>
      <c r="BO3926" s="5" t="s">
        <v>2986</v>
      </c>
      <c r="BU3926" s="5" t="s">
        <v>8585</v>
      </c>
      <c r="BV3926" s="5" t="s">
        <v>2986</v>
      </c>
      <c r="BW3926" s="5" t="s">
        <v>2986</v>
      </c>
    </row>
    <row r="3927" spans="51:75" x14ac:dyDescent="0.3">
      <c r="AY3927" s="12" t="e">
        <f>VLOOKUP(C3927,#REF!, 2,FALSE)</f>
        <v>#REF!</v>
      </c>
      <c r="BM3927" s="5" t="s">
        <v>8587</v>
      </c>
      <c r="BN3927" s="5" t="s">
        <v>774</v>
      </c>
      <c r="BO3927" s="5" t="s">
        <v>8588</v>
      </c>
      <c r="BU3927" s="5" t="s">
        <v>8587</v>
      </c>
      <c r="BV3927" s="5" t="s">
        <v>774</v>
      </c>
      <c r="BW3927" s="5" t="s">
        <v>8588</v>
      </c>
    </row>
    <row r="3928" spans="51:75" x14ac:dyDescent="0.3">
      <c r="AY3928" s="12" t="e">
        <f>VLOOKUP(C3928,#REF!, 2,FALSE)</f>
        <v>#REF!</v>
      </c>
      <c r="BM3928" s="5" t="s">
        <v>8589</v>
      </c>
      <c r="BN3928" s="5" t="s">
        <v>786</v>
      </c>
      <c r="BO3928" s="5" t="s">
        <v>5676</v>
      </c>
      <c r="BU3928" s="5" t="s">
        <v>8589</v>
      </c>
      <c r="BV3928" s="5" t="s">
        <v>786</v>
      </c>
      <c r="BW3928" s="5" t="s">
        <v>5676</v>
      </c>
    </row>
    <row r="3929" spans="51:75" x14ac:dyDescent="0.3">
      <c r="AY3929" s="12" t="e">
        <f>VLOOKUP(C3929,#REF!, 2,FALSE)</f>
        <v>#REF!</v>
      </c>
      <c r="BM3929" s="5" t="s">
        <v>8590</v>
      </c>
      <c r="BN3929" s="5" t="s">
        <v>783</v>
      </c>
      <c r="BO3929" s="5" t="s">
        <v>2986</v>
      </c>
      <c r="BU3929" s="5" t="s">
        <v>8590</v>
      </c>
      <c r="BV3929" s="5" t="s">
        <v>783</v>
      </c>
      <c r="BW3929" s="5" t="s">
        <v>2986</v>
      </c>
    </row>
    <row r="3930" spans="51:75" x14ac:dyDescent="0.3">
      <c r="AY3930" s="12" t="e">
        <f>VLOOKUP(C3930,#REF!, 2,FALSE)</f>
        <v>#REF!</v>
      </c>
      <c r="BM3930" s="5" t="s">
        <v>8591</v>
      </c>
      <c r="BN3930" s="5" t="s">
        <v>781</v>
      </c>
      <c r="BO3930" s="5" t="s">
        <v>8593</v>
      </c>
      <c r="BU3930" s="5" t="s">
        <v>8591</v>
      </c>
      <c r="BV3930" s="5" t="s">
        <v>781</v>
      </c>
      <c r="BW3930" s="5" t="s">
        <v>8593</v>
      </c>
    </row>
    <row r="3931" spans="51:75" x14ac:dyDescent="0.3">
      <c r="AY3931" s="12" t="e">
        <f>VLOOKUP(C3931,#REF!, 2,FALSE)</f>
        <v>#REF!</v>
      </c>
      <c r="BM3931" s="5" t="s">
        <v>8594</v>
      </c>
      <c r="BN3931" s="5" t="s">
        <v>813</v>
      </c>
      <c r="BO3931" s="5" t="s">
        <v>5775</v>
      </c>
      <c r="BU3931" s="5" t="s">
        <v>8594</v>
      </c>
      <c r="BV3931" s="5" t="s">
        <v>813</v>
      </c>
      <c r="BW3931" s="5" t="s">
        <v>5775</v>
      </c>
    </row>
    <row r="3932" spans="51:75" x14ac:dyDescent="0.3">
      <c r="AY3932" s="12" t="e">
        <f>VLOOKUP(C3932,#REF!, 2,FALSE)</f>
        <v>#REF!</v>
      </c>
      <c r="BM3932" s="5" t="s">
        <v>8595</v>
      </c>
      <c r="BN3932" s="5" t="s">
        <v>619</v>
      </c>
      <c r="BO3932" s="5" t="s">
        <v>2986</v>
      </c>
      <c r="BU3932" s="5" t="s">
        <v>8595</v>
      </c>
      <c r="BV3932" s="5" t="s">
        <v>619</v>
      </c>
      <c r="BW3932" s="5" t="s">
        <v>2986</v>
      </c>
    </row>
    <row r="3933" spans="51:75" x14ac:dyDescent="0.3">
      <c r="AY3933" s="12" t="e">
        <f>VLOOKUP(C3933,#REF!, 2,FALSE)</f>
        <v>#REF!</v>
      </c>
      <c r="BM3933" s="5" t="s">
        <v>8596</v>
      </c>
      <c r="BN3933" s="5" t="s">
        <v>669</v>
      </c>
      <c r="BO3933" s="5" t="s">
        <v>8597</v>
      </c>
      <c r="BU3933" s="5" t="s">
        <v>8596</v>
      </c>
      <c r="BV3933" s="5" t="s">
        <v>669</v>
      </c>
      <c r="BW3933" s="5" t="s">
        <v>8597</v>
      </c>
    </row>
    <row r="3934" spans="51:75" x14ac:dyDescent="0.3">
      <c r="AY3934" s="12" t="e">
        <f>VLOOKUP(C3934,#REF!, 2,FALSE)</f>
        <v>#REF!</v>
      </c>
      <c r="BM3934" s="5" t="s">
        <v>8598</v>
      </c>
      <c r="BN3934" s="5" t="s">
        <v>790</v>
      </c>
      <c r="BO3934" s="5" t="s">
        <v>2986</v>
      </c>
      <c r="BU3934" s="5" t="s">
        <v>8598</v>
      </c>
      <c r="BV3934" s="5" t="s">
        <v>790</v>
      </c>
      <c r="BW3934" s="5" t="s">
        <v>2986</v>
      </c>
    </row>
    <row r="3935" spans="51:75" x14ac:dyDescent="0.3">
      <c r="AY3935" s="12" t="e">
        <f>VLOOKUP(C3935,#REF!, 2,FALSE)</f>
        <v>#REF!</v>
      </c>
      <c r="BM3935" s="5" t="s">
        <v>8599</v>
      </c>
      <c r="BN3935" s="5" t="s">
        <v>805</v>
      </c>
      <c r="BO3935" s="5" t="s">
        <v>2986</v>
      </c>
      <c r="BU3935" s="5" t="s">
        <v>8599</v>
      </c>
      <c r="BV3935" s="5" t="s">
        <v>805</v>
      </c>
      <c r="BW3935" s="5" t="s">
        <v>2986</v>
      </c>
    </row>
    <row r="3936" spans="51:75" x14ac:dyDescent="0.3">
      <c r="AY3936" s="12" t="e">
        <f>VLOOKUP(C3936,#REF!, 2,FALSE)</f>
        <v>#REF!</v>
      </c>
      <c r="BM3936" s="5" t="s">
        <v>8601</v>
      </c>
      <c r="BN3936" s="5" t="s">
        <v>3010</v>
      </c>
      <c r="BO3936" s="5" t="s">
        <v>4348</v>
      </c>
      <c r="BU3936" s="5" t="s">
        <v>8601</v>
      </c>
      <c r="BV3936" s="5" t="s">
        <v>3010</v>
      </c>
      <c r="BW3936" s="5" t="s">
        <v>4348</v>
      </c>
    </row>
    <row r="3937" spans="51:75" x14ac:dyDescent="0.3">
      <c r="AY3937" s="12" t="e">
        <f>VLOOKUP(C3937,#REF!, 2,FALSE)</f>
        <v>#REF!</v>
      </c>
      <c r="BM3937" s="5" t="s">
        <v>1474</v>
      </c>
      <c r="BN3937" s="5" t="s">
        <v>2986</v>
      </c>
      <c r="BO3937" s="5" t="s">
        <v>8602</v>
      </c>
      <c r="BU3937" s="5" t="s">
        <v>1474</v>
      </c>
      <c r="BV3937" s="5" t="s">
        <v>2986</v>
      </c>
      <c r="BW3937" s="5" t="s">
        <v>8602</v>
      </c>
    </row>
    <row r="3938" spans="51:75" x14ac:dyDescent="0.3">
      <c r="AY3938" s="12" t="e">
        <f>VLOOKUP(C3938,#REF!, 2,FALSE)</f>
        <v>#REF!</v>
      </c>
      <c r="BM3938" s="5" t="s">
        <v>8603</v>
      </c>
      <c r="BN3938" s="5" t="s">
        <v>2986</v>
      </c>
      <c r="BO3938" s="5" t="s">
        <v>8604</v>
      </c>
      <c r="BU3938" s="5" t="s">
        <v>8603</v>
      </c>
      <c r="BV3938" s="5" t="s">
        <v>2986</v>
      </c>
      <c r="BW3938" s="5" t="s">
        <v>8604</v>
      </c>
    </row>
    <row r="3939" spans="51:75" x14ac:dyDescent="0.3">
      <c r="AY3939" s="12" t="e">
        <f>VLOOKUP(C3939,#REF!, 2,FALSE)</f>
        <v>#REF!</v>
      </c>
      <c r="BM3939" s="5" t="s">
        <v>8605</v>
      </c>
      <c r="BN3939" s="5" t="s">
        <v>621</v>
      </c>
      <c r="BO3939" s="5" t="s">
        <v>3140</v>
      </c>
      <c r="BU3939" s="5" t="s">
        <v>8605</v>
      </c>
      <c r="BV3939" s="5" t="s">
        <v>621</v>
      </c>
      <c r="BW3939" s="5" t="s">
        <v>3140</v>
      </c>
    </row>
    <row r="3940" spans="51:75" x14ac:dyDescent="0.3">
      <c r="AY3940" s="12" t="e">
        <f>VLOOKUP(C3940,#REF!, 2,FALSE)</f>
        <v>#REF!</v>
      </c>
      <c r="BM3940" s="5" t="s">
        <v>8607</v>
      </c>
      <c r="BN3940" s="5" t="s">
        <v>790</v>
      </c>
      <c r="BO3940" s="5" t="s">
        <v>8608</v>
      </c>
      <c r="BU3940" s="5" t="s">
        <v>8607</v>
      </c>
      <c r="BV3940" s="5" t="s">
        <v>790</v>
      </c>
      <c r="BW3940" s="5" t="s">
        <v>8608</v>
      </c>
    </row>
    <row r="3941" spans="51:75" x14ac:dyDescent="0.3">
      <c r="AY3941" s="12" t="e">
        <f>VLOOKUP(C3941,#REF!, 2,FALSE)</f>
        <v>#REF!</v>
      </c>
      <c r="BM3941" s="5" t="s">
        <v>8609</v>
      </c>
      <c r="BN3941" s="5" t="s">
        <v>778</v>
      </c>
      <c r="BO3941" s="5" t="s">
        <v>1668</v>
      </c>
      <c r="BU3941" s="5" t="s">
        <v>8609</v>
      </c>
      <c r="BV3941" s="5" t="s">
        <v>778</v>
      </c>
      <c r="BW3941" s="5" t="s">
        <v>1668</v>
      </c>
    </row>
    <row r="3942" spans="51:75" x14ac:dyDescent="0.3">
      <c r="AY3942" s="12" t="e">
        <f>VLOOKUP(C3942,#REF!, 2,FALSE)</f>
        <v>#REF!</v>
      </c>
      <c r="BM3942" s="5" t="s">
        <v>8610</v>
      </c>
      <c r="BN3942" s="5" t="s">
        <v>2982</v>
      </c>
      <c r="BO3942" s="5" t="s">
        <v>8611</v>
      </c>
      <c r="BU3942" s="5" t="s">
        <v>8610</v>
      </c>
      <c r="BV3942" s="5" t="s">
        <v>2982</v>
      </c>
      <c r="BW3942" s="5" t="s">
        <v>8611</v>
      </c>
    </row>
    <row r="3943" spans="51:75" x14ac:dyDescent="0.3">
      <c r="AY3943" s="12" t="e">
        <f>VLOOKUP(C3943,#REF!, 2,FALSE)</f>
        <v>#REF!</v>
      </c>
      <c r="BM3943" s="5" t="s">
        <v>8612</v>
      </c>
      <c r="BN3943" s="5" t="s">
        <v>669</v>
      </c>
      <c r="BO3943" s="5" t="s">
        <v>1779</v>
      </c>
      <c r="BU3943" s="5" t="s">
        <v>8612</v>
      </c>
      <c r="BV3943" s="5" t="s">
        <v>669</v>
      </c>
      <c r="BW3943" s="5" t="s">
        <v>1779</v>
      </c>
    </row>
    <row r="3944" spans="51:75" x14ac:dyDescent="0.3">
      <c r="AY3944" s="12" t="e">
        <f>VLOOKUP(C3944,#REF!, 2,FALSE)</f>
        <v>#REF!</v>
      </c>
      <c r="BM3944" s="5" t="s">
        <v>8613</v>
      </c>
      <c r="BN3944" s="5" t="s">
        <v>790</v>
      </c>
      <c r="BO3944" s="5" t="s">
        <v>8614</v>
      </c>
      <c r="BU3944" s="5" t="s">
        <v>8613</v>
      </c>
      <c r="BV3944" s="5" t="s">
        <v>790</v>
      </c>
      <c r="BW3944" s="5" t="s">
        <v>8614</v>
      </c>
    </row>
    <row r="3945" spans="51:75" x14ac:dyDescent="0.3">
      <c r="AY3945" s="12" t="e">
        <f>VLOOKUP(C3945,#REF!, 2,FALSE)</f>
        <v>#REF!</v>
      </c>
      <c r="BM3945" s="5" t="s">
        <v>8615</v>
      </c>
      <c r="BN3945" s="5" t="s">
        <v>669</v>
      </c>
      <c r="BO3945" s="5" t="s">
        <v>3812</v>
      </c>
      <c r="BU3945" s="5" t="s">
        <v>8615</v>
      </c>
      <c r="BV3945" s="5" t="s">
        <v>669</v>
      </c>
      <c r="BW3945" s="5" t="s">
        <v>3812</v>
      </c>
    </row>
    <row r="3946" spans="51:75" x14ac:dyDescent="0.3">
      <c r="AY3946" s="12" t="e">
        <f>VLOOKUP(C3946,#REF!, 2,FALSE)</f>
        <v>#REF!</v>
      </c>
      <c r="BM3946" s="5" t="s">
        <v>8616</v>
      </c>
      <c r="BN3946" s="5" t="s">
        <v>3010</v>
      </c>
      <c r="BO3946" s="5" t="s">
        <v>1779</v>
      </c>
      <c r="BU3946" s="5" t="s">
        <v>8616</v>
      </c>
      <c r="BV3946" s="5" t="s">
        <v>3010</v>
      </c>
      <c r="BW3946" s="5" t="s">
        <v>1779</v>
      </c>
    </row>
    <row r="3947" spans="51:75" x14ac:dyDescent="0.3">
      <c r="AY3947" s="12" t="e">
        <f>VLOOKUP(C3947,#REF!, 2,FALSE)</f>
        <v>#REF!</v>
      </c>
      <c r="BM3947" s="5" t="s">
        <v>8617</v>
      </c>
      <c r="BN3947" s="5" t="s">
        <v>855</v>
      </c>
      <c r="BO3947" s="5" t="s">
        <v>8618</v>
      </c>
      <c r="BU3947" s="5" t="s">
        <v>8617</v>
      </c>
      <c r="BV3947" s="5" t="s">
        <v>855</v>
      </c>
      <c r="BW3947" s="5" t="s">
        <v>8618</v>
      </c>
    </row>
    <row r="3948" spans="51:75" x14ac:dyDescent="0.3">
      <c r="AY3948" s="12" t="e">
        <f>VLOOKUP(C3948,#REF!, 2,FALSE)</f>
        <v>#REF!</v>
      </c>
      <c r="BM3948" s="5" t="s">
        <v>8619</v>
      </c>
      <c r="BN3948" s="5" t="s">
        <v>783</v>
      </c>
      <c r="BO3948" s="5" t="s">
        <v>1861</v>
      </c>
      <c r="BU3948" s="5" t="s">
        <v>8619</v>
      </c>
      <c r="BV3948" s="5" t="s">
        <v>783</v>
      </c>
      <c r="BW3948" s="5" t="s">
        <v>1861</v>
      </c>
    </row>
    <row r="3949" spans="51:75" x14ac:dyDescent="0.3">
      <c r="AY3949" s="12" t="e">
        <f>VLOOKUP(C3949,#REF!, 2,FALSE)</f>
        <v>#REF!</v>
      </c>
      <c r="BM3949" s="5" t="s">
        <v>1475</v>
      </c>
      <c r="BN3949" s="5" t="s">
        <v>813</v>
      </c>
      <c r="BO3949" s="5" t="s">
        <v>8620</v>
      </c>
      <c r="BU3949" s="5" t="s">
        <v>1475</v>
      </c>
      <c r="BV3949" s="5" t="s">
        <v>813</v>
      </c>
      <c r="BW3949" s="5" t="s">
        <v>8620</v>
      </c>
    </row>
    <row r="3950" spans="51:75" x14ac:dyDescent="0.3">
      <c r="AY3950" s="12" t="e">
        <f>VLOOKUP(C3950,#REF!, 2,FALSE)</f>
        <v>#REF!</v>
      </c>
      <c r="BM3950" s="5" t="s">
        <v>8621</v>
      </c>
      <c r="BN3950" s="5" t="s">
        <v>618</v>
      </c>
      <c r="BO3950" s="5" t="s">
        <v>2986</v>
      </c>
      <c r="BU3950" s="5" t="s">
        <v>8621</v>
      </c>
      <c r="BV3950" s="5" t="s">
        <v>618</v>
      </c>
      <c r="BW3950" s="5" t="s">
        <v>2986</v>
      </c>
    </row>
    <row r="3951" spans="51:75" x14ac:dyDescent="0.3">
      <c r="AY3951" s="12" t="e">
        <f>VLOOKUP(C3951,#REF!, 2,FALSE)</f>
        <v>#REF!</v>
      </c>
      <c r="BM3951" s="5" t="s">
        <v>1476</v>
      </c>
      <c r="BN3951" s="5" t="s">
        <v>669</v>
      </c>
      <c r="BO3951" s="5" t="s">
        <v>662</v>
      </c>
      <c r="BU3951" s="5" t="s">
        <v>1476</v>
      </c>
      <c r="BV3951" s="5" t="s">
        <v>669</v>
      </c>
      <c r="BW3951" s="5" t="s">
        <v>662</v>
      </c>
    </row>
    <row r="3952" spans="51:75" x14ac:dyDescent="0.3">
      <c r="AY3952" s="12" t="e">
        <f>VLOOKUP(C3952,#REF!, 2,FALSE)</f>
        <v>#REF!</v>
      </c>
      <c r="BM3952" s="5" t="s">
        <v>8622</v>
      </c>
      <c r="BN3952" s="5" t="s">
        <v>855</v>
      </c>
      <c r="BO3952" s="5" t="s">
        <v>6322</v>
      </c>
      <c r="BU3952" s="5" t="s">
        <v>8622</v>
      </c>
      <c r="BV3952" s="5" t="s">
        <v>855</v>
      </c>
      <c r="BW3952" s="5" t="s">
        <v>6322</v>
      </c>
    </row>
    <row r="3953" spans="51:75" x14ac:dyDescent="0.3">
      <c r="AY3953" s="12" t="e">
        <f>VLOOKUP(C3953,#REF!, 2,FALSE)</f>
        <v>#REF!</v>
      </c>
      <c r="BM3953" s="5" t="s">
        <v>1477</v>
      </c>
      <c r="BN3953" s="5" t="s">
        <v>739</v>
      </c>
      <c r="BO3953" s="5" t="s">
        <v>8623</v>
      </c>
      <c r="BU3953" s="5" t="s">
        <v>1477</v>
      </c>
      <c r="BV3953" s="5" t="s">
        <v>739</v>
      </c>
      <c r="BW3953" s="5" t="s">
        <v>8623</v>
      </c>
    </row>
    <row r="3954" spans="51:75" x14ac:dyDescent="0.3">
      <c r="AY3954" s="12" t="e">
        <f>VLOOKUP(C3954,#REF!, 2,FALSE)</f>
        <v>#REF!</v>
      </c>
      <c r="BM3954" s="5" t="s">
        <v>8624</v>
      </c>
      <c r="BN3954" s="5" t="s">
        <v>706</v>
      </c>
      <c r="BO3954" s="5" t="s">
        <v>5544</v>
      </c>
      <c r="BU3954" s="5" t="s">
        <v>8624</v>
      </c>
      <c r="BV3954" s="5" t="s">
        <v>706</v>
      </c>
      <c r="BW3954" s="5" t="s">
        <v>5544</v>
      </c>
    </row>
    <row r="3955" spans="51:75" x14ac:dyDescent="0.3">
      <c r="AY3955" s="12" t="e">
        <f>VLOOKUP(C3955,#REF!, 2,FALSE)</f>
        <v>#REF!</v>
      </c>
      <c r="BM3955" s="5" t="s">
        <v>8625</v>
      </c>
      <c r="BN3955" s="5" t="s">
        <v>708</v>
      </c>
      <c r="BO3955" s="5" t="s">
        <v>8626</v>
      </c>
      <c r="BU3955" s="5" t="s">
        <v>8625</v>
      </c>
      <c r="BV3955" s="5" t="s">
        <v>708</v>
      </c>
      <c r="BW3955" s="5" t="s">
        <v>8626</v>
      </c>
    </row>
    <row r="3956" spans="51:75" x14ac:dyDescent="0.3">
      <c r="AY3956" s="12" t="e">
        <f>VLOOKUP(C3956,#REF!, 2,FALSE)</f>
        <v>#REF!</v>
      </c>
      <c r="BM3956" s="5" t="s">
        <v>1478</v>
      </c>
      <c r="BN3956" s="5" t="s">
        <v>786</v>
      </c>
      <c r="BO3956" s="5" t="s">
        <v>8627</v>
      </c>
      <c r="BU3956" s="5" t="s">
        <v>1478</v>
      </c>
      <c r="BV3956" s="5" t="s">
        <v>786</v>
      </c>
      <c r="BW3956" s="5" t="s">
        <v>8627</v>
      </c>
    </row>
    <row r="3957" spans="51:75" x14ac:dyDescent="0.3">
      <c r="AY3957" s="12" t="e">
        <f>VLOOKUP(C3957,#REF!, 2,FALSE)</f>
        <v>#REF!</v>
      </c>
      <c r="BM3957" s="5" t="s">
        <v>8628</v>
      </c>
      <c r="BN3957" s="5" t="s">
        <v>639</v>
      </c>
      <c r="BO3957" s="5" t="s">
        <v>8629</v>
      </c>
      <c r="BU3957" s="5" t="s">
        <v>8628</v>
      </c>
      <c r="BV3957" s="5" t="s">
        <v>639</v>
      </c>
      <c r="BW3957" s="5" t="s">
        <v>8629</v>
      </c>
    </row>
    <row r="3958" spans="51:75" x14ac:dyDescent="0.3">
      <c r="AY3958" s="12" t="e">
        <f>VLOOKUP(C3958,#REF!, 2,FALSE)</f>
        <v>#REF!</v>
      </c>
      <c r="BM3958" s="5" t="s">
        <v>8630</v>
      </c>
      <c r="BN3958" s="5" t="s">
        <v>3007</v>
      </c>
      <c r="BO3958" s="5" t="s">
        <v>8631</v>
      </c>
      <c r="BU3958" s="5" t="s">
        <v>8630</v>
      </c>
      <c r="BV3958" s="5" t="s">
        <v>3007</v>
      </c>
      <c r="BW3958" s="5" t="s">
        <v>8631</v>
      </c>
    </row>
    <row r="3959" spans="51:75" x14ac:dyDescent="0.3">
      <c r="AY3959" s="12" t="e">
        <f>VLOOKUP(C3959,#REF!, 2,FALSE)</f>
        <v>#REF!</v>
      </c>
      <c r="BM3959" s="5" t="s">
        <v>8632</v>
      </c>
      <c r="BN3959" s="5" t="s">
        <v>3261</v>
      </c>
      <c r="BO3959" s="5" t="s">
        <v>3265</v>
      </c>
      <c r="BU3959" s="5" t="s">
        <v>8632</v>
      </c>
      <c r="BV3959" s="5" t="s">
        <v>3261</v>
      </c>
      <c r="BW3959" s="5" t="s">
        <v>3265</v>
      </c>
    </row>
    <row r="3960" spans="51:75" x14ac:dyDescent="0.3">
      <c r="AY3960" s="12" t="e">
        <f>VLOOKUP(C3960,#REF!, 2,FALSE)</f>
        <v>#REF!</v>
      </c>
      <c r="BM3960" s="5" t="s">
        <v>1479</v>
      </c>
      <c r="BN3960" s="5" t="s">
        <v>658</v>
      </c>
      <c r="BO3960" s="5" t="s">
        <v>8633</v>
      </c>
      <c r="BU3960" s="5" t="s">
        <v>1479</v>
      </c>
      <c r="BV3960" s="5" t="s">
        <v>658</v>
      </c>
      <c r="BW3960" s="5" t="s">
        <v>8633</v>
      </c>
    </row>
    <row r="3961" spans="51:75" x14ac:dyDescent="0.3">
      <c r="AY3961" s="12" t="e">
        <f>VLOOKUP(C3961,#REF!, 2,FALSE)</f>
        <v>#REF!</v>
      </c>
      <c r="BM3961" s="5" t="s">
        <v>8634</v>
      </c>
      <c r="BN3961" s="5" t="s">
        <v>8635</v>
      </c>
      <c r="BO3961" s="5" t="s">
        <v>8636</v>
      </c>
      <c r="BU3961" s="5" t="s">
        <v>8634</v>
      </c>
      <c r="BV3961" s="5" t="s">
        <v>8635</v>
      </c>
      <c r="BW3961" s="5" t="s">
        <v>8636</v>
      </c>
    </row>
    <row r="3962" spans="51:75" x14ac:dyDescent="0.3">
      <c r="AY3962" s="12" t="e">
        <f>VLOOKUP(C3962,#REF!, 2,FALSE)</f>
        <v>#REF!</v>
      </c>
      <c r="BM3962" s="5" t="s">
        <v>8637</v>
      </c>
      <c r="BN3962" s="5" t="s">
        <v>2986</v>
      </c>
      <c r="BO3962" s="5" t="s">
        <v>2556</v>
      </c>
      <c r="BU3962" s="5" t="s">
        <v>8637</v>
      </c>
      <c r="BV3962" s="5" t="s">
        <v>2986</v>
      </c>
      <c r="BW3962" s="5" t="s">
        <v>2556</v>
      </c>
    </row>
    <row r="3963" spans="51:75" x14ac:dyDescent="0.3">
      <c r="AY3963" s="12" t="e">
        <f>VLOOKUP(C3963,#REF!, 2,FALSE)</f>
        <v>#REF!</v>
      </c>
      <c r="BM3963" s="5" t="s">
        <v>8638</v>
      </c>
      <c r="BN3963" s="5" t="s">
        <v>813</v>
      </c>
      <c r="BO3963" s="5" t="s">
        <v>2986</v>
      </c>
      <c r="BU3963" s="5" t="s">
        <v>8638</v>
      </c>
      <c r="BV3963" s="5" t="s">
        <v>813</v>
      </c>
      <c r="BW3963" s="5" t="s">
        <v>2986</v>
      </c>
    </row>
    <row r="3964" spans="51:75" x14ac:dyDescent="0.3">
      <c r="AY3964" s="12" t="e">
        <f>VLOOKUP(C3964,#REF!, 2,FALSE)</f>
        <v>#REF!</v>
      </c>
      <c r="BM3964" s="5" t="s">
        <v>8639</v>
      </c>
      <c r="BN3964" s="5" t="s">
        <v>2982</v>
      </c>
      <c r="BO3964" s="5" t="s">
        <v>2986</v>
      </c>
      <c r="BU3964" s="5" t="s">
        <v>8639</v>
      </c>
      <c r="BV3964" s="5" t="s">
        <v>2982</v>
      </c>
      <c r="BW3964" s="5" t="s">
        <v>2986</v>
      </c>
    </row>
    <row r="3965" spans="51:75" x14ac:dyDescent="0.3">
      <c r="AY3965" s="12" t="e">
        <f>VLOOKUP(C3965,#REF!, 2,FALSE)</f>
        <v>#REF!</v>
      </c>
      <c r="BM3965" s="5" t="s">
        <v>8640</v>
      </c>
      <c r="BN3965" s="5" t="s">
        <v>806</v>
      </c>
      <c r="BO3965" s="5" t="s">
        <v>2986</v>
      </c>
      <c r="BU3965" s="5" t="s">
        <v>8640</v>
      </c>
      <c r="BV3965" s="5" t="s">
        <v>806</v>
      </c>
      <c r="BW3965" s="5" t="s">
        <v>2986</v>
      </c>
    </row>
    <row r="3966" spans="51:75" x14ac:dyDescent="0.3">
      <c r="AY3966" s="12" t="e">
        <f>VLOOKUP(C3966,#REF!, 2,FALSE)</f>
        <v>#REF!</v>
      </c>
      <c r="BM3966" s="5" t="s">
        <v>8641</v>
      </c>
      <c r="BN3966" s="5" t="s">
        <v>739</v>
      </c>
      <c r="BO3966" s="5" t="s">
        <v>8642</v>
      </c>
      <c r="BU3966" s="5" t="s">
        <v>8641</v>
      </c>
      <c r="BV3966" s="5" t="s">
        <v>739</v>
      </c>
      <c r="BW3966" s="5" t="s">
        <v>8642</v>
      </c>
    </row>
    <row r="3967" spans="51:75" x14ac:dyDescent="0.3">
      <c r="AY3967" s="12" t="e">
        <f>VLOOKUP(C3967,#REF!, 2,FALSE)</f>
        <v>#REF!</v>
      </c>
      <c r="BM3967" s="5" t="s">
        <v>8643</v>
      </c>
      <c r="BN3967" s="5" t="s">
        <v>3261</v>
      </c>
      <c r="BO3967" s="5" t="s">
        <v>7254</v>
      </c>
      <c r="BU3967" s="5" t="s">
        <v>8643</v>
      </c>
      <c r="BV3967" s="5" t="s">
        <v>3261</v>
      </c>
      <c r="BW3967" s="5" t="s">
        <v>7254</v>
      </c>
    </row>
    <row r="3968" spans="51:75" x14ac:dyDescent="0.3">
      <c r="AY3968" s="12" t="e">
        <f>VLOOKUP(C3968,#REF!, 2,FALSE)</f>
        <v>#REF!</v>
      </c>
      <c r="BM3968" s="5" t="s">
        <v>484</v>
      </c>
      <c r="BN3968" s="5" t="s">
        <v>661</v>
      </c>
      <c r="BO3968" s="5" t="s">
        <v>2986</v>
      </c>
      <c r="BU3968" s="5" t="s">
        <v>484</v>
      </c>
      <c r="BV3968" s="5" t="s">
        <v>661</v>
      </c>
      <c r="BW3968" s="5" t="s">
        <v>2986</v>
      </c>
    </row>
    <row r="3969" spans="51:75" x14ac:dyDescent="0.3">
      <c r="AY3969" s="12" t="e">
        <f>VLOOKUP(C3969,#REF!, 2,FALSE)</f>
        <v>#REF!</v>
      </c>
      <c r="BM3969" s="5" t="s">
        <v>8644</v>
      </c>
      <c r="BN3969" s="5" t="s">
        <v>2982</v>
      </c>
      <c r="BO3969" s="5" t="s">
        <v>2986</v>
      </c>
      <c r="BU3969" s="5" t="s">
        <v>8644</v>
      </c>
      <c r="BV3969" s="5" t="s">
        <v>2982</v>
      </c>
      <c r="BW3969" s="5" t="s">
        <v>2986</v>
      </c>
    </row>
    <row r="3970" spans="51:75" x14ac:dyDescent="0.3">
      <c r="AY3970" s="12" t="e">
        <f>VLOOKUP(C3970,#REF!, 2,FALSE)</f>
        <v>#REF!</v>
      </c>
      <c r="BM3970" s="5" t="s">
        <v>8645</v>
      </c>
      <c r="BN3970" s="5" t="s">
        <v>669</v>
      </c>
      <c r="BO3970" s="5" t="s">
        <v>2986</v>
      </c>
      <c r="BU3970" s="5" t="s">
        <v>8645</v>
      </c>
      <c r="BV3970" s="5" t="s">
        <v>669</v>
      </c>
      <c r="BW3970" s="5" t="s">
        <v>2986</v>
      </c>
    </row>
    <row r="3971" spans="51:75" x14ac:dyDescent="0.3">
      <c r="AY3971" s="12" t="e">
        <f>VLOOKUP(C3971,#REF!, 2,FALSE)</f>
        <v>#REF!</v>
      </c>
      <c r="BM3971" s="5" t="s">
        <v>8646</v>
      </c>
      <c r="BN3971" s="5" t="s">
        <v>2982</v>
      </c>
      <c r="BO3971" s="5" t="s">
        <v>2986</v>
      </c>
      <c r="BU3971" s="5" t="s">
        <v>8646</v>
      </c>
      <c r="BV3971" s="5" t="s">
        <v>2982</v>
      </c>
      <c r="BW3971" s="5" t="s">
        <v>2986</v>
      </c>
    </row>
    <row r="3972" spans="51:75" x14ac:dyDescent="0.3">
      <c r="AY3972" s="12" t="e">
        <f>VLOOKUP(C3972,#REF!, 2,FALSE)</f>
        <v>#REF!</v>
      </c>
      <c r="BM3972" s="5" t="s">
        <v>8647</v>
      </c>
      <c r="BN3972" s="5" t="s">
        <v>2982</v>
      </c>
      <c r="BO3972" s="5" t="s">
        <v>2986</v>
      </c>
      <c r="BU3972" s="5" t="s">
        <v>8647</v>
      </c>
      <c r="BV3972" s="5" t="s">
        <v>2982</v>
      </c>
      <c r="BW3972" s="5" t="s">
        <v>2986</v>
      </c>
    </row>
    <row r="3973" spans="51:75" x14ac:dyDescent="0.3">
      <c r="AY3973" s="12" t="e">
        <f>VLOOKUP(C3973,#REF!, 2,FALSE)</f>
        <v>#REF!</v>
      </c>
      <c r="BM3973" s="5" t="s">
        <v>8650</v>
      </c>
      <c r="BN3973" s="5" t="s">
        <v>2982</v>
      </c>
      <c r="BO3973" s="5" t="s">
        <v>2986</v>
      </c>
      <c r="BU3973" s="5" t="s">
        <v>8650</v>
      </c>
      <c r="BV3973" s="5" t="s">
        <v>2982</v>
      </c>
      <c r="BW3973" s="5" t="s">
        <v>2986</v>
      </c>
    </row>
    <row r="3974" spans="51:75" x14ac:dyDescent="0.3">
      <c r="AY3974" s="12" t="e">
        <f>VLOOKUP(C3974,#REF!, 2,FALSE)</f>
        <v>#REF!</v>
      </c>
      <c r="BM3974" s="5" t="s">
        <v>8652</v>
      </c>
      <c r="BN3974" s="5" t="s">
        <v>813</v>
      </c>
      <c r="BO3974" s="5" t="s">
        <v>2986</v>
      </c>
      <c r="BU3974" s="5" t="s">
        <v>8652</v>
      </c>
      <c r="BV3974" s="5" t="s">
        <v>813</v>
      </c>
      <c r="BW3974" s="5" t="s">
        <v>2986</v>
      </c>
    </row>
    <row r="3975" spans="51:75" x14ac:dyDescent="0.3">
      <c r="AY3975" s="12" t="e">
        <f>VLOOKUP(C3975,#REF!, 2,FALSE)</f>
        <v>#REF!</v>
      </c>
      <c r="BM3975" s="5" t="s">
        <v>1480</v>
      </c>
      <c r="BN3975" s="5" t="s">
        <v>664</v>
      </c>
      <c r="BO3975" s="5" t="s">
        <v>8653</v>
      </c>
      <c r="BU3975" s="5" t="s">
        <v>1480</v>
      </c>
      <c r="BV3975" s="5" t="s">
        <v>664</v>
      </c>
      <c r="BW3975" s="5" t="s">
        <v>8653</v>
      </c>
    </row>
    <row r="3976" spans="51:75" x14ac:dyDescent="0.3">
      <c r="AY3976" s="12" t="e">
        <f>VLOOKUP(C3976,#REF!, 2,FALSE)</f>
        <v>#REF!</v>
      </c>
      <c r="BM3976" s="5" t="s">
        <v>8654</v>
      </c>
      <c r="BN3976" s="5" t="s">
        <v>774</v>
      </c>
      <c r="BO3976" s="5" t="s">
        <v>8655</v>
      </c>
      <c r="BU3976" s="5" t="s">
        <v>8654</v>
      </c>
      <c r="BV3976" s="5" t="s">
        <v>774</v>
      </c>
      <c r="BW3976" s="5" t="s">
        <v>8655</v>
      </c>
    </row>
    <row r="3977" spans="51:75" x14ac:dyDescent="0.3">
      <c r="AY3977" s="12" t="e">
        <f>VLOOKUP(C3977,#REF!, 2,FALSE)</f>
        <v>#REF!</v>
      </c>
      <c r="BM3977" s="5" t="s">
        <v>8656</v>
      </c>
      <c r="BN3977" s="5" t="s">
        <v>774</v>
      </c>
      <c r="BO3977" s="5" t="s">
        <v>8657</v>
      </c>
      <c r="BU3977" s="5" t="s">
        <v>8656</v>
      </c>
      <c r="BV3977" s="5" t="s">
        <v>774</v>
      </c>
      <c r="BW3977" s="5" t="s">
        <v>8657</v>
      </c>
    </row>
    <row r="3978" spans="51:75" x14ac:dyDescent="0.3">
      <c r="AY3978" s="12" t="e">
        <f>VLOOKUP(C3978,#REF!, 2,FALSE)</f>
        <v>#REF!</v>
      </c>
      <c r="BM3978" s="5" t="s">
        <v>8658</v>
      </c>
      <c r="BN3978" s="5" t="s">
        <v>1270</v>
      </c>
      <c r="BO3978" s="5" t="s">
        <v>8659</v>
      </c>
      <c r="BU3978" s="5" t="s">
        <v>8658</v>
      </c>
      <c r="BV3978" s="5" t="s">
        <v>1270</v>
      </c>
      <c r="BW3978" s="5" t="s">
        <v>8659</v>
      </c>
    </row>
    <row r="3979" spans="51:75" x14ac:dyDescent="0.3">
      <c r="AY3979" s="12" t="e">
        <f>VLOOKUP(C3979,#REF!, 2,FALSE)</f>
        <v>#REF!</v>
      </c>
      <c r="BM3979" s="5" t="s">
        <v>8660</v>
      </c>
      <c r="BN3979" s="5" t="s">
        <v>739</v>
      </c>
      <c r="BO3979" s="5" t="s">
        <v>2986</v>
      </c>
      <c r="BU3979" s="5" t="s">
        <v>8660</v>
      </c>
      <c r="BV3979" s="5" t="s">
        <v>739</v>
      </c>
      <c r="BW3979" s="5" t="s">
        <v>2986</v>
      </c>
    </row>
    <row r="3980" spans="51:75" x14ac:dyDescent="0.3">
      <c r="AY3980" s="12" t="e">
        <f>VLOOKUP(C3980,#REF!, 2,FALSE)</f>
        <v>#REF!</v>
      </c>
      <c r="BM3980" s="5" t="s">
        <v>8662</v>
      </c>
      <c r="BN3980" s="5" t="s">
        <v>3007</v>
      </c>
      <c r="BO3980" s="5" t="s">
        <v>2986</v>
      </c>
      <c r="BU3980" s="5" t="s">
        <v>8662</v>
      </c>
      <c r="BV3980" s="5" t="s">
        <v>3007</v>
      </c>
      <c r="BW3980" s="5" t="s">
        <v>2986</v>
      </c>
    </row>
    <row r="3981" spans="51:75" x14ac:dyDescent="0.3">
      <c r="AY3981" s="12" t="e">
        <f>VLOOKUP(C3981,#REF!, 2,FALSE)</f>
        <v>#REF!</v>
      </c>
      <c r="BM3981" s="5" t="s">
        <v>8663</v>
      </c>
      <c r="BN3981" s="5" t="s">
        <v>1016</v>
      </c>
      <c r="BO3981" s="5" t="s">
        <v>2986</v>
      </c>
      <c r="BU3981" s="5" t="s">
        <v>8663</v>
      </c>
      <c r="BV3981" s="5" t="s">
        <v>1016</v>
      </c>
      <c r="BW3981" s="5" t="s">
        <v>2986</v>
      </c>
    </row>
    <row r="3982" spans="51:75" x14ac:dyDescent="0.3">
      <c r="AY3982" s="12" t="e">
        <f>VLOOKUP(C3982,#REF!, 2,FALSE)</f>
        <v>#REF!</v>
      </c>
      <c r="BM3982" s="5" t="s">
        <v>1481</v>
      </c>
      <c r="BN3982" s="5" t="s">
        <v>734</v>
      </c>
      <c r="BO3982" s="5" t="s">
        <v>2986</v>
      </c>
      <c r="BU3982" s="5" t="s">
        <v>1481</v>
      </c>
      <c r="BV3982" s="5" t="s">
        <v>734</v>
      </c>
      <c r="BW3982" s="5" t="s">
        <v>2986</v>
      </c>
    </row>
    <row r="3983" spans="51:75" x14ac:dyDescent="0.3">
      <c r="AY3983" s="12" t="e">
        <f>VLOOKUP(C3983,#REF!, 2,FALSE)</f>
        <v>#REF!</v>
      </c>
      <c r="BM3983" s="5" t="s">
        <v>8664</v>
      </c>
      <c r="BN3983" s="5" t="s">
        <v>3007</v>
      </c>
      <c r="BO3983" s="5" t="s">
        <v>4394</v>
      </c>
      <c r="BU3983" s="5" t="s">
        <v>8664</v>
      </c>
      <c r="BV3983" s="5" t="s">
        <v>3007</v>
      </c>
      <c r="BW3983" s="5" t="s">
        <v>4394</v>
      </c>
    </row>
    <row r="3984" spans="51:75" x14ac:dyDescent="0.3">
      <c r="AY3984" s="12" t="e">
        <f>VLOOKUP(C3984,#REF!, 2,FALSE)</f>
        <v>#REF!</v>
      </c>
      <c r="BM3984" s="5" t="s">
        <v>8667</v>
      </c>
      <c r="BN3984" s="5" t="s">
        <v>642</v>
      </c>
      <c r="BO3984" s="5" t="s">
        <v>8669</v>
      </c>
      <c r="BU3984" s="5" t="s">
        <v>8667</v>
      </c>
      <c r="BV3984" s="5" t="s">
        <v>642</v>
      </c>
      <c r="BW3984" s="5" t="s">
        <v>8669</v>
      </c>
    </row>
    <row r="3985" spans="51:75" x14ac:dyDescent="0.3">
      <c r="AY3985" s="12" t="e">
        <f>VLOOKUP(C3985,#REF!, 2,FALSE)</f>
        <v>#REF!</v>
      </c>
      <c r="BM3985" s="5" t="s">
        <v>8670</v>
      </c>
      <c r="BN3985" s="5" t="s">
        <v>790</v>
      </c>
      <c r="BO3985" s="5" t="s">
        <v>8671</v>
      </c>
      <c r="BU3985" s="5" t="s">
        <v>8670</v>
      </c>
      <c r="BV3985" s="5" t="s">
        <v>790</v>
      </c>
      <c r="BW3985" s="5" t="s">
        <v>8671</v>
      </c>
    </row>
    <row r="3986" spans="51:75" x14ac:dyDescent="0.3">
      <c r="AY3986" s="12" t="e">
        <f>VLOOKUP(C3986,#REF!, 2,FALSE)</f>
        <v>#REF!</v>
      </c>
      <c r="BM3986" s="5" t="s">
        <v>8672</v>
      </c>
      <c r="BN3986" s="5" t="s">
        <v>781</v>
      </c>
      <c r="BO3986" s="5" t="s">
        <v>2986</v>
      </c>
      <c r="BU3986" s="5" t="s">
        <v>8672</v>
      </c>
      <c r="BV3986" s="5" t="s">
        <v>781</v>
      </c>
      <c r="BW3986" s="5" t="s">
        <v>2986</v>
      </c>
    </row>
    <row r="3987" spans="51:75" x14ac:dyDescent="0.3">
      <c r="AY3987" s="12" t="e">
        <f>VLOOKUP(C3987,#REF!, 2,FALSE)</f>
        <v>#REF!</v>
      </c>
      <c r="BM3987" s="5" t="s">
        <v>8673</v>
      </c>
      <c r="BN3987" s="5" t="s">
        <v>806</v>
      </c>
      <c r="BO3987" s="5" t="s">
        <v>2986</v>
      </c>
      <c r="BU3987" s="5" t="s">
        <v>8673</v>
      </c>
      <c r="BV3987" s="5" t="s">
        <v>806</v>
      </c>
      <c r="BW3987" s="5" t="s">
        <v>2986</v>
      </c>
    </row>
    <row r="3988" spans="51:75" x14ac:dyDescent="0.3">
      <c r="AY3988" s="12" t="e">
        <f>VLOOKUP(C3988,#REF!, 2,FALSE)</f>
        <v>#REF!</v>
      </c>
      <c r="BM3988" s="5" t="s">
        <v>8674</v>
      </c>
      <c r="BN3988" s="5" t="s">
        <v>1016</v>
      </c>
      <c r="BO3988" s="5" t="s">
        <v>2300</v>
      </c>
      <c r="BU3988" s="5" t="s">
        <v>8674</v>
      </c>
      <c r="BV3988" s="5" t="s">
        <v>1016</v>
      </c>
      <c r="BW3988" s="5" t="s">
        <v>2300</v>
      </c>
    </row>
    <row r="3989" spans="51:75" x14ac:dyDescent="0.3">
      <c r="AY3989" s="12" t="e">
        <f>VLOOKUP(C3989,#REF!, 2,FALSE)</f>
        <v>#REF!</v>
      </c>
      <c r="BM3989" s="5" t="s">
        <v>8675</v>
      </c>
      <c r="BN3989" s="5" t="s">
        <v>1016</v>
      </c>
      <c r="BO3989" s="5" t="s">
        <v>8676</v>
      </c>
      <c r="BU3989" s="5" t="s">
        <v>8675</v>
      </c>
      <c r="BV3989" s="5" t="s">
        <v>1016</v>
      </c>
      <c r="BW3989" s="5" t="s">
        <v>8676</v>
      </c>
    </row>
    <row r="3990" spans="51:75" x14ac:dyDescent="0.3">
      <c r="AY3990" s="12" t="e">
        <f>VLOOKUP(C3990,#REF!, 2,FALSE)</f>
        <v>#REF!</v>
      </c>
      <c r="BM3990" s="5" t="s">
        <v>8677</v>
      </c>
      <c r="BN3990" s="5" t="s">
        <v>844</v>
      </c>
      <c r="BO3990" s="5" t="s">
        <v>5146</v>
      </c>
      <c r="BU3990" s="5" t="s">
        <v>8677</v>
      </c>
      <c r="BV3990" s="5" t="s">
        <v>844</v>
      </c>
      <c r="BW3990" s="5" t="s">
        <v>5146</v>
      </c>
    </row>
    <row r="3991" spans="51:75" x14ac:dyDescent="0.3">
      <c r="AY3991" s="12" t="e">
        <f>VLOOKUP(C3991,#REF!, 2,FALSE)</f>
        <v>#REF!</v>
      </c>
      <c r="BM3991" s="5" t="s">
        <v>8679</v>
      </c>
      <c r="BN3991" s="5" t="s">
        <v>774</v>
      </c>
      <c r="BO3991" s="5" t="s">
        <v>1344</v>
      </c>
      <c r="BU3991" s="5" t="s">
        <v>8679</v>
      </c>
      <c r="BV3991" s="5" t="s">
        <v>774</v>
      </c>
      <c r="BW3991" s="5" t="s">
        <v>1344</v>
      </c>
    </row>
    <row r="3992" spans="51:75" x14ac:dyDescent="0.3">
      <c r="AY3992" s="12" t="e">
        <f>VLOOKUP(C3992,#REF!, 2,FALSE)</f>
        <v>#REF!</v>
      </c>
      <c r="BM3992" s="5" t="s">
        <v>8680</v>
      </c>
      <c r="BN3992" s="5" t="s">
        <v>3261</v>
      </c>
      <c r="BO3992" s="5" t="s">
        <v>2891</v>
      </c>
      <c r="BU3992" s="5" t="s">
        <v>8680</v>
      </c>
      <c r="BV3992" s="5" t="s">
        <v>3261</v>
      </c>
      <c r="BW3992" s="5" t="s">
        <v>2891</v>
      </c>
    </row>
    <row r="3993" spans="51:75" x14ac:dyDescent="0.3">
      <c r="AY3993" s="12" t="e">
        <f>VLOOKUP(C3993,#REF!, 2,FALSE)</f>
        <v>#REF!</v>
      </c>
      <c r="BM3993" s="5" t="s">
        <v>8682</v>
      </c>
      <c r="BN3993" s="5" t="s">
        <v>633</v>
      </c>
      <c r="BO3993" s="5" t="s">
        <v>4394</v>
      </c>
      <c r="BU3993" s="5" t="s">
        <v>8682</v>
      </c>
      <c r="BV3993" s="5" t="s">
        <v>633</v>
      </c>
      <c r="BW3993" s="5" t="s">
        <v>4394</v>
      </c>
    </row>
    <row r="3994" spans="51:75" x14ac:dyDescent="0.3">
      <c r="AY3994" s="12" t="e">
        <f>VLOOKUP(C3994,#REF!, 2,FALSE)</f>
        <v>#REF!</v>
      </c>
      <c r="BM3994" s="5" t="s">
        <v>8683</v>
      </c>
      <c r="BN3994" s="5" t="s">
        <v>619</v>
      </c>
      <c r="BO3994" s="5" t="s">
        <v>8685</v>
      </c>
      <c r="BU3994" s="5" t="s">
        <v>8683</v>
      </c>
      <c r="BV3994" s="5" t="s">
        <v>619</v>
      </c>
      <c r="BW3994" s="5" t="s">
        <v>8685</v>
      </c>
    </row>
    <row r="3995" spans="51:75" x14ac:dyDescent="0.3">
      <c r="AY3995" s="12" t="e">
        <f>VLOOKUP(C3995,#REF!, 2,FALSE)</f>
        <v>#REF!</v>
      </c>
      <c r="BM3995" s="5" t="s">
        <v>8686</v>
      </c>
      <c r="BN3995" s="5" t="s">
        <v>666</v>
      </c>
      <c r="BO3995" s="5" t="s">
        <v>8687</v>
      </c>
      <c r="BU3995" s="5" t="s">
        <v>8686</v>
      </c>
      <c r="BV3995" s="5" t="s">
        <v>666</v>
      </c>
      <c r="BW3995" s="5" t="s">
        <v>8687</v>
      </c>
    </row>
    <row r="3996" spans="51:75" x14ac:dyDescent="0.3">
      <c r="AY3996" s="12" t="e">
        <f>VLOOKUP(C3996,#REF!, 2,FALSE)</f>
        <v>#REF!</v>
      </c>
      <c r="BM3996" s="5" t="s">
        <v>8688</v>
      </c>
      <c r="BN3996" s="5" t="s">
        <v>1272</v>
      </c>
      <c r="BO3996" s="5" t="s">
        <v>2986</v>
      </c>
      <c r="BU3996" s="5" t="s">
        <v>8688</v>
      </c>
      <c r="BV3996" s="5" t="s">
        <v>1272</v>
      </c>
      <c r="BW3996" s="5" t="s">
        <v>2986</v>
      </c>
    </row>
    <row r="3997" spans="51:75" x14ac:dyDescent="0.3">
      <c r="AY3997" s="12" t="e">
        <f>VLOOKUP(C3997,#REF!, 2,FALSE)</f>
        <v>#REF!</v>
      </c>
      <c r="BM3997" s="5" t="s">
        <v>8690</v>
      </c>
      <c r="BN3997" s="5" t="s">
        <v>844</v>
      </c>
      <c r="BO3997" s="5" t="s">
        <v>2986</v>
      </c>
      <c r="BU3997" s="5" t="s">
        <v>8690</v>
      </c>
      <c r="BV3997" s="5" t="s">
        <v>844</v>
      </c>
      <c r="BW3997" s="5" t="s">
        <v>2986</v>
      </c>
    </row>
    <row r="3998" spans="51:75" x14ac:dyDescent="0.3">
      <c r="AY3998" s="12" t="e">
        <f>VLOOKUP(C3998,#REF!, 2,FALSE)</f>
        <v>#REF!</v>
      </c>
      <c r="BM3998" s="5" t="s">
        <v>8691</v>
      </c>
      <c r="BN3998" s="5" t="s">
        <v>806</v>
      </c>
      <c r="BO3998" s="5" t="s">
        <v>8693</v>
      </c>
      <c r="BU3998" s="5" t="s">
        <v>8691</v>
      </c>
      <c r="BV3998" s="5" t="s">
        <v>806</v>
      </c>
      <c r="BW3998" s="5" t="s">
        <v>8693</v>
      </c>
    </row>
    <row r="3999" spans="51:75" x14ac:dyDescent="0.3">
      <c r="AY3999" s="12" t="e">
        <f>VLOOKUP(C3999,#REF!, 2,FALSE)</f>
        <v>#REF!</v>
      </c>
      <c r="BM3999" s="5" t="s">
        <v>8695</v>
      </c>
      <c r="BN3999" s="5" t="s">
        <v>790</v>
      </c>
      <c r="BO3999" s="5" t="s">
        <v>8696</v>
      </c>
      <c r="BU3999" s="5" t="s">
        <v>8695</v>
      </c>
      <c r="BV3999" s="5" t="s">
        <v>790</v>
      </c>
      <c r="BW3999" s="5" t="s">
        <v>8696</v>
      </c>
    </row>
    <row r="4000" spans="51:75" x14ac:dyDescent="0.3">
      <c r="AY4000" s="12" t="e">
        <f>VLOOKUP(C4000,#REF!, 2,FALSE)</f>
        <v>#REF!</v>
      </c>
      <c r="BM4000" s="5" t="s">
        <v>8697</v>
      </c>
      <c r="BN4000" s="5" t="s">
        <v>633</v>
      </c>
      <c r="BO4000" s="5" t="s">
        <v>2986</v>
      </c>
      <c r="BU4000" s="5" t="s">
        <v>8697</v>
      </c>
      <c r="BV4000" s="5" t="s">
        <v>633</v>
      </c>
      <c r="BW4000" s="5" t="s">
        <v>2986</v>
      </c>
    </row>
    <row r="4001" spans="51:75" x14ac:dyDescent="0.3">
      <c r="AY4001" s="12" t="e">
        <f>VLOOKUP(C4001,#REF!, 2,FALSE)</f>
        <v>#REF!</v>
      </c>
      <c r="BM4001" s="5" t="s">
        <v>1482</v>
      </c>
      <c r="BN4001" s="5" t="s">
        <v>3261</v>
      </c>
      <c r="BO4001" s="5" t="s">
        <v>2655</v>
      </c>
      <c r="BU4001" s="5" t="s">
        <v>1482</v>
      </c>
      <c r="BV4001" s="5" t="s">
        <v>3261</v>
      </c>
      <c r="BW4001" s="5" t="s">
        <v>2655</v>
      </c>
    </row>
    <row r="4002" spans="51:75" x14ac:dyDescent="0.3">
      <c r="AY4002" s="12" t="e">
        <f>VLOOKUP(C4002,#REF!, 2,FALSE)</f>
        <v>#REF!</v>
      </c>
      <c r="BM4002" s="5" t="s">
        <v>8698</v>
      </c>
      <c r="BN4002" s="5" t="s">
        <v>3010</v>
      </c>
      <c r="BO4002" s="5" t="s">
        <v>2986</v>
      </c>
      <c r="BU4002" s="5" t="s">
        <v>8698</v>
      </c>
      <c r="BV4002" s="5" t="s">
        <v>3010</v>
      </c>
      <c r="BW4002" s="5" t="s">
        <v>2986</v>
      </c>
    </row>
    <row r="4003" spans="51:75" x14ac:dyDescent="0.3">
      <c r="AY4003" s="12" t="e">
        <f>VLOOKUP(C4003,#REF!, 2,FALSE)</f>
        <v>#REF!</v>
      </c>
      <c r="BM4003" s="5" t="s">
        <v>8699</v>
      </c>
      <c r="BN4003" s="5" t="s">
        <v>1272</v>
      </c>
      <c r="BO4003" s="5" t="s">
        <v>8700</v>
      </c>
      <c r="BU4003" s="5" t="s">
        <v>8699</v>
      </c>
      <c r="BV4003" s="5" t="s">
        <v>1272</v>
      </c>
      <c r="BW4003" s="5" t="s">
        <v>8700</v>
      </c>
    </row>
    <row r="4004" spans="51:75" x14ac:dyDescent="0.3">
      <c r="AY4004" s="12" t="e">
        <f>VLOOKUP(C4004,#REF!, 2,FALSE)</f>
        <v>#REF!</v>
      </c>
      <c r="BM4004" s="5" t="s">
        <v>8701</v>
      </c>
      <c r="BN4004" s="5" t="s">
        <v>783</v>
      </c>
      <c r="BO4004" s="5" t="s">
        <v>8702</v>
      </c>
      <c r="BU4004" s="5" t="s">
        <v>8701</v>
      </c>
      <c r="BV4004" s="5" t="s">
        <v>783</v>
      </c>
      <c r="BW4004" s="5" t="s">
        <v>8702</v>
      </c>
    </row>
    <row r="4005" spans="51:75" x14ac:dyDescent="0.3">
      <c r="AY4005" s="12" t="e">
        <f>VLOOKUP(C4005,#REF!, 2,FALSE)</f>
        <v>#REF!</v>
      </c>
      <c r="BM4005" s="5" t="s">
        <v>8704</v>
      </c>
      <c r="BN4005" s="5" t="s">
        <v>642</v>
      </c>
      <c r="BO4005" s="5" t="s">
        <v>8705</v>
      </c>
      <c r="BU4005" s="5" t="s">
        <v>8704</v>
      </c>
      <c r="BV4005" s="5" t="s">
        <v>642</v>
      </c>
      <c r="BW4005" s="5" t="s">
        <v>8705</v>
      </c>
    </row>
    <row r="4006" spans="51:75" x14ac:dyDescent="0.3">
      <c r="AY4006" s="12" t="e">
        <f>VLOOKUP(C4006,#REF!, 2,FALSE)</f>
        <v>#REF!</v>
      </c>
      <c r="BM4006" s="5" t="s">
        <v>8706</v>
      </c>
      <c r="BN4006" s="5" t="s">
        <v>642</v>
      </c>
      <c r="BO4006" s="5" t="s">
        <v>8708</v>
      </c>
      <c r="BU4006" s="5" t="s">
        <v>8706</v>
      </c>
      <c r="BV4006" s="5" t="s">
        <v>642</v>
      </c>
      <c r="BW4006" s="5" t="s">
        <v>8708</v>
      </c>
    </row>
    <row r="4007" spans="51:75" x14ac:dyDescent="0.3">
      <c r="AY4007" s="12" t="e">
        <f>VLOOKUP(C4007,#REF!, 2,FALSE)</f>
        <v>#REF!</v>
      </c>
      <c r="BM4007" s="5" t="s">
        <v>8710</v>
      </c>
      <c r="BN4007" s="5" t="s">
        <v>615</v>
      </c>
      <c r="BO4007" s="5" t="s">
        <v>2986</v>
      </c>
      <c r="BU4007" s="5" t="s">
        <v>8710</v>
      </c>
      <c r="BV4007" s="5" t="s">
        <v>615</v>
      </c>
      <c r="BW4007" s="5" t="s">
        <v>2986</v>
      </c>
    </row>
    <row r="4008" spans="51:75" x14ac:dyDescent="0.3">
      <c r="AY4008" s="12" t="e">
        <f>VLOOKUP(C4008,#REF!, 2,FALSE)</f>
        <v>#REF!</v>
      </c>
      <c r="BM4008" s="5" t="s">
        <v>8712</v>
      </c>
      <c r="BN4008" s="5" t="s">
        <v>713</v>
      </c>
      <c r="BO4008" s="5" t="s">
        <v>2986</v>
      </c>
      <c r="BU4008" s="5" t="s">
        <v>8712</v>
      </c>
      <c r="BV4008" s="5" t="s">
        <v>713</v>
      </c>
      <c r="BW4008" s="5" t="s">
        <v>2986</v>
      </c>
    </row>
    <row r="4009" spans="51:75" x14ac:dyDescent="0.3">
      <c r="AY4009" s="12" t="e">
        <f>VLOOKUP(C4009,#REF!, 2,FALSE)</f>
        <v>#REF!</v>
      </c>
      <c r="BM4009" s="5" t="s">
        <v>8713</v>
      </c>
      <c r="BN4009" s="5" t="s">
        <v>1272</v>
      </c>
      <c r="BO4009" s="5" t="s">
        <v>2986</v>
      </c>
      <c r="BU4009" s="5" t="s">
        <v>8713</v>
      </c>
      <c r="BV4009" s="5" t="s">
        <v>1272</v>
      </c>
      <c r="BW4009" s="5" t="s">
        <v>2986</v>
      </c>
    </row>
    <row r="4010" spans="51:75" x14ac:dyDescent="0.3">
      <c r="AY4010" s="12" t="e">
        <f>VLOOKUP(C4010,#REF!, 2,FALSE)</f>
        <v>#REF!</v>
      </c>
      <c r="BM4010" s="5" t="s">
        <v>8716</v>
      </c>
      <c r="BN4010" s="5" t="s">
        <v>713</v>
      </c>
      <c r="BO4010" s="5" t="s">
        <v>2986</v>
      </c>
      <c r="BU4010" s="5" t="s">
        <v>8716</v>
      </c>
      <c r="BV4010" s="5" t="s">
        <v>713</v>
      </c>
      <c r="BW4010" s="5" t="s">
        <v>2986</v>
      </c>
    </row>
    <row r="4011" spans="51:75" x14ac:dyDescent="0.3">
      <c r="AY4011" s="12" t="e">
        <f>VLOOKUP(C4011,#REF!, 2,FALSE)</f>
        <v>#REF!</v>
      </c>
      <c r="BM4011" s="5" t="s">
        <v>8718</v>
      </c>
      <c r="BN4011" s="5" t="s">
        <v>713</v>
      </c>
      <c r="BO4011" s="5" t="s">
        <v>2986</v>
      </c>
      <c r="BU4011" s="5" t="s">
        <v>8718</v>
      </c>
      <c r="BV4011" s="5" t="s">
        <v>713</v>
      </c>
      <c r="BW4011" s="5" t="s">
        <v>2986</v>
      </c>
    </row>
    <row r="4012" spans="51:75" x14ac:dyDescent="0.3">
      <c r="AY4012" s="12" t="e">
        <f>VLOOKUP(C4012,#REF!, 2,FALSE)</f>
        <v>#REF!</v>
      </c>
      <c r="BM4012" s="5" t="s">
        <v>8719</v>
      </c>
      <c r="BN4012" s="5" t="s">
        <v>713</v>
      </c>
      <c r="BO4012" s="5" t="s">
        <v>2986</v>
      </c>
      <c r="BU4012" s="5" t="s">
        <v>8719</v>
      </c>
      <c r="BV4012" s="5" t="s">
        <v>713</v>
      </c>
      <c r="BW4012" s="5" t="s">
        <v>2986</v>
      </c>
    </row>
    <row r="4013" spans="51:75" x14ac:dyDescent="0.3">
      <c r="AY4013" s="12" t="e">
        <f>VLOOKUP(C4013,#REF!, 2,FALSE)</f>
        <v>#REF!</v>
      </c>
      <c r="BM4013" s="5" t="s">
        <v>8720</v>
      </c>
      <c r="BN4013" s="5" t="s">
        <v>931</v>
      </c>
      <c r="BO4013" s="5" t="s">
        <v>2986</v>
      </c>
      <c r="BU4013" s="5" t="s">
        <v>8720</v>
      </c>
      <c r="BV4013" s="5" t="s">
        <v>931</v>
      </c>
      <c r="BW4013" s="5" t="s">
        <v>2986</v>
      </c>
    </row>
    <row r="4014" spans="51:75" x14ac:dyDescent="0.3">
      <c r="AY4014" s="12" t="e">
        <f>VLOOKUP(C4014,#REF!, 2,FALSE)</f>
        <v>#REF!</v>
      </c>
      <c r="BM4014" s="5" t="s">
        <v>8721</v>
      </c>
      <c r="BN4014" s="5" t="s">
        <v>1499</v>
      </c>
      <c r="BO4014" s="5" t="s">
        <v>2986</v>
      </c>
      <c r="BU4014" s="5" t="s">
        <v>8721</v>
      </c>
      <c r="BV4014" s="5" t="s">
        <v>1499</v>
      </c>
      <c r="BW4014" s="5" t="s">
        <v>2986</v>
      </c>
    </row>
    <row r="4015" spans="51:75" x14ac:dyDescent="0.3">
      <c r="AY4015" s="12" t="e">
        <f>VLOOKUP(C4015,#REF!, 2,FALSE)</f>
        <v>#REF!</v>
      </c>
      <c r="BM4015" s="5" t="s">
        <v>8723</v>
      </c>
      <c r="BN4015" s="5" t="s">
        <v>639</v>
      </c>
      <c r="BO4015" s="5" t="s">
        <v>8724</v>
      </c>
      <c r="BU4015" s="5" t="s">
        <v>8723</v>
      </c>
      <c r="BV4015" s="5" t="s">
        <v>639</v>
      </c>
      <c r="BW4015" s="5" t="s">
        <v>8724</v>
      </c>
    </row>
    <row r="4016" spans="51:75" x14ac:dyDescent="0.3">
      <c r="AY4016" s="12" t="e">
        <f>VLOOKUP(C4016,#REF!, 2,FALSE)</f>
        <v>#REF!</v>
      </c>
      <c r="BM4016" s="5" t="s">
        <v>8725</v>
      </c>
      <c r="BN4016" s="5" t="s">
        <v>619</v>
      </c>
      <c r="BO4016" s="5" t="s">
        <v>2986</v>
      </c>
      <c r="BU4016" s="5" t="s">
        <v>8725</v>
      </c>
      <c r="BV4016" s="5" t="s">
        <v>619</v>
      </c>
      <c r="BW4016" s="5" t="s">
        <v>2986</v>
      </c>
    </row>
    <row r="4017" spans="51:75" x14ac:dyDescent="0.3">
      <c r="AY4017" s="12" t="e">
        <f>VLOOKUP(C4017,#REF!, 2,FALSE)</f>
        <v>#REF!</v>
      </c>
      <c r="BM4017" s="5" t="s">
        <v>8726</v>
      </c>
      <c r="BN4017" s="5" t="s">
        <v>642</v>
      </c>
      <c r="BO4017" s="5" t="s">
        <v>2986</v>
      </c>
      <c r="BU4017" s="5" t="s">
        <v>8726</v>
      </c>
      <c r="BV4017" s="5" t="s">
        <v>642</v>
      </c>
      <c r="BW4017" s="5" t="s">
        <v>2986</v>
      </c>
    </row>
    <row r="4018" spans="51:75" x14ac:dyDescent="0.3">
      <c r="AY4018" s="12" t="e">
        <f>VLOOKUP(C4018,#REF!, 2,FALSE)</f>
        <v>#REF!</v>
      </c>
      <c r="BM4018" s="5" t="s">
        <v>8727</v>
      </c>
      <c r="BN4018" s="5" t="s">
        <v>615</v>
      </c>
      <c r="BO4018" s="5" t="s">
        <v>2986</v>
      </c>
      <c r="BU4018" s="5" t="s">
        <v>8727</v>
      </c>
      <c r="BV4018" s="5" t="s">
        <v>615</v>
      </c>
      <c r="BW4018" s="5" t="s">
        <v>2986</v>
      </c>
    </row>
    <row r="4019" spans="51:75" x14ac:dyDescent="0.3">
      <c r="AY4019" s="12" t="e">
        <f>VLOOKUP(C4019,#REF!, 2,FALSE)</f>
        <v>#REF!</v>
      </c>
      <c r="BM4019" s="5" t="s">
        <v>8728</v>
      </c>
      <c r="BN4019" s="5" t="s">
        <v>619</v>
      </c>
      <c r="BO4019" s="5" t="s">
        <v>2986</v>
      </c>
      <c r="BU4019" s="5" t="s">
        <v>8728</v>
      </c>
      <c r="BV4019" s="5" t="s">
        <v>619</v>
      </c>
      <c r="BW4019" s="5" t="s">
        <v>2986</v>
      </c>
    </row>
    <row r="4020" spans="51:75" x14ac:dyDescent="0.3">
      <c r="AY4020" s="12" t="e">
        <f>VLOOKUP(C4020,#REF!, 2,FALSE)</f>
        <v>#REF!</v>
      </c>
      <c r="BM4020" s="5" t="s">
        <v>8730</v>
      </c>
      <c r="BN4020" s="5" t="s">
        <v>713</v>
      </c>
      <c r="BO4020" s="5" t="s">
        <v>2986</v>
      </c>
      <c r="BU4020" s="5" t="s">
        <v>8730</v>
      </c>
      <c r="BV4020" s="5" t="s">
        <v>713</v>
      </c>
      <c r="BW4020" s="5" t="s">
        <v>2986</v>
      </c>
    </row>
    <row r="4021" spans="51:75" x14ac:dyDescent="0.3">
      <c r="AY4021" s="12" t="e">
        <f>VLOOKUP(C4021,#REF!, 2,FALSE)</f>
        <v>#REF!</v>
      </c>
      <c r="BM4021" s="5" t="s">
        <v>1483</v>
      </c>
      <c r="BN4021" s="5" t="s">
        <v>943</v>
      </c>
      <c r="BO4021" s="5" t="s">
        <v>2986</v>
      </c>
      <c r="BU4021" s="5" t="s">
        <v>1483</v>
      </c>
      <c r="BV4021" s="5" t="s">
        <v>943</v>
      </c>
      <c r="BW4021" s="5" t="s">
        <v>2986</v>
      </c>
    </row>
    <row r="4022" spans="51:75" x14ac:dyDescent="0.3">
      <c r="AY4022" s="12" t="e">
        <f>VLOOKUP(C4022,#REF!, 2,FALSE)</f>
        <v>#REF!</v>
      </c>
      <c r="BM4022" s="5" t="s">
        <v>1484</v>
      </c>
      <c r="BN4022" s="5" t="s">
        <v>1499</v>
      </c>
      <c r="BO4022" s="5" t="s">
        <v>2986</v>
      </c>
      <c r="BU4022" s="5" t="s">
        <v>1484</v>
      </c>
      <c r="BV4022" s="5" t="s">
        <v>1499</v>
      </c>
      <c r="BW4022" s="5" t="s">
        <v>2986</v>
      </c>
    </row>
    <row r="4023" spans="51:75" x14ac:dyDescent="0.3">
      <c r="AY4023" s="12" t="e">
        <f>VLOOKUP(C4023,#REF!, 2,FALSE)</f>
        <v>#REF!</v>
      </c>
      <c r="BM4023" s="5" t="s">
        <v>8732</v>
      </c>
      <c r="BN4023" s="5" t="s">
        <v>1499</v>
      </c>
      <c r="BO4023" s="5" t="s">
        <v>2986</v>
      </c>
      <c r="BU4023" s="5" t="s">
        <v>8732</v>
      </c>
      <c r="BV4023" s="5" t="s">
        <v>1499</v>
      </c>
      <c r="BW4023" s="5" t="s">
        <v>2986</v>
      </c>
    </row>
    <row r="4024" spans="51:75" x14ac:dyDescent="0.3">
      <c r="AY4024" s="12" t="e">
        <f>VLOOKUP(C4024,#REF!, 2,FALSE)</f>
        <v>#REF!</v>
      </c>
      <c r="BM4024" s="5" t="s">
        <v>1485</v>
      </c>
      <c r="BN4024" s="5" t="s">
        <v>2986</v>
      </c>
      <c r="BO4024" s="5" t="s">
        <v>2986</v>
      </c>
      <c r="BU4024" s="5" t="s">
        <v>1485</v>
      </c>
      <c r="BV4024" s="5" t="s">
        <v>2986</v>
      </c>
      <c r="BW4024" s="5" t="s">
        <v>2986</v>
      </c>
    </row>
    <row r="4025" spans="51:75" x14ac:dyDescent="0.3">
      <c r="AY4025" s="12" t="e">
        <f>VLOOKUP(C4025,#REF!, 2,FALSE)</f>
        <v>#REF!</v>
      </c>
      <c r="BM4025" s="5" t="s">
        <v>1486</v>
      </c>
      <c r="BN4025" s="5" t="s">
        <v>664</v>
      </c>
      <c r="BO4025" s="5" t="s">
        <v>2986</v>
      </c>
      <c r="BU4025" s="5" t="s">
        <v>1486</v>
      </c>
      <c r="BV4025" s="5" t="s">
        <v>664</v>
      </c>
      <c r="BW4025" s="5" t="s">
        <v>2986</v>
      </c>
    </row>
    <row r="4026" spans="51:75" x14ac:dyDescent="0.3">
      <c r="AY4026" s="12" t="e">
        <f>VLOOKUP(C4026,#REF!, 2,FALSE)</f>
        <v>#REF!</v>
      </c>
      <c r="BM4026" s="5" t="s">
        <v>8733</v>
      </c>
      <c r="BN4026" s="5" t="s">
        <v>616</v>
      </c>
      <c r="BO4026" s="5" t="s">
        <v>2986</v>
      </c>
      <c r="BU4026" s="5" t="s">
        <v>8733</v>
      </c>
      <c r="BV4026" s="5" t="s">
        <v>616</v>
      </c>
      <c r="BW4026" s="5" t="s">
        <v>2986</v>
      </c>
    </row>
    <row r="4027" spans="51:75" x14ac:dyDescent="0.3">
      <c r="AY4027" s="12" t="e">
        <f>VLOOKUP(C4027,#REF!, 2,FALSE)</f>
        <v>#REF!</v>
      </c>
      <c r="BM4027" s="5" t="s">
        <v>1487</v>
      </c>
      <c r="BN4027" s="5" t="s">
        <v>2986</v>
      </c>
      <c r="BO4027" s="5" t="s">
        <v>2986</v>
      </c>
      <c r="BU4027" s="5" t="s">
        <v>1487</v>
      </c>
      <c r="BV4027" s="5" t="s">
        <v>2986</v>
      </c>
      <c r="BW4027" s="5" t="s">
        <v>2986</v>
      </c>
    </row>
    <row r="4028" spans="51:75" x14ac:dyDescent="0.3">
      <c r="AY4028" s="12" t="e">
        <f>VLOOKUP(C4028,#REF!, 2,FALSE)</f>
        <v>#REF!</v>
      </c>
      <c r="BM4028" s="5" t="s">
        <v>1488</v>
      </c>
      <c r="BN4028" s="5" t="s">
        <v>926</v>
      </c>
      <c r="BO4028" s="5" t="s">
        <v>2986</v>
      </c>
      <c r="BU4028" s="5" t="s">
        <v>1488</v>
      </c>
      <c r="BV4028" s="5" t="s">
        <v>926</v>
      </c>
      <c r="BW4028" s="5" t="s">
        <v>2986</v>
      </c>
    </row>
    <row r="4029" spans="51:75" x14ac:dyDescent="0.3">
      <c r="AY4029" s="12" t="e">
        <f>VLOOKUP(C4029,#REF!, 2,FALSE)</f>
        <v>#REF!</v>
      </c>
      <c r="BM4029" s="5" t="s">
        <v>1489</v>
      </c>
      <c r="BN4029" s="5" t="s">
        <v>623</v>
      </c>
      <c r="BO4029" s="5" t="s">
        <v>2986</v>
      </c>
      <c r="BU4029" s="5" t="s">
        <v>1489</v>
      </c>
      <c r="BV4029" s="5" t="s">
        <v>623</v>
      </c>
      <c r="BW4029" s="5" t="s">
        <v>2986</v>
      </c>
    </row>
    <row r="4030" spans="51:75" x14ac:dyDescent="0.3">
      <c r="AY4030" s="12" t="e">
        <f>VLOOKUP(C4030,#REF!, 2,FALSE)</f>
        <v>#REF!</v>
      </c>
      <c r="BM4030" s="5" t="s">
        <v>8734</v>
      </c>
      <c r="BN4030" s="5" t="s">
        <v>931</v>
      </c>
      <c r="BO4030" s="5" t="s">
        <v>8735</v>
      </c>
      <c r="BU4030" s="5" t="s">
        <v>8734</v>
      </c>
      <c r="BV4030" s="5" t="s">
        <v>931</v>
      </c>
      <c r="BW4030" s="5" t="s">
        <v>8735</v>
      </c>
    </row>
    <row r="4031" spans="51:75" x14ac:dyDescent="0.3">
      <c r="AY4031" s="12" t="e">
        <f>VLOOKUP(C4031,#REF!, 2,FALSE)</f>
        <v>#REF!</v>
      </c>
      <c r="BM4031" s="5" t="s">
        <v>8736</v>
      </c>
      <c r="BN4031" s="5" t="s">
        <v>926</v>
      </c>
      <c r="BO4031" s="5" t="s">
        <v>2986</v>
      </c>
      <c r="BU4031" s="5" t="s">
        <v>8736</v>
      </c>
      <c r="BV4031" s="5" t="s">
        <v>926</v>
      </c>
      <c r="BW4031" s="5" t="s">
        <v>2986</v>
      </c>
    </row>
    <row r="4032" spans="51:75" x14ac:dyDescent="0.3">
      <c r="AY4032" s="12" t="e">
        <f>VLOOKUP(C4032,#REF!, 2,FALSE)</f>
        <v>#REF!</v>
      </c>
      <c r="BM4032" s="5" t="s">
        <v>8738</v>
      </c>
      <c r="BN4032" s="5" t="s">
        <v>17000</v>
      </c>
      <c r="BO4032" s="5" t="s">
        <v>2986</v>
      </c>
      <c r="BU4032" s="5" t="s">
        <v>8738</v>
      </c>
      <c r="BV4032" s="5" t="s">
        <v>17000</v>
      </c>
      <c r="BW4032" s="5" t="s">
        <v>2986</v>
      </c>
    </row>
    <row r="4033" spans="51:75" x14ac:dyDescent="0.3">
      <c r="AY4033" s="12" t="e">
        <f>VLOOKUP(C4033,#REF!, 2,FALSE)</f>
        <v>#REF!</v>
      </c>
      <c r="BM4033" s="5" t="s">
        <v>8739</v>
      </c>
      <c r="BN4033" s="5" t="s">
        <v>17000</v>
      </c>
      <c r="BO4033" s="5" t="s">
        <v>2986</v>
      </c>
      <c r="BU4033" s="5" t="s">
        <v>8739</v>
      </c>
      <c r="BV4033" s="5" t="s">
        <v>17000</v>
      </c>
      <c r="BW4033" s="5" t="s">
        <v>2986</v>
      </c>
    </row>
    <row r="4034" spans="51:75" x14ac:dyDescent="0.3">
      <c r="AY4034" s="12" t="e">
        <f>VLOOKUP(C4034,#REF!, 2,FALSE)</f>
        <v>#REF!</v>
      </c>
      <c r="BM4034" s="5" t="s">
        <v>483</v>
      </c>
      <c r="BN4034" s="5" t="s">
        <v>17000</v>
      </c>
      <c r="BO4034" s="5" t="s">
        <v>2986</v>
      </c>
      <c r="BU4034" s="5" t="s">
        <v>483</v>
      </c>
      <c r="BV4034" s="5" t="s">
        <v>17000</v>
      </c>
      <c r="BW4034" s="5" t="s">
        <v>2986</v>
      </c>
    </row>
    <row r="4035" spans="51:75" x14ac:dyDescent="0.3">
      <c r="AY4035" s="12" t="e">
        <f>VLOOKUP(C4035,#REF!, 2,FALSE)</f>
        <v>#REF!</v>
      </c>
      <c r="BM4035" s="5" t="s">
        <v>8740</v>
      </c>
      <c r="BN4035" s="5" t="s">
        <v>3261</v>
      </c>
      <c r="BO4035" s="5" t="s">
        <v>2986</v>
      </c>
      <c r="BU4035" s="5" t="s">
        <v>8740</v>
      </c>
      <c r="BV4035" s="5" t="s">
        <v>3261</v>
      </c>
      <c r="BW4035" s="5" t="s">
        <v>2986</v>
      </c>
    </row>
    <row r="4036" spans="51:75" x14ac:dyDescent="0.3">
      <c r="AY4036" s="12" t="e">
        <f>VLOOKUP(C4036,#REF!, 2,FALSE)</f>
        <v>#REF!</v>
      </c>
      <c r="BM4036" s="5" t="s">
        <v>1490</v>
      </c>
      <c r="BN4036" s="5" t="s">
        <v>17000</v>
      </c>
      <c r="BO4036" s="5" t="s">
        <v>2986</v>
      </c>
      <c r="BU4036" s="5" t="s">
        <v>1490</v>
      </c>
      <c r="BV4036" s="5" t="s">
        <v>17000</v>
      </c>
      <c r="BW4036" s="5" t="s">
        <v>2986</v>
      </c>
    </row>
    <row r="4037" spans="51:75" x14ac:dyDescent="0.3">
      <c r="AY4037" s="12" t="e">
        <f>VLOOKUP(C4037,#REF!, 2,FALSE)</f>
        <v>#REF!</v>
      </c>
      <c r="BM4037" s="5" t="s">
        <v>491</v>
      </c>
      <c r="BN4037" s="5" t="s">
        <v>642</v>
      </c>
      <c r="BO4037" s="5" t="s">
        <v>2986</v>
      </c>
      <c r="BU4037" s="5" t="s">
        <v>491</v>
      </c>
      <c r="BV4037" s="5" t="s">
        <v>642</v>
      </c>
      <c r="BW4037" s="5" t="s">
        <v>2986</v>
      </c>
    </row>
    <row r="4038" spans="51:75" x14ac:dyDescent="0.3">
      <c r="AY4038" s="12" t="e">
        <f>VLOOKUP(C4038,#REF!, 2,FALSE)</f>
        <v>#REF!</v>
      </c>
      <c r="BM4038" s="5" t="s">
        <v>8741</v>
      </c>
      <c r="BN4038" s="5" t="s">
        <v>17000</v>
      </c>
      <c r="BO4038" s="5" t="s">
        <v>2986</v>
      </c>
      <c r="BU4038" s="5" t="s">
        <v>8741</v>
      </c>
      <c r="BV4038" s="5" t="s">
        <v>17000</v>
      </c>
      <c r="BW4038" s="5" t="s">
        <v>2986</v>
      </c>
    </row>
    <row r="4039" spans="51:75" x14ac:dyDescent="0.3">
      <c r="AY4039" s="12" t="e">
        <f>VLOOKUP(C4039,#REF!, 2,FALSE)</f>
        <v>#REF!</v>
      </c>
      <c r="BM4039" s="5" t="s">
        <v>8742</v>
      </c>
      <c r="BN4039" s="5" t="s">
        <v>17000</v>
      </c>
      <c r="BO4039" s="5" t="s">
        <v>2986</v>
      </c>
      <c r="BU4039" s="5" t="s">
        <v>8742</v>
      </c>
      <c r="BV4039" s="5" t="s">
        <v>17000</v>
      </c>
      <c r="BW4039" s="5" t="s">
        <v>2986</v>
      </c>
    </row>
    <row r="4040" spans="51:75" x14ac:dyDescent="0.3">
      <c r="AY4040" s="12" t="e">
        <f>VLOOKUP(C4040,#REF!, 2,FALSE)</f>
        <v>#REF!</v>
      </c>
      <c r="BM4040" s="5" t="s">
        <v>472</v>
      </c>
      <c r="BN4040" s="5" t="s">
        <v>17000</v>
      </c>
      <c r="BO4040" s="5" t="s">
        <v>2986</v>
      </c>
      <c r="BU4040" s="5" t="s">
        <v>472</v>
      </c>
      <c r="BV4040" s="5" t="s">
        <v>17000</v>
      </c>
      <c r="BW4040" s="5" t="s">
        <v>2986</v>
      </c>
    </row>
    <row r="4041" spans="51:75" x14ac:dyDescent="0.3">
      <c r="AY4041" s="12" t="e">
        <f>VLOOKUP(C4041,#REF!, 2,FALSE)</f>
        <v>#REF!</v>
      </c>
      <c r="BM4041" s="5" t="s">
        <v>1491</v>
      </c>
      <c r="BN4041" s="5" t="s">
        <v>17000</v>
      </c>
      <c r="BO4041" s="5" t="s">
        <v>2986</v>
      </c>
      <c r="BU4041" s="5" t="s">
        <v>1491</v>
      </c>
      <c r="BV4041" s="5" t="s">
        <v>17000</v>
      </c>
      <c r="BW4041" s="5" t="s">
        <v>2986</v>
      </c>
    </row>
    <row r="4042" spans="51:75" x14ac:dyDescent="0.3">
      <c r="AY4042" s="12" t="e">
        <f>VLOOKUP(C4042,#REF!, 2,FALSE)</f>
        <v>#REF!</v>
      </c>
      <c r="BM4042" s="5" t="s">
        <v>1506</v>
      </c>
      <c r="BN4042" s="5" t="s">
        <v>17000</v>
      </c>
      <c r="BO4042" s="5" t="s">
        <v>2986</v>
      </c>
      <c r="BU4042" s="5" t="s">
        <v>1506</v>
      </c>
      <c r="BV4042" s="5" t="s">
        <v>17000</v>
      </c>
      <c r="BW4042" s="5" t="s">
        <v>2986</v>
      </c>
    </row>
    <row r="4043" spans="51:75" x14ac:dyDescent="0.3">
      <c r="AY4043" s="12" t="e">
        <f>VLOOKUP(C4043,#REF!, 2,FALSE)</f>
        <v>#REF!</v>
      </c>
      <c r="BM4043" s="5" t="s">
        <v>1507</v>
      </c>
      <c r="BN4043" s="5" t="s">
        <v>17000</v>
      </c>
      <c r="BO4043" s="5" t="s">
        <v>2986</v>
      </c>
      <c r="BU4043" s="5" t="s">
        <v>1507</v>
      </c>
      <c r="BV4043" s="5" t="s">
        <v>17000</v>
      </c>
      <c r="BW4043" s="5" t="s">
        <v>2986</v>
      </c>
    </row>
    <row r="4044" spans="51:75" x14ac:dyDescent="0.3">
      <c r="AY4044" s="12" t="e">
        <f>VLOOKUP(C4044,#REF!, 2,FALSE)</f>
        <v>#REF!</v>
      </c>
      <c r="BM4044" s="5" t="s">
        <v>1508</v>
      </c>
      <c r="BN4044" s="5" t="s">
        <v>17000</v>
      </c>
      <c r="BO4044" s="5" t="s">
        <v>2986</v>
      </c>
      <c r="BU4044" s="5" t="s">
        <v>1508</v>
      </c>
      <c r="BV4044" s="5" t="s">
        <v>17000</v>
      </c>
      <c r="BW4044" s="5" t="s">
        <v>2986</v>
      </c>
    </row>
    <row r="4045" spans="51:75" x14ac:dyDescent="0.3">
      <c r="AY4045" s="12" t="e">
        <f>VLOOKUP(C4045,#REF!, 2,FALSE)</f>
        <v>#REF!</v>
      </c>
      <c r="BM4045" s="5" t="s">
        <v>8744</v>
      </c>
      <c r="BN4045" s="5" t="s">
        <v>17000</v>
      </c>
      <c r="BO4045" s="5" t="s">
        <v>2986</v>
      </c>
      <c r="BU4045" s="5" t="s">
        <v>8744</v>
      </c>
      <c r="BV4045" s="5" t="s">
        <v>17000</v>
      </c>
      <c r="BW4045" s="5" t="s">
        <v>2986</v>
      </c>
    </row>
    <row r="4046" spans="51:75" x14ac:dyDescent="0.3">
      <c r="AY4046" s="12" t="e">
        <f>VLOOKUP(C4046,#REF!, 2,FALSE)</f>
        <v>#REF!</v>
      </c>
      <c r="BM4046" s="5" t="s">
        <v>1509</v>
      </c>
      <c r="BN4046" s="5" t="s">
        <v>642</v>
      </c>
      <c r="BO4046" s="5" t="s">
        <v>2986</v>
      </c>
      <c r="BU4046" s="5" t="s">
        <v>1509</v>
      </c>
      <c r="BV4046" s="5" t="s">
        <v>642</v>
      </c>
      <c r="BW4046" s="5" t="s">
        <v>2986</v>
      </c>
    </row>
    <row r="4047" spans="51:75" x14ac:dyDescent="0.3">
      <c r="AY4047" s="12" t="e">
        <f>VLOOKUP(C4047,#REF!, 2,FALSE)</f>
        <v>#REF!</v>
      </c>
      <c r="BM4047" s="5" t="s">
        <v>8745</v>
      </c>
      <c r="BN4047" s="5" t="s">
        <v>17000</v>
      </c>
      <c r="BO4047" s="5" t="s">
        <v>2986</v>
      </c>
      <c r="BU4047" s="5" t="s">
        <v>8745</v>
      </c>
      <c r="BV4047" s="5" t="s">
        <v>17000</v>
      </c>
      <c r="BW4047" s="5" t="s">
        <v>2986</v>
      </c>
    </row>
    <row r="4048" spans="51:75" x14ac:dyDescent="0.3">
      <c r="AY4048" s="12" t="e">
        <f>VLOOKUP(C4048,#REF!, 2,FALSE)</f>
        <v>#REF!</v>
      </c>
      <c r="BM4048" s="5" t="s">
        <v>8746</v>
      </c>
      <c r="BN4048" s="5" t="s">
        <v>3010</v>
      </c>
      <c r="BO4048" s="5" t="s">
        <v>2986</v>
      </c>
      <c r="BU4048" s="5" t="s">
        <v>8746</v>
      </c>
      <c r="BV4048" s="5" t="s">
        <v>3010</v>
      </c>
      <c r="BW4048" s="5" t="s">
        <v>2986</v>
      </c>
    </row>
    <row r="4049" spans="51:75" x14ac:dyDescent="0.3">
      <c r="AY4049" s="12" t="e">
        <f>VLOOKUP(C4049,#REF!, 2,FALSE)</f>
        <v>#REF!</v>
      </c>
      <c r="BM4049" s="5" t="s">
        <v>8747</v>
      </c>
      <c r="BN4049" s="5" t="s">
        <v>17000</v>
      </c>
      <c r="BO4049" s="5" t="s">
        <v>2986</v>
      </c>
      <c r="BU4049" s="5" t="s">
        <v>8747</v>
      </c>
      <c r="BV4049" s="5" t="s">
        <v>17000</v>
      </c>
      <c r="BW4049" s="5" t="s">
        <v>2986</v>
      </c>
    </row>
    <row r="4050" spans="51:75" x14ac:dyDescent="0.3">
      <c r="AY4050" s="12" t="e">
        <f>VLOOKUP(C4050,#REF!, 2,FALSE)</f>
        <v>#REF!</v>
      </c>
      <c r="BM4050" s="5" t="s">
        <v>8749</v>
      </c>
      <c r="BN4050" s="5" t="s">
        <v>17000</v>
      </c>
      <c r="BO4050" s="5" t="s">
        <v>2986</v>
      </c>
      <c r="BU4050" s="5" t="s">
        <v>8749</v>
      </c>
      <c r="BV4050" s="5" t="s">
        <v>17000</v>
      </c>
      <c r="BW4050" s="5" t="s">
        <v>2986</v>
      </c>
    </row>
    <row r="4051" spans="51:75" x14ac:dyDescent="0.3">
      <c r="AY4051" s="12" t="e">
        <f>VLOOKUP(C4051,#REF!, 2,FALSE)</f>
        <v>#REF!</v>
      </c>
      <c r="BM4051" s="5" t="s">
        <v>1512</v>
      </c>
      <c r="BN4051" s="5" t="s">
        <v>1448</v>
      </c>
      <c r="BO4051" s="5" t="s">
        <v>2986</v>
      </c>
      <c r="BU4051" s="5" t="s">
        <v>1512</v>
      </c>
      <c r="BV4051" s="5" t="s">
        <v>1448</v>
      </c>
      <c r="BW4051" s="5" t="s">
        <v>2986</v>
      </c>
    </row>
    <row r="4052" spans="51:75" x14ac:dyDescent="0.3">
      <c r="AY4052" s="12" t="e">
        <f>VLOOKUP(C4052,#REF!, 2,FALSE)</f>
        <v>#REF!</v>
      </c>
      <c r="BM4052" s="5" t="s">
        <v>8750</v>
      </c>
      <c r="BN4052" s="5" t="s">
        <v>1448</v>
      </c>
      <c r="BO4052" s="5" t="s">
        <v>2986</v>
      </c>
      <c r="BU4052" s="5" t="s">
        <v>8750</v>
      </c>
      <c r="BV4052" s="5" t="s">
        <v>1448</v>
      </c>
      <c r="BW4052" s="5" t="s">
        <v>2986</v>
      </c>
    </row>
    <row r="4053" spans="51:75" x14ac:dyDescent="0.3">
      <c r="AY4053" s="12" t="e">
        <f>VLOOKUP(C4053,#REF!, 2,FALSE)</f>
        <v>#REF!</v>
      </c>
      <c r="BM4053" s="5" t="s">
        <v>8751</v>
      </c>
      <c r="BN4053" s="5" t="s">
        <v>800</v>
      </c>
      <c r="BO4053" s="5" t="s">
        <v>2986</v>
      </c>
      <c r="BU4053" s="5" t="s">
        <v>8751</v>
      </c>
      <c r="BV4053" s="5" t="s">
        <v>800</v>
      </c>
      <c r="BW4053" s="5" t="s">
        <v>2986</v>
      </c>
    </row>
    <row r="4054" spans="51:75" x14ac:dyDescent="0.3">
      <c r="AY4054" s="12" t="e">
        <f>VLOOKUP(C4054,#REF!, 2,FALSE)</f>
        <v>#REF!</v>
      </c>
      <c r="BM4054" s="5" t="s">
        <v>8753</v>
      </c>
      <c r="BN4054" s="5" t="s">
        <v>2986</v>
      </c>
      <c r="BO4054" s="5" t="s">
        <v>2986</v>
      </c>
      <c r="BU4054" s="5" t="s">
        <v>8753</v>
      </c>
      <c r="BV4054" s="5" t="s">
        <v>2986</v>
      </c>
      <c r="BW4054" s="5" t="s">
        <v>2986</v>
      </c>
    </row>
    <row r="4055" spans="51:75" x14ac:dyDescent="0.3">
      <c r="AY4055" s="12" t="e">
        <f>VLOOKUP(C4055,#REF!, 2,FALSE)</f>
        <v>#REF!</v>
      </c>
      <c r="BM4055" s="5" t="s">
        <v>8755</v>
      </c>
      <c r="BN4055" s="5" t="s">
        <v>2986</v>
      </c>
      <c r="BO4055" s="5" t="s">
        <v>2986</v>
      </c>
      <c r="BU4055" s="5" t="s">
        <v>8755</v>
      </c>
      <c r="BV4055" s="5" t="s">
        <v>2986</v>
      </c>
      <c r="BW4055" s="5" t="s">
        <v>2986</v>
      </c>
    </row>
    <row r="4056" spans="51:75" x14ac:dyDescent="0.3">
      <c r="AY4056" s="12" t="e">
        <f>VLOOKUP(C4056,#REF!, 2,FALSE)</f>
        <v>#REF!</v>
      </c>
      <c r="BM4056" s="5" t="s">
        <v>8756</v>
      </c>
      <c r="BN4056" s="5" t="s">
        <v>2986</v>
      </c>
      <c r="BO4056" s="5" t="s">
        <v>2986</v>
      </c>
      <c r="BU4056" s="5" t="s">
        <v>8756</v>
      </c>
      <c r="BV4056" s="5" t="s">
        <v>2986</v>
      </c>
      <c r="BW4056" s="5" t="s">
        <v>2986</v>
      </c>
    </row>
    <row r="4057" spans="51:75" x14ac:dyDescent="0.3">
      <c r="AY4057" s="12" t="e">
        <f>VLOOKUP(C4057,#REF!, 2,FALSE)</f>
        <v>#REF!</v>
      </c>
      <c r="BM4057" s="5" t="s">
        <v>8757</v>
      </c>
      <c r="BN4057" s="5" t="s">
        <v>17000</v>
      </c>
      <c r="BO4057" s="5" t="s">
        <v>2986</v>
      </c>
      <c r="BU4057" s="5" t="s">
        <v>8757</v>
      </c>
      <c r="BV4057" s="5" t="s">
        <v>17000</v>
      </c>
      <c r="BW4057" s="5" t="s">
        <v>2986</v>
      </c>
    </row>
    <row r="4058" spans="51:75" x14ac:dyDescent="0.3">
      <c r="AY4058" s="12" t="e">
        <f>VLOOKUP(C4058,#REF!, 2,FALSE)</f>
        <v>#REF!</v>
      </c>
      <c r="BM4058" s="5" t="s">
        <v>8758</v>
      </c>
      <c r="BN4058" s="5" t="s">
        <v>2986</v>
      </c>
      <c r="BO4058" s="5" t="s">
        <v>2986</v>
      </c>
      <c r="BU4058" s="5" t="s">
        <v>8758</v>
      </c>
      <c r="BV4058" s="5" t="s">
        <v>2986</v>
      </c>
      <c r="BW4058" s="5" t="s">
        <v>2986</v>
      </c>
    </row>
    <row r="4059" spans="51:75" x14ac:dyDescent="0.3">
      <c r="AY4059" s="12" t="e">
        <f>VLOOKUP(C4059,#REF!, 2,FALSE)</f>
        <v>#REF!</v>
      </c>
      <c r="BM4059" s="5" t="s">
        <v>8760</v>
      </c>
      <c r="BN4059" s="5" t="s">
        <v>1016</v>
      </c>
      <c r="BO4059" s="5" t="s">
        <v>2986</v>
      </c>
      <c r="BU4059" s="5" t="s">
        <v>8760</v>
      </c>
      <c r="BV4059" s="5" t="s">
        <v>1016</v>
      </c>
      <c r="BW4059" s="5" t="s">
        <v>2986</v>
      </c>
    </row>
    <row r="4060" spans="51:75" x14ac:dyDescent="0.3">
      <c r="AY4060" s="12" t="e">
        <f>VLOOKUP(C4060,#REF!, 2,FALSE)</f>
        <v>#REF!</v>
      </c>
      <c r="BM4060" s="5" t="s">
        <v>8761</v>
      </c>
      <c r="BN4060" s="5" t="s">
        <v>17000</v>
      </c>
      <c r="BO4060" s="5" t="s">
        <v>2986</v>
      </c>
      <c r="BU4060" s="5" t="s">
        <v>8761</v>
      </c>
      <c r="BV4060" s="5" t="s">
        <v>17000</v>
      </c>
      <c r="BW4060" s="5" t="s">
        <v>2986</v>
      </c>
    </row>
    <row r="4061" spans="51:75" x14ac:dyDescent="0.3">
      <c r="AY4061" s="12" t="e">
        <f>VLOOKUP(C4061,#REF!, 2,FALSE)</f>
        <v>#REF!</v>
      </c>
      <c r="BM4061" s="5" t="s">
        <v>8762</v>
      </c>
      <c r="BN4061" s="5" t="s">
        <v>1270</v>
      </c>
      <c r="BO4061" s="5" t="s">
        <v>8763</v>
      </c>
      <c r="BU4061" s="5" t="s">
        <v>8762</v>
      </c>
      <c r="BV4061" s="5" t="s">
        <v>1270</v>
      </c>
      <c r="BW4061" s="5" t="s">
        <v>8763</v>
      </c>
    </row>
    <row r="4062" spans="51:75" x14ac:dyDescent="0.3">
      <c r="AY4062" s="12" t="e">
        <f>VLOOKUP(C4062,#REF!, 2,FALSE)</f>
        <v>#REF!</v>
      </c>
      <c r="BM4062" s="5" t="s">
        <v>8764</v>
      </c>
      <c r="BN4062" s="5" t="s">
        <v>17000</v>
      </c>
      <c r="BO4062" s="5" t="s">
        <v>2986</v>
      </c>
      <c r="BU4062" s="5" t="s">
        <v>8764</v>
      </c>
      <c r="BV4062" s="5" t="s">
        <v>17000</v>
      </c>
      <c r="BW4062" s="5" t="s">
        <v>2986</v>
      </c>
    </row>
    <row r="4063" spans="51:75" x14ac:dyDescent="0.3">
      <c r="AY4063" s="12" t="e">
        <f>VLOOKUP(C4063,#REF!, 2,FALSE)</f>
        <v>#REF!</v>
      </c>
      <c r="BM4063" s="5" t="s">
        <v>8765</v>
      </c>
      <c r="BN4063" s="5" t="s">
        <v>794</v>
      </c>
      <c r="BO4063" s="5" t="s">
        <v>8766</v>
      </c>
      <c r="BU4063" s="5" t="s">
        <v>8765</v>
      </c>
      <c r="BV4063" s="5" t="s">
        <v>794</v>
      </c>
      <c r="BW4063" s="5" t="s">
        <v>8766</v>
      </c>
    </row>
    <row r="4064" spans="51:75" x14ac:dyDescent="0.3">
      <c r="AY4064" s="12" t="e">
        <f>VLOOKUP(C4064,#REF!, 2,FALSE)</f>
        <v>#REF!</v>
      </c>
      <c r="BM4064" s="5" t="s">
        <v>8767</v>
      </c>
      <c r="BN4064" s="5" t="s">
        <v>17000</v>
      </c>
      <c r="BO4064" s="5" t="s">
        <v>2986</v>
      </c>
      <c r="BU4064" s="5" t="s">
        <v>8767</v>
      </c>
      <c r="BV4064" s="5" t="s">
        <v>17000</v>
      </c>
      <c r="BW4064" s="5" t="s">
        <v>2986</v>
      </c>
    </row>
    <row r="4065" spans="51:75" x14ac:dyDescent="0.3">
      <c r="AY4065" s="12" t="e">
        <f>VLOOKUP(C4065,#REF!, 2,FALSE)</f>
        <v>#REF!</v>
      </c>
      <c r="BM4065" s="5" t="s">
        <v>8769</v>
      </c>
      <c r="BN4065" s="5" t="s">
        <v>17000</v>
      </c>
      <c r="BO4065" s="5" t="s">
        <v>2986</v>
      </c>
      <c r="BU4065" s="5" t="s">
        <v>8769</v>
      </c>
      <c r="BV4065" s="5" t="s">
        <v>17000</v>
      </c>
      <c r="BW4065" s="5" t="s">
        <v>2986</v>
      </c>
    </row>
    <row r="4066" spans="51:75" x14ac:dyDescent="0.3">
      <c r="AY4066" s="12" t="e">
        <f>VLOOKUP(C4066,#REF!, 2,FALSE)</f>
        <v>#REF!</v>
      </c>
      <c r="BM4066" s="5" t="s">
        <v>492</v>
      </c>
      <c r="BN4066" s="5" t="s">
        <v>2986</v>
      </c>
      <c r="BO4066" s="5" t="s">
        <v>2986</v>
      </c>
      <c r="BU4066" s="5" t="s">
        <v>492</v>
      </c>
      <c r="BV4066" s="5" t="s">
        <v>2986</v>
      </c>
      <c r="BW4066" s="5" t="s">
        <v>2986</v>
      </c>
    </row>
    <row r="4067" spans="51:75" x14ac:dyDescent="0.3">
      <c r="AY4067" s="12" t="e">
        <f>VLOOKUP(C4067,#REF!, 2,FALSE)</f>
        <v>#REF!</v>
      </c>
      <c r="BM4067" s="5" t="s">
        <v>456</v>
      </c>
      <c r="BN4067" s="5" t="s">
        <v>2986</v>
      </c>
      <c r="BO4067" s="5" t="s">
        <v>2986</v>
      </c>
      <c r="BU4067" s="5" t="s">
        <v>456</v>
      </c>
      <c r="BV4067" s="5" t="s">
        <v>2986</v>
      </c>
      <c r="BW4067" s="5" t="s">
        <v>2986</v>
      </c>
    </row>
    <row r="4068" spans="51:75" x14ac:dyDescent="0.3">
      <c r="AY4068" s="12" t="e">
        <f>VLOOKUP(C4068,#REF!, 2,FALSE)</f>
        <v>#REF!</v>
      </c>
      <c r="BM4068" s="5" t="s">
        <v>1513</v>
      </c>
      <c r="BN4068" s="5" t="s">
        <v>3261</v>
      </c>
      <c r="BO4068" s="5" t="s">
        <v>2986</v>
      </c>
      <c r="BU4068" s="5" t="s">
        <v>1513</v>
      </c>
      <c r="BV4068" s="5" t="s">
        <v>3261</v>
      </c>
      <c r="BW4068" s="5" t="s">
        <v>2986</v>
      </c>
    </row>
    <row r="4069" spans="51:75" x14ac:dyDescent="0.3">
      <c r="AY4069" s="12" t="e">
        <f>VLOOKUP(C4069,#REF!, 2,FALSE)</f>
        <v>#REF!</v>
      </c>
      <c r="BM4069" s="5" t="s">
        <v>8772</v>
      </c>
      <c r="BN4069" s="5" t="s">
        <v>17000</v>
      </c>
      <c r="BO4069" s="5" t="s">
        <v>2986</v>
      </c>
      <c r="BU4069" s="5" t="s">
        <v>8772</v>
      </c>
      <c r="BV4069" s="5" t="s">
        <v>17000</v>
      </c>
      <c r="BW4069" s="5" t="s">
        <v>2986</v>
      </c>
    </row>
    <row r="4070" spans="51:75" x14ac:dyDescent="0.3">
      <c r="AY4070" s="12" t="e">
        <f>VLOOKUP(C4070,#REF!, 2,FALSE)</f>
        <v>#REF!</v>
      </c>
      <c r="BM4070" s="5" t="s">
        <v>8773</v>
      </c>
      <c r="BN4070" s="5" t="s">
        <v>2986</v>
      </c>
      <c r="BO4070" s="5" t="s">
        <v>2986</v>
      </c>
      <c r="BU4070" s="5" t="s">
        <v>8773</v>
      </c>
      <c r="BV4070" s="5" t="s">
        <v>2986</v>
      </c>
      <c r="BW4070" s="5" t="s">
        <v>2986</v>
      </c>
    </row>
    <row r="4071" spans="51:75" x14ac:dyDescent="0.3">
      <c r="AY4071" s="12" t="e">
        <f>VLOOKUP(C4071,#REF!, 2,FALSE)</f>
        <v>#REF!</v>
      </c>
      <c r="BM4071" s="5" t="s">
        <v>8774</v>
      </c>
      <c r="BN4071" s="5" t="s">
        <v>2986</v>
      </c>
      <c r="BO4071" s="5" t="s">
        <v>2986</v>
      </c>
      <c r="BU4071" s="5" t="s">
        <v>8774</v>
      </c>
      <c r="BV4071" s="5" t="s">
        <v>2986</v>
      </c>
      <c r="BW4071" s="5" t="s">
        <v>2986</v>
      </c>
    </row>
    <row r="4072" spans="51:75" x14ac:dyDescent="0.3">
      <c r="AY4072" s="12" t="e">
        <f>VLOOKUP(C4072,#REF!, 2,FALSE)</f>
        <v>#REF!</v>
      </c>
      <c r="BM4072" s="5" t="s">
        <v>8775</v>
      </c>
      <c r="BN4072" s="5" t="s">
        <v>2986</v>
      </c>
      <c r="BO4072" s="5" t="s">
        <v>2986</v>
      </c>
      <c r="BU4072" s="5" t="s">
        <v>8775</v>
      </c>
      <c r="BV4072" s="5" t="s">
        <v>2986</v>
      </c>
      <c r="BW4072" s="5" t="s">
        <v>2986</v>
      </c>
    </row>
    <row r="4073" spans="51:75" x14ac:dyDescent="0.3">
      <c r="AY4073" s="12" t="e">
        <f>VLOOKUP(C4073,#REF!, 2,FALSE)</f>
        <v>#REF!</v>
      </c>
      <c r="BM4073" s="5" t="s">
        <v>8776</v>
      </c>
      <c r="BN4073" s="5" t="s">
        <v>2986</v>
      </c>
      <c r="BO4073" s="5" t="s">
        <v>2986</v>
      </c>
      <c r="BU4073" s="5" t="s">
        <v>8776</v>
      </c>
      <c r="BV4073" s="5" t="s">
        <v>2986</v>
      </c>
      <c r="BW4073" s="5" t="s">
        <v>2986</v>
      </c>
    </row>
    <row r="4074" spans="51:75" x14ac:dyDescent="0.3">
      <c r="AY4074" s="12" t="e">
        <f>VLOOKUP(C4074,#REF!, 2,FALSE)</f>
        <v>#REF!</v>
      </c>
      <c r="BM4074" s="5" t="s">
        <v>8777</v>
      </c>
      <c r="BN4074" s="5" t="s">
        <v>3261</v>
      </c>
      <c r="BO4074" s="5" t="s">
        <v>2177</v>
      </c>
      <c r="BU4074" s="5" t="s">
        <v>8777</v>
      </c>
      <c r="BV4074" s="5" t="s">
        <v>3261</v>
      </c>
      <c r="BW4074" s="5" t="s">
        <v>2177</v>
      </c>
    </row>
    <row r="4075" spans="51:75" x14ac:dyDescent="0.3">
      <c r="AY4075" s="12" t="e">
        <f>VLOOKUP(C4075,#REF!, 2,FALSE)</f>
        <v>#REF!</v>
      </c>
      <c r="BM4075" s="5" t="s">
        <v>8778</v>
      </c>
      <c r="BN4075" s="5" t="s">
        <v>734</v>
      </c>
      <c r="BO4075" s="5" t="s">
        <v>2986</v>
      </c>
      <c r="BU4075" s="5" t="s">
        <v>8778</v>
      </c>
      <c r="BV4075" s="5" t="s">
        <v>734</v>
      </c>
      <c r="BW4075" s="5" t="s">
        <v>2986</v>
      </c>
    </row>
    <row r="4076" spans="51:75" x14ac:dyDescent="0.3">
      <c r="AY4076" s="12" t="e">
        <f>VLOOKUP(C4076,#REF!, 2,FALSE)</f>
        <v>#REF!</v>
      </c>
      <c r="BM4076" s="5" t="s">
        <v>1514</v>
      </c>
      <c r="BN4076" s="5" t="s">
        <v>17000</v>
      </c>
      <c r="BO4076" s="5" t="s">
        <v>2986</v>
      </c>
      <c r="BU4076" s="5" t="s">
        <v>1514</v>
      </c>
      <c r="BV4076" s="5" t="s">
        <v>17000</v>
      </c>
      <c r="BW4076" s="5" t="s">
        <v>2986</v>
      </c>
    </row>
    <row r="4077" spans="51:75" x14ac:dyDescent="0.3">
      <c r="AY4077" s="12" t="e">
        <f>VLOOKUP(C4077,#REF!, 2,FALSE)</f>
        <v>#REF!</v>
      </c>
      <c r="BM4077" s="5" t="s">
        <v>8779</v>
      </c>
      <c r="BN4077" s="5" t="s">
        <v>3010</v>
      </c>
      <c r="BO4077" s="5" t="s">
        <v>8780</v>
      </c>
      <c r="BU4077" s="5" t="s">
        <v>8779</v>
      </c>
      <c r="BV4077" s="5" t="s">
        <v>3010</v>
      </c>
      <c r="BW4077" s="5" t="s">
        <v>8780</v>
      </c>
    </row>
    <row r="4078" spans="51:75" x14ac:dyDescent="0.3">
      <c r="AY4078" s="12" t="e">
        <f>VLOOKUP(C4078,#REF!, 2,FALSE)</f>
        <v>#REF!</v>
      </c>
      <c r="BM4078" s="5" t="s">
        <v>8781</v>
      </c>
      <c r="BN4078" s="5" t="s">
        <v>786</v>
      </c>
      <c r="BO4078" s="5" t="s">
        <v>2986</v>
      </c>
      <c r="BU4078" s="5" t="s">
        <v>8781</v>
      </c>
      <c r="BV4078" s="5" t="s">
        <v>786</v>
      </c>
      <c r="BW4078" s="5" t="s">
        <v>2986</v>
      </c>
    </row>
    <row r="4079" spans="51:75" x14ac:dyDescent="0.3">
      <c r="AY4079" s="12" t="e">
        <f>VLOOKUP(C4079,#REF!, 2,FALSE)</f>
        <v>#REF!</v>
      </c>
      <c r="BM4079" s="5" t="s">
        <v>8782</v>
      </c>
      <c r="BN4079" s="5" t="s">
        <v>17000</v>
      </c>
      <c r="BO4079" s="5" t="s">
        <v>2986</v>
      </c>
      <c r="BU4079" s="5" t="s">
        <v>8782</v>
      </c>
      <c r="BV4079" s="5" t="s">
        <v>17000</v>
      </c>
      <c r="BW4079" s="5" t="s">
        <v>2986</v>
      </c>
    </row>
    <row r="4080" spans="51:75" x14ac:dyDescent="0.3">
      <c r="AY4080" s="12" t="e">
        <f>VLOOKUP(C4080,#REF!, 2,FALSE)</f>
        <v>#REF!</v>
      </c>
      <c r="BM4080" s="5" t="s">
        <v>8783</v>
      </c>
      <c r="BN4080" s="5" t="s">
        <v>17000</v>
      </c>
      <c r="BO4080" s="5" t="s">
        <v>2986</v>
      </c>
      <c r="BU4080" s="5" t="s">
        <v>8783</v>
      </c>
      <c r="BV4080" s="5" t="s">
        <v>17000</v>
      </c>
      <c r="BW4080" s="5" t="s">
        <v>2986</v>
      </c>
    </row>
    <row r="4081" spans="51:75" x14ac:dyDescent="0.3">
      <c r="AY4081" s="12" t="e">
        <f>VLOOKUP(C4081,#REF!, 2,FALSE)</f>
        <v>#REF!</v>
      </c>
      <c r="BM4081" s="5" t="s">
        <v>8784</v>
      </c>
      <c r="BN4081" s="5" t="s">
        <v>17000</v>
      </c>
      <c r="BO4081" s="5" t="s">
        <v>2986</v>
      </c>
      <c r="BU4081" s="5" t="s">
        <v>8784</v>
      </c>
      <c r="BV4081" s="5" t="s">
        <v>17000</v>
      </c>
      <c r="BW4081" s="5" t="s">
        <v>2986</v>
      </c>
    </row>
    <row r="4082" spans="51:75" x14ac:dyDescent="0.3">
      <c r="AY4082" s="12" t="e">
        <f>VLOOKUP(C4082,#REF!, 2,FALSE)</f>
        <v>#REF!</v>
      </c>
      <c r="BM4082" s="5" t="s">
        <v>1515</v>
      </c>
      <c r="BN4082" s="5" t="s">
        <v>17000</v>
      </c>
      <c r="BO4082" s="5" t="s">
        <v>2986</v>
      </c>
      <c r="BU4082" s="5" t="s">
        <v>1515</v>
      </c>
      <c r="BV4082" s="5" t="s">
        <v>17000</v>
      </c>
      <c r="BW4082" s="5" t="s">
        <v>2986</v>
      </c>
    </row>
    <row r="4083" spans="51:75" x14ac:dyDescent="0.3">
      <c r="AY4083" s="12" t="e">
        <f>VLOOKUP(C4083,#REF!, 2,FALSE)</f>
        <v>#REF!</v>
      </c>
      <c r="BM4083" s="5" t="s">
        <v>8785</v>
      </c>
      <c r="BN4083" s="5" t="s">
        <v>17000</v>
      </c>
      <c r="BO4083" s="5" t="s">
        <v>2986</v>
      </c>
      <c r="BU4083" s="5" t="s">
        <v>8785</v>
      </c>
      <c r="BV4083" s="5" t="s">
        <v>17000</v>
      </c>
      <c r="BW4083" s="5" t="s">
        <v>2986</v>
      </c>
    </row>
    <row r="4084" spans="51:75" x14ac:dyDescent="0.3">
      <c r="AY4084" s="12" t="e">
        <f>VLOOKUP(C4084,#REF!, 2,FALSE)</f>
        <v>#REF!</v>
      </c>
      <c r="BM4084" s="5" t="s">
        <v>8786</v>
      </c>
      <c r="BN4084" s="5" t="s">
        <v>17000</v>
      </c>
      <c r="BO4084" s="5" t="s">
        <v>2986</v>
      </c>
      <c r="BU4084" s="5" t="s">
        <v>8786</v>
      </c>
      <c r="BV4084" s="5" t="s">
        <v>17000</v>
      </c>
      <c r="BW4084" s="5" t="s">
        <v>2986</v>
      </c>
    </row>
    <row r="4085" spans="51:75" x14ac:dyDescent="0.3">
      <c r="AY4085" s="12" t="e">
        <f>VLOOKUP(C4085,#REF!, 2,FALSE)</f>
        <v>#REF!</v>
      </c>
      <c r="BM4085" s="5" t="s">
        <v>8787</v>
      </c>
      <c r="BN4085" s="5" t="s">
        <v>665</v>
      </c>
      <c r="BO4085" s="5" t="s">
        <v>2986</v>
      </c>
      <c r="BU4085" s="5" t="s">
        <v>8787</v>
      </c>
      <c r="BV4085" s="5" t="s">
        <v>665</v>
      </c>
      <c r="BW4085" s="5" t="s">
        <v>2986</v>
      </c>
    </row>
    <row r="4086" spans="51:75" x14ac:dyDescent="0.3">
      <c r="AY4086" s="12" t="e">
        <f>VLOOKUP(C4086,#REF!, 2,FALSE)</f>
        <v>#REF!</v>
      </c>
      <c r="BM4086" s="5" t="s">
        <v>1516</v>
      </c>
      <c r="BN4086" s="5" t="s">
        <v>17000</v>
      </c>
      <c r="BO4086" s="5" t="s">
        <v>2986</v>
      </c>
      <c r="BU4086" s="5" t="s">
        <v>1516</v>
      </c>
      <c r="BV4086" s="5" t="s">
        <v>17000</v>
      </c>
      <c r="BW4086" s="5" t="s">
        <v>2986</v>
      </c>
    </row>
    <row r="4087" spans="51:75" x14ac:dyDescent="0.3">
      <c r="AY4087" s="12" t="e">
        <f>VLOOKUP(C4087,#REF!, 2,FALSE)</f>
        <v>#REF!</v>
      </c>
      <c r="BM4087" s="5" t="s">
        <v>8790</v>
      </c>
      <c r="BN4087" s="5" t="s">
        <v>17000</v>
      </c>
      <c r="BO4087" s="5" t="s">
        <v>2986</v>
      </c>
      <c r="BU4087" s="5" t="s">
        <v>8790</v>
      </c>
      <c r="BV4087" s="5" t="s">
        <v>17000</v>
      </c>
      <c r="BW4087" s="5" t="s">
        <v>2986</v>
      </c>
    </row>
    <row r="4088" spans="51:75" x14ac:dyDescent="0.3">
      <c r="AY4088" s="12" t="e">
        <f>VLOOKUP(C4088,#REF!, 2,FALSE)</f>
        <v>#REF!</v>
      </c>
      <c r="BM4088" s="5" t="s">
        <v>8791</v>
      </c>
      <c r="BN4088" s="5" t="s">
        <v>3007</v>
      </c>
      <c r="BO4088" s="5" t="s">
        <v>2986</v>
      </c>
      <c r="BU4088" s="5" t="s">
        <v>8791</v>
      </c>
      <c r="BV4088" s="5" t="s">
        <v>3007</v>
      </c>
      <c r="BW4088" s="5" t="s">
        <v>2986</v>
      </c>
    </row>
    <row r="4089" spans="51:75" x14ac:dyDescent="0.3">
      <c r="AY4089" s="12" t="e">
        <f>VLOOKUP(C4089,#REF!, 2,FALSE)</f>
        <v>#REF!</v>
      </c>
      <c r="BM4089" s="5" t="s">
        <v>8794</v>
      </c>
      <c r="BN4089" s="5" t="s">
        <v>17000</v>
      </c>
      <c r="BO4089" s="5" t="s">
        <v>2986</v>
      </c>
      <c r="BU4089" s="5" t="s">
        <v>8794</v>
      </c>
      <c r="BV4089" s="5" t="s">
        <v>17000</v>
      </c>
      <c r="BW4089" s="5" t="s">
        <v>2986</v>
      </c>
    </row>
    <row r="4090" spans="51:75" x14ac:dyDescent="0.3">
      <c r="AY4090" s="12" t="e">
        <f>VLOOKUP(C4090,#REF!, 2,FALSE)</f>
        <v>#REF!</v>
      </c>
      <c r="BM4090" s="5" t="s">
        <v>1517</v>
      </c>
      <c r="BN4090" s="5" t="s">
        <v>17000</v>
      </c>
      <c r="BO4090" s="5" t="s">
        <v>2986</v>
      </c>
      <c r="BU4090" s="5" t="s">
        <v>1517</v>
      </c>
      <c r="BV4090" s="5" t="s">
        <v>17000</v>
      </c>
      <c r="BW4090" s="5" t="s">
        <v>2986</v>
      </c>
    </row>
    <row r="4091" spans="51:75" x14ac:dyDescent="0.3">
      <c r="AY4091" s="12" t="e">
        <f>VLOOKUP(C4091,#REF!, 2,FALSE)</f>
        <v>#REF!</v>
      </c>
      <c r="BM4091" s="5" t="s">
        <v>1518</v>
      </c>
      <c r="BN4091" s="5" t="s">
        <v>1012</v>
      </c>
      <c r="BO4091" s="5" t="s">
        <v>2986</v>
      </c>
      <c r="BU4091" s="5" t="s">
        <v>1518</v>
      </c>
      <c r="BV4091" s="5" t="s">
        <v>1012</v>
      </c>
      <c r="BW4091" s="5" t="s">
        <v>2986</v>
      </c>
    </row>
    <row r="4092" spans="51:75" x14ac:dyDescent="0.3">
      <c r="AY4092" s="12" t="e">
        <f>VLOOKUP(C4092,#REF!, 2,FALSE)</f>
        <v>#REF!</v>
      </c>
      <c r="BM4092" s="5" t="s">
        <v>1519</v>
      </c>
      <c r="BN4092" s="5" t="s">
        <v>17000</v>
      </c>
      <c r="BO4092" s="5" t="s">
        <v>2986</v>
      </c>
      <c r="BU4092" s="5" t="s">
        <v>1519</v>
      </c>
      <c r="BV4092" s="5" t="s">
        <v>17000</v>
      </c>
      <c r="BW4092" s="5" t="s">
        <v>2986</v>
      </c>
    </row>
    <row r="4093" spans="51:75" x14ac:dyDescent="0.3">
      <c r="AY4093" s="12" t="e">
        <f>VLOOKUP(C4093,#REF!, 2,FALSE)</f>
        <v>#REF!</v>
      </c>
      <c r="BM4093" s="5" t="s">
        <v>8796</v>
      </c>
      <c r="BN4093" s="5" t="s">
        <v>3261</v>
      </c>
      <c r="BO4093" s="5" t="s">
        <v>2986</v>
      </c>
      <c r="BU4093" s="5" t="s">
        <v>8796</v>
      </c>
      <c r="BV4093" s="5" t="s">
        <v>3261</v>
      </c>
      <c r="BW4093" s="5" t="s">
        <v>2986</v>
      </c>
    </row>
    <row r="4094" spans="51:75" x14ac:dyDescent="0.3">
      <c r="AY4094" s="12" t="e">
        <f>VLOOKUP(C4094,#REF!, 2,FALSE)</f>
        <v>#REF!</v>
      </c>
      <c r="BM4094" s="5" t="s">
        <v>8797</v>
      </c>
      <c r="BN4094" s="5" t="s">
        <v>17000</v>
      </c>
      <c r="BO4094" s="5" t="s">
        <v>2986</v>
      </c>
      <c r="BU4094" s="5" t="s">
        <v>8797</v>
      </c>
      <c r="BV4094" s="5" t="s">
        <v>17000</v>
      </c>
      <c r="BW4094" s="5" t="s">
        <v>2986</v>
      </c>
    </row>
    <row r="4095" spans="51:75" x14ac:dyDescent="0.3">
      <c r="AY4095" s="12" t="e">
        <f>VLOOKUP(C4095,#REF!, 2,FALSE)</f>
        <v>#REF!</v>
      </c>
      <c r="BM4095" s="5" t="s">
        <v>1520</v>
      </c>
      <c r="BN4095" s="5" t="s">
        <v>17000</v>
      </c>
      <c r="BO4095" s="5" t="s">
        <v>2986</v>
      </c>
      <c r="BU4095" s="5" t="s">
        <v>1520</v>
      </c>
      <c r="BV4095" s="5" t="s">
        <v>17000</v>
      </c>
      <c r="BW4095" s="5" t="s">
        <v>2986</v>
      </c>
    </row>
    <row r="4096" spans="51:75" x14ac:dyDescent="0.3">
      <c r="AY4096" s="12" t="e">
        <f>VLOOKUP(C4096,#REF!, 2,FALSE)</f>
        <v>#REF!</v>
      </c>
      <c r="BM4096" s="5" t="s">
        <v>8798</v>
      </c>
      <c r="BN4096" s="5" t="s">
        <v>2986</v>
      </c>
      <c r="BO4096" s="5" t="s">
        <v>2986</v>
      </c>
      <c r="BU4096" s="5" t="s">
        <v>8798</v>
      </c>
      <c r="BV4096" s="5" t="s">
        <v>2986</v>
      </c>
      <c r="BW4096" s="5" t="s">
        <v>2986</v>
      </c>
    </row>
    <row r="4097" spans="51:75" x14ac:dyDescent="0.3">
      <c r="AY4097" s="12" t="e">
        <f>VLOOKUP(C4097,#REF!, 2,FALSE)</f>
        <v>#REF!</v>
      </c>
      <c r="BM4097" s="5" t="s">
        <v>8800</v>
      </c>
      <c r="BN4097" s="5" t="s">
        <v>2986</v>
      </c>
      <c r="BO4097" s="5" t="s">
        <v>2986</v>
      </c>
      <c r="BU4097" s="5" t="s">
        <v>8800</v>
      </c>
      <c r="BV4097" s="5" t="s">
        <v>2986</v>
      </c>
      <c r="BW4097" s="5" t="s">
        <v>2986</v>
      </c>
    </row>
    <row r="4098" spans="51:75" x14ac:dyDescent="0.3">
      <c r="AY4098" s="12" t="e">
        <f>VLOOKUP(C4098,#REF!, 2,FALSE)</f>
        <v>#REF!</v>
      </c>
      <c r="BM4098" s="5" t="s">
        <v>8801</v>
      </c>
      <c r="BN4098" s="5" t="s">
        <v>2986</v>
      </c>
      <c r="BO4098" s="5" t="s">
        <v>1680</v>
      </c>
      <c r="BU4098" s="5" t="s">
        <v>8801</v>
      </c>
      <c r="BV4098" s="5" t="s">
        <v>2986</v>
      </c>
      <c r="BW4098" s="5" t="s">
        <v>1680</v>
      </c>
    </row>
    <row r="4099" spans="51:75" x14ac:dyDescent="0.3">
      <c r="AY4099" s="12" t="e">
        <f>VLOOKUP(C4099,#REF!, 2,FALSE)</f>
        <v>#REF!</v>
      </c>
      <c r="BM4099" s="5" t="s">
        <v>478</v>
      </c>
      <c r="BN4099" s="5" t="s">
        <v>2986</v>
      </c>
      <c r="BO4099" s="5" t="s">
        <v>8802</v>
      </c>
      <c r="BU4099" s="5" t="s">
        <v>478</v>
      </c>
      <c r="BV4099" s="5" t="s">
        <v>2986</v>
      </c>
      <c r="BW4099" s="5" t="s">
        <v>8802</v>
      </c>
    </row>
    <row r="4100" spans="51:75" x14ac:dyDescent="0.3">
      <c r="AY4100" s="12" t="e">
        <f>VLOOKUP(C4100,#REF!, 2,FALSE)</f>
        <v>#REF!</v>
      </c>
      <c r="BM4100" s="5" t="s">
        <v>8803</v>
      </c>
      <c r="BN4100" s="5" t="s">
        <v>2986</v>
      </c>
      <c r="BO4100" s="5" t="s">
        <v>5459</v>
      </c>
      <c r="BU4100" s="5" t="s">
        <v>8803</v>
      </c>
      <c r="BV4100" s="5" t="s">
        <v>2986</v>
      </c>
      <c r="BW4100" s="5" t="s">
        <v>5459</v>
      </c>
    </row>
    <row r="4101" spans="51:75" x14ac:dyDescent="0.3">
      <c r="AY4101" s="12" t="e">
        <f>VLOOKUP(C4101,#REF!, 2,FALSE)</f>
        <v>#REF!</v>
      </c>
      <c r="BM4101" s="5" t="s">
        <v>463</v>
      </c>
      <c r="BN4101" s="5" t="s">
        <v>2986</v>
      </c>
      <c r="BO4101" s="5" t="s">
        <v>2871</v>
      </c>
      <c r="BU4101" s="5" t="s">
        <v>463</v>
      </c>
      <c r="BV4101" s="5" t="s">
        <v>2986</v>
      </c>
      <c r="BW4101" s="5" t="s">
        <v>2871</v>
      </c>
    </row>
    <row r="4102" spans="51:75" x14ac:dyDescent="0.3">
      <c r="AY4102" s="12" t="e">
        <f>VLOOKUP(C4102,#REF!, 2,FALSE)</f>
        <v>#REF!</v>
      </c>
      <c r="BM4102" s="5" t="s">
        <v>8804</v>
      </c>
      <c r="BN4102" s="5" t="s">
        <v>2986</v>
      </c>
      <c r="BO4102" s="5" t="s">
        <v>2986</v>
      </c>
      <c r="BU4102" s="5" t="s">
        <v>8804</v>
      </c>
      <c r="BV4102" s="5" t="s">
        <v>2986</v>
      </c>
      <c r="BW4102" s="5" t="s">
        <v>2986</v>
      </c>
    </row>
    <row r="4103" spans="51:75" x14ac:dyDescent="0.3">
      <c r="AY4103" s="12" t="e">
        <f>VLOOKUP(C4103,#REF!, 2,FALSE)</f>
        <v>#REF!</v>
      </c>
      <c r="BM4103" s="5" t="s">
        <v>8805</v>
      </c>
      <c r="BN4103" s="5" t="s">
        <v>2986</v>
      </c>
      <c r="BO4103" s="5" t="s">
        <v>2986</v>
      </c>
      <c r="BU4103" s="5" t="s">
        <v>8805</v>
      </c>
      <c r="BV4103" s="5" t="s">
        <v>2986</v>
      </c>
      <c r="BW4103" s="5" t="s">
        <v>2986</v>
      </c>
    </row>
    <row r="4104" spans="51:75" x14ac:dyDescent="0.3">
      <c r="AY4104" s="12" t="e">
        <f>VLOOKUP(C4104,#REF!, 2,FALSE)</f>
        <v>#REF!</v>
      </c>
      <c r="BM4104" s="5" t="s">
        <v>8806</v>
      </c>
      <c r="BN4104" s="5" t="s">
        <v>2986</v>
      </c>
      <c r="BO4104" s="5" t="s">
        <v>2986</v>
      </c>
      <c r="BU4104" s="5" t="s">
        <v>8806</v>
      </c>
      <c r="BV4104" s="5" t="s">
        <v>2986</v>
      </c>
      <c r="BW4104" s="5" t="s">
        <v>2986</v>
      </c>
    </row>
    <row r="4105" spans="51:75" x14ac:dyDescent="0.3">
      <c r="AY4105" s="12" t="e">
        <f>VLOOKUP(C4105,#REF!, 2,FALSE)</f>
        <v>#REF!</v>
      </c>
      <c r="BM4105" s="5" t="s">
        <v>8807</v>
      </c>
      <c r="BN4105" s="5" t="s">
        <v>2986</v>
      </c>
      <c r="BO4105" s="5" t="s">
        <v>2986</v>
      </c>
      <c r="BU4105" s="5" t="s">
        <v>8807</v>
      </c>
      <c r="BV4105" s="5" t="s">
        <v>2986</v>
      </c>
      <c r="BW4105" s="5" t="s">
        <v>2986</v>
      </c>
    </row>
    <row r="4106" spans="51:75" x14ac:dyDescent="0.3">
      <c r="AY4106" s="12" t="e">
        <f>VLOOKUP(C4106,#REF!, 2,FALSE)</f>
        <v>#REF!</v>
      </c>
      <c r="BM4106" s="5" t="s">
        <v>8808</v>
      </c>
      <c r="BN4106" s="5" t="s">
        <v>2986</v>
      </c>
      <c r="BO4106" s="5" t="s">
        <v>2986</v>
      </c>
      <c r="BU4106" s="5" t="s">
        <v>8808</v>
      </c>
      <c r="BV4106" s="5" t="s">
        <v>2986</v>
      </c>
      <c r="BW4106" s="5" t="s">
        <v>2986</v>
      </c>
    </row>
    <row r="4107" spans="51:75" x14ac:dyDescent="0.3">
      <c r="AY4107" s="12" t="e">
        <f>VLOOKUP(C4107,#REF!, 2,FALSE)</f>
        <v>#REF!</v>
      </c>
      <c r="BM4107" s="5" t="s">
        <v>1525</v>
      </c>
      <c r="BN4107" s="5" t="s">
        <v>2986</v>
      </c>
      <c r="BO4107" s="5" t="s">
        <v>2986</v>
      </c>
      <c r="BU4107" s="5" t="s">
        <v>1525</v>
      </c>
      <c r="BV4107" s="5" t="s">
        <v>2986</v>
      </c>
      <c r="BW4107" s="5" t="s">
        <v>2986</v>
      </c>
    </row>
    <row r="4108" spans="51:75" x14ac:dyDescent="0.3">
      <c r="AY4108" s="12" t="e">
        <f>VLOOKUP(C4108,#REF!, 2,FALSE)</f>
        <v>#REF!</v>
      </c>
      <c r="BM4108" s="5" t="s">
        <v>8809</v>
      </c>
      <c r="BN4108" s="5" t="s">
        <v>2986</v>
      </c>
      <c r="BO4108" s="5" t="s">
        <v>2986</v>
      </c>
      <c r="BU4108" s="5" t="s">
        <v>8809</v>
      </c>
      <c r="BV4108" s="5" t="s">
        <v>2986</v>
      </c>
      <c r="BW4108" s="5" t="s">
        <v>2986</v>
      </c>
    </row>
    <row r="4109" spans="51:75" x14ac:dyDescent="0.3">
      <c r="AY4109" s="12" t="e">
        <f>VLOOKUP(C4109,#REF!, 2,FALSE)</f>
        <v>#REF!</v>
      </c>
      <c r="BM4109" s="5" t="s">
        <v>8810</v>
      </c>
      <c r="BN4109" s="5" t="s">
        <v>2986</v>
      </c>
      <c r="BO4109" s="5" t="s">
        <v>2986</v>
      </c>
      <c r="BU4109" s="5" t="s">
        <v>8810</v>
      </c>
      <c r="BV4109" s="5" t="s">
        <v>2986</v>
      </c>
      <c r="BW4109" s="5" t="s">
        <v>2986</v>
      </c>
    </row>
    <row r="4110" spans="51:75" x14ac:dyDescent="0.3">
      <c r="AY4110" s="12" t="e">
        <f>VLOOKUP(C4110,#REF!, 2,FALSE)</f>
        <v>#REF!</v>
      </c>
      <c r="BM4110" s="5" t="s">
        <v>8811</v>
      </c>
      <c r="BN4110" s="5" t="s">
        <v>813</v>
      </c>
      <c r="BO4110" s="5" t="s">
        <v>2986</v>
      </c>
      <c r="BU4110" s="5" t="s">
        <v>8811</v>
      </c>
      <c r="BV4110" s="5" t="s">
        <v>813</v>
      </c>
      <c r="BW4110" s="5" t="s">
        <v>2986</v>
      </c>
    </row>
    <row r="4111" spans="51:75" x14ac:dyDescent="0.3">
      <c r="AY4111" s="12" t="e">
        <f>VLOOKUP(C4111,#REF!, 2,FALSE)</f>
        <v>#REF!</v>
      </c>
      <c r="BM4111" s="5" t="s">
        <v>8813</v>
      </c>
      <c r="BN4111" s="5" t="s">
        <v>2986</v>
      </c>
      <c r="BO4111" s="5" t="s">
        <v>8814</v>
      </c>
      <c r="BU4111" s="5" t="s">
        <v>8813</v>
      </c>
      <c r="BV4111" s="5" t="s">
        <v>2986</v>
      </c>
      <c r="BW4111" s="5" t="s">
        <v>8814</v>
      </c>
    </row>
    <row r="4112" spans="51:75" x14ac:dyDescent="0.3">
      <c r="AY4112" s="12" t="e">
        <f>VLOOKUP(C4112,#REF!, 2,FALSE)</f>
        <v>#REF!</v>
      </c>
      <c r="BM4112" s="5" t="s">
        <v>8815</v>
      </c>
      <c r="BN4112" s="5" t="s">
        <v>2986</v>
      </c>
      <c r="BO4112" s="5" t="s">
        <v>8816</v>
      </c>
      <c r="BU4112" s="5" t="s">
        <v>8815</v>
      </c>
      <c r="BV4112" s="5" t="s">
        <v>2986</v>
      </c>
      <c r="BW4112" s="5" t="s">
        <v>8816</v>
      </c>
    </row>
    <row r="4113" spans="51:75" x14ac:dyDescent="0.3">
      <c r="AY4113" s="12" t="e">
        <f>VLOOKUP(C4113,#REF!, 2,FALSE)</f>
        <v>#REF!</v>
      </c>
      <c r="BM4113" s="5" t="s">
        <v>8817</v>
      </c>
      <c r="BN4113" s="5" t="s">
        <v>2986</v>
      </c>
      <c r="BO4113" s="5" t="s">
        <v>2652</v>
      </c>
      <c r="BU4113" s="5" t="s">
        <v>8817</v>
      </c>
      <c r="BV4113" s="5" t="s">
        <v>2986</v>
      </c>
      <c r="BW4113" s="5" t="s">
        <v>2652</v>
      </c>
    </row>
    <row r="4114" spans="51:75" x14ac:dyDescent="0.3">
      <c r="AY4114" s="12" t="e">
        <f>VLOOKUP(C4114,#REF!, 2,FALSE)</f>
        <v>#REF!</v>
      </c>
      <c r="BM4114" s="5" t="s">
        <v>8818</v>
      </c>
      <c r="BN4114" s="5" t="s">
        <v>2986</v>
      </c>
      <c r="BO4114" s="5" t="s">
        <v>4362</v>
      </c>
      <c r="BU4114" s="5" t="s">
        <v>8818</v>
      </c>
      <c r="BV4114" s="5" t="s">
        <v>2986</v>
      </c>
      <c r="BW4114" s="5" t="s">
        <v>4362</v>
      </c>
    </row>
    <row r="4115" spans="51:75" x14ac:dyDescent="0.3">
      <c r="AY4115" s="12" t="e">
        <f>VLOOKUP(C4115,#REF!, 2,FALSE)</f>
        <v>#REF!</v>
      </c>
      <c r="BM4115" s="5" t="s">
        <v>1528</v>
      </c>
      <c r="BN4115" s="5" t="s">
        <v>2986</v>
      </c>
      <c r="BO4115" s="5" t="s">
        <v>8819</v>
      </c>
      <c r="BU4115" s="5" t="s">
        <v>1528</v>
      </c>
      <c r="BV4115" s="5" t="s">
        <v>2986</v>
      </c>
      <c r="BW4115" s="5" t="s">
        <v>8819</v>
      </c>
    </row>
    <row r="4116" spans="51:75" x14ac:dyDescent="0.3">
      <c r="AY4116" s="12" t="e">
        <f>VLOOKUP(C4116,#REF!, 2,FALSE)</f>
        <v>#REF!</v>
      </c>
      <c r="BM4116" s="5" t="s">
        <v>1529</v>
      </c>
      <c r="BN4116" s="5" t="s">
        <v>2986</v>
      </c>
      <c r="BO4116" s="5" t="s">
        <v>8820</v>
      </c>
      <c r="BU4116" s="5" t="s">
        <v>1529</v>
      </c>
      <c r="BV4116" s="5" t="s">
        <v>2986</v>
      </c>
      <c r="BW4116" s="5" t="s">
        <v>8820</v>
      </c>
    </row>
    <row r="4117" spans="51:75" x14ac:dyDescent="0.3">
      <c r="AY4117" s="12" t="e">
        <f>VLOOKUP(C4117,#REF!, 2,FALSE)</f>
        <v>#REF!</v>
      </c>
      <c r="BM4117" s="5" t="s">
        <v>8821</v>
      </c>
      <c r="BN4117" s="5" t="s">
        <v>2986</v>
      </c>
      <c r="BO4117" s="5" t="s">
        <v>2986</v>
      </c>
      <c r="BU4117" s="5" t="s">
        <v>8821</v>
      </c>
      <c r="BV4117" s="5" t="s">
        <v>2986</v>
      </c>
      <c r="BW4117" s="5" t="s">
        <v>2986</v>
      </c>
    </row>
    <row r="4118" spans="51:75" x14ac:dyDescent="0.3">
      <c r="AY4118" s="12" t="e">
        <f>VLOOKUP(C4118,#REF!, 2,FALSE)</f>
        <v>#REF!</v>
      </c>
      <c r="BM4118" s="5" t="s">
        <v>8822</v>
      </c>
      <c r="BN4118" s="5" t="s">
        <v>619</v>
      </c>
      <c r="BO4118" s="5" t="s">
        <v>2986</v>
      </c>
      <c r="BU4118" s="5" t="s">
        <v>8822</v>
      </c>
      <c r="BV4118" s="5" t="s">
        <v>619</v>
      </c>
      <c r="BW4118" s="5" t="s">
        <v>2986</v>
      </c>
    </row>
    <row r="4119" spans="51:75" x14ac:dyDescent="0.3">
      <c r="AY4119" s="12" t="e">
        <f>VLOOKUP(C4119,#REF!, 2,FALSE)</f>
        <v>#REF!</v>
      </c>
      <c r="BM4119" s="5" t="s">
        <v>8825</v>
      </c>
      <c r="BN4119" s="5" t="s">
        <v>844</v>
      </c>
      <c r="BO4119" s="5" t="s">
        <v>2986</v>
      </c>
      <c r="BU4119" s="5" t="s">
        <v>8825</v>
      </c>
      <c r="BV4119" s="5" t="s">
        <v>844</v>
      </c>
      <c r="BW4119" s="5" t="s">
        <v>2986</v>
      </c>
    </row>
    <row r="4120" spans="51:75" x14ac:dyDescent="0.3">
      <c r="AY4120" s="12" t="e">
        <f>VLOOKUP(C4120,#REF!, 2,FALSE)</f>
        <v>#REF!</v>
      </c>
      <c r="BM4120" s="5" t="s">
        <v>8826</v>
      </c>
      <c r="BN4120" s="5" t="s">
        <v>3010</v>
      </c>
      <c r="BO4120" s="5" t="s">
        <v>2986</v>
      </c>
      <c r="BU4120" s="5" t="s">
        <v>8826</v>
      </c>
      <c r="BV4120" s="5" t="s">
        <v>3010</v>
      </c>
      <c r="BW4120" s="5" t="s">
        <v>2986</v>
      </c>
    </row>
    <row r="4121" spans="51:75" x14ac:dyDescent="0.3">
      <c r="AY4121" s="12" t="e">
        <f>VLOOKUP(C4121,#REF!, 2,FALSE)</f>
        <v>#REF!</v>
      </c>
      <c r="BM4121" s="5" t="s">
        <v>488</v>
      </c>
      <c r="BN4121" s="5" t="s">
        <v>1270</v>
      </c>
      <c r="BO4121" s="5" t="s">
        <v>2986</v>
      </c>
      <c r="BU4121" s="5" t="s">
        <v>488</v>
      </c>
      <c r="BV4121" s="5" t="s">
        <v>1270</v>
      </c>
      <c r="BW4121" s="5" t="s">
        <v>2986</v>
      </c>
    </row>
    <row r="4122" spans="51:75" x14ac:dyDescent="0.3">
      <c r="AY4122" s="12" t="e">
        <f>VLOOKUP(C4122,#REF!, 2,FALSE)</f>
        <v>#REF!</v>
      </c>
      <c r="BM4122" s="5" t="s">
        <v>1530</v>
      </c>
      <c r="BN4122" s="5" t="s">
        <v>786</v>
      </c>
      <c r="BO4122" s="5" t="s">
        <v>2986</v>
      </c>
      <c r="BU4122" s="5" t="s">
        <v>1530</v>
      </c>
      <c r="BV4122" s="5" t="s">
        <v>786</v>
      </c>
      <c r="BW4122" s="5" t="s">
        <v>2986</v>
      </c>
    </row>
    <row r="4123" spans="51:75" x14ac:dyDescent="0.3">
      <c r="AY4123" s="12" t="e">
        <f>VLOOKUP(C4123,#REF!, 2,FALSE)</f>
        <v>#REF!</v>
      </c>
      <c r="BM4123" s="5" t="s">
        <v>1531</v>
      </c>
      <c r="BN4123" s="5" t="s">
        <v>670</v>
      </c>
      <c r="BO4123" s="5" t="s">
        <v>2986</v>
      </c>
      <c r="BU4123" s="5" t="s">
        <v>1531</v>
      </c>
      <c r="BV4123" s="5" t="s">
        <v>670</v>
      </c>
      <c r="BW4123" s="5" t="s">
        <v>2986</v>
      </c>
    </row>
    <row r="4124" spans="51:75" x14ac:dyDescent="0.3">
      <c r="AY4124" s="12" t="e">
        <f>VLOOKUP(C4124,#REF!, 2,FALSE)</f>
        <v>#REF!</v>
      </c>
      <c r="BM4124" s="5" t="s">
        <v>1532</v>
      </c>
      <c r="BN4124" s="5" t="s">
        <v>640</v>
      </c>
      <c r="BO4124" s="5" t="s">
        <v>2986</v>
      </c>
      <c r="BU4124" s="5" t="s">
        <v>1532</v>
      </c>
      <c r="BV4124" s="5" t="s">
        <v>640</v>
      </c>
      <c r="BW4124" s="5" t="s">
        <v>2986</v>
      </c>
    </row>
    <row r="4125" spans="51:75" x14ac:dyDescent="0.3">
      <c r="AY4125" s="12" t="e">
        <f>VLOOKUP(C4125,#REF!, 2,FALSE)</f>
        <v>#REF!</v>
      </c>
      <c r="BM4125" s="5" t="s">
        <v>1533</v>
      </c>
      <c r="BN4125" s="5" t="s">
        <v>670</v>
      </c>
      <c r="BO4125" s="5" t="s">
        <v>2986</v>
      </c>
      <c r="BU4125" s="5" t="s">
        <v>1533</v>
      </c>
      <c r="BV4125" s="5" t="s">
        <v>670</v>
      </c>
      <c r="BW4125" s="5" t="s">
        <v>2986</v>
      </c>
    </row>
    <row r="4126" spans="51:75" x14ac:dyDescent="0.3">
      <c r="AY4126" s="12" t="e">
        <f>VLOOKUP(C4126,#REF!, 2,FALSE)</f>
        <v>#REF!</v>
      </c>
      <c r="BM4126" s="5" t="s">
        <v>8828</v>
      </c>
      <c r="BN4126" s="5" t="s">
        <v>813</v>
      </c>
      <c r="BO4126" s="5" t="s">
        <v>2986</v>
      </c>
      <c r="BU4126" s="5" t="s">
        <v>8828</v>
      </c>
      <c r="BV4126" s="5" t="s">
        <v>813</v>
      </c>
      <c r="BW4126" s="5" t="s">
        <v>2986</v>
      </c>
    </row>
    <row r="4127" spans="51:75" x14ac:dyDescent="0.3">
      <c r="AY4127" s="12" t="e">
        <f>VLOOKUP(C4127,#REF!, 2,FALSE)</f>
        <v>#REF!</v>
      </c>
      <c r="BM4127" s="5" t="s">
        <v>8829</v>
      </c>
      <c r="BN4127" s="5" t="s">
        <v>813</v>
      </c>
      <c r="BO4127" s="5" t="s">
        <v>2986</v>
      </c>
      <c r="BU4127" s="5" t="s">
        <v>8829</v>
      </c>
      <c r="BV4127" s="5" t="s">
        <v>813</v>
      </c>
      <c r="BW4127" s="5" t="s">
        <v>2986</v>
      </c>
    </row>
    <row r="4128" spans="51:75" x14ac:dyDescent="0.3">
      <c r="AY4128" s="12" t="e">
        <f>VLOOKUP(C4128,#REF!, 2,FALSE)</f>
        <v>#REF!</v>
      </c>
      <c r="BM4128" s="5" t="s">
        <v>8830</v>
      </c>
      <c r="BN4128" s="5" t="s">
        <v>813</v>
      </c>
      <c r="BO4128" s="5" t="s">
        <v>4464</v>
      </c>
      <c r="BU4128" s="5" t="s">
        <v>8830</v>
      </c>
      <c r="BV4128" s="5" t="s">
        <v>813</v>
      </c>
      <c r="BW4128" s="5" t="s">
        <v>4464</v>
      </c>
    </row>
    <row r="4129" spans="51:75" x14ac:dyDescent="0.3">
      <c r="AY4129" s="12" t="e">
        <f>VLOOKUP(C4129,#REF!, 2,FALSE)</f>
        <v>#REF!</v>
      </c>
      <c r="BM4129" s="5" t="s">
        <v>8832</v>
      </c>
      <c r="BN4129" s="5" t="s">
        <v>813</v>
      </c>
      <c r="BO4129" s="5" t="s">
        <v>4464</v>
      </c>
      <c r="BU4129" s="5" t="s">
        <v>8832</v>
      </c>
      <c r="BV4129" s="5" t="s">
        <v>813</v>
      </c>
      <c r="BW4129" s="5" t="s">
        <v>4464</v>
      </c>
    </row>
    <row r="4130" spans="51:75" x14ac:dyDescent="0.3">
      <c r="AY4130" s="12" t="e">
        <f>VLOOKUP(C4130,#REF!, 2,FALSE)</f>
        <v>#REF!</v>
      </c>
      <c r="BM4130" s="5" t="s">
        <v>8833</v>
      </c>
      <c r="BN4130" s="5" t="s">
        <v>2986</v>
      </c>
      <c r="BO4130" s="5" t="s">
        <v>4464</v>
      </c>
      <c r="BU4130" s="5" t="s">
        <v>8833</v>
      </c>
      <c r="BV4130" s="5" t="s">
        <v>2986</v>
      </c>
      <c r="BW4130" s="5" t="s">
        <v>4464</v>
      </c>
    </row>
    <row r="4131" spans="51:75" x14ac:dyDescent="0.3">
      <c r="AY4131" s="12" t="e">
        <f>VLOOKUP(C4131,#REF!, 2,FALSE)</f>
        <v>#REF!</v>
      </c>
      <c r="BM4131" s="5" t="s">
        <v>8835</v>
      </c>
      <c r="BN4131" s="5" t="s">
        <v>697</v>
      </c>
      <c r="BO4131" s="5" t="s">
        <v>7913</v>
      </c>
      <c r="BU4131" s="5" t="s">
        <v>8835</v>
      </c>
      <c r="BV4131" s="5" t="s">
        <v>697</v>
      </c>
      <c r="BW4131" s="5" t="s">
        <v>7913</v>
      </c>
    </row>
    <row r="4132" spans="51:75" x14ac:dyDescent="0.3">
      <c r="AY4132" s="12" t="e">
        <f>VLOOKUP(C4132,#REF!, 2,FALSE)</f>
        <v>#REF!</v>
      </c>
      <c r="BM4132" s="5" t="s">
        <v>8837</v>
      </c>
      <c r="BN4132" s="5" t="s">
        <v>17000</v>
      </c>
      <c r="BO4132" s="5" t="s">
        <v>2986</v>
      </c>
      <c r="BU4132" s="5" t="s">
        <v>8837</v>
      </c>
      <c r="BV4132" s="5" t="s">
        <v>17000</v>
      </c>
      <c r="BW4132" s="5" t="s">
        <v>2986</v>
      </c>
    </row>
    <row r="4133" spans="51:75" x14ac:dyDescent="0.3">
      <c r="AY4133" s="12" t="e">
        <f>VLOOKUP(C4133,#REF!, 2,FALSE)</f>
        <v>#REF!</v>
      </c>
      <c r="BM4133" s="5" t="s">
        <v>8838</v>
      </c>
      <c r="BN4133" s="5" t="s">
        <v>17000</v>
      </c>
      <c r="BO4133" s="5" t="s">
        <v>2986</v>
      </c>
      <c r="BU4133" s="5" t="s">
        <v>8838</v>
      </c>
      <c r="BV4133" s="5" t="s">
        <v>17000</v>
      </c>
      <c r="BW4133" s="5" t="s">
        <v>2986</v>
      </c>
    </row>
    <row r="4134" spans="51:75" x14ac:dyDescent="0.3">
      <c r="AY4134" s="12" t="e">
        <f>VLOOKUP(C4134,#REF!, 2,FALSE)</f>
        <v>#REF!</v>
      </c>
      <c r="BM4134" s="5" t="s">
        <v>8841</v>
      </c>
      <c r="BN4134" s="5" t="s">
        <v>2986</v>
      </c>
      <c r="BO4134" s="5" t="s">
        <v>8307</v>
      </c>
      <c r="BU4134" s="5" t="s">
        <v>8841</v>
      </c>
      <c r="BV4134" s="5" t="s">
        <v>2986</v>
      </c>
      <c r="BW4134" s="5" t="s">
        <v>8307</v>
      </c>
    </row>
    <row r="4135" spans="51:75" x14ac:dyDescent="0.3">
      <c r="AY4135" s="12" t="e">
        <f>VLOOKUP(C4135,#REF!, 2,FALSE)</f>
        <v>#REF!</v>
      </c>
      <c r="BM4135" s="5" t="s">
        <v>8842</v>
      </c>
      <c r="BN4135" s="5" t="s">
        <v>2986</v>
      </c>
      <c r="BO4135" s="5" t="s">
        <v>3609</v>
      </c>
      <c r="BU4135" s="5" t="s">
        <v>8842</v>
      </c>
      <c r="BV4135" s="5" t="s">
        <v>2986</v>
      </c>
      <c r="BW4135" s="5" t="s">
        <v>3609</v>
      </c>
    </row>
    <row r="4136" spans="51:75" x14ac:dyDescent="0.3">
      <c r="AY4136" s="12" t="e">
        <f>VLOOKUP(C4136,#REF!, 2,FALSE)</f>
        <v>#REF!</v>
      </c>
      <c r="BM4136" s="5" t="s">
        <v>8843</v>
      </c>
      <c r="BN4136" s="5" t="s">
        <v>2986</v>
      </c>
      <c r="BO4136" s="5" t="s">
        <v>8844</v>
      </c>
      <c r="BU4136" s="5" t="s">
        <v>8843</v>
      </c>
      <c r="BV4136" s="5" t="s">
        <v>2986</v>
      </c>
      <c r="BW4136" s="5" t="s">
        <v>8844</v>
      </c>
    </row>
    <row r="4137" spans="51:75" x14ac:dyDescent="0.3">
      <c r="AY4137" s="12" t="e">
        <f>VLOOKUP(C4137,#REF!, 2,FALSE)</f>
        <v>#REF!</v>
      </c>
      <c r="BM4137" s="5" t="s">
        <v>1534</v>
      </c>
      <c r="BN4137" s="5" t="s">
        <v>17000</v>
      </c>
      <c r="BO4137" s="5" t="s">
        <v>8714</v>
      </c>
      <c r="BU4137" s="5" t="s">
        <v>1534</v>
      </c>
      <c r="BV4137" s="5" t="s">
        <v>17000</v>
      </c>
      <c r="BW4137" s="5" t="s">
        <v>8714</v>
      </c>
    </row>
    <row r="4138" spans="51:75" x14ac:dyDescent="0.3">
      <c r="AY4138" s="12" t="e">
        <f>VLOOKUP(C4138,#REF!, 2,FALSE)</f>
        <v>#REF!</v>
      </c>
      <c r="BM4138" s="5" t="s">
        <v>1535</v>
      </c>
      <c r="BN4138" s="5" t="s">
        <v>17000</v>
      </c>
      <c r="BO4138" s="5" t="s">
        <v>8711</v>
      </c>
      <c r="BU4138" s="5" t="s">
        <v>1535</v>
      </c>
      <c r="BV4138" s="5" t="s">
        <v>17000</v>
      </c>
      <c r="BW4138" s="5" t="s">
        <v>8711</v>
      </c>
    </row>
    <row r="4139" spans="51:75" x14ac:dyDescent="0.3">
      <c r="AY4139" s="12" t="e">
        <f>VLOOKUP(C4139,#REF!, 2,FALSE)</f>
        <v>#REF!</v>
      </c>
      <c r="BM4139" s="5" t="s">
        <v>8845</v>
      </c>
      <c r="BN4139" s="5" t="s">
        <v>3007</v>
      </c>
      <c r="BO4139" s="5" t="s">
        <v>4375</v>
      </c>
      <c r="BU4139" s="5" t="s">
        <v>8845</v>
      </c>
      <c r="BV4139" s="5" t="s">
        <v>3007</v>
      </c>
      <c r="BW4139" s="5" t="s">
        <v>4375</v>
      </c>
    </row>
    <row r="4140" spans="51:75" x14ac:dyDescent="0.3">
      <c r="AY4140" s="12" t="e">
        <f>VLOOKUP(C4140,#REF!, 2,FALSE)</f>
        <v>#REF!</v>
      </c>
      <c r="BM4140" s="5" t="s">
        <v>8846</v>
      </c>
      <c r="BN4140" s="5" t="s">
        <v>2986</v>
      </c>
      <c r="BO4140" s="5" t="s">
        <v>2986</v>
      </c>
      <c r="BU4140" s="5" t="s">
        <v>8846</v>
      </c>
      <c r="BV4140" s="5" t="s">
        <v>2986</v>
      </c>
      <c r="BW4140" s="5" t="s">
        <v>2986</v>
      </c>
    </row>
    <row r="4141" spans="51:75" x14ac:dyDescent="0.3">
      <c r="AY4141" s="12" t="e">
        <f>VLOOKUP(C4141,#REF!, 2,FALSE)</f>
        <v>#REF!</v>
      </c>
      <c r="BM4141" s="5" t="s">
        <v>8847</v>
      </c>
      <c r="BN4141" s="5" t="s">
        <v>713</v>
      </c>
      <c r="BO4141" s="5" t="s">
        <v>2986</v>
      </c>
      <c r="BU4141" s="5" t="s">
        <v>8847</v>
      </c>
      <c r="BV4141" s="5" t="s">
        <v>713</v>
      </c>
      <c r="BW4141" s="5" t="s">
        <v>2986</v>
      </c>
    </row>
    <row r="4142" spans="51:75" x14ac:dyDescent="0.3">
      <c r="AY4142" s="12" t="e">
        <f>VLOOKUP(C4142,#REF!, 2,FALSE)</f>
        <v>#REF!</v>
      </c>
      <c r="BM4142" s="5" t="s">
        <v>8848</v>
      </c>
      <c r="BN4142" s="5" t="s">
        <v>3261</v>
      </c>
      <c r="BO4142" s="5" t="s">
        <v>2986</v>
      </c>
      <c r="BU4142" s="5" t="s">
        <v>8848</v>
      </c>
      <c r="BV4142" s="5" t="s">
        <v>3261</v>
      </c>
      <c r="BW4142" s="5" t="s">
        <v>2986</v>
      </c>
    </row>
    <row r="4143" spans="51:75" x14ac:dyDescent="0.3">
      <c r="AY4143" s="12" t="e">
        <f>VLOOKUP(C4143,#REF!, 2,FALSE)</f>
        <v>#REF!</v>
      </c>
      <c r="BM4143" s="5" t="s">
        <v>8851</v>
      </c>
      <c r="BN4143" s="5" t="s">
        <v>17000</v>
      </c>
      <c r="BO4143" s="5" t="s">
        <v>2986</v>
      </c>
      <c r="BU4143" s="5" t="s">
        <v>8851</v>
      </c>
      <c r="BV4143" s="5" t="s">
        <v>17000</v>
      </c>
      <c r="BW4143" s="5" t="s">
        <v>2986</v>
      </c>
    </row>
    <row r="4144" spans="51:75" x14ac:dyDescent="0.3">
      <c r="AY4144" s="12" t="e">
        <f>VLOOKUP(C4144,#REF!, 2,FALSE)</f>
        <v>#REF!</v>
      </c>
      <c r="BM4144" s="5" t="s">
        <v>8854</v>
      </c>
      <c r="BN4144" s="5" t="s">
        <v>17000</v>
      </c>
      <c r="BO4144" s="5" t="s">
        <v>2986</v>
      </c>
      <c r="BU4144" s="5" t="s">
        <v>8854</v>
      </c>
      <c r="BV4144" s="5" t="s">
        <v>17000</v>
      </c>
      <c r="BW4144" s="5" t="s">
        <v>2986</v>
      </c>
    </row>
    <row r="4145" spans="51:75" x14ac:dyDescent="0.3">
      <c r="AY4145" s="12" t="e">
        <f>VLOOKUP(C4145,#REF!, 2,FALSE)</f>
        <v>#REF!</v>
      </c>
      <c r="BM4145" s="5" t="s">
        <v>8855</v>
      </c>
      <c r="BN4145" s="5" t="s">
        <v>17000</v>
      </c>
      <c r="BO4145" s="5" t="s">
        <v>2986</v>
      </c>
      <c r="BU4145" s="5" t="s">
        <v>8855</v>
      </c>
      <c r="BV4145" s="5" t="s">
        <v>17000</v>
      </c>
      <c r="BW4145" s="5" t="s">
        <v>2986</v>
      </c>
    </row>
    <row r="4146" spans="51:75" x14ac:dyDescent="0.3">
      <c r="AY4146" s="12" t="e">
        <f>VLOOKUP(C4146,#REF!, 2,FALSE)</f>
        <v>#REF!</v>
      </c>
      <c r="BM4146" s="5" t="s">
        <v>1536</v>
      </c>
      <c r="BN4146" s="5" t="s">
        <v>17000</v>
      </c>
      <c r="BO4146" s="5" t="s">
        <v>2986</v>
      </c>
      <c r="BU4146" s="5" t="s">
        <v>1536</v>
      </c>
      <c r="BV4146" s="5" t="s">
        <v>17000</v>
      </c>
      <c r="BW4146" s="5" t="s">
        <v>2986</v>
      </c>
    </row>
    <row r="4147" spans="51:75" x14ac:dyDescent="0.3">
      <c r="AY4147" s="12" t="e">
        <f>VLOOKUP(C4147,#REF!, 2,FALSE)</f>
        <v>#REF!</v>
      </c>
      <c r="BM4147" s="5" t="s">
        <v>8856</v>
      </c>
      <c r="BN4147" s="5" t="s">
        <v>623</v>
      </c>
      <c r="BO4147" s="5" t="s">
        <v>2986</v>
      </c>
      <c r="BU4147" s="5" t="s">
        <v>8856</v>
      </c>
      <c r="BV4147" s="5" t="s">
        <v>623</v>
      </c>
      <c r="BW4147" s="5" t="s">
        <v>2986</v>
      </c>
    </row>
    <row r="4148" spans="51:75" x14ac:dyDescent="0.3">
      <c r="AY4148" s="12" t="e">
        <f>VLOOKUP(C4148,#REF!, 2,FALSE)</f>
        <v>#REF!</v>
      </c>
      <c r="BM4148" s="5" t="s">
        <v>8858</v>
      </c>
      <c r="BN4148" s="5" t="s">
        <v>17000</v>
      </c>
      <c r="BO4148" s="5" t="s">
        <v>2986</v>
      </c>
      <c r="BU4148" s="5" t="s">
        <v>8858</v>
      </c>
      <c r="BV4148" s="5" t="s">
        <v>17000</v>
      </c>
      <c r="BW4148" s="5" t="s">
        <v>2986</v>
      </c>
    </row>
    <row r="4149" spans="51:75" x14ac:dyDescent="0.3">
      <c r="AY4149" s="12" t="e">
        <f>VLOOKUP(C4149,#REF!, 2,FALSE)</f>
        <v>#REF!</v>
      </c>
      <c r="BM4149" s="5" t="s">
        <v>8859</v>
      </c>
      <c r="BN4149" s="5" t="s">
        <v>17000</v>
      </c>
      <c r="BO4149" s="5" t="s">
        <v>2986</v>
      </c>
      <c r="BU4149" s="5" t="s">
        <v>8859</v>
      </c>
      <c r="BV4149" s="5" t="s">
        <v>17000</v>
      </c>
      <c r="BW4149" s="5" t="s">
        <v>2986</v>
      </c>
    </row>
    <row r="4150" spans="51:75" x14ac:dyDescent="0.3">
      <c r="AY4150" s="12" t="e">
        <f>VLOOKUP(C4150,#REF!, 2,FALSE)</f>
        <v>#REF!</v>
      </c>
      <c r="BM4150" s="5" t="s">
        <v>8860</v>
      </c>
      <c r="BN4150" s="5" t="s">
        <v>3010</v>
      </c>
      <c r="BO4150" s="5" t="s">
        <v>2986</v>
      </c>
      <c r="BU4150" s="5" t="s">
        <v>8860</v>
      </c>
      <c r="BV4150" s="5" t="s">
        <v>3010</v>
      </c>
      <c r="BW4150" s="5" t="s">
        <v>2986</v>
      </c>
    </row>
    <row r="4151" spans="51:75" x14ac:dyDescent="0.3">
      <c r="AY4151" s="12" t="e">
        <f>VLOOKUP(C4151,#REF!, 2,FALSE)</f>
        <v>#REF!</v>
      </c>
      <c r="BM4151" s="5" t="s">
        <v>8861</v>
      </c>
      <c r="BN4151" s="5" t="s">
        <v>2986</v>
      </c>
      <c r="BO4151" s="5" t="s">
        <v>2986</v>
      </c>
      <c r="BU4151" s="5" t="s">
        <v>8861</v>
      </c>
      <c r="BV4151" s="5" t="s">
        <v>2986</v>
      </c>
      <c r="BW4151" s="5" t="s">
        <v>2986</v>
      </c>
    </row>
    <row r="4152" spans="51:75" x14ac:dyDescent="0.3">
      <c r="AY4152" s="12" t="e">
        <f>VLOOKUP(C4152,#REF!, 2,FALSE)</f>
        <v>#REF!</v>
      </c>
      <c r="BM4152" s="5" t="s">
        <v>1537</v>
      </c>
      <c r="BN4152" s="5" t="s">
        <v>664</v>
      </c>
      <c r="BO4152" s="5" t="s">
        <v>5352</v>
      </c>
      <c r="BU4152" s="5" t="s">
        <v>1537</v>
      </c>
      <c r="BV4152" s="5" t="s">
        <v>664</v>
      </c>
      <c r="BW4152" s="5" t="s">
        <v>5352</v>
      </c>
    </row>
    <row r="4153" spans="51:75" x14ac:dyDescent="0.3">
      <c r="AY4153" s="12" t="e">
        <f>VLOOKUP(C4153,#REF!, 2,FALSE)</f>
        <v>#REF!</v>
      </c>
      <c r="BM4153" s="5" t="s">
        <v>8863</v>
      </c>
      <c r="BN4153" s="5" t="s">
        <v>813</v>
      </c>
      <c r="BO4153" s="5" t="s">
        <v>2795</v>
      </c>
      <c r="BU4153" s="5" t="s">
        <v>8863</v>
      </c>
      <c r="BV4153" s="5" t="s">
        <v>813</v>
      </c>
      <c r="BW4153" s="5" t="s">
        <v>2795</v>
      </c>
    </row>
    <row r="4154" spans="51:75" x14ac:dyDescent="0.3">
      <c r="AY4154" s="12" t="e">
        <f>VLOOKUP(C4154,#REF!, 2,FALSE)</f>
        <v>#REF!</v>
      </c>
      <c r="BM4154" s="5" t="s">
        <v>8864</v>
      </c>
      <c r="BN4154" s="5" t="s">
        <v>855</v>
      </c>
      <c r="BO4154" s="5" t="s">
        <v>7690</v>
      </c>
      <c r="BU4154" s="5" t="s">
        <v>8864</v>
      </c>
      <c r="BV4154" s="5" t="s">
        <v>855</v>
      </c>
      <c r="BW4154" s="5" t="s">
        <v>7690</v>
      </c>
    </row>
    <row r="4155" spans="51:75" x14ac:dyDescent="0.3">
      <c r="AY4155" s="12" t="e">
        <f>VLOOKUP(C4155,#REF!, 2,FALSE)</f>
        <v>#REF!</v>
      </c>
      <c r="BM4155" s="5" t="s">
        <v>8865</v>
      </c>
      <c r="BN4155" s="5" t="s">
        <v>669</v>
      </c>
      <c r="BO4155" s="5" t="s">
        <v>8866</v>
      </c>
      <c r="BU4155" s="5" t="s">
        <v>8865</v>
      </c>
      <c r="BV4155" s="5" t="s">
        <v>669</v>
      </c>
      <c r="BW4155" s="5" t="s">
        <v>8866</v>
      </c>
    </row>
    <row r="4156" spans="51:75" x14ac:dyDescent="0.3">
      <c r="AY4156" s="12" t="e">
        <f>VLOOKUP(C4156,#REF!, 2,FALSE)</f>
        <v>#REF!</v>
      </c>
      <c r="BM4156" s="5" t="s">
        <v>8867</v>
      </c>
      <c r="BN4156" s="5" t="s">
        <v>806</v>
      </c>
      <c r="BO4156" s="5" t="s">
        <v>4595</v>
      </c>
      <c r="BU4156" s="5" t="s">
        <v>8867</v>
      </c>
      <c r="BV4156" s="5" t="s">
        <v>806</v>
      </c>
      <c r="BW4156" s="5" t="s">
        <v>4595</v>
      </c>
    </row>
    <row r="4157" spans="51:75" x14ac:dyDescent="0.3">
      <c r="AY4157" s="12" t="e">
        <f>VLOOKUP(C4157,#REF!, 2,FALSE)</f>
        <v>#REF!</v>
      </c>
      <c r="BM4157" s="5" t="s">
        <v>8868</v>
      </c>
      <c r="BN4157" s="5" t="s">
        <v>619</v>
      </c>
      <c r="BO4157" s="5" t="s">
        <v>8869</v>
      </c>
      <c r="BU4157" s="5" t="s">
        <v>8868</v>
      </c>
      <c r="BV4157" s="5" t="s">
        <v>619</v>
      </c>
      <c r="BW4157" s="5" t="s">
        <v>8869</v>
      </c>
    </row>
    <row r="4158" spans="51:75" x14ac:dyDescent="0.3">
      <c r="AY4158" s="12" t="e">
        <f>VLOOKUP(C4158,#REF!, 2,FALSE)</f>
        <v>#REF!</v>
      </c>
      <c r="BM4158" s="5" t="s">
        <v>8870</v>
      </c>
      <c r="BN4158" s="5" t="s">
        <v>618</v>
      </c>
      <c r="BO4158" s="5" t="s">
        <v>8871</v>
      </c>
      <c r="BU4158" s="5" t="s">
        <v>8870</v>
      </c>
      <c r="BV4158" s="5" t="s">
        <v>618</v>
      </c>
      <c r="BW4158" s="5" t="s">
        <v>8871</v>
      </c>
    </row>
    <row r="4159" spans="51:75" x14ac:dyDescent="0.3">
      <c r="AY4159" s="12" t="e">
        <f>VLOOKUP(C4159,#REF!, 2,FALSE)</f>
        <v>#REF!</v>
      </c>
      <c r="BM4159" s="5" t="s">
        <v>8872</v>
      </c>
      <c r="BN4159" s="5" t="s">
        <v>17000</v>
      </c>
      <c r="BO4159" s="5" t="s">
        <v>2986</v>
      </c>
      <c r="BU4159" s="5" t="s">
        <v>8872</v>
      </c>
      <c r="BV4159" s="5" t="s">
        <v>17000</v>
      </c>
      <c r="BW4159" s="5" t="s">
        <v>2986</v>
      </c>
    </row>
    <row r="4160" spans="51:75" x14ac:dyDescent="0.3">
      <c r="AY4160" s="12" t="e">
        <f>VLOOKUP(C4160,#REF!, 2,FALSE)</f>
        <v>#REF!</v>
      </c>
      <c r="BM4160" s="5" t="s">
        <v>8874</v>
      </c>
      <c r="BN4160" s="5" t="s">
        <v>669</v>
      </c>
      <c r="BO4160" s="5" t="s">
        <v>8875</v>
      </c>
      <c r="BU4160" s="5" t="s">
        <v>8874</v>
      </c>
      <c r="BV4160" s="5" t="s">
        <v>669</v>
      </c>
      <c r="BW4160" s="5" t="s">
        <v>8875</v>
      </c>
    </row>
    <row r="4161" spans="51:75" x14ac:dyDescent="0.3">
      <c r="AY4161" s="12" t="e">
        <f>VLOOKUP(C4161,#REF!, 2,FALSE)</f>
        <v>#REF!</v>
      </c>
      <c r="BM4161" s="5" t="s">
        <v>8876</v>
      </c>
      <c r="BN4161" s="5" t="s">
        <v>3010</v>
      </c>
      <c r="BO4161" s="5" t="s">
        <v>8877</v>
      </c>
      <c r="BU4161" s="5" t="s">
        <v>8876</v>
      </c>
      <c r="BV4161" s="5" t="s">
        <v>3010</v>
      </c>
      <c r="BW4161" s="5" t="s">
        <v>8877</v>
      </c>
    </row>
    <row r="4162" spans="51:75" x14ac:dyDescent="0.3">
      <c r="AY4162" s="12" t="e">
        <f>VLOOKUP(C4162,#REF!, 2,FALSE)</f>
        <v>#REF!</v>
      </c>
      <c r="BM4162" s="5" t="s">
        <v>8879</v>
      </c>
      <c r="BN4162" s="5" t="s">
        <v>774</v>
      </c>
      <c r="BO4162" s="5" t="s">
        <v>6633</v>
      </c>
      <c r="BU4162" s="5" t="s">
        <v>8879</v>
      </c>
      <c r="BV4162" s="5" t="s">
        <v>774</v>
      </c>
      <c r="BW4162" s="5" t="s">
        <v>6633</v>
      </c>
    </row>
    <row r="4163" spans="51:75" x14ac:dyDescent="0.3">
      <c r="AY4163" s="12" t="e">
        <f>VLOOKUP(C4163,#REF!, 2,FALSE)</f>
        <v>#REF!</v>
      </c>
      <c r="BM4163" s="5" t="s">
        <v>1538</v>
      </c>
      <c r="BN4163" s="5" t="s">
        <v>786</v>
      </c>
      <c r="BO4163" s="5" t="s">
        <v>8881</v>
      </c>
      <c r="BU4163" s="5" t="s">
        <v>1538</v>
      </c>
      <c r="BV4163" s="5" t="s">
        <v>786</v>
      </c>
      <c r="BW4163" s="5" t="s">
        <v>8881</v>
      </c>
    </row>
    <row r="4164" spans="51:75" x14ac:dyDescent="0.3">
      <c r="AY4164" s="12" t="e">
        <f>VLOOKUP(C4164,#REF!, 2,FALSE)</f>
        <v>#REF!</v>
      </c>
      <c r="BM4164" s="5" t="s">
        <v>8883</v>
      </c>
      <c r="BN4164" s="5" t="s">
        <v>669</v>
      </c>
      <c r="BO4164" s="5" t="s">
        <v>8884</v>
      </c>
      <c r="BU4164" s="5" t="s">
        <v>8883</v>
      </c>
      <c r="BV4164" s="5" t="s">
        <v>669</v>
      </c>
      <c r="BW4164" s="5" t="s">
        <v>8884</v>
      </c>
    </row>
    <row r="4165" spans="51:75" x14ac:dyDescent="0.3">
      <c r="AY4165" s="12" t="e">
        <f>VLOOKUP(C4165,#REF!, 2,FALSE)</f>
        <v>#REF!</v>
      </c>
      <c r="BM4165" s="5" t="s">
        <v>8885</v>
      </c>
      <c r="BN4165" s="5" t="s">
        <v>666</v>
      </c>
      <c r="BO4165" s="5" t="s">
        <v>8703</v>
      </c>
      <c r="BU4165" s="5" t="s">
        <v>8885</v>
      </c>
      <c r="BV4165" s="5" t="s">
        <v>666</v>
      </c>
      <c r="BW4165" s="5" t="s">
        <v>8703</v>
      </c>
    </row>
    <row r="4166" spans="51:75" x14ac:dyDescent="0.3">
      <c r="AY4166" s="12" t="e">
        <f>VLOOKUP(C4166,#REF!, 2,FALSE)</f>
        <v>#REF!</v>
      </c>
      <c r="BM4166" s="5" t="s">
        <v>8886</v>
      </c>
      <c r="BN4166" s="5" t="s">
        <v>2986</v>
      </c>
      <c r="BO4166" s="5" t="s">
        <v>2986</v>
      </c>
      <c r="BU4166" s="5" t="s">
        <v>8886</v>
      </c>
      <c r="BV4166" s="5" t="s">
        <v>2986</v>
      </c>
      <c r="BW4166" s="5" t="s">
        <v>2986</v>
      </c>
    </row>
    <row r="4167" spans="51:75" x14ac:dyDescent="0.3">
      <c r="AY4167" s="12" t="e">
        <f>VLOOKUP(C4167,#REF!, 2,FALSE)</f>
        <v>#REF!</v>
      </c>
      <c r="BM4167" s="5" t="s">
        <v>8887</v>
      </c>
      <c r="BN4167" s="5" t="s">
        <v>2986</v>
      </c>
      <c r="BO4167" s="5" t="s">
        <v>2986</v>
      </c>
      <c r="BU4167" s="5" t="s">
        <v>8887</v>
      </c>
      <c r="BV4167" s="5" t="s">
        <v>2986</v>
      </c>
      <c r="BW4167" s="5" t="s">
        <v>2986</v>
      </c>
    </row>
    <row r="4168" spans="51:75" x14ac:dyDescent="0.3">
      <c r="AY4168" s="12" t="e">
        <f>VLOOKUP(C4168,#REF!, 2,FALSE)</f>
        <v>#REF!</v>
      </c>
      <c r="BM4168" s="5" t="s">
        <v>8888</v>
      </c>
      <c r="BN4168" s="5" t="s">
        <v>2986</v>
      </c>
      <c r="BO4168" s="5" t="s">
        <v>2986</v>
      </c>
      <c r="BU4168" s="5" t="s">
        <v>8888</v>
      </c>
      <c r="BV4168" s="5" t="s">
        <v>2986</v>
      </c>
      <c r="BW4168" s="5" t="s">
        <v>2986</v>
      </c>
    </row>
    <row r="4169" spans="51:75" x14ac:dyDescent="0.3">
      <c r="AY4169" s="12" t="e">
        <f>VLOOKUP(C4169,#REF!, 2,FALSE)</f>
        <v>#REF!</v>
      </c>
      <c r="BM4169" s="5" t="s">
        <v>8889</v>
      </c>
      <c r="BN4169" s="5" t="s">
        <v>3050</v>
      </c>
      <c r="BO4169" s="5" t="s">
        <v>5078</v>
      </c>
      <c r="BU4169" s="5" t="s">
        <v>8889</v>
      </c>
      <c r="BV4169" s="5" t="s">
        <v>3050</v>
      </c>
      <c r="BW4169" s="5" t="s">
        <v>5078</v>
      </c>
    </row>
    <row r="4170" spans="51:75" x14ac:dyDescent="0.3">
      <c r="AY4170" s="12" t="e">
        <f>VLOOKUP(C4170,#REF!, 2,FALSE)</f>
        <v>#REF!</v>
      </c>
      <c r="BM4170" s="5" t="s">
        <v>480</v>
      </c>
      <c r="BN4170" s="5" t="s">
        <v>3050</v>
      </c>
      <c r="BO4170" s="5" t="s">
        <v>1067</v>
      </c>
      <c r="BU4170" s="5" t="s">
        <v>480</v>
      </c>
      <c r="BV4170" s="5" t="s">
        <v>3050</v>
      </c>
      <c r="BW4170" s="5" t="s">
        <v>1067</v>
      </c>
    </row>
    <row r="4171" spans="51:75" x14ac:dyDescent="0.3">
      <c r="AY4171" s="12" t="e">
        <f>VLOOKUP(C4171,#REF!, 2,FALSE)</f>
        <v>#REF!</v>
      </c>
      <c r="BM4171" s="5" t="s">
        <v>8890</v>
      </c>
      <c r="BN4171" s="5" t="s">
        <v>1345</v>
      </c>
      <c r="BO4171" s="5" t="s">
        <v>7124</v>
      </c>
      <c r="BU4171" s="5" t="s">
        <v>8890</v>
      </c>
      <c r="BV4171" s="5" t="s">
        <v>1345</v>
      </c>
      <c r="BW4171" s="5" t="s">
        <v>7124</v>
      </c>
    </row>
    <row r="4172" spans="51:75" x14ac:dyDescent="0.3">
      <c r="AY4172" s="12" t="e">
        <f>VLOOKUP(C4172,#REF!, 2,FALSE)</f>
        <v>#REF!</v>
      </c>
      <c r="BM4172" s="5" t="s">
        <v>8892</v>
      </c>
      <c r="BN4172" s="5" t="s">
        <v>2982</v>
      </c>
      <c r="BO4172" s="5" t="s">
        <v>8893</v>
      </c>
      <c r="BU4172" s="5" t="s">
        <v>8892</v>
      </c>
      <c r="BV4172" s="5" t="s">
        <v>2982</v>
      </c>
      <c r="BW4172" s="5" t="s">
        <v>8893</v>
      </c>
    </row>
    <row r="4173" spans="51:75" x14ac:dyDescent="0.3">
      <c r="AY4173" s="12" t="e">
        <f>VLOOKUP(C4173,#REF!, 2,FALSE)</f>
        <v>#REF!</v>
      </c>
      <c r="BM4173" s="5" t="s">
        <v>8894</v>
      </c>
      <c r="BN4173" s="5" t="s">
        <v>3050</v>
      </c>
      <c r="BO4173" s="5" t="s">
        <v>8896</v>
      </c>
      <c r="BU4173" s="5" t="s">
        <v>8894</v>
      </c>
      <c r="BV4173" s="5" t="s">
        <v>3050</v>
      </c>
      <c r="BW4173" s="5" t="s">
        <v>8896</v>
      </c>
    </row>
    <row r="4174" spans="51:75" x14ac:dyDescent="0.3">
      <c r="AY4174" s="12" t="e">
        <f>VLOOKUP(C4174,#REF!, 2,FALSE)</f>
        <v>#REF!</v>
      </c>
      <c r="BM4174" s="5" t="s">
        <v>469</v>
      </c>
      <c r="BN4174" s="5" t="s">
        <v>3050</v>
      </c>
      <c r="BO4174" s="5" t="s">
        <v>8897</v>
      </c>
      <c r="BU4174" s="5" t="s">
        <v>469</v>
      </c>
      <c r="BV4174" s="5" t="s">
        <v>3050</v>
      </c>
      <c r="BW4174" s="5" t="s">
        <v>8897</v>
      </c>
    </row>
    <row r="4175" spans="51:75" x14ac:dyDescent="0.3">
      <c r="AY4175" s="12" t="e">
        <f>VLOOKUP(C4175,#REF!, 2,FALSE)</f>
        <v>#REF!</v>
      </c>
      <c r="BM4175" s="5" t="s">
        <v>8898</v>
      </c>
      <c r="BN4175" s="5" t="s">
        <v>3050</v>
      </c>
      <c r="BO4175" s="5" t="s">
        <v>8899</v>
      </c>
      <c r="BU4175" s="5" t="s">
        <v>8898</v>
      </c>
      <c r="BV4175" s="5" t="s">
        <v>3050</v>
      </c>
      <c r="BW4175" s="5" t="s">
        <v>8899</v>
      </c>
    </row>
    <row r="4176" spans="51:75" x14ac:dyDescent="0.3">
      <c r="AY4176" s="12" t="e">
        <f>VLOOKUP(C4176,#REF!, 2,FALSE)</f>
        <v>#REF!</v>
      </c>
      <c r="BM4176" s="5" t="s">
        <v>8901</v>
      </c>
      <c r="BN4176" s="5" t="s">
        <v>3050</v>
      </c>
      <c r="BO4176" s="5" t="s">
        <v>7936</v>
      </c>
      <c r="BU4176" s="5" t="s">
        <v>8901</v>
      </c>
      <c r="BV4176" s="5" t="s">
        <v>3050</v>
      </c>
      <c r="BW4176" s="5" t="s">
        <v>7936</v>
      </c>
    </row>
    <row r="4177" spans="51:75" x14ac:dyDescent="0.3">
      <c r="AY4177" s="12" t="e">
        <f>VLOOKUP(C4177,#REF!, 2,FALSE)</f>
        <v>#REF!</v>
      </c>
      <c r="BM4177" s="5" t="s">
        <v>8903</v>
      </c>
      <c r="BN4177" s="5" t="s">
        <v>1345</v>
      </c>
      <c r="BO4177" s="5" t="s">
        <v>4479</v>
      </c>
      <c r="BU4177" s="5" t="s">
        <v>8903</v>
      </c>
      <c r="BV4177" s="5" t="s">
        <v>1345</v>
      </c>
      <c r="BW4177" s="5" t="s">
        <v>4479</v>
      </c>
    </row>
    <row r="4178" spans="51:75" x14ac:dyDescent="0.3">
      <c r="AY4178" s="12" t="e">
        <f>VLOOKUP(C4178,#REF!, 2,FALSE)</f>
        <v>#REF!</v>
      </c>
      <c r="BM4178" s="5" t="s">
        <v>8904</v>
      </c>
      <c r="BN4178" s="5" t="s">
        <v>1345</v>
      </c>
      <c r="BO4178" s="5" t="s">
        <v>7171</v>
      </c>
      <c r="BU4178" s="5" t="s">
        <v>8904</v>
      </c>
      <c r="BV4178" s="5" t="s">
        <v>1345</v>
      </c>
      <c r="BW4178" s="5" t="s">
        <v>7171</v>
      </c>
    </row>
    <row r="4179" spans="51:75" x14ac:dyDescent="0.3">
      <c r="AY4179" s="12" t="e">
        <f>VLOOKUP(C4179,#REF!, 2,FALSE)</f>
        <v>#REF!</v>
      </c>
      <c r="BM4179" s="5" t="s">
        <v>8905</v>
      </c>
      <c r="BN4179" s="5" t="s">
        <v>3010</v>
      </c>
      <c r="BO4179" s="5" t="s">
        <v>5368</v>
      </c>
      <c r="BU4179" s="5" t="s">
        <v>8905</v>
      </c>
      <c r="BV4179" s="5" t="s">
        <v>3010</v>
      </c>
      <c r="BW4179" s="5" t="s">
        <v>5368</v>
      </c>
    </row>
    <row r="4180" spans="51:75" x14ac:dyDescent="0.3">
      <c r="AY4180" s="12" t="e">
        <f>VLOOKUP(C4180,#REF!, 2,FALSE)</f>
        <v>#REF!</v>
      </c>
      <c r="BM4180" s="5" t="s">
        <v>8906</v>
      </c>
      <c r="BN4180" s="5" t="s">
        <v>1345</v>
      </c>
      <c r="BO4180" s="5" t="s">
        <v>8908</v>
      </c>
      <c r="BU4180" s="5" t="s">
        <v>8906</v>
      </c>
      <c r="BV4180" s="5" t="s">
        <v>1345</v>
      </c>
      <c r="BW4180" s="5" t="s">
        <v>8908</v>
      </c>
    </row>
    <row r="4181" spans="51:75" x14ac:dyDescent="0.3">
      <c r="AY4181" s="12" t="e">
        <f>VLOOKUP(C4181,#REF!, 2,FALSE)</f>
        <v>#REF!</v>
      </c>
      <c r="BM4181" s="5" t="s">
        <v>1543</v>
      </c>
      <c r="BN4181" s="5" t="s">
        <v>3050</v>
      </c>
      <c r="BO4181" s="5" t="s">
        <v>8909</v>
      </c>
      <c r="BU4181" s="5" t="s">
        <v>1543</v>
      </c>
      <c r="BV4181" s="5" t="s">
        <v>3050</v>
      </c>
      <c r="BW4181" s="5" t="s">
        <v>8909</v>
      </c>
    </row>
    <row r="4182" spans="51:75" x14ac:dyDescent="0.3">
      <c r="AY4182" s="12" t="e">
        <f>VLOOKUP(C4182,#REF!, 2,FALSE)</f>
        <v>#REF!</v>
      </c>
      <c r="BM4182" s="5" t="s">
        <v>1544</v>
      </c>
      <c r="BN4182" s="5" t="s">
        <v>1272</v>
      </c>
      <c r="BO4182" s="5" t="s">
        <v>2883</v>
      </c>
      <c r="BU4182" s="5" t="s">
        <v>1544</v>
      </c>
      <c r="BV4182" s="5" t="s">
        <v>1272</v>
      </c>
      <c r="BW4182" s="5" t="s">
        <v>2883</v>
      </c>
    </row>
    <row r="4183" spans="51:75" x14ac:dyDescent="0.3">
      <c r="AY4183" s="12" t="e">
        <f>VLOOKUP(C4183,#REF!, 2,FALSE)</f>
        <v>#REF!</v>
      </c>
      <c r="BM4183" s="5" t="s">
        <v>1545</v>
      </c>
      <c r="BN4183" s="5" t="s">
        <v>1345</v>
      </c>
      <c r="BO4183" s="5" t="s">
        <v>5154</v>
      </c>
      <c r="BU4183" s="5" t="s">
        <v>1545</v>
      </c>
      <c r="BV4183" s="5" t="s">
        <v>1345</v>
      </c>
      <c r="BW4183" s="5" t="s">
        <v>5154</v>
      </c>
    </row>
    <row r="4184" spans="51:75" x14ac:dyDescent="0.3">
      <c r="AY4184" s="12" t="e">
        <f>VLOOKUP(C4184,#REF!, 2,FALSE)</f>
        <v>#REF!</v>
      </c>
      <c r="BM4184" s="5" t="s">
        <v>1546</v>
      </c>
      <c r="BN4184" s="5" t="s">
        <v>1345</v>
      </c>
      <c r="BO4184" s="5" t="s">
        <v>8477</v>
      </c>
      <c r="BU4184" s="5" t="s">
        <v>1546</v>
      </c>
      <c r="BV4184" s="5" t="s">
        <v>1345</v>
      </c>
      <c r="BW4184" s="5" t="s">
        <v>8477</v>
      </c>
    </row>
    <row r="4185" spans="51:75" x14ac:dyDescent="0.3">
      <c r="AY4185" s="12" t="e">
        <f>VLOOKUP(C4185,#REF!, 2,FALSE)</f>
        <v>#REF!</v>
      </c>
      <c r="BM4185" s="5" t="s">
        <v>8910</v>
      </c>
      <c r="BN4185" s="5" t="s">
        <v>1345</v>
      </c>
      <c r="BO4185" s="5" t="s">
        <v>6791</v>
      </c>
      <c r="BU4185" s="5" t="s">
        <v>8910</v>
      </c>
      <c r="BV4185" s="5" t="s">
        <v>1345</v>
      </c>
      <c r="BW4185" s="5" t="s">
        <v>6791</v>
      </c>
    </row>
    <row r="4186" spans="51:75" x14ac:dyDescent="0.3">
      <c r="AY4186" s="12" t="e">
        <f>VLOOKUP(C4186,#REF!, 2,FALSE)</f>
        <v>#REF!</v>
      </c>
      <c r="BM4186" s="5" t="s">
        <v>8912</v>
      </c>
      <c r="BN4186" s="5" t="s">
        <v>1345</v>
      </c>
      <c r="BO4186" s="5" t="s">
        <v>2986</v>
      </c>
      <c r="BU4186" s="5" t="s">
        <v>8912</v>
      </c>
      <c r="BV4186" s="5" t="s">
        <v>1345</v>
      </c>
      <c r="BW4186" s="5" t="s">
        <v>2986</v>
      </c>
    </row>
    <row r="4187" spans="51:75" x14ac:dyDescent="0.3">
      <c r="AY4187" s="12" t="e">
        <f>VLOOKUP(C4187,#REF!, 2,FALSE)</f>
        <v>#REF!</v>
      </c>
      <c r="BM4187" s="5" t="s">
        <v>8913</v>
      </c>
      <c r="BN4187" s="5" t="s">
        <v>1345</v>
      </c>
      <c r="BO4187" s="5" t="s">
        <v>2986</v>
      </c>
      <c r="BU4187" s="5" t="s">
        <v>8913</v>
      </c>
      <c r="BV4187" s="5" t="s">
        <v>1345</v>
      </c>
      <c r="BW4187" s="5" t="s">
        <v>2986</v>
      </c>
    </row>
    <row r="4188" spans="51:75" x14ac:dyDescent="0.3">
      <c r="AY4188" s="12" t="e">
        <f>VLOOKUP(C4188,#REF!, 2,FALSE)</f>
        <v>#REF!</v>
      </c>
      <c r="BM4188" s="5" t="s">
        <v>8914</v>
      </c>
      <c r="BN4188" s="5" t="s">
        <v>2982</v>
      </c>
      <c r="BO4188" s="5" t="s">
        <v>2986</v>
      </c>
      <c r="BU4188" s="5" t="s">
        <v>8914</v>
      </c>
      <c r="BV4188" s="5" t="s">
        <v>2982</v>
      </c>
      <c r="BW4188" s="5" t="s">
        <v>2986</v>
      </c>
    </row>
    <row r="4189" spans="51:75" x14ac:dyDescent="0.3">
      <c r="AY4189" s="12" t="e">
        <f>VLOOKUP(C4189,#REF!, 2,FALSE)</f>
        <v>#REF!</v>
      </c>
      <c r="BM4189" s="5" t="s">
        <v>1547</v>
      </c>
      <c r="BN4189" s="5" t="s">
        <v>2982</v>
      </c>
      <c r="BO4189" s="5" t="s">
        <v>2986</v>
      </c>
      <c r="BU4189" s="5" t="s">
        <v>1547</v>
      </c>
      <c r="BV4189" s="5" t="s">
        <v>2982</v>
      </c>
      <c r="BW4189" s="5" t="s">
        <v>2986</v>
      </c>
    </row>
    <row r="4190" spans="51:75" x14ac:dyDescent="0.3">
      <c r="AY4190" s="12" t="e">
        <f>VLOOKUP(C4190,#REF!, 2,FALSE)</f>
        <v>#REF!</v>
      </c>
      <c r="BM4190" s="5" t="s">
        <v>1548</v>
      </c>
      <c r="BN4190" s="5" t="s">
        <v>697</v>
      </c>
      <c r="BO4190" s="5" t="s">
        <v>2986</v>
      </c>
      <c r="BU4190" s="5" t="s">
        <v>1548</v>
      </c>
      <c r="BV4190" s="5" t="s">
        <v>697</v>
      </c>
      <c r="BW4190" s="5" t="s">
        <v>2986</v>
      </c>
    </row>
    <row r="4191" spans="51:75" x14ac:dyDescent="0.3">
      <c r="AY4191" s="12" t="e">
        <f>VLOOKUP(C4191,#REF!, 2,FALSE)</f>
        <v>#REF!</v>
      </c>
      <c r="BM4191" s="5" t="s">
        <v>8916</v>
      </c>
      <c r="BN4191" s="5" t="s">
        <v>1142</v>
      </c>
      <c r="BO4191" s="5" t="s">
        <v>8917</v>
      </c>
      <c r="BU4191" s="5" t="s">
        <v>8916</v>
      </c>
      <c r="BV4191" s="5" t="s">
        <v>1142</v>
      </c>
      <c r="BW4191" s="5" t="s">
        <v>8917</v>
      </c>
    </row>
    <row r="4192" spans="51:75" x14ac:dyDescent="0.3">
      <c r="AY4192" s="12" t="e">
        <f>VLOOKUP(C4192,#REF!, 2,FALSE)</f>
        <v>#REF!</v>
      </c>
      <c r="BM4192" s="5" t="s">
        <v>1549</v>
      </c>
      <c r="BN4192" s="5" t="s">
        <v>1345</v>
      </c>
      <c r="BO4192" s="5" t="s">
        <v>784</v>
      </c>
      <c r="BU4192" s="5" t="s">
        <v>1549</v>
      </c>
      <c r="BV4192" s="5" t="s">
        <v>1345</v>
      </c>
      <c r="BW4192" s="5" t="s">
        <v>784</v>
      </c>
    </row>
    <row r="4193" spans="51:75" x14ac:dyDescent="0.3">
      <c r="AY4193" s="12" t="e">
        <f>VLOOKUP(C4193,#REF!, 2,FALSE)</f>
        <v>#REF!</v>
      </c>
      <c r="BM4193" s="5" t="s">
        <v>8918</v>
      </c>
      <c r="BN4193" s="5" t="s">
        <v>1142</v>
      </c>
      <c r="BO4193" s="5" t="s">
        <v>8919</v>
      </c>
      <c r="BU4193" s="5" t="s">
        <v>8918</v>
      </c>
      <c r="BV4193" s="5" t="s">
        <v>1142</v>
      </c>
      <c r="BW4193" s="5" t="s">
        <v>8919</v>
      </c>
    </row>
    <row r="4194" spans="51:75" x14ac:dyDescent="0.3">
      <c r="AY4194" s="12" t="e">
        <f>VLOOKUP(C4194,#REF!, 2,FALSE)</f>
        <v>#REF!</v>
      </c>
      <c r="BM4194" s="5" t="s">
        <v>8920</v>
      </c>
      <c r="BN4194" s="5" t="s">
        <v>2986</v>
      </c>
      <c r="BO4194" s="5" t="s">
        <v>2986</v>
      </c>
      <c r="BU4194" s="5" t="s">
        <v>8920</v>
      </c>
      <c r="BV4194" s="5" t="s">
        <v>2986</v>
      </c>
      <c r="BW4194" s="5" t="s">
        <v>2986</v>
      </c>
    </row>
    <row r="4195" spans="51:75" x14ac:dyDescent="0.3">
      <c r="AY4195" s="12" t="e">
        <f>VLOOKUP(C4195,#REF!, 2,FALSE)</f>
        <v>#REF!</v>
      </c>
      <c r="BM4195" s="5" t="s">
        <v>8922</v>
      </c>
      <c r="BN4195" s="5" t="s">
        <v>639</v>
      </c>
      <c r="BO4195" s="5" t="s">
        <v>2986</v>
      </c>
      <c r="BU4195" s="5" t="s">
        <v>8922</v>
      </c>
      <c r="BV4195" s="5" t="s">
        <v>639</v>
      </c>
      <c r="BW4195" s="5" t="s">
        <v>2986</v>
      </c>
    </row>
    <row r="4196" spans="51:75" x14ac:dyDescent="0.3">
      <c r="AY4196" s="12" t="e">
        <f>VLOOKUP(C4196,#REF!, 2,FALSE)</f>
        <v>#REF!</v>
      </c>
      <c r="BM4196" s="5" t="s">
        <v>8923</v>
      </c>
      <c r="BN4196" s="5" t="s">
        <v>17000</v>
      </c>
      <c r="BO4196" s="5" t="s">
        <v>8924</v>
      </c>
      <c r="BU4196" s="5" t="s">
        <v>8923</v>
      </c>
      <c r="BV4196" s="5" t="s">
        <v>17000</v>
      </c>
      <c r="BW4196" s="5" t="s">
        <v>8924</v>
      </c>
    </row>
    <row r="4197" spans="51:75" x14ac:dyDescent="0.3">
      <c r="AY4197" s="12" t="e">
        <f>VLOOKUP(C4197,#REF!, 2,FALSE)</f>
        <v>#REF!</v>
      </c>
      <c r="BM4197" s="5" t="s">
        <v>8925</v>
      </c>
      <c r="BN4197" s="5" t="s">
        <v>17000</v>
      </c>
      <c r="BO4197" s="5" t="s">
        <v>2986</v>
      </c>
      <c r="BU4197" s="5" t="s">
        <v>8925</v>
      </c>
      <c r="BV4197" s="5" t="s">
        <v>17000</v>
      </c>
      <c r="BW4197" s="5" t="s">
        <v>2986</v>
      </c>
    </row>
    <row r="4198" spans="51:75" x14ac:dyDescent="0.3">
      <c r="AY4198" s="12" t="e">
        <f>VLOOKUP(C4198,#REF!, 2,FALSE)</f>
        <v>#REF!</v>
      </c>
      <c r="BM4198" s="5" t="s">
        <v>1550</v>
      </c>
      <c r="BN4198" s="5" t="s">
        <v>17000</v>
      </c>
      <c r="BO4198" s="5" t="s">
        <v>2986</v>
      </c>
      <c r="BU4198" s="5" t="s">
        <v>1550</v>
      </c>
      <c r="BV4198" s="5" t="s">
        <v>17000</v>
      </c>
      <c r="BW4198" s="5" t="s">
        <v>2986</v>
      </c>
    </row>
    <row r="4199" spans="51:75" x14ac:dyDescent="0.3">
      <c r="AY4199" s="12" t="e">
        <f>VLOOKUP(C4199,#REF!, 2,FALSE)</f>
        <v>#REF!</v>
      </c>
      <c r="BM4199" s="5" t="s">
        <v>8926</v>
      </c>
      <c r="BN4199" s="5" t="s">
        <v>17000</v>
      </c>
      <c r="BO4199" s="5" t="s">
        <v>8054</v>
      </c>
      <c r="BU4199" s="5" t="s">
        <v>8926</v>
      </c>
      <c r="BV4199" s="5" t="s">
        <v>17000</v>
      </c>
      <c r="BW4199" s="5" t="s">
        <v>8054</v>
      </c>
    </row>
    <row r="4200" spans="51:75" x14ac:dyDescent="0.3">
      <c r="AY4200" s="12" t="e">
        <f>VLOOKUP(C4200,#REF!, 2,FALSE)</f>
        <v>#REF!</v>
      </c>
      <c r="BM4200" s="5" t="s">
        <v>8927</v>
      </c>
      <c r="BN4200" s="5" t="s">
        <v>17000</v>
      </c>
      <c r="BO4200" s="5" t="s">
        <v>2986</v>
      </c>
      <c r="BU4200" s="5" t="s">
        <v>8927</v>
      </c>
      <c r="BV4200" s="5" t="s">
        <v>17000</v>
      </c>
      <c r="BW4200" s="5" t="s">
        <v>2986</v>
      </c>
    </row>
    <row r="4201" spans="51:75" x14ac:dyDescent="0.3">
      <c r="AY4201" s="12" t="e">
        <f>VLOOKUP(C4201,#REF!, 2,FALSE)</f>
        <v>#REF!</v>
      </c>
      <c r="BM4201" s="5" t="s">
        <v>8928</v>
      </c>
      <c r="BN4201" s="5" t="s">
        <v>2986</v>
      </c>
      <c r="BO4201" s="5" t="s">
        <v>2986</v>
      </c>
      <c r="BU4201" s="5" t="s">
        <v>8928</v>
      </c>
      <c r="BV4201" s="5" t="s">
        <v>2986</v>
      </c>
      <c r="BW4201" s="5" t="s">
        <v>2986</v>
      </c>
    </row>
    <row r="4202" spans="51:75" x14ac:dyDescent="0.3">
      <c r="AY4202" s="12" t="e">
        <f>VLOOKUP(C4202,#REF!, 2,FALSE)</f>
        <v>#REF!</v>
      </c>
      <c r="BM4202" s="5" t="s">
        <v>8929</v>
      </c>
      <c r="BN4202" s="5" t="s">
        <v>3007</v>
      </c>
      <c r="BO4202" s="5" t="s">
        <v>8042</v>
      </c>
      <c r="BU4202" s="5" t="s">
        <v>8929</v>
      </c>
      <c r="BV4202" s="5" t="s">
        <v>3007</v>
      </c>
      <c r="BW4202" s="5" t="s">
        <v>8042</v>
      </c>
    </row>
    <row r="4203" spans="51:75" x14ac:dyDescent="0.3">
      <c r="AY4203" s="12" t="e">
        <f>VLOOKUP(C4203,#REF!, 2,FALSE)</f>
        <v>#REF!</v>
      </c>
      <c r="BM4203" s="5" t="s">
        <v>8931</v>
      </c>
      <c r="BN4203" s="5" t="s">
        <v>844</v>
      </c>
      <c r="BO4203" s="5" t="s">
        <v>3412</v>
      </c>
      <c r="BU4203" s="5" t="s">
        <v>8931</v>
      </c>
      <c r="BV4203" s="5" t="s">
        <v>844</v>
      </c>
      <c r="BW4203" s="5" t="s">
        <v>3412</v>
      </c>
    </row>
    <row r="4204" spans="51:75" x14ac:dyDescent="0.3">
      <c r="AY4204" s="12" t="e">
        <f>VLOOKUP(C4204,#REF!, 2,FALSE)</f>
        <v>#REF!</v>
      </c>
      <c r="BM4204" s="5" t="s">
        <v>8934</v>
      </c>
      <c r="BN4204" s="5" t="s">
        <v>17000</v>
      </c>
      <c r="BO4204" s="5" t="s">
        <v>2986</v>
      </c>
      <c r="BU4204" s="5" t="s">
        <v>8934</v>
      </c>
      <c r="BV4204" s="5" t="s">
        <v>17000</v>
      </c>
      <c r="BW4204" s="5" t="s">
        <v>2986</v>
      </c>
    </row>
    <row r="4205" spans="51:75" x14ac:dyDescent="0.3">
      <c r="AY4205" s="12" t="e">
        <f>VLOOKUP(C4205,#REF!, 2,FALSE)</f>
        <v>#REF!</v>
      </c>
      <c r="BM4205" s="5" t="s">
        <v>8936</v>
      </c>
      <c r="BN4205" s="5" t="s">
        <v>17000</v>
      </c>
      <c r="BO4205" s="5" t="s">
        <v>701</v>
      </c>
      <c r="BU4205" s="5" t="s">
        <v>8936</v>
      </c>
      <c r="BV4205" s="5" t="s">
        <v>17000</v>
      </c>
      <c r="BW4205" s="5" t="s">
        <v>701</v>
      </c>
    </row>
    <row r="4206" spans="51:75" x14ac:dyDescent="0.3">
      <c r="AY4206" s="12" t="e">
        <f>VLOOKUP(C4206,#REF!, 2,FALSE)</f>
        <v>#REF!</v>
      </c>
      <c r="BM4206" s="5" t="s">
        <v>8937</v>
      </c>
      <c r="BN4206" s="5" t="s">
        <v>17000</v>
      </c>
      <c r="BO4206" s="5" t="s">
        <v>4732</v>
      </c>
      <c r="BU4206" s="5" t="s">
        <v>8937</v>
      </c>
      <c r="BV4206" s="5" t="s">
        <v>17000</v>
      </c>
      <c r="BW4206" s="5" t="s">
        <v>4732</v>
      </c>
    </row>
    <row r="4207" spans="51:75" x14ac:dyDescent="0.3">
      <c r="AY4207" s="12" t="e">
        <f>VLOOKUP(C4207,#REF!, 2,FALSE)</f>
        <v>#REF!</v>
      </c>
      <c r="BM4207" s="5" t="s">
        <v>8938</v>
      </c>
      <c r="BN4207" s="5" t="s">
        <v>17000</v>
      </c>
      <c r="BO4207" s="5" t="s">
        <v>2986</v>
      </c>
      <c r="BU4207" s="5" t="s">
        <v>8938</v>
      </c>
      <c r="BV4207" s="5" t="s">
        <v>17000</v>
      </c>
      <c r="BW4207" s="5" t="s">
        <v>2986</v>
      </c>
    </row>
    <row r="4208" spans="51:75" x14ac:dyDescent="0.3">
      <c r="AY4208" s="12" t="e">
        <f>VLOOKUP(C4208,#REF!, 2,FALSE)</f>
        <v>#REF!</v>
      </c>
      <c r="BM4208" s="5" t="s">
        <v>8939</v>
      </c>
      <c r="BN4208" s="5" t="s">
        <v>17000</v>
      </c>
      <c r="BO4208" s="5" t="s">
        <v>2986</v>
      </c>
      <c r="BU4208" s="5" t="s">
        <v>8939</v>
      </c>
      <c r="BV4208" s="5" t="s">
        <v>17000</v>
      </c>
      <c r="BW4208" s="5" t="s">
        <v>2986</v>
      </c>
    </row>
    <row r="4209" spans="51:75" x14ac:dyDescent="0.3">
      <c r="AY4209" s="12" t="e">
        <f>VLOOKUP(C4209,#REF!, 2,FALSE)</f>
        <v>#REF!</v>
      </c>
      <c r="BM4209" s="5" t="s">
        <v>8940</v>
      </c>
      <c r="BN4209" s="5" t="s">
        <v>17000</v>
      </c>
      <c r="BO4209" s="5" t="s">
        <v>2986</v>
      </c>
      <c r="BU4209" s="5" t="s">
        <v>8940</v>
      </c>
      <c r="BV4209" s="5" t="s">
        <v>17000</v>
      </c>
      <c r="BW4209" s="5" t="s">
        <v>2986</v>
      </c>
    </row>
    <row r="4210" spans="51:75" x14ac:dyDescent="0.3">
      <c r="AY4210" s="12" t="e">
        <f>VLOOKUP(C4210,#REF!, 2,FALSE)</f>
        <v>#REF!</v>
      </c>
      <c r="BM4210" s="5" t="s">
        <v>1551</v>
      </c>
      <c r="BN4210" s="5" t="s">
        <v>17000</v>
      </c>
      <c r="BO4210" s="5" t="s">
        <v>3343</v>
      </c>
      <c r="BU4210" s="5" t="s">
        <v>1551</v>
      </c>
      <c r="BV4210" s="5" t="s">
        <v>17000</v>
      </c>
      <c r="BW4210" s="5" t="s">
        <v>3343</v>
      </c>
    </row>
    <row r="4211" spans="51:75" x14ac:dyDescent="0.3">
      <c r="AY4211" s="12" t="e">
        <f>VLOOKUP(C4211,#REF!, 2,FALSE)</f>
        <v>#REF!</v>
      </c>
      <c r="BM4211" s="5" t="s">
        <v>1556</v>
      </c>
      <c r="BN4211" s="5" t="s">
        <v>17000</v>
      </c>
      <c r="BO4211" s="5" t="s">
        <v>2986</v>
      </c>
      <c r="BU4211" s="5" t="s">
        <v>1556</v>
      </c>
      <c r="BV4211" s="5" t="s">
        <v>17000</v>
      </c>
      <c r="BW4211" s="5" t="s">
        <v>2986</v>
      </c>
    </row>
    <row r="4212" spans="51:75" x14ac:dyDescent="0.3">
      <c r="AY4212" s="12" t="e">
        <f>VLOOKUP(C4212,#REF!, 2,FALSE)</f>
        <v>#REF!</v>
      </c>
      <c r="BM4212" s="5" t="s">
        <v>8943</v>
      </c>
      <c r="BN4212" s="5" t="s">
        <v>2986</v>
      </c>
      <c r="BO4212" s="5" t="s">
        <v>8945</v>
      </c>
      <c r="BU4212" s="5" t="s">
        <v>8943</v>
      </c>
      <c r="BV4212" s="5" t="s">
        <v>2986</v>
      </c>
      <c r="BW4212" s="5" t="s">
        <v>8945</v>
      </c>
    </row>
    <row r="4213" spans="51:75" x14ac:dyDescent="0.3">
      <c r="AY4213" s="12" t="e">
        <f>VLOOKUP(C4213,#REF!, 2,FALSE)</f>
        <v>#REF!</v>
      </c>
      <c r="BM4213" s="5" t="s">
        <v>8946</v>
      </c>
      <c r="BN4213" s="5" t="s">
        <v>2986</v>
      </c>
      <c r="BO4213" s="5" t="s">
        <v>2986</v>
      </c>
      <c r="BU4213" s="5" t="s">
        <v>8946</v>
      </c>
      <c r="BV4213" s="5" t="s">
        <v>2986</v>
      </c>
      <c r="BW4213" s="5" t="s">
        <v>2986</v>
      </c>
    </row>
    <row r="4214" spans="51:75" x14ac:dyDescent="0.3">
      <c r="AY4214" s="12" t="e">
        <f>VLOOKUP(C4214,#REF!, 2,FALSE)</f>
        <v>#REF!</v>
      </c>
      <c r="BM4214" s="5" t="s">
        <v>8947</v>
      </c>
      <c r="BN4214" s="5" t="s">
        <v>2986</v>
      </c>
      <c r="BO4214" s="5" t="s">
        <v>8948</v>
      </c>
      <c r="BU4214" s="5" t="s">
        <v>8947</v>
      </c>
      <c r="BV4214" s="5" t="s">
        <v>2986</v>
      </c>
      <c r="BW4214" s="5" t="s">
        <v>8948</v>
      </c>
    </row>
    <row r="4215" spans="51:75" x14ac:dyDescent="0.3">
      <c r="AY4215" s="12" t="e">
        <f>VLOOKUP(C4215,#REF!, 2,FALSE)</f>
        <v>#REF!</v>
      </c>
      <c r="BM4215" s="5" t="s">
        <v>8949</v>
      </c>
      <c r="BN4215" s="5" t="s">
        <v>2986</v>
      </c>
      <c r="BO4215" s="5" t="s">
        <v>2986</v>
      </c>
      <c r="BU4215" s="5" t="s">
        <v>8949</v>
      </c>
      <c r="BV4215" s="5" t="s">
        <v>2986</v>
      </c>
      <c r="BW4215" s="5" t="s">
        <v>2986</v>
      </c>
    </row>
    <row r="4216" spans="51:75" x14ac:dyDescent="0.3">
      <c r="AY4216" s="12" t="e">
        <f>VLOOKUP(C4216,#REF!, 2,FALSE)</f>
        <v>#REF!</v>
      </c>
      <c r="BM4216" s="5" t="s">
        <v>8950</v>
      </c>
      <c r="BN4216" s="5" t="s">
        <v>2986</v>
      </c>
      <c r="BO4216" s="5" t="s">
        <v>2986</v>
      </c>
      <c r="BU4216" s="5" t="s">
        <v>8950</v>
      </c>
      <c r="BV4216" s="5" t="s">
        <v>2986</v>
      </c>
      <c r="BW4216" s="5" t="s">
        <v>2986</v>
      </c>
    </row>
    <row r="4217" spans="51:75" x14ac:dyDescent="0.3">
      <c r="AY4217" s="12" t="e">
        <f>VLOOKUP(C4217,#REF!, 2,FALSE)</f>
        <v>#REF!</v>
      </c>
      <c r="BM4217" s="5" t="s">
        <v>8951</v>
      </c>
      <c r="BN4217" s="5" t="s">
        <v>2986</v>
      </c>
      <c r="BO4217" s="5" t="s">
        <v>8952</v>
      </c>
      <c r="BU4217" s="5" t="s">
        <v>8951</v>
      </c>
      <c r="BV4217" s="5" t="s">
        <v>2986</v>
      </c>
      <c r="BW4217" s="5" t="s">
        <v>8952</v>
      </c>
    </row>
    <row r="4218" spans="51:75" x14ac:dyDescent="0.3">
      <c r="AY4218" s="12" t="e">
        <f>VLOOKUP(C4218,#REF!, 2,FALSE)</f>
        <v>#REF!</v>
      </c>
      <c r="BM4218" s="5" t="s">
        <v>8953</v>
      </c>
      <c r="BN4218" s="5" t="s">
        <v>2986</v>
      </c>
      <c r="BO4218" s="5" t="s">
        <v>2986</v>
      </c>
      <c r="BU4218" s="5" t="s">
        <v>8953</v>
      </c>
      <c r="BV4218" s="5" t="s">
        <v>2986</v>
      </c>
      <c r="BW4218" s="5" t="s">
        <v>2986</v>
      </c>
    </row>
    <row r="4219" spans="51:75" x14ac:dyDescent="0.3">
      <c r="AY4219" s="12" t="e">
        <f>VLOOKUP(C4219,#REF!, 2,FALSE)</f>
        <v>#REF!</v>
      </c>
      <c r="BM4219" s="5" t="s">
        <v>8954</v>
      </c>
      <c r="BN4219" s="5" t="s">
        <v>2986</v>
      </c>
      <c r="BO4219" s="5" t="s">
        <v>8955</v>
      </c>
      <c r="BU4219" s="5" t="s">
        <v>8954</v>
      </c>
      <c r="BV4219" s="5" t="s">
        <v>2986</v>
      </c>
      <c r="BW4219" s="5" t="s">
        <v>8955</v>
      </c>
    </row>
    <row r="4220" spans="51:75" x14ac:dyDescent="0.3">
      <c r="AY4220" s="12" t="e">
        <f>VLOOKUP(C4220,#REF!, 2,FALSE)</f>
        <v>#REF!</v>
      </c>
      <c r="BM4220" s="5" t="s">
        <v>1557</v>
      </c>
      <c r="BN4220" s="5" t="s">
        <v>2986</v>
      </c>
      <c r="BO4220" s="5" t="s">
        <v>2986</v>
      </c>
      <c r="BU4220" s="5" t="s">
        <v>1557</v>
      </c>
      <c r="BV4220" s="5" t="s">
        <v>2986</v>
      </c>
      <c r="BW4220" s="5" t="s">
        <v>2986</v>
      </c>
    </row>
    <row r="4221" spans="51:75" x14ac:dyDescent="0.3">
      <c r="AY4221" s="12" t="e">
        <f>VLOOKUP(C4221,#REF!, 2,FALSE)</f>
        <v>#REF!</v>
      </c>
      <c r="BM4221" s="5" t="s">
        <v>8956</v>
      </c>
      <c r="BN4221" s="5" t="s">
        <v>2986</v>
      </c>
      <c r="BO4221" s="5" t="s">
        <v>2986</v>
      </c>
      <c r="BU4221" s="5" t="s">
        <v>8956</v>
      </c>
      <c r="BV4221" s="5" t="s">
        <v>2986</v>
      </c>
      <c r="BW4221" s="5" t="s">
        <v>2986</v>
      </c>
    </row>
    <row r="4222" spans="51:75" x14ac:dyDescent="0.3">
      <c r="AY4222" s="12" t="e">
        <f>VLOOKUP(C4222,#REF!, 2,FALSE)</f>
        <v>#REF!</v>
      </c>
      <c r="BM4222" s="5" t="s">
        <v>1559</v>
      </c>
      <c r="BN4222" s="5" t="s">
        <v>2986</v>
      </c>
      <c r="BO4222" s="5" t="s">
        <v>8957</v>
      </c>
      <c r="BU4222" s="5" t="s">
        <v>1559</v>
      </c>
      <c r="BV4222" s="5" t="s">
        <v>2986</v>
      </c>
      <c r="BW4222" s="5" t="s">
        <v>8957</v>
      </c>
    </row>
    <row r="4223" spans="51:75" x14ac:dyDescent="0.3">
      <c r="AY4223" s="12" t="e">
        <f>VLOOKUP(C4223,#REF!, 2,FALSE)</f>
        <v>#REF!</v>
      </c>
      <c r="BM4223" s="5" t="s">
        <v>8958</v>
      </c>
      <c r="BN4223" s="5" t="s">
        <v>2986</v>
      </c>
      <c r="BO4223" s="5" t="s">
        <v>2986</v>
      </c>
      <c r="BU4223" s="5" t="s">
        <v>8958</v>
      </c>
      <c r="BV4223" s="5" t="s">
        <v>2986</v>
      </c>
      <c r="BW4223" s="5" t="s">
        <v>2986</v>
      </c>
    </row>
    <row r="4224" spans="51:75" x14ac:dyDescent="0.3">
      <c r="AY4224" s="12" t="e">
        <f>VLOOKUP(C4224,#REF!, 2,FALSE)</f>
        <v>#REF!</v>
      </c>
      <c r="BM4224" s="5" t="s">
        <v>8959</v>
      </c>
      <c r="BN4224" s="5" t="s">
        <v>2986</v>
      </c>
      <c r="BO4224" s="5" t="s">
        <v>7606</v>
      </c>
      <c r="BU4224" s="5" t="s">
        <v>8959</v>
      </c>
      <c r="BV4224" s="5" t="s">
        <v>2986</v>
      </c>
      <c r="BW4224" s="5" t="s">
        <v>7606</v>
      </c>
    </row>
    <row r="4225" spans="51:75" x14ac:dyDescent="0.3">
      <c r="AY4225" s="12" t="e">
        <f>VLOOKUP(C4225,#REF!, 2,FALSE)</f>
        <v>#REF!</v>
      </c>
      <c r="BM4225" s="5" t="s">
        <v>8960</v>
      </c>
      <c r="BN4225" s="5" t="s">
        <v>2986</v>
      </c>
      <c r="BO4225" s="5" t="s">
        <v>8961</v>
      </c>
      <c r="BU4225" s="5" t="s">
        <v>8960</v>
      </c>
      <c r="BV4225" s="5" t="s">
        <v>2986</v>
      </c>
      <c r="BW4225" s="5" t="s">
        <v>8961</v>
      </c>
    </row>
    <row r="4226" spans="51:75" x14ac:dyDescent="0.3">
      <c r="AY4226" s="12" t="e">
        <f>VLOOKUP(C4226,#REF!, 2,FALSE)</f>
        <v>#REF!</v>
      </c>
      <c r="BM4226" s="5" t="s">
        <v>8962</v>
      </c>
      <c r="BN4226" s="5" t="s">
        <v>2986</v>
      </c>
      <c r="BO4226" s="5" t="s">
        <v>2427</v>
      </c>
      <c r="BU4226" s="5" t="s">
        <v>8962</v>
      </c>
      <c r="BV4226" s="5" t="s">
        <v>2986</v>
      </c>
      <c r="BW4226" s="5" t="s">
        <v>2427</v>
      </c>
    </row>
    <row r="4227" spans="51:75" x14ac:dyDescent="0.3">
      <c r="AY4227" s="12" t="e">
        <f>VLOOKUP(C4227,#REF!, 2,FALSE)</f>
        <v>#REF!</v>
      </c>
      <c r="BM4227" s="5" t="s">
        <v>1560</v>
      </c>
      <c r="BN4227" s="5" t="s">
        <v>2986</v>
      </c>
      <c r="BO4227" s="5" t="s">
        <v>8963</v>
      </c>
      <c r="BU4227" s="5" t="s">
        <v>1560</v>
      </c>
      <c r="BV4227" s="5" t="s">
        <v>2986</v>
      </c>
      <c r="BW4227" s="5" t="s">
        <v>8963</v>
      </c>
    </row>
    <row r="4228" spans="51:75" x14ac:dyDescent="0.3">
      <c r="AY4228" s="12" t="e">
        <f>VLOOKUP(C4228,#REF!, 2,FALSE)</f>
        <v>#REF!</v>
      </c>
      <c r="BM4228" s="5" t="s">
        <v>8964</v>
      </c>
      <c r="BN4228" s="5" t="s">
        <v>2986</v>
      </c>
      <c r="BO4228" s="5" t="s">
        <v>2986</v>
      </c>
      <c r="BU4228" s="5" t="s">
        <v>8964</v>
      </c>
      <c r="BV4228" s="5" t="s">
        <v>2986</v>
      </c>
      <c r="BW4228" s="5" t="s">
        <v>2986</v>
      </c>
    </row>
    <row r="4229" spans="51:75" x14ac:dyDescent="0.3">
      <c r="AY4229" s="12" t="e">
        <f>VLOOKUP(C4229,#REF!, 2,FALSE)</f>
        <v>#REF!</v>
      </c>
      <c r="BM4229" s="5" t="s">
        <v>8965</v>
      </c>
      <c r="BN4229" s="5" t="s">
        <v>778</v>
      </c>
      <c r="BO4229" s="5" t="s">
        <v>2986</v>
      </c>
      <c r="BU4229" s="5" t="s">
        <v>8965</v>
      </c>
      <c r="BV4229" s="5" t="s">
        <v>778</v>
      </c>
      <c r="BW4229" s="5" t="s">
        <v>2986</v>
      </c>
    </row>
    <row r="4230" spans="51:75" x14ac:dyDescent="0.3">
      <c r="AY4230" s="12" t="e">
        <f>VLOOKUP(C4230,#REF!, 2,FALSE)</f>
        <v>#REF!</v>
      </c>
      <c r="BM4230" s="5" t="s">
        <v>8966</v>
      </c>
      <c r="BN4230" s="5" t="s">
        <v>813</v>
      </c>
      <c r="BO4230" s="5" t="s">
        <v>2986</v>
      </c>
      <c r="BU4230" s="5" t="s">
        <v>8966</v>
      </c>
      <c r="BV4230" s="5" t="s">
        <v>813</v>
      </c>
      <c r="BW4230" s="5" t="s">
        <v>2986</v>
      </c>
    </row>
    <row r="4231" spans="51:75" x14ac:dyDescent="0.3">
      <c r="AY4231" s="12" t="e">
        <f>VLOOKUP(C4231,#REF!, 2,FALSE)</f>
        <v>#REF!</v>
      </c>
      <c r="BM4231" s="5" t="s">
        <v>8967</v>
      </c>
      <c r="BN4231" s="5" t="s">
        <v>739</v>
      </c>
      <c r="BO4231" s="5" t="s">
        <v>2986</v>
      </c>
      <c r="BU4231" s="5" t="s">
        <v>8967</v>
      </c>
      <c r="BV4231" s="5" t="s">
        <v>739</v>
      </c>
      <c r="BW4231" s="5" t="s">
        <v>2986</v>
      </c>
    </row>
    <row r="4232" spans="51:75" x14ac:dyDescent="0.3">
      <c r="AY4232" s="12" t="e">
        <f>VLOOKUP(C4232,#REF!, 2,FALSE)</f>
        <v>#REF!</v>
      </c>
      <c r="BM4232" s="5" t="s">
        <v>8968</v>
      </c>
      <c r="BN4232" s="5" t="s">
        <v>706</v>
      </c>
      <c r="BO4232" s="5" t="s">
        <v>2986</v>
      </c>
      <c r="BU4232" s="5" t="s">
        <v>8968</v>
      </c>
      <c r="BV4232" s="5" t="s">
        <v>706</v>
      </c>
      <c r="BW4232" s="5" t="s">
        <v>2986</v>
      </c>
    </row>
    <row r="4233" spans="51:75" x14ac:dyDescent="0.3">
      <c r="AY4233" s="12" t="e">
        <f>VLOOKUP(C4233,#REF!, 2,FALSE)</f>
        <v>#REF!</v>
      </c>
      <c r="BM4233" s="5" t="s">
        <v>475</v>
      </c>
      <c r="BN4233" s="5" t="s">
        <v>926</v>
      </c>
      <c r="BO4233" s="5" t="s">
        <v>3356</v>
      </c>
      <c r="BU4233" s="5" t="s">
        <v>475</v>
      </c>
      <c r="BV4233" s="5" t="s">
        <v>926</v>
      </c>
      <c r="BW4233" s="5" t="s">
        <v>3356</v>
      </c>
    </row>
    <row r="4234" spans="51:75" x14ac:dyDescent="0.3">
      <c r="AY4234" s="12" t="e">
        <f>VLOOKUP(C4234,#REF!, 2,FALSE)</f>
        <v>#REF!</v>
      </c>
      <c r="BM4234" s="5" t="s">
        <v>8969</v>
      </c>
      <c r="BN4234" s="5" t="s">
        <v>2986</v>
      </c>
      <c r="BO4234" s="5" t="s">
        <v>2986</v>
      </c>
      <c r="BU4234" s="5" t="s">
        <v>8969</v>
      </c>
      <c r="BV4234" s="5" t="s">
        <v>2986</v>
      </c>
      <c r="BW4234" s="5" t="s">
        <v>2986</v>
      </c>
    </row>
    <row r="4235" spans="51:75" x14ac:dyDescent="0.3">
      <c r="AY4235" s="12" t="e">
        <f>VLOOKUP(C4235,#REF!, 2,FALSE)</f>
        <v>#REF!</v>
      </c>
      <c r="BM4235" s="5" t="s">
        <v>8970</v>
      </c>
      <c r="BN4235" s="5" t="s">
        <v>806</v>
      </c>
      <c r="BO4235" s="5" t="s">
        <v>2986</v>
      </c>
      <c r="BU4235" s="5" t="s">
        <v>8970</v>
      </c>
      <c r="BV4235" s="5" t="s">
        <v>806</v>
      </c>
      <c r="BW4235" s="5" t="s">
        <v>2986</v>
      </c>
    </row>
    <row r="4236" spans="51:75" x14ac:dyDescent="0.3">
      <c r="AY4236" s="12" t="e">
        <f>VLOOKUP(C4236,#REF!, 2,FALSE)</f>
        <v>#REF!</v>
      </c>
      <c r="BM4236" s="5" t="s">
        <v>467</v>
      </c>
      <c r="BN4236" s="5" t="s">
        <v>1270</v>
      </c>
      <c r="BO4236" s="5" t="s">
        <v>728</v>
      </c>
      <c r="BU4236" s="5" t="s">
        <v>467</v>
      </c>
      <c r="BV4236" s="5" t="s">
        <v>1270</v>
      </c>
      <c r="BW4236" s="5" t="s">
        <v>728</v>
      </c>
    </row>
    <row r="4237" spans="51:75" x14ac:dyDescent="0.3">
      <c r="AY4237" s="12" t="e">
        <f>VLOOKUP(C4237,#REF!, 2,FALSE)</f>
        <v>#REF!</v>
      </c>
      <c r="BM4237" s="5" t="s">
        <v>479</v>
      </c>
      <c r="BN4237" s="5" t="s">
        <v>2986</v>
      </c>
      <c r="BO4237" s="5" t="s">
        <v>2986</v>
      </c>
      <c r="BU4237" s="5" t="s">
        <v>479</v>
      </c>
      <c r="BV4237" s="5" t="s">
        <v>2986</v>
      </c>
      <c r="BW4237" s="5" t="s">
        <v>2986</v>
      </c>
    </row>
    <row r="4238" spans="51:75" x14ac:dyDescent="0.3">
      <c r="AY4238" s="12" t="e">
        <f>VLOOKUP(C4238,#REF!, 2,FALSE)</f>
        <v>#REF!</v>
      </c>
      <c r="BM4238" s="5" t="s">
        <v>8972</v>
      </c>
      <c r="BN4238" s="5" t="s">
        <v>3010</v>
      </c>
      <c r="BO4238" s="5" t="s">
        <v>2986</v>
      </c>
      <c r="BU4238" s="5" t="s">
        <v>8972</v>
      </c>
      <c r="BV4238" s="5" t="s">
        <v>3010</v>
      </c>
      <c r="BW4238" s="5" t="s">
        <v>2986</v>
      </c>
    </row>
    <row r="4239" spans="51:75" x14ac:dyDescent="0.3">
      <c r="AY4239" s="12" t="e">
        <f>VLOOKUP(C4239,#REF!, 2,FALSE)</f>
        <v>#REF!</v>
      </c>
      <c r="BM4239" s="5" t="s">
        <v>8974</v>
      </c>
      <c r="BN4239" s="5" t="s">
        <v>1345</v>
      </c>
      <c r="BO4239" s="5" t="s">
        <v>8097</v>
      </c>
      <c r="BU4239" s="5" t="s">
        <v>8974</v>
      </c>
      <c r="BV4239" s="5" t="s">
        <v>1345</v>
      </c>
      <c r="BW4239" s="5" t="s">
        <v>8097</v>
      </c>
    </row>
    <row r="4240" spans="51:75" x14ac:dyDescent="0.3">
      <c r="AY4240" s="12" t="e">
        <f>VLOOKUP(C4240,#REF!, 2,FALSE)</f>
        <v>#REF!</v>
      </c>
      <c r="BM4240" s="5" t="s">
        <v>8975</v>
      </c>
      <c r="BN4240" s="5" t="s">
        <v>1345</v>
      </c>
      <c r="BO4240" s="5" t="s">
        <v>8976</v>
      </c>
      <c r="BU4240" s="5" t="s">
        <v>8975</v>
      </c>
      <c r="BV4240" s="5" t="s">
        <v>1345</v>
      </c>
      <c r="BW4240" s="5" t="s">
        <v>8976</v>
      </c>
    </row>
    <row r="4241" spans="51:75" x14ac:dyDescent="0.3">
      <c r="AY4241" s="12" t="e">
        <f>VLOOKUP(C4241,#REF!, 2,FALSE)</f>
        <v>#REF!</v>
      </c>
      <c r="BM4241" s="5" t="s">
        <v>8977</v>
      </c>
      <c r="BN4241" s="5" t="s">
        <v>1345</v>
      </c>
      <c r="BO4241" s="5" t="s">
        <v>2986</v>
      </c>
      <c r="BU4241" s="5" t="s">
        <v>8977</v>
      </c>
      <c r="BV4241" s="5" t="s">
        <v>1345</v>
      </c>
      <c r="BW4241" s="5" t="s">
        <v>2986</v>
      </c>
    </row>
    <row r="4242" spans="51:75" x14ac:dyDescent="0.3">
      <c r="AY4242" s="12" t="e">
        <f>VLOOKUP(C4242,#REF!, 2,FALSE)</f>
        <v>#REF!</v>
      </c>
      <c r="BM4242" s="5" t="s">
        <v>8978</v>
      </c>
      <c r="BN4242" s="5" t="s">
        <v>3261</v>
      </c>
      <c r="BO4242" s="5" t="s">
        <v>2986</v>
      </c>
      <c r="BU4242" s="5" t="s">
        <v>8978</v>
      </c>
      <c r="BV4242" s="5" t="s">
        <v>3261</v>
      </c>
      <c r="BW4242" s="5" t="s">
        <v>2986</v>
      </c>
    </row>
    <row r="4243" spans="51:75" x14ac:dyDescent="0.3">
      <c r="AY4243" s="12" t="e">
        <f>VLOOKUP(C4243,#REF!, 2,FALSE)</f>
        <v>#REF!</v>
      </c>
      <c r="BM4243" s="5" t="s">
        <v>8979</v>
      </c>
      <c r="BN4243" s="5" t="s">
        <v>3010</v>
      </c>
      <c r="BO4243" s="5" t="s">
        <v>2986</v>
      </c>
      <c r="BU4243" s="5" t="s">
        <v>8979</v>
      </c>
      <c r="BV4243" s="5" t="s">
        <v>3010</v>
      </c>
      <c r="BW4243" s="5" t="s">
        <v>2986</v>
      </c>
    </row>
    <row r="4244" spans="51:75" x14ac:dyDescent="0.3">
      <c r="AY4244" s="12" t="e">
        <f>VLOOKUP(C4244,#REF!, 2,FALSE)</f>
        <v>#REF!</v>
      </c>
      <c r="BM4244" s="5" t="s">
        <v>8980</v>
      </c>
      <c r="BN4244" s="5" t="s">
        <v>3007</v>
      </c>
      <c r="BO4244" s="5" t="s">
        <v>7507</v>
      </c>
      <c r="BU4244" s="5" t="s">
        <v>8980</v>
      </c>
      <c r="BV4244" s="5" t="s">
        <v>3007</v>
      </c>
      <c r="BW4244" s="5" t="s">
        <v>7507</v>
      </c>
    </row>
    <row r="4245" spans="51:75" x14ac:dyDescent="0.3">
      <c r="AY4245" s="12" t="e">
        <f>VLOOKUP(C4245,#REF!, 2,FALSE)</f>
        <v>#REF!</v>
      </c>
      <c r="BM4245" s="5" t="s">
        <v>8981</v>
      </c>
      <c r="BN4245" s="5" t="s">
        <v>3050</v>
      </c>
      <c r="BO4245" s="5" t="s">
        <v>8982</v>
      </c>
      <c r="BU4245" s="5" t="s">
        <v>8981</v>
      </c>
      <c r="BV4245" s="5" t="s">
        <v>3050</v>
      </c>
      <c r="BW4245" s="5" t="s">
        <v>8982</v>
      </c>
    </row>
    <row r="4246" spans="51:75" x14ac:dyDescent="0.3">
      <c r="AY4246" s="12" t="e">
        <f>VLOOKUP(C4246,#REF!, 2,FALSE)</f>
        <v>#REF!</v>
      </c>
      <c r="BM4246" s="5" t="s">
        <v>8983</v>
      </c>
      <c r="BN4246" s="5" t="s">
        <v>3050</v>
      </c>
      <c r="BO4246" s="5" t="s">
        <v>8984</v>
      </c>
      <c r="BU4246" s="5" t="s">
        <v>8983</v>
      </c>
      <c r="BV4246" s="5" t="s">
        <v>3050</v>
      </c>
      <c r="BW4246" s="5" t="s">
        <v>8984</v>
      </c>
    </row>
    <row r="4247" spans="51:75" x14ac:dyDescent="0.3">
      <c r="AY4247" s="12" t="e">
        <f>VLOOKUP(C4247,#REF!, 2,FALSE)</f>
        <v>#REF!</v>
      </c>
      <c r="BM4247" s="5" t="s">
        <v>8985</v>
      </c>
      <c r="BN4247" s="5" t="s">
        <v>3050</v>
      </c>
      <c r="BO4247" s="5" t="s">
        <v>8986</v>
      </c>
      <c r="BU4247" s="5" t="s">
        <v>8985</v>
      </c>
      <c r="BV4247" s="5" t="s">
        <v>3050</v>
      </c>
      <c r="BW4247" s="5" t="s">
        <v>8986</v>
      </c>
    </row>
    <row r="4248" spans="51:75" x14ac:dyDescent="0.3">
      <c r="AY4248" s="12" t="e">
        <f>VLOOKUP(C4248,#REF!, 2,FALSE)</f>
        <v>#REF!</v>
      </c>
      <c r="BM4248" s="5" t="s">
        <v>1561</v>
      </c>
      <c r="BN4248" s="5" t="s">
        <v>3050</v>
      </c>
      <c r="BO4248" s="5" t="s">
        <v>8987</v>
      </c>
      <c r="BU4248" s="5" t="s">
        <v>1561</v>
      </c>
      <c r="BV4248" s="5" t="s">
        <v>3050</v>
      </c>
      <c r="BW4248" s="5" t="s">
        <v>8987</v>
      </c>
    </row>
    <row r="4249" spans="51:75" x14ac:dyDescent="0.3">
      <c r="AY4249" s="12" t="e">
        <f>VLOOKUP(C4249,#REF!, 2,FALSE)</f>
        <v>#REF!</v>
      </c>
      <c r="BM4249" s="5" t="s">
        <v>1562</v>
      </c>
      <c r="BN4249" s="5" t="s">
        <v>17000</v>
      </c>
      <c r="BO4249" s="5" t="s">
        <v>8988</v>
      </c>
      <c r="BU4249" s="5" t="s">
        <v>1562</v>
      </c>
      <c r="BV4249" s="5" t="s">
        <v>17000</v>
      </c>
      <c r="BW4249" s="5" t="s">
        <v>8988</v>
      </c>
    </row>
    <row r="4250" spans="51:75" x14ac:dyDescent="0.3">
      <c r="AY4250" s="12" t="e">
        <f>VLOOKUP(C4250,#REF!, 2,FALSE)</f>
        <v>#REF!</v>
      </c>
      <c r="BM4250" s="5" t="s">
        <v>1563</v>
      </c>
      <c r="BN4250" s="5" t="s">
        <v>3050</v>
      </c>
      <c r="BO4250" s="5" t="s">
        <v>8986</v>
      </c>
      <c r="BU4250" s="5" t="s">
        <v>1563</v>
      </c>
      <c r="BV4250" s="5" t="s">
        <v>3050</v>
      </c>
      <c r="BW4250" s="5" t="s">
        <v>8986</v>
      </c>
    </row>
    <row r="4251" spans="51:75" x14ac:dyDescent="0.3">
      <c r="AY4251" s="12" t="e">
        <f>VLOOKUP(C4251,#REF!, 2,FALSE)</f>
        <v>#REF!</v>
      </c>
      <c r="BM4251" s="5" t="s">
        <v>8989</v>
      </c>
      <c r="BN4251" s="5" t="s">
        <v>2982</v>
      </c>
      <c r="BO4251" s="5" t="s">
        <v>3782</v>
      </c>
      <c r="BU4251" s="5" t="s">
        <v>8989</v>
      </c>
      <c r="BV4251" s="5" t="s">
        <v>2982</v>
      </c>
      <c r="BW4251" s="5" t="s">
        <v>3782</v>
      </c>
    </row>
    <row r="4252" spans="51:75" x14ac:dyDescent="0.3">
      <c r="AY4252" s="12" t="e">
        <f>VLOOKUP(C4252,#REF!, 2,FALSE)</f>
        <v>#REF!</v>
      </c>
      <c r="BM4252" s="5" t="s">
        <v>1564</v>
      </c>
      <c r="BN4252" s="5" t="s">
        <v>3050</v>
      </c>
      <c r="BO4252" s="5" t="s">
        <v>1857</v>
      </c>
      <c r="BU4252" s="5" t="s">
        <v>1564</v>
      </c>
      <c r="BV4252" s="5" t="s">
        <v>3050</v>
      </c>
      <c r="BW4252" s="5" t="s">
        <v>1857</v>
      </c>
    </row>
    <row r="4253" spans="51:75" x14ac:dyDescent="0.3">
      <c r="AY4253" s="12" t="e">
        <f>VLOOKUP(C4253,#REF!, 2,FALSE)</f>
        <v>#REF!</v>
      </c>
      <c r="BM4253" s="5" t="s">
        <v>1565</v>
      </c>
      <c r="BN4253" s="5" t="s">
        <v>865</v>
      </c>
      <c r="BO4253" s="5" t="s">
        <v>8990</v>
      </c>
      <c r="BU4253" s="5" t="s">
        <v>1565</v>
      </c>
      <c r="BV4253" s="5" t="s">
        <v>865</v>
      </c>
      <c r="BW4253" s="5" t="s">
        <v>8990</v>
      </c>
    </row>
    <row r="4254" spans="51:75" x14ac:dyDescent="0.3">
      <c r="AY4254" s="12" t="e">
        <f>VLOOKUP(C4254,#REF!, 2,FALSE)</f>
        <v>#REF!</v>
      </c>
      <c r="BM4254" s="5" t="s">
        <v>8991</v>
      </c>
      <c r="BN4254" s="5" t="s">
        <v>708</v>
      </c>
      <c r="BO4254" s="5" t="s">
        <v>8992</v>
      </c>
      <c r="BU4254" s="5" t="s">
        <v>8991</v>
      </c>
      <c r="BV4254" s="5" t="s">
        <v>708</v>
      </c>
      <c r="BW4254" s="5" t="s">
        <v>8992</v>
      </c>
    </row>
    <row r="4255" spans="51:75" x14ac:dyDescent="0.3">
      <c r="AY4255" s="12" t="e">
        <f>VLOOKUP(C4255,#REF!, 2,FALSE)</f>
        <v>#REF!</v>
      </c>
      <c r="BM4255" s="5" t="s">
        <v>8993</v>
      </c>
      <c r="BN4255" s="5" t="s">
        <v>669</v>
      </c>
      <c r="BO4255" s="5" t="s">
        <v>8372</v>
      </c>
      <c r="BU4255" s="5" t="s">
        <v>8993</v>
      </c>
      <c r="BV4255" s="5" t="s">
        <v>669</v>
      </c>
      <c r="BW4255" s="5" t="s">
        <v>8372</v>
      </c>
    </row>
    <row r="4256" spans="51:75" x14ac:dyDescent="0.3">
      <c r="AY4256" s="12" t="e">
        <f>VLOOKUP(C4256,#REF!, 2,FALSE)</f>
        <v>#REF!</v>
      </c>
      <c r="BM4256" s="5" t="s">
        <v>8994</v>
      </c>
      <c r="BN4256" s="5" t="s">
        <v>17000</v>
      </c>
      <c r="BO4256" s="5" t="s">
        <v>5159</v>
      </c>
      <c r="BU4256" s="5" t="s">
        <v>8994</v>
      </c>
      <c r="BV4256" s="5" t="s">
        <v>17000</v>
      </c>
      <c r="BW4256" s="5" t="s">
        <v>5159</v>
      </c>
    </row>
    <row r="4257" spans="51:75" x14ac:dyDescent="0.3">
      <c r="AY4257" s="12" t="e">
        <f>VLOOKUP(C4257,#REF!, 2,FALSE)</f>
        <v>#REF!</v>
      </c>
      <c r="BM4257" s="5" t="s">
        <v>8996</v>
      </c>
      <c r="BN4257" s="5" t="s">
        <v>781</v>
      </c>
      <c r="BO4257" s="5" t="s">
        <v>8997</v>
      </c>
      <c r="BU4257" s="5" t="s">
        <v>8996</v>
      </c>
      <c r="BV4257" s="5" t="s">
        <v>781</v>
      </c>
      <c r="BW4257" s="5" t="s">
        <v>8997</v>
      </c>
    </row>
    <row r="4258" spans="51:75" x14ac:dyDescent="0.3">
      <c r="AY4258" s="12" t="e">
        <f>VLOOKUP(C4258,#REF!, 2,FALSE)</f>
        <v>#REF!</v>
      </c>
      <c r="BM4258" s="5" t="s">
        <v>8998</v>
      </c>
      <c r="BN4258" s="5" t="s">
        <v>781</v>
      </c>
      <c r="BO4258" s="5" t="s">
        <v>8999</v>
      </c>
      <c r="BU4258" s="5" t="s">
        <v>8998</v>
      </c>
      <c r="BV4258" s="5" t="s">
        <v>781</v>
      </c>
      <c r="BW4258" s="5" t="s">
        <v>8999</v>
      </c>
    </row>
    <row r="4259" spans="51:75" x14ac:dyDescent="0.3">
      <c r="AY4259" s="12" t="e">
        <f>VLOOKUP(C4259,#REF!, 2,FALSE)</f>
        <v>#REF!</v>
      </c>
      <c r="BM4259" s="5" t="s">
        <v>9000</v>
      </c>
      <c r="BN4259" s="5" t="s">
        <v>669</v>
      </c>
      <c r="BO4259" s="5" t="s">
        <v>9001</v>
      </c>
      <c r="BU4259" s="5" t="s">
        <v>9000</v>
      </c>
      <c r="BV4259" s="5" t="s">
        <v>669</v>
      </c>
      <c r="BW4259" s="5" t="s">
        <v>9001</v>
      </c>
    </row>
    <row r="4260" spans="51:75" x14ac:dyDescent="0.3">
      <c r="AY4260" s="12" t="e">
        <f>VLOOKUP(C4260,#REF!, 2,FALSE)</f>
        <v>#REF!</v>
      </c>
      <c r="BM4260" s="5" t="s">
        <v>9003</v>
      </c>
      <c r="BN4260" s="5" t="s">
        <v>3050</v>
      </c>
      <c r="BO4260" s="5" t="s">
        <v>8235</v>
      </c>
      <c r="BU4260" s="5" t="s">
        <v>9003</v>
      </c>
      <c r="BV4260" s="5" t="s">
        <v>3050</v>
      </c>
      <c r="BW4260" s="5" t="s">
        <v>8235</v>
      </c>
    </row>
    <row r="4261" spans="51:75" x14ac:dyDescent="0.3">
      <c r="AY4261" s="12" t="e">
        <f>VLOOKUP(C4261,#REF!, 2,FALSE)</f>
        <v>#REF!</v>
      </c>
      <c r="BM4261" s="5" t="s">
        <v>9004</v>
      </c>
      <c r="BN4261" s="5" t="s">
        <v>3007</v>
      </c>
      <c r="BO4261" s="5" t="s">
        <v>5617</v>
      </c>
      <c r="BU4261" s="5" t="s">
        <v>9004</v>
      </c>
      <c r="BV4261" s="5" t="s">
        <v>3007</v>
      </c>
      <c r="BW4261" s="5" t="s">
        <v>5617</v>
      </c>
    </row>
    <row r="4262" spans="51:75" x14ac:dyDescent="0.3">
      <c r="AY4262" s="12" t="e">
        <f>VLOOKUP(C4262,#REF!, 2,FALSE)</f>
        <v>#REF!</v>
      </c>
      <c r="BM4262" s="5" t="s">
        <v>9007</v>
      </c>
      <c r="BN4262" s="5" t="s">
        <v>739</v>
      </c>
      <c r="BO4262" s="5" t="s">
        <v>7825</v>
      </c>
      <c r="BU4262" s="5" t="s">
        <v>9007</v>
      </c>
      <c r="BV4262" s="5" t="s">
        <v>739</v>
      </c>
      <c r="BW4262" s="5" t="s">
        <v>7825</v>
      </c>
    </row>
    <row r="4263" spans="51:75" x14ac:dyDescent="0.3">
      <c r="AY4263" s="12" t="e">
        <f>VLOOKUP(C4263,#REF!, 2,FALSE)</f>
        <v>#REF!</v>
      </c>
      <c r="BM4263" s="5" t="s">
        <v>9008</v>
      </c>
      <c r="BN4263" s="5" t="s">
        <v>718</v>
      </c>
      <c r="BO4263" s="5" t="s">
        <v>1226</v>
      </c>
      <c r="BU4263" s="5" t="s">
        <v>9008</v>
      </c>
      <c r="BV4263" s="5" t="s">
        <v>718</v>
      </c>
      <c r="BW4263" s="5" t="s">
        <v>1226</v>
      </c>
    </row>
    <row r="4264" spans="51:75" x14ac:dyDescent="0.3">
      <c r="AY4264" s="12" t="e">
        <f>VLOOKUP(C4264,#REF!, 2,FALSE)</f>
        <v>#REF!</v>
      </c>
      <c r="BM4264" s="5" t="s">
        <v>9009</v>
      </c>
      <c r="BN4264" s="5" t="s">
        <v>718</v>
      </c>
      <c r="BO4264" s="5" t="s">
        <v>9010</v>
      </c>
      <c r="BU4264" s="5" t="s">
        <v>9009</v>
      </c>
      <c r="BV4264" s="5" t="s">
        <v>718</v>
      </c>
      <c r="BW4264" s="5" t="s">
        <v>9010</v>
      </c>
    </row>
    <row r="4265" spans="51:75" x14ac:dyDescent="0.3">
      <c r="AY4265" s="12" t="e">
        <f>VLOOKUP(C4265,#REF!, 2,FALSE)</f>
        <v>#REF!</v>
      </c>
      <c r="BM4265" s="5" t="s">
        <v>9011</v>
      </c>
      <c r="BN4265" s="5" t="s">
        <v>790</v>
      </c>
      <c r="BO4265" s="5" t="s">
        <v>4007</v>
      </c>
      <c r="BU4265" s="5" t="s">
        <v>9011</v>
      </c>
      <c r="BV4265" s="5" t="s">
        <v>790</v>
      </c>
      <c r="BW4265" s="5" t="s">
        <v>4007</v>
      </c>
    </row>
    <row r="4266" spans="51:75" x14ac:dyDescent="0.3">
      <c r="AY4266" s="12" t="e">
        <f>VLOOKUP(C4266,#REF!, 2,FALSE)</f>
        <v>#REF!</v>
      </c>
      <c r="BM4266" s="5" t="s">
        <v>9012</v>
      </c>
      <c r="BN4266" s="5" t="s">
        <v>614</v>
      </c>
      <c r="BO4266" s="5" t="s">
        <v>1069</v>
      </c>
      <c r="BU4266" s="5" t="s">
        <v>9012</v>
      </c>
      <c r="BV4266" s="5" t="s">
        <v>614</v>
      </c>
      <c r="BW4266" s="5" t="s">
        <v>1069</v>
      </c>
    </row>
    <row r="4267" spans="51:75" x14ac:dyDescent="0.3">
      <c r="AY4267" s="12" t="e">
        <f>VLOOKUP(C4267,#REF!, 2,FALSE)</f>
        <v>#REF!</v>
      </c>
      <c r="BM4267" s="5" t="s">
        <v>9013</v>
      </c>
      <c r="BN4267" s="5" t="s">
        <v>1016</v>
      </c>
      <c r="BO4267" s="5" t="s">
        <v>8313</v>
      </c>
      <c r="BU4267" s="5" t="s">
        <v>9013</v>
      </c>
      <c r="BV4267" s="5" t="s">
        <v>1016</v>
      </c>
      <c r="BW4267" s="5" t="s">
        <v>8313</v>
      </c>
    </row>
    <row r="4268" spans="51:75" x14ac:dyDescent="0.3">
      <c r="AY4268" s="12" t="e">
        <f>VLOOKUP(C4268,#REF!, 2,FALSE)</f>
        <v>#REF!</v>
      </c>
      <c r="BM4268" s="5" t="s">
        <v>9014</v>
      </c>
      <c r="BN4268" s="5" t="s">
        <v>781</v>
      </c>
      <c r="BO4268" s="5" t="s">
        <v>9016</v>
      </c>
      <c r="BU4268" s="5" t="s">
        <v>9014</v>
      </c>
      <c r="BV4268" s="5" t="s">
        <v>781</v>
      </c>
      <c r="BW4268" s="5" t="s">
        <v>9016</v>
      </c>
    </row>
    <row r="4269" spans="51:75" x14ac:dyDescent="0.3">
      <c r="AY4269" s="12" t="e">
        <f>VLOOKUP(C4269,#REF!, 2,FALSE)</f>
        <v>#REF!</v>
      </c>
      <c r="BM4269" s="5" t="s">
        <v>9017</v>
      </c>
      <c r="BN4269" s="5" t="s">
        <v>790</v>
      </c>
      <c r="BO4269" s="5" t="s">
        <v>8413</v>
      </c>
      <c r="BU4269" s="5" t="s">
        <v>9017</v>
      </c>
      <c r="BV4269" s="5" t="s">
        <v>790</v>
      </c>
      <c r="BW4269" s="5" t="s">
        <v>8413</v>
      </c>
    </row>
    <row r="4270" spans="51:75" x14ac:dyDescent="0.3">
      <c r="AY4270" s="12" t="e">
        <f>VLOOKUP(C4270,#REF!, 2,FALSE)</f>
        <v>#REF!</v>
      </c>
      <c r="BM4270" s="5" t="s">
        <v>290</v>
      </c>
      <c r="BN4270" s="5" t="s">
        <v>3050</v>
      </c>
      <c r="BO4270" s="5" t="s">
        <v>9018</v>
      </c>
      <c r="BU4270" s="5" t="s">
        <v>290</v>
      </c>
      <c r="BV4270" s="5" t="s">
        <v>3050</v>
      </c>
      <c r="BW4270" s="5" t="s">
        <v>9018</v>
      </c>
    </row>
    <row r="4271" spans="51:75" x14ac:dyDescent="0.3">
      <c r="AY4271" s="12" t="e">
        <f>VLOOKUP(C4271,#REF!, 2,FALSE)</f>
        <v>#REF!</v>
      </c>
      <c r="BM4271" s="5" t="s">
        <v>9019</v>
      </c>
      <c r="BN4271" s="5" t="s">
        <v>3050</v>
      </c>
      <c r="BO4271" s="5" t="s">
        <v>9020</v>
      </c>
      <c r="BU4271" s="5" t="s">
        <v>9019</v>
      </c>
      <c r="BV4271" s="5" t="s">
        <v>3050</v>
      </c>
      <c r="BW4271" s="5" t="s">
        <v>9020</v>
      </c>
    </row>
    <row r="4272" spans="51:75" x14ac:dyDescent="0.3">
      <c r="AY4272" s="12" t="e">
        <f>VLOOKUP(C4272,#REF!, 2,FALSE)</f>
        <v>#REF!</v>
      </c>
      <c r="BM4272" s="5" t="s">
        <v>1566</v>
      </c>
      <c r="BN4272" s="5" t="s">
        <v>3050</v>
      </c>
      <c r="BO4272" s="5" t="s">
        <v>8219</v>
      </c>
      <c r="BU4272" s="5" t="s">
        <v>1566</v>
      </c>
      <c r="BV4272" s="5" t="s">
        <v>3050</v>
      </c>
      <c r="BW4272" s="5" t="s">
        <v>8219</v>
      </c>
    </row>
    <row r="4273" spans="51:75" x14ac:dyDescent="0.3">
      <c r="AY4273" s="12" t="e">
        <f>VLOOKUP(C4273,#REF!, 2,FALSE)</f>
        <v>#REF!</v>
      </c>
      <c r="BM4273" s="5" t="s">
        <v>9021</v>
      </c>
      <c r="BN4273" s="5" t="s">
        <v>790</v>
      </c>
      <c r="BO4273" s="5" t="s">
        <v>5766</v>
      </c>
      <c r="BU4273" s="5" t="s">
        <v>9021</v>
      </c>
      <c r="BV4273" s="5" t="s">
        <v>790</v>
      </c>
      <c r="BW4273" s="5" t="s">
        <v>5766</v>
      </c>
    </row>
    <row r="4274" spans="51:75" x14ac:dyDescent="0.3">
      <c r="AY4274" s="12" t="e">
        <f>VLOOKUP(C4274,#REF!, 2,FALSE)</f>
        <v>#REF!</v>
      </c>
      <c r="BM4274" s="5" t="s">
        <v>9022</v>
      </c>
      <c r="BN4274" s="5" t="s">
        <v>790</v>
      </c>
      <c r="BO4274" s="5" t="s">
        <v>9023</v>
      </c>
      <c r="BU4274" s="5" t="s">
        <v>9022</v>
      </c>
      <c r="BV4274" s="5" t="s">
        <v>790</v>
      </c>
      <c r="BW4274" s="5" t="s">
        <v>9023</v>
      </c>
    </row>
    <row r="4275" spans="51:75" x14ac:dyDescent="0.3">
      <c r="AY4275" s="12" t="e">
        <f>VLOOKUP(C4275,#REF!, 2,FALSE)</f>
        <v>#REF!</v>
      </c>
      <c r="BM4275" s="5" t="s">
        <v>9024</v>
      </c>
      <c r="BN4275" s="5" t="s">
        <v>2982</v>
      </c>
      <c r="BO4275" s="5" t="s">
        <v>9026</v>
      </c>
      <c r="BU4275" s="5" t="s">
        <v>9024</v>
      </c>
      <c r="BV4275" s="5" t="s">
        <v>2982</v>
      </c>
      <c r="BW4275" s="5" t="s">
        <v>9026</v>
      </c>
    </row>
    <row r="4276" spans="51:75" x14ac:dyDescent="0.3">
      <c r="AY4276" s="12" t="e">
        <f>VLOOKUP(C4276,#REF!, 2,FALSE)</f>
        <v>#REF!</v>
      </c>
      <c r="BM4276" s="5" t="s">
        <v>9028</v>
      </c>
      <c r="BN4276" s="5" t="s">
        <v>3210</v>
      </c>
      <c r="BO4276" s="5" t="s">
        <v>9029</v>
      </c>
      <c r="BU4276" s="5" t="s">
        <v>9028</v>
      </c>
      <c r="BV4276" s="5" t="s">
        <v>3210</v>
      </c>
      <c r="BW4276" s="5" t="s">
        <v>9029</v>
      </c>
    </row>
    <row r="4277" spans="51:75" x14ac:dyDescent="0.3">
      <c r="AY4277" s="12" t="e">
        <f>VLOOKUP(C4277,#REF!, 2,FALSE)</f>
        <v>#REF!</v>
      </c>
      <c r="BM4277" s="5" t="s">
        <v>9030</v>
      </c>
      <c r="BN4277" s="5" t="s">
        <v>2982</v>
      </c>
      <c r="BO4277" s="5" t="s">
        <v>1607</v>
      </c>
      <c r="BU4277" s="5" t="s">
        <v>9030</v>
      </c>
      <c r="BV4277" s="5" t="s">
        <v>2982</v>
      </c>
      <c r="BW4277" s="5" t="s">
        <v>1607</v>
      </c>
    </row>
    <row r="4278" spans="51:75" x14ac:dyDescent="0.3">
      <c r="AY4278" s="12" t="e">
        <f>VLOOKUP(C4278,#REF!, 2,FALSE)</f>
        <v>#REF!</v>
      </c>
      <c r="BM4278" s="5" t="s">
        <v>9031</v>
      </c>
      <c r="BN4278" s="5" t="s">
        <v>1275</v>
      </c>
      <c r="BO4278" s="5" t="s">
        <v>6208</v>
      </c>
      <c r="BU4278" s="5" t="s">
        <v>9031</v>
      </c>
      <c r="BV4278" s="5" t="s">
        <v>1275</v>
      </c>
      <c r="BW4278" s="5" t="s">
        <v>6208</v>
      </c>
    </row>
    <row r="4279" spans="51:75" x14ac:dyDescent="0.3">
      <c r="AY4279" s="12" t="e">
        <f>VLOOKUP(C4279,#REF!, 2,FALSE)</f>
        <v>#REF!</v>
      </c>
      <c r="BM4279" s="5" t="s">
        <v>9033</v>
      </c>
      <c r="BN4279" s="5" t="s">
        <v>739</v>
      </c>
      <c r="BO4279" s="5" t="s">
        <v>2885</v>
      </c>
      <c r="BU4279" s="5" t="s">
        <v>9033</v>
      </c>
      <c r="BV4279" s="5" t="s">
        <v>739</v>
      </c>
      <c r="BW4279" s="5" t="s">
        <v>2885</v>
      </c>
    </row>
    <row r="4280" spans="51:75" x14ac:dyDescent="0.3">
      <c r="AY4280" s="12" t="e">
        <f>VLOOKUP(C4280,#REF!, 2,FALSE)</f>
        <v>#REF!</v>
      </c>
      <c r="BM4280" s="5" t="s">
        <v>9035</v>
      </c>
      <c r="BN4280" s="5" t="s">
        <v>619</v>
      </c>
      <c r="BO4280" s="5" t="s">
        <v>9002</v>
      </c>
      <c r="BU4280" s="5" t="s">
        <v>9035</v>
      </c>
      <c r="BV4280" s="5" t="s">
        <v>619</v>
      </c>
      <c r="BW4280" s="5" t="s">
        <v>9002</v>
      </c>
    </row>
    <row r="4281" spans="51:75" x14ac:dyDescent="0.3">
      <c r="AY4281" s="12" t="e">
        <f>VLOOKUP(C4281,#REF!, 2,FALSE)</f>
        <v>#REF!</v>
      </c>
      <c r="BM4281" s="5" t="s">
        <v>9037</v>
      </c>
      <c r="BN4281" s="5" t="s">
        <v>3050</v>
      </c>
      <c r="BO4281" s="5" t="s">
        <v>9038</v>
      </c>
      <c r="BU4281" s="5" t="s">
        <v>9037</v>
      </c>
      <c r="BV4281" s="5" t="s">
        <v>3050</v>
      </c>
      <c r="BW4281" s="5" t="s">
        <v>9038</v>
      </c>
    </row>
    <row r="4282" spans="51:75" x14ac:dyDescent="0.3">
      <c r="AY4282" s="12" t="e">
        <f>VLOOKUP(C4282,#REF!, 2,FALSE)</f>
        <v>#REF!</v>
      </c>
      <c r="BM4282" s="5" t="s">
        <v>9039</v>
      </c>
      <c r="BN4282" s="5" t="s">
        <v>708</v>
      </c>
      <c r="BO4282" s="5" t="s">
        <v>9040</v>
      </c>
      <c r="BU4282" s="5" t="s">
        <v>9039</v>
      </c>
      <c r="BV4282" s="5" t="s">
        <v>708</v>
      </c>
      <c r="BW4282" s="5" t="s">
        <v>9040</v>
      </c>
    </row>
    <row r="4283" spans="51:75" x14ac:dyDescent="0.3">
      <c r="AY4283" s="12" t="e">
        <f>VLOOKUP(C4283,#REF!, 2,FALSE)</f>
        <v>#REF!</v>
      </c>
      <c r="BM4283" s="5" t="s">
        <v>9041</v>
      </c>
      <c r="BN4283" s="5" t="s">
        <v>661</v>
      </c>
      <c r="BO4283" s="5" t="s">
        <v>6207</v>
      </c>
      <c r="BU4283" s="5" t="s">
        <v>9041</v>
      </c>
      <c r="BV4283" s="5" t="s">
        <v>661</v>
      </c>
      <c r="BW4283" s="5" t="s">
        <v>6207</v>
      </c>
    </row>
    <row r="4284" spans="51:75" x14ac:dyDescent="0.3">
      <c r="AY4284" s="12" t="e">
        <f>VLOOKUP(C4284,#REF!, 2,FALSE)</f>
        <v>#REF!</v>
      </c>
      <c r="BM4284" s="5" t="s">
        <v>291</v>
      </c>
      <c r="BN4284" s="5" t="s">
        <v>2982</v>
      </c>
      <c r="BO4284" s="5" t="s">
        <v>9042</v>
      </c>
      <c r="BU4284" s="5" t="s">
        <v>291</v>
      </c>
      <c r="BV4284" s="5" t="s">
        <v>2982</v>
      </c>
      <c r="BW4284" s="5" t="s">
        <v>9042</v>
      </c>
    </row>
    <row r="4285" spans="51:75" x14ac:dyDescent="0.3">
      <c r="AY4285" s="12" t="e">
        <f>VLOOKUP(C4285,#REF!, 2,FALSE)</f>
        <v>#REF!</v>
      </c>
      <c r="BM4285" s="5" t="s">
        <v>9043</v>
      </c>
      <c r="BN4285" s="5" t="s">
        <v>786</v>
      </c>
      <c r="BO4285" s="5" t="s">
        <v>9044</v>
      </c>
      <c r="BU4285" s="5" t="s">
        <v>9043</v>
      </c>
      <c r="BV4285" s="5" t="s">
        <v>786</v>
      </c>
      <c r="BW4285" s="5" t="s">
        <v>9044</v>
      </c>
    </row>
    <row r="4286" spans="51:75" x14ac:dyDescent="0.3">
      <c r="AY4286" s="12" t="e">
        <f>VLOOKUP(C4286,#REF!, 2,FALSE)</f>
        <v>#REF!</v>
      </c>
      <c r="BM4286" s="5" t="s">
        <v>9045</v>
      </c>
      <c r="BN4286" s="5" t="s">
        <v>739</v>
      </c>
      <c r="BO4286" s="5" t="s">
        <v>3532</v>
      </c>
      <c r="BU4286" s="5" t="s">
        <v>9045</v>
      </c>
      <c r="BV4286" s="5" t="s">
        <v>739</v>
      </c>
      <c r="BW4286" s="5" t="s">
        <v>3532</v>
      </c>
    </row>
    <row r="4287" spans="51:75" x14ac:dyDescent="0.3">
      <c r="AY4287" s="12" t="e">
        <f>VLOOKUP(C4287,#REF!, 2,FALSE)</f>
        <v>#REF!</v>
      </c>
      <c r="BM4287" s="5" t="s">
        <v>9047</v>
      </c>
      <c r="BN4287" s="5" t="s">
        <v>786</v>
      </c>
      <c r="BO4287" s="5" t="s">
        <v>701</v>
      </c>
      <c r="BU4287" s="5" t="s">
        <v>9047</v>
      </c>
      <c r="BV4287" s="5" t="s">
        <v>786</v>
      </c>
      <c r="BW4287" s="5" t="s">
        <v>701</v>
      </c>
    </row>
    <row r="4288" spans="51:75" x14ac:dyDescent="0.3">
      <c r="AY4288" s="12" t="e">
        <f>VLOOKUP(C4288,#REF!, 2,FALSE)</f>
        <v>#REF!</v>
      </c>
      <c r="BM4288" s="5" t="s">
        <v>9048</v>
      </c>
      <c r="BN4288" s="5" t="s">
        <v>666</v>
      </c>
      <c r="BO4288" s="5" t="s">
        <v>9049</v>
      </c>
      <c r="BU4288" s="5" t="s">
        <v>9048</v>
      </c>
      <c r="BV4288" s="5" t="s">
        <v>666</v>
      </c>
      <c r="BW4288" s="5" t="s">
        <v>9049</v>
      </c>
    </row>
    <row r="4289" spans="51:75" x14ac:dyDescent="0.3">
      <c r="AY4289" s="12" t="e">
        <f>VLOOKUP(C4289,#REF!, 2,FALSE)</f>
        <v>#REF!</v>
      </c>
      <c r="BM4289" s="5" t="s">
        <v>303</v>
      </c>
      <c r="BN4289" s="5" t="s">
        <v>790</v>
      </c>
      <c r="BO4289" s="5" t="s">
        <v>9049</v>
      </c>
      <c r="BU4289" s="5" t="s">
        <v>303</v>
      </c>
      <c r="BV4289" s="5" t="s">
        <v>790</v>
      </c>
      <c r="BW4289" s="5" t="s">
        <v>9049</v>
      </c>
    </row>
    <row r="4290" spans="51:75" x14ac:dyDescent="0.3">
      <c r="AY4290" s="12" t="e">
        <f>VLOOKUP(C4290,#REF!, 2,FALSE)</f>
        <v>#REF!</v>
      </c>
      <c r="BM4290" s="5" t="s">
        <v>9050</v>
      </c>
      <c r="BN4290" s="5" t="s">
        <v>813</v>
      </c>
      <c r="BO4290" s="5" t="s">
        <v>9049</v>
      </c>
      <c r="BU4290" s="5" t="s">
        <v>9050</v>
      </c>
      <c r="BV4290" s="5" t="s">
        <v>813</v>
      </c>
      <c r="BW4290" s="5" t="s">
        <v>9049</v>
      </c>
    </row>
    <row r="4291" spans="51:75" x14ac:dyDescent="0.3">
      <c r="AY4291" s="12" t="e">
        <f>VLOOKUP(C4291,#REF!, 2,FALSE)</f>
        <v>#REF!</v>
      </c>
      <c r="BM4291" s="5" t="s">
        <v>9051</v>
      </c>
      <c r="BN4291" s="5" t="s">
        <v>3050</v>
      </c>
      <c r="BO4291" s="5" t="s">
        <v>3914</v>
      </c>
      <c r="BU4291" s="5" t="s">
        <v>9051</v>
      </c>
      <c r="BV4291" s="5" t="s">
        <v>3050</v>
      </c>
      <c r="BW4291" s="5" t="s">
        <v>3914</v>
      </c>
    </row>
    <row r="4292" spans="51:75" x14ac:dyDescent="0.3">
      <c r="AY4292" s="12" t="e">
        <f>VLOOKUP(C4292,#REF!, 2,FALSE)</f>
        <v>#REF!</v>
      </c>
      <c r="BM4292" s="5" t="s">
        <v>9052</v>
      </c>
      <c r="BN4292" s="5" t="s">
        <v>739</v>
      </c>
      <c r="BO4292" s="5" t="s">
        <v>9053</v>
      </c>
      <c r="BU4292" s="5" t="s">
        <v>9052</v>
      </c>
      <c r="BV4292" s="5" t="s">
        <v>739</v>
      </c>
      <c r="BW4292" s="5" t="s">
        <v>9053</v>
      </c>
    </row>
    <row r="4293" spans="51:75" x14ac:dyDescent="0.3">
      <c r="AY4293" s="12" t="e">
        <f>VLOOKUP(C4293,#REF!, 2,FALSE)</f>
        <v>#REF!</v>
      </c>
      <c r="BM4293" s="5" t="s">
        <v>9054</v>
      </c>
      <c r="BN4293" s="5" t="s">
        <v>614</v>
      </c>
      <c r="BO4293" s="5" t="s">
        <v>2436</v>
      </c>
      <c r="BU4293" s="5" t="s">
        <v>9054</v>
      </c>
      <c r="BV4293" s="5" t="s">
        <v>614</v>
      </c>
      <c r="BW4293" s="5" t="s">
        <v>2436</v>
      </c>
    </row>
    <row r="4294" spans="51:75" x14ac:dyDescent="0.3">
      <c r="AY4294" s="12" t="e">
        <f>VLOOKUP(C4294,#REF!, 2,FALSE)</f>
        <v>#REF!</v>
      </c>
      <c r="BM4294" s="5" t="s">
        <v>1567</v>
      </c>
      <c r="BN4294" s="5" t="s">
        <v>3050</v>
      </c>
      <c r="BO4294" s="5" t="s">
        <v>2193</v>
      </c>
      <c r="BU4294" s="5" t="s">
        <v>1567</v>
      </c>
      <c r="BV4294" s="5" t="s">
        <v>3050</v>
      </c>
      <c r="BW4294" s="5" t="s">
        <v>2193</v>
      </c>
    </row>
    <row r="4295" spans="51:75" x14ac:dyDescent="0.3">
      <c r="AY4295" s="12" t="e">
        <f>VLOOKUP(C4295,#REF!, 2,FALSE)</f>
        <v>#REF!</v>
      </c>
      <c r="BM4295" s="5" t="s">
        <v>9055</v>
      </c>
      <c r="BN4295" s="5" t="s">
        <v>3050</v>
      </c>
      <c r="BO4295" s="5" t="s">
        <v>9056</v>
      </c>
      <c r="BU4295" s="5" t="s">
        <v>9055</v>
      </c>
      <c r="BV4295" s="5" t="s">
        <v>3050</v>
      </c>
      <c r="BW4295" s="5" t="s">
        <v>9056</v>
      </c>
    </row>
    <row r="4296" spans="51:75" x14ac:dyDescent="0.3">
      <c r="AY4296" s="12" t="e">
        <f>VLOOKUP(C4296,#REF!, 2,FALSE)</f>
        <v>#REF!</v>
      </c>
      <c r="BM4296" s="5" t="s">
        <v>1568</v>
      </c>
      <c r="BN4296" s="5" t="s">
        <v>806</v>
      </c>
      <c r="BO4296" s="5" t="s">
        <v>5237</v>
      </c>
      <c r="BU4296" s="5" t="s">
        <v>1568</v>
      </c>
      <c r="BV4296" s="5" t="s">
        <v>806</v>
      </c>
      <c r="BW4296" s="5" t="s">
        <v>5237</v>
      </c>
    </row>
    <row r="4297" spans="51:75" x14ac:dyDescent="0.3">
      <c r="AY4297" s="12" t="e">
        <f>VLOOKUP(C4297,#REF!, 2,FALSE)</f>
        <v>#REF!</v>
      </c>
      <c r="BM4297" s="5" t="s">
        <v>9057</v>
      </c>
      <c r="BN4297" s="5" t="s">
        <v>3050</v>
      </c>
      <c r="BO4297" s="5" t="s">
        <v>9058</v>
      </c>
      <c r="BU4297" s="5" t="s">
        <v>9057</v>
      </c>
      <c r="BV4297" s="5" t="s">
        <v>3050</v>
      </c>
      <c r="BW4297" s="5" t="s">
        <v>9058</v>
      </c>
    </row>
    <row r="4298" spans="51:75" x14ac:dyDescent="0.3">
      <c r="AY4298" s="12" t="e">
        <f>VLOOKUP(C4298,#REF!, 2,FALSE)</f>
        <v>#REF!</v>
      </c>
      <c r="BM4298" s="5" t="s">
        <v>1569</v>
      </c>
      <c r="BN4298" s="5" t="s">
        <v>640</v>
      </c>
      <c r="BO4298" s="5" t="s">
        <v>1616</v>
      </c>
      <c r="BU4298" s="5" t="s">
        <v>1569</v>
      </c>
      <c r="BV4298" s="5" t="s">
        <v>640</v>
      </c>
      <c r="BW4298" s="5" t="s">
        <v>1616</v>
      </c>
    </row>
    <row r="4299" spans="51:75" x14ac:dyDescent="0.3">
      <c r="AY4299" s="12" t="e">
        <f>VLOOKUP(C4299,#REF!, 2,FALSE)</f>
        <v>#REF!</v>
      </c>
      <c r="BM4299" s="5" t="s">
        <v>9059</v>
      </c>
      <c r="BN4299" s="5" t="s">
        <v>786</v>
      </c>
      <c r="BO4299" s="5" t="s">
        <v>9060</v>
      </c>
      <c r="BU4299" s="5" t="s">
        <v>9059</v>
      </c>
      <c r="BV4299" s="5" t="s">
        <v>786</v>
      </c>
      <c r="BW4299" s="5" t="s">
        <v>9060</v>
      </c>
    </row>
    <row r="4300" spans="51:75" x14ac:dyDescent="0.3">
      <c r="AY4300" s="12" t="e">
        <f>VLOOKUP(C4300,#REF!, 2,FALSE)</f>
        <v>#REF!</v>
      </c>
      <c r="BM4300" s="5" t="s">
        <v>9061</v>
      </c>
      <c r="BN4300" s="5" t="s">
        <v>786</v>
      </c>
      <c r="BO4300" s="5" t="s">
        <v>9062</v>
      </c>
      <c r="BU4300" s="5" t="s">
        <v>9061</v>
      </c>
      <c r="BV4300" s="5" t="s">
        <v>786</v>
      </c>
      <c r="BW4300" s="5" t="s">
        <v>9062</v>
      </c>
    </row>
    <row r="4301" spans="51:75" x14ac:dyDescent="0.3">
      <c r="AY4301" s="12" t="e">
        <f>VLOOKUP(C4301,#REF!, 2,FALSE)</f>
        <v>#REF!</v>
      </c>
      <c r="BM4301" s="5" t="s">
        <v>1570</v>
      </c>
      <c r="BN4301" s="5" t="s">
        <v>639</v>
      </c>
      <c r="BO4301" s="5" t="s">
        <v>6762</v>
      </c>
      <c r="BU4301" s="5" t="s">
        <v>1570</v>
      </c>
      <c r="BV4301" s="5" t="s">
        <v>639</v>
      </c>
      <c r="BW4301" s="5" t="s">
        <v>6762</v>
      </c>
    </row>
    <row r="4302" spans="51:75" x14ac:dyDescent="0.3">
      <c r="AY4302" s="12" t="e">
        <f>VLOOKUP(C4302,#REF!, 2,FALSE)</f>
        <v>#REF!</v>
      </c>
      <c r="BM4302" s="5" t="s">
        <v>9064</v>
      </c>
      <c r="BN4302" s="5" t="s">
        <v>3050</v>
      </c>
      <c r="BO4302" s="5" t="s">
        <v>9065</v>
      </c>
      <c r="BU4302" s="5" t="s">
        <v>9064</v>
      </c>
      <c r="BV4302" s="5" t="s">
        <v>3050</v>
      </c>
      <c r="BW4302" s="5" t="s">
        <v>9065</v>
      </c>
    </row>
    <row r="4303" spans="51:75" x14ac:dyDescent="0.3">
      <c r="AY4303" s="12" t="e">
        <f>VLOOKUP(C4303,#REF!, 2,FALSE)</f>
        <v>#REF!</v>
      </c>
      <c r="BM4303" s="5" t="s">
        <v>9066</v>
      </c>
      <c r="BN4303" s="5" t="s">
        <v>670</v>
      </c>
      <c r="BO4303" s="5" t="s">
        <v>9067</v>
      </c>
      <c r="BU4303" s="5" t="s">
        <v>9066</v>
      </c>
      <c r="BV4303" s="5" t="s">
        <v>670</v>
      </c>
      <c r="BW4303" s="5" t="s">
        <v>9067</v>
      </c>
    </row>
    <row r="4304" spans="51:75" x14ac:dyDescent="0.3">
      <c r="AY4304" s="12" t="e">
        <f>VLOOKUP(C4304,#REF!, 2,FALSE)</f>
        <v>#REF!</v>
      </c>
      <c r="BM4304" s="5" t="s">
        <v>9068</v>
      </c>
      <c r="BN4304" s="5" t="s">
        <v>1073</v>
      </c>
      <c r="BO4304" s="5" t="s">
        <v>701</v>
      </c>
      <c r="BU4304" s="5" t="s">
        <v>9068</v>
      </c>
      <c r="BV4304" s="5" t="s">
        <v>1073</v>
      </c>
      <c r="BW4304" s="5" t="s">
        <v>701</v>
      </c>
    </row>
    <row r="4305" spans="51:75" x14ac:dyDescent="0.3">
      <c r="AY4305" s="12" t="e">
        <f>VLOOKUP(C4305,#REF!, 2,FALSE)</f>
        <v>#REF!</v>
      </c>
      <c r="BM4305" s="5" t="s">
        <v>9069</v>
      </c>
      <c r="BN4305" s="5" t="s">
        <v>3050</v>
      </c>
      <c r="BO4305" s="5" t="s">
        <v>5558</v>
      </c>
      <c r="BU4305" s="5" t="s">
        <v>9069</v>
      </c>
      <c r="BV4305" s="5" t="s">
        <v>3050</v>
      </c>
      <c r="BW4305" s="5" t="s">
        <v>5558</v>
      </c>
    </row>
    <row r="4306" spans="51:75" x14ac:dyDescent="0.3">
      <c r="AY4306" s="12" t="e">
        <f>VLOOKUP(C4306,#REF!, 2,FALSE)</f>
        <v>#REF!</v>
      </c>
      <c r="BM4306" s="5" t="s">
        <v>9070</v>
      </c>
      <c r="BN4306" s="5" t="s">
        <v>1073</v>
      </c>
      <c r="BO4306" s="5" t="s">
        <v>1689</v>
      </c>
      <c r="BU4306" s="5" t="s">
        <v>9070</v>
      </c>
      <c r="BV4306" s="5" t="s">
        <v>1073</v>
      </c>
      <c r="BW4306" s="5" t="s">
        <v>1689</v>
      </c>
    </row>
    <row r="4307" spans="51:75" x14ac:dyDescent="0.3">
      <c r="AY4307" s="12" t="e">
        <f>VLOOKUP(C4307,#REF!, 2,FALSE)</f>
        <v>#REF!</v>
      </c>
      <c r="BM4307" s="5" t="s">
        <v>293</v>
      </c>
      <c r="BN4307" s="5" t="s">
        <v>616</v>
      </c>
      <c r="BO4307" s="5" t="s">
        <v>5875</v>
      </c>
      <c r="BU4307" s="5" t="s">
        <v>293</v>
      </c>
      <c r="BV4307" s="5" t="s">
        <v>616</v>
      </c>
      <c r="BW4307" s="5" t="s">
        <v>5875</v>
      </c>
    </row>
    <row r="4308" spans="51:75" x14ac:dyDescent="0.3">
      <c r="AY4308" s="12" t="e">
        <f>VLOOKUP(C4308,#REF!, 2,FALSE)</f>
        <v>#REF!</v>
      </c>
      <c r="BM4308" s="5" t="s">
        <v>9071</v>
      </c>
      <c r="BN4308" s="5" t="s">
        <v>734</v>
      </c>
      <c r="BO4308" s="5" t="s">
        <v>2501</v>
      </c>
      <c r="BU4308" s="5" t="s">
        <v>9071</v>
      </c>
      <c r="BV4308" s="5" t="s">
        <v>734</v>
      </c>
      <c r="BW4308" s="5" t="s">
        <v>2501</v>
      </c>
    </row>
    <row r="4309" spans="51:75" x14ac:dyDescent="0.3">
      <c r="AY4309" s="12" t="e">
        <f>VLOOKUP(C4309,#REF!, 2,FALSE)</f>
        <v>#REF!</v>
      </c>
      <c r="BM4309" s="5" t="s">
        <v>1571</v>
      </c>
      <c r="BN4309" s="5" t="s">
        <v>640</v>
      </c>
      <c r="BO4309" s="5" t="s">
        <v>5367</v>
      </c>
      <c r="BU4309" s="5" t="s">
        <v>1571</v>
      </c>
      <c r="BV4309" s="5" t="s">
        <v>640</v>
      </c>
      <c r="BW4309" s="5" t="s">
        <v>5367</v>
      </c>
    </row>
    <row r="4310" spans="51:75" x14ac:dyDescent="0.3">
      <c r="AY4310" s="12" t="e">
        <f>VLOOKUP(C4310,#REF!, 2,FALSE)</f>
        <v>#REF!</v>
      </c>
      <c r="BM4310" s="5" t="s">
        <v>9073</v>
      </c>
      <c r="BN4310" s="5" t="s">
        <v>666</v>
      </c>
      <c r="BO4310" s="5" t="s">
        <v>6963</v>
      </c>
      <c r="BU4310" s="5" t="s">
        <v>9073</v>
      </c>
      <c r="BV4310" s="5" t="s">
        <v>666</v>
      </c>
      <c r="BW4310" s="5" t="s">
        <v>6963</v>
      </c>
    </row>
    <row r="4311" spans="51:75" x14ac:dyDescent="0.3">
      <c r="AY4311" s="12" t="e">
        <f>VLOOKUP(C4311,#REF!, 2,FALSE)</f>
        <v>#REF!</v>
      </c>
      <c r="BM4311" s="5" t="s">
        <v>9075</v>
      </c>
      <c r="BN4311" s="5" t="s">
        <v>855</v>
      </c>
      <c r="BO4311" s="5" t="s">
        <v>8836</v>
      </c>
      <c r="BU4311" s="5" t="s">
        <v>9075</v>
      </c>
      <c r="BV4311" s="5" t="s">
        <v>855</v>
      </c>
      <c r="BW4311" s="5" t="s">
        <v>8836</v>
      </c>
    </row>
    <row r="4312" spans="51:75" x14ac:dyDescent="0.3">
      <c r="AY4312" s="12" t="e">
        <f>VLOOKUP(C4312,#REF!, 2,FALSE)</f>
        <v>#REF!</v>
      </c>
      <c r="BM4312" s="5" t="s">
        <v>1572</v>
      </c>
      <c r="BN4312" s="5" t="s">
        <v>3050</v>
      </c>
      <c r="BO4312" s="5" t="s">
        <v>793</v>
      </c>
      <c r="BU4312" s="5" t="s">
        <v>1572</v>
      </c>
      <c r="BV4312" s="5" t="s">
        <v>3050</v>
      </c>
      <c r="BW4312" s="5" t="s">
        <v>793</v>
      </c>
    </row>
    <row r="4313" spans="51:75" x14ac:dyDescent="0.3">
      <c r="AY4313" s="12" t="e">
        <f>VLOOKUP(C4313,#REF!, 2,FALSE)</f>
        <v>#REF!</v>
      </c>
      <c r="BM4313" s="5" t="s">
        <v>9076</v>
      </c>
      <c r="BN4313" s="5" t="s">
        <v>786</v>
      </c>
      <c r="BO4313" s="5" t="s">
        <v>6832</v>
      </c>
      <c r="BU4313" s="5" t="s">
        <v>9076</v>
      </c>
      <c r="BV4313" s="5" t="s">
        <v>786</v>
      </c>
      <c r="BW4313" s="5" t="s">
        <v>6832</v>
      </c>
    </row>
    <row r="4314" spans="51:75" x14ac:dyDescent="0.3">
      <c r="AY4314" s="12" t="e">
        <f>VLOOKUP(C4314,#REF!, 2,FALSE)</f>
        <v>#REF!</v>
      </c>
      <c r="BM4314" s="5" t="s">
        <v>9077</v>
      </c>
      <c r="BN4314" s="5" t="s">
        <v>640</v>
      </c>
      <c r="BO4314" s="5" t="s">
        <v>803</v>
      </c>
      <c r="BU4314" s="5" t="s">
        <v>9077</v>
      </c>
      <c r="BV4314" s="5" t="s">
        <v>640</v>
      </c>
      <c r="BW4314" s="5" t="s">
        <v>803</v>
      </c>
    </row>
    <row r="4315" spans="51:75" x14ac:dyDescent="0.3">
      <c r="AY4315" s="12" t="e">
        <f>VLOOKUP(C4315,#REF!, 2,FALSE)</f>
        <v>#REF!</v>
      </c>
      <c r="BM4315" s="5" t="s">
        <v>1573</v>
      </c>
      <c r="BN4315" s="5" t="s">
        <v>926</v>
      </c>
      <c r="BO4315" s="5" t="s">
        <v>7877</v>
      </c>
      <c r="BU4315" s="5" t="s">
        <v>1573</v>
      </c>
      <c r="BV4315" s="5" t="s">
        <v>926</v>
      </c>
      <c r="BW4315" s="5" t="s">
        <v>7877</v>
      </c>
    </row>
    <row r="4316" spans="51:75" x14ac:dyDescent="0.3">
      <c r="AY4316" s="12" t="e">
        <f>VLOOKUP(C4316,#REF!, 2,FALSE)</f>
        <v>#REF!</v>
      </c>
      <c r="BM4316" s="5" t="s">
        <v>9078</v>
      </c>
      <c r="BN4316" s="5" t="s">
        <v>813</v>
      </c>
      <c r="BO4316" s="5" t="s">
        <v>9079</v>
      </c>
      <c r="BU4316" s="5" t="s">
        <v>9078</v>
      </c>
      <c r="BV4316" s="5" t="s">
        <v>813</v>
      </c>
      <c r="BW4316" s="5" t="s">
        <v>9079</v>
      </c>
    </row>
    <row r="4317" spans="51:75" x14ac:dyDescent="0.3">
      <c r="AY4317" s="12" t="e">
        <f>VLOOKUP(C4317,#REF!, 2,FALSE)</f>
        <v>#REF!</v>
      </c>
      <c r="BM4317" s="5" t="s">
        <v>9080</v>
      </c>
      <c r="BN4317" s="5" t="s">
        <v>783</v>
      </c>
      <c r="BO4317" s="5" t="s">
        <v>7175</v>
      </c>
      <c r="BU4317" s="5" t="s">
        <v>9080</v>
      </c>
      <c r="BV4317" s="5" t="s">
        <v>783</v>
      </c>
      <c r="BW4317" s="5" t="s">
        <v>7175</v>
      </c>
    </row>
    <row r="4318" spans="51:75" x14ac:dyDescent="0.3">
      <c r="AY4318" s="12" t="e">
        <f>VLOOKUP(C4318,#REF!, 2,FALSE)</f>
        <v>#REF!</v>
      </c>
      <c r="BM4318" s="5" t="s">
        <v>297</v>
      </c>
      <c r="BN4318" s="5" t="s">
        <v>855</v>
      </c>
      <c r="BO4318" s="5" t="s">
        <v>9081</v>
      </c>
      <c r="BU4318" s="5" t="s">
        <v>297</v>
      </c>
      <c r="BV4318" s="5" t="s">
        <v>855</v>
      </c>
      <c r="BW4318" s="5" t="s">
        <v>9081</v>
      </c>
    </row>
    <row r="4319" spans="51:75" x14ac:dyDescent="0.3">
      <c r="AY4319" s="12" t="e">
        <f>VLOOKUP(C4319,#REF!, 2,FALSE)</f>
        <v>#REF!</v>
      </c>
      <c r="BM4319" s="5" t="s">
        <v>9083</v>
      </c>
      <c r="BN4319" s="5" t="s">
        <v>3050</v>
      </c>
      <c r="BO4319" s="5" t="s">
        <v>1388</v>
      </c>
      <c r="BU4319" s="5" t="s">
        <v>9083</v>
      </c>
      <c r="BV4319" s="5" t="s">
        <v>3050</v>
      </c>
      <c r="BW4319" s="5" t="s">
        <v>1388</v>
      </c>
    </row>
    <row r="4320" spans="51:75" x14ac:dyDescent="0.3">
      <c r="AY4320" s="12" t="e">
        <f>VLOOKUP(C4320,#REF!, 2,FALSE)</f>
        <v>#REF!</v>
      </c>
      <c r="BM4320" s="5" t="s">
        <v>1574</v>
      </c>
      <c r="BN4320" s="5" t="s">
        <v>926</v>
      </c>
      <c r="BO4320" s="5" t="s">
        <v>8999</v>
      </c>
      <c r="BU4320" s="5" t="s">
        <v>1574</v>
      </c>
      <c r="BV4320" s="5" t="s">
        <v>926</v>
      </c>
      <c r="BW4320" s="5" t="s">
        <v>8999</v>
      </c>
    </row>
    <row r="4321" spans="51:75" x14ac:dyDescent="0.3">
      <c r="AY4321" s="12" t="e">
        <f>VLOOKUP(C4321,#REF!, 2,FALSE)</f>
        <v>#REF!</v>
      </c>
      <c r="BM4321" s="5" t="s">
        <v>9084</v>
      </c>
      <c r="BN4321" s="5" t="s">
        <v>781</v>
      </c>
      <c r="BO4321" s="5" t="s">
        <v>9085</v>
      </c>
      <c r="BU4321" s="5" t="s">
        <v>9084</v>
      </c>
      <c r="BV4321" s="5" t="s">
        <v>781</v>
      </c>
      <c r="BW4321" s="5" t="s">
        <v>9085</v>
      </c>
    </row>
    <row r="4322" spans="51:75" x14ac:dyDescent="0.3">
      <c r="AY4322" s="12" t="e">
        <f>VLOOKUP(C4322,#REF!, 2,FALSE)</f>
        <v>#REF!</v>
      </c>
      <c r="BM4322" s="5" t="s">
        <v>9086</v>
      </c>
      <c r="BN4322" s="5" t="s">
        <v>3050</v>
      </c>
      <c r="BO4322" s="5" t="s">
        <v>7158</v>
      </c>
      <c r="BU4322" s="5" t="s">
        <v>9086</v>
      </c>
      <c r="BV4322" s="5" t="s">
        <v>3050</v>
      </c>
      <c r="BW4322" s="5" t="s">
        <v>7158</v>
      </c>
    </row>
    <row r="4323" spans="51:75" x14ac:dyDescent="0.3">
      <c r="AY4323" s="12" t="e">
        <f>VLOOKUP(C4323,#REF!, 2,FALSE)</f>
        <v>#REF!</v>
      </c>
      <c r="BM4323" s="5" t="s">
        <v>9087</v>
      </c>
      <c r="BN4323" s="5" t="s">
        <v>1345</v>
      </c>
      <c r="BO4323" s="5" t="s">
        <v>4230</v>
      </c>
      <c r="BU4323" s="5" t="s">
        <v>9087</v>
      </c>
      <c r="BV4323" s="5" t="s">
        <v>1345</v>
      </c>
      <c r="BW4323" s="5" t="s">
        <v>4230</v>
      </c>
    </row>
    <row r="4324" spans="51:75" x14ac:dyDescent="0.3">
      <c r="AY4324" s="12" t="e">
        <f>VLOOKUP(C4324,#REF!, 2,FALSE)</f>
        <v>#REF!</v>
      </c>
      <c r="BM4324" s="5" t="s">
        <v>1575</v>
      </c>
      <c r="BN4324" s="5" t="s">
        <v>786</v>
      </c>
      <c r="BO4324" s="5" t="s">
        <v>1163</v>
      </c>
      <c r="BU4324" s="5" t="s">
        <v>1575</v>
      </c>
      <c r="BV4324" s="5" t="s">
        <v>786</v>
      </c>
      <c r="BW4324" s="5" t="s">
        <v>1163</v>
      </c>
    </row>
    <row r="4325" spans="51:75" x14ac:dyDescent="0.3">
      <c r="AY4325" s="12" t="e">
        <f>VLOOKUP(C4325,#REF!, 2,FALSE)</f>
        <v>#REF!</v>
      </c>
      <c r="BM4325" s="5" t="s">
        <v>9088</v>
      </c>
      <c r="BN4325" s="5" t="s">
        <v>3092</v>
      </c>
      <c r="BO4325" s="5" t="s">
        <v>9089</v>
      </c>
      <c r="BU4325" s="5" t="s">
        <v>9088</v>
      </c>
      <c r="BV4325" s="5" t="s">
        <v>3092</v>
      </c>
      <c r="BW4325" s="5" t="s">
        <v>9089</v>
      </c>
    </row>
    <row r="4326" spans="51:75" x14ac:dyDescent="0.3">
      <c r="AY4326" s="12" t="e">
        <f>VLOOKUP(C4326,#REF!, 2,FALSE)</f>
        <v>#REF!</v>
      </c>
      <c r="BM4326" s="5" t="s">
        <v>9090</v>
      </c>
      <c r="BN4326" s="5" t="s">
        <v>3092</v>
      </c>
      <c r="BO4326" s="5" t="s">
        <v>9092</v>
      </c>
      <c r="BU4326" s="5" t="s">
        <v>9090</v>
      </c>
      <c r="BV4326" s="5" t="s">
        <v>3092</v>
      </c>
      <c r="BW4326" s="5" t="s">
        <v>9092</v>
      </c>
    </row>
    <row r="4327" spans="51:75" x14ac:dyDescent="0.3">
      <c r="AY4327" s="12" t="e">
        <f>VLOOKUP(C4327,#REF!, 2,FALSE)</f>
        <v>#REF!</v>
      </c>
      <c r="BM4327" s="5" t="s">
        <v>9093</v>
      </c>
      <c r="BN4327" s="5" t="s">
        <v>945</v>
      </c>
      <c r="BO4327" s="5" t="s">
        <v>9094</v>
      </c>
      <c r="BU4327" s="5" t="s">
        <v>9093</v>
      </c>
      <c r="BV4327" s="5" t="s">
        <v>945</v>
      </c>
      <c r="BW4327" s="5" t="s">
        <v>9094</v>
      </c>
    </row>
    <row r="4328" spans="51:75" x14ac:dyDescent="0.3">
      <c r="AY4328" s="12" t="e">
        <f>VLOOKUP(C4328,#REF!, 2,FALSE)</f>
        <v>#REF!</v>
      </c>
      <c r="BM4328" s="5" t="s">
        <v>9096</v>
      </c>
      <c r="BN4328" s="5" t="s">
        <v>3261</v>
      </c>
      <c r="BO4328" s="5" t="s">
        <v>7568</v>
      </c>
      <c r="BU4328" s="5" t="s">
        <v>9096</v>
      </c>
      <c r="BV4328" s="5" t="s">
        <v>3261</v>
      </c>
      <c r="BW4328" s="5" t="s">
        <v>7568</v>
      </c>
    </row>
    <row r="4329" spans="51:75" x14ac:dyDescent="0.3">
      <c r="AY4329" s="12" t="e">
        <f>VLOOKUP(C4329,#REF!, 2,FALSE)</f>
        <v>#REF!</v>
      </c>
      <c r="BM4329" s="5" t="s">
        <v>9097</v>
      </c>
      <c r="BN4329" s="5" t="s">
        <v>630</v>
      </c>
      <c r="BO4329" s="5" t="s">
        <v>5591</v>
      </c>
      <c r="BU4329" s="5" t="s">
        <v>9097</v>
      </c>
      <c r="BV4329" s="5" t="s">
        <v>630</v>
      </c>
      <c r="BW4329" s="5" t="s">
        <v>5591</v>
      </c>
    </row>
    <row r="4330" spans="51:75" x14ac:dyDescent="0.3">
      <c r="AY4330" s="12" t="e">
        <f>VLOOKUP(C4330,#REF!, 2,FALSE)</f>
        <v>#REF!</v>
      </c>
      <c r="BM4330" s="5" t="s">
        <v>1576</v>
      </c>
      <c r="BN4330" s="5" t="s">
        <v>642</v>
      </c>
      <c r="BO4330" s="5" t="s">
        <v>1285</v>
      </c>
      <c r="BU4330" s="5" t="s">
        <v>1576</v>
      </c>
      <c r="BV4330" s="5" t="s">
        <v>642</v>
      </c>
      <c r="BW4330" s="5" t="s">
        <v>1285</v>
      </c>
    </row>
    <row r="4331" spans="51:75" x14ac:dyDescent="0.3">
      <c r="AY4331" s="12" t="e">
        <f>VLOOKUP(C4331,#REF!, 2,FALSE)</f>
        <v>#REF!</v>
      </c>
      <c r="BM4331" s="5" t="s">
        <v>1577</v>
      </c>
      <c r="BN4331" s="5" t="s">
        <v>786</v>
      </c>
      <c r="BO4331" s="5" t="s">
        <v>9099</v>
      </c>
      <c r="BU4331" s="5" t="s">
        <v>1577</v>
      </c>
      <c r="BV4331" s="5" t="s">
        <v>786</v>
      </c>
      <c r="BW4331" s="5" t="s">
        <v>9099</v>
      </c>
    </row>
    <row r="4332" spans="51:75" x14ac:dyDescent="0.3">
      <c r="AY4332" s="12" t="e">
        <f>VLOOKUP(C4332,#REF!, 2,FALSE)</f>
        <v>#REF!</v>
      </c>
      <c r="BM4332" s="5" t="s">
        <v>9100</v>
      </c>
      <c r="BN4332" s="5" t="s">
        <v>3010</v>
      </c>
      <c r="BO4332" s="5" t="s">
        <v>9101</v>
      </c>
      <c r="BU4332" s="5" t="s">
        <v>9100</v>
      </c>
      <c r="BV4332" s="5" t="s">
        <v>3010</v>
      </c>
      <c r="BW4332" s="5" t="s">
        <v>9101</v>
      </c>
    </row>
    <row r="4333" spans="51:75" x14ac:dyDescent="0.3">
      <c r="AY4333" s="12" t="e">
        <f>VLOOKUP(C4333,#REF!, 2,FALSE)</f>
        <v>#REF!</v>
      </c>
      <c r="BM4333" s="5" t="s">
        <v>9103</v>
      </c>
      <c r="BN4333" s="5" t="s">
        <v>943</v>
      </c>
      <c r="BO4333" s="5" t="s">
        <v>9104</v>
      </c>
      <c r="BU4333" s="5" t="s">
        <v>9103</v>
      </c>
      <c r="BV4333" s="5" t="s">
        <v>943</v>
      </c>
      <c r="BW4333" s="5" t="s">
        <v>9104</v>
      </c>
    </row>
    <row r="4334" spans="51:75" x14ac:dyDescent="0.3">
      <c r="AY4334" s="12" t="e">
        <f>VLOOKUP(C4334,#REF!, 2,FALSE)</f>
        <v>#REF!</v>
      </c>
      <c r="BM4334" s="5" t="s">
        <v>9105</v>
      </c>
      <c r="BN4334" s="5" t="s">
        <v>813</v>
      </c>
      <c r="BO4334" s="5" t="s">
        <v>3540</v>
      </c>
      <c r="BU4334" s="5" t="s">
        <v>9105</v>
      </c>
      <c r="BV4334" s="5" t="s">
        <v>813</v>
      </c>
      <c r="BW4334" s="5" t="s">
        <v>3540</v>
      </c>
    </row>
    <row r="4335" spans="51:75" x14ac:dyDescent="0.3">
      <c r="AY4335" s="12" t="e">
        <f>VLOOKUP(C4335,#REF!, 2,FALSE)</f>
        <v>#REF!</v>
      </c>
      <c r="BM4335" s="5" t="s">
        <v>9106</v>
      </c>
      <c r="BN4335" s="5" t="s">
        <v>915</v>
      </c>
      <c r="BO4335" s="5" t="s">
        <v>5401</v>
      </c>
      <c r="BU4335" s="5" t="s">
        <v>9106</v>
      </c>
      <c r="BV4335" s="5" t="s">
        <v>915</v>
      </c>
      <c r="BW4335" s="5" t="s">
        <v>5401</v>
      </c>
    </row>
    <row r="4336" spans="51:75" x14ac:dyDescent="0.3">
      <c r="AY4336" s="12" t="e">
        <f>VLOOKUP(C4336,#REF!, 2,FALSE)</f>
        <v>#REF!</v>
      </c>
      <c r="BM4336" s="5" t="s">
        <v>9108</v>
      </c>
      <c r="BN4336" s="5" t="s">
        <v>3050</v>
      </c>
      <c r="BO4336" s="5" t="s">
        <v>5400</v>
      </c>
      <c r="BU4336" s="5" t="s">
        <v>9108</v>
      </c>
      <c r="BV4336" s="5" t="s">
        <v>3050</v>
      </c>
      <c r="BW4336" s="5" t="s">
        <v>5400</v>
      </c>
    </row>
    <row r="4337" spans="51:75" x14ac:dyDescent="0.3">
      <c r="AY4337" s="12" t="e">
        <f>VLOOKUP(C4337,#REF!, 2,FALSE)</f>
        <v>#REF!</v>
      </c>
      <c r="BM4337" s="5" t="s">
        <v>9109</v>
      </c>
      <c r="BN4337" s="5" t="s">
        <v>3050</v>
      </c>
      <c r="BO4337" s="5" t="s">
        <v>9110</v>
      </c>
      <c r="BU4337" s="5" t="s">
        <v>9109</v>
      </c>
      <c r="BV4337" s="5" t="s">
        <v>3050</v>
      </c>
      <c r="BW4337" s="5" t="s">
        <v>9110</v>
      </c>
    </row>
    <row r="4338" spans="51:75" x14ac:dyDescent="0.3">
      <c r="AY4338" s="12" t="e">
        <f>VLOOKUP(C4338,#REF!, 2,FALSE)</f>
        <v>#REF!</v>
      </c>
      <c r="BM4338" s="5" t="s">
        <v>1578</v>
      </c>
      <c r="BN4338" s="5" t="s">
        <v>616</v>
      </c>
      <c r="BO4338" s="5" t="s">
        <v>701</v>
      </c>
      <c r="BU4338" s="5" t="s">
        <v>1578</v>
      </c>
      <c r="BV4338" s="5" t="s">
        <v>616</v>
      </c>
      <c r="BW4338" s="5" t="s">
        <v>701</v>
      </c>
    </row>
    <row r="4339" spans="51:75" x14ac:dyDescent="0.3">
      <c r="AY4339" s="12" t="e">
        <f>VLOOKUP(C4339,#REF!, 2,FALSE)</f>
        <v>#REF!</v>
      </c>
      <c r="BM4339" s="5" t="s">
        <v>9111</v>
      </c>
      <c r="BN4339" s="5" t="s">
        <v>3050</v>
      </c>
      <c r="BO4339" s="5" t="s">
        <v>8696</v>
      </c>
      <c r="BU4339" s="5" t="s">
        <v>9111</v>
      </c>
      <c r="BV4339" s="5" t="s">
        <v>3050</v>
      </c>
      <c r="BW4339" s="5" t="s">
        <v>8696</v>
      </c>
    </row>
    <row r="4340" spans="51:75" x14ac:dyDescent="0.3">
      <c r="AY4340" s="12" t="e">
        <f>VLOOKUP(C4340,#REF!, 2,FALSE)</f>
        <v>#REF!</v>
      </c>
      <c r="BM4340" s="5" t="s">
        <v>9112</v>
      </c>
      <c r="BN4340" s="5" t="s">
        <v>640</v>
      </c>
      <c r="BO4340" s="5" t="s">
        <v>8422</v>
      </c>
      <c r="BU4340" s="5" t="s">
        <v>9112</v>
      </c>
      <c r="BV4340" s="5" t="s">
        <v>640</v>
      </c>
      <c r="BW4340" s="5" t="s">
        <v>8422</v>
      </c>
    </row>
    <row r="4341" spans="51:75" x14ac:dyDescent="0.3">
      <c r="AY4341" s="12" t="e">
        <f>VLOOKUP(C4341,#REF!, 2,FALSE)</f>
        <v>#REF!</v>
      </c>
      <c r="BM4341" s="5" t="s">
        <v>9113</v>
      </c>
      <c r="BN4341" s="5" t="s">
        <v>3010</v>
      </c>
      <c r="BO4341" s="5" t="s">
        <v>1054</v>
      </c>
      <c r="BU4341" s="5" t="s">
        <v>9113</v>
      </c>
      <c r="BV4341" s="5" t="s">
        <v>3010</v>
      </c>
      <c r="BW4341" s="5" t="s">
        <v>1054</v>
      </c>
    </row>
    <row r="4342" spans="51:75" x14ac:dyDescent="0.3">
      <c r="AY4342" s="12" t="e">
        <f>VLOOKUP(C4342,#REF!, 2,FALSE)</f>
        <v>#REF!</v>
      </c>
      <c r="BM4342" s="5" t="s">
        <v>1579</v>
      </c>
      <c r="BN4342" s="5" t="s">
        <v>800</v>
      </c>
      <c r="BO4342" s="5" t="s">
        <v>1792</v>
      </c>
      <c r="BU4342" s="5" t="s">
        <v>1579</v>
      </c>
      <c r="BV4342" s="5" t="s">
        <v>800</v>
      </c>
      <c r="BW4342" s="5" t="s">
        <v>1792</v>
      </c>
    </row>
    <row r="4343" spans="51:75" x14ac:dyDescent="0.3">
      <c r="AY4343" s="12" t="e">
        <f>VLOOKUP(C4343,#REF!, 2,FALSE)</f>
        <v>#REF!</v>
      </c>
      <c r="BM4343" s="5" t="s">
        <v>9114</v>
      </c>
      <c r="BN4343" s="5" t="s">
        <v>3010</v>
      </c>
      <c r="BO4343" s="5" t="s">
        <v>2398</v>
      </c>
      <c r="BU4343" s="5" t="s">
        <v>9114</v>
      </c>
      <c r="BV4343" s="5" t="s">
        <v>3010</v>
      </c>
      <c r="BW4343" s="5" t="s">
        <v>2398</v>
      </c>
    </row>
    <row r="4344" spans="51:75" x14ac:dyDescent="0.3">
      <c r="AY4344" s="12" t="e">
        <f>VLOOKUP(C4344,#REF!, 2,FALSE)</f>
        <v>#REF!</v>
      </c>
      <c r="BM4344" s="5" t="s">
        <v>9117</v>
      </c>
      <c r="BN4344" s="5" t="s">
        <v>3050</v>
      </c>
      <c r="BO4344" s="5" t="s">
        <v>9118</v>
      </c>
      <c r="BU4344" s="5" t="s">
        <v>9117</v>
      </c>
      <c r="BV4344" s="5" t="s">
        <v>3050</v>
      </c>
      <c r="BW4344" s="5" t="s">
        <v>9118</v>
      </c>
    </row>
    <row r="4345" spans="51:75" x14ac:dyDescent="0.3">
      <c r="AY4345" s="12" t="e">
        <f>VLOOKUP(C4345,#REF!, 2,FALSE)</f>
        <v>#REF!</v>
      </c>
      <c r="BM4345" s="5" t="s">
        <v>1580</v>
      </c>
      <c r="BN4345" s="5" t="s">
        <v>929</v>
      </c>
      <c r="BO4345" s="5" t="s">
        <v>7368</v>
      </c>
      <c r="BU4345" s="5" t="s">
        <v>1580</v>
      </c>
      <c r="BV4345" s="5" t="s">
        <v>929</v>
      </c>
      <c r="BW4345" s="5" t="s">
        <v>7368</v>
      </c>
    </row>
    <row r="4346" spans="51:75" x14ac:dyDescent="0.3">
      <c r="AY4346" s="12" t="e">
        <f>VLOOKUP(C4346,#REF!, 2,FALSE)</f>
        <v>#REF!</v>
      </c>
      <c r="BM4346" s="5" t="s">
        <v>9119</v>
      </c>
      <c r="BN4346" s="5" t="s">
        <v>3050</v>
      </c>
      <c r="BO4346" s="5" t="s">
        <v>9120</v>
      </c>
      <c r="BU4346" s="5" t="s">
        <v>9119</v>
      </c>
      <c r="BV4346" s="5" t="s">
        <v>3050</v>
      </c>
      <c r="BW4346" s="5" t="s">
        <v>9120</v>
      </c>
    </row>
    <row r="4347" spans="51:75" x14ac:dyDescent="0.3">
      <c r="AY4347" s="12" t="e">
        <f>VLOOKUP(C4347,#REF!, 2,FALSE)</f>
        <v>#REF!</v>
      </c>
      <c r="BM4347" s="5" t="s">
        <v>9121</v>
      </c>
      <c r="BN4347" s="5" t="s">
        <v>3050</v>
      </c>
      <c r="BO4347" s="5" t="s">
        <v>2708</v>
      </c>
      <c r="BU4347" s="5" t="s">
        <v>9121</v>
      </c>
      <c r="BV4347" s="5" t="s">
        <v>3050</v>
      </c>
      <c r="BW4347" s="5" t="s">
        <v>2708</v>
      </c>
    </row>
    <row r="4348" spans="51:75" x14ac:dyDescent="0.3">
      <c r="AY4348" s="12" t="e">
        <f>VLOOKUP(C4348,#REF!, 2,FALSE)</f>
        <v>#REF!</v>
      </c>
      <c r="BM4348" s="5" t="s">
        <v>9122</v>
      </c>
      <c r="BN4348" s="5" t="s">
        <v>661</v>
      </c>
      <c r="BO4348" s="5" t="s">
        <v>9092</v>
      </c>
      <c r="BU4348" s="5" t="s">
        <v>9122</v>
      </c>
      <c r="BV4348" s="5" t="s">
        <v>661</v>
      </c>
      <c r="BW4348" s="5" t="s">
        <v>9092</v>
      </c>
    </row>
    <row r="4349" spans="51:75" x14ac:dyDescent="0.3">
      <c r="AY4349" s="12" t="e">
        <f>VLOOKUP(C4349,#REF!, 2,FALSE)</f>
        <v>#REF!</v>
      </c>
      <c r="BM4349" s="5" t="s">
        <v>9123</v>
      </c>
      <c r="BN4349" s="5" t="s">
        <v>3261</v>
      </c>
      <c r="BO4349" s="5" t="s">
        <v>705</v>
      </c>
      <c r="BU4349" s="5" t="s">
        <v>9123</v>
      </c>
      <c r="BV4349" s="5" t="s">
        <v>3261</v>
      </c>
      <c r="BW4349" s="5" t="s">
        <v>705</v>
      </c>
    </row>
    <row r="4350" spans="51:75" x14ac:dyDescent="0.3">
      <c r="AY4350" s="12" t="e">
        <f>VLOOKUP(C4350,#REF!, 2,FALSE)</f>
        <v>#REF!</v>
      </c>
      <c r="BM4350" s="5" t="s">
        <v>9124</v>
      </c>
      <c r="BN4350" s="5" t="s">
        <v>615</v>
      </c>
      <c r="BO4350" s="5" t="s">
        <v>9067</v>
      </c>
      <c r="BU4350" s="5" t="s">
        <v>9124</v>
      </c>
      <c r="BV4350" s="5" t="s">
        <v>615</v>
      </c>
      <c r="BW4350" s="5" t="s">
        <v>9067</v>
      </c>
    </row>
    <row r="4351" spans="51:75" x14ac:dyDescent="0.3">
      <c r="AY4351" s="12" t="e">
        <f>VLOOKUP(C4351,#REF!, 2,FALSE)</f>
        <v>#REF!</v>
      </c>
      <c r="BM4351" s="5" t="s">
        <v>1581</v>
      </c>
      <c r="BN4351" s="5" t="s">
        <v>786</v>
      </c>
      <c r="BO4351" s="5" t="s">
        <v>2398</v>
      </c>
      <c r="BU4351" s="5" t="s">
        <v>1581</v>
      </c>
      <c r="BV4351" s="5" t="s">
        <v>786</v>
      </c>
      <c r="BW4351" s="5" t="s">
        <v>2398</v>
      </c>
    </row>
    <row r="4352" spans="51:75" x14ac:dyDescent="0.3">
      <c r="AY4352" s="12" t="e">
        <f>VLOOKUP(C4352,#REF!, 2,FALSE)</f>
        <v>#REF!</v>
      </c>
      <c r="BM4352" s="5" t="s">
        <v>9125</v>
      </c>
      <c r="BN4352" s="5" t="s">
        <v>774</v>
      </c>
      <c r="BO4352" s="5" t="s">
        <v>2876</v>
      </c>
      <c r="BU4352" s="5" t="s">
        <v>9125</v>
      </c>
      <c r="BV4352" s="5" t="s">
        <v>774</v>
      </c>
      <c r="BW4352" s="5" t="s">
        <v>2876</v>
      </c>
    </row>
    <row r="4353" spans="51:75" x14ac:dyDescent="0.3">
      <c r="AY4353" s="12" t="e">
        <f>VLOOKUP(C4353,#REF!, 2,FALSE)</f>
        <v>#REF!</v>
      </c>
      <c r="BM4353" s="5" t="s">
        <v>9126</v>
      </c>
      <c r="BN4353" s="5" t="s">
        <v>3050</v>
      </c>
      <c r="BO4353" s="5" t="s">
        <v>946</v>
      </c>
      <c r="BU4353" s="5" t="s">
        <v>9126</v>
      </c>
      <c r="BV4353" s="5" t="s">
        <v>3050</v>
      </c>
      <c r="BW4353" s="5" t="s">
        <v>946</v>
      </c>
    </row>
    <row r="4354" spans="51:75" x14ac:dyDescent="0.3">
      <c r="AY4354" s="12" t="e">
        <f>VLOOKUP(C4354,#REF!, 2,FALSE)</f>
        <v>#REF!</v>
      </c>
      <c r="BM4354" s="5" t="s">
        <v>9128</v>
      </c>
      <c r="BN4354" s="5" t="s">
        <v>3050</v>
      </c>
      <c r="BO4354" s="5" t="s">
        <v>9005</v>
      </c>
      <c r="BU4354" s="5" t="s">
        <v>9128</v>
      </c>
      <c r="BV4354" s="5" t="s">
        <v>3050</v>
      </c>
      <c r="BW4354" s="5" t="s">
        <v>9005</v>
      </c>
    </row>
    <row r="4355" spans="51:75" x14ac:dyDescent="0.3">
      <c r="AY4355" s="12" t="e">
        <f>VLOOKUP(C4355,#REF!, 2,FALSE)</f>
        <v>#REF!</v>
      </c>
      <c r="BM4355" s="5" t="s">
        <v>1582</v>
      </c>
      <c r="BN4355" s="5" t="s">
        <v>1270</v>
      </c>
      <c r="BO4355" s="5" t="s">
        <v>7568</v>
      </c>
      <c r="BU4355" s="5" t="s">
        <v>1582</v>
      </c>
      <c r="BV4355" s="5" t="s">
        <v>1270</v>
      </c>
      <c r="BW4355" s="5" t="s">
        <v>7568</v>
      </c>
    </row>
    <row r="4356" spans="51:75" x14ac:dyDescent="0.3">
      <c r="AY4356" s="12" t="e">
        <f>VLOOKUP(C4356,#REF!, 2,FALSE)</f>
        <v>#REF!</v>
      </c>
      <c r="BM4356" s="5" t="s">
        <v>9129</v>
      </c>
      <c r="BN4356" s="5" t="s">
        <v>774</v>
      </c>
      <c r="BO4356" s="5" t="s">
        <v>3540</v>
      </c>
      <c r="BU4356" s="5" t="s">
        <v>9129</v>
      </c>
      <c r="BV4356" s="5" t="s">
        <v>774</v>
      </c>
      <c r="BW4356" s="5" t="s">
        <v>3540</v>
      </c>
    </row>
    <row r="4357" spans="51:75" x14ac:dyDescent="0.3">
      <c r="AY4357" s="12" t="e">
        <f>VLOOKUP(C4357,#REF!, 2,FALSE)</f>
        <v>#REF!</v>
      </c>
      <c r="BM4357" s="5" t="s">
        <v>9130</v>
      </c>
      <c r="BN4357" s="5" t="s">
        <v>639</v>
      </c>
      <c r="BO4357" s="5" t="s">
        <v>6025</v>
      </c>
      <c r="BU4357" s="5" t="s">
        <v>9130</v>
      </c>
      <c r="BV4357" s="5" t="s">
        <v>639</v>
      </c>
      <c r="BW4357" s="5" t="s">
        <v>6025</v>
      </c>
    </row>
    <row r="4358" spans="51:75" x14ac:dyDescent="0.3">
      <c r="AY4358" s="12" t="e">
        <f>VLOOKUP(C4358,#REF!, 2,FALSE)</f>
        <v>#REF!</v>
      </c>
      <c r="BM4358" s="5" t="s">
        <v>9131</v>
      </c>
      <c r="BN4358" s="5" t="s">
        <v>1270</v>
      </c>
      <c r="BO4358" s="5" t="s">
        <v>2398</v>
      </c>
      <c r="BU4358" s="5" t="s">
        <v>9131</v>
      </c>
      <c r="BV4358" s="5" t="s">
        <v>1270</v>
      </c>
      <c r="BW4358" s="5" t="s">
        <v>2398</v>
      </c>
    </row>
    <row r="4359" spans="51:75" x14ac:dyDescent="0.3">
      <c r="AY4359" s="12" t="e">
        <f>VLOOKUP(C4359,#REF!, 2,FALSE)</f>
        <v>#REF!</v>
      </c>
      <c r="BM4359" s="5" t="s">
        <v>9132</v>
      </c>
      <c r="BN4359" s="5" t="s">
        <v>915</v>
      </c>
      <c r="BO4359" s="5" t="s">
        <v>9133</v>
      </c>
      <c r="BU4359" s="5" t="s">
        <v>9132</v>
      </c>
      <c r="BV4359" s="5" t="s">
        <v>915</v>
      </c>
      <c r="BW4359" s="5" t="s">
        <v>9133</v>
      </c>
    </row>
    <row r="4360" spans="51:75" x14ac:dyDescent="0.3">
      <c r="AY4360" s="12" t="e">
        <f>VLOOKUP(C4360,#REF!, 2,FALSE)</f>
        <v>#REF!</v>
      </c>
      <c r="BM4360" s="5" t="s">
        <v>1583</v>
      </c>
      <c r="BN4360" s="5" t="s">
        <v>1270</v>
      </c>
      <c r="BO4360" s="5" t="s">
        <v>2448</v>
      </c>
      <c r="BU4360" s="5" t="s">
        <v>1583</v>
      </c>
      <c r="BV4360" s="5" t="s">
        <v>1270</v>
      </c>
      <c r="BW4360" s="5" t="s">
        <v>2448</v>
      </c>
    </row>
    <row r="4361" spans="51:75" x14ac:dyDescent="0.3">
      <c r="AY4361" s="12" t="e">
        <f>VLOOKUP(C4361,#REF!, 2,FALSE)</f>
        <v>#REF!</v>
      </c>
      <c r="BM4361" s="5" t="s">
        <v>9134</v>
      </c>
      <c r="BN4361" s="5" t="s">
        <v>3050</v>
      </c>
      <c r="BO4361" s="5" t="s">
        <v>9135</v>
      </c>
      <c r="BU4361" s="5" t="s">
        <v>9134</v>
      </c>
      <c r="BV4361" s="5" t="s">
        <v>3050</v>
      </c>
      <c r="BW4361" s="5" t="s">
        <v>9135</v>
      </c>
    </row>
    <row r="4362" spans="51:75" x14ac:dyDescent="0.3">
      <c r="AY4362" s="12" t="e">
        <f>VLOOKUP(C4362,#REF!, 2,FALSE)</f>
        <v>#REF!</v>
      </c>
      <c r="BM4362" s="5" t="s">
        <v>9136</v>
      </c>
      <c r="BN4362" s="5" t="s">
        <v>619</v>
      </c>
      <c r="BO4362" s="5" t="s">
        <v>9137</v>
      </c>
      <c r="BU4362" s="5" t="s">
        <v>9136</v>
      </c>
      <c r="BV4362" s="5" t="s">
        <v>619</v>
      </c>
      <c r="BW4362" s="5" t="s">
        <v>9137</v>
      </c>
    </row>
    <row r="4363" spans="51:75" x14ac:dyDescent="0.3">
      <c r="AY4363" s="12" t="e">
        <f>VLOOKUP(C4363,#REF!, 2,FALSE)</f>
        <v>#REF!</v>
      </c>
      <c r="BM4363" s="5" t="s">
        <v>9138</v>
      </c>
      <c r="BN4363" s="5" t="s">
        <v>3050</v>
      </c>
      <c r="BO4363" s="5" t="s">
        <v>9140</v>
      </c>
      <c r="BU4363" s="5" t="s">
        <v>9138</v>
      </c>
      <c r="BV4363" s="5" t="s">
        <v>3050</v>
      </c>
      <c r="BW4363" s="5" t="s">
        <v>9140</v>
      </c>
    </row>
    <row r="4364" spans="51:75" x14ac:dyDescent="0.3">
      <c r="AY4364" s="12" t="e">
        <f>VLOOKUP(C4364,#REF!, 2,FALSE)</f>
        <v>#REF!</v>
      </c>
      <c r="BM4364" s="5" t="s">
        <v>9141</v>
      </c>
      <c r="BN4364" s="5" t="s">
        <v>3050</v>
      </c>
      <c r="BO4364" s="5" t="s">
        <v>923</v>
      </c>
      <c r="BU4364" s="5" t="s">
        <v>9141</v>
      </c>
      <c r="BV4364" s="5" t="s">
        <v>3050</v>
      </c>
      <c r="BW4364" s="5" t="s">
        <v>923</v>
      </c>
    </row>
    <row r="4365" spans="51:75" x14ac:dyDescent="0.3">
      <c r="AY4365" s="12" t="e">
        <f>VLOOKUP(C4365,#REF!, 2,FALSE)</f>
        <v>#REF!</v>
      </c>
      <c r="BM4365" s="5" t="s">
        <v>295</v>
      </c>
      <c r="BN4365" s="5" t="s">
        <v>3050</v>
      </c>
      <c r="BO4365" s="5" t="s">
        <v>2057</v>
      </c>
      <c r="BU4365" s="5" t="s">
        <v>295</v>
      </c>
      <c r="BV4365" s="5" t="s">
        <v>3050</v>
      </c>
      <c r="BW4365" s="5" t="s">
        <v>2057</v>
      </c>
    </row>
    <row r="4366" spans="51:75" x14ac:dyDescent="0.3">
      <c r="AY4366" s="12" t="e">
        <f>VLOOKUP(C4366,#REF!, 2,FALSE)</f>
        <v>#REF!</v>
      </c>
      <c r="BM4366" s="5" t="s">
        <v>9142</v>
      </c>
      <c r="BN4366" s="5" t="s">
        <v>3050</v>
      </c>
      <c r="BO4366" s="5" t="s">
        <v>8834</v>
      </c>
      <c r="BU4366" s="5" t="s">
        <v>9142</v>
      </c>
      <c r="BV4366" s="5" t="s">
        <v>3050</v>
      </c>
      <c r="BW4366" s="5" t="s">
        <v>8834</v>
      </c>
    </row>
    <row r="4367" spans="51:75" x14ac:dyDescent="0.3">
      <c r="AY4367" s="12" t="e">
        <f>VLOOKUP(C4367,#REF!, 2,FALSE)</f>
        <v>#REF!</v>
      </c>
      <c r="BM4367" s="5" t="s">
        <v>9143</v>
      </c>
      <c r="BN4367" s="5" t="s">
        <v>3050</v>
      </c>
      <c r="BO4367" s="5" t="s">
        <v>9145</v>
      </c>
      <c r="BU4367" s="5" t="s">
        <v>9143</v>
      </c>
      <c r="BV4367" s="5" t="s">
        <v>3050</v>
      </c>
      <c r="BW4367" s="5" t="s">
        <v>9145</v>
      </c>
    </row>
    <row r="4368" spans="51:75" x14ac:dyDescent="0.3">
      <c r="AY4368" s="12" t="e">
        <f>VLOOKUP(C4368,#REF!, 2,FALSE)</f>
        <v>#REF!</v>
      </c>
      <c r="BM4368" s="5" t="s">
        <v>9146</v>
      </c>
      <c r="BN4368" s="5" t="s">
        <v>3050</v>
      </c>
      <c r="BO4368" s="5" t="s">
        <v>6109</v>
      </c>
      <c r="BU4368" s="5" t="s">
        <v>9146</v>
      </c>
      <c r="BV4368" s="5" t="s">
        <v>3050</v>
      </c>
      <c r="BW4368" s="5" t="s">
        <v>6109</v>
      </c>
    </row>
    <row r="4369" spans="51:75" x14ac:dyDescent="0.3">
      <c r="AY4369" s="12" t="e">
        <f>VLOOKUP(C4369,#REF!, 2,FALSE)</f>
        <v>#REF!</v>
      </c>
      <c r="BM4369" s="5" t="s">
        <v>9147</v>
      </c>
      <c r="BN4369" s="5" t="s">
        <v>625</v>
      </c>
      <c r="BO4369" s="5" t="s">
        <v>9148</v>
      </c>
      <c r="BU4369" s="5" t="s">
        <v>9147</v>
      </c>
      <c r="BV4369" s="5" t="s">
        <v>625</v>
      </c>
      <c r="BW4369" s="5" t="s">
        <v>9148</v>
      </c>
    </row>
    <row r="4370" spans="51:75" x14ac:dyDescent="0.3">
      <c r="AY4370" s="12" t="e">
        <f>VLOOKUP(C4370,#REF!, 2,FALSE)</f>
        <v>#REF!</v>
      </c>
      <c r="BM4370" s="5" t="s">
        <v>9149</v>
      </c>
      <c r="BN4370" s="5" t="s">
        <v>3261</v>
      </c>
      <c r="BO4370" s="5" t="s">
        <v>9150</v>
      </c>
      <c r="BU4370" s="5" t="s">
        <v>9149</v>
      </c>
      <c r="BV4370" s="5" t="s">
        <v>3261</v>
      </c>
      <c r="BW4370" s="5" t="s">
        <v>9150</v>
      </c>
    </row>
    <row r="4371" spans="51:75" x14ac:dyDescent="0.3">
      <c r="AY4371" s="12" t="e">
        <f>VLOOKUP(C4371,#REF!, 2,FALSE)</f>
        <v>#REF!</v>
      </c>
      <c r="BM4371" s="5" t="s">
        <v>9151</v>
      </c>
      <c r="BN4371" s="5" t="s">
        <v>1270</v>
      </c>
      <c r="BO4371" s="5" t="s">
        <v>8694</v>
      </c>
      <c r="BU4371" s="5" t="s">
        <v>9151</v>
      </c>
      <c r="BV4371" s="5" t="s">
        <v>1270</v>
      </c>
      <c r="BW4371" s="5" t="s">
        <v>8694</v>
      </c>
    </row>
    <row r="4372" spans="51:75" x14ac:dyDescent="0.3">
      <c r="AY4372" s="12" t="e">
        <f>VLOOKUP(C4372,#REF!, 2,FALSE)</f>
        <v>#REF!</v>
      </c>
      <c r="BM4372" s="5" t="s">
        <v>9152</v>
      </c>
      <c r="BN4372" s="5" t="s">
        <v>633</v>
      </c>
      <c r="BO4372" s="5" t="s">
        <v>8600</v>
      </c>
      <c r="BU4372" s="5" t="s">
        <v>9152</v>
      </c>
      <c r="BV4372" s="5" t="s">
        <v>633</v>
      </c>
      <c r="BW4372" s="5" t="s">
        <v>8600</v>
      </c>
    </row>
    <row r="4373" spans="51:75" x14ac:dyDescent="0.3">
      <c r="AY4373" s="12" t="e">
        <f>VLOOKUP(C4373,#REF!, 2,FALSE)</f>
        <v>#REF!</v>
      </c>
      <c r="BM4373" s="5" t="s">
        <v>9153</v>
      </c>
      <c r="BN4373" s="5" t="s">
        <v>774</v>
      </c>
      <c r="BO4373" s="5" t="s">
        <v>3752</v>
      </c>
      <c r="BU4373" s="5" t="s">
        <v>9153</v>
      </c>
      <c r="BV4373" s="5" t="s">
        <v>774</v>
      </c>
      <c r="BW4373" s="5" t="s">
        <v>3752</v>
      </c>
    </row>
    <row r="4374" spans="51:75" x14ac:dyDescent="0.3">
      <c r="AY4374" s="12" t="e">
        <f>VLOOKUP(C4374,#REF!, 2,FALSE)</f>
        <v>#REF!</v>
      </c>
      <c r="BM4374" s="5" t="s">
        <v>9154</v>
      </c>
      <c r="BN4374" s="5" t="s">
        <v>2982</v>
      </c>
      <c r="BO4374" s="5" t="s">
        <v>3540</v>
      </c>
      <c r="BU4374" s="5" t="s">
        <v>9154</v>
      </c>
      <c r="BV4374" s="5" t="s">
        <v>2982</v>
      </c>
      <c r="BW4374" s="5" t="s">
        <v>3540</v>
      </c>
    </row>
    <row r="4375" spans="51:75" x14ac:dyDescent="0.3">
      <c r="AY4375" s="12" t="e">
        <f>VLOOKUP(C4375,#REF!, 2,FALSE)</f>
        <v>#REF!</v>
      </c>
      <c r="BM4375" s="5" t="s">
        <v>9155</v>
      </c>
      <c r="BN4375" s="5" t="s">
        <v>855</v>
      </c>
      <c r="BO4375" s="5" t="s">
        <v>2398</v>
      </c>
      <c r="BU4375" s="5" t="s">
        <v>9155</v>
      </c>
      <c r="BV4375" s="5" t="s">
        <v>855</v>
      </c>
      <c r="BW4375" s="5" t="s">
        <v>2398</v>
      </c>
    </row>
    <row r="4376" spans="51:75" x14ac:dyDescent="0.3">
      <c r="AY4376" s="12" t="e">
        <f>VLOOKUP(C4376,#REF!, 2,FALSE)</f>
        <v>#REF!</v>
      </c>
      <c r="BM4376" s="5" t="s">
        <v>9156</v>
      </c>
      <c r="BN4376" s="5" t="s">
        <v>3050</v>
      </c>
      <c r="BO4376" s="5" t="s">
        <v>8124</v>
      </c>
      <c r="BU4376" s="5" t="s">
        <v>9156</v>
      </c>
      <c r="BV4376" s="5" t="s">
        <v>3050</v>
      </c>
      <c r="BW4376" s="5" t="s">
        <v>8124</v>
      </c>
    </row>
    <row r="4377" spans="51:75" x14ac:dyDescent="0.3">
      <c r="AY4377" s="12" t="e">
        <f>VLOOKUP(C4377,#REF!, 2,FALSE)</f>
        <v>#REF!</v>
      </c>
      <c r="BM4377" s="5" t="s">
        <v>9157</v>
      </c>
      <c r="BN4377" s="5" t="s">
        <v>3050</v>
      </c>
      <c r="BO4377" s="5" t="s">
        <v>4700</v>
      </c>
      <c r="BU4377" s="5" t="s">
        <v>9157</v>
      </c>
      <c r="BV4377" s="5" t="s">
        <v>3050</v>
      </c>
      <c r="BW4377" s="5" t="s">
        <v>4700</v>
      </c>
    </row>
    <row r="4378" spans="51:75" x14ac:dyDescent="0.3">
      <c r="AY4378" s="12" t="e">
        <f>VLOOKUP(C4378,#REF!, 2,FALSE)</f>
        <v>#REF!</v>
      </c>
      <c r="BM4378" s="5" t="s">
        <v>9158</v>
      </c>
      <c r="BN4378" s="5" t="s">
        <v>670</v>
      </c>
      <c r="BO4378" s="5" t="s">
        <v>2753</v>
      </c>
      <c r="BU4378" s="5" t="s">
        <v>9158</v>
      </c>
      <c r="BV4378" s="5" t="s">
        <v>670</v>
      </c>
      <c r="BW4378" s="5" t="s">
        <v>2753</v>
      </c>
    </row>
    <row r="4379" spans="51:75" x14ac:dyDescent="0.3">
      <c r="AY4379" s="12" t="e">
        <f>VLOOKUP(C4379,#REF!, 2,FALSE)</f>
        <v>#REF!</v>
      </c>
      <c r="BM4379" s="5" t="s">
        <v>1584</v>
      </c>
      <c r="BN4379" s="5" t="s">
        <v>931</v>
      </c>
      <c r="BO4379" s="5" t="s">
        <v>9159</v>
      </c>
      <c r="BU4379" s="5" t="s">
        <v>1584</v>
      </c>
      <c r="BV4379" s="5" t="s">
        <v>931</v>
      </c>
      <c r="BW4379" s="5" t="s">
        <v>9159</v>
      </c>
    </row>
    <row r="4380" spans="51:75" x14ac:dyDescent="0.3">
      <c r="AY4380" s="12" t="e">
        <f>VLOOKUP(C4380,#REF!, 2,FALSE)</f>
        <v>#REF!</v>
      </c>
      <c r="BM4380" s="5" t="s">
        <v>1585</v>
      </c>
      <c r="BN4380" s="5" t="s">
        <v>2982</v>
      </c>
      <c r="BO4380" s="5" t="s">
        <v>6128</v>
      </c>
      <c r="BU4380" s="5" t="s">
        <v>1585</v>
      </c>
      <c r="BV4380" s="5" t="s">
        <v>2982</v>
      </c>
      <c r="BW4380" s="5" t="s">
        <v>6128</v>
      </c>
    </row>
    <row r="4381" spans="51:75" x14ac:dyDescent="0.3">
      <c r="AY4381" s="12" t="e">
        <f>VLOOKUP(C4381,#REF!, 2,FALSE)</f>
        <v>#REF!</v>
      </c>
      <c r="BM4381" s="5" t="s">
        <v>9160</v>
      </c>
      <c r="BN4381" s="5" t="s">
        <v>615</v>
      </c>
      <c r="BO4381" s="5" t="s">
        <v>9161</v>
      </c>
      <c r="BU4381" s="5" t="s">
        <v>9160</v>
      </c>
      <c r="BV4381" s="5" t="s">
        <v>615</v>
      </c>
      <c r="BW4381" s="5" t="s">
        <v>9161</v>
      </c>
    </row>
    <row r="4382" spans="51:75" x14ac:dyDescent="0.3">
      <c r="AY4382" s="12" t="e">
        <f>VLOOKUP(C4382,#REF!, 2,FALSE)</f>
        <v>#REF!</v>
      </c>
      <c r="BM4382" s="5" t="s">
        <v>9162</v>
      </c>
      <c r="BN4382" s="5" t="s">
        <v>926</v>
      </c>
      <c r="BO4382" s="5" t="s">
        <v>8469</v>
      </c>
      <c r="BU4382" s="5" t="s">
        <v>9162</v>
      </c>
      <c r="BV4382" s="5" t="s">
        <v>926</v>
      </c>
      <c r="BW4382" s="5" t="s">
        <v>8469</v>
      </c>
    </row>
    <row r="4383" spans="51:75" x14ac:dyDescent="0.3">
      <c r="AY4383" s="12" t="e">
        <f>VLOOKUP(C4383,#REF!, 2,FALSE)</f>
        <v>#REF!</v>
      </c>
      <c r="BM4383" s="5" t="s">
        <v>9163</v>
      </c>
      <c r="BN4383" s="5" t="s">
        <v>1073</v>
      </c>
      <c r="BO4383" s="5" t="s">
        <v>7568</v>
      </c>
      <c r="BU4383" s="5" t="s">
        <v>9163</v>
      </c>
      <c r="BV4383" s="5" t="s">
        <v>1073</v>
      </c>
      <c r="BW4383" s="5" t="s">
        <v>7568</v>
      </c>
    </row>
    <row r="4384" spans="51:75" x14ac:dyDescent="0.3">
      <c r="AY4384" s="12" t="e">
        <f>VLOOKUP(C4384,#REF!, 2,FALSE)</f>
        <v>#REF!</v>
      </c>
      <c r="BM4384" s="5" t="s">
        <v>9164</v>
      </c>
      <c r="BN4384" s="5" t="s">
        <v>3050</v>
      </c>
      <c r="BO4384" s="5" t="s">
        <v>9040</v>
      </c>
      <c r="BU4384" s="5" t="s">
        <v>9164</v>
      </c>
      <c r="BV4384" s="5" t="s">
        <v>3050</v>
      </c>
      <c r="BW4384" s="5" t="s">
        <v>9040</v>
      </c>
    </row>
    <row r="4385" spans="51:75" x14ac:dyDescent="0.3">
      <c r="AY4385" s="12" t="e">
        <f>VLOOKUP(C4385,#REF!, 2,FALSE)</f>
        <v>#REF!</v>
      </c>
      <c r="BM4385" s="5" t="s">
        <v>9165</v>
      </c>
      <c r="BN4385" s="5" t="s">
        <v>3050</v>
      </c>
      <c r="BO4385" s="5" t="s">
        <v>9166</v>
      </c>
      <c r="BU4385" s="5" t="s">
        <v>9165</v>
      </c>
      <c r="BV4385" s="5" t="s">
        <v>3050</v>
      </c>
      <c r="BW4385" s="5" t="s">
        <v>9166</v>
      </c>
    </row>
    <row r="4386" spans="51:75" x14ac:dyDescent="0.3">
      <c r="AY4386" s="12" t="e">
        <f>VLOOKUP(C4386,#REF!, 2,FALSE)</f>
        <v>#REF!</v>
      </c>
      <c r="BM4386" s="5" t="s">
        <v>1586</v>
      </c>
      <c r="BN4386" s="5" t="s">
        <v>2982</v>
      </c>
      <c r="BO4386" s="5" t="s">
        <v>5220</v>
      </c>
      <c r="BU4386" s="5" t="s">
        <v>1586</v>
      </c>
      <c r="BV4386" s="5" t="s">
        <v>2982</v>
      </c>
      <c r="BW4386" s="5" t="s">
        <v>5220</v>
      </c>
    </row>
    <row r="4387" spans="51:75" x14ac:dyDescent="0.3">
      <c r="AY4387" s="12" t="e">
        <f>VLOOKUP(C4387,#REF!, 2,FALSE)</f>
        <v>#REF!</v>
      </c>
      <c r="BM4387" s="5" t="s">
        <v>296</v>
      </c>
      <c r="BN4387" s="5" t="s">
        <v>660</v>
      </c>
      <c r="BO4387" s="5" t="s">
        <v>9167</v>
      </c>
      <c r="BU4387" s="5" t="s">
        <v>296</v>
      </c>
      <c r="BV4387" s="5" t="s">
        <v>660</v>
      </c>
      <c r="BW4387" s="5" t="s">
        <v>9167</v>
      </c>
    </row>
    <row r="4388" spans="51:75" x14ac:dyDescent="0.3">
      <c r="AY4388" s="12" t="e">
        <f>VLOOKUP(C4388,#REF!, 2,FALSE)</f>
        <v>#REF!</v>
      </c>
      <c r="BM4388" s="5" t="s">
        <v>9168</v>
      </c>
      <c r="BN4388" s="5" t="s">
        <v>1345</v>
      </c>
      <c r="BO4388" s="5" t="s">
        <v>6847</v>
      </c>
      <c r="BU4388" s="5" t="s">
        <v>9168</v>
      </c>
      <c r="BV4388" s="5" t="s">
        <v>1345</v>
      </c>
      <c r="BW4388" s="5" t="s">
        <v>6847</v>
      </c>
    </row>
    <row r="4389" spans="51:75" x14ac:dyDescent="0.3">
      <c r="AY4389" s="12" t="e">
        <f>VLOOKUP(C4389,#REF!, 2,FALSE)</f>
        <v>#REF!</v>
      </c>
      <c r="BM4389" s="5" t="s">
        <v>9169</v>
      </c>
      <c r="BN4389" s="5" t="s">
        <v>669</v>
      </c>
      <c r="BO4389" s="5" t="s">
        <v>9170</v>
      </c>
      <c r="BU4389" s="5" t="s">
        <v>9169</v>
      </c>
      <c r="BV4389" s="5" t="s">
        <v>669</v>
      </c>
      <c r="BW4389" s="5" t="s">
        <v>9170</v>
      </c>
    </row>
    <row r="4390" spans="51:75" x14ac:dyDescent="0.3">
      <c r="AY4390" s="12" t="e">
        <f>VLOOKUP(C4390,#REF!, 2,FALSE)</f>
        <v>#REF!</v>
      </c>
      <c r="BM4390" s="5" t="s">
        <v>9171</v>
      </c>
      <c r="BN4390" s="5" t="s">
        <v>660</v>
      </c>
      <c r="BO4390" s="5" t="s">
        <v>2398</v>
      </c>
      <c r="BU4390" s="5" t="s">
        <v>9171</v>
      </c>
      <c r="BV4390" s="5" t="s">
        <v>660</v>
      </c>
      <c r="BW4390" s="5" t="s">
        <v>2398</v>
      </c>
    </row>
    <row r="4391" spans="51:75" x14ac:dyDescent="0.3">
      <c r="AY4391" s="12" t="e">
        <f>VLOOKUP(C4391,#REF!, 2,FALSE)</f>
        <v>#REF!</v>
      </c>
      <c r="BM4391" s="5" t="s">
        <v>9172</v>
      </c>
      <c r="BN4391" s="5" t="s">
        <v>929</v>
      </c>
      <c r="BO4391" s="5" t="s">
        <v>5367</v>
      </c>
      <c r="BU4391" s="5" t="s">
        <v>9172</v>
      </c>
      <c r="BV4391" s="5" t="s">
        <v>929</v>
      </c>
      <c r="BW4391" s="5" t="s">
        <v>5367</v>
      </c>
    </row>
    <row r="4392" spans="51:75" x14ac:dyDescent="0.3">
      <c r="AY4392" s="12" t="e">
        <f>VLOOKUP(C4392,#REF!, 2,FALSE)</f>
        <v>#REF!</v>
      </c>
      <c r="BM4392" s="5" t="s">
        <v>294</v>
      </c>
      <c r="BN4392" s="5" t="s">
        <v>3050</v>
      </c>
      <c r="BO4392" s="5" t="s">
        <v>5871</v>
      </c>
      <c r="BU4392" s="5" t="s">
        <v>294</v>
      </c>
      <c r="BV4392" s="5" t="s">
        <v>3050</v>
      </c>
      <c r="BW4392" s="5" t="s">
        <v>5871</v>
      </c>
    </row>
    <row r="4393" spans="51:75" x14ac:dyDescent="0.3">
      <c r="AY4393" s="12" t="e">
        <f>VLOOKUP(C4393,#REF!, 2,FALSE)</f>
        <v>#REF!</v>
      </c>
      <c r="BM4393" s="5" t="s">
        <v>9173</v>
      </c>
      <c r="BN4393" s="5" t="s">
        <v>3050</v>
      </c>
      <c r="BO4393" s="5" t="s">
        <v>9174</v>
      </c>
      <c r="BU4393" s="5" t="s">
        <v>9173</v>
      </c>
      <c r="BV4393" s="5" t="s">
        <v>3050</v>
      </c>
      <c r="BW4393" s="5" t="s">
        <v>9174</v>
      </c>
    </row>
    <row r="4394" spans="51:75" x14ac:dyDescent="0.3">
      <c r="AY4394" s="12" t="e">
        <f>VLOOKUP(C4394,#REF!, 2,FALSE)</f>
        <v>#REF!</v>
      </c>
      <c r="BM4394" s="5" t="s">
        <v>9175</v>
      </c>
      <c r="BN4394" s="5" t="s">
        <v>1345</v>
      </c>
      <c r="BO4394" s="5" t="s">
        <v>9176</v>
      </c>
      <c r="BU4394" s="5" t="s">
        <v>9175</v>
      </c>
      <c r="BV4394" s="5" t="s">
        <v>1345</v>
      </c>
      <c r="BW4394" s="5" t="s">
        <v>9176</v>
      </c>
    </row>
    <row r="4395" spans="51:75" x14ac:dyDescent="0.3">
      <c r="AY4395" s="12" t="e">
        <f>VLOOKUP(C4395,#REF!, 2,FALSE)</f>
        <v>#REF!</v>
      </c>
      <c r="BM4395" s="5" t="s">
        <v>1587</v>
      </c>
      <c r="BN4395" s="5" t="s">
        <v>931</v>
      </c>
      <c r="BO4395" s="5" t="s">
        <v>9177</v>
      </c>
      <c r="BU4395" s="5" t="s">
        <v>1587</v>
      </c>
      <c r="BV4395" s="5" t="s">
        <v>931</v>
      </c>
      <c r="BW4395" s="5" t="s">
        <v>9177</v>
      </c>
    </row>
    <row r="4396" spans="51:75" x14ac:dyDescent="0.3">
      <c r="AY4396" s="12" t="e">
        <f>VLOOKUP(C4396,#REF!, 2,FALSE)</f>
        <v>#REF!</v>
      </c>
      <c r="BM4396" s="5" t="s">
        <v>9178</v>
      </c>
      <c r="BN4396" s="5" t="s">
        <v>781</v>
      </c>
      <c r="BO4396" s="5" t="s">
        <v>9179</v>
      </c>
      <c r="BU4396" s="5" t="s">
        <v>9178</v>
      </c>
      <c r="BV4396" s="5" t="s">
        <v>781</v>
      </c>
      <c r="BW4396" s="5" t="s">
        <v>9179</v>
      </c>
    </row>
    <row r="4397" spans="51:75" x14ac:dyDescent="0.3">
      <c r="AY4397" s="12" t="e">
        <f>VLOOKUP(C4397,#REF!, 2,FALSE)</f>
        <v>#REF!</v>
      </c>
      <c r="BM4397" s="5" t="s">
        <v>9180</v>
      </c>
      <c r="BN4397" s="5" t="s">
        <v>774</v>
      </c>
      <c r="BO4397" s="5" t="s">
        <v>2015</v>
      </c>
      <c r="BU4397" s="5" t="s">
        <v>9180</v>
      </c>
      <c r="BV4397" s="5" t="s">
        <v>774</v>
      </c>
      <c r="BW4397" s="5" t="s">
        <v>2015</v>
      </c>
    </row>
    <row r="4398" spans="51:75" x14ac:dyDescent="0.3">
      <c r="AY4398" s="12" t="e">
        <f>VLOOKUP(C4398,#REF!, 2,FALSE)</f>
        <v>#REF!</v>
      </c>
      <c r="BM4398" s="5" t="s">
        <v>9181</v>
      </c>
      <c r="BN4398" s="5" t="s">
        <v>3050</v>
      </c>
      <c r="BO4398" s="5" t="s">
        <v>9182</v>
      </c>
      <c r="BU4398" s="5" t="s">
        <v>9181</v>
      </c>
      <c r="BV4398" s="5" t="s">
        <v>3050</v>
      </c>
      <c r="BW4398" s="5" t="s">
        <v>9182</v>
      </c>
    </row>
    <row r="4399" spans="51:75" x14ac:dyDescent="0.3">
      <c r="AY4399" s="12" t="e">
        <f>VLOOKUP(C4399,#REF!, 2,FALSE)</f>
        <v>#REF!</v>
      </c>
      <c r="BM4399" s="5" t="s">
        <v>9183</v>
      </c>
      <c r="BN4399" s="5" t="s">
        <v>658</v>
      </c>
      <c r="BO4399" s="5" t="s">
        <v>2550</v>
      </c>
      <c r="BU4399" s="5" t="s">
        <v>9183</v>
      </c>
      <c r="BV4399" s="5" t="s">
        <v>658</v>
      </c>
      <c r="BW4399" s="5" t="s">
        <v>2550</v>
      </c>
    </row>
    <row r="4400" spans="51:75" x14ac:dyDescent="0.3">
      <c r="AY4400" s="12" t="e">
        <f>VLOOKUP(C4400,#REF!, 2,FALSE)</f>
        <v>#REF!</v>
      </c>
      <c r="BM4400" s="5" t="s">
        <v>9186</v>
      </c>
      <c r="BN4400" s="5" t="s">
        <v>615</v>
      </c>
      <c r="BO4400" s="5" t="s">
        <v>9188</v>
      </c>
      <c r="BU4400" s="5" t="s">
        <v>9186</v>
      </c>
      <c r="BV4400" s="5" t="s">
        <v>615</v>
      </c>
      <c r="BW4400" s="5" t="s">
        <v>9188</v>
      </c>
    </row>
    <row r="4401" spans="51:75" x14ac:dyDescent="0.3">
      <c r="AY4401" s="12" t="e">
        <f>VLOOKUP(C4401,#REF!, 2,FALSE)</f>
        <v>#REF!</v>
      </c>
      <c r="BM4401" s="5" t="s">
        <v>1588</v>
      </c>
      <c r="BN4401" s="5" t="s">
        <v>664</v>
      </c>
      <c r="BO4401" s="5" t="s">
        <v>1617</v>
      </c>
      <c r="BU4401" s="5" t="s">
        <v>1588</v>
      </c>
      <c r="BV4401" s="5" t="s">
        <v>664</v>
      </c>
      <c r="BW4401" s="5" t="s">
        <v>1617</v>
      </c>
    </row>
    <row r="4402" spans="51:75" x14ac:dyDescent="0.3">
      <c r="AY4402" s="12" t="e">
        <f>VLOOKUP(C4402,#REF!, 2,FALSE)</f>
        <v>#REF!</v>
      </c>
      <c r="BM4402" s="5" t="s">
        <v>1589</v>
      </c>
      <c r="BN4402" s="5" t="s">
        <v>3050</v>
      </c>
      <c r="BO4402" s="5" t="s">
        <v>9189</v>
      </c>
      <c r="BU4402" s="5" t="s">
        <v>1589</v>
      </c>
      <c r="BV4402" s="5" t="s">
        <v>3050</v>
      </c>
      <c r="BW4402" s="5" t="s">
        <v>9189</v>
      </c>
    </row>
    <row r="4403" spans="51:75" x14ac:dyDescent="0.3">
      <c r="AY4403" s="12" t="e">
        <f>VLOOKUP(C4403,#REF!, 2,FALSE)</f>
        <v>#REF!</v>
      </c>
      <c r="BM4403" s="5" t="s">
        <v>9190</v>
      </c>
      <c r="BN4403" s="5" t="s">
        <v>739</v>
      </c>
      <c r="BO4403" s="5" t="s">
        <v>9191</v>
      </c>
      <c r="BU4403" s="5" t="s">
        <v>9190</v>
      </c>
      <c r="BV4403" s="5" t="s">
        <v>739</v>
      </c>
      <c r="BW4403" s="5" t="s">
        <v>9191</v>
      </c>
    </row>
    <row r="4404" spans="51:75" x14ac:dyDescent="0.3">
      <c r="AY4404" s="12" t="e">
        <f>VLOOKUP(C4404,#REF!, 2,FALSE)</f>
        <v>#REF!</v>
      </c>
      <c r="BM4404" s="5" t="s">
        <v>1590</v>
      </c>
      <c r="BN4404" s="5" t="s">
        <v>931</v>
      </c>
      <c r="BO4404" s="5" t="s">
        <v>1969</v>
      </c>
      <c r="BU4404" s="5" t="s">
        <v>1590</v>
      </c>
      <c r="BV4404" s="5" t="s">
        <v>931</v>
      </c>
      <c r="BW4404" s="5" t="s">
        <v>1969</v>
      </c>
    </row>
    <row r="4405" spans="51:75" x14ac:dyDescent="0.3">
      <c r="AY4405" s="12" t="e">
        <f>VLOOKUP(C4405,#REF!, 2,FALSE)</f>
        <v>#REF!</v>
      </c>
      <c r="BM4405" s="5" t="s">
        <v>1591</v>
      </c>
      <c r="BN4405" s="5" t="s">
        <v>1142</v>
      </c>
      <c r="BO4405" s="5" t="s">
        <v>3540</v>
      </c>
      <c r="BU4405" s="5" t="s">
        <v>1591</v>
      </c>
      <c r="BV4405" s="5" t="s">
        <v>1142</v>
      </c>
      <c r="BW4405" s="5" t="s">
        <v>3540</v>
      </c>
    </row>
    <row r="4406" spans="51:75" x14ac:dyDescent="0.3">
      <c r="AY4406" s="12" t="e">
        <f>VLOOKUP(C4406,#REF!, 2,FALSE)</f>
        <v>#REF!</v>
      </c>
      <c r="BM4406" s="5" t="s">
        <v>9192</v>
      </c>
      <c r="BN4406" s="5" t="s">
        <v>3050</v>
      </c>
      <c r="BO4406" s="5" t="s">
        <v>1692</v>
      </c>
      <c r="BU4406" s="5" t="s">
        <v>9192</v>
      </c>
      <c r="BV4406" s="5" t="s">
        <v>3050</v>
      </c>
      <c r="BW4406" s="5" t="s">
        <v>1692</v>
      </c>
    </row>
    <row r="4407" spans="51:75" x14ac:dyDescent="0.3">
      <c r="AY4407" s="12" t="e">
        <f>VLOOKUP(C4407,#REF!, 2,FALSE)</f>
        <v>#REF!</v>
      </c>
      <c r="BM4407" s="5" t="s">
        <v>9193</v>
      </c>
      <c r="BN4407" s="5" t="s">
        <v>783</v>
      </c>
      <c r="BO4407" s="5" t="s">
        <v>730</v>
      </c>
      <c r="BU4407" s="5" t="s">
        <v>9193</v>
      </c>
      <c r="BV4407" s="5" t="s">
        <v>783</v>
      </c>
      <c r="BW4407" s="5" t="s">
        <v>730</v>
      </c>
    </row>
    <row r="4408" spans="51:75" x14ac:dyDescent="0.3">
      <c r="AY4408" s="12" t="e">
        <f>VLOOKUP(C4408,#REF!, 2,FALSE)</f>
        <v>#REF!</v>
      </c>
      <c r="BM4408" s="5" t="s">
        <v>9195</v>
      </c>
      <c r="BN4408" s="5" t="s">
        <v>3050</v>
      </c>
      <c r="BO4408" s="5" t="s">
        <v>4750</v>
      </c>
      <c r="BU4408" s="5" t="s">
        <v>9195</v>
      </c>
      <c r="BV4408" s="5" t="s">
        <v>3050</v>
      </c>
      <c r="BW4408" s="5" t="s">
        <v>4750</v>
      </c>
    </row>
    <row r="4409" spans="51:75" x14ac:dyDescent="0.3">
      <c r="AY4409" s="12" t="e">
        <f>VLOOKUP(C4409,#REF!, 2,FALSE)</f>
        <v>#REF!</v>
      </c>
      <c r="BM4409" s="5" t="s">
        <v>1592</v>
      </c>
      <c r="BN4409" s="5" t="s">
        <v>623</v>
      </c>
      <c r="BO4409" s="5" t="s">
        <v>8244</v>
      </c>
      <c r="BU4409" s="5" t="s">
        <v>1592</v>
      </c>
      <c r="BV4409" s="5" t="s">
        <v>623</v>
      </c>
      <c r="BW4409" s="5" t="s">
        <v>8244</v>
      </c>
    </row>
    <row r="4410" spans="51:75" x14ac:dyDescent="0.3">
      <c r="AY4410" s="12" t="e">
        <f>VLOOKUP(C4410,#REF!, 2,FALSE)</f>
        <v>#REF!</v>
      </c>
      <c r="BM4410" s="5" t="s">
        <v>1620</v>
      </c>
      <c r="BN4410" s="5" t="s">
        <v>670</v>
      </c>
      <c r="BO4410" s="5" t="s">
        <v>8070</v>
      </c>
      <c r="BU4410" s="5" t="s">
        <v>1620</v>
      </c>
      <c r="BV4410" s="5" t="s">
        <v>670</v>
      </c>
      <c r="BW4410" s="5" t="s">
        <v>8070</v>
      </c>
    </row>
    <row r="4411" spans="51:75" x14ac:dyDescent="0.3">
      <c r="AY4411" s="12" t="e">
        <f>VLOOKUP(C4411,#REF!, 2,FALSE)</f>
        <v>#REF!</v>
      </c>
      <c r="BM4411" s="5" t="s">
        <v>9196</v>
      </c>
      <c r="BN4411" s="5" t="s">
        <v>3050</v>
      </c>
      <c r="BO4411" s="5" t="s">
        <v>5917</v>
      </c>
      <c r="BU4411" s="5" t="s">
        <v>9196</v>
      </c>
      <c r="BV4411" s="5" t="s">
        <v>3050</v>
      </c>
      <c r="BW4411" s="5" t="s">
        <v>5917</v>
      </c>
    </row>
    <row r="4412" spans="51:75" x14ac:dyDescent="0.3">
      <c r="AY4412" s="12" t="e">
        <f>VLOOKUP(C4412,#REF!, 2,FALSE)</f>
        <v>#REF!</v>
      </c>
      <c r="BM4412" s="5" t="s">
        <v>9197</v>
      </c>
      <c r="BN4412" s="5" t="s">
        <v>781</v>
      </c>
      <c r="BO4412" s="5" t="s">
        <v>4134</v>
      </c>
      <c r="BU4412" s="5" t="s">
        <v>9197</v>
      </c>
      <c r="BV4412" s="5" t="s">
        <v>781</v>
      </c>
      <c r="BW4412" s="5" t="s">
        <v>4134</v>
      </c>
    </row>
    <row r="4413" spans="51:75" x14ac:dyDescent="0.3">
      <c r="AY4413" s="12" t="e">
        <f>VLOOKUP(C4413,#REF!, 2,FALSE)</f>
        <v>#REF!</v>
      </c>
      <c r="BM4413" s="5" t="s">
        <v>9198</v>
      </c>
      <c r="BN4413" s="5" t="s">
        <v>774</v>
      </c>
      <c r="BO4413" s="5" t="s">
        <v>9199</v>
      </c>
      <c r="BU4413" s="5" t="s">
        <v>9198</v>
      </c>
      <c r="BV4413" s="5" t="s">
        <v>774</v>
      </c>
      <c r="BW4413" s="5" t="s">
        <v>9199</v>
      </c>
    </row>
    <row r="4414" spans="51:75" x14ac:dyDescent="0.3">
      <c r="AY4414" s="12" t="e">
        <f>VLOOKUP(C4414,#REF!, 2,FALSE)</f>
        <v>#REF!</v>
      </c>
      <c r="BM4414" s="5" t="s">
        <v>9201</v>
      </c>
      <c r="BN4414" s="5" t="s">
        <v>3050</v>
      </c>
      <c r="BO4414" s="5" t="s">
        <v>9161</v>
      </c>
      <c r="BU4414" s="5" t="s">
        <v>9201</v>
      </c>
      <c r="BV4414" s="5" t="s">
        <v>3050</v>
      </c>
      <c r="BW4414" s="5" t="s">
        <v>9161</v>
      </c>
    </row>
    <row r="4415" spans="51:75" x14ac:dyDescent="0.3">
      <c r="AY4415" s="12" t="e">
        <f>VLOOKUP(C4415,#REF!, 2,FALSE)</f>
        <v>#REF!</v>
      </c>
      <c r="BM4415" s="5" t="s">
        <v>1621</v>
      </c>
      <c r="BN4415" s="5" t="s">
        <v>17000</v>
      </c>
      <c r="BO4415" s="5" t="s">
        <v>9202</v>
      </c>
      <c r="BU4415" s="5" t="s">
        <v>1621</v>
      </c>
      <c r="BV4415" s="5" t="s">
        <v>17000</v>
      </c>
      <c r="BW4415" s="5" t="s">
        <v>9202</v>
      </c>
    </row>
    <row r="4416" spans="51:75" x14ac:dyDescent="0.3">
      <c r="AY4416" s="12" t="e">
        <f>VLOOKUP(C4416,#REF!, 2,FALSE)</f>
        <v>#REF!</v>
      </c>
      <c r="BM4416" s="5" t="s">
        <v>1622</v>
      </c>
      <c r="BN4416" s="5" t="s">
        <v>926</v>
      </c>
      <c r="BO4416" s="5" t="s">
        <v>8469</v>
      </c>
      <c r="BU4416" s="5" t="s">
        <v>1622</v>
      </c>
      <c r="BV4416" s="5" t="s">
        <v>926</v>
      </c>
      <c r="BW4416" s="5" t="s">
        <v>8469</v>
      </c>
    </row>
    <row r="4417" spans="51:75" x14ac:dyDescent="0.3">
      <c r="AY4417" s="12" t="e">
        <f>VLOOKUP(C4417,#REF!, 2,FALSE)</f>
        <v>#REF!</v>
      </c>
      <c r="BM4417" s="5" t="s">
        <v>9203</v>
      </c>
      <c r="BN4417" s="5" t="s">
        <v>628</v>
      </c>
      <c r="BO4417" s="5" t="s">
        <v>8469</v>
      </c>
      <c r="BU4417" s="5" t="s">
        <v>9203</v>
      </c>
      <c r="BV4417" s="5" t="s">
        <v>628</v>
      </c>
      <c r="BW4417" s="5" t="s">
        <v>8469</v>
      </c>
    </row>
    <row r="4418" spans="51:75" x14ac:dyDescent="0.3">
      <c r="AY4418" s="12" t="e">
        <f>VLOOKUP(C4418,#REF!, 2,FALSE)</f>
        <v>#REF!</v>
      </c>
      <c r="BM4418" s="5" t="s">
        <v>9204</v>
      </c>
      <c r="BN4418" s="5" t="s">
        <v>660</v>
      </c>
      <c r="BO4418" s="5" t="s">
        <v>9205</v>
      </c>
      <c r="BU4418" s="5" t="s">
        <v>9204</v>
      </c>
      <c r="BV4418" s="5" t="s">
        <v>660</v>
      </c>
      <c r="BW4418" s="5" t="s">
        <v>9205</v>
      </c>
    </row>
    <row r="4419" spans="51:75" x14ac:dyDescent="0.3">
      <c r="AY4419" s="12" t="e">
        <f>VLOOKUP(C4419,#REF!, 2,FALSE)</f>
        <v>#REF!</v>
      </c>
      <c r="BM4419" s="5" t="s">
        <v>9207</v>
      </c>
      <c r="BN4419" s="5" t="s">
        <v>625</v>
      </c>
      <c r="BO4419" s="5" t="s">
        <v>9208</v>
      </c>
      <c r="BU4419" s="5" t="s">
        <v>9207</v>
      </c>
      <c r="BV4419" s="5" t="s">
        <v>625</v>
      </c>
      <c r="BW4419" s="5" t="s">
        <v>9208</v>
      </c>
    </row>
    <row r="4420" spans="51:75" x14ac:dyDescent="0.3">
      <c r="AY4420" s="12" t="e">
        <f>VLOOKUP(C4420,#REF!, 2,FALSE)</f>
        <v>#REF!</v>
      </c>
      <c r="BM4420" s="5" t="s">
        <v>9209</v>
      </c>
      <c r="BN4420" s="5" t="s">
        <v>1073</v>
      </c>
      <c r="BO4420" s="5" t="s">
        <v>9208</v>
      </c>
      <c r="BU4420" s="5" t="s">
        <v>9209</v>
      </c>
      <c r="BV4420" s="5" t="s">
        <v>1073</v>
      </c>
      <c r="BW4420" s="5" t="s">
        <v>9208</v>
      </c>
    </row>
    <row r="4421" spans="51:75" x14ac:dyDescent="0.3">
      <c r="AY4421" s="12" t="e">
        <f>VLOOKUP(C4421,#REF!, 2,FALSE)</f>
        <v>#REF!</v>
      </c>
      <c r="BM4421" s="5" t="s">
        <v>9210</v>
      </c>
      <c r="BN4421" s="5" t="s">
        <v>718</v>
      </c>
      <c r="BO4421" s="5" t="s">
        <v>9211</v>
      </c>
      <c r="BU4421" s="5" t="s">
        <v>9210</v>
      </c>
      <c r="BV4421" s="5" t="s">
        <v>718</v>
      </c>
      <c r="BW4421" s="5" t="s">
        <v>9211</v>
      </c>
    </row>
    <row r="4422" spans="51:75" x14ac:dyDescent="0.3">
      <c r="AY4422" s="12" t="e">
        <f>VLOOKUP(C4422,#REF!, 2,FALSE)</f>
        <v>#REF!</v>
      </c>
      <c r="BM4422" s="5" t="s">
        <v>9212</v>
      </c>
      <c r="BN4422" s="5" t="s">
        <v>17000</v>
      </c>
      <c r="BO4422" s="5" t="s">
        <v>6832</v>
      </c>
      <c r="BU4422" s="5" t="s">
        <v>9212</v>
      </c>
      <c r="BV4422" s="5" t="s">
        <v>17000</v>
      </c>
      <c r="BW4422" s="5" t="s">
        <v>6832</v>
      </c>
    </row>
    <row r="4423" spans="51:75" x14ac:dyDescent="0.3">
      <c r="AY4423" s="12" t="e">
        <f>VLOOKUP(C4423,#REF!, 2,FALSE)</f>
        <v>#REF!</v>
      </c>
      <c r="BM4423" s="5" t="s">
        <v>9213</v>
      </c>
      <c r="BN4423" s="5" t="s">
        <v>3210</v>
      </c>
      <c r="BO4423" s="5" t="s">
        <v>9214</v>
      </c>
      <c r="BU4423" s="5" t="s">
        <v>9213</v>
      </c>
      <c r="BV4423" s="5" t="s">
        <v>3210</v>
      </c>
      <c r="BW4423" s="5" t="s">
        <v>9214</v>
      </c>
    </row>
    <row r="4424" spans="51:75" x14ac:dyDescent="0.3">
      <c r="AY4424" s="12" t="e">
        <f>VLOOKUP(C4424,#REF!, 2,FALSE)</f>
        <v>#REF!</v>
      </c>
      <c r="BM4424" s="5" t="s">
        <v>9215</v>
      </c>
      <c r="BN4424" s="5" t="s">
        <v>813</v>
      </c>
      <c r="BO4424" s="5" t="s">
        <v>7183</v>
      </c>
      <c r="BU4424" s="5" t="s">
        <v>9215</v>
      </c>
      <c r="BV4424" s="5" t="s">
        <v>813</v>
      </c>
      <c r="BW4424" s="5" t="s">
        <v>7183</v>
      </c>
    </row>
    <row r="4425" spans="51:75" x14ac:dyDescent="0.3">
      <c r="AY4425" s="12" t="e">
        <f>VLOOKUP(C4425,#REF!, 2,FALSE)</f>
        <v>#REF!</v>
      </c>
      <c r="BM4425" s="5" t="s">
        <v>9217</v>
      </c>
      <c r="BN4425" s="5" t="s">
        <v>17000</v>
      </c>
      <c r="BO4425" s="5" t="s">
        <v>9218</v>
      </c>
      <c r="BU4425" s="5" t="s">
        <v>9217</v>
      </c>
      <c r="BV4425" s="5" t="s">
        <v>17000</v>
      </c>
      <c r="BW4425" s="5" t="s">
        <v>9218</v>
      </c>
    </row>
    <row r="4426" spans="51:75" x14ac:dyDescent="0.3">
      <c r="AY4426" s="12" t="e">
        <f>VLOOKUP(C4426,#REF!, 2,FALSE)</f>
        <v>#REF!</v>
      </c>
      <c r="BM4426" s="5" t="s">
        <v>9219</v>
      </c>
      <c r="BN4426" s="5" t="s">
        <v>17000</v>
      </c>
      <c r="BO4426" s="5" t="s">
        <v>8469</v>
      </c>
      <c r="BU4426" s="5" t="s">
        <v>9219</v>
      </c>
      <c r="BV4426" s="5" t="s">
        <v>17000</v>
      </c>
      <c r="BW4426" s="5" t="s">
        <v>8469</v>
      </c>
    </row>
    <row r="4427" spans="51:75" x14ac:dyDescent="0.3">
      <c r="AY4427" s="12" t="e">
        <f>VLOOKUP(C4427,#REF!, 2,FALSE)</f>
        <v>#REF!</v>
      </c>
      <c r="BM4427" s="5" t="s">
        <v>9220</v>
      </c>
      <c r="BN4427" s="5" t="s">
        <v>628</v>
      </c>
      <c r="BO4427" s="5" t="s">
        <v>9222</v>
      </c>
      <c r="BU4427" s="5" t="s">
        <v>9220</v>
      </c>
      <c r="BV4427" s="5" t="s">
        <v>628</v>
      </c>
      <c r="BW4427" s="5" t="s">
        <v>9222</v>
      </c>
    </row>
    <row r="4428" spans="51:75" x14ac:dyDescent="0.3">
      <c r="AY4428" s="12" t="e">
        <f>VLOOKUP(C4428,#REF!, 2,FALSE)</f>
        <v>#REF!</v>
      </c>
      <c r="BM4428" s="5" t="s">
        <v>9224</v>
      </c>
      <c r="BN4428" s="5" t="s">
        <v>628</v>
      </c>
      <c r="BO4428" s="5" t="s">
        <v>8044</v>
      </c>
      <c r="BU4428" s="5" t="s">
        <v>9224</v>
      </c>
      <c r="BV4428" s="5" t="s">
        <v>628</v>
      </c>
      <c r="BW4428" s="5" t="s">
        <v>8044</v>
      </c>
    </row>
    <row r="4429" spans="51:75" x14ac:dyDescent="0.3">
      <c r="AY4429" s="12" t="e">
        <f>VLOOKUP(C4429,#REF!, 2,FALSE)</f>
        <v>#REF!</v>
      </c>
      <c r="BM4429" s="5" t="s">
        <v>9225</v>
      </c>
      <c r="BN4429" s="5" t="s">
        <v>1345</v>
      </c>
      <c r="BO4429" s="5" t="s">
        <v>9226</v>
      </c>
      <c r="BU4429" s="5" t="s">
        <v>9225</v>
      </c>
      <c r="BV4429" s="5" t="s">
        <v>1345</v>
      </c>
      <c r="BW4429" s="5" t="s">
        <v>9226</v>
      </c>
    </row>
    <row r="4430" spans="51:75" x14ac:dyDescent="0.3">
      <c r="AY4430" s="12" t="e">
        <f>VLOOKUP(C4430,#REF!, 2,FALSE)</f>
        <v>#REF!</v>
      </c>
      <c r="BM4430" s="5" t="s">
        <v>9227</v>
      </c>
      <c r="BN4430" s="5" t="s">
        <v>1345</v>
      </c>
      <c r="BO4430" s="5" t="s">
        <v>9208</v>
      </c>
      <c r="BU4430" s="5" t="s">
        <v>9227</v>
      </c>
      <c r="BV4430" s="5" t="s">
        <v>1345</v>
      </c>
      <c r="BW4430" s="5" t="s">
        <v>9208</v>
      </c>
    </row>
    <row r="4431" spans="51:75" x14ac:dyDescent="0.3">
      <c r="AY4431" s="12" t="e">
        <f>VLOOKUP(C4431,#REF!, 2,FALSE)</f>
        <v>#REF!</v>
      </c>
      <c r="BM4431" s="5" t="s">
        <v>9228</v>
      </c>
      <c r="BN4431" s="5" t="s">
        <v>1345</v>
      </c>
      <c r="BO4431" s="5" t="s">
        <v>8469</v>
      </c>
      <c r="BU4431" s="5" t="s">
        <v>9228</v>
      </c>
      <c r="BV4431" s="5" t="s">
        <v>1345</v>
      </c>
      <c r="BW4431" s="5" t="s">
        <v>8469</v>
      </c>
    </row>
    <row r="4432" spans="51:75" x14ac:dyDescent="0.3">
      <c r="AY4432" s="12" t="e">
        <f>VLOOKUP(C4432,#REF!, 2,FALSE)</f>
        <v>#REF!</v>
      </c>
      <c r="BM4432" s="5" t="s">
        <v>1623</v>
      </c>
      <c r="BN4432" s="5" t="s">
        <v>17000</v>
      </c>
      <c r="BO4432" s="5" t="s">
        <v>9230</v>
      </c>
      <c r="BU4432" s="5" t="s">
        <v>1623</v>
      </c>
      <c r="BV4432" s="5" t="s">
        <v>17000</v>
      </c>
      <c r="BW4432" s="5" t="s">
        <v>9230</v>
      </c>
    </row>
    <row r="4433" spans="51:75" x14ac:dyDescent="0.3">
      <c r="AY4433" s="12" t="e">
        <f>VLOOKUP(C4433,#REF!, 2,FALSE)</f>
        <v>#REF!</v>
      </c>
      <c r="BM4433" s="5" t="s">
        <v>1624</v>
      </c>
      <c r="BN4433" s="5" t="s">
        <v>17000</v>
      </c>
      <c r="BO4433" s="5" t="s">
        <v>2513</v>
      </c>
      <c r="BU4433" s="5" t="s">
        <v>1624</v>
      </c>
      <c r="BV4433" s="5" t="s">
        <v>17000</v>
      </c>
      <c r="BW4433" s="5" t="s">
        <v>2513</v>
      </c>
    </row>
    <row r="4434" spans="51:75" x14ac:dyDescent="0.3">
      <c r="AY4434" s="12" t="e">
        <f>VLOOKUP(C4434,#REF!, 2,FALSE)</f>
        <v>#REF!</v>
      </c>
      <c r="BM4434" s="5" t="s">
        <v>9231</v>
      </c>
      <c r="BN4434" s="5" t="s">
        <v>1275</v>
      </c>
      <c r="BO4434" s="5" t="s">
        <v>8850</v>
      </c>
      <c r="BU4434" s="5" t="s">
        <v>9231</v>
      </c>
      <c r="BV4434" s="5" t="s">
        <v>1275</v>
      </c>
      <c r="BW4434" s="5" t="s">
        <v>8850</v>
      </c>
    </row>
    <row r="4435" spans="51:75" x14ac:dyDescent="0.3">
      <c r="AY4435" s="12" t="e">
        <f>VLOOKUP(C4435,#REF!, 2,FALSE)</f>
        <v>#REF!</v>
      </c>
      <c r="BM4435" s="5" t="s">
        <v>9232</v>
      </c>
      <c r="BN4435" s="5" t="s">
        <v>3010</v>
      </c>
      <c r="BO4435" s="5" t="s">
        <v>7875</v>
      </c>
      <c r="BU4435" s="5" t="s">
        <v>9232</v>
      </c>
      <c r="BV4435" s="5" t="s">
        <v>3010</v>
      </c>
      <c r="BW4435" s="5" t="s">
        <v>7875</v>
      </c>
    </row>
    <row r="4436" spans="51:75" x14ac:dyDescent="0.3">
      <c r="AY4436" s="12" t="e">
        <f>VLOOKUP(C4436,#REF!, 2,FALSE)</f>
        <v>#REF!</v>
      </c>
      <c r="BM4436" s="5" t="s">
        <v>9233</v>
      </c>
      <c r="BN4436" s="5" t="s">
        <v>3261</v>
      </c>
      <c r="BO4436" s="5" t="s">
        <v>791</v>
      </c>
      <c r="BU4436" s="5" t="s">
        <v>9233</v>
      </c>
      <c r="BV4436" s="5" t="s">
        <v>3261</v>
      </c>
      <c r="BW4436" s="5" t="s">
        <v>791</v>
      </c>
    </row>
    <row r="4437" spans="51:75" x14ac:dyDescent="0.3">
      <c r="AY4437" s="12" t="e">
        <f>VLOOKUP(C4437,#REF!, 2,FALSE)</f>
        <v>#REF!</v>
      </c>
      <c r="BM4437" s="5" t="s">
        <v>299</v>
      </c>
      <c r="BN4437" s="5" t="s">
        <v>1275</v>
      </c>
      <c r="BO4437" s="5" t="s">
        <v>6124</v>
      </c>
      <c r="BU4437" s="5" t="s">
        <v>299</v>
      </c>
      <c r="BV4437" s="5" t="s">
        <v>1275</v>
      </c>
      <c r="BW4437" s="5" t="s">
        <v>6124</v>
      </c>
    </row>
    <row r="4438" spans="51:75" x14ac:dyDescent="0.3">
      <c r="AY4438" s="12" t="e">
        <f>VLOOKUP(C4438,#REF!, 2,FALSE)</f>
        <v>#REF!</v>
      </c>
      <c r="BM4438" s="5" t="s">
        <v>9234</v>
      </c>
      <c r="BN4438" s="5" t="s">
        <v>2986</v>
      </c>
      <c r="BO4438" s="5" t="s">
        <v>9236</v>
      </c>
      <c r="BU4438" s="5" t="s">
        <v>9234</v>
      </c>
      <c r="BV4438" s="5" t="s">
        <v>2986</v>
      </c>
      <c r="BW4438" s="5" t="s">
        <v>9236</v>
      </c>
    </row>
    <row r="4439" spans="51:75" x14ac:dyDescent="0.3">
      <c r="AY4439" s="12" t="e">
        <f>VLOOKUP(C4439,#REF!, 2,FALSE)</f>
        <v>#REF!</v>
      </c>
      <c r="BM4439" s="5" t="s">
        <v>9237</v>
      </c>
      <c r="BN4439" s="5" t="s">
        <v>17000</v>
      </c>
      <c r="BO4439" s="5" t="s">
        <v>1102</v>
      </c>
      <c r="BU4439" s="5" t="s">
        <v>9237</v>
      </c>
      <c r="BV4439" s="5" t="s">
        <v>17000</v>
      </c>
      <c r="BW4439" s="5" t="s">
        <v>1102</v>
      </c>
    </row>
    <row r="4440" spans="51:75" x14ac:dyDescent="0.3">
      <c r="AY4440" s="12" t="e">
        <f>VLOOKUP(C4440,#REF!, 2,FALSE)</f>
        <v>#REF!</v>
      </c>
      <c r="BM4440" s="5" t="s">
        <v>9238</v>
      </c>
      <c r="BN4440" s="5" t="s">
        <v>1142</v>
      </c>
      <c r="BO4440" s="5" t="s">
        <v>4092</v>
      </c>
      <c r="BU4440" s="5" t="s">
        <v>9238</v>
      </c>
      <c r="BV4440" s="5" t="s">
        <v>1142</v>
      </c>
      <c r="BW4440" s="5" t="s">
        <v>4092</v>
      </c>
    </row>
    <row r="4441" spans="51:75" x14ac:dyDescent="0.3">
      <c r="AY4441" s="12" t="e">
        <f>VLOOKUP(C4441,#REF!, 2,FALSE)</f>
        <v>#REF!</v>
      </c>
      <c r="BM4441" s="5" t="s">
        <v>9239</v>
      </c>
      <c r="BN4441" s="5" t="s">
        <v>1275</v>
      </c>
      <c r="BO4441" s="5" t="s">
        <v>1067</v>
      </c>
      <c r="BU4441" s="5" t="s">
        <v>9239</v>
      </c>
      <c r="BV4441" s="5" t="s">
        <v>1275</v>
      </c>
      <c r="BW4441" s="5" t="s">
        <v>1067</v>
      </c>
    </row>
    <row r="4442" spans="51:75" x14ac:dyDescent="0.3">
      <c r="AY4442" s="12" t="e">
        <f>VLOOKUP(C4442,#REF!, 2,FALSE)</f>
        <v>#REF!</v>
      </c>
      <c r="BM4442" s="5" t="s">
        <v>9240</v>
      </c>
      <c r="BN4442" s="5" t="s">
        <v>17000</v>
      </c>
      <c r="BO4442" s="5" t="s">
        <v>5475</v>
      </c>
      <c r="BU4442" s="5" t="s">
        <v>9240</v>
      </c>
      <c r="BV4442" s="5" t="s">
        <v>17000</v>
      </c>
      <c r="BW4442" s="5" t="s">
        <v>5475</v>
      </c>
    </row>
    <row r="4443" spans="51:75" x14ac:dyDescent="0.3">
      <c r="AY4443" s="12" t="e">
        <f>VLOOKUP(C4443,#REF!, 2,FALSE)</f>
        <v>#REF!</v>
      </c>
      <c r="BM4443" s="5" t="s">
        <v>9241</v>
      </c>
      <c r="BN4443" s="5" t="s">
        <v>17000</v>
      </c>
      <c r="BO4443" s="5" t="s">
        <v>9242</v>
      </c>
      <c r="BU4443" s="5" t="s">
        <v>9241</v>
      </c>
      <c r="BV4443" s="5" t="s">
        <v>17000</v>
      </c>
      <c r="BW4443" s="5" t="s">
        <v>9242</v>
      </c>
    </row>
    <row r="4444" spans="51:75" x14ac:dyDescent="0.3">
      <c r="AY4444" s="12" t="e">
        <f>VLOOKUP(C4444,#REF!, 2,FALSE)</f>
        <v>#REF!</v>
      </c>
      <c r="BM4444" s="5" t="s">
        <v>9243</v>
      </c>
      <c r="BN4444" s="5" t="s">
        <v>664</v>
      </c>
      <c r="BO4444" s="5" t="s">
        <v>8469</v>
      </c>
      <c r="BU4444" s="5" t="s">
        <v>9243</v>
      </c>
      <c r="BV4444" s="5" t="s">
        <v>664</v>
      </c>
      <c r="BW4444" s="5" t="s">
        <v>8469</v>
      </c>
    </row>
    <row r="4445" spans="51:75" x14ac:dyDescent="0.3">
      <c r="AY4445" s="12" t="e">
        <f>VLOOKUP(C4445,#REF!, 2,FALSE)</f>
        <v>#REF!</v>
      </c>
      <c r="BM4445" s="5" t="s">
        <v>9245</v>
      </c>
      <c r="BN4445" s="5" t="s">
        <v>672</v>
      </c>
      <c r="BO4445" s="5" t="s">
        <v>3167</v>
      </c>
      <c r="BU4445" s="5" t="s">
        <v>9245</v>
      </c>
      <c r="BV4445" s="5" t="s">
        <v>672</v>
      </c>
      <c r="BW4445" s="5" t="s">
        <v>3167</v>
      </c>
    </row>
    <row r="4446" spans="51:75" x14ac:dyDescent="0.3">
      <c r="AY4446" s="12" t="e">
        <f>VLOOKUP(C4446,#REF!, 2,FALSE)</f>
        <v>#REF!</v>
      </c>
      <c r="BM4446" s="5" t="s">
        <v>9246</v>
      </c>
      <c r="BN4446" s="5" t="s">
        <v>1275</v>
      </c>
      <c r="BO4446" s="5" t="s">
        <v>1970</v>
      </c>
      <c r="BU4446" s="5" t="s">
        <v>9246</v>
      </c>
      <c r="BV4446" s="5" t="s">
        <v>1275</v>
      </c>
      <c r="BW4446" s="5" t="s">
        <v>1970</v>
      </c>
    </row>
    <row r="4447" spans="51:75" x14ac:dyDescent="0.3">
      <c r="AY4447" s="12" t="e">
        <f>VLOOKUP(C4447,#REF!, 2,FALSE)</f>
        <v>#REF!</v>
      </c>
      <c r="BM4447" s="5" t="s">
        <v>1625</v>
      </c>
      <c r="BN4447" s="5" t="s">
        <v>786</v>
      </c>
      <c r="BO4447" s="5" t="s">
        <v>9222</v>
      </c>
      <c r="BU4447" s="5" t="s">
        <v>1625</v>
      </c>
      <c r="BV4447" s="5" t="s">
        <v>786</v>
      </c>
      <c r="BW4447" s="5" t="s">
        <v>9222</v>
      </c>
    </row>
    <row r="4448" spans="51:75" x14ac:dyDescent="0.3">
      <c r="AY4448" s="12" t="e">
        <f>VLOOKUP(C4448,#REF!, 2,FALSE)</f>
        <v>#REF!</v>
      </c>
      <c r="BM4448" s="5" t="s">
        <v>1626</v>
      </c>
      <c r="BN4448" s="5" t="s">
        <v>1272</v>
      </c>
      <c r="BO4448" s="5" t="s">
        <v>9222</v>
      </c>
      <c r="BU4448" s="5" t="s">
        <v>1626</v>
      </c>
      <c r="BV4448" s="5" t="s">
        <v>1272</v>
      </c>
      <c r="BW4448" s="5" t="s">
        <v>9222</v>
      </c>
    </row>
    <row r="4449" spans="51:75" x14ac:dyDescent="0.3">
      <c r="AY4449" s="12" t="e">
        <f>VLOOKUP(C4449,#REF!, 2,FALSE)</f>
        <v>#REF!</v>
      </c>
      <c r="BM4449" s="5" t="s">
        <v>1627</v>
      </c>
      <c r="BN4449" s="5" t="s">
        <v>640</v>
      </c>
      <c r="BO4449" s="5" t="s">
        <v>8242</v>
      </c>
      <c r="BU4449" s="5" t="s">
        <v>1627</v>
      </c>
      <c r="BV4449" s="5" t="s">
        <v>640</v>
      </c>
      <c r="BW4449" s="5" t="s">
        <v>8242</v>
      </c>
    </row>
    <row r="4450" spans="51:75" x14ac:dyDescent="0.3">
      <c r="AY4450" s="12" t="e">
        <f>VLOOKUP(C4450,#REF!, 2,FALSE)</f>
        <v>#REF!</v>
      </c>
      <c r="BM4450" s="5" t="s">
        <v>9247</v>
      </c>
      <c r="BN4450" s="5" t="s">
        <v>17000</v>
      </c>
      <c r="BO4450" s="5" t="s">
        <v>6861</v>
      </c>
      <c r="BU4450" s="5" t="s">
        <v>9247</v>
      </c>
      <c r="BV4450" s="5" t="s">
        <v>17000</v>
      </c>
      <c r="BW4450" s="5" t="s">
        <v>6861</v>
      </c>
    </row>
    <row r="4451" spans="51:75" x14ac:dyDescent="0.3">
      <c r="AY4451" s="12" t="e">
        <f>VLOOKUP(C4451,#REF!, 2,FALSE)</f>
        <v>#REF!</v>
      </c>
      <c r="BM4451" s="5" t="s">
        <v>9248</v>
      </c>
      <c r="BN4451" s="5" t="s">
        <v>1345</v>
      </c>
      <c r="BO4451" s="5" t="s">
        <v>2829</v>
      </c>
      <c r="BU4451" s="5" t="s">
        <v>9248</v>
      </c>
      <c r="BV4451" s="5" t="s">
        <v>1345</v>
      </c>
      <c r="BW4451" s="5" t="s">
        <v>2829</v>
      </c>
    </row>
    <row r="4452" spans="51:75" x14ac:dyDescent="0.3">
      <c r="AY4452" s="12" t="e">
        <f>VLOOKUP(C4452,#REF!, 2,FALSE)</f>
        <v>#REF!</v>
      </c>
      <c r="BM4452" s="5" t="s">
        <v>9249</v>
      </c>
      <c r="BN4452" s="5" t="s">
        <v>1345</v>
      </c>
      <c r="BO4452" s="5" t="s">
        <v>9250</v>
      </c>
      <c r="BU4452" s="5" t="s">
        <v>9249</v>
      </c>
      <c r="BV4452" s="5" t="s">
        <v>1345</v>
      </c>
      <c r="BW4452" s="5" t="s">
        <v>9250</v>
      </c>
    </row>
    <row r="4453" spans="51:75" x14ac:dyDescent="0.3">
      <c r="AY4453" s="12" t="e">
        <f>VLOOKUP(C4453,#REF!, 2,FALSE)</f>
        <v>#REF!</v>
      </c>
      <c r="BM4453" s="5" t="s">
        <v>9251</v>
      </c>
      <c r="BN4453" s="5" t="s">
        <v>1345</v>
      </c>
      <c r="BO4453" s="5" t="s">
        <v>9229</v>
      </c>
      <c r="BU4453" s="5" t="s">
        <v>9251</v>
      </c>
      <c r="BV4453" s="5" t="s">
        <v>1345</v>
      </c>
      <c r="BW4453" s="5" t="s">
        <v>9229</v>
      </c>
    </row>
    <row r="4454" spans="51:75" x14ac:dyDescent="0.3">
      <c r="AY4454" s="12" t="e">
        <f>VLOOKUP(C4454,#REF!, 2,FALSE)</f>
        <v>#REF!</v>
      </c>
      <c r="BM4454" s="5" t="s">
        <v>1628</v>
      </c>
      <c r="BN4454" s="5" t="s">
        <v>3050</v>
      </c>
      <c r="BO4454" s="5" t="s">
        <v>9252</v>
      </c>
      <c r="BU4454" s="5" t="s">
        <v>1628</v>
      </c>
      <c r="BV4454" s="5" t="s">
        <v>3050</v>
      </c>
      <c r="BW4454" s="5" t="s">
        <v>9252</v>
      </c>
    </row>
    <row r="4455" spans="51:75" x14ac:dyDescent="0.3">
      <c r="AY4455" s="12" t="e">
        <f>VLOOKUP(C4455,#REF!, 2,FALSE)</f>
        <v>#REF!</v>
      </c>
      <c r="BM4455" s="5" t="s">
        <v>9253</v>
      </c>
      <c r="BN4455" s="5" t="s">
        <v>3050</v>
      </c>
      <c r="BO4455" s="5" t="s">
        <v>9254</v>
      </c>
      <c r="BU4455" s="5" t="s">
        <v>9253</v>
      </c>
      <c r="BV4455" s="5" t="s">
        <v>3050</v>
      </c>
      <c r="BW4455" s="5" t="s">
        <v>9254</v>
      </c>
    </row>
    <row r="4456" spans="51:75" x14ac:dyDescent="0.3">
      <c r="AY4456" s="12" t="e">
        <f>VLOOKUP(C4456,#REF!, 2,FALSE)</f>
        <v>#REF!</v>
      </c>
      <c r="BM4456" s="5" t="s">
        <v>1629</v>
      </c>
      <c r="BN4456" s="5" t="s">
        <v>1345</v>
      </c>
      <c r="BO4456" s="5" t="s">
        <v>3145</v>
      </c>
      <c r="BU4456" s="5" t="s">
        <v>1629</v>
      </c>
      <c r="BV4456" s="5" t="s">
        <v>1345</v>
      </c>
      <c r="BW4456" s="5" t="s">
        <v>3145</v>
      </c>
    </row>
    <row r="4457" spans="51:75" x14ac:dyDescent="0.3">
      <c r="AY4457" s="12" t="e">
        <f>VLOOKUP(C4457,#REF!, 2,FALSE)</f>
        <v>#REF!</v>
      </c>
      <c r="BM4457" s="5" t="s">
        <v>9256</v>
      </c>
      <c r="BN4457" s="5" t="s">
        <v>1345</v>
      </c>
      <c r="BO4457" s="5" t="s">
        <v>9252</v>
      </c>
      <c r="BU4457" s="5" t="s">
        <v>9256</v>
      </c>
      <c r="BV4457" s="5" t="s">
        <v>1345</v>
      </c>
      <c r="BW4457" s="5" t="s">
        <v>9252</v>
      </c>
    </row>
    <row r="4458" spans="51:75" x14ac:dyDescent="0.3">
      <c r="AY4458" s="12" t="e">
        <f>VLOOKUP(C4458,#REF!, 2,FALSE)</f>
        <v>#REF!</v>
      </c>
      <c r="BM4458" s="5" t="s">
        <v>9257</v>
      </c>
      <c r="BN4458" s="5" t="s">
        <v>3210</v>
      </c>
      <c r="BO4458" s="5" t="s">
        <v>3413</v>
      </c>
      <c r="BU4458" s="5" t="s">
        <v>9257</v>
      </c>
      <c r="BV4458" s="5" t="s">
        <v>3210</v>
      </c>
      <c r="BW4458" s="5" t="s">
        <v>3413</v>
      </c>
    </row>
    <row r="4459" spans="51:75" x14ac:dyDescent="0.3">
      <c r="AY4459" s="12" t="e">
        <f>VLOOKUP(C4459,#REF!, 2,FALSE)</f>
        <v>#REF!</v>
      </c>
      <c r="BM4459" s="5" t="s">
        <v>9258</v>
      </c>
      <c r="BN4459" s="5" t="s">
        <v>17000</v>
      </c>
      <c r="BO4459" s="5" t="s">
        <v>4242</v>
      </c>
      <c r="BU4459" s="5" t="s">
        <v>9258</v>
      </c>
      <c r="BV4459" s="5" t="s">
        <v>17000</v>
      </c>
      <c r="BW4459" s="5" t="s">
        <v>4242</v>
      </c>
    </row>
    <row r="4460" spans="51:75" x14ac:dyDescent="0.3">
      <c r="AY4460" s="12" t="e">
        <f>VLOOKUP(C4460,#REF!, 2,FALSE)</f>
        <v>#REF!</v>
      </c>
      <c r="BM4460" s="5" t="s">
        <v>9260</v>
      </c>
      <c r="BN4460" s="5" t="s">
        <v>17000</v>
      </c>
      <c r="BO4460" s="5" t="s">
        <v>8715</v>
      </c>
      <c r="BU4460" s="5" t="s">
        <v>9260</v>
      </c>
      <c r="BV4460" s="5" t="s">
        <v>17000</v>
      </c>
      <c r="BW4460" s="5" t="s">
        <v>8715</v>
      </c>
    </row>
    <row r="4461" spans="51:75" x14ac:dyDescent="0.3">
      <c r="AY4461" s="12" t="e">
        <f>VLOOKUP(C4461,#REF!, 2,FALSE)</f>
        <v>#REF!</v>
      </c>
      <c r="BM4461" s="5" t="s">
        <v>9263</v>
      </c>
      <c r="BN4461" s="5" t="s">
        <v>17000</v>
      </c>
      <c r="BO4461" s="5" t="s">
        <v>9264</v>
      </c>
      <c r="BU4461" s="5" t="s">
        <v>9263</v>
      </c>
      <c r="BV4461" s="5" t="s">
        <v>17000</v>
      </c>
      <c r="BW4461" s="5" t="s">
        <v>9264</v>
      </c>
    </row>
    <row r="4462" spans="51:75" x14ac:dyDescent="0.3">
      <c r="AY4462" s="12" t="e">
        <f>VLOOKUP(C4462,#REF!, 2,FALSE)</f>
        <v>#REF!</v>
      </c>
      <c r="BM4462" s="5" t="s">
        <v>9265</v>
      </c>
      <c r="BN4462" s="5" t="s">
        <v>3050</v>
      </c>
      <c r="BO4462" s="5" t="s">
        <v>1130</v>
      </c>
      <c r="BU4462" s="5" t="s">
        <v>9265</v>
      </c>
      <c r="BV4462" s="5" t="s">
        <v>3050</v>
      </c>
      <c r="BW4462" s="5" t="s">
        <v>1130</v>
      </c>
    </row>
    <row r="4463" spans="51:75" x14ac:dyDescent="0.3">
      <c r="AY4463" s="12" t="e">
        <f>VLOOKUP(C4463,#REF!, 2,FALSE)</f>
        <v>#REF!</v>
      </c>
      <c r="BM4463" s="5" t="s">
        <v>9267</v>
      </c>
      <c r="BN4463" s="5" t="s">
        <v>3050</v>
      </c>
      <c r="BO4463" s="5" t="s">
        <v>9268</v>
      </c>
      <c r="BU4463" s="5" t="s">
        <v>9267</v>
      </c>
      <c r="BV4463" s="5" t="s">
        <v>3050</v>
      </c>
      <c r="BW4463" s="5" t="s">
        <v>9268</v>
      </c>
    </row>
    <row r="4464" spans="51:75" x14ac:dyDescent="0.3">
      <c r="AY4464" s="12" t="e">
        <f>VLOOKUP(C4464,#REF!, 2,FALSE)</f>
        <v>#REF!</v>
      </c>
      <c r="BM4464" s="5" t="s">
        <v>9270</v>
      </c>
      <c r="BN4464" s="5" t="s">
        <v>3050</v>
      </c>
      <c r="BO4464" s="5" t="s">
        <v>8729</v>
      </c>
      <c r="BU4464" s="5" t="s">
        <v>9270</v>
      </c>
      <c r="BV4464" s="5" t="s">
        <v>3050</v>
      </c>
      <c r="BW4464" s="5" t="s">
        <v>8729</v>
      </c>
    </row>
    <row r="4465" spans="51:75" x14ac:dyDescent="0.3">
      <c r="AY4465" s="12" t="e">
        <f>VLOOKUP(C4465,#REF!, 2,FALSE)</f>
        <v>#REF!</v>
      </c>
      <c r="BM4465" s="5" t="s">
        <v>9271</v>
      </c>
      <c r="BN4465" s="5" t="s">
        <v>3050</v>
      </c>
      <c r="BO4465" s="5" t="s">
        <v>1676</v>
      </c>
      <c r="BU4465" s="5" t="s">
        <v>9271</v>
      </c>
      <c r="BV4465" s="5" t="s">
        <v>3050</v>
      </c>
      <c r="BW4465" s="5" t="s">
        <v>1676</v>
      </c>
    </row>
    <row r="4466" spans="51:75" x14ac:dyDescent="0.3">
      <c r="AY4466" s="12" t="e">
        <f>VLOOKUP(C4466,#REF!, 2,FALSE)</f>
        <v>#REF!</v>
      </c>
      <c r="BM4466" s="5" t="s">
        <v>9272</v>
      </c>
      <c r="BN4466" s="5" t="s">
        <v>3050</v>
      </c>
      <c r="BO4466" s="5" t="s">
        <v>8434</v>
      </c>
      <c r="BU4466" s="5" t="s">
        <v>9272</v>
      </c>
      <c r="BV4466" s="5" t="s">
        <v>3050</v>
      </c>
      <c r="BW4466" s="5" t="s">
        <v>8434</v>
      </c>
    </row>
    <row r="4467" spans="51:75" x14ac:dyDescent="0.3">
      <c r="AY4467" s="12" t="e">
        <f>VLOOKUP(C4467,#REF!, 2,FALSE)</f>
        <v>#REF!</v>
      </c>
      <c r="BM4467" s="5" t="s">
        <v>9273</v>
      </c>
      <c r="BN4467" s="5" t="s">
        <v>1345</v>
      </c>
      <c r="BO4467" s="5" t="s">
        <v>8434</v>
      </c>
      <c r="BU4467" s="5" t="s">
        <v>9273</v>
      </c>
      <c r="BV4467" s="5" t="s">
        <v>1345</v>
      </c>
      <c r="BW4467" s="5" t="s">
        <v>8434</v>
      </c>
    </row>
    <row r="4468" spans="51:75" x14ac:dyDescent="0.3">
      <c r="AY4468" s="12" t="e">
        <f>VLOOKUP(C4468,#REF!, 2,FALSE)</f>
        <v>#REF!</v>
      </c>
      <c r="BM4468" s="5" t="s">
        <v>9275</v>
      </c>
      <c r="BN4468" s="5" t="s">
        <v>3050</v>
      </c>
      <c r="BO4468" s="5" t="s">
        <v>1341</v>
      </c>
      <c r="BU4468" s="5" t="s">
        <v>9275</v>
      </c>
      <c r="BV4468" s="5" t="s">
        <v>3050</v>
      </c>
      <c r="BW4468" s="5" t="s">
        <v>1341</v>
      </c>
    </row>
    <row r="4469" spans="51:75" x14ac:dyDescent="0.3">
      <c r="AY4469" s="12" t="e">
        <f>VLOOKUP(C4469,#REF!, 2,FALSE)</f>
        <v>#REF!</v>
      </c>
      <c r="BM4469" s="5" t="s">
        <v>9276</v>
      </c>
      <c r="BN4469" s="5" t="s">
        <v>17000</v>
      </c>
      <c r="BO4469" s="5" t="s">
        <v>9277</v>
      </c>
      <c r="BU4469" s="5" t="s">
        <v>9276</v>
      </c>
      <c r="BV4469" s="5" t="s">
        <v>17000</v>
      </c>
      <c r="BW4469" s="5" t="s">
        <v>9277</v>
      </c>
    </row>
    <row r="4470" spans="51:75" x14ac:dyDescent="0.3">
      <c r="AY4470" s="12" t="e">
        <f>VLOOKUP(C4470,#REF!, 2,FALSE)</f>
        <v>#REF!</v>
      </c>
      <c r="BM4470" s="5" t="s">
        <v>9278</v>
      </c>
      <c r="BN4470" s="5" t="s">
        <v>17000</v>
      </c>
      <c r="BO4470" s="5" t="s">
        <v>6813</v>
      </c>
      <c r="BU4470" s="5" t="s">
        <v>9278</v>
      </c>
      <c r="BV4470" s="5" t="s">
        <v>17000</v>
      </c>
      <c r="BW4470" s="5" t="s">
        <v>6813</v>
      </c>
    </row>
    <row r="4471" spans="51:75" x14ac:dyDescent="0.3">
      <c r="AY4471" s="12" t="e">
        <f>VLOOKUP(C4471,#REF!, 2,FALSE)</f>
        <v>#REF!</v>
      </c>
      <c r="BM4471" s="5" t="s">
        <v>9279</v>
      </c>
      <c r="BN4471" s="5" t="s">
        <v>17000</v>
      </c>
      <c r="BO4471" s="5" t="s">
        <v>8036</v>
      </c>
      <c r="BU4471" s="5" t="s">
        <v>9279</v>
      </c>
      <c r="BV4471" s="5" t="s">
        <v>17000</v>
      </c>
      <c r="BW4471" s="5" t="s">
        <v>8036</v>
      </c>
    </row>
    <row r="4472" spans="51:75" x14ac:dyDescent="0.3">
      <c r="AY4472" s="12" t="e">
        <f>VLOOKUP(C4472,#REF!, 2,FALSE)</f>
        <v>#REF!</v>
      </c>
      <c r="BM4472" s="5" t="s">
        <v>9280</v>
      </c>
      <c r="BN4472" s="5" t="s">
        <v>3050</v>
      </c>
      <c r="BO4472" s="5" t="s">
        <v>2694</v>
      </c>
      <c r="BU4472" s="5" t="s">
        <v>9280</v>
      </c>
      <c r="BV4472" s="5" t="s">
        <v>3050</v>
      </c>
      <c r="BW4472" s="5" t="s">
        <v>2694</v>
      </c>
    </row>
    <row r="4473" spans="51:75" x14ac:dyDescent="0.3">
      <c r="AY4473" s="12" t="e">
        <f>VLOOKUP(C4473,#REF!, 2,FALSE)</f>
        <v>#REF!</v>
      </c>
      <c r="BM4473" s="5" t="s">
        <v>9281</v>
      </c>
      <c r="BN4473" s="5" t="s">
        <v>2986</v>
      </c>
      <c r="BO4473" s="5" t="s">
        <v>2986</v>
      </c>
      <c r="BU4473" s="5" t="s">
        <v>9281</v>
      </c>
      <c r="BV4473" s="5" t="s">
        <v>2986</v>
      </c>
      <c r="BW4473" s="5" t="s">
        <v>2986</v>
      </c>
    </row>
    <row r="4474" spans="51:75" x14ac:dyDescent="0.3">
      <c r="AY4474" s="12" t="e">
        <f>VLOOKUP(C4474,#REF!, 2,FALSE)</f>
        <v>#REF!</v>
      </c>
      <c r="BM4474" s="5" t="s">
        <v>9283</v>
      </c>
      <c r="BN4474" s="5" t="s">
        <v>1345</v>
      </c>
      <c r="BO4474" s="5" t="s">
        <v>2694</v>
      </c>
      <c r="BU4474" s="5" t="s">
        <v>9283</v>
      </c>
      <c r="BV4474" s="5" t="s">
        <v>1345</v>
      </c>
      <c r="BW4474" s="5" t="s">
        <v>2694</v>
      </c>
    </row>
    <row r="4475" spans="51:75" x14ac:dyDescent="0.3">
      <c r="AY4475" s="12" t="e">
        <f>VLOOKUP(C4475,#REF!, 2,FALSE)</f>
        <v>#REF!</v>
      </c>
      <c r="BM4475" s="5" t="s">
        <v>9284</v>
      </c>
      <c r="BN4475" s="5" t="s">
        <v>1345</v>
      </c>
      <c r="BO4475" s="5" t="s">
        <v>2694</v>
      </c>
      <c r="BU4475" s="5" t="s">
        <v>9284</v>
      </c>
      <c r="BV4475" s="5" t="s">
        <v>1345</v>
      </c>
      <c r="BW4475" s="5" t="s">
        <v>2694</v>
      </c>
    </row>
    <row r="4476" spans="51:75" x14ac:dyDescent="0.3">
      <c r="AY4476" s="12" t="e">
        <f>VLOOKUP(C4476,#REF!, 2,FALSE)</f>
        <v>#REF!</v>
      </c>
      <c r="BM4476" s="5" t="s">
        <v>300</v>
      </c>
      <c r="BN4476" s="5" t="s">
        <v>774</v>
      </c>
      <c r="BO4476" s="5" t="s">
        <v>1281</v>
      </c>
      <c r="BU4476" s="5" t="s">
        <v>300</v>
      </c>
      <c r="BV4476" s="5" t="s">
        <v>774</v>
      </c>
      <c r="BW4476" s="5" t="s">
        <v>1281</v>
      </c>
    </row>
    <row r="4477" spans="51:75" x14ac:dyDescent="0.3">
      <c r="AY4477" s="12" t="e">
        <f>VLOOKUP(C4477,#REF!, 2,FALSE)</f>
        <v>#REF!</v>
      </c>
      <c r="BM4477" s="5" t="s">
        <v>9285</v>
      </c>
      <c r="BN4477" s="5" t="s">
        <v>17000</v>
      </c>
      <c r="BO4477" s="5" t="s">
        <v>9286</v>
      </c>
      <c r="BU4477" s="5" t="s">
        <v>9285</v>
      </c>
      <c r="BV4477" s="5" t="s">
        <v>17000</v>
      </c>
      <c r="BW4477" s="5" t="s">
        <v>9286</v>
      </c>
    </row>
    <row r="4478" spans="51:75" x14ac:dyDescent="0.3">
      <c r="AY4478" s="12" t="e">
        <f>VLOOKUP(C4478,#REF!, 2,FALSE)</f>
        <v>#REF!</v>
      </c>
      <c r="BM4478" s="5" t="s">
        <v>9287</v>
      </c>
      <c r="BN4478" s="5" t="s">
        <v>17000</v>
      </c>
      <c r="BO4478" s="5" t="s">
        <v>7926</v>
      </c>
      <c r="BU4478" s="5" t="s">
        <v>9287</v>
      </c>
      <c r="BV4478" s="5" t="s">
        <v>17000</v>
      </c>
      <c r="BW4478" s="5" t="s">
        <v>7926</v>
      </c>
    </row>
    <row r="4479" spans="51:75" x14ac:dyDescent="0.3">
      <c r="AY4479" s="12" t="e">
        <f>VLOOKUP(C4479,#REF!, 2,FALSE)</f>
        <v>#REF!</v>
      </c>
      <c r="BM4479" s="5" t="s">
        <v>9288</v>
      </c>
      <c r="BN4479" s="5" t="s">
        <v>630</v>
      </c>
      <c r="BO4479" s="5" t="s">
        <v>9289</v>
      </c>
      <c r="BU4479" s="5" t="s">
        <v>9288</v>
      </c>
      <c r="BV4479" s="5" t="s">
        <v>630</v>
      </c>
      <c r="BW4479" s="5" t="s">
        <v>9289</v>
      </c>
    </row>
    <row r="4480" spans="51:75" x14ac:dyDescent="0.3">
      <c r="AY4480" s="12" t="e">
        <f>VLOOKUP(C4480,#REF!, 2,FALSE)</f>
        <v>#REF!</v>
      </c>
      <c r="BM4480" s="5" t="s">
        <v>9290</v>
      </c>
      <c r="BN4480" s="5" t="s">
        <v>813</v>
      </c>
      <c r="BO4480" s="5" t="s">
        <v>9291</v>
      </c>
      <c r="BU4480" s="5" t="s">
        <v>9290</v>
      </c>
      <c r="BV4480" s="5" t="s">
        <v>813</v>
      </c>
      <c r="BW4480" s="5" t="s">
        <v>9291</v>
      </c>
    </row>
    <row r="4481" spans="51:75" x14ac:dyDescent="0.3">
      <c r="AY4481" s="12" t="e">
        <f>VLOOKUP(C4481,#REF!, 2,FALSE)</f>
        <v>#REF!</v>
      </c>
      <c r="BM4481" s="5" t="s">
        <v>9292</v>
      </c>
      <c r="BN4481" s="5" t="s">
        <v>627</v>
      </c>
      <c r="BO4481" s="5" t="s">
        <v>9293</v>
      </c>
      <c r="BU4481" s="5" t="s">
        <v>9292</v>
      </c>
      <c r="BV4481" s="5" t="s">
        <v>627</v>
      </c>
      <c r="BW4481" s="5" t="s">
        <v>9293</v>
      </c>
    </row>
    <row r="4482" spans="51:75" x14ac:dyDescent="0.3">
      <c r="AY4482" s="12" t="e">
        <f>VLOOKUP(C4482,#REF!, 2,FALSE)</f>
        <v>#REF!</v>
      </c>
      <c r="BM4482" s="5" t="s">
        <v>9294</v>
      </c>
      <c r="BN4482" s="5" t="s">
        <v>813</v>
      </c>
      <c r="BO4482" s="5" t="s">
        <v>9187</v>
      </c>
      <c r="BU4482" s="5" t="s">
        <v>9294</v>
      </c>
      <c r="BV4482" s="5" t="s">
        <v>813</v>
      </c>
      <c r="BW4482" s="5" t="s">
        <v>9187</v>
      </c>
    </row>
    <row r="4483" spans="51:75" x14ac:dyDescent="0.3">
      <c r="AY4483" s="12" t="e">
        <f>VLOOKUP(C4483,#REF!, 2,FALSE)</f>
        <v>#REF!</v>
      </c>
      <c r="BM4483" s="5" t="s">
        <v>1630</v>
      </c>
      <c r="BN4483" s="5" t="s">
        <v>1272</v>
      </c>
      <c r="BO4483" s="5" t="s">
        <v>9289</v>
      </c>
      <c r="BU4483" s="5" t="s">
        <v>1630</v>
      </c>
      <c r="BV4483" s="5" t="s">
        <v>1272</v>
      </c>
      <c r="BW4483" s="5" t="s">
        <v>9289</v>
      </c>
    </row>
    <row r="4484" spans="51:75" x14ac:dyDescent="0.3">
      <c r="AY4484" s="12" t="e">
        <f>VLOOKUP(C4484,#REF!, 2,FALSE)</f>
        <v>#REF!</v>
      </c>
      <c r="BM4484" s="5" t="s">
        <v>9295</v>
      </c>
      <c r="BN4484" s="5" t="s">
        <v>660</v>
      </c>
      <c r="BO4484" s="5" t="s">
        <v>2175</v>
      </c>
      <c r="BU4484" s="5" t="s">
        <v>9295</v>
      </c>
      <c r="BV4484" s="5" t="s">
        <v>660</v>
      </c>
      <c r="BW4484" s="5" t="s">
        <v>2175</v>
      </c>
    </row>
    <row r="4485" spans="51:75" x14ac:dyDescent="0.3">
      <c r="AY4485" s="12" t="e">
        <f>VLOOKUP(C4485,#REF!, 2,FALSE)</f>
        <v>#REF!</v>
      </c>
      <c r="BM4485" s="5" t="s">
        <v>9296</v>
      </c>
      <c r="BN4485" s="5" t="s">
        <v>627</v>
      </c>
      <c r="BO4485" s="5" t="s">
        <v>8454</v>
      </c>
      <c r="BU4485" s="5" t="s">
        <v>9296</v>
      </c>
      <c r="BV4485" s="5" t="s">
        <v>627</v>
      </c>
      <c r="BW4485" s="5" t="s">
        <v>8454</v>
      </c>
    </row>
    <row r="4486" spans="51:75" x14ac:dyDescent="0.3">
      <c r="AY4486" s="12" t="e">
        <f>VLOOKUP(C4486,#REF!, 2,FALSE)</f>
        <v>#REF!</v>
      </c>
      <c r="BM4486" s="5" t="s">
        <v>9298</v>
      </c>
      <c r="BN4486" s="5" t="s">
        <v>855</v>
      </c>
      <c r="BO4486" s="5" t="s">
        <v>8533</v>
      </c>
      <c r="BU4486" s="5" t="s">
        <v>9298</v>
      </c>
      <c r="BV4486" s="5" t="s">
        <v>855</v>
      </c>
      <c r="BW4486" s="5" t="s">
        <v>8533</v>
      </c>
    </row>
    <row r="4487" spans="51:75" x14ac:dyDescent="0.3">
      <c r="AY4487" s="12" t="e">
        <f>VLOOKUP(C4487,#REF!, 2,FALSE)</f>
        <v>#REF!</v>
      </c>
      <c r="BM4487" s="5" t="s">
        <v>9299</v>
      </c>
      <c r="BN4487" s="5" t="s">
        <v>852</v>
      </c>
      <c r="BO4487" s="5" t="s">
        <v>4506</v>
      </c>
      <c r="BU4487" s="5" t="s">
        <v>9299</v>
      </c>
      <c r="BV4487" s="5" t="s">
        <v>852</v>
      </c>
      <c r="BW4487" s="5" t="s">
        <v>4506</v>
      </c>
    </row>
    <row r="4488" spans="51:75" x14ac:dyDescent="0.3">
      <c r="AY4488" s="12" t="e">
        <f>VLOOKUP(C4488,#REF!, 2,FALSE)</f>
        <v>#REF!</v>
      </c>
      <c r="BM4488" s="5" t="s">
        <v>9301</v>
      </c>
      <c r="BN4488" s="5" t="s">
        <v>17000</v>
      </c>
      <c r="BO4488" s="5" t="s">
        <v>2513</v>
      </c>
      <c r="BU4488" s="5" t="s">
        <v>9301</v>
      </c>
      <c r="BV4488" s="5" t="s">
        <v>17000</v>
      </c>
      <c r="BW4488" s="5" t="s">
        <v>2513</v>
      </c>
    </row>
    <row r="4489" spans="51:75" x14ac:dyDescent="0.3">
      <c r="AY4489" s="12" t="e">
        <f>VLOOKUP(C4489,#REF!, 2,FALSE)</f>
        <v>#REF!</v>
      </c>
      <c r="BM4489" s="5" t="s">
        <v>9302</v>
      </c>
      <c r="BN4489" s="5" t="s">
        <v>17000</v>
      </c>
      <c r="BO4489" s="5" t="s">
        <v>1055</v>
      </c>
      <c r="BU4489" s="5" t="s">
        <v>9302</v>
      </c>
      <c r="BV4489" s="5" t="s">
        <v>17000</v>
      </c>
      <c r="BW4489" s="5" t="s">
        <v>1055</v>
      </c>
    </row>
    <row r="4490" spans="51:75" x14ac:dyDescent="0.3">
      <c r="AY4490" s="12" t="e">
        <f>VLOOKUP(C4490,#REF!, 2,FALSE)</f>
        <v>#REF!</v>
      </c>
      <c r="BM4490" s="5" t="s">
        <v>9303</v>
      </c>
      <c r="BN4490" s="5" t="s">
        <v>17000</v>
      </c>
      <c r="BO4490" s="5" t="s">
        <v>2175</v>
      </c>
      <c r="BU4490" s="5" t="s">
        <v>9303</v>
      </c>
      <c r="BV4490" s="5" t="s">
        <v>17000</v>
      </c>
      <c r="BW4490" s="5" t="s">
        <v>2175</v>
      </c>
    </row>
    <row r="4491" spans="51:75" x14ac:dyDescent="0.3">
      <c r="AY4491" s="12" t="e">
        <f>VLOOKUP(C4491,#REF!, 2,FALSE)</f>
        <v>#REF!</v>
      </c>
      <c r="BM4491" s="5" t="s">
        <v>9305</v>
      </c>
      <c r="BN4491" s="5" t="s">
        <v>778</v>
      </c>
      <c r="BO4491" s="5" t="s">
        <v>9205</v>
      </c>
      <c r="BU4491" s="5" t="s">
        <v>9305</v>
      </c>
      <c r="BV4491" s="5" t="s">
        <v>778</v>
      </c>
      <c r="BW4491" s="5" t="s">
        <v>9205</v>
      </c>
    </row>
    <row r="4492" spans="51:75" x14ac:dyDescent="0.3">
      <c r="AY4492" s="12" t="e">
        <f>VLOOKUP(C4492,#REF!, 2,FALSE)</f>
        <v>#REF!</v>
      </c>
      <c r="BM4492" s="5" t="s">
        <v>9306</v>
      </c>
      <c r="BN4492" s="5" t="s">
        <v>17000</v>
      </c>
      <c r="BO4492" s="5" t="s">
        <v>9307</v>
      </c>
      <c r="BU4492" s="5" t="s">
        <v>9306</v>
      </c>
      <c r="BV4492" s="5" t="s">
        <v>17000</v>
      </c>
      <c r="BW4492" s="5" t="s">
        <v>9307</v>
      </c>
    </row>
    <row r="4493" spans="51:75" x14ac:dyDescent="0.3">
      <c r="AY4493" s="12" t="e">
        <f>VLOOKUP(C4493,#REF!, 2,FALSE)</f>
        <v>#REF!</v>
      </c>
      <c r="BM4493" s="5" t="s">
        <v>9308</v>
      </c>
      <c r="BN4493" s="5" t="s">
        <v>17000</v>
      </c>
      <c r="BO4493" s="5" t="s">
        <v>9261</v>
      </c>
      <c r="BU4493" s="5" t="s">
        <v>9308</v>
      </c>
      <c r="BV4493" s="5" t="s">
        <v>17000</v>
      </c>
      <c r="BW4493" s="5" t="s">
        <v>9261</v>
      </c>
    </row>
    <row r="4494" spans="51:75" x14ac:dyDescent="0.3">
      <c r="AY4494" s="12" t="e">
        <f>VLOOKUP(C4494,#REF!, 2,FALSE)</f>
        <v>#REF!</v>
      </c>
      <c r="BM4494" s="5" t="s">
        <v>9309</v>
      </c>
      <c r="BN4494" s="5" t="s">
        <v>627</v>
      </c>
      <c r="BO4494" s="5" t="s">
        <v>9310</v>
      </c>
      <c r="BU4494" s="5" t="s">
        <v>9309</v>
      </c>
      <c r="BV4494" s="5" t="s">
        <v>627</v>
      </c>
      <c r="BW4494" s="5" t="s">
        <v>9310</v>
      </c>
    </row>
    <row r="4495" spans="51:75" x14ac:dyDescent="0.3">
      <c r="AY4495" s="12" t="e">
        <f>VLOOKUP(C4495,#REF!, 2,FALSE)</f>
        <v>#REF!</v>
      </c>
      <c r="BM4495" s="5" t="s">
        <v>9311</v>
      </c>
      <c r="BN4495" s="5" t="s">
        <v>1345</v>
      </c>
      <c r="BO4495" s="5" t="s">
        <v>2694</v>
      </c>
      <c r="BU4495" s="5" t="s">
        <v>9311</v>
      </c>
      <c r="BV4495" s="5" t="s">
        <v>1345</v>
      </c>
      <c r="BW4495" s="5" t="s">
        <v>2694</v>
      </c>
    </row>
    <row r="4496" spans="51:75" x14ac:dyDescent="0.3">
      <c r="AY4496" s="12" t="e">
        <f>VLOOKUP(C4496,#REF!, 2,FALSE)</f>
        <v>#REF!</v>
      </c>
      <c r="BM4496" s="5" t="s">
        <v>9312</v>
      </c>
      <c r="BN4496" s="5" t="s">
        <v>3050</v>
      </c>
      <c r="BO4496" s="5" t="s">
        <v>8044</v>
      </c>
      <c r="BU4496" s="5" t="s">
        <v>9312</v>
      </c>
      <c r="BV4496" s="5" t="s">
        <v>3050</v>
      </c>
      <c r="BW4496" s="5" t="s">
        <v>8044</v>
      </c>
    </row>
    <row r="4497" spans="51:75" x14ac:dyDescent="0.3">
      <c r="AY4497" s="12" t="e">
        <f>VLOOKUP(C4497,#REF!, 2,FALSE)</f>
        <v>#REF!</v>
      </c>
      <c r="BM4497" s="5" t="s">
        <v>9313</v>
      </c>
      <c r="BN4497" s="5" t="s">
        <v>1272</v>
      </c>
      <c r="BO4497" s="5" t="s">
        <v>9314</v>
      </c>
      <c r="BU4497" s="5" t="s">
        <v>9313</v>
      </c>
      <c r="BV4497" s="5" t="s">
        <v>1272</v>
      </c>
      <c r="BW4497" s="5" t="s">
        <v>9314</v>
      </c>
    </row>
    <row r="4498" spans="51:75" x14ac:dyDescent="0.3">
      <c r="AY4498" s="12" t="e">
        <f>VLOOKUP(C4498,#REF!, 2,FALSE)</f>
        <v>#REF!</v>
      </c>
      <c r="BM4498" s="5" t="s">
        <v>9315</v>
      </c>
      <c r="BN4498" s="5" t="s">
        <v>17000</v>
      </c>
      <c r="BO4498" s="5" t="s">
        <v>8850</v>
      </c>
      <c r="BU4498" s="5" t="s">
        <v>9315</v>
      </c>
      <c r="BV4498" s="5" t="s">
        <v>17000</v>
      </c>
      <c r="BW4498" s="5" t="s">
        <v>8850</v>
      </c>
    </row>
    <row r="4499" spans="51:75" x14ac:dyDescent="0.3">
      <c r="AY4499" s="12" t="e">
        <f>VLOOKUP(C4499,#REF!, 2,FALSE)</f>
        <v>#REF!</v>
      </c>
      <c r="BM4499" s="5" t="s">
        <v>9316</v>
      </c>
      <c r="BN4499" s="5" t="s">
        <v>3210</v>
      </c>
      <c r="BO4499" s="5" t="s">
        <v>9317</v>
      </c>
      <c r="BU4499" s="5" t="s">
        <v>9316</v>
      </c>
      <c r="BV4499" s="5" t="s">
        <v>3210</v>
      </c>
      <c r="BW4499" s="5" t="s">
        <v>9317</v>
      </c>
    </row>
    <row r="4500" spans="51:75" x14ac:dyDescent="0.3">
      <c r="AY4500" s="12" t="e">
        <f>VLOOKUP(C4500,#REF!, 2,FALSE)</f>
        <v>#REF!</v>
      </c>
      <c r="BM4500" s="5" t="s">
        <v>9319</v>
      </c>
      <c r="BN4500" s="5" t="s">
        <v>17000</v>
      </c>
      <c r="BO4500" s="5" t="s">
        <v>9320</v>
      </c>
      <c r="BU4500" s="5" t="s">
        <v>9319</v>
      </c>
      <c r="BV4500" s="5" t="s">
        <v>17000</v>
      </c>
      <c r="BW4500" s="5" t="s">
        <v>9320</v>
      </c>
    </row>
    <row r="4501" spans="51:75" x14ac:dyDescent="0.3">
      <c r="AY4501" s="12" t="e">
        <f>VLOOKUP(C4501,#REF!, 2,FALSE)</f>
        <v>#REF!</v>
      </c>
      <c r="BM4501" s="5" t="s">
        <v>9321</v>
      </c>
      <c r="BN4501" s="5" t="s">
        <v>3210</v>
      </c>
      <c r="BO4501" s="5" t="s">
        <v>7640</v>
      </c>
      <c r="BU4501" s="5" t="s">
        <v>9321</v>
      </c>
      <c r="BV4501" s="5" t="s">
        <v>3210</v>
      </c>
      <c r="BW4501" s="5" t="s">
        <v>7640</v>
      </c>
    </row>
    <row r="4502" spans="51:75" x14ac:dyDescent="0.3">
      <c r="AY4502" s="12" t="e">
        <f>VLOOKUP(C4502,#REF!, 2,FALSE)</f>
        <v>#REF!</v>
      </c>
      <c r="BM4502" s="5" t="s">
        <v>9322</v>
      </c>
      <c r="BN4502" s="5" t="s">
        <v>17000</v>
      </c>
      <c r="BO4502" s="5" t="s">
        <v>7046</v>
      </c>
      <c r="BU4502" s="5" t="s">
        <v>9322</v>
      </c>
      <c r="BV4502" s="5" t="s">
        <v>17000</v>
      </c>
      <c r="BW4502" s="5" t="s">
        <v>7046</v>
      </c>
    </row>
    <row r="4503" spans="51:75" x14ac:dyDescent="0.3">
      <c r="AY4503" s="12" t="e">
        <f>VLOOKUP(C4503,#REF!, 2,FALSE)</f>
        <v>#REF!</v>
      </c>
      <c r="BM4503" s="5" t="s">
        <v>9323</v>
      </c>
      <c r="BN4503" s="5" t="s">
        <v>2986</v>
      </c>
      <c r="BO4503" s="5" t="s">
        <v>9230</v>
      </c>
      <c r="BU4503" s="5" t="s">
        <v>9323</v>
      </c>
      <c r="BV4503" s="5" t="s">
        <v>2986</v>
      </c>
      <c r="BW4503" s="5" t="s">
        <v>9230</v>
      </c>
    </row>
    <row r="4504" spans="51:75" x14ac:dyDescent="0.3">
      <c r="AY4504" s="12" t="e">
        <f>VLOOKUP(C4504,#REF!, 2,FALSE)</f>
        <v>#REF!</v>
      </c>
      <c r="BM4504" s="5" t="s">
        <v>1631</v>
      </c>
      <c r="BN4504" s="5" t="s">
        <v>1345</v>
      </c>
      <c r="BO4504" s="5" t="s">
        <v>9187</v>
      </c>
      <c r="BU4504" s="5" t="s">
        <v>1631</v>
      </c>
      <c r="BV4504" s="5" t="s">
        <v>1345</v>
      </c>
      <c r="BW4504" s="5" t="s">
        <v>9187</v>
      </c>
    </row>
    <row r="4505" spans="51:75" x14ac:dyDescent="0.3">
      <c r="AY4505" s="12" t="e">
        <f>VLOOKUP(C4505,#REF!, 2,FALSE)</f>
        <v>#REF!</v>
      </c>
      <c r="BM4505" s="5" t="s">
        <v>9324</v>
      </c>
      <c r="BN4505" s="5" t="s">
        <v>1345</v>
      </c>
      <c r="BO4505" s="5" t="s">
        <v>9242</v>
      </c>
      <c r="BU4505" s="5" t="s">
        <v>9324</v>
      </c>
      <c r="BV4505" s="5" t="s">
        <v>1345</v>
      </c>
      <c r="BW4505" s="5" t="s">
        <v>9242</v>
      </c>
    </row>
    <row r="4506" spans="51:75" x14ac:dyDescent="0.3">
      <c r="AY4506" s="12" t="e">
        <f>VLOOKUP(C4506,#REF!, 2,FALSE)</f>
        <v>#REF!</v>
      </c>
      <c r="BM4506" s="5" t="s">
        <v>1632</v>
      </c>
      <c r="BN4506" s="5" t="s">
        <v>1345</v>
      </c>
      <c r="BO4506" s="5" t="s">
        <v>9242</v>
      </c>
      <c r="BU4506" s="5" t="s">
        <v>1632</v>
      </c>
      <c r="BV4506" s="5" t="s">
        <v>1345</v>
      </c>
      <c r="BW4506" s="5" t="s">
        <v>9242</v>
      </c>
    </row>
    <row r="4507" spans="51:75" x14ac:dyDescent="0.3">
      <c r="AY4507" s="12" t="e">
        <f>VLOOKUP(C4507,#REF!, 2,FALSE)</f>
        <v>#REF!</v>
      </c>
      <c r="BM4507" s="5" t="s">
        <v>1633</v>
      </c>
      <c r="BN4507" s="5" t="s">
        <v>3050</v>
      </c>
      <c r="BO4507" s="5" t="s">
        <v>9326</v>
      </c>
      <c r="BU4507" s="5" t="s">
        <v>1633</v>
      </c>
      <c r="BV4507" s="5" t="s">
        <v>3050</v>
      </c>
      <c r="BW4507" s="5" t="s">
        <v>9326</v>
      </c>
    </row>
    <row r="4508" spans="51:75" x14ac:dyDescent="0.3">
      <c r="AY4508" s="12" t="e">
        <f>VLOOKUP(C4508,#REF!, 2,FALSE)</f>
        <v>#REF!</v>
      </c>
      <c r="BM4508" s="5" t="s">
        <v>9327</v>
      </c>
      <c r="BN4508" s="5" t="s">
        <v>17000</v>
      </c>
      <c r="BO4508" s="5" t="s">
        <v>4466</v>
      </c>
      <c r="BU4508" s="5" t="s">
        <v>9327</v>
      </c>
      <c r="BV4508" s="5" t="s">
        <v>17000</v>
      </c>
      <c r="BW4508" s="5" t="s">
        <v>4466</v>
      </c>
    </row>
    <row r="4509" spans="51:75" x14ac:dyDescent="0.3">
      <c r="AY4509" s="12" t="e">
        <f>VLOOKUP(C4509,#REF!, 2,FALSE)</f>
        <v>#REF!</v>
      </c>
      <c r="BM4509" s="5" t="s">
        <v>301</v>
      </c>
      <c r="BN4509" s="5" t="s">
        <v>17000</v>
      </c>
      <c r="BO4509" s="5" t="s">
        <v>2056</v>
      </c>
      <c r="BU4509" s="5" t="s">
        <v>301</v>
      </c>
      <c r="BV4509" s="5" t="s">
        <v>17000</v>
      </c>
      <c r="BW4509" s="5" t="s">
        <v>2056</v>
      </c>
    </row>
    <row r="4510" spans="51:75" x14ac:dyDescent="0.3">
      <c r="AY4510" s="12" t="e">
        <f>VLOOKUP(C4510,#REF!, 2,FALSE)</f>
        <v>#REF!</v>
      </c>
      <c r="BM4510" s="5" t="s">
        <v>302</v>
      </c>
      <c r="BN4510" s="5" t="s">
        <v>17000</v>
      </c>
      <c r="BO4510" s="5" t="s">
        <v>7183</v>
      </c>
      <c r="BU4510" s="5" t="s">
        <v>302</v>
      </c>
      <c r="BV4510" s="5" t="s">
        <v>17000</v>
      </c>
      <c r="BW4510" s="5" t="s">
        <v>7183</v>
      </c>
    </row>
    <row r="4511" spans="51:75" x14ac:dyDescent="0.3">
      <c r="AY4511" s="12" t="e">
        <f>VLOOKUP(C4511,#REF!, 2,FALSE)</f>
        <v>#REF!</v>
      </c>
      <c r="BM4511" s="5" t="s">
        <v>9328</v>
      </c>
      <c r="BN4511" s="5" t="s">
        <v>17000</v>
      </c>
      <c r="BO4511" s="5" t="s">
        <v>8693</v>
      </c>
      <c r="BU4511" s="5" t="s">
        <v>9328</v>
      </c>
      <c r="BV4511" s="5" t="s">
        <v>17000</v>
      </c>
      <c r="BW4511" s="5" t="s">
        <v>8693</v>
      </c>
    </row>
    <row r="4512" spans="51:75" x14ac:dyDescent="0.3">
      <c r="AY4512" s="12" t="e">
        <f>VLOOKUP(C4512,#REF!, 2,FALSE)</f>
        <v>#REF!</v>
      </c>
      <c r="BM4512" s="5" t="s">
        <v>9329</v>
      </c>
      <c r="BN4512" s="5" t="s">
        <v>17000</v>
      </c>
      <c r="BO4512" s="5" t="s">
        <v>9330</v>
      </c>
      <c r="BU4512" s="5" t="s">
        <v>9329</v>
      </c>
      <c r="BV4512" s="5" t="s">
        <v>17000</v>
      </c>
      <c r="BW4512" s="5" t="s">
        <v>9330</v>
      </c>
    </row>
    <row r="4513" spans="51:75" x14ac:dyDescent="0.3">
      <c r="AY4513" s="12" t="e">
        <f>VLOOKUP(C4513,#REF!, 2,FALSE)</f>
        <v>#REF!</v>
      </c>
      <c r="BM4513" s="5" t="s">
        <v>9331</v>
      </c>
      <c r="BN4513" s="5" t="s">
        <v>1345</v>
      </c>
      <c r="BO4513" s="5" t="s">
        <v>9332</v>
      </c>
      <c r="BU4513" s="5" t="s">
        <v>9331</v>
      </c>
      <c r="BV4513" s="5" t="s">
        <v>1345</v>
      </c>
      <c r="BW4513" s="5" t="s">
        <v>9332</v>
      </c>
    </row>
    <row r="4514" spans="51:75" x14ac:dyDescent="0.3">
      <c r="AY4514" s="12" t="e">
        <f>VLOOKUP(C4514,#REF!, 2,FALSE)</f>
        <v>#REF!</v>
      </c>
      <c r="BM4514" s="5" t="s">
        <v>9333</v>
      </c>
      <c r="BN4514" s="5" t="s">
        <v>1345</v>
      </c>
      <c r="BO4514" s="5" t="s">
        <v>6001</v>
      </c>
      <c r="BU4514" s="5" t="s">
        <v>9333</v>
      </c>
      <c r="BV4514" s="5" t="s">
        <v>1345</v>
      </c>
      <c r="BW4514" s="5" t="s">
        <v>6001</v>
      </c>
    </row>
    <row r="4515" spans="51:75" x14ac:dyDescent="0.3">
      <c r="AY4515" s="12" t="e">
        <f>VLOOKUP(C4515,#REF!, 2,FALSE)</f>
        <v>#REF!</v>
      </c>
      <c r="BM4515" s="5" t="s">
        <v>9334</v>
      </c>
      <c r="BN4515" s="5" t="s">
        <v>1345</v>
      </c>
      <c r="BO4515" s="5" t="s">
        <v>9335</v>
      </c>
      <c r="BU4515" s="5" t="s">
        <v>9334</v>
      </c>
      <c r="BV4515" s="5" t="s">
        <v>1345</v>
      </c>
      <c r="BW4515" s="5" t="s">
        <v>9335</v>
      </c>
    </row>
    <row r="4516" spans="51:75" x14ac:dyDescent="0.3">
      <c r="AY4516" s="12" t="e">
        <f>VLOOKUP(C4516,#REF!, 2,FALSE)</f>
        <v>#REF!</v>
      </c>
      <c r="BM4516" s="5" t="s">
        <v>9336</v>
      </c>
      <c r="BN4516" s="5" t="s">
        <v>1345</v>
      </c>
      <c r="BO4516" s="5" t="s">
        <v>7592</v>
      </c>
      <c r="BU4516" s="5" t="s">
        <v>9336</v>
      </c>
      <c r="BV4516" s="5" t="s">
        <v>1345</v>
      </c>
      <c r="BW4516" s="5" t="s">
        <v>7592</v>
      </c>
    </row>
    <row r="4517" spans="51:75" x14ac:dyDescent="0.3">
      <c r="AY4517" s="12" t="e">
        <f>VLOOKUP(C4517,#REF!, 2,FALSE)</f>
        <v>#REF!</v>
      </c>
      <c r="BM4517" s="5" t="s">
        <v>9337</v>
      </c>
      <c r="BN4517" s="5" t="s">
        <v>1345</v>
      </c>
      <c r="BO4517" s="5" t="s">
        <v>3604</v>
      </c>
      <c r="BU4517" s="5" t="s">
        <v>9337</v>
      </c>
      <c r="BV4517" s="5" t="s">
        <v>1345</v>
      </c>
      <c r="BW4517" s="5" t="s">
        <v>3604</v>
      </c>
    </row>
    <row r="4518" spans="51:75" x14ac:dyDescent="0.3">
      <c r="AY4518" s="12" t="e">
        <f>VLOOKUP(C4518,#REF!, 2,FALSE)</f>
        <v>#REF!</v>
      </c>
      <c r="BM4518" s="5" t="s">
        <v>9338</v>
      </c>
      <c r="BN4518" s="5" t="s">
        <v>17000</v>
      </c>
      <c r="BO4518" s="5" t="s">
        <v>9339</v>
      </c>
      <c r="BU4518" s="5" t="s">
        <v>9338</v>
      </c>
      <c r="BV4518" s="5" t="s">
        <v>17000</v>
      </c>
      <c r="BW4518" s="5" t="s">
        <v>9339</v>
      </c>
    </row>
    <row r="4519" spans="51:75" x14ac:dyDescent="0.3">
      <c r="AY4519" s="12" t="e">
        <f>VLOOKUP(C4519,#REF!, 2,FALSE)</f>
        <v>#REF!</v>
      </c>
      <c r="BM4519" s="5" t="s">
        <v>1634</v>
      </c>
      <c r="BN4519" s="5" t="s">
        <v>17000</v>
      </c>
      <c r="BO4519" s="5" t="s">
        <v>8802</v>
      </c>
      <c r="BU4519" s="5" t="s">
        <v>1634</v>
      </c>
      <c r="BV4519" s="5" t="s">
        <v>17000</v>
      </c>
      <c r="BW4519" s="5" t="s">
        <v>8802</v>
      </c>
    </row>
    <row r="4520" spans="51:75" x14ac:dyDescent="0.3">
      <c r="AY4520" s="12" t="e">
        <f>VLOOKUP(C4520,#REF!, 2,FALSE)</f>
        <v>#REF!</v>
      </c>
      <c r="BM4520" s="5" t="s">
        <v>9340</v>
      </c>
      <c r="BN4520" s="5" t="s">
        <v>17000</v>
      </c>
      <c r="BO4520" s="5" t="s">
        <v>2513</v>
      </c>
      <c r="BU4520" s="5" t="s">
        <v>9340</v>
      </c>
      <c r="BV4520" s="5" t="s">
        <v>17000</v>
      </c>
      <c r="BW4520" s="5" t="s">
        <v>2513</v>
      </c>
    </row>
    <row r="4521" spans="51:75" x14ac:dyDescent="0.3">
      <c r="AY4521" s="12" t="e">
        <f>VLOOKUP(C4521,#REF!, 2,FALSE)</f>
        <v>#REF!</v>
      </c>
      <c r="BM4521" s="5" t="s">
        <v>9341</v>
      </c>
      <c r="BN4521" s="5" t="s">
        <v>17000</v>
      </c>
      <c r="BO4521" s="5" t="s">
        <v>7046</v>
      </c>
      <c r="BU4521" s="5" t="s">
        <v>9341</v>
      </c>
      <c r="BV4521" s="5" t="s">
        <v>17000</v>
      </c>
      <c r="BW4521" s="5" t="s">
        <v>7046</v>
      </c>
    </row>
    <row r="4522" spans="51:75" x14ac:dyDescent="0.3">
      <c r="AY4522" s="12" t="e">
        <f>VLOOKUP(C4522,#REF!, 2,FALSE)</f>
        <v>#REF!</v>
      </c>
      <c r="BM4522" s="5" t="s">
        <v>9342</v>
      </c>
      <c r="BN4522" s="5" t="s">
        <v>1345</v>
      </c>
      <c r="BO4522" s="5" t="s">
        <v>9343</v>
      </c>
      <c r="BU4522" s="5" t="s">
        <v>9342</v>
      </c>
      <c r="BV4522" s="5" t="s">
        <v>1345</v>
      </c>
      <c r="BW4522" s="5" t="s">
        <v>9343</v>
      </c>
    </row>
    <row r="4523" spans="51:75" x14ac:dyDescent="0.3">
      <c r="AY4523" s="12" t="e">
        <f>VLOOKUP(C4523,#REF!, 2,FALSE)</f>
        <v>#REF!</v>
      </c>
      <c r="BM4523" s="5" t="s">
        <v>1635</v>
      </c>
      <c r="BN4523" s="5" t="s">
        <v>3210</v>
      </c>
      <c r="BO4523" s="5" t="s">
        <v>9344</v>
      </c>
      <c r="BU4523" s="5" t="s">
        <v>1635</v>
      </c>
      <c r="BV4523" s="5" t="s">
        <v>3210</v>
      </c>
      <c r="BW4523" s="5" t="s">
        <v>9344</v>
      </c>
    </row>
    <row r="4524" spans="51:75" x14ac:dyDescent="0.3">
      <c r="AY4524" s="12" t="e">
        <f>VLOOKUP(C4524,#REF!, 2,FALSE)</f>
        <v>#REF!</v>
      </c>
      <c r="BM4524" s="5" t="s">
        <v>9345</v>
      </c>
      <c r="BN4524" s="5" t="s">
        <v>614</v>
      </c>
      <c r="BO4524" s="5" t="s">
        <v>2448</v>
      </c>
      <c r="BU4524" s="5" t="s">
        <v>9345</v>
      </c>
      <c r="BV4524" s="5" t="s">
        <v>614</v>
      </c>
      <c r="BW4524" s="5" t="s">
        <v>2448</v>
      </c>
    </row>
    <row r="4525" spans="51:75" x14ac:dyDescent="0.3">
      <c r="AY4525" s="12" t="e">
        <f>VLOOKUP(C4525,#REF!, 2,FALSE)</f>
        <v>#REF!</v>
      </c>
      <c r="BM4525" s="5" t="s">
        <v>1636</v>
      </c>
      <c r="BN4525" s="5" t="s">
        <v>3210</v>
      </c>
      <c r="BO4525" s="5" t="s">
        <v>9346</v>
      </c>
      <c r="BU4525" s="5" t="s">
        <v>1636</v>
      </c>
      <c r="BV4525" s="5" t="s">
        <v>3210</v>
      </c>
      <c r="BW4525" s="5" t="s">
        <v>9346</v>
      </c>
    </row>
    <row r="4526" spans="51:75" x14ac:dyDescent="0.3">
      <c r="AY4526" s="12" t="e">
        <f>VLOOKUP(C4526,#REF!, 2,FALSE)</f>
        <v>#REF!</v>
      </c>
      <c r="BM4526" s="5" t="s">
        <v>9347</v>
      </c>
      <c r="BN4526" s="5" t="s">
        <v>865</v>
      </c>
      <c r="BO4526" s="5" t="s">
        <v>9348</v>
      </c>
      <c r="BU4526" s="5" t="s">
        <v>9347</v>
      </c>
      <c r="BV4526" s="5" t="s">
        <v>865</v>
      </c>
      <c r="BW4526" s="5" t="s">
        <v>9348</v>
      </c>
    </row>
    <row r="4527" spans="51:75" x14ac:dyDescent="0.3">
      <c r="AY4527" s="12" t="e">
        <f>VLOOKUP(C4527,#REF!, 2,FALSE)</f>
        <v>#REF!</v>
      </c>
      <c r="BM4527" s="5" t="s">
        <v>1637</v>
      </c>
      <c r="BN4527" s="5" t="s">
        <v>1345</v>
      </c>
      <c r="BO4527" s="5" t="s">
        <v>9200</v>
      </c>
      <c r="BU4527" s="5" t="s">
        <v>1637</v>
      </c>
      <c r="BV4527" s="5" t="s">
        <v>1345</v>
      </c>
      <c r="BW4527" s="5" t="s">
        <v>9200</v>
      </c>
    </row>
    <row r="4528" spans="51:75" x14ac:dyDescent="0.3">
      <c r="AY4528" s="12" t="e">
        <f>VLOOKUP(C4528,#REF!, 2,FALSE)</f>
        <v>#REF!</v>
      </c>
      <c r="BM4528" s="5" t="s">
        <v>9349</v>
      </c>
      <c r="BN4528" s="5" t="s">
        <v>865</v>
      </c>
      <c r="BO4528" s="5" t="s">
        <v>3939</v>
      </c>
      <c r="BU4528" s="5" t="s">
        <v>9349</v>
      </c>
      <c r="BV4528" s="5" t="s">
        <v>865</v>
      </c>
      <c r="BW4528" s="5" t="s">
        <v>3939</v>
      </c>
    </row>
    <row r="4529" spans="51:75" x14ac:dyDescent="0.3">
      <c r="AY4529" s="12" t="e">
        <f>VLOOKUP(C4529,#REF!, 2,FALSE)</f>
        <v>#REF!</v>
      </c>
      <c r="BM4529" s="5" t="s">
        <v>9350</v>
      </c>
      <c r="BN4529" s="5" t="s">
        <v>621</v>
      </c>
      <c r="BO4529" s="5" t="s">
        <v>4053</v>
      </c>
      <c r="BU4529" s="5" t="s">
        <v>9350</v>
      </c>
      <c r="BV4529" s="5" t="s">
        <v>621</v>
      </c>
      <c r="BW4529" s="5" t="s">
        <v>4053</v>
      </c>
    </row>
    <row r="4530" spans="51:75" x14ac:dyDescent="0.3">
      <c r="AY4530" s="12" t="e">
        <f>VLOOKUP(C4530,#REF!, 2,FALSE)</f>
        <v>#REF!</v>
      </c>
      <c r="BM4530" s="5" t="s">
        <v>9352</v>
      </c>
      <c r="BN4530" s="5" t="s">
        <v>1345</v>
      </c>
      <c r="BO4530" s="5" t="s">
        <v>9354</v>
      </c>
      <c r="BU4530" s="5" t="s">
        <v>9352</v>
      </c>
      <c r="BV4530" s="5" t="s">
        <v>1345</v>
      </c>
      <c r="BW4530" s="5" t="s">
        <v>9354</v>
      </c>
    </row>
    <row r="4531" spans="51:75" x14ac:dyDescent="0.3">
      <c r="AY4531" s="12" t="e">
        <f>VLOOKUP(C4531,#REF!, 2,FALSE)</f>
        <v>#REF!</v>
      </c>
      <c r="BM4531" s="5" t="s">
        <v>9355</v>
      </c>
      <c r="BN4531" s="5" t="s">
        <v>618</v>
      </c>
      <c r="BO4531" s="5" t="s">
        <v>9356</v>
      </c>
      <c r="BU4531" s="5" t="s">
        <v>9355</v>
      </c>
      <c r="BV4531" s="5" t="s">
        <v>618</v>
      </c>
      <c r="BW4531" s="5" t="s">
        <v>9356</v>
      </c>
    </row>
    <row r="4532" spans="51:75" x14ac:dyDescent="0.3">
      <c r="AY4532" s="12" t="e">
        <f>VLOOKUP(C4532,#REF!, 2,FALSE)</f>
        <v>#REF!</v>
      </c>
      <c r="BM4532" s="5" t="s">
        <v>9357</v>
      </c>
      <c r="BN4532" s="5" t="s">
        <v>2982</v>
      </c>
      <c r="BO4532" s="5" t="s">
        <v>7828</v>
      </c>
      <c r="BU4532" s="5" t="s">
        <v>9357</v>
      </c>
      <c r="BV4532" s="5" t="s">
        <v>2982</v>
      </c>
      <c r="BW4532" s="5" t="s">
        <v>7828</v>
      </c>
    </row>
    <row r="4533" spans="51:75" x14ac:dyDescent="0.3">
      <c r="AY4533" s="12" t="e">
        <f>VLOOKUP(C4533,#REF!, 2,FALSE)</f>
        <v>#REF!</v>
      </c>
      <c r="BM4533" s="5" t="s">
        <v>9358</v>
      </c>
      <c r="BN4533" s="5" t="s">
        <v>2982</v>
      </c>
      <c r="BO4533" s="5" t="s">
        <v>9359</v>
      </c>
      <c r="BU4533" s="5" t="s">
        <v>9358</v>
      </c>
      <c r="BV4533" s="5" t="s">
        <v>2982</v>
      </c>
      <c r="BW4533" s="5" t="s">
        <v>9359</v>
      </c>
    </row>
    <row r="4534" spans="51:75" x14ac:dyDescent="0.3">
      <c r="AY4534" s="12" t="e">
        <f>VLOOKUP(C4534,#REF!, 2,FALSE)</f>
        <v>#REF!</v>
      </c>
      <c r="BM4534" s="5" t="s">
        <v>9360</v>
      </c>
      <c r="BN4534" s="5" t="s">
        <v>3261</v>
      </c>
      <c r="BO4534" s="5" t="s">
        <v>3035</v>
      </c>
      <c r="BU4534" s="5" t="s">
        <v>9360</v>
      </c>
      <c r="BV4534" s="5" t="s">
        <v>3261</v>
      </c>
      <c r="BW4534" s="5" t="s">
        <v>3035</v>
      </c>
    </row>
    <row r="4535" spans="51:75" x14ac:dyDescent="0.3">
      <c r="AY4535" s="12" t="e">
        <f>VLOOKUP(C4535,#REF!, 2,FALSE)</f>
        <v>#REF!</v>
      </c>
      <c r="BM4535" s="5" t="s">
        <v>9361</v>
      </c>
      <c r="BN4535" s="5" t="s">
        <v>614</v>
      </c>
      <c r="BO4535" s="5" t="s">
        <v>3879</v>
      </c>
      <c r="BU4535" s="5" t="s">
        <v>9361</v>
      </c>
      <c r="BV4535" s="5" t="s">
        <v>614</v>
      </c>
      <c r="BW4535" s="5" t="s">
        <v>3879</v>
      </c>
    </row>
    <row r="4536" spans="51:75" x14ac:dyDescent="0.3">
      <c r="AY4536" s="12" t="e">
        <f>VLOOKUP(C4536,#REF!, 2,FALSE)</f>
        <v>#REF!</v>
      </c>
      <c r="BM4536" s="5" t="s">
        <v>9362</v>
      </c>
      <c r="BN4536" s="5" t="s">
        <v>1345</v>
      </c>
      <c r="BO4536" s="5" t="s">
        <v>1089</v>
      </c>
      <c r="BU4536" s="5" t="s">
        <v>9362</v>
      </c>
      <c r="BV4536" s="5" t="s">
        <v>1345</v>
      </c>
      <c r="BW4536" s="5" t="s">
        <v>1089</v>
      </c>
    </row>
    <row r="4537" spans="51:75" x14ac:dyDescent="0.3">
      <c r="AY4537" s="12" t="e">
        <f>VLOOKUP(C4537,#REF!, 2,FALSE)</f>
        <v>#REF!</v>
      </c>
      <c r="BM4537" s="5" t="s">
        <v>9363</v>
      </c>
      <c r="BN4537" s="5" t="s">
        <v>697</v>
      </c>
      <c r="BO4537" s="5" t="s">
        <v>9364</v>
      </c>
      <c r="BU4537" s="5" t="s">
        <v>9363</v>
      </c>
      <c r="BV4537" s="5" t="s">
        <v>697</v>
      </c>
      <c r="BW4537" s="5" t="s">
        <v>9364</v>
      </c>
    </row>
    <row r="4538" spans="51:75" x14ac:dyDescent="0.3">
      <c r="AY4538" s="12" t="e">
        <f>VLOOKUP(C4538,#REF!, 2,FALSE)</f>
        <v>#REF!</v>
      </c>
      <c r="BM4538" s="5" t="s">
        <v>9365</v>
      </c>
      <c r="BN4538" s="5" t="s">
        <v>3261</v>
      </c>
      <c r="BO4538" s="5" t="s">
        <v>9027</v>
      </c>
      <c r="BU4538" s="5" t="s">
        <v>9365</v>
      </c>
      <c r="BV4538" s="5" t="s">
        <v>3261</v>
      </c>
      <c r="BW4538" s="5" t="s">
        <v>9027</v>
      </c>
    </row>
    <row r="4539" spans="51:75" x14ac:dyDescent="0.3">
      <c r="AY4539" s="12" t="e">
        <f>VLOOKUP(C4539,#REF!, 2,FALSE)</f>
        <v>#REF!</v>
      </c>
      <c r="BM4539" s="5" t="s">
        <v>9366</v>
      </c>
      <c r="BN4539" s="5" t="s">
        <v>666</v>
      </c>
      <c r="BO4539" s="5" t="s">
        <v>9368</v>
      </c>
      <c r="BU4539" s="5" t="s">
        <v>9366</v>
      </c>
      <c r="BV4539" s="5" t="s">
        <v>666</v>
      </c>
      <c r="BW4539" s="5" t="s">
        <v>9368</v>
      </c>
    </row>
    <row r="4540" spans="51:75" x14ac:dyDescent="0.3">
      <c r="AY4540" s="12" t="e">
        <f>VLOOKUP(C4540,#REF!, 2,FALSE)</f>
        <v>#REF!</v>
      </c>
      <c r="BM4540" s="5" t="s">
        <v>580</v>
      </c>
      <c r="BN4540" s="5" t="s">
        <v>790</v>
      </c>
      <c r="BO4540" s="5" t="s">
        <v>9369</v>
      </c>
      <c r="BU4540" s="5" t="s">
        <v>580</v>
      </c>
      <c r="BV4540" s="5" t="s">
        <v>790</v>
      </c>
      <c r="BW4540" s="5" t="s">
        <v>9369</v>
      </c>
    </row>
    <row r="4541" spans="51:75" x14ac:dyDescent="0.3">
      <c r="AY4541" s="12" t="e">
        <f>VLOOKUP(C4541,#REF!, 2,FALSE)</f>
        <v>#REF!</v>
      </c>
      <c r="BM4541" s="5" t="s">
        <v>571</v>
      </c>
      <c r="BN4541" s="5" t="s">
        <v>781</v>
      </c>
      <c r="BO4541" s="5" t="s">
        <v>4586</v>
      </c>
      <c r="BU4541" s="5" t="s">
        <v>571</v>
      </c>
      <c r="BV4541" s="5" t="s">
        <v>781</v>
      </c>
      <c r="BW4541" s="5" t="s">
        <v>4586</v>
      </c>
    </row>
    <row r="4542" spans="51:75" x14ac:dyDescent="0.3">
      <c r="AY4542" s="12" t="e">
        <f>VLOOKUP(C4542,#REF!, 2,FALSE)</f>
        <v>#REF!</v>
      </c>
      <c r="BM4542" s="5" t="s">
        <v>9370</v>
      </c>
      <c r="BN4542" s="5" t="s">
        <v>3210</v>
      </c>
      <c r="BO4542" s="5" t="s">
        <v>9371</v>
      </c>
      <c r="BU4542" s="5" t="s">
        <v>9370</v>
      </c>
      <c r="BV4542" s="5" t="s">
        <v>3210</v>
      </c>
      <c r="BW4542" s="5" t="s">
        <v>9371</v>
      </c>
    </row>
    <row r="4543" spans="51:75" x14ac:dyDescent="0.3">
      <c r="AY4543" s="12" t="e">
        <f>VLOOKUP(C4543,#REF!, 2,FALSE)</f>
        <v>#REF!</v>
      </c>
      <c r="BM4543" s="5" t="s">
        <v>572</v>
      </c>
      <c r="BN4543" s="5" t="s">
        <v>640</v>
      </c>
      <c r="BO4543" s="5" t="s">
        <v>4565</v>
      </c>
      <c r="BU4543" s="5" t="s">
        <v>572</v>
      </c>
      <c r="BV4543" s="5" t="s">
        <v>640</v>
      </c>
      <c r="BW4543" s="5" t="s">
        <v>4565</v>
      </c>
    </row>
    <row r="4544" spans="51:75" x14ac:dyDescent="0.3">
      <c r="AY4544" s="12" t="e">
        <f>VLOOKUP(C4544,#REF!, 2,FALSE)</f>
        <v>#REF!</v>
      </c>
      <c r="BM4544" s="5" t="s">
        <v>9372</v>
      </c>
      <c r="BN4544" s="5" t="s">
        <v>3050</v>
      </c>
      <c r="BO4544" s="5" t="s">
        <v>3848</v>
      </c>
      <c r="BU4544" s="5" t="s">
        <v>9372</v>
      </c>
      <c r="BV4544" s="5" t="s">
        <v>3050</v>
      </c>
      <c r="BW4544" s="5" t="s">
        <v>3848</v>
      </c>
    </row>
    <row r="4545" spans="51:75" x14ac:dyDescent="0.3">
      <c r="AY4545" s="12" t="e">
        <f>VLOOKUP(C4545,#REF!, 2,FALSE)</f>
        <v>#REF!</v>
      </c>
      <c r="BM4545" s="5" t="s">
        <v>9374</v>
      </c>
      <c r="BN4545" s="5" t="s">
        <v>865</v>
      </c>
      <c r="BO4545" s="5" t="s">
        <v>5172</v>
      </c>
      <c r="BU4545" s="5" t="s">
        <v>9374</v>
      </c>
      <c r="BV4545" s="5" t="s">
        <v>865</v>
      </c>
      <c r="BW4545" s="5" t="s">
        <v>5172</v>
      </c>
    </row>
    <row r="4546" spans="51:75" x14ac:dyDescent="0.3">
      <c r="AY4546" s="12" t="e">
        <f>VLOOKUP(C4546,#REF!, 2,FALSE)</f>
        <v>#REF!</v>
      </c>
      <c r="BM4546" s="5" t="s">
        <v>1638</v>
      </c>
      <c r="BN4546" s="5" t="s">
        <v>3210</v>
      </c>
      <c r="BO4546" s="5" t="s">
        <v>9375</v>
      </c>
      <c r="BU4546" s="5" t="s">
        <v>1638</v>
      </c>
      <c r="BV4546" s="5" t="s">
        <v>3210</v>
      </c>
      <c r="BW4546" s="5" t="s">
        <v>9375</v>
      </c>
    </row>
    <row r="4547" spans="51:75" x14ac:dyDescent="0.3">
      <c r="AY4547" s="12" t="e">
        <f>VLOOKUP(C4547,#REF!, 2,FALSE)</f>
        <v>#REF!</v>
      </c>
      <c r="BM4547" s="5" t="s">
        <v>9376</v>
      </c>
      <c r="BN4547" s="5" t="s">
        <v>2982</v>
      </c>
      <c r="BO4547" s="5" t="s">
        <v>5618</v>
      </c>
      <c r="BU4547" s="5" t="s">
        <v>9376</v>
      </c>
      <c r="BV4547" s="5" t="s">
        <v>2982</v>
      </c>
      <c r="BW4547" s="5" t="s">
        <v>5618</v>
      </c>
    </row>
    <row r="4548" spans="51:75" x14ac:dyDescent="0.3">
      <c r="AY4548" s="12" t="e">
        <f>VLOOKUP(C4548,#REF!, 2,FALSE)</f>
        <v>#REF!</v>
      </c>
      <c r="BM4548" s="5" t="s">
        <v>9377</v>
      </c>
      <c r="BN4548" s="5" t="s">
        <v>661</v>
      </c>
      <c r="BO4548" s="5" t="s">
        <v>4767</v>
      </c>
      <c r="BU4548" s="5" t="s">
        <v>9377</v>
      </c>
      <c r="BV4548" s="5" t="s">
        <v>661</v>
      </c>
      <c r="BW4548" s="5" t="s">
        <v>4767</v>
      </c>
    </row>
    <row r="4549" spans="51:75" x14ac:dyDescent="0.3">
      <c r="AY4549" s="12" t="e">
        <f>VLOOKUP(C4549,#REF!, 2,FALSE)</f>
        <v>#REF!</v>
      </c>
      <c r="BM4549" s="5" t="s">
        <v>9379</v>
      </c>
      <c r="BN4549" s="5" t="s">
        <v>2982</v>
      </c>
      <c r="BO4549" s="5" t="s">
        <v>9380</v>
      </c>
      <c r="BU4549" s="5" t="s">
        <v>9379</v>
      </c>
      <c r="BV4549" s="5" t="s">
        <v>2982</v>
      </c>
      <c r="BW4549" s="5" t="s">
        <v>9380</v>
      </c>
    </row>
    <row r="4550" spans="51:75" x14ac:dyDescent="0.3">
      <c r="AY4550" s="12" t="e">
        <f>VLOOKUP(C4550,#REF!, 2,FALSE)</f>
        <v>#REF!</v>
      </c>
      <c r="BM4550" s="5" t="s">
        <v>9381</v>
      </c>
      <c r="BN4550" s="5" t="s">
        <v>3261</v>
      </c>
      <c r="BO4550" s="5" t="s">
        <v>3016</v>
      </c>
      <c r="BU4550" s="5" t="s">
        <v>9381</v>
      </c>
      <c r="BV4550" s="5" t="s">
        <v>3261</v>
      </c>
      <c r="BW4550" s="5" t="s">
        <v>3016</v>
      </c>
    </row>
    <row r="4551" spans="51:75" x14ac:dyDescent="0.3">
      <c r="AY4551" s="12" t="e">
        <f>VLOOKUP(C4551,#REF!, 2,FALSE)</f>
        <v>#REF!</v>
      </c>
      <c r="BM4551" s="5" t="s">
        <v>9382</v>
      </c>
      <c r="BN4551" s="5" t="s">
        <v>3261</v>
      </c>
      <c r="BO4551" s="5" t="s">
        <v>9383</v>
      </c>
      <c r="BU4551" s="5" t="s">
        <v>9382</v>
      </c>
      <c r="BV4551" s="5" t="s">
        <v>3261</v>
      </c>
      <c r="BW4551" s="5" t="s">
        <v>9383</v>
      </c>
    </row>
    <row r="4552" spans="51:75" x14ac:dyDescent="0.3">
      <c r="AY4552" s="12" t="e">
        <f>VLOOKUP(C4552,#REF!, 2,FALSE)</f>
        <v>#REF!</v>
      </c>
      <c r="BM4552" s="5" t="s">
        <v>9384</v>
      </c>
      <c r="BN4552" s="5" t="s">
        <v>739</v>
      </c>
      <c r="BO4552" s="5" t="s">
        <v>7247</v>
      </c>
      <c r="BU4552" s="5" t="s">
        <v>9384</v>
      </c>
      <c r="BV4552" s="5" t="s">
        <v>739</v>
      </c>
      <c r="BW4552" s="5" t="s">
        <v>7247</v>
      </c>
    </row>
    <row r="4553" spans="51:75" x14ac:dyDescent="0.3">
      <c r="AY4553" s="12" t="e">
        <f>VLOOKUP(C4553,#REF!, 2,FALSE)</f>
        <v>#REF!</v>
      </c>
      <c r="BM4553" s="5" t="s">
        <v>9385</v>
      </c>
      <c r="BN4553" s="5" t="s">
        <v>802</v>
      </c>
      <c r="BO4553" s="5" t="s">
        <v>5915</v>
      </c>
      <c r="BU4553" s="5" t="s">
        <v>9385</v>
      </c>
      <c r="BV4553" s="5" t="s">
        <v>802</v>
      </c>
      <c r="BW4553" s="5" t="s">
        <v>5915</v>
      </c>
    </row>
    <row r="4554" spans="51:75" x14ac:dyDescent="0.3">
      <c r="AY4554" s="12" t="e">
        <f>VLOOKUP(C4554,#REF!, 2,FALSE)</f>
        <v>#REF!</v>
      </c>
      <c r="BM4554" s="5" t="s">
        <v>1639</v>
      </c>
      <c r="BN4554" s="5" t="s">
        <v>800</v>
      </c>
      <c r="BO4554" s="5" t="s">
        <v>9386</v>
      </c>
      <c r="BU4554" s="5" t="s">
        <v>1639</v>
      </c>
      <c r="BV4554" s="5" t="s">
        <v>800</v>
      </c>
      <c r="BW4554" s="5" t="s">
        <v>9386</v>
      </c>
    </row>
    <row r="4555" spans="51:75" x14ac:dyDescent="0.3">
      <c r="AY4555" s="12" t="e">
        <f>VLOOKUP(C4555,#REF!, 2,FALSE)</f>
        <v>#REF!</v>
      </c>
      <c r="BM4555" s="5" t="s">
        <v>1640</v>
      </c>
      <c r="BN4555" s="5" t="s">
        <v>1073</v>
      </c>
      <c r="BO4555" s="5" t="s">
        <v>8678</v>
      </c>
      <c r="BU4555" s="5" t="s">
        <v>1640</v>
      </c>
      <c r="BV4555" s="5" t="s">
        <v>1073</v>
      </c>
      <c r="BW4555" s="5" t="s">
        <v>8678</v>
      </c>
    </row>
    <row r="4556" spans="51:75" x14ac:dyDescent="0.3">
      <c r="AY4556" s="12" t="e">
        <f>VLOOKUP(C4556,#REF!, 2,FALSE)</f>
        <v>#REF!</v>
      </c>
      <c r="BM4556" s="5" t="s">
        <v>9387</v>
      </c>
      <c r="BN4556" s="5" t="s">
        <v>802</v>
      </c>
      <c r="BO4556" s="5" t="s">
        <v>2986</v>
      </c>
      <c r="BU4556" s="5" t="s">
        <v>9387</v>
      </c>
      <c r="BV4556" s="5" t="s">
        <v>802</v>
      </c>
      <c r="BW4556" s="5" t="s">
        <v>2986</v>
      </c>
    </row>
    <row r="4557" spans="51:75" x14ac:dyDescent="0.3">
      <c r="AY4557" s="12" t="e">
        <f>VLOOKUP(C4557,#REF!, 2,FALSE)</f>
        <v>#REF!</v>
      </c>
      <c r="BM4557" s="5" t="s">
        <v>9388</v>
      </c>
      <c r="BN4557" s="5" t="s">
        <v>800</v>
      </c>
      <c r="BO4557" s="5" t="s">
        <v>9389</v>
      </c>
      <c r="BU4557" s="5" t="s">
        <v>9388</v>
      </c>
      <c r="BV4557" s="5" t="s">
        <v>800</v>
      </c>
      <c r="BW4557" s="5" t="s">
        <v>9389</v>
      </c>
    </row>
    <row r="4558" spans="51:75" x14ac:dyDescent="0.3">
      <c r="AY4558" s="12" t="e">
        <f>VLOOKUP(C4558,#REF!, 2,FALSE)</f>
        <v>#REF!</v>
      </c>
      <c r="BM4558" s="5" t="s">
        <v>9390</v>
      </c>
      <c r="BN4558" s="5" t="s">
        <v>781</v>
      </c>
      <c r="BO4558" s="5" t="s">
        <v>8608</v>
      </c>
      <c r="BU4558" s="5" t="s">
        <v>9390</v>
      </c>
      <c r="BV4558" s="5" t="s">
        <v>781</v>
      </c>
      <c r="BW4558" s="5" t="s">
        <v>8608</v>
      </c>
    </row>
    <row r="4559" spans="51:75" x14ac:dyDescent="0.3">
      <c r="AY4559" s="12" t="e">
        <f>VLOOKUP(C4559,#REF!, 2,FALSE)</f>
        <v>#REF!</v>
      </c>
      <c r="BM4559" s="5" t="s">
        <v>9391</v>
      </c>
      <c r="BN4559" s="5" t="s">
        <v>619</v>
      </c>
      <c r="BO4559" s="5" t="s">
        <v>2723</v>
      </c>
      <c r="BU4559" s="5" t="s">
        <v>9391</v>
      </c>
      <c r="BV4559" s="5" t="s">
        <v>619</v>
      </c>
      <c r="BW4559" s="5" t="s">
        <v>2723</v>
      </c>
    </row>
    <row r="4560" spans="51:75" x14ac:dyDescent="0.3">
      <c r="AY4560" s="12" t="e">
        <f>VLOOKUP(C4560,#REF!, 2,FALSE)</f>
        <v>#REF!</v>
      </c>
      <c r="BM4560" s="5" t="s">
        <v>9392</v>
      </c>
      <c r="BN4560" s="5" t="s">
        <v>619</v>
      </c>
      <c r="BO4560" s="5" t="s">
        <v>789</v>
      </c>
      <c r="BU4560" s="5" t="s">
        <v>9392</v>
      </c>
      <c r="BV4560" s="5" t="s">
        <v>619</v>
      </c>
      <c r="BW4560" s="5" t="s">
        <v>789</v>
      </c>
    </row>
    <row r="4561" spans="51:75" x14ac:dyDescent="0.3">
      <c r="AY4561" s="12" t="e">
        <f>VLOOKUP(C4561,#REF!, 2,FALSE)</f>
        <v>#REF!</v>
      </c>
      <c r="BM4561" s="5" t="s">
        <v>9393</v>
      </c>
      <c r="BN4561" s="5" t="s">
        <v>618</v>
      </c>
      <c r="BO4561" s="5" t="s">
        <v>9394</v>
      </c>
      <c r="BU4561" s="5" t="s">
        <v>9393</v>
      </c>
      <c r="BV4561" s="5" t="s">
        <v>618</v>
      </c>
      <c r="BW4561" s="5" t="s">
        <v>9394</v>
      </c>
    </row>
    <row r="4562" spans="51:75" x14ac:dyDescent="0.3">
      <c r="AY4562" s="12" t="e">
        <f>VLOOKUP(C4562,#REF!, 2,FALSE)</f>
        <v>#REF!</v>
      </c>
      <c r="BM4562" s="5" t="s">
        <v>9395</v>
      </c>
      <c r="BN4562" s="5" t="s">
        <v>665</v>
      </c>
      <c r="BO4562" s="5" t="s">
        <v>5152</v>
      </c>
      <c r="BU4562" s="5" t="s">
        <v>9395</v>
      </c>
      <c r="BV4562" s="5" t="s">
        <v>665</v>
      </c>
      <c r="BW4562" s="5" t="s">
        <v>5152</v>
      </c>
    </row>
    <row r="4563" spans="51:75" x14ac:dyDescent="0.3">
      <c r="AY4563" s="12" t="e">
        <f>VLOOKUP(C4563,#REF!, 2,FALSE)</f>
        <v>#REF!</v>
      </c>
      <c r="BM4563" s="5" t="s">
        <v>9397</v>
      </c>
      <c r="BN4563" s="5" t="s">
        <v>665</v>
      </c>
      <c r="BO4563" s="5" t="s">
        <v>9229</v>
      </c>
      <c r="BU4563" s="5" t="s">
        <v>9397</v>
      </c>
      <c r="BV4563" s="5" t="s">
        <v>665</v>
      </c>
      <c r="BW4563" s="5" t="s">
        <v>9229</v>
      </c>
    </row>
    <row r="4564" spans="51:75" x14ac:dyDescent="0.3">
      <c r="AY4564" s="12" t="e">
        <f>VLOOKUP(C4564,#REF!, 2,FALSE)</f>
        <v>#REF!</v>
      </c>
      <c r="BM4564" s="5" t="s">
        <v>9398</v>
      </c>
      <c r="BN4564" s="5" t="s">
        <v>699</v>
      </c>
      <c r="BO4564" s="5" t="s">
        <v>9399</v>
      </c>
      <c r="BU4564" s="5" t="s">
        <v>9398</v>
      </c>
      <c r="BV4564" s="5" t="s">
        <v>699</v>
      </c>
      <c r="BW4564" s="5" t="s">
        <v>9399</v>
      </c>
    </row>
    <row r="4565" spans="51:75" x14ac:dyDescent="0.3">
      <c r="AY4565" s="12" t="e">
        <f>VLOOKUP(C4565,#REF!, 2,FALSE)</f>
        <v>#REF!</v>
      </c>
      <c r="BM4565" s="5" t="s">
        <v>1641</v>
      </c>
      <c r="BN4565" s="5" t="s">
        <v>865</v>
      </c>
      <c r="BO4565" s="5" t="s">
        <v>9400</v>
      </c>
      <c r="BU4565" s="5" t="s">
        <v>1641</v>
      </c>
      <c r="BV4565" s="5" t="s">
        <v>865</v>
      </c>
      <c r="BW4565" s="5" t="s">
        <v>9400</v>
      </c>
    </row>
    <row r="4566" spans="51:75" x14ac:dyDescent="0.3">
      <c r="AY4566" s="12" t="e">
        <f>VLOOKUP(C4566,#REF!, 2,FALSE)</f>
        <v>#REF!</v>
      </c>
      <c r="BM4566" s="5" t="s">
        <v>9401</v>
      </c>
      <c r="BN4566" s="5" t="s">
        <v>865</v>
      </c>
      <c r="BO4566" s="5" t="s">
        <v>3145</v>
      </c>
      <c r="BU4566" s="5" t="s">
        <v>9401</v>
      </c>
      <c r="BV4566" s="5" t="s">
        <v>865</v>
      </c>
      <c r="BW4566" s="5" t="s">
        <v>3145</v>
      </c>
    </row>
    <row r="4567" spans="51:75" x14ac:dyDescent="0.3">
      <c r="AY4567" s="12" t="e">
        <f>VLOOKUP(C4567,#REF!, 2,FALSE)</f>
        <v>#REF!</v>
      </c>
      <c r="BM4567" s="5" t="s">
        <v>1642</v>
      </c>
      <c r="BN4567" s="5" t="s">
        <v>865</v>
      </c>
      <c r="BO4567" s="5" t="s">
        <v>4103</v>
      </c>
      <c r="BU4567" s="5" t="s">
        <v>1642</v>
      </c>
      <c r="BV4567" s="5" t="s">
        <v>865</v>
      </c>
      <c r="BW4567" s="5" t="s">
        <v>4103</v>
      </c>
    </row>
    <row r="4568" spans="51:75" x14ac:dyDescent="0.3">
      <c r="AY4568" s="12" t="e">
        <f>VLOOKUP(C4568,#REF!, 2,FALSE)</f>
        <v>#REF!</v>
      </c>
      <c r="BM4568" s="5" t="s">
        <v>1643</v>
      </c>
      <c r="BN4568" s="5" t="s">
        <v>783</v>
      </c>
      <c r="BO4568" s="5" t="s">
        <v>2167</v>
      </c>
      <c r="BU4568" s="5" t="s">
        <v>1643</v>
      </c>
      <c r="BV4568" s="5" t="s">
        <v>783</v>
      </c>
      <c r="BW4568" s="5" t="s">
        <v>2167</v>
      </c>
    </row>
    <row r="4569" spans="51:75" x14ac:dyDescent="0.3">
      <c r="AY4569" s="12" t="e">
        <f>VLOOKUP(C4569,#REF!, 2,FALSE)</f>
        <v>#REF!</v>
      </c>
      <c r="BM4569" s="5" t="s">
        <v>9403</v>
      </c>
      <c r="BN4569" s="5" t="s">
        <v>615</v>
      </c>
      <c r="BO4569" s="5" t="s">
        <v>9404</v>
      </c>
      <c r="BU4569" s="5" t="s">
        <v>9403</v>
      </c>
      <c r="BV4569" s="5" t="s">
        <v>615</v>
      </c>
      <c r="BW4569" s="5" t="s">
        <v>9404</v>
      </c>
    </row>
    <row r="4570" spans="51:75" x14ac:dyDescent="0.3">
      <c r="AY4570" s="12" t="e">
        <f>VLOOKUP(C4570,#REF!, 2,FALSE)</f>
        <v>#REF!</v>
      </c>
      <c r="BM4570" s="5" t="s">
        <v>9405</v>
      </c>
      <c r="BN4570" s="5" t="s">
        <v>1345</v>
      </c>
      <c r="BO4570" s="5" t="s">
        <v>8507</v>
      </c>
      <c r="BU4570" s="5" t="s">
        <v>9405</v>
      </c>
      <c r="BV4570" s="5" t="s">
        <v>1345</v>
      </c>
      <c r="BW4570" s="5" t="s">
        <v>8507</v>
      </c>
    </row>
    <row r="4571" spans="51:75" x14ac:dyDescent="0.3">
      <c r="AY4571" s="12" t="e">
        <f>VLOOKUP(C4571,#REF!, 2,FALSE)</f>
        <v>#REF!</v>
      </c>
      <c r="BM4571" s="5" t="s">
        <v>582</v>
      </c>
      <c r="BN4571" s="5" t="s">
        <v>669</v>
      </c>
      <c r="BO4571" s="5" t="s">
        <v>9406</v>
      </c>
      <c r="BU4571" s="5" t="s">
        <v>582</v>
      </c>
      <c r="BV4571" s="5" t="s">
        <v>669</v>
      </c>
      <c r="BW4571" s="5" t="s">
        <v>9406</v>
      </c>
    </row>
    <row r="4572" spans="51:75" x14ac:dyDescent="0.3">
      <c r="AY4572" s="12" t="e">
        <f>VLOOKUP(C4572,#REF!, 2,FALSE)</f>
        <v>#REF!</v>
      </c>
      <c r="BM4572" s="5" t="s">
        <v>9407</v>
      </c>
      <c r="BN4572" s="5" t="s">
        <v>813</v>
      </c>
      <c r="BO4572" s="5" t="s">
        <v>1601</v>
      </c>
      <c r="BU4572" s="5" t="s">
        <v>9407</v>
      </c>
      <c r="BV4572" s="5" t="s">
        <v>813</v>
      </c>
      <c r="BW4572" s="5" t="s">
        <v>1601</v>
      </c>
    </row>
    <row r="4573" spans="51:75" x14ac:dyDescent="0.3">
      <c r="AY4573" s="12" t="e">
        <f>VLOOKUP(C4573,#REF!, 2,FALSE)</f>
        <v>#REF!</v>
      </c>
      <c r="BM4573" s="5" t="s">
        <v>9408</v>
      </c>
      <c r="BN4573" s="5" t="s">
        <v>621</v>
      </c>
      <c r="BO4573" s="5" t="s">
        <v>9409</v>
      </c>
      <c r="BU4573" s="5" t="s">
        <v>9408</v>
      </c>
      <c r="BV4573" s="5" t="s">
        <v>621</v>
      </c>
      <c r="BW4573" s="5" t="s">
        <v>9409</v>
      </c>
    </row>
    <row r="4574" spans="51:75" x14ac:dyDescent="0.3">
      <c r="AY4574" s="12" t="e">
        <f>VLOOKUP(C4574,#REF!, 2,FALSE)</f>
        <v>#REF!</v>
      </c>
      <c r="BM4574" s="5" t="s">
        <v>9410</v>
      </c>
      <c r="BN4574" s="5" t="s">
        <v>623</v>
      </c>
      <c r="BO4574" s="5" t="s">
        <v>3877</v>
      </c>
      <c r="BU4574" s="5" t="s">
        <v>9410</v>
      </c>
      <c r="BV4574" s="5" t="s">
        <v>623</v>
      </c>
      <c r="BW4574" s="5" t="s">
        <v>3877</v>
      </c>
    </row>
    <row r="4575" spans="51:75" x14ac:dyDescent="0.3">
      <c r="AY4575" s="12" t="e">
        <f>VLOOKUP(C4575,#REF!, 2,FALSE)</f>
        <v>#REF!</v>
      </c>
      <c r="BM4575" s="5" t="s">
        <v>9411</v>
      </c>
      <c r="BN4575" s="5" t="s">
        <v>3210</v>
      </c>
      <c r="BO4575" s="5" t="s">
        <v>5740</v>
      </c>
      <c r="BU4575" s="5" t="s">
        <v>9411</v>
      </c>
      <c r="BV4575" s="5" t="s">
        <v>3210</v>
      </c>
      <c r="BW4575" s="5" t="s">
        <v>5740</v>
      </c>
    </row>
    <row r="4576" spans="51:75" x14ac:dyDescent="0.3">
      <c r="AY4576" s="12" t="e">
        <f>VLOOKUP(C4576,#REF!, 2,FALSE)</f>
        <v>#REF!</v>
      </c>
      <c r="BM4576" s="5" t="s">
        <v>9412</v>
      </c>
      <c r="BN4576" s="5" t="s">
        <v>844</v>
      </c>
      <c r="BO4576" s="5" t="s">
        <v>6847</v>
      </c>
      <c r="BU4576" s="5" t="s">
        <v>9412</v>
      </c>
      <c r="BV4576" s="5" t="s">
        <v>844</v>
      </c>
      <c r="BW4576" s="5" t="s">
        <v>6847</v>
      </c>
    </row>
    <row r="4577" spans="51:75" x14ac:dyDescent="0.3">
      <c r="AY4577" s="12" t="e">
        <f>VLOOKUP(C4577,#REF!, 2,FALSE)</f>
        <v>#REF!</v>
      </c>
      <c r="BM4577" s="5" t="s">
        <v>9413</v>
      </c>
      <c r="BN4577" s="5" t="s">
        <v>3010</v>
      </c>
      <c r="BO4577" s="5" t="s">
        <v>8676</v>
      </c>
      <c r="BU4577" s="5" t="s">
        <v>9413</v>
      </c>
      <c r="BV4577" s="5" t="s">
        <v>3010</v>
      </c>
      <c r="BW4577" s="5" t="s">
        <v>8676</v>
      </c>
    </row>
    <row r="4578" spans="51:75" x14ac:dyDescent="0.3">
      <c r="AY4578" s="12" t="e">
        <f>VLOOKUP(C4578,#REF!, 2,FALSE)</f>
        <v>#REF!</v>
      </c>
      <c r="BM4578" s="5" t="s">
        <v>1644</v>
      </c>
      <c r="BN4578" s="5" t="s">
        <v>3210</v>
      </c>
      <c r="BO4578" s="5" t="s">
        <v>9414</v>
      </c>
      <c r="BU4578" s="5" t="s">
        <v>1644</v>
      </c>
      <c r="BV4578" s="5" t="s">
        <v>3210</v>
      </c>
      <c r="BW4578" s="5" t="s">
        <v>9414</v>
      </c>
    </row>
    <row r="4579" spans="51:75" x14ac:dyDescent="0.3">
      <c r="AY4579" s="12" t="e">
        <f>VLOOKUP(C4579,#REF!, 2,FALSE)</f>
        <v>#REF!</v>
      </c>
      <c r="BM4579" s="5" t="s">
        <v>1645</v>
      </c>
      <c r="BN4579" s="5" t="s">
        <v>790</v>
      </c>
      <c r="BO4579" s="5" t="s">
        <v>3595</v>
      </c>
      <c r="BU4579" s="5" t="s">
        <v>1645</v>
      </c>
      <c r="BV4579" s="5" t="s">
        <v>790</v>
      </c>
      <c r="BW4579" s="5" t="s">
        <v>3595</v>
      </c>
    </row>
    <row r="4580" spans="51:75" x14ac:dyDescent="0.3">
      <c r="AY4580" s="12" t="e">
        <f>VLOOKUP(C4580,#REF!, 2,FALSE)</f>
        <v>#REF!</v>
      </c>
      <c r="BM4580" s="5" t="s">
        <v>1646</v>
      </c>
      <c r="BN4580" s="5" t="s">
        <v>790</v>
      </c>
      <c r="BO4580" s="5" t="s">
        <v>9416</v>
      </c>
      <c r="BU4580" s="5" t="s">
        <v>1646</v>
      </c>
      <c r="BV4580" s="5" t="s">
        <v>790</v>
      </c>
      <c r="BW4580" s="5" t="s">
        <v>9416</v>
      </c>
    </row>
    <row r="4581" spans="51:75" x14ac:dyDescent="0.3">
      <c r="AY4581" s="12" t="e">
        <f>VLOOKUP(C4581,#REF!, 2,FALSE)</f>
        <v>#REF!</v>
      </c>
      <c r="BM4581" s="5" t="s">
        <v>9417</v>
      </c>
      <c r="BN4581" s="5" t="s">
        <v>806</v>
      </c>
      <c r="BO4581" s="5" t="s">
        <v>9418</v>
      </c>
      <c r="BU4581" s="5" t="s">
        <v>9417</v>
      </c>
      <c r="BV4581" s="5" t="s">
        <v>806</v>
      </c>
      <c r="BW4581" s="5" t="s">
        <v>9418</v>
      </c>
    </row>
    <row r="4582" spans="51:75" x14ac:dyDescent="0.3">
      <c r="AY4582" s="12" t="e">
        <f>VLOOKUP(C4582,#REF!, 2,FALSE)</f>
        <v>#REF!</v>
      </c>
      <c r="BM4582" s="5" t="s">
        <v>1647</v>
      </c>
      <c r="BN4582" s="5" t="s">
        <v>3210</v>
      </c>
      <c r="BO4582" s="5" t="s">
        <v>9419</v>
      </c>
      <c r="BU4582" s="5" t="s">
        <v>1647</v>
      </c>
      <c r="BV4582" s="5" t="s">
        <v>3210</v>
      </c>
      <c r="BW4582" s="5" t="s">
        <v>9419</v>
      </c>
    </row>
    <row r="4583" spans="51:75" x14ac:dyDescent="0.3">
      <c r="AY4583" s="12" t="e">
        <f>VLOOKUP(C4583,#REF!, 2,FALSE)</f>
        <v>#REF!</v>
      </c>
      <c r="BM4583" s="5" t="s">
        <v>9420</v>
      </c>
      <c r="BN4583" s="5" t="s">
        <v>774</v>
      </c>
      <c r="BO4583" s="5" t="s">
        <v>5707</v>
      </c>
      <c r="BU4583" s="5" t="s">
        <v>9420</v>
      </c>
      <c r="BV4583" s="5" t="s">
        <v>774</v>
      </c>
      <c r="BW4583" s="5" t="s">
        <v>5707</v>
      </c>
    </row>
    <row r="4584" spans="51:75" x14ac:dyDescent="0.3">
      <c r="AY4584" s="12" t="e">
        <f>VLOOKUP(C4584,#REF!, 2,FALSE)</f>
        <v>#REF!</v>
      </c>
      <c r="BM4584" s="5" t="s">
        <v>1648</v>
      </c>
      <c r="BN4584" s="5" t="s">
        <v>3210</v>
      </c>
      <c r="BO4584" s="5" t="s">
        <v>9421</v>
      </c>
      <c r="BU4584" s="5" t="s">
        <v>1648</v>
      </c>
      <c r="BV4584" s="5" t="s">
        <v>3210</v>
      </c>
      <c r="BW4584" s="5" t="s">
        <v>9421</v>
      </c>
    </row>
    <row r="4585" spans="51:75" x14ac:dyDescent="0.3">
      <c r="AY4585" s="12" t="e">
        <f>VLOOKUP(C4585,#REF!, 2,FALSE)</f>
        <v>#REF!</v>
      </c>
      <c r="BM4585" s="5" t="s">
        <v>583</v>
      </c>
      <c r="BN4585" s="5" t="s">
        <v>931</v>
      </c>
      <c r="BO4585" s="5" t="s">
        <v>2701</v>
      </c>
      <c r="BU4585" s="5" t="s">
        <v>583</v>
      </c>
      <c r="BV4585" s="5" t="s">
        <v>931</v>
      </c>
      <c r="BW4585" s="5" t="s">
        <v>2701</v>
      </c>
    </row>
    <row r="4586" spans="51:75" x14ac:dyDescent="0.3">
      <c r="AY4586" s="12" t="e">
        <f>VLOOKUP(C4586,#REF!, 2,FALSE)</f>
        <v>#REF!</v>
      </c>
      <c r="BM4586" s="5" t="s">
        <v>9422</v>
      </c>
      <c r="BN4586" s="5" t="s">
        <v>778</v>
      </c>
      <c r="BO4586" s="5" t="s">
        <v>1732</v>
      </c>
      <c r="BU4586" s="5" t="s">
        <v>9422</v>
      </c>
      <c r="BV4586" s="5" t="s">
        <v>778</v>
      </c>
      <c r="BW4586" s="5" t="s">
        <v>1732</v>
      </c>
    </row>
    <row r="4587" spans="51:75" x14ac:dyDescent="0.3">
      <c r="AY4587" s="12" t="e">
        <f>VLOOKUP(C4587,#REF!, 2,FALSE)</f>
        <v>#REF!</v>
      </c>
      <c r="BM4587" s="5" t="s">
        <v>9423</v>
      </c>
      <c r="BN4587" s="5" t="s">
        <v>2982</v>
      </c>
      <c r="BO4587" s="5" t="s">
        <v>8545</v>
      </c>
      <c r="BU4587" s="5" t="s">
        <v>9423</v>
      </c>
      <c r="BV4587" s="5" t="s">
        <v>2982</v>
      </c>
      <c r="BW4587" s="5" t="s">
        <v>8545</v>
      </c>
    </row>
    <row r="4588" spans="51:75" x14ac:dyDescent="0.3">
      <c r="AY4588" s="12" t="e">
        <f>VLOOKUP(C4588,#REF!, 2,FALSE)</f>
        <v>#REF!</v>
      </c>
      <c r="BM4588" s="5" t="s">
        <v>9424</v>
      </c>
      <c r="BN4588" s="5" t="s">
        <v>640</v>
      </c>
      <c r="BO4588" s="5" t="s">
        <v>9425</v>
      </c>
      <c r="BU4588" s="5" t="s">
        <v>9424</v>
      </c>
      <c r="BV4588" s="5" t="s">
        <v>640</v>
      </c>
      <c r="BW4588" s="5" t="s">
        <v>9425</v>
      </c>
    </row>
    <row r="4589" spans="51:75" x14ac:dyDescent="0.3">
      <c r="AY4589" s="12" t="e">
        <f>VLOOKUP(C4589,#REF!, 2,FALSE)</f>
        <v>#REF!</v>
      </c>
      <c r="BM4589" s="5" t="s">
        <v>9426</v>
      </c>
      <c r="BN4589" s="5" t="s">
        <v>739</v>
      </c>
      <c r="BO4589" s="5" t="s">
        <v>7980</v>
      </c>
      <c r="BU4589" s="5" t="s">
        <v>9426</v>
      </c>
      <c r="BV4589" s="5" t="s">
        <v>739</v>
      </c>
      <c r="BW4589" s="5" t="s">
        <v>7980</v>
      </c>
    </row>
    <row r="4590" spans="51:75" x14ac:dyDescent="0.3">
      <c r="AY4590" s="12" t="e">
        <f>VLOOKUP(C4590,#REF!, 2,FALSE)</f>
        <v>#REF!</v>
      </c>
      <c r="BM4590" s="5" t="s">
        <v>9427</v>
      </c>
      <c r="BN4590" s="5" t="s">
        <v>1270</v>
      </c>
      <c r="BO4590" s="5" t="s">
        <v>8880</v>
      </c>
      <c r="BU4590" s="5" t="s">
        <v>9427</v>
      </c>
      <c r="BV4590" s="5" t="s">
        <v>1270</v>
      </c>
      <c r="BW4590" s="5" t="s">
        <v>8880</v>
      </c>
    </row>
    <row r="4591" spans="51:75" x14ac:dyDescent="0.3">
      <c r="AY4591" s="12" t="e">
        <f>VLOOKUP(C4591,#REF!, 2,FALSE)</f>
        <v>#REF!</v>
      </c>
      <c r="BM4591" s="5" t="s">
        <v>9428</v>
      </c>
      <c r="BN4591" s="5" t="s">
        <v>855</v>
      </c>
      <c r="BO4591" s="5" t="s">
        <v>9429</v>
      </c>
      <c r="BU4591" s="5" t="s">
        <v>9428</v>
      </c>
      <c r="BV4591" s="5" t="s">
        <v>855</v>
      </c>
      <c r="BW4591" s="5" t="s">
        <v>9429</v>
      </c>
    </row>
    <row r="4592" spans="51:75" x14ac:dyDescent="0.3">
      <c r="AY4592" s="12" t="e">
        <f>VLOOKUP(C4592,#REF!, 2,FALSE)</f>
        <v>#REF!</v>
      </c>
      <c r="BM4592" s="5" t="s">
        <v>9430</v>
      </c>
      <c r="BN4592" s="5" t="s">
        <v>929</v>
      </c>
      <c r="BO4592" s="5" t="s">
        <v>947</v>
      </c>
      <c r="BU4592" s="5" t="s">
        <v>9430</v>
      </c>
      <c r="BV4592" s="5" t="s">
        <v>929</v>
      </c>
      <c r="BW4592" s="5" t="s">
        <v>947</v>
      </c>
    </row>
    <row r="4593" spans="51:75" x14ac:dyDescent="0.3">
      <c r="AY4593" s="12" t="e">
        <f>VLOOKUP(C4593,#REF!, 2,FALSE)</f>
        <v>#REF!</v>
      </c>
      <c r="BM4593" s="5" t="s">
        <v>1649</v>
      </c>
      <c r="BN4593" s="5" t="s">
        <v>1016</v>
      </c>
      <c r="BO4593" s="5" t="s">
        <v>9432</v>
      </c>
      <c r="BU4593" s="5" t="s">
        <v>1649</v>
      </c>
      <c r="BV4593" s="5" t="s">
        <v>1016</v>
      </c>
      <c r="BW4593" s="5" t="s">
        <v>9432</v>
      </c>
    </row>
    <row r="4594" spans="51:75" x14ac:dyDescent="0.3">
      <c r="AY4594" s="12" t="e">
        <f>VLOOKUP(C4594,#REF!, 2,FALSE)</f>
        <v>#REF!</v>
      </c>
      <c r="BM4594" s="5" t="s">
        <v>9433</v>
      </c>
      <c r="BN4594" s="5" t="s">
        <v>929</v>
      </c>
      <c r="BO4594" s="5" t="s">
        <v>1969</v>
      </c>
      <c r="BU4594" s="5" t="s">
        <v>9433</v>
      </c>
      <c r="BV4594" s="5" t="s">
        <v>929</v>
      </c>
      <c r="BW4594" s="5" t="s">
        <v>1969</v>
      </c>
    </row>
    <row r="4595" spans="51:75" x14ac:dyDescent="0.3">
      <c r="AY4595" s="12" t="e">
        <f>VLOOKUP(C4595,#REF!, 2,FALSE)</f>
        <v>#REF!</v>
      </c>
      <c r="BM4595" s="5" t="s">
        <v>9434</v>
      </c>
      <c r="BN4595" s="5" t="s">
        <v>786</v>
      </c>
      <c r="BO4595" s="5" t="s">
        <v>9435</v>
      </c>
      <c r="BU4595" s="5" t="s">
        <v>9434</v>
      </c>
      <c r="BV4595" s="5" t="s">
        <v>786</v>
      </c>
      <c r="BW4595" s="5" t="s">
        <v>9435</v>
      </c>
    </row>
    <row r="4596" spans="51:75" x14ac:dyDescent="0.3">
      <c r="AY4596" s="12" t="e">
        <f>VLOOKUP(C4596,#REF!, 2,FALSE)</f>
        <v>#REF!</v>
      </c>
      <c r="BM4596" s="5" t="s">
        <v>9437</v>
      </c>
      <c r="BN4596" s="5" t="s">
        <v>2982</v>
      </c>
      <c r="BO4596" s="5" t="s">
        <v>9438</v>
      </c>
      <c r="BU4596" s="5" t="s">
        <v>9437</v>
      </c>
      <c r="BV4596" s="5" t="s">
        <v>2982</v>
      </c>
      <c r="BW4596" s="5" t="s">
        <v>9438</v>
      </c>
    </row>
    <row r="4597" spans="51:75" x14ac:dyDescent="0.3">
      <c r="AY4597" s="12" t="e">
        <f>VLOOKUP(C4597,#REF!, 2,FALSE)</f>
        <v>#REF!</v>
      </c>
      <c r="BM4597" s="5" t="s">
        <v>9439</v>
      </c>
      <c r="BN4597" s="5" t="s">
        <v>3210</v>
      </c>
      <c r="BO4597" s="5" t="s">
        <v>9440</v>
      </c>
      <c r="BU4597" s="5" t="s">
        <v>9439</v>
      </c>
      <c r="BV4597" s="5" t="s">
        <v>3210</v>
      </c>
      <c r="BW4597" s="5" t="s">
        <v>9440</v>
      </c>
    </row>
    <row r="4598" spans="51:75" x14ac:dyDescent="0.3">
      <c r="AY4598" s="12" t="e">
        <f>VLOOKUP(C4598,#REF!, 2,FALSE)</f>
        <v>#REF!</v>
      </c>
      <c r="BM4598" s="5" t="s">
        <v>9441</v>
      </c>
      <c r="BN4598" s="5" t="s">
        <v>949</v>
      </c>
      <c r="BO4598" s="5" t="s">
        <v>787</v>
      </c>
      <c r="BU4598" s="5" t="s">
        <v>9441</v>
      </c>
      <c r="BV4598" s="5" t="s">
        <v>949</v>
      </c>
      <c r="BW4598" s="5" t="s">
        <v>787</v>
      </c>
    </row>
    <row r="4599" spans="51:75" x14ac:dyDescent="0.3">
      <c r="AY4599" s="12" t="e">
        <f>VLOOKUP(C4599,#REF!, 2,FALSE)</f>
        <v>#REF!</v>
      </c>
      <c r="BM4599" s="5" t="s">
        <v>9442</v>
      </c>
      <c r="BN4599" s="5" t="s">
        <v>844</v>
      </c>
      <c r="BO4599" s="5" t="s">
        <v>2176</v>
      </c>
      <c r="BU4599" s="5" t="s">
        <v>9442</v>
      </c>
      <c r="BV4599" s="5" t="s">
        <v>844</v>
      </c>
      <c r="BW4599" s="5" t="s">
        <v>2176</v>
      </c>
    </row>
    <row r="4600" spans="51:75" x14ac:dyDescent="0.3">
      <c r="AY4600" s="12" t="e">
        <f>VLOOKUP(C4600,#REF!, 2,FALSE)</f>
        <v>#REF!</v>
      </c>
      <c r="BM4600" s="5" t="s">
        <v>9443</v>
      </c>
      <c r="BN4600" s="5" t="s">
        <v>614</v>
      </c>
      <c r="BO4600" s="5" t="s">
        <v>4957</v>
      </c>
      <c r="BU4600" s="5" t="s">
        <v>9443</v>
      </c>
      <c r="BV4600" s="5" t="s">
        <v>614</v>
      </c>
      <c r="BW4600" s="5" t="s">
        <v>4957</v>
      </c>
    </row>
    <row r="4601" spans="51:75" x14ac:dyDescent="0.3">
      <c r="AY4601" s="12" t="e">
        <f>VLOOKUP(C4601,#REF!, 2,FALSE)</f>
        <v>#REF!</v>
      </c>
      <c r="BM4601" s="5" t="s">
        <v>9444</v>
      </c>
      <c r="BN4601" s="5" t="s">
        <v>778</v>
      </c>
      <c r="BO4601" s="5" t="s">
        <v>2302</v>
      </c>
      <c r="BU4601" s="5" t="s">
        <v>9444</v>
      </c>
      <c r="BV4601" s="5" t="s">
        <v>778</v>
      </c>
      <c r="BW4601" s="5" t="s">
        <v>2302</v>
      </c>
    </row>
    <row r="4602" spans="51:75" x14ac:dyDescent="0.3">
      <c r="AY4602" s="12" t="e">
        <f>VLOOKUP(C4602,#REF!, 2,FALSE)</f>
        <v>#REF!</v>
      </c>
      <c r="BM4602" s="5" t="s">
        <v>1650</v>
      </c>
      <c r="BN4602" s="5" t="s">
        <v>1282</v>
      </c>
      <c r="BO4602" s="5" t="s">
        <v>2094</v>
      </c>
      <c r="BU4602" s="5" t="s">
        <v>1650</v>
      </c>
      <c r="BV4602" s="5" t="s">
        <v>1282</v>
      </c>
      <c r="BW4602" s="5" t="s">
        <v>2094</v>
      </c>
    </row>
    <row r="4603" spans="51:75" x14ac:dyDescent="0.3">
      <c r="AY4603" s="12" t="e">
        <f>VLOOKUP(C4603,#REF!, 2,FALSE)</f>
        <v>#REF!</v>
      </c>
      <c r="BM4603" s="5" t="s">
        <v>9446</v>
      </c>
      <c r="BN4603" s="5" t="s">
        <v>669</v>
      </c>
      <c r="BO4603" s="5" t="s">
        <v>9447</v>
      </c>
      <c r="BU4603" s="5" t="s">
        <v>9446</v>
      </c>
      <c r="BV4603" s="5" t="s">
        <v>669</v>
      </c>
      <c r="BW4603" s="5" t="s">
        <v>9447</v>
      </c>
    </row>
    <row r="4604" spans="51:75" x14ac:dyDescent="0.3">
      <c r="AY4604" s="12" t="e">
        <f>VLOOKUP(C4604,#REF!, 2,FALSE)</f>
        <v>#REF!</v>
      </c>
      <c r="BM4604" s="5" t="s">
        <v>1651</v>
      </c>
      <c r="BN4604" s="5" t="s">
        <v>943</v>
      </c>
      <c r="BO4604" s="5" t="s">
        <v>9448</v>
      </c>
      <c r="BU4604" s="5" t="s">
        <v>1651</v>
      </c>
      <c r="BV4604" s="5" t="s">
        <v>943</v>
      </c>
      <c r="BW4604" s="5" t="s">
        <v>9448</v>
      </c>
    </row>
    <row r="4605" spans="51:75" x14ac:dyDescent="0.3">
      <c r="AY4605" s="12" t="e">
        <f>VLOOKUP(C4605,#REF!, 2,FALSE)</f>
        <v>#REF!</v>
      </c>
      <c r="BM4605" s="5" t="s">
        <v>1652</v>
      </c>
      <c r="BN4605" s="5" t="s">
        <v>865</v>
      </c>
      <c r="BO4605" s="5" t="s">
        <v>1782</v>
      </c>
      <c r="BU4605" s="5" t="s">
        <v>1652</v>
      </c>
      <c r="BV4605" s="5" t="s">
        <v>865</v>
      </c>
      <c r="BW4605" s="5" t="s">
        <v>1782</v>
      </c>
    </row>
    <row r="4606" spans="51:75" x14ac:dyDescent="0.3">
      <c r="AY4606" s="12" t="e">
        <f>VLOOKUP(C4606,#REF!, 2,FALSE)</f>
        <v>#REF!</v>
      </c>
      <c r="BM4606" s="5" t="s">
        <v>9449</v>
      </c>
      <c r="BN4606" s="5" t="s">
        <v>639</v>
      </c>
      <c r="BO4606" s="5" t="s">
        <v>9450</v>
      </c>
      <c r="BU4606" s="5" t="s">
        <v>9449</v>
      </c>
      <c r="BV4606" s="5" t="s">
        <v>639</v>
      </c>
      <c r="BW4606" s="5" t="s">
        <v>9450</v>
      </c>
    </row>
    <row r="4607" spans="51:75" x14ac:dyDescent="0.3">
      <c r="AY4607" s="12" t="e">
        <f>VLOOKUP(C4607,#REF!, 2,FALSE)</f>
        <v>#REF!</v>
      </c>
      <c r="BM4607" s="5" t="s">
        <v>9452</v>
      </c>
      <c r="BN4607" s="5" t="s">
        <v>1345</v>
      </c>
      <c r="BO4607" s="5" t="s">
        <v>3833</v>
      </c>
      <c r="BU4607" s="5" t="s">
        <v>9452</v>
      </c>
      <c r="BV4607" s="5" t="s">
        <v>1345</v>
      </c>
      <c r="BW4607" s="5" t="s">
        <v>3833</v>
      </c>
    </row>
    <row r="4608" spans="51:75" x14ac:dyDescent="0.3">
      <c r="AY4608" s="12" t="e">
        <f>VLOOKUP(C4608,#REF!, 2,FALSE)</f>
        <v>#REF!</v>
      </c>
      <c r="BM4608" s="5" t="s">
        <v>9454</v>
      </c>
      <c r="BN4608" s="5" t="s">
        <v>3210</v>
      </c>
      <c r="BO4608" s="5" t="s">
        <v>6814</v>
      </c>
      <c r="BU4608" s="5" t="s">
        <v>9454</v>
      </c>
      <c r="BV4608" s="5" t="s">
        <v>3210</v>
      </c>
      <c r="BW4608" s="5" t="s">
        <v>6814</v>
      </c>
    </row>
    <row r="4609" spans="51:75" x14ac:dyDescent="0.3">
      <c r="AY4609" s="12" t="e">
        <f>VLOOKUP(C4609,#REF!, 2,FALSE)</f>
        <v>#REF!</v>
      </c>
      <c r="BM4609" s="5" t="s">
        <v>1653</v>
      </c>
      <c r="BN4609" s="5" t="s">
        <v>997</v>
      </c>
      <c r="BO4609" s="5" t="s">
        <v>9455</v>
      </c>
      <c r="BU4609" s="5" t="s">
        <v>1653</v>
      </c>
      <c r="BV4609" s="5" t="s">
        <v>997</v>
      </c>
      <c r="BW4609" s="5" t="s">
        <v>9455</v>
      </c>
    </row>
    <row r="4610" spans="51:75" x14ac:dyDescent="0.3">
      <c r="AY4610" s="12" t="e">
        <f>VLOOKUP(C4610,#REF!, 2,FALSE)</f>
        <v>#REF!</v>
      </c>
      <c r="BM4610" s="5" t="s">
        <v>584</v>
      </c>
      <c r="BN4610" s="5" t="s">
        <v>664</v>
      </c>
      <c r="BO4610" s="5" t="s">
        <v>8074</v>
      </c>
      <c r="BU4610" s="5" t="s">
        <v>584</v>
      </c>
      <c r="BV4610" s="5" t="s">
        <v>664</v>
      </c>
      <c r="BW4610" s="5" t="s">
        <v>8074</v>
      </c>
    </row>
    <row r="4611" spans="51:75" x14ac:dyDescent="0.3">
      <c r="AY4611" s="12" t="e">
        <f>VLOOKUP(C4611,#REF!, 2,FALSE)</f>
        <v>#REF!</v>
      </c>
      <c r="BM4611" s="5" t="s">
        <v>579</v>
      </c>
      <c r="BN4611" s="5" t="s">
        <v>699</v>
      </c>
      <c r="BO4611" s="5" t="s">
        <v>3609</v>
      </c>
      <c r="BU4611" s="5" t="s">
        <v>579</v>
      </c>
      <c r="BV4611" s="5" t="s">
        <v>699</v>
      </c>
      <c r="BW4611" s="5" t="s">
        <v>3609</v>
      </c>
    </row>
    <row r="4612" spans="51:75" x14ac:dyDescent="0.3">
      <c r="AY4612" s="12" t="e">
        <f>VLOOKUP(C4612,#REF!, 2,FALSE)</f>
        <v>#REF!</v>
      </c>
      <c r="BM4612" s="5" t="s">
        <v>9456</v>
      </c>
      <c r="BN4612" s="5" t="s">
        <v>1272</v>
      </c>
      <c r="BO4612" s="5" t="s">
        <v>9457</v>
      </c>
      <c r="BU4612" s="5" t="s">
        <v>9456</v>
      </c>
      <c r="BV4612" s="5" t="s">
        <v>1272</v>
      </c>
      <c r="BW4612" s="5" t="s">
        <v>9457</v>
      </c>
    </row>
    <row r="4613" spans="51:75" x14ac:dyDescent="0.3">
      <c r="AY4613" s="12" t="e">
        <f>VLOOKUP(C4613,#REF!, 2,FALSE)</f>
        <v>#REF!</v>
      </c>
      <c r="BM4613" s="5" t="s">
        <v>9458</v>
      </c>
      <c r="BN4613" s="5" t="s">
        <v>3261</v>
      </c>
      <c r="BO4613" s="5" t="s">
        <v>9459</v>
      </c>
      <c r="BU4613" s="5" t="s">
        <v>9458</v>
      </c>
      <c r="BV4613" s="5" t="s">
        <v>3261</v>
      </c>
      <c r="BW4613" s="5" t="s">
        <v>9459</v>
      </c>
    </row>
    <row r="4614" spans="51:75" x14ac:dyDescent="0.3">
      <c r="AY4614" s="12" t="e">
        <f>VLOOKUP(C4614,#REF!, 2,FALSE)</f>
        <v>#REF!</v>
      </c>
      <c r="BM4614" s="5" t="s">
        <v>9460</v>
      </c>
      <c r="BN4614" s="5" t="s">
        <v>3261</v>
      </c>
      <c r="BO4614" s="5" t="s">
        <v>6334</v>
      </c>
      <c r="BU4614" s="5" t="s">
        <v>9460</v>
      </c>
      <c r="BV4614" s="5" t="s">
        <v>3261</v>
      </c>
      <c r="BW4614" s="5" t="s">
        <v>6334</v>
      </c>
    </row>
    <row r="4615" spans="51:75" x14ac:dyDescent="0.3">
      <c r="AY4615" s="12" t="e">
        <f>VLOOKUP(C4615,#REF!, 2,FALSE)</f>
        <v>#REF!</v>
      </c>
      <c r="BM4615" s="5" t="s">
        <v>9461</v>
      </c>
      <c r="BN4615" s="5" t="s">
        <v>802</v>
      </c>
      <c r="BO4615" s="5" t="s">
        <v>3896</v>
      </c>
      <c r="BU4615" s="5" t="s">
        <v>9461</v>
      </c>
      <c r="BV4615" s="5" t="s">
        <v>802</v>
      </c>
      <c r="BW4615" s="5" t="s">
        <v>3896</v>
      </c>
    </row>
    <row r="4616" spans="51:75" x14ac:dyDescent="0.3">
      <c r="AY4616" s="12" t="e">
        <f>VLOOKUP(C4616,#REF!, 2,FALSE)</f>
        <v>#REF!</v>
      </c>
      <c r="BM4616" s="5" t="s">
        <v>587</v>
      </c>
      <c r="BN4616" s="5" t="s">
        <v>3210</v>
      </c>
      <c r="BO4616" s="5" t="s">
        <v>9462</v>
      </c>
      <c r="BU4616" s="5" t="s">
        <v>587</v>
      </c>
      <c r="BV4616" s="5" t="s">
        <v>3210</v>
      </c>
      <c r="BW4616" s="5" t="s">
        <v>9462</v>
      </c>
    </row>
    <row r="4617" spans="51:75" x14ac:dyDescent="0.3">
      <c r="AY4617" s="12" t="e">
        <f>VLOOKUP(C4617,#REF!, 2,FALSE)</f>
        <v>#REF!</v>
      </c>
      <c r="BM4617" s="5" t="s">
        <v>9463</v>
      </c>
      <c r="BN4617" s="5" t="s">
        <v>658</v>
      </c>
      <c r="BO4617" s="5" t="s">
        <v>9098</v>
      </c>
      <c r="BU4617" s="5" t="s">
        <v>9463</v>
      </c>
      <c r="BV4617" s="5" t="s">
        <v>658</v>
      </c>
      <c r="BW4617" s="5" t="s">
        <v>9098</v>
      </c>
    </row>
    <row r="4618" spans="51:75" x14ac:dyDescent="0.3">
      <c r="AY4618" s="12" t="e">
        <f>VLOOKUP(C4618,#REF!, 2,FALSE)</f>
        <v>#REF!</v>
      </c>
      <c r="BM4618" s="5" t="s">
        <v>9465</v>
      </c>
      <c r="BN4618" s="5" t="s">
        <v>697</v>
      </c>
      <c r="BO4618" s="5" t="s">
        <v>9467</v>
      </c>
      <c r="BU4618" s="5" t="s">
        <v>9465</v>
      </c>
      <c r="BV4618" s="5" t="s">
        <v>697</v>
      </c>
      <c r="BW4618" s="5" t="s">
        <v>9467</v>
      </c>
    </row>
    <row r="4619" spans="51:75" x14ac:dyDescent="0.3">
      <c r="AY4619" s="12" t="e">
        <f>VLOOKUP(C4619,#REF!, 2,FALSE)</f>
        <v>#REF!</v>
      </c>
      <c r="BM4619" s="5" t="s">
        <v>9468</v>
      </c>
      <c r="BN4619" s="5" t="s">
        <v>802</v>
      </c>
      <c r="BO4619" s="5" t="s">
        <v>8665</v>
      </c>
      <c r="BU4619" s="5" t="s">
        <v>9468</v>
      </c>
      <c r="BV4619" s="5" t="s">
        <v>802</v>
      </c>
      <c r="BW4619" s="5" t="s">
        <v>8665</v>
      </c>
    </row>
    <row r="4620" spans="51:75" x14ac:dyDescent="0.3">
      <c r="AY4620" s="12" t="e">
        <f>VLOOKUP(C4620,#REF!, 2,FALSE)</f>
        <v>#REF!</v>
      </c>
      <c r="BM4620" s="5" t="s">
        <v>9471</v>
      </c>
      <c r="BN4620" s="5" t="s">
        <v>1448</v>
      </c>
      <c r="BO4620" s="5" t="s">
        <v>1524</v>
      </c>
      <c r="BU4620" s="5" t="s">
        <v>9471</v>
      </c>
      <c r="BV4620" s="5" t="s">
        <v>1448</v>
      </c>
      <c r="BW4620" s="5" t="s">
        <v>1524</v>
      </c>
    </row>
    <row r="4621" spans="51:75" x14ac:dyDescent="0.3">
      <c r="AY4621" s="12" t="e">
        <f>VLOOKUP(C4621,#REF!, 2,FALSE)</f>
        <v>#REF!</v>
      </c>
      <c r="BM4621" s="5" t="s">
        <v>9472</v>
      </c>
      <c r="BN4621" s="5" t="s">
        <v>706</v>
      </c>
      <c r="BO4621" s="5" t="s">
        <v>2887</v>
      </c>
      <c r="BU4621" s="5" t="s">
        <v>9472</v>
      </c>
      <c r="BV4621" s="5" t="s">
        <v>706</v>
      </c>
      <c r="BW4621" s="5" t="s">
        <v>2887</v>
      </c>
    </row>
    <row r="4622" spans="51:75" x14ac:dyDescent="0.3">
      <c r="AY4622" s="12" t="e">
        <f>VLOOKUP(C4622,#REF!, 2,FALSE)</f>
        <v>#REF!</v>
      </c>
      <c r="BM4622" s="5" t="s">
        <v>9473</v>
      </c>
      <c r="BN4622" s="5" t="s">
        <v>1345</v>
      </c>
      <c r="BO4622" s="5" t="s">
        <v>9474</v>
      </c>
      <c r="BU4622" s="5" t="s">
        <v>9473</v>
      </c>
      <c r="BV4622" s="5" t="s">
        <v>1345</v>
      </c>
      <c r="BW4622" s="5" t="s">
        <v>9474</v>
      </c>
    </row>
    <row r="4623" spans="51:75" x14ac:dyDescent="0.3">
      <c r="AY4623" s="12" t="e">
        <f>VLOOKUP(C4623,#REF!, 2,FALSE)</f>
        <v>#REF!</v>
      </c>
      <c r="BM4623" s="5" t="s">
        <v>9475</v>
      </c>
      <c r="BN4623" s="5" t="s">
        <v>703</v>
      </c>
      <c r="BO4623" s="5" t="s">
        <v>9476</v>
      </c>
      <c r="BU4623" s="5" t="s">
        <v>9475</v>
      </c>
      <c r="BV4623" s="5" t="s">
        <v>703</v>
      </c>
      <c r="BW4623" s="5" t="s">
        <v>9476</v>
      </c>
    </row>
    <row r="4624" spans="51:75" x14ac:dyDescent="0.3">
      <c r="AY4624" s="12" t="e">
        <f>VLOOKUP(C4624,#REF!, 2,FALSE)</f>
        <v>#REF!</v>
      </c>
      <c r="BM4624" s="5" t="s">
        <v>9477</v>
      </c>
      <c r="BN4624" s="5" t="s">
        <v>1345</v>
      </c>
      <c r="BO4624" s="5" t="s">
        <v>2365</v>
      </c>
      <c r="BU4624" s="5" t="s">
        <v>9477</v>
      </c>
      <c r="BV4624" s="5" t="s">
        <v>1345</v>
      </c>
      <c r="BW4624" s="5" t="s">
        <v>2365</v>
      </c>
    </row>
    <row r="4625" spans="51:75" x14ac:dyDescent="0.3">
      <c r="AY4625" s="12" t="e">
        <f>VLOOKUP(C4625,#REF!, 2,FALSE)</f>
        <v>#REF!</v>
      </c>
      <c r="BM4625" s="5" t="s">
        <v>9478</v>
      </c>
      <c r="BN4625" s="5" t="s">
        <v>3050</v>
      </c>
      <c r="BO4625" s="5" t="s">
        <v>3851</v>
      </c>
      <c r="BU4625" s="5" t="s">
        <v>9478</v>
      </c>
      <c r="BV4625" s="5" t="s">
        <v>3050</v>
      </c>
      <c r="BW4625" s="5" t="s">
        <v>3851</v>
      </c>
    </row>
    <row r="4626" spans="51:75" x14ac:dyDescent="0.3">
      <c r="AY4626" s="12" t="e">
        <f>VLOOKUP(C4626,#REF!, 2,FALSE)</f>
        <v>#REF!</v>
      </c>
      <c r="BM4626" s="5" t="s">
        <v>9479</v>
      </c>
      <c r="BN4626" s="5" t="s">
        <v>865</v>
      </c>
      <c r="BO4626" s="5" t="s">
        <v>2986</v>
      </c>
      <c r="BU4626" s="5" t="s">
        <v>9479</v>
      </c>
      <c r="BV4626" s="5" t="s">
        <v>865</v>
      </c>
      <c r="BW4626" s="5" t="s">
        <v>2986</v>
      </c>
    </row>
    <row r="4627" spans="51:75" x14ac:dyDescent="0.3">
      <c r="AY4627" s="12" t="e">
        <f>VLOOKUP(C4627,#REF!, 2,FALSE)</f>
        <v>#REF!</v>
      </c>
      <c r="BM4627" s="5" t="s">
        <v>9480</v>
      </c>
      <c r="BN4627" s="5" t="s">
        <v>1345</v>
      </c>
      <c r="BO4627" s="5" t="s">
        <v>9481</v>
      </c>
      <c r="BU4627" s="5" t="s">
        <v>9480</v>
      </c>
      <c r="BV4627" s="5" t="s">
        <v>1345</v>
      </c>
      <c r="BW4627" s="5" t="s">
        <v>9481</v>
      </c>
    </row>
    <row r="4628" spans="51:75" x14ac:dyDescent="0.3">
      <c r="AY4628" s="12" t="e">
        <f>VLOOKUP(C4628,#REF!, 2,FALSE)</f>
        <v>#REF!</v>
      </c>
      <c r="BM4628" s="5" t="s">
        <v>9482</v>
      </c>
      <c r="BN4628" s="5" t="s">
        <v>3210</v>
      </c>
      <c r="BO4628" s="5" t="s">
        <v>4114</v>
      </c>
      <c r="BU4628" s="5" t="s">
        <v>9482</v>
      </c>
      <c r="BV4628" s="5" t="s">
        <v>3210</v>
      </c>
      <c r="BW4628" s="5" t="s">
        <v>4114</v>
      </c>
    </row>
    <row r="4629" spans="51:75" x14ac:dyDescent="0.3">
      <c r="AY4629" s="12" t="e">
        <f>VLOOKUP(C4629,#REF!, 2,FALSE)</f>
        <v>#REF!</v>
      </c>
      <c r="BM4629" s="5" t="s">
        <v>9483</v>
      </c>
      <c r="BN4629" s="5" t="s">
        <v>3261</v>
      </c>
      <c r="BO4629" s="5" t="s">
        <v>7269</v>
      </c>
      <c r="BU4629" s="5" t="s">
        <v>9483</v>
      </c>
      <c r="BV4629" s="5" t="s">
        <v>3261</v>
      </c>
      <c r="BW4629" s="5" t="s">
        <v>7269</v>
      </c>
    </row>
    <row r="4630" spans="51:75" x14ac:dyDescent="0.3">
      <c r="AY4630" s="12" t="e">
        <f>VLOOKUP(C4630,#REF!, 2,FALSE)</f>
        <v>#REF!</v>
      </c>
      <c r="BM4630" s="5" t="s">
        <v>585</v>
      </c>
      <c r="BN4630" s="5" t="s">
        <v>621</v>
      </c>
      <c r="BO4630" s="5" t="s">
        <v>9485</v>
      </c>
      <c r="BU4630" s="5" t="s">
        <v>585</v>
      </c>
      <c r="BV4630" s="5" t="s">
        <v>621</v>
      </c>
      <c r="BW4630" s="5" t="s">
        <v>9485</v>
      </c>
    </row>
    <row r="4631" spans="51:75" x14ac:dyDescent="0.3">
      <c r="AY4631" s="12" t="e">
        <f>VLOOKUP(C4631,#REF!, 2,FALSE)</f>
        <v>#REF!</v>
      </c>
      <c r="BM4631" s="5" t="s">
        <v>9486</v>
      </c>
      <c r="BN4631" s="5" t="s">
        <v>630</v>
      </c>
      <c r="BO4631" s="5" t="s">
        <v>9487</v>
      </c>
      <c r="BU4631" s="5" t="s">
        <v>9486</v>
      </c>
      <c r="BV4631" s="5" t="s">
        <v>630</v>
      </c>
      <c r="BW4631" s="5" t="s">
        <v>9487</v>
      </c>
    </row>
    <row r="4632" spans="51:75" x14ac:dyDescent="0.3">
      <c r="AY4632" s="12" t="e">
        <f>VLOOKUP(C4632,#REF!, 2,FALSE)</f>
        <v>#REF!</v>
      </c>
      <c r="BM4632" s="5" t="s">
        <v>9488</v>
      </c>
      <c r="BN4632" s="5" t="s">
        <v>630</v>
      </c>
      <c r="BO4632" s="5" t="s">
        <v>8363</v>
      </c>
      <c r="BU4632" s="5" t="s">
        <v>9488</v>
      </c>
      <c r="BV4632" s="5" t="s">
        <v>630</v>
      </c>
      <c r="BW4632" s="5" t="s">
        <v>8363</v>
      </c>
    </row>
    <row r="4633" spans="51:75" x14ac:dyDescent="0.3">
      <c r="AY4633" s="12" t="e">
        <f>VLOOKUP(C4633,#REF!, 2,FALSE)</f>
        <v>#REF!</v>
      </c>
      <c r="BM4633" s="5" t="s">
        <v>9489</v>
      </c>
      <c r="BN4633" s="5" t="s">
        <v>865</v>
      </c>
      <c r="BO4633" s="5" t="s">
        <v>4378</v>
      </c>
      <c r="BU4633" s="5" t="s">
        <v>9489</v>
      </c>
      <c r="BV4633" s="5" t="s">
        <v>865</v>
      </c>
      <c r="BW4633" s="5" t="s">
        <v>4378</v>
      </c>
    </row>
    <row r="4634" spans="51:75" x14ac:dyDescent="0.3">
      <c r="AY4634" s="12" t="e">
        <f>VLOOKUP(C4634,#REF!, 2,FALSE)</f>
        <v>#REF!</v>
      </c>
      <c r="BM4634" s="5" t="s">
        <v>9490</v>
      </c>
      <c r="BN4634" s="5" t="s">
        <v>665</v>
      </c>
      <c r="BO4634" s="5" t="s">
        <v>6837</v>
      </c>
      <c r="BU4634" s="5" t="s">
        <v>9490</v>
      </c>
      <c r="BV4634" s="5" t="s">
        <v>665</v>
      </c>
      <c r="BW4634" s="5" t="s">
        <v>6837</v>
      </c>
    </row>
    <row r="4635" spans="51:75" x14ac:dyDescent="0.3">
      <c r="AY4635" s="12" t="e">
        <f>VLOOKUP(C4635,#REF!, 2,FALSE)</f>
        <v>#REF!</v>
      </c>
      <c r="BM4635" s="5" t="s">
        <v>9492</v>
      </c>
      <c r="BN4635" s="5" t="s">
        <v>865</v>
      </c>
      <c r="BO4635" s="5" t="s">
        <v>9493</v>
      </c>
      <c r="BU4635" s="5" t="s">
        <v>9492</v>
      </c>
      <c r="BV4635" s="5" t="s">
        <v>865</v>
      </c>
      <c r="BW4635" s="5" t="s">
        <v>9493</v>
      </c>
    </row>
    <row r="4636" spans="51:75" x14ac:dyDescent="0.3">
      <c r="AY4636" s="12" t="e">
        <f>VLOOKUP(C4636,#REF!, 2,FALSE)</f>
        <v>#REF!</v>
      </c>
      <c r="BM4636" s="5" t="s">
        <v>9494</v>
      </c>
      <c r="BN4636" s="5" t="s">
        <v>699</v>
      </c>
      <c r="BO4636" s="5" t="s">
        <v>8523</v>
      </c>
      <c r="BU4636" s="5" t="s">
        <v>9494</v>
      </c>
      <c r="BV4636" s="5" t="s">
        <v>699</v>
      </c>
      <c r="BW4636" s="5" t="s">
        <v>8523</v>
      </c>
    </row>
    <row r="4637" spans="51:75" x14ac:dyDescent="0.3">
      <c r="AY4637" s="12" t="e">
        <f>VLOOKUP(C4637,#REF!, 2,FALSE)</f>
        <v>#REF!</v>
      </c>
      <c r="BM4637" s="5" t="s">
        <v>9495</v>
      </c>
      <c r="BN4637" s="5" t="s">
        <v>3261</v>
      </c>
      <c r="BO4637" s="5" t="s">
        <v>5507</v>
      </c>
      <c r="BU4637" s="5" t="s">
        <v>9495</v>
      </c>
      <c r="BV4637" s="5" t="s">
        <v>3261</v>
      </c>
      <c r="BW4637" s="5" t="s">
        <v>5507</v>
      </c>
    </row>
    <row r="4638" spans="51:75" x14ac:dyDescent="0.3">
      <c r="AY4638" s="12" t="e">
        <f>VLOOKUP(C4638,#REF!, 2,FALSE)</f>
        <v>#REF!</v>
      </c>
      <c r="BM4638" s="5" t="s">
        <v>9496</v>
      </c>
      <c r="BN4638" s="5" t="s">
        <v>17000</v>
      </c>
      <c r="BO4638" s="5" t="s">
        <v>6939</v>
      </c>
      <c r="BU4638" s="5" t="s">
        <v>9496</v>
      </c>
      <c r="BV4638" s="5" t="s">
        <v>17000</v>
      </c>
      <c r="BW4638" s="5" t="s">
        <v>6939</v>
      </c>
    </row>
    <row r="4639" spans="51:75" x14ac:dyDescent="0.3">
      <c r="AY4639" s="12" t="e">
        <f>VLOOKUP(C4639,#REF!, 2,FALSE)</f>
        <v>#REF!</v>
      </c>
      <c r="BM4639" s="5" t="s">
        <v>1654</v>
      </c>
      <c r="BN4639" s="5" t="s">
        <v>1073</v>
      </c>
      <c r="BO4639" s="5" t="s">
        <v>9497</v>
      </c>
      <c r="BU4639" s="5" t="s">
        <v>1654</v>
      </c>
      <c r="BV4639" s="5" t="s">
        <v>1073</v>
      </c>
      <c r="BW4639" s="5" t="s">
        <v>9497</v>
      </c>
    </row>
    <row r="4640" spans="51:75" x14ac:dyDescent="0.3">
      <c r="AY4640" s="12" t="e">
        <f>VLOOKUP(C4640,#REF!, 2,FALSE)</f>
        <v>#REF!</v>
      </c>
      <c r="BM4640" s="5" t="s">
        <v>9499</v>
      </c>
      <c r="BN4640" s="5" t="s">
        <v>639</v>
      </c>
      <c r="BO4640" s="5" t="s">
        <v>2887</v>
      </c>
      <c r="BU4640" s="5" t="s">
        <v>9499</v>
      </c>
      <c r="BV4640" s="5" t="s">
        <v>639</v>
      </c>
      <c r="BW4640" s="5" t="s">
        <v>2887</v>
      </c>
    </row>
    <row r="4641" spans="51:75" x14ac:dyDescent="0.3">
      <c r="AY4641" s="12" t="e">
        <f>VLOOKUP(C4641,#REF!, 2,FALSE)</f>
        <v>#REF!</v>
      </c>
      <c r="BM4641" s="5" t="s">
        <v>9501</v>
      </c>
      <c r="BN4641" s="5" t="s">
        <v>800</v>
      </c>
      <c r="BO4641" s="5" t="s">
        <v>7841</v>
      </c>
      <c r="BU4641" s="5" t="s">
        <v>9501</v>
      </c>
      <c r="BV4641" s="5" t="s">
        <v>800</v>
      </c>
      <c r="BW4641" s="5" t="s">
        <v>7841</v>
      </c>
    </row>
    <row r="4642" spans="51:75" x14ac:dyDescent="0.3">
      <c r="AY4642" s="12" t="e">
        <f>VLOOKUP(C4642,#REF!, 2,FALSE)</f>
        <v>#REF!</v>
      </c>
      <c r="BM4642" s="5" t="s">
        <v>9502</v>
      </c>
      <c r="BN4642" s="5" t="s">
        <v>665</v>
      </c>
      <c r="BO4642" s="5" t="s">
        <v>1696</v>
      </c>
      <c r="BU4642" s="5" t="s">
        <v>9502</v>
      </c>
      <c r="BV4642" s="5" t="s">
        <v>665</v>
      </c>
      <c r="BW4642" s="5" t="s">
        <v>1696</v>
      </c>
    </row>
    <row r="4643" spans="51:75" x14ac:dyDescent="0.3">
      <c r="AY4643" s="12" t="e">
        <f>VLOOKUP(C4643,#REF!, 2,FALSE)</f>
        <v>#REF!</v>
      </c>
      <c r="BM4643" s="5" t="s">
        <v>1655</v>
      </c>
      <c r="BN4643" s="5" t="s">
        <v>669</v>
      </c>
      <c r="BO4643" s="5" t="s">
        <v>3781</v>
      </c>
      <c r="BU4643" s="5" t="s">
        <v>1655</v>
      </c>
      <c r="BV4643" s="5" t="s">
        <v>669</v>
      </c>
      <c r="BW4643" s="5" t="s">
        <v>3781</v>
      </c>
    </row>
    <row r="4644" spans="51:75" x14ac:dyDescent="0.3">
      <c r="AY4644" s="12" t="e">
        <f>VLOOKUP(C4644,#REF!, 2,FALSE)</f>
        <v>#REF!</v>
      </c>
      <c r="BM4644" s="5" t="s">
        <v>9503</v>
      </c>
      <c r="BN4644" s="5" t="s">
        <v>665</v>
      </c>
      <c r="BO4644" s="5" t="s">
        <v>2174</v>
      </c>
      <c r="BU4644" s="5" t="s">
        <v>9503</v>
      </c>
      <c r="BV4644" s="5" t="s">
        <v>665</v>
      </c>
      <c r="BW4644" s="5" t="s">
        <v>2174</v>
      </c>
    </row>
    <row r="4645" spans="51:75" x14ac:dyDescent="0.3">
      <c r="AY4645" s="12" t="e">
        <f>VLOOKUP(C4645,#REF!, 2,FALSE)</f>
        <v>#REF!</v>
      </c>
      <c r="BM4645" s="5" t="s">
        <v>1656</v>
      </c>
      <c r="BN4645" s="5" t="s">
        <v>1073</v>
      </c>
      <c r="BO4645" s="5" t="s">
        <v>5449</v>
      </c>
      <c r="BU4645" s="5" t="s">
        <v>1656</v>
      </c>
      <c r="BV4645" s="5" t="s">
        <v>1073</v>
      </c>
      <c r="BW4645" s="5" t="s">
        <v>5449</v>
      </c>
    </row>
    <row r="4646" spans="51:75" x14ac:dyDescent="0.3">
      <c r="AY4646" s="12" t="e">
        <f>VLOOKUP(C4646,#REF!, 2,FALSE)</f>
        <v>#REF!</v>
      </c>
      <c r="BM4646" s="5" t="s">
        <v>1657</v>
      </c>
      <c r="BN4646" s="5" t="s">
        <v>665</v>
      </c>
      <c r="BO4646" s="5" t="s">
        <v>9505</v>
      </c>
      <c r="BU4646" s="5" t="s">
        <v>1657</v>
      </c>
      <c r="BV4646" s="5" t="s">
        <v>665</v>
      </c>
      <c r="BW4646" s="5" t="s">
        <v>9505</v>
      </c>
    </row>
    <row r="4647" spans="51:75" x14ac:dyDescent="0.3">
      <c r="AY4647" s="12" t="e">
        <f>VLOOKUP(C4647,#REF!, 2,FALSE)</f>
        <v>#REF!</v>
      </c>
      <c r="BM4647" s="5" t="s">
        <v>9506</v>
      </c>
      <c r="BN4647" s="5" t="s">
        <v>697</v>
      </c>
      <c r="BO4647" s="5" t="s">
        <v>9222</v>
      </c>
      <c r="BU4647" s="5" t="s">
        <v>9506</v>
      </c>
      <c r="BV4647" s="5" t="s">
        <v>697</v>
      </c>
      <c r="BW4647" s="5" t="s">
        <v>9222</v>
      </c>
    </row>
    <row r="4648" spans="51:75" x14ac:dyDescent="0.3">
      <c r="AY4648" s="12" t="e">
        <f>VLOOKUP(C4648,#REF!, 2,FALSE)</f>
        <v>#REF!</v>
      </c>
      <c r="BM4648" s="5" t="s">
        <v>9507</v>
      </c>
      <c r="BN4648" s="5" t="s">
        <v>1345</v>
      </c>
      <c r="BO4648" s="5" t="s">
        <v>9508</v>
      </c>
      <c r="BU4648" s="5" t="s">
        <v>9507</v>
      </c>
      <c r="BV4648" s="5" t="s">
        <v>1345</v>
      </c>
      <c r="BW4648" s="5" t="s">
        <v>9508</v>
      </c>
    </row>
    <row r="4649" spans="51:75" x14ac:dyDescent="0.3">
      <c r="AY4649" s="12" t="e">
        <f>VLOOKUP(C4649,#REF!, 2,FALSE)</f>
        <v>#REF!</v>
      </c>
      <c r="BM4649" s="5" t="s">
        <v>570</v>
      </c>
      <c r="BN4649" s="5" t="s">
        <v>669</v>
      </c>
      <c r="BO4649" s="5" t="s">
        <v>9509</v>
      </c>
      <c r="BU4649" s="5" t="s">
        <v>570</v>
      </c>
      <c r="BV4649" s="5" t="s">
        <v>669</v>
      </c>
      <c r="BW4649" s="5" t="s">
        <v>9509</v>
      </c>
    </row>
    <row r="4650" spans="51:75" x14ac:dyDescent="0.3">
      <c r="AY4650" s="12" t="e">
        <f>VLOOKUP(C4650,#REF!, 2,FALSE)</f>
        <v>#REF!</v>
      </c>
      <c r="BM4650" s="5" t="s">
        <v>9510</v>
      </c>
      <c r="BN4650" s="5" t="s">
        <v>718</v>
      </c>
      <c r="BO4650" s="5" t="s">
        <v>9512</v>
      </c>
      <c r="BU4650" s="5" t="s">
        <v>9510</v>
      </c>
      <c r="BV4650" s="5" t="s">
        <v>718</v>
      </c>
      <c r="BW4650" s="5" t="s">
        <v>9512</v>
      </c>
    </row>
    <row r="4651" spans="51:75" x14ac:dyDescent="0.3">
      <c r="AY4651" s="12" t="e">
        <f>VLOOKUP(C4651,#REF!, 2,FALSE)</f>
        <v>#REF!</v>
      </c>
      <c r="BM4651" s="5" t="s">
        <v>9513</v>
      </c>
      <c r="BN4651" s="5" t="s">
        <v>3092</v>
      </c>
      <c r="BO4651" s="5" t="s">
        <v>9514</v>
      </c>
      <c r="BU4651" s="5" t="s">
        <v>9513</v>
      </c>
      <c r="BV4651" s="5" t="s">
        <v>3092</v>
      </c>
      <c r="BW4651" s="5" t="s">
        <v>9514</v>
      </c>
    </row>
    <row r="4652" spans="51:75" x14ac:dyDescent="0.3">
      <c r="AY4652" s="12" t="e">
        <f>VLOOKUP(C4652,#REF!, 2,FALSE)</f>
        <v>#REF!</v>
      </c>
      <c r="BM4652" s="5" t="s">
        <v>9515</v>
      </c>
      <c r="BN4652" s="5" t="s">
        <v>2982</v>
      </c>
      <c r="BO4652" s="5" t="s">
        <v>9516</v>
      </c>
      <c r="BU4652" s="5" t="s">
        <v>9515</v>
      </c>
      <c r="BV4652" s="5" t="s">
        <v>2982</v>
      </c>
      <c r="BW4652" s="5" t="s">
        <v>9516</v>
      </c>
    </row>
    <row r="4653" spans="51:75" x14ac:dyDescent="0.3">
      <c r="AY4653" s="12" t="e">
        <f>VLOOKUP(C4653,#REF!, 2,FALSE)</f>
        <v>#REF!</v>
      </c>
      <c r="BM4653" s="5" t="s">
        <v>9517</v>
      </c>
      <c r="BN4653" s="5" t="s">
        <v>2982</v>
      </c>
      <c r="BO4653" s="5" t="s">
        <v>4706</v>
      </c>
      <c r="BU4653" s="5" t="s">
        <v>9517</v>
      </c>
      <c r="BV4653" s="5" t="s">
        <v>2982</v>
      </c>
      <c r="BW4653" s="5" t="s">
        <v>4706</v>
      </c>
    </row>
    <row r="4654" spans="51:75" x14ac:dyDescent="0.3">
      <c r="AY4654" s="12" t="e">
        <f>VLOOKUP(C4654,#REF!, 2,FALSE)</f>
        <v>#REF!</v>
      </c>
      <c r="BM4654" s="5" t="s">
        <v>9518</v>
      </c>
      <c r="BN4654" s="5" t="s">
        <v>855</v>
      </c>
      <c r="BO4654" s="5" t="s">
        <v>3596</v>
      </c>
      <c r="BU4654" s="5" t="s">
        <v>9518</v>
      </c>
      <c r="BV4654" s="5" t="s">
        <v>855</v>
      </c>
      <c r="BW4654" s="5" t="s">
        <v>3596</v>
      </c>
    </row>
    <row r="4655" spans="51:75" x14ac:dyDescent="0.3">
      <c r="AY4655" s="12" t="e">
        <f>VLOOKUP(C4655,#REF!, 2,FALSE)</f>
        <v>#REF!</v>
      </c>
      <c r="BM4655" s="5" t="s">
        <v>9519</v>
      </c>
      <c r="BN4655" s="5" t="s">
        <v>3010</v>
      </c>
      <c r="BO4655" s="5" t="s">
        <v>2986</v>
      </c>
      <c r="BU4655" s="5" t="s">
        <v>9519</v>
      </c>
      <c r="BV4655" s="5" t="s">
        <v>3010</v>
      </c>
      <c r="BW4655" s="5" t="s">
        <v>2986</v>
      </c>
    </row>
    <row r="4656" spans="51:75" x14ac:dyDescent="0.3">
      <c r="AY4656" s="12" t="e">
        <f>VLOOKUP(C4656,#REF!, 2,FALSE)</f>
        <v>#REF!</v>
      </c>
      <c r="BM4656" s="5" t="s">
        <v>1658</v>
      </c>
      <c r="BN4656" s="5" t="s">
        <v>3210</v>
      </c>
      <c r="BO4656" s="5" t="s">
        <v>9520</v>
      </c>
      <c r="BU4656" s="5" t="s">
        <v>1658</v>
      </c>
      <c r="BV4656" s="5" t="s">
        <v>3210</v>
      </c>
      <c r="BW4656" s="5" t="s">
        <v>9520</v>
      </c>
    </row>
    <row r="4657" spans="51:75" x14ac:dyDescent="0.3">
      <c r="AY4657" s="12" t="e">
        <f>VLOOKUP(C4657,#REF!, 2,FALSE)</f>
        <v>#REF!</v>
      </c>
      <c r="BM4657" s="5" t="s">
        <v>9521</v>
      </c>
      <c r="BN4657" s="5" t="s">
        <v>3050</v>
      </c>
      <c r="BO4657" s="5" t="s">
        <v>8771</v>
      </c>
      <c r="BU4657" s="5" t="s">
        <v>9521</v>
      </c>
      <c r="BV4657" s="5" t="s">
        <v>3050</v>
      </c>
      <c r="BW4657" s="5" t="s">
        <v>8771</v>
      </c>
    </row>
    <row r="4658" spans="51:75" x14ac:dyDescent="0.3">
      <c r="AY4658" s="12" t="e">
        <f>VLOOKUP(C4658,#REF!, 2,FALSE)</f>
        <v>#REF!</v>
      </c>
      <c r="BM4658" s="5" t="s">
        <v>9522</v>
      </c>
      <c r="BN4658" s="5" t="s">
        <v>2982</v>
      </c>
      <c r="BO4658" s="5" t="s">
        <v>9523</v>
      </c>
      <c r="BU4658" s="5" t="s">
        <v>9522</v>
      </c>
      <c r="BV4658" s="5" t="s">
        <v>2982</v>
      </c>
      <c r="BW4658" s="5" t="s">
        <v>9523</v>
      </c>
    </row>
    <row r="4659" spans="51:75" x14ac:dyDescent="0.3">
      <c r="AY4659" s="12" t="e">
        <f>VLOOKUP(C4659,#REF!, 2,FALSE)</f>
        <v>#REF!</v>
      </c>
      <c r="BM4659" s="5" t="s">
        <v>1682</v>
      </c>
      <c r="BN4659" s="5" t="s">
        <v>1272</v>
      </c>
      <c r="BO4659" s="5" t="s">
        <v>9524</v>
      </c>
      <c r="BU4659" s="5" t="s">
        <v>1682</v>
      </c>
      <c r="BV4659" s="5" t="s">
        <v>1272</v>
      </c>
      <c r="BW4659" s="5" t="s">
        <v>9524</v>
      </c>
    </row>
    <row r="4660" spans="51:75" x14ac:dyDescent="0.3">
      <c r="AY4660" s="12" t="e">
        <f>VLOOKUP(C4660,#REF!, 2,FALSE)</f>
        <v>#REF!</v>
      </c>
      <c r="BM4660" s="5" t="s">
        <v>9525</v>
      </c>
      <c r="BN4660" s="5" t="s">
        <v>1345</v>
      </c>
      <c r="BO4660" s="5" t="s">
        <v>9526</v>
      </c>
      <c r="BU4660" s="5" t="s">
        <v>9525</v>
      </c>
      <c r="BV4660" s="5" t="s">
        <v>1345</v>
      </c>
      <c r="BW4660" s="5" t="s">
        <v>9526</v>
      </c>
    </row>
    <row r="4661" spans="51:75" x14ac:dyDescent="0.3">
      <c r="AY4661" s="12" t="e">
        <f>VLOOKUP(C4661,#REF!, 2,FALSE)</f>
        <v>#REF!</v>
      </c>
      <c r="BM4661" s="5" t="s">
        <v>9527</v>
      </c>
      <c r="BN4661" s="5" t="s">
        <v>708</v>
      </c>
      <c r="BO4661" s="5" t="s">
        <v>9528</v>
      </c>
      <c r="BU4661" s="5" t="s">
        <v>9527</v>
      </c>
      <c r="BV4661" s="5" t="s">
        <v>708</v>
      </c>
      <c r="BW4661" s="5" t="s">
        <v>9528</v>
      </c>
    </row>
    <row r="4662" spans="51:75" x14ac:dyDescent="0.3">
      <c r="AY4662" s="12" t="e">
        <f>VLOOKUP(C4662,#REF!, 2,FALSE)</f>
        <v>#REF!</v>
      </c>
      <c r="BM4662" s="5" t="s">
        <v>9529</v>
      </c>
      <c r="BN4662" s="5" t="s">
        <v>865</v>
      </c>
      <c r="BO4662" s="5" t="s">
        <v>9530</v>
      </c>
      <c r="BU4662" s="5" t="s">
        <v>9529</v>
      </c>
      <c r="BV4662" s="5" t="s">
        <v>865</v>
      </c>
      <c r="BW4662" s="5" t="s">
        <v>9530</v>
      </c>
    </row>
    <row r="4663" spans="51:75" x14ac:dyDescent="0.3">
      <c r="AY4663" s="12" t="e">
        <f>VLOOKUP(C4663,#REF!, 2,FALSE)</f>
        <v>#REF!</v>
      </c>
      <c r="BM4663" s="5" t="s">
        <v>9531</v>
      </c>
      <c r="BN4663" s="5" t="s">
        <v>3210</v>
      </c>
      <c r="BO4663" s="5" t="s">
        <v>9532</v>
      </c>
      <c r="BU4663" s="5" t="s">
        <v>9531</v>
      </c>
      <c r="BV4663" s="5" t="s">
        <v>3210</v>
      </c>
      <c r="BW4663" s="5" t="s">
        <v>9532</v>
      </c>
    </row>
    <row r="4664" spans="51:75" x14ac:dyDescent="0.3">
      <c r="AY4664" s="12" t="e">
        <f>VLOOKUP(C4664,#REF!, 2,FALSE)</f>
        <v>#REF!</v>
      </c>
      <c r="BM4664" s="5" t="s">
        <v>1683</v>
      </c>
      <c r="BN4664" s="5" t="s">
        <v>3010</v>
      </c>
      <c r="BO4664" s="5" t="s">
        <v>4528</v>
      </c>
      <c r="BU4664" s="5" t="s">
        <v>1683</v>
      </c>
      <c r="BV4664" s="5" t="s">
        <v>3010</v>
      </c>
      <c r="BW4664" s="5" t="s">
        <v>4528</v>
      </c>
    </row>
    <row r="4665" spans="51:75" x14ac:dyDescent="0.3">
      <c r="AY4665" s="12" t="e">
        <f>VLOOKUP(C4665,#REF!, 2,FALSE)</f>
        <v>#REF!</v>
      </c>
      <c r="BM4665" s="5" t="s">
        <v>9533</v>
      </c>
      <c r="BN4665" s="5" t="s">
        <v>3210</v>
      </c>
      <c r="BO4665" s="5" t="s">
        <v>9532</v>
      </c>
      <c r="BU4665" s="5" t="s">
        <v>9533</v>
      </c>
      <c r="BV4665" s="5" t="s">
        <v>3210</v>
      </c>
      <c r="BW4665" s="5" t="s">
        <v>9532</v>
      </c>
    </row>
    <row r="4666" spans="51:75" x14ac:dyDescent="0.3">
      <c r="AY4666" s="12" t="e">
        <f>VLOOKUP(C4666,#REF!, 2,FALSE)</f>
        <v>#REF!</v>
      </c>
      <c r="BM4666" s="5" t="s">
        <v>9534</v>
      </c>
      <c r="BN4666" s="5" t="s">
        <v>865</v>
      </c>
      <c r="BO4666" s="5" t="s">
        <v>6388</v>
      </c>
      <c r="BU4666" s="5" t="s">
        <v>9534</v>
      </c>
      <c r="BV4666" s="5" t="s">
        <v>865</v>
      </c>
      <c r="BW4666" s="5" t="s">
        <v>6388</v>
      </c>
    </row>
    <row r="4667" spans="51:75" x14ac:dyDescent="0.3">
      <c r="AY4667" s="12" t="e">
        <f>VLOOKUP(C4667,#REF!, 2,FALSE)</f>
        <v>#REF!</v>
      </c>
      <c r="BM4667" s="5" t="s">
        <v>9535</v>
      </c>
      <c r="BN4667" s="5" t="s">
        <v>630</v>
      </c>
      <c r="BO4667" s="5" t="s">
        <v>773</v>
      </c>
      <c r="BU4667" s="5" t="s">
        <v>9535</v>
      </c>
      <c r="BV4667" s="5" t="s">
        <v>630</v>
      </c>
      <c r="BW4667" s="5" t="s">
        <v>773</v>
      </c>
    </row>
    <row r="4668" spans="51:75" x14ac:dyDescent="0.3">
      <c r="AY4668" s="12" t="e">
        <f>VLOOKUP(C4668,#REF!, 2,FALSE)</f>
        <v>#REF!</v>
      </c>
      <c r="BM4668" s="5" t="s">
        <v>9536</v>
      </c>
      <c r="BN4668" s="5" t="s">
        <v>865</v>
      </c>
      <c r="BO4668" s="5" t="s">
        <v>9537</v>
      </c>
      <c r="BU4668" s="5" t="s">
        <v>9536</v>
      </c>
      <c r="BV4668" s="5" t="s">
        <v>865</v>
      </c>
      <c r="BW4668" s="5" t="s">
        <v>9537</v>
      </c>
    </row>
    <row r="4669" spans="51:75" x14ac:dyDescent="0.3">
      <c r="AY4669" s="12" t="e">
        <f>VLOOKUP(C4669,#REF!, 2,FALSE)</f>
        <v>#REF!</v>
      </c>
      <c r="BM4669" s="5" t="s">
        <v>9539</v>
      </c>
      <c r="BN4669" s="5" t="s">
        <v>669</v>
      </c>
      <c r="BO4669" s="5" t="s">
        <v>9541</v>
      </c>
      <c r="BU4669" s="5" t="s">
        <v>9539</v>
      </c>
      <c r="BV4669" s="5" t="s">
        <v>669</v>
      </c>
      <c r="BW4669" s="5" t="s">
        <v>9541</v>
      </c>
    </row>
    <row r="4670" spans="51:75" x14ac:dyDescent="0.3">
      <c r="AY4670" s="12" t="e">
        <f>VLOOKUP(C4670,#REF!, 2,FALSE)</f>
        <v>#REF!</v>
      </c>
      <c r="BM4670" s="5" t="s">
        <v>1684</v>
      </c>
      <c r="BN4670" s="5" t="s">
        <v>3261</v>
      </c>
      <c r="BO4670" s="5" t="s">
        <v>9542</v>
      </c>
      <c r="BU4670" s="5" t="s">
        <v>1684</v>
      </c>
      <c r="BV4670" s="5" t="s">
        <v>3261</v>
      </c>
      <c r="BW4670" s="5" t="s">
        <v>9542</v>
      </c>
    </row>
    <row r="4671" spans="51:75" x14ac:dyDescent="0.3">
      <c r="AY4671" s="12" t="e">
        <f>VLOOKUP(C4671,#REF!, 2,FALSE)</f>
        <v>#REF!</v>
      </c>
      <c r="BM4671" s="5" t="s">
        <v>9544</v>
      </c>
      <c r="BN4671" s="5" t="s">
        <v>3210</v>
      </c>
      <c r="BO4671" s="5" t="s">
        <v>7820</v>
      </c>
      <c r="BU4671" s="5" t="s">
        <v>9544</v>
      </c>
      <c r="BV4671" s="5" t="s">
        <v>3210</v>
      </c>
      <c r="BW4671" s="5" t="s">
        <v>7820</v>
      </c>
    </row>
    <row r="4672" spans="51:75" x14ac:dyDescent="0.3">
      <c r="AY4672" s="12" t="e">
        <f>VLOOKUP(C4672,#REF!, 2,FALSE)</f>
        <v>#REF!</v>
      </c>
      <c r="BM4672" s="5" t="s">
        <v>9545</v>
      </c>
      <c r="BN4672" s="5" t="s">
        <v>3010</v>
      </c>
      <c r="BO4672" s="5" t="s">
        <v>9546</v>
      </c>
      <c r="BU4672" s="5" t="s">
        <v>9545</v>
      </c>
      <c r="BV4672" s="5" t="s">
        <v>3010</v>
      </c>
      <c r="BW4672" s="5" t="s">
        <v>9546</v>
      </c>
    </row>
    <row r="4673" spans="51:75" x14ac:dyDescent="0.3">
      <c r="AY4673" s="12" t="e">
        <f>VLOOKUP(C4673,#REF!, 2,FALSE)</f>
        <v>#REF!</v>
      </c>
      <c r="BM4673" s="5" t="s">
        <v>9547</v>
      </c>
      <c r="BN4673" s="5" t="s">
        <v>3210</v>
      </c>
      <c r="BO4673" s="5" t="s">
        <v>6559</v>
      </c>
      <c r="BU4673" s="5" t="s">
        <v>9547</v>
      </c>
      <c r="BV4673" s="5" t="s">
        <v>3210</v>
      </c>
      <c r="BW4673" s="5" t="s">
        <v>6559</v>
      </c>
    </row>
    <row r="4674" spans="51:75" x14ac:dyDescent="0.3">
      <c r="AY4674" s="12" t="e">
        <f>VLOOKUP(C4674,#REF!, 2,FALSE)</f>
        <v>#REF!</v>
      </c>
      <c r="BM4674" s="5" t="s">
        <v>9548</v>
      </c>
      <c r="BN4674" s="5" t="s">
        <v>3210</v>
      </c>
      <c r="BO4674" s="5" t="s">
        <v>9549</v>
      </c>
      <c r="BU4674" s="5" t="s">
        <v>9548</v>
      </c>
      <c r="BV4674" s="5" t="s">
        <v>3210</v>
      </c>
      <c r="BW4674" s="5" t="s">
        <v>9549</v>
      </c>
    </row>
    <row r="4675" spans="51:75" x14ac:dyDescent="0.3">
      <c r="AY4675" s="12" t="e">
        <f>VLOOKUP(C4675,#REF!, 2,FALSE)</f>
        <v>#REF!</v>
      </c>
      <c r="BM4675" s="5" t="s">
        <v>1685</v>
      </c>
      <c r="BN4675" s="5" t="s">
        <v>865</v>
      </c>
      <c r="BO4675" s="5" t="s">
        <v>8118</v>
      </c>
      <c r="BU4675" s="5" t="s">
        <v>1685</v>
      </c>
      <c r="BV4675" s="5" t="s">
        <v>865</v>
      </c>
      <c r="BW4675" s="5" t="s">
        <v>8118</v>
      </c>
    </row>
    <row r="4676" spans="51:75" x14ac:dyDescent="0.3">
      <c r="AY4676" s="12" t="e">
        <f>VLOOKUP(C4676,#REF!, 2,FALSE)</f>
        <v>#REF!</v>
      </c>
      <c r="BM4676" s="5" t="s">
        <v>9550</v>
      </c>
      <c r="BN4676" s="5" t="s">
        <v>3261</v>
      </c>
      <c r="BO4676" s="5" t="s">
        <v>9551</v>
      </c>
      <c r="BU4676" s="5" t="s">
        <v>9550</v>
      </c>
      <c r="BV4676" s="5" t="s">
        <v>3261</v>
      </c>
      <c r="BW4676" s="5" t="s">
        <v>9551</v>
      </c>
    </row>
    <row r="4677" spans="51:75" x14ac:dyDescent="0.3">
      <c r="AY4677" s="12" t="e">
        <f>VLOOKUP(C4677,#REF!, 2,FALSE)</f>
        <v>#REF!</v>
      </c>
      <c r="BM4677" s="5" t="s">
        <v>9552</v>
      </c>
      <c r="BN4677" s="5" t="s">
        <v>665</v>
      </c>
      <c r="BO4677" s="5" t="s">
        <v>9553</v>
      </c>
      <c r="BU4677" s="5" t="s">
        <v>9552</v>
      </c>
      <c r="BV4677" s="5" t="s">
        <v>665</v>
      </c>
      <c r="BW4677" s="5" t="s">
        <v>9553</v>
      </c>
    </row>
    <row r="4678" spans="51:75" x14ac:dyDescent="0.3">
      <c r="AY4678" s="12" t="e">
        <f>VLOOKUP(C4678,#REF!, 2,FALSE)</f>
        <v>#REF!</v>
      </c>
      <c r="BM4678" s="5" t="s">
        <v>9554</v>
      </c>
      <c r="BN4678" s="5" t="s">
        <v>802</v>
      </c>
      <c r="BO4678" s="5" t="s">
        <v>9206</v>
      </c>
      <c r="BU4678" s="5" t="s">
        <v>9554</v>
      </c>
      <c r="BV4678" s="5" t="s">
        <v>802</v>
      </c>
      <c r="BW4678" s="5" t="s">
        <v>9206</v>
      </c>
    </row>
    <row r="4679" spans="51:75" x14ac:dyDescent="0.3">
      <c r="AY4679" s="12" t="e">
        <f>VLOOKUP(C4679,#REF!, 2,FALSE)</f>
        <v>#REF!</v>
      </c>
      <c r="BM4679" s="5" t="s">
        <v>9555</v>
      </c>
      <c r="BN4679" s="5" t="s">
        <v>865</v>
      </c>
      <c r="BO4679" s="5" t="s">
        <v>3427</v>
      </c>
      <c r="BU4679" s="5" t="s">
        <v>9555</v>
      </c>
      <c r="BV4679" s="5" t="s">
        <v>865</v>
      </c>
      <c r="BW4679" s="5" t="s">
        <v>3427</v>
      </c>
    </row>
    <row r="4680" spans="51:75" x14ac:dyDescent="0.3">
      <c r="AY4680" s="12" t="e">
        <f>VLOOKUP(C4680,#REF!, 2,FALSE)</f>
        <v>#REF!</v>
      </c>
      <c r="BM4680" s="5" t="s">
        <v>9556</v>
      </c>
      <c r="BN4680" s="5" t="s">
        <v>865</v>
      </c>
      <c r="BO4680" s="5" t="s">
        <v>4528</v>
      </c>
      <c r="BU4680" s="5" t="s">
        <v>9556</v>
      </c>
      <c r="BV4680" s="5" t="s">
        <v>865</v>
      </c>
      <c r="BW4680" s="5" t="s">
        <v>4528</v>
      </c>
    </row>
    <row r="4681" spans="51:75" x14ac:dyDescent="0.3">
      <c r="AY4681" s="12" t="e">
        <f>VLOOKUP(C4681,#REF!, 2,FALSE)</f>
        <v>#REF!</v>
      </c>
      <c r="BM4681" s="5" t="s">
        <v>9557</v>
      </c>
      <c r="BN4681" s="5" t="s">
        <v>3010</v>
      </c>
      <c r="BO4681" s="5" t="s">
        <v>9559</v>
      </c>
      <c r="BU4681" s="5" t="s">
        <v>9557</v>
      </c>
      <c r="BV4681" s="5" t="s">
        <v>3010</v>
      </c>
      <c r="BW4681" s="5" t="s">
        <v>9559</v>
      </c>
    </row>
    <row r="4682" spans="51:75" x14ac:dyDescent="0.3">
      <c r="AY4682" s="12" t="e">
        <f>VLOOKUP(C4682,#REF!, 2,FALSE)</f>
        <v>#REF!</v>
      </c>
      <c r="BM4682" s="5" t="s">
        <v>9560</v>
      </c>
      <c r="BN4682" s="5" t="s">
        <v>865</v>
      </c>
      <c r="BO4682" s="5" t="s">
        <v>9561</v>
      </c>
      <c r="BU4682" s="5" t="s">
        <v>9560</v>
      </c>
      <c r="BV4682" s="5" t="s">
        <v>865</v>
      </c>
      <c r="BW4682" s="5" t="s">
        <v>9561</v>
      </c>
    </row>
    <row r="4683" spans="51:75" x14ac:dyDescent="0.3">
      <c r="AY4683" s="12" t="e">
        <f>VLOOKUP(C4683,#REF!, 2,FALSE)</f>
        <v>#REF!</v>
      </c>
      <c r="BM4683" s="5" t="s">
        <v>9562</v>
      </c>
      <c r="BN4683" s="5" t="s">
        <v>3050</v>
      </c>
      <c r="BO4683" s="5" t="s">
        <v>1787</v>
      </c>
      <c r="BU4683" s="5" t="s">
        <v>9562</v>
      </c>
      <c r="BV4683" s="5" t="s">
        <v>3050</v>
      </c>
      <c r="BW4683" s="5" t="s">
        <v>1787</v>
      </c>
    </row>
    <row r="4684" spans="51:75" x14ac:dyDescent="0.3">
      <c r="AY4684" s="12" t="e">
        <f>VLOOKUP(C4684,#REF!, 2,FALSE)</f>
        <v>#REF!</v>
      </c>
      <c r="BM4684" s="5" t="s">
        <v>9563</v>
      </c>
      <c r="BN4684" s="5" t="s">
        <v>3210</v>
      </c>
      <c r="BO4684" s="5" t="s">
        <v>7638</v>
      </c>
      <c r="BU4684" s="5" t="s">
        <v>9563</v>
      </c>
      <c r="BV4684" s="5" t="s">
        <v>3210</v>
      </c>
      <c r="BW4684" s="5" t="s">
        <v>7638</v>
      </c>
    </row>
    <row r="4685" spans="51:75" x14ac:dyDescent="0.3">
      <c r="AY4685" s="12" t="e">
        <f>VLOOKUP(C4685,#REF!, 2,FALSE)</f>
        <v>#REF!</v>
      </c>
      <c r="BM4685" s="5" t="s">
        <v>1686</v>
      </c>
      <c r="BN4685" s="5" t="s">
        <v>3010</v>
      </c>
      <c r="BO4685" s="5" t="s">
        <v>4584</v>
      </c>
      <c r="BU4685" s="5" t="s">
        <v>1686</v>
      </c>
      <c r="BV4685" s="5" t="s">
        <v>3010</v>
      </c>
      <c r="BW4685" s="5" t="s">
        <v>4584</v>
      </c>
    </row>
    <row r="4686" spans="51:75" x14ac:dyDescent="0.3">
      <c r="AY4686" s="12" t="e">
        <f>VLOOKUP(C4686,#REF!, 2,FALSE)</f>
        <v>#REF!</v>
      </c>
      <c r="BM4686" s="5" t="s">
        <v>9564</v>
      </c>
      <c r="BN4686" s="5" t="s">
        <v>3007</v>
      </c>
      <c r="BO4686" s="5" t="s">
        <v>9565</v>
      </c>
      <c r="BU4686" s="5" t="s">
        <v>9564</v>
      </c>
      <c r="BV4686" s="5" t="s">
        <v>3007</v>
      </c>
      <c r="BW4686" s="5" t="s">
        <v>9565</v>
      </c>
    </row>
    <row r="4687" spans="51:75" x14ac:dyDescent="0.3">
      <c r="AY4687" s="12" t="e">
        <f>VLOOKUP(C4687,#REF!, 2,FALSE)</f>
        <v>#REF!</v>
      </c>
      <c r="BM4687" s="5" t="s">
        <v>9566</v>
      </c>
      <c r="BN4687" s="5" t="s">
        <v>3210</v>
      </c>
      <c r="BO4687" s="5" t="s">
        <v>2986</v>
      </c>
      <c r="BU4687" s="5" t="s">
        <v>9566</v>
      </c>
      <c r="BV4687" s="5" t="s">
        <v>3210</v>
      </c>
      <c r="BW4687" s="5" t="s">
        <v>2986</v>
      </c>
    </row>
    <row r="4688" spans="51:75" x14ac:dyDescent="0.3">
      <c r="AY4688" s="12" t="e">
        <f>VLOOKUP(C4688,#REF!, 2,FALSE)</f>
        <v>#REF!</v>
      </c>
      <c r="BM4688" s="5" t="s">
        <v>9567</v>
      </c>
      <c r="BN4688" s="5" t="s">
        <v>3007</v>
      </c>
      <c r="BO4688" s="5" t="s">
        <v>9568</v>
      </c>
      <c r="BU4688" s="5" t="s">
        <v>9567</v>
      </c>
      <c r="BV4688" s="5" t="s">
        <v>3007</v>
      </c>
      <c r="BW4688" s="5" t="s">
        <v>9568</v>
      </c>
    </row>
    <row r="4689" spans="51:75" x14ac:dyDescent="0.3">
      <c r="AY4689" s="12" t="e">
        <f>VLOOKUP(C4689,#REF!, 2,FALSE)</f>
        <v>#REF!</v>
      </c>
      <c r="BM4689" s="5" t="s">
        <v>9569</v>
      </c>
      <c r="BN4689" s="5" t="s">
        <v>3261</v>
      </c>
      <c r="BO4689" s="5" t="s">
        <v>3535</v>
      </c>
      <c r="BU4689" s="5" t="s">
        <v>9569</v>
      </c>
      <c r="BV4689" s="5" t="s">
        <v>3261</v>
      </c>
      <c r="BW4689" s="5" t="s">
        <v>3535</v>
      </c>
    </row>
    <row r="4690" spans="51:75" x14ac:dyDescent="0.3">
      <c r="AY4690" s="12" t="e">
        <f>VLOOKUP(C4690,#REF!, 2,FALSE)</f>
        <v>#REF!</v>
      </c>
      <c r="BM4690" s="5" t="s">
        <v>1687</v>
      </c>
      <c r="BN4690" s="5" t="s">
        <v>1142</v>
      </c>
      <c r="BO4690" s="5" t="s">
        <v>9570</v>
      </c>
      <c r="BU4690" s="5" t="s">
        <v>1687</v>
      </c>
      <c r="BV4690" s="5" t="s">
        <v>1142</v>
      </c>
      <c r="BW4690" s="5" t="s">
        <v>9570</v>
      </c>
    </row>
    <row r="4691" spans="51:75" x14ac:dyDescent="0.3">
      <c r="AY4691" s="12" t="e">
        <f>VLOOKUP(C4691,#REF!, 2,FALSE)</f>
        <v>#REF!</v>
      </c>
      <c r="BM4691" s="5" t="s">
        <v>9571</v>
      </c>
      <c r="BN4691" s="5" t="s">
        <v>3007</v>
      </c>
      <c r="BO4691" s="5" t="s">
        <v>4903</v>
      </c>
      <c r="BU4691" s="5" t="s">
        <v>9571</v>
      </c>
      <c r="BV4691" s="5" t="s">
        <v>3007</v>
      </c>
      <c r="BW4691" s="5" t="s">
        <v>4903</v>
      </c>
    </row>
    <row r="4692" spans="51:75" x14ac:dyDescent="0.3">
      <c r="AY4692" s="12" t="e">
        <f>VLOOKUP(C4692,#REF!, 2,FALSE)</f>
        <v>#REF!</v>
      </c>
      <c r="BM4692" s="5" t="s">
        <v>569</v>
      </c>
      <c r="BN4692" s="5" t="s">
        <v>3210</v>
      </c>
      <c r="BO4692" s="5" t="s">
        <v>1166</v>
      </c>
      <c r="BU4692" s="5" t="s">
        <v>569</v>
      </c>
      <c r="BV4692" s="5" t="s">
        <v>3210</v>
      </c>
      <c r="BW4692" s="5" t="s">
        <v>1166</v>
      </c>
    </row>
    <row r="4693" spans="51:75" x14ac:dyDescent="0.3">
      <c r="AY4693" s="12" t="e">
        <f>VLOOKUP(C4693,#REF!, 2,FALSE)</f>
        <v>#REF!</v>
      </c>
      <c r="BM4693" s="5" t="s">
        <v>9573</v>
      </c>
      <c r="BN4693" s="5" t="s">
        <v>1345</v>
      </c>
      <c r="BO4693" s="5" t="s">
        <v>9574</v>
      </c>
      <c r="BU4693" s="5" t="s">
        <v>9573</v>
      </c>
      <c r="BV4693" s="5" t="s">
        <v>1345</v>
      </c>
      <c r="BW4693" s="5" t="s">
        <v>9574</v>
      </c>
    </row>
    <row r="4694" spans="51:75" x14ac:dyDescent="0.3">
      <c r="AY4694" s="12" t="e">
        <f>VLOOKUP(C4694,#REF!, 2,FALSE)</f>
        <v>#REF!</v>
      </c>
      <c r="BM4694" s="5" t="s">
        <v>1688</v>
      </c>
      <c r="BN4694" s="5" t="s">
        <v>3261</v>
      </c>
      <c r="BO4694" s="5" t="s">
        <v>9575</v>
      </c>
      <c r="BU4694" s="5" t="s">
        <v>1688</v>
      </c>
      <c r="BV4694" s="5" t="s">
        <v>3261</v>
      </c>
      <c r="BW4694" s="5" t="s">
        <v>9575</v>
      </c>
    </row>
    <row r="4695" spans="51:75" x14ac:dyDescent="0.3">
      <c r="AY4695" s="12" t="e">
        <f>VLOOKUP(C4695,#REF!, 2,FALSE)</f>
        <v>#REF!</v>
      </c>
      <c r="BM4695" s="5" t="s">
        <v>9576</v>
      </c>
      <c r="BN4695" s="5" t="s">
        <v>3010</v>
      </c>
      <c r="BO4695" s="5" t="s">
        <v>2986</v>
      </c>
      <c r="BU4695" s="5" t="s">
        <v>9576</v>
      </c>
      <c r="BV4695" s="5" t="s">
        <v>3010</v>
      </c>
      <c r="BW4695" s="5" t="s">
        <v>2986</v>
      </c>
    </row>
    <row r="4696" spans="51:75" x14ac:dyDescent="0.3">
      <c r="AY4696" s="12" t="e">
        <f>VLOOKUP(C4696,#REF!, 2,FALSE)</f>
        <v>#REF!</v>
      </c>
      <c r="BM4696" s="5" t="s">
        <v>1697</v>
      </c>
      <c r="BN4696" s="5" t="s">
        <v>1345</v>
      </c>
      <c r="BO4696" s="5" t="s">
        <v>3461</v>
      </c>
      <c r="BU4696" s="5" t="s">
        <v>1697</v>
      </c>
      <c r="BV4696" s="5" t="s">
        <v>1345</v>
      </c>
      <c r="BW4696" s="5" t="s">
        <v>3461</v>
      </c>
    </row>
    <row r="4697" spans="51:75" x14ac:dyDescent="0.3">
      <c r="AY4697" s="12" t="e">
        <f>VLOOKUP(C4697,#REF!, 2,FALSE)</f>
        <v>#REF!</v>
      </c>
      <c r="BM4697" s="5" t="s">
        <v>9577</v>
      </c>
      <c r="BN4697" s="5" t="s">
        <v>865</v>
      </c>
      <c r="BO4697" s="5" t="s">
        <v>3193</v>
      </c>
      <c r="BU4697" s="5" t="s">
        <v>9577</v>
      </c>
      <c r="BV4697" s="5" t="s">
        <v>865</v>
      </c>
      <c r="BW4697" s="5" t="s">
        <v>3193</v>
      </c>
    </row>
    <row r="4698" spans="51:75" x14ac:dyDescent="0.3">
      <c r="AY4698" s="12" t="e">
        <f>VLOOKUP(C4698,#REF!, 2,FALSE)</f>
        <v>#REF!</v>
      </c>
      <c r="BM4698" s="5" t="s">
        <v>9578</v>
      </c>
      <c r="BN4698" s="5" t="s">
        <v>865</v>
      </c>
      <c r="BO4698" s="5" t="s">
        <v>4893</v>
      </c>
      <c r="BU4698" s="5" t="s">
        <v>9578</v>
      </c>
      <c r="BV4698" s="5" t="s">
        <v>865</v>
      </c>
      <c r="BW4698" s="5" t="s">
        <v>4893</v>
      </c>
    </row>
    <row r="4699" spans="51:75" x14ac:dyDescent="0.3">
      <c r="AY4699" s="12" t="e">
        <f>VLOOKUP(C4699,#REF!, 2,FALSE)</f>
        <v>#REF!</v>
      </c>
      <c r="BM4699" s="5" t="s">
        <v>1698</v>
      </c>
      <c r="BN4699" s="5" t="s">
        <v>1345</v>
      </c>
      <c r="BO4699" s="5" t="s">
        <v>4763</v>
      </c>
      <c r="BU4699" s="5" t="s">
        <v>1698</v>
      </c>
      <c r="BV4699" s="5" t="s">
        <v>1345</v>
      </c>
      <c r="BW4699" s="5" t="s">
        <v>4763</v>
      </c>
    </row>
    <row r="4700" spans="51:75" x14ac:dyDescent="0.3">
      <c r="AY4700" s="12" t="e">
        <f>VLOOKUP(C4700,#REF!, 2,FALSE)</f>
        <v>#REF!</v>
      </c>
      <c r="BM4700" s="5" t="s">
        <v>1699</v>
      </c>
      <c r="BN4700" s="5" t="s">
        <v>1345</v>
      </c>
      <c r="BO4700" s="5" t="s">
        <v>9318</v>
      </c>
      <c r="BU4700" s="5" t="s">
        <v>1699</v>
      </c>
      <c r="BV4700" s="5" t="s">
        <v>1345</v>
      </c>
      <c r="BW4700" s="5" t="s">
        <v>9318</v>
      </c>
    </row>
    <row r="4701" spans="51:75" x14ac:dyDescent="0.3">
      <c r="AY4701" s="12" t="e">
        <f>VLOOKUP(C4701,#REF!, 2,FALSE)</f>
        <v>#REF!</v>
      </c>
      <c r="BM4701" s="5" t="s">
        <v>9579</v>
      </c>
      <c r="BN4701" s="5" t="s">
        <v>2986</v>
      </c>
      <c r="BO4701" s="5" t="s">
        <v>2986</v>
      </c>
      <c r="BU4701" s="5" t="s">
        <v>9579</v>
      </c>
      <c r="BV4701" s="5" t="s">
        <v>2986</v>
      </c>
      <c r="BW4701" s="5" t="s">
        <v>2986</v>
      </c>
    </row>
    <row r="4702" spans="51:75" x14ac:dyDescent="0.3">
      <c r="AY4702" s="12" t="e">
        <f>VLOOKUP(C4702,#REF!, 2,FALSE)</f>
        <v>#REF!</v>
      </c>
      <c r="BM4702" s="5" t="s">
        <v>9580</v>
      </c>
      <c r="BN4702" s="5" t="s">
        <v>614</v>
      </c>
      <c r="BO4702" s="5" t="s">
        <v>9581</v>
      </c>
      <c r="BU4702" s="5" t="s">
        <v>9580</v>
      </c>
      <c r="BV4702" s="5" t="s">
        <v>614</v>
      </c>
      <c r="BW4702" s="5" t="s">
        <v>9581</v>
      </c>
    </row>
    <row r="4703" spans="51:75" x14ac:dyDescent="0.3">
      <c r="AY4703" s="12" t="e">
        <f>VLOOKUP(C4703,#REF!, 2,FALSE)</f>
        <v>#REF!</v>
      </c>
      <c r="BM4703" s="5" t="s">
        <v>1700</v>
      </c>
      <c r="BN4703" s="5" t="s">
        <v>3210</v>
      </c>
      <c r="BO4703" s="5" t="s">
        <v>9582</v>
      </c>
      <c r="BU4703" s="5" t="s">
        <v>1700</v>
      </c>
      <c r="BV4703" s="5" t="s">
        <v>3210</v>
      </c>
      <c r="BW4703" s="5" t="s">
        <v>9582</v>
      </c>
    </row>
    <row r="4704" spans="51:75" x14ac:dyDescent="0.3">
      <c r="AY4704" s="12" t="e">
        <f>VLOOKUP(C4704,#REF!, 2,FALSE)</f>
        <v>#REF!</v>
      </c>
      <c r="BM4704" s="5" t="s">
        <v>9583</v>
      </c>
      <c r="BN4704" s="5" t="s">
        <v>1694</v>
      </c>
      <c r="BO4704" s="5" t="s">
        <v>3193</v>
      </c>
      <c r="BU4704" s="5" t="s">
        <v>9583</v>
      </c>
      <c r="BV4704" s="5" t="s">
        <v>1694</v>
      </c>
      <c r="BW4704" s="5" t="s">
        <v>3193</v>
      </c>
    </row>
    <row r="4705" spans="51:75" x14ac:dyDescent="0.3">
      <c r="AY4705" s="12" t="e">
        <f>VLOOKUP(C4705,#REF!, 2,FALSE)</f>
        <v>#REF!</v>
      </c>
      <c r="BM4705" s="5" t="s">
        <v>1701</v>
      </c>
      <c r="BN4705" s="5" t="s">
        <v>17000</v>
      </c>
      <c r="BO4705" s="5" t="s">
        <v>4695</v>
      </c>
      <c r="BU4705" s="5" t="s">
        <v>1701</v>
      </c>
      <c r="BV4705" s="5" t="s">
        <v>17000</v>
      </c>
      <c r="BW4705" s="5" t="s">
        <v>4695</v>
      </c>
    </row>
    <row r="4706" spans="51:75" x14ac:dyDescent="0.3">
      <c r="AY4706" s="12" t="e">
        <f>VLOOKUP(C4706,#REF!, 2,FALSE)</f>
        <v>#REF!</v>
      </c>
      <c r="BM4706" s="5" t="s">
        <v>9584</v>
      </c>
      <c r="BN4706" s="5" t="s">
        <v>639</v>
      </c>
      <c r="BO4706" s="5" t="s">
        <v>9339</v>
      </c>
      <c r="BU4706" s="5" t="s">
        <v>9584</v>
      </c>
      <c r="BV4706" s="5" t="s">
        <v>639</v>
      </c>
      <c r="BW4706" s="5" t="s">
        <v>9339</v>
      </c>
    </row>
    <row r="4707" spans="51:75" x14ac:dyDescent="0.3">
      <c r="AY4707" s="12" t="e">
        <f>VLOOKUP(C4707,#REF!, 2,FALSE)</f>
        <v>#REF!</v>
      </c>
      <c r="BM4707" s="5" t="s">
        <v>9586</v>
      </c>
      <c r="BN4707" s="5" t="s">
        <v>616</v>
      </c>
      <c r="BO4707" s="5" t="s">
        <v>9587</v>
      </c>
      <c r="BU4707" s="5" t="s">
        <v>9586</v>
      </c>
      <c r="BV4707" s="5" t="s">
        <v>616</v>
      </c>
      <c r="BW4707" s="5" t="s">
        <v>9587</v>
      </c>
    </row>
    <row r="4708" spans="51:75" x14ac:dyDescent="0.3">
      <c r="AY4708" s="12" t="e">
        <f>VLOOKUP(C4708,#REF!, 2,FALSE)</f>
        <v>#REF!</v>
      </c>
      <c r="BM4708" s="5" t="s">
        <v>9588</v>
      </c>
      <c r="BN4708" s="5" t="s">
        <v>615</v>
      </c>
      <c r="BO4708" s="5" t="s">
        <v>3546</v>
      </c>
      <c r="BU4708" s="5" t="s">
        <v>9588</v>
      </c>
      <c r="BV4708" s="5" t="s">
        <v>615</v>
      </c>
      <c r="BW4708" s="5" t="s">
        <v>3546</v>
      </c>
    </row>
    <row r="4709" spans="51:75" x14ac:dyDescent="0.3">
      <c r="AY4709" s="12" t="e">
        <f>VLOOKUP(C4709,#REF!, 2,FALSE)</f>
        <v>#REF!</v>
      </c>
      <c r="BM4709" s="5" t="s">
        <v>1702</v>
      </c>
      <c r="BN4709" s="5" t="s">
        <v>800</v>
      </c>
      <c r="BO4709" s="5" t="s">
        <v>9589</v>
      </c>
      <c r="BU4709" s="5" t="s">
        <v>1702</v>
      </c>
      <c r="BV4709" s="5" t="s">
        <v>800</v>
      </c>
      <c r="BW4709" s="5" t="s">
        <v>9589</v>
      </c>
    </row>
    <row r="4710" spans="51:75" x14ac:dyDescent="0.3">
      <c r="AY4710" s="12" t="e">
        <f>VLOOKUP(C4710,#REF!, 2,FALSE)</f>
        <v>#REF!</v>
      </c>
      <c r="BM4710" s="5" t="s">
        <v>9590</v>
      </c>
      <c r="BN4710" s="5" t="s">
        <v>865</v>
      </c>
      <c r="BO4710" s="5" t="s">
        <v>2986</v>
      </c>
      <c r="BU4710" s="5" t="s">
        <v>9590</v>
      </c>
      <c r="BV4710" s="5" t="s">
        <v>865</v>
      </c>
      <c r="BW4710" s="5" t="s">
        <v>2986</v>
      </c>
    </row>
    <row r="4711" spans="51:75" x14ac:dyDescent="0.3">
      <c r="AY4711" s="12" t="e">
        <f>VLOOKUP(C4711,#REF!, 2,FALSE)</f>
        <v>#REF!</v>
      </c>
      <c r="BM4711" s="5" t="s">
        <v>9591</v>
      </c>
      <c r="BN4711" s="5" t="s">
        <v>865</v>
      </c>
      <c r="BO4711" s="5" t="s">
        <v>9592</v>
      </c>
      <c r="BU4711" s="5" t="s">
        <v>9591</v>
      </c>
      <c r="BV4711" s="5" t="s">
        <v>865</v>
      </c>
      <c r="BW4711" s="5" t="s">
        <v>9592</v>
      </c>
    </row>
    <row r="4712" spans="51:75" x14ac:dyDescent="0.3">
      <c r="AY4712" s="12" t="e">
        <f>VLOOKUP(C4712,#REF!, 2,FALSE)</f>
        <v>#REF!</v>
      </c>
      <c r="BM4712" s="5" t="s">
        <v>9593</v>
      </c>
      <c r="BN4712" s="5" t="s">
        <v>865</v>
      </c>
      <c r="BO4712" s="5" t="s">
        <v>5923</v>
      </c>
      <c r="BU4712" s="5" t="s">
        <v>9593</v>
      </c>
      <c r="BV4712" s="5" t="s">
        <v>865</v>
      </c>
      <c r="BW4712" s="5" t="s">
        <v>5923</v>
      </c>
    </row>
    <row r="4713" spans="51:75" x14ac:dyDescent="0.3">
      <c r="AY4713" s="12" t="e">
        <f>VLOOKUP(C4713,#REF!, 2,FALSE)</f>
        <v>#REF!</v>
      </c>
      <c r="BM4713" s="5" t="s">
        <v>9594</v>
      </c>
      <c r="BN4713" s="5" t="s">
        <v>865</v>
      </c>
      <c r="BO4713" s="5" t="s">
        <v>8015</v>
      </c>
      <c r="BU4713" s="5" t="s">
        <v>9594</v>
      </c>
      <c r="BV4713" s="5" t="s">
        <v>865</v>
      </c>
      <c r="BW4713" s="5" t="s">
        <v>8015</v>
      </c>
    </row>
    <row r="4714" spans="51:75" x14ac:dyDescent="0.3">
      <c r="AY4714" s="12" t="e">
        <f>VLOOKUP(C4714,#REF!, 2,FALSE)</f>
        <v>#REF!</v>
      </c>
      <c r="BM4714" s="5" t="s">
        <v>9595</v>
      </c>
      <c r="BN4714" s="5" t="s">
        <v>2982</v>
      </c>
      <c r="BO4714" s="5" t="s">
        <v>9596</v>
      </c>
      <c r="BU4714" s="5" t="s">
        <v>9595</v>
      </c>
      <c r="BV4714" s="5" t="s">
        <v>2982</v>
      </c>
      <c r="BW4714" s="5" t="s">
        <v>9596</v>
      </c>
    </row>
    <row r="4715" spans="51:75" x14ac:dyDescent="0.3">
      <c r="AY4715" s="12" t="e">
        <f>VLOOKUP(C4715,#REF!, 2,FALSE)</f>
        <v>#REF!</v>
      </c>
      <c r="BM4715" s="5" t="s">
        <v>9597</v>
      </c>
      <c r="BN4715" s="5" t="s">
        <v>774</v>
      </c>
      <c r="BO4715" s="5" t="s">
        <v>8119</v>
      </c>
      <c r="BU4715" s="5" t="s">
        <v>9597</v>
      </c>
      <c r="BV4715" s="5" t="s">
        <v>774</v>
      </c>
      <c r="BW4715" s="5" t="s">
        <v>8119</v>
      </c>
    </row>
    <row r="4716" spans="51:75" x14ac:dyDescent="0.3">
      <c r="AY4716" s="12" t="e">
        <f>VLOOKUP(C4716,#REF!, 2,FALSE)</f>
        <v>#REF!</v>
      </c>
      <c r="BM4716" s="5" t="s">
        <v>9598</v>
      </c>
      <c r="BN4716" s="5" t="s">
        <v>664</v>
      </c>
      <c r="BO4716" s="5" t="s">
        <v>9599</v>
      </c>
      <c r="BU4716" s="5" t="s">
        <v>9598</v>
      </c>
      <c r="BV4716" s="5" t="s">
        <v>664</v>
      </c>
      <c r="BW4716" s="5" t="s">
        <v>9599</v>
      </c>
    </row>
    <row r="4717" spans="51:75" x14ac:dyDescent="0.3">
      <c r="AY4717" s="12" t="e">
        <f>VLOOKUP(C4717,#REF!, 2,FALSE)</f>
        <v>#REF!</v>
      </c>
      <c r="BM4717" s="5" t="s">
        <v>9600</v>
      </c>
      <c r="BN4717" s="5" t="s">
        <v>2986</v>
      </c>
      <c r="BO4717" s="5" t="s">
        <v>2986</v>
      </c>
      <c r="BU4717" s="5" t="s">
        <v>9600</v>
      </c>
      <c r="BV4717" s="5" t="s">
        <v>2986</v>
      </c>
      <c r="BW4717" s="5" t="s">
        <v>2986</v>
      </c>
    </row>
    <row r="4718" spans="51:75" x14ac:dyDescent="0.3">
      <c r="AY4718" s="12" t="e">
        <f>VLOOKUP(C4718,#REF!, 2,FALSE)</f>
        <v>#REF!</v>
      </c>
      <c r="BM4718" s="5" t="s">
        <v>9601</v>
      </c>
      <c r="BN4718" s="5" t="s">
        <v>3088</v>
      </c>
      <c r="BO4718" s="5" t="s">
        <v>4307</v>
      </c>
      <c r="BU4718" s="5" t="s">
        <v>9601</v>
      </c>
      <c r="BV4718" s="5" t="s">
        <v>3088</v>
      </c>
      <c r="BW4718" s="5" t="s">
        <v>4307</v>
      </c>
    </row>
    <row r="4719" spans="51:75" x14ac:dyDescent="0.3">
      <c r="AY4719" s="12" t="e">
        <f>VLOOKUP(C4719,#REF!, 2,FALSE)</f>
        <v>#REF!</v>
      </c>
      <c r="BM4719" s="5" t="s">
        <v>9602</v>
      </c>
      <c r="BN4719" s="5" t="s">
        <v>1345</v>
      </c>
      <c r="BO4719" s="5" t="s">
        <v>773</v>
      </c>
      <c r="BU4719" s="5" t="s">
        <v>9602</v>
      </c>
      <c r="BV4719" s="5" t="s">
        <v>1345</v>
      </c>
      <c r="BW4719" s="5" t="s">
        <v>773</v>
      </c>
    </row>
    <row r="4720" spans="51:75" x14ac:dyDescent="0.3">
      <c r="AY4720" s="12" t="e">
        <f>VLOOKUP(C4720,#REF!, 2,FALSE)</f>
        <v>#REF!</v>
      </c>
      <c r="BM4720" s="5" t="s">
        <v>9603</v>
      </c>
      <c r="BN4720" s="5" t="s">
        <v>3010</v>
      </c>
      <c r="BO4720" s="5" t="s">
        <v>3002</v>
      </c>
      <c r="BU4720" s="5" t="s">
        <v>9603</v>
      </c>
      <c r="BV4720" s="5" t="s">
        <v>3010</v>
      </c>
      <c r="BW4720" s="5" t="s">
        <v>3002</v>
      </c>
    </row>
    <row r="4721" spans="51:75" x14ac:dyDescent="0.3">
      <c r="AY4721" s="12" t="e">
        <f>VLOOKUP(C4721,#REF!, 2,FALSE)</f>
        <v>#REF!</v>
      </c>
      <c r="BM4721" s="5" t="s">
        <v>9604</v>
      </c>
      <c r="BN4721" s="5" t="s">
        <v>1073</v>
      </c>
      <c r="BO4721" s="5" t="s">
        <v>8604</v>
      </c>
      <c r="BU4721" s="5" t="s">
        <v>9604</v>
      </c>
      <c r="BV4721" s="5" t="s">
        <v>1073</v>
      </c>
      <c r="BW4721" s="5" t="s">
        <v>8604</v>
      </c>
    </row>
    <row r="4722" spans="51:75" x14ac:dyDescent="0.3">
      <c r="AY4722" s="12" t="e">
        <f>VLOOKUP(C4722,#REF!, 2,FALSE)</f>
        <v>#REF!</v>
      </c>
      <c r="BM4722" s="5" t="s">
        <v>9605</v>
      </c>
      <c r="BN4722" s="5" t="s">
        <v>672</v>
      </c>
      <c r="BO4722" s="5" t="s">
        <v>6539</v>
      </c>
      <c r="BU4722" s="5" t="s">
        <v>9605</v>
      </c>
      <c r="BV4722" s="5" t="s">
        <v>672</v>
      </c>
      <c r="BW4722" s="5" t="s">
        <v>6539</v>
      </c>
    </row>
    <row r="4723" spans="51:75" x14ac:dyDescent="0.3">
      <c r="AY4723" s="12" t="e">
        <f>VLOOKUP(C4723,#REF!, 2,FALSE)</f>
        <v>#REF!</v>
      </c>
      <c r="BM4723" s="5" t="s">
        <v>9607</v>
      </c>
      <c r="BN4723" s="5" t="s">
        <v>3261</v>
      </c>
      <c r="BO4723" s="5" t="s">
        <v>641</v>
      </c>
      <c r="BU4723" s="5" t="s">
        <v>9607</v>
      </c>
      <c r="BV4723" s="5" t="s">
        <v>3261</v>
      </c>
      <c r="BW4723" s="5" t="s">
        <v>641</v>
      </c>
    </row>
    <row r="4724" spans="51:75" x14ac:dyDescent="0.3">
      <c r="AY4724" s="12" t="e">
        <f>VLOOKUP(C4724,#REF!, 2,FALSE)</f>
        <v>#REF!</v>
      </c>
      <c r="BM4724" s="5" t="s">
        <v>9608</v>
      </c>
      <c r="BN4724" s="5" t="s">
        <v>1345</v>
      </c>
      <c r="BO4724" s="5" t="s">
        <v>2986</v>
      </c>
      <c r="BU4724" s="5" t="s">
        <v>9608</v>
      </c>
      <c r="BV4724" s="5" t="s">
        <v>1345</v>
      </c>
      <c r="BW4724" s="5" t="s">
        <v>2986</v>
      </c>
    </row>
    <row r="4725" spans="51:75" x14ac:dyDescent="0.3">
      <c r="AY4725" s="12" t="e">
        <f>VLOOKUP(C4725,#REF!, 2,FALSE)</f>
        <v>#REF!</v>
      </c>
      <c r="BM4725" s="5" t="s">
        <v>9609</v>
      </c>
      <c r="BN4725" s="5" t="s">
        <v>3050</v>
      </c>
      <c r="BO4725" s="5" t="s">
        <v>9610</v>
      </c>
      <c r="BU4725" s="5" t="s">
        <v>9609</v>
      </c>
      <c r="BV4725" s="5" t="s">
        <v>3050</v>
      </c>
      <c r="BW4725" s="5" t="s">
        <v>9610</v>
      </c>
    </row>
    <row r="4726" spans="51:75" x14ac:dyDescent="0.3">
      <c r="AY4726" s="12" t="e">
        <f>VLOOKUP(C4726,#REF!, 2,FALSE)</f>
        <v>#REF!</v>
      </c>
      <c r="BM4726" s="5" t="s">
        <v>9611</v>
      </c>
      <c r="BN4726" s="5" t="s">
        <v>734</v>
      </c>
      <c r="BO4726" s="5" t="s">
        <v>7577</v>
      </c>
      <c r="BU4726" s="5" t="s">
        <v>9611</v>
      </c>
      <c r="BV4726" s="5" t="s">
        <v>734</v>
      </c>
      <c r="BW4726" s="5" t="s">
        <v>7577</v>
      </c>
    </row>
    <row r="4727" spans="51:75" x14ac:dyDescent="0.3">
      <c r="AY4727" s="12" t="e">
        <f>VLOOKUP(C4727,#REF!, 2,FALSE)</f>
        <v>#REF!</v>
      </c>
      <c r="BM4727" s="5" t="s">
        <v>9612</v>
      </c>
      <c r="BN4727" s="5" t="s">
        <v>3210</v>
      </c>
      <c r="BO4727" s="5" t="s">
        <v>9613</v>
      </c>
      <c r="BU4727" s="5" t="s">
        <v>9612</v>
      </c>
      <c r="BV4727" s="5" t="s">
        <v>3210</v>
      </c>
      <c r="BW4727" s="5" t="s">
        <v>9613</v>
      </c>
    </row>
    <row r="4728" spans="51:75" x14ac:dyDescent="0.3">
      <c r="AY4728" s="12" t="e">
        <f>VLOOKUP(C4728,#REF!, 2,FALSE)</f>
        <v>#REF!</v>
      </c>
      <c r="BM4728" s="5" t="s">
        <v>9614</v>
      </c>
      <c r="BN4728" s="5" t="s">
        <v>865</v>
      </c>
      <c r="BO4728" s="5" t="s">
        <v>9250</v>
      </c>
      <c r="BU4728" s="5" t="s">
        <v>9614</v>
      </c>
      <c r="BV4728" s="5" t="s">
        <v>865</v>
      </c>
      <c r="BW4728" s="5" t="s">
        <v>9250</v>
      </c>
    </row>
    <row r="4729" spans="51:75" x14ac:dyDescent="0.3">
      <c r="AY4729" s="12" t="e">
        <f>VLOOKUP(C4729,#REF!, 2,FALSE)</f>
        <v>#REF!</v>
      </c>
      <c r="BM4729" s="5" t="s">
        <v>9615</v>
      </c>
      <c r="BN4729" s="5" t="s">
        <v>865</v>
      </c>
      <c r="BO4729" s="5" t="s">
        <v>3802</v>
      </c>
      <c r="BU4729" s="5" t="s">
        <v>9615</v>
      </c>
      <c r="BV4729" s="5" t="s">
        <v>865</v>
      </c>
      <c r="BW4729" s="5" t="s">
        <v>3802</v>
      </c>
    </row>
    <row r="4730" spans="51:75" x14ac:dyDescent="0.3">
      <c r="AY4730" s="12" t="e">
        <f>VLOOKUP(C4730,#REF!, 2,FALSE)</f>
        <v>#REF!</v>
      </c>
      <c r="BM4730" s="5" t="s">
        <v>1703</v>
      </c>
      <c r="BN4730" s="5" t="s">
        <v>615</v>
      </c>
      <c r="BO4730" s="5" t="s">
        <v>2986</v>
      </c>
      <c r="BU4730" s="5" t="s">
        <v>1703</v>
      </c>
      <c r="BV4730" s="5" t="s">
        <v>615</v>
      </c>
      <c r="BW4730" s="5" t="s">
        <v>2986</v>
      </c>
    </row>
    <row r="4731" spans="51:75" x14ac:dyDescent="0.3">
      <c r="AY4731" s="12" t="e">
        <f>VLOOKUP(C4731,#REF!, 2,FALSE)</f>
        <v>#REF!</v>
      </c>
      <c r="BM4731" s="5" t="s">
        <v>1704</v>
      </c>
      <c r="BN4731" s="5" t="s">
        <v>855</v>
      </c>
      <c r="BO4731" s="5" t="s">
        <v>9616</v>
      </c>
      <c r="BU4731" s="5" t="s">
        <v>1704</v>
      </c>
      <c r="BV4731" s="5" t="s">
        <v>855</v>
      </c>
      <c r="BW4731" s="5" t="s">
        <v>9616</v>
      </c>
    </row>
    <row r="4732" spans="51:75" x14ac:dyDescent="0.3">
      <c r="AY4732" s="12" t="e">
        <f>VLOOKUP(C4732,#REF!, 2,FALSE)</f>
        <v>#REF!</v>
      </c>
      <c r="BM4732" s="5" t="s">
        <v>9617</v>
      </c>
      <c r="BN4732" s="5" t="s">
        <v>774</v>
      </c>
      <c r="BO4732" s="5" t="s">
        <v>6900</v>
      </c>
      <c r="BU4732" s="5" t="s">
        <v>9617</v>
      </c>
      <c r="BV4732" s="5" t="s">
        <v>774</v>
      </c>
      <c r="BW4732" s="5" t="s">
        <v>6900</v>
      </c>
    </row>
    <row r="4733" spans="51:75" x14ac:dyDescent="0.3">
      <c r="AY4733" s="12" t="e">
        <f>VLOOKUP(C4733,#REF!, 2,FALSE)</f>
        <v>#REF!</v>
      </c>
      <c r="BM4733" s="5" t="s">
        <v>9620</v>
      </c>
      <c r="BN4733" s="5" t="s">
        <v>943</v>
      </c>
      <c r="BO4733" s="5" t="s">
        <v>1692</v>
      </c>
      <c r="BU4733" s="5" t="s">
        <v>9620</v>
      </c>
      <c r="BV4733" s="5" t="s">
        <v>943</v>
      </c>
      <c r="BW4733" s="5" t="s">
        <v>1692</v>
      </c>
    </row>
    <row r="4734" spans="51:75" x14ac:dyDescent="0.3">
      <c r="AY4734" s="12" t="e">
        <f>VLOOKUP(C4734,#REF!, 2,FALSE)</f>
        <v>#REF!</v>
      </c>
      <c r="BM4734" s="5" t="s">
        <v>9621</v>
      </c>
      <c r="BN4734" s="5" t="s">
        <v>943</v>
      </c>
      <c r="BO4734" s="5" t="s">
        <v>1608</v>
      </c>
      <c r="BU4734" s="5" t="s">
        <v>9621</v>
      </c>
      <c r="BV4734" s="5" t="s">
        <v>943</v>
      </c>
      <c r="BW4734" s="5" t="s">
        <v>1608</v>
      </c>
    </row>
    <row r="4735" spans="51:75" x14ac:dyDescent="0.3">
      <c r="AY4735" s="12" t="e">
        <f>VLOOKUP(C4735,#REF!, 2,FALSE)</f>
        <v>#REF!</v>
      </c>
      <c r="BM4735" s="5" t="s">
        <v>9622</v>
      </c>
      <c r="BN4735" s="5" t="s">
        <v>3261</v>
      </c>
      <c r="BO4735" s="5" t="s">
        <v>9623</v>
      </c>
      <c r="BU4735" s="5" t="s">
        <v>9622</v>
      </c>
      <c r="BV4735" s="5" t="s">
        <v>3261</v>
      </c>
      <c r="BW4735" s="5" t="s">
        <v>9623</v>
      </c>
    </row>
    <row r="4736" spans="51:75" x14ac:dyDescent="0.3">
      <c r="AY4736" s="12" t="e">
        <f>VLOOKUP(C4736,#REF!, 2,FALSE)</f>
        <v>#REF!</v>
      </c>
      <c r="BM4736" s="5" t="s">
        <v>9624</v>
      </c>
      <c r="BN4736" s="5" t="s">
        <v>926</v>
      </c>
      <c r="BO4736" s="5" t="s">
        <v>9625</v>
      </c>
      <c r="BU4736" s="5" t="s">
        <v>9624</v>
      </c>
      <c r="BV4736" s="5" t="s">
        <v>926</v>
      </c>
      <c r="BW4736" s="5" t="s">
        <v>9625</v>
      </c>
    </row>
    <row r="4737" spans="51:75" x14ac:dyDescent="0.3">
      <c r="AY4737" s="12" t="e">
        <f>VLOOKUP(C4737,#REF!, 2,FALSE)</f>
        <v>#REF!</v>
      </c>
      <c r="BM4737" s="5" t="s">
        <v>9626</v>
      </c>
      <c r="BN4737" s="5" t="s">
        <v>1345</v>
      </c>
      <c r="BO4737" s="5" t="s">
        <v>9627</v>
      </c>
      <c r="BU4737" s="5" t="s">
        <v>9626</v>
      </c>
      <c r="BV4737" s="5" t="s">
        <v>1345</v>
      </c>
      <c r="BW4737" s="5" t="s">
        <v>9627</v>
      </c>
    </row>
    <row r="4738" spans="51:75" x14ac:dyDescent="0.3">
      <c r="AY4738" s="12" t="e">
        <f>VLOOKUP(C4738,#REF!, 2,FALSE)</f>
        <v>#REF!</v>
      </c>
      <c r="BM4738" s="5" t="s">
        <v>9628</v>
      </c>
      <c r="BN4738" s="5" t="s">
        <v>790</v>
      </c>
      <c r="BO4738" s="5" t="s">
        <v>9629</v>
      </c>
      <c r="BU4738" s="5" t="s">
        <v>9628</v>
      </c>
      <c r="BV4738" s="5" t="s">
        <v>790</v>
      </c>
      <c r="BW4738" s="5" t="s">
        <v>9629</v>
      </c>
    </row>
    <row r="4739" spans="51:75" x14ac:dyDescent="0.3">
      <c r="AY4739" s="12" t="e">
        <f>VLOOKUP(C4739,#REF!, 2,FALSE)</f>
        <v>#REF!</v>
      </c>
      <c r="BM4739" s="5" t="s">
        <v>9630</v>
      </c>
      <c r="BN4739" s="5" t="s">
        <v>3261</v>
      </c>
      <c r="BO4739" s="5" t="s">
        <v>9631</v>
      </c>
      <c r="BU4739" s="5" t="s">
        <v>9630</v>
      </c>
      <c r="BV4739" s="5" t="s">
        <v>3261</v>
      </c>
      <c r="BW4739" s="5" t="s">
        <v>9631</v>
      </c>
    </row>
    <row r="4740" spans="51:75" x14ac:dyDescent="0.3">
      <c r="AY4740" s="12" t="e">
        <f>VLOOKUP(C4740,#REF!, 2,FALSE)</f>
        <v>#REF!</v>
      </c>
      <c r="BM4740" s="5" t="s">
        <v>9632</v>
      </c>
      <c r="BN4740" s="5" t="s">
        <v>3210</v>
      </c>
      <c r="BO4740" s="5" t="s">
        <v>6138</v>
      </c>
      <c r="BU4740" s="5" t="s">
        <v>9632</v>
      </c>
      <c r="BV4740" s="5" t="s">
        <v>3210</v>
      </c>
      <c r="BW4740" s="5" t="s">
        <v>6138</v>
      </c>
    </row>
    <row r="4741" spans="51:75" x14ac:dyDescent="0.3">
      <c r="AY4741" s="12" t="e">
        <f>VLOOKUP(C4741,#REF!, 2,FALSE)</f>
        <v>#REF!</v>
      </c>
      <c r="BM4741" s="5" t="s">
        <v>9634</v>
      </c>
      <c r="BN4741" s="5" t="s">
        <v>802</v>
      </c>
      <c r="BO4741" s="5" t="s">
        <v>7340</v>
      </c>
      <c r="BU4741" s="5" t="s">
        <v>9634</v>
      </c>
      <c r="BV4741" s="5" t="s">
        <v>802</v>
      </c>
      <c r="BW4741" s="5" t="s">
        <v>7340</v>
      </c>
    </row>
    <row r="4742" spans="51:75" x14ac:dyDescent="0.3">
      <c r="AY4742" s="12" t="e">
        <f>VLOOKUP(C4742,#REF!, 2,FALSE)</f>
        <v>#REF!</v>
      </c>
      <c r="BM4742" s="5" t="s">
        <v>1705</v>
      </c>
      <c r="BN4742" s="5" t="s">
        <v>855</v>
      </c>
      <c r="BO4742" s="5" t="s">
        <v>1290</v>
      </c>
      <c r="BU4742" s="5" t="s">
        <v>1705</v>
      </c>
      <c r="BV4742" s="5" t="s">
        <v>855</v>
      </c>
      <c r="BW4742" s="5" t="s">
        <v>1290</v>
      </c>
    </row>
    <row r="4743" spans="51:75" x14ac:dyDescent="0.3">
      <c r="AY4743" s="12" t="e">
        <f>VLOOKUP(C4743,#REF!, 2,FALSE)</f>
        <v>#REF!</v>
      </c>
      <c r="BM4743" s="5" t="s">
        <v>9636</v>
      </c>
      <c r="BN4743" s="5" t="s">
        <v>865</v>
      </c>
      <c r="BO4743" s="5" t="s">
        <v>9637</v>
      </c>
      <c r="BU4743" s="5" t="s">
        <v>9636</v>
      </c>
      <c r="BV4743" s="5" t="s">
        <v>865</v>
      </c>
      <c r="BW4743" s="5" t="s">
        <v>9637</v>
      </c>
    </row>
    <row r="4744" spans="51:75" x14ac:dyDescent="0.3">
      <c r="AY4744" s="12" t="e">
        <f>VLOOKUP(C4744,#REF!, 2,FALSE)</f>
        <v>#REF!</v>
      </c>
      <c r="BM4744" s="5" t="s">
        <v>9638</v>
      </c>
      <c r="BN4744" s="5" t="s">
        <v>806</v>
      </c>
      <c r="BO4744" s="5" t="s">
        <v>9639</v>
      </c>
      <c r="BU4744" s="5" t="s">
        <v>9638</v>
      </c>
      <c r="BV4744" s="5" t="s">
        <v>806</v>
      </c>
      <c r="BW4744" s="5" t="s">
        <v>9639</v>
      </c>
    </row>
    <row r="4745" spans="51:75" x14ac:dyDescent="0.3">
      <c r="AY4745" s="12" t="e">
        <f>VLOOKUP(C4745,#REF!, 2,FALSE)</f>
        <v>#REF!</v>
      </c>
      <c r="BM4745" s="5" t="s">
        <v>1706</v>
      </c>
      <c r="BN4745" s="5" t="s">
        <v>3210</v>
      </c>
      <c r="BO4745" s="5" t="s">
        <v>2355</v>
      </c>
      <c r="BU4745" s="5" t="s">
        <v>1706</v>
      </c>
      <c r="BV4745" s="5" t="s">
        <v>3210</v>
      </c>
      <c r="BW4745" s="5" t="s">
        <v>2355</v>
      </c>
    </row>
    <row r="4746" spans="51:75" x14ac:dyDescent="0.3">
      <c r="AY4746" s="12" t="e">
        <f>VLOOKUP(C4746,#REF!, 2,FALSE)</f>
        <v>#REF!</v>
      </c>
      <c r="BM4746" s="5" t="s">
        <v>9640</v>
      </c>
      <c r="BN4746" s="5" t="s">
        <v>666</v>
      </c>
      <c r="BO4746" s="5" t="s">
        <v>9641</v>
      </c>
      <c r="BU4746" s="5" t="s">
        <v>9640</v>
      </c>
      <c r="BV4746" s="5" t="s">
        <v>666</v>
      </c>
      <c r="BW4746" s="5" t="s">
        <v>9641</v>
      </c>
    </row>
    <row r="4747" spans="51:75" x14ac:dyDescent="0.3">
      <c r="AY4747" s="12" t="e">
        <f>VLOOKUP(C4747,#REF!, 2,FALSE)</f>
        <v>#REF!</v>
      </c>
      <c r="BM4747" s="5" t="s">
        <v>9642</v>
      </c>
      <c r="BN4747" s="5" t="s">
        <v>855</v>
      </c>
      <c r="BO4747" s="5" t="s">
        <v>9633</v>
      </c>
      <c r="BU4747" s="5" t="s">
        <v>9642</v>
      </c>
      <c r="BV4747" s="5" t="s">
        <v>855</v>
      </c>
      <c r="BW4747" s="5" t="s">
        <v>9633</v>
      </c>
    </row>
    <row r="4748" spans="51:75" x14ac:dyDescent="0.3">
      <c r="AY4748" s="12" t="e">
        <f>VLOOKUP(C4748,#REF!, 2,FALSE)</f>
        <v>#REF!</v>
      </c>
      <c r="BM4748" s="5" t="s">
        <v>9643</v>
      </c>
      <c r="BN4748" s="5" t="s">
        <v>865</v>
      </c>
      <c r="BO4748" s="5" t="s">
        <v>9644</v>
      </c>
      <c r="BU4748" s="5" t="s">
        <v>9643</v>
      </c>
      <c r="BV4748" s="5" t="s">
        <v>865</v>
      </c>
      <c r="BW4748" s="5" t="s">
        <v>9644</v>
      </c>
    </row>
    <row r="4749" spans="51:75" x14ac:dyDescent="0.3">
      <c r="AY4749" s="12" t="e">
        <f>VLOOKUP(C4749,#REF!, 2,FALSE)</f>
        <v>#REF!</v>
      </c>
      <c r="BM4749" s="5" t="s">
        <v>9645</v>
      </c>
      <c r="BN4749" s="5" t="s">
        <v>3050</v>
      </c>
      <c r="BO4749" s="5" t="s">
        <v>9646</v>
      </c>
      <c r="BU4749" s="5" t="s">
        <v>9645</v>
      </c>
      <c r="BV4749" s="5" t="s">
        <v>3050</v>
      </c>
      <c r="BW4749" s="5" t="s">
        <v>9646</v>
      </c>
    </row>
    <row r="4750" spans="51:75" x14ac:dyDescent="0.3">
      <c r="AY4750" s="12" t="e">
        <f>VLOOKUP(C4750,#REF!, 2,FALSE)</f>
        <v>#REF!</v>
      </c>
      <c r="BM4750" s="5" t="s">
        <v>9647</v>
      </c>
      <c r="BN4750" s="5" t="s">
        <v>3210</v>
      </c>
      <c r="BO4750" s="5" t="s">
        <v>9648</v>
      </c>
      <c r="BU4750" s="5" t="s">
        <v>9647</v>
      </c>
      <c r="BV4750" s="5" t="s">
        <v>3210</v>
      </c>
      <c r="BW4750" s="5" t="s">
        <v>9648</v>
      </c>
    </row>
    <row r="4751" spans="51:75" x14ac:dyDescent="0.3">
      <c r="AY4751" s="12" t="e">
        <f>VLOOKUP(C4751,#REF!, 2,FALSE)</f>
        <v>#REF!</v>
      </c>
      <c r="BM4751" s="5" t="s">
        <v>1707</v>
      </c>
      <c r="BN4751" s="5" t="s">
        <v>722</v>
      </c>
      <c r="BO4751" s="5" t="s">
        <v>3401</v>
      </c>
      <c r="BU4751" s="5" t="s">
        <v>1707</v>
      </c>
      <c r="BV4751" s="5" t="s">
        <v>722</v>
      </c>
      <c r="BW4751" s="5" t="s">
        <v>3401</v>
      </c>
    </row>
    <row r="4752" spans="51:75" x14ac:dyDescent="0.3">
      <c r="AY4752" s="12" t="e">
        <f>VLOOKUP(C4752,#REF!, 2,FALSE)</f>
        <v>#REF!</v>
      </c>
      <c r="BM4752" s="5" t="s">
        <v>9649</v>
      </c>
      <c r="BN4752" s="5" t="s">
        <v>3210</v>
      </c>
      <c r="BO4752" s="5" t="s">
        <v>9650</v>
      </c>
      <c r="BU4752" s="5" t="s">
        <v>9649</v>
      </c>
      <c r="BV4752" s="5" t="s">
        <v>3210</v>
      </c>
      <c r="BW4752" s="5" t="s">
        <v>9650</v>
      </c>
    </row>
    <row r="4753" spans="51:75" x14ac:dyDescent="0.3">
      <c r="AY4753" s="12" t="e">
        <f>VLOOKUP(C4753,#REF!, 2,FALSE)</f>
        <v>#REF!</v>
      </c>
      <c r="BM4753" s="5" t="s">
        <v>1708</v>
      </c>
      <c r="BN4753" s="5" t="s">
        <v>2986</v>
      </c>
      <c r="BO4753" s="5" t="s">
        <v>2986</v>
      </c>
      <c r="BU4753" s="5" t="s">
        <v>1708</v>
      </c>
      <c r="BV4753" s="5" t="s">
        <v>2986</v>
      </c>
      <c r="BW4753" s="5" t="s">
        <v>2986</v>
      </c>
    </row>
    <row r="4754" spans="51:75" x14ac:dyDescent="0.3">
      <c r="AY4754" s="12" t="e">
        <f>VLOOKUP(C4754,#REF!, 2,FALSE)</f>
        <v>#REF!</v>
      </c>
      <c r="BM4754" s="5" t="s">
        <v>9651</v>
      </c>
      <c r="BN4754" s="5" t="s">
        <v>1142</v>
      </c>
      <c r="BO4754" s="5" t="s">
        <v>2986</v>
      </c>
      <c r="BU4754" s="5" t="s">
        <v>9651</v>
      </c>
      <c r="BV4754" s="5" t="s">
        <v>1142</v>
      </c>
      <c r="BW4754" s="5" t="s">
        <v>2986</v>
      </c>
    </row>
    <row r="4755" spans="51:75" x14ac:dyDescent="0.3">
      <c r="AY4755" s="12" t="e">
        <f>VLOOKUP(C4755,#REF!, 2,FALSE)</f>
        <v>#REF!</v>
      </c>
      <c r="BM4755" s="5" t="s">
        <v>9652</v>
      </c>
      <c r="BN4755" s="5" t="s">
        <v>3210</v>
      </c>
      <c r="BO4755" s="5" t="s">
        <v>9653</v>
      </c>
      <c r="BU4755" s="5" t="s">
        <v>9652</v>
      </c>
      <c r="BV4755" s="5" t="s">
        <v>3210</v>
      </c>
      <c r="BW4755" s="5" t="s">
        <v>9653</v>
      </c>
    </row>
    <row r="4756" spans="51:75" x14ac:dyDescent="0.3">
      <c r="AY4756" s="12" t="e">
        <f>VLOOKUP(C4756,#REF!, 2,FALSE)</f>
        <v>#REF!</v>
      </c>
      <c r="BM4756" s="5" t="s">
        <v>9654</v>
      </c>
      <c r="BN4756" s="5" t="s">
        <v>3010</v>
      </c>
      <c r="BO4756" s="5" t="s">
        <v>9656</v>
      </c>
      <c r="BU4756" s="5" t="s">
        <v>9654</v>
      </c>
      <c r="BV4756" s="5" t="s">
        <v>3010</v>
      </c>
      <c r="BW4756" s="5" t="s">
        <v>9656</v>
      </c>
    </row>
    <row r="4757" spans="51:75" x14ac:dyDescent="0.3">
      <c r="AY4757" s="12" t="e">
        <f>VLOOKUP(C4757,#REF!, 2,FALSE)</f>
        <v>#REF!</v>
      </c>
      <c r="BM4757" s="5" t="s">
        <v>1709</v>
      </c>
      <c r="BN4757" s="5" t="s">
        <v>3261</v>
      </c>
      <c r="BO4757" s="5" t="s">
        <v>1738</v>
      </c>
      <c r="BU4757" s="5" t="s">
        <v>1709</v>
      </c>
      <c r="BV4757" s="5" t="s">
        <v>3261</v>
      </c>
      <c r="BW4757" s="5" t="s">
        <v>1738</v>
      </c>
    </row>
    <row r="4758" spans="51:75" x14ac:dyDescent="0.3">
      <c r="AY4758" s="12" t="e">
        <f>VLOOKUP(C4758,#REF!, 2,FALSE)</f>
        <v>#REF!</v>
      </c>
      <c r="BM4758" s="5" t="s">
        <v>9657</v>
      </c>
      <c r="BN4758" s="5" t="s">
        <v>3210</v>
      </c>
      <c r="BO4758" s="5" t="s">
        <v>695</v>
      </c>
      <c r="BU4758" s="5" t="s">
        <v>9657</v>
      </c>
      <c r="BV4758" s="5" t="s">
        <v>3210</v>
      </c>
      <c r="BW4758" s="5" t="s">
        <v>695</v>
      </c>
    </row>
    <row r="4759" spans="51:75" x14ac:dyDescent="0.3">
      <c r="AY4759" s="12" t="e">
        <f>VLOOKUP(C4759,#REF!, 2,FALSE)</f>
        <v>#REF!</v>
      </c>
      <c r="BM4759" s="5" t="s">
        <v>1710</v>
      </c>
      <c r="BN4759" s="5" t="s">
        <v>3261</v>
      </c>
      <c r="BO4759" s="5" t="s">
        <v>9658</v>
      </c>
      <c r="BU4759" s="5" t="s">
        <v>1710</v>
      </c>
      <c r="BV4759" s="5" t="s">
        <v>3261</v>
      </c>
      <c r="BW4759" s="5" t="s">
        <v>9658</v>
      </c>
    </row>
    <row r="4760" spans="51:75" x14ac:dyDescent="0.3">
      <c r="AY4760" s="12" t="e">
        <f>VLOOKUP(C4760,#REF!, 2,FALSE)</f>
        <v>#REF!</v>
      </c>
      <c r="BM4760" s="5" t="s">
        <v>9659</v>
      </c>
      <c r="BN4760" s="5" t="s">
        <v>3010</v>
      </c>
      <c r="BO4760" s="5" t="s">
        <v>3060</v>
      </c>
      <c r="BU4760" s="5" t="s">
        <v>9659</v>
      </c>
      <c r="BV4760" s="5" t="s">
        <v>3010</v>
      </c>
      <c r="BW4760" s="5" t="s">
        <v>3060</v>
      </c>
    </row>
    <row r="4761" spans="51:75" x14ac:dyDescent="0.3">
      <c r="AY4761" s="12" t="e">
        <f>VLOOKUP(C4761,#REF!, 2,FALSE)</f>
        <v>#REF!</v>
      </c>
      <c r="BM4761" s="5" t="s">
        <v>9660</v>
      </c>
      <c r="BN4761" s="5" t="s">
        <v>3210</v>
      </c>
      <c r="BO4761" s="5" t="s">
        <v>4668</v>
      </c>
      <c r="BU4761" s="5" t="s">
        <v>9660</v>
      </c>
      <c r="BV4761" s="5" t="s">
        <v>3210</v>
      </c>
      <c r="BW4761" s="5" t="s">
        <v>4668</v>
      </c>
    </row>
    <row r="4762" spans="51:75" x14ac:dyDescent="0.3">
      <c r="AY4762" s="12" t="e">
        <f>VLOOKUP(C4762,#REF!, 2,FALSE)</f>
        <v>#REF!</v>
      </c>
      <c r="BM4762" s="5" t="s">
        <v>9661</v>
      </c>
      <c r="BN4762" s="5" t="s">
        <v>3010</v>
      </c>
      <c r="BO4762" s="5" t="s">
        <v>9663</v>
      </c>
      <c r="BU4762" s="5" t="s">
        <v>9661</v>
      </c>
      <c r="BV4762" s="5" t="s">
        <v>3010</v>
      </c>
      <c r="BW4762" s="5" t="s">
        <v>9663</v>
      </c>
    </row>
    <row r="4763" spans="51:75" x14ac:dyDescent="0.3">
      <c r="AY4763" s="12" t="e">
        <f>VLOOKUP(C4763,#REF!, 2,FALSE)</f>
        <v>#REF!</v>
      </c>
      <c r="BM4763" s="5" t="s">
        <v>9664</v>
      </c>
      <c r="BN4763" s="5" t="s">
        <v>623</v>
      </c>
      <c r="BO4763" s="5" t="s">
        <v>9665</v>
      </c>
      <c r="BU4763" s="5" t="s">
        <v>9664</v>
      </c>
      <c r="BV4763" s="5" t="s">
        <v>623</v>
      </c>
      <c r="BW4763" s="5" t="s">
        <v>9665</v>
      </c>
    </row>
    <row r="4764" spans="51:75" x14ac:dyDescent="0.3">
      <c r="AY4764" s="12" t="e">
        <f>VLOOKUP(C4764,#REF!, 2,FALSE)</f>
        <v>#REF!</v>
      </c>
      <c r="BM4764" s="5" t="s">
        <v>9666</v>
      </c>
      <c r="BN4764" s="5" t="s">
        <v>1448</v>
      </c>
      <c r="BO4764" s="5" t="s">
        <v>803</v>
      </c>
      <c r="BU4764" s="5" t="s">
        <v>9666</v>
      </c>
      <c r="BV4764" s="5" t="s">
        <v>1448</v>
      </c>
      <c r="BW4764" s="5" t="s">
        <v>803</v>
      </c>
    </row>
    <row r="4765" spans="51:75" x14ac:dyDescent="0.3">
      <c r="AY4765" s="12" t="e">
        <f>VLOOKUP(C4765,#REF!, 2,FALSE)</f>
        <v>#REF!</v>
      </c>
      <c r="BM4765" s="5" t="s">
        <v>9669</v>
      </c>
      <c r="BN4765" s="5" t="s">
        <v>786</v>
      </c>
      <c r="BO4765" s="5" t="s">
        <v>5708</v>
      </c>
      <c r="BU4765" s="5" t="s">
        <v>9669</v>
      </c>
      <c r="BV4765" s="5" t="s">
        <v>786</v>
      </c>
      <c r="BW4765" s="5" t="s">
        <v>5708</v>
      </c>
    </row>
    <row r="4766" spans="51:75" x14ac:dyDescent="0.3">
      <c r="AY4766" s="12" t="e">
        <f>VLOOKUP(C4766,#REF!, 2,FALSE)</f>
        <v>#REF!</v>
      </c>
      <c r="BM4766" s="5" t="s">
        <v>9670</v>
      </c>
      <c r="BN4766" s="5" t="s">
        <v>3210</v>
      </c>
      <c r="BO4766" s="5" t="s">
        <v>9671</v>
      </c>
      <c r="BU4766" s="5" t="s">
        <v>9670</v>
      </c>
      <c r="BV4766" s="5" t="s">
        <v>3210</v>
      </c>
      <c r="BW4766" s="5" t="s">
        <v>9671</v>
      </c>
    </row>
    <row r="4767" spans="51:75" x14ac:dyDescent="0.3">
      <c r="AY4767" s="12" t="e">
        <f>VLOOKUP(C4767,#REF!, 2,FALSE)</f>
        <v>#REF!</v>
      </c>
      <c r="BM4767" s="5" t="s">
        <v>9672</v>
      </c>
      <c r="BN4767" s="5" t="s">
        <v>3210</v>
      </c>
      <c r="BO4767" s="5" t="s">
        <v>777</v>
      </c>
      <c r="BU4767" s="5" t="s">
        <v>9672</v>
      </c>
      <c r="BV4767" s="5" t="s">
        <v>3210</v>
      </c>
      <c r="BW4767" s="5" t="s">
        <v>777</v>
      </c>
    </row>
    <row r="4768" spans="51:75" x14ac:dyDescent="0.3">
      <c r="AY4768" s="12" t="e">
        <f>VLOOKUP(C4768,#REF!, 2,FALSE)</f>
        <v>#REF!</v>
      </c>
      <c r="BM4768" s="5" t="s">
        <v>9673</v>
      </c>
      <c r="BN4768" s="5" t="s">
        <v>3210</v>
      </c>
      <c r="BO4768" s="5" t="s">
        <v>9674</v>
      </c>
      <c r="BU4768" s="5" t="s">
        <v>9673</v>
      </c>
      <c r="BV4768" s="5" t="s">
        <v>3210</v>
      </c>
      <c r="BW4768" s="5" t="s">
        <v>9674</v>
      </c>
    </row>
    <row r="4769" spans="51:75" x14ac:dyDescent="0.3">
      <c r="AY4769" s="12" t="e">
        <f>VLOOKUP(C4769,#REF!, 2,FALSE)</f>
        <v>#REF!</v>
      </c>
      <c r="BM4769" s="5" t="s">
        <v>9675</v>
      </c>
      <c r="BN4769" s="5" t="s">
        <v>1345</v>
      </c>
      <c r="BO4769" s="5" t="s">
        <v>9676</v>
      </c>
      <c r="BU4769" s="5" t="s">
        <v>9675</v>
      </c>
      <c r="BV4769" s="5" t="s">
        <v>1345</v>
      </c>
      <c r="BW4769" s="5" t="s">
        <v>9676</v>
      </c>
    </row>
    <row r="4770" spans="51:75" x14ac:dyDescent="0.3">
      <c r="AY4770" s="12" t="e">
        <f>VLOOKUP(C4770,#REF!, 2,FALSE)</f>
        <v>#REF!</v>
      </c>
      <c r="BM4770" s="5" t="s">
        <v>1711</v>
      </c>
      <c r="BN4770" s="5" t="s">
        <v>1345</v>
      </c>
      <c r="BO4770" s="5" t="s">
        <v>9677</v>
      </c>
      <c r="BU4770" s="5" t="s">
        <v>1711</v>
      </c>
      <c r="BV4770" s="5" t="s">
        <v>1345</v>
      </c>
      <c r="BW4770" s="5" t="s">
        <v>9677</v>
      </c>
    </row>
    <row r="4771" spans="51:75" x14ac:dyDescent="0.3">
      <c r="AY4771" s="12" t="e">
        <f>VLOOKUP(C4771,#REF!, 2,FALSE)</f>
        <v>#REF!</v>
      </c>
      <c r="BM4771" s="5" t="s">
        <v>9678</v>
      </c>
      <c r="BN4771" s="5" t="s">
        <v>3210</v>
      </c>
      <c r="BO4771" s="5" t="s">
        <v>9679</v>
      </c>
      <c r="BU4771" s="5" t="s">
        <v>9678</v>
      </c>
      <c r="BV4771" s="5" t="s">
        <v>3210</v>
      </c>
      <c r="BW4771" s="5" t="s">
        <v>9679</v>
      </c>
    </row>
    <row r="4772" spans="51:75" x14ac:dyDescent="0.3">
      <c r="AY4772" s="12" t="e">
        <f>VLOOKUP(C4772,#REF!, 2,FALSE)</f>
        <v>#REF!</v>
      </c>
      <c r="BM4772" s="5" t="s">
        <v>1712</v>
      </c>
      <c r="BN4772" s="5" t="s">
        <v>3010</v>
      </c>
      <c r="BO4772" s="5" t="s">
        <v>9680</v>
      </c>
      <c r="BU4772" s="5" t="s">
        <v>1712</v>
      </c>
      <c r="BV4772" s="5" t="s">
        <v>3010</v>
      </c>
      <c r="BW4772" s="5" t="s">
        <v>9680</v>
      </c>
    </row>
    <row r="4773" spans="51:75" x14ac:dyDescent="0.3">
      <c r="AY4773" s="12" t="e">
        <f>VLOOKUP(C4773,#REF!, 2,FALSE)</f>
        <v>#REF!</v>
      </c>
      <c r="BM4773" s="5" t="s">
        <v>9681</v>
      </c>
      <c r="BN4773" s="5" t="s">
        <v>1345</v>
      </c>
      <c r="BO4773" s="5" t="s">
        <v>9682</v>
      </c>
      <c r="BU4773" s="5" t="s">
        <v>9681</v>
      </c>
      <c r="BV4773" s="5" t="s">
        <v>1345</v>
      </c>
      <c r="BW4773" s="5" t="s">
        <v>9682</v>
      </c>
    </row>
    <row r="4774" spans="51:75" x14ac:dyDescent="0.3">
      <c r="AY4774" s="12" t="e">
        <f>VLOOKUP(C4774,#REF!, 2,FALSE)</f>
        <v>#REF!</v>
      </c>
      <c r="BM4774" s="5" t="s">
        <v>9683</v>
      </c>
      <c r="BN4774" s="5" t="s">
        <v>3210</v>
      </c>
      <c r="BO4774" s="5" t="s">
        <v>7096</v>
      </c>
      <c r="BU4774" s="5" t="s">
        <v>9683</v>
      </c>
      <c r="BV4774" s="5" t="s">
        <v>3210</v>
      </c>
      <c r="BW4774" s="5" t="s">
        <v>7096</v>
      </c>
    </row>
    <row r="4775" spans="51:75" x14ac:dyDescent="0.3">
      <c r="AY4775" s="12" t="e">
        <f>VLOOKUP(C4775,#REF!, 2,FALSE)</f>
        <v>#REF!</v>
      </c>
      <c r="BM4775" s="5" t="s">
        <v>9684</v>
      </c>
      <c r="BN4775" s="5" t="s">
        <v>639</v>
      </c>
      <c r="BO4775" s="5" t="s">
        <v>9685</v>
      </c>
      <c r="BU4775" s="5" t="s">
        <v>9684</v>
      </c>
      <c r="BV4775" s="5" t="s">
        <v>639</v>
      </c>
      <c r="BW4775" s="5" t="s">
        <v>9685</v>
      </c>
    </row>
    <row r="4776" spans="51:75" x14ac:dyDescent="0.3">
      <c r="AY4776" s="12" t="e">
        <f>VLOOKUP(C4776,#REF!, 2,FALSE)</f>
        <v>#REF!</v>
      </c>
      <c r="BM4776" s="5" t="s">
        <v>1713</v>
      </c>
      <c r="BN4776" s="5" t="s">
        <v>639</v>
      </c>
      <c r="BO4776" s="5" t="s">
        <v>9687</v>
      </c>
      <c r="BU4776" s="5" t="s">
        <v>1713</v>
      </c>
      <c r="BV4776" s="5" t="s">
        <v>639</v>
      </c>
      <c r="BW4776" s="5" t="s">
        <v>9687</v>
      </c>
    </row>
    <row r="4777" spans="51:75" x14ac:dyDescent="0.3">
      <c r="AY4777" s="12" t="e">
        <f>VLOOKUP(C4777,#REF!, 2,FALSE)</f>
        <v>#REF!</v>
      </c>
      <c r="BM4777" s="5" t="s">
        <v>9688</v>
      </c>
      <c r="BN4777" s="5" t="s">
        <v>1345</v>
      </c>
      <c r="BO4777" s="5" t="s">
        <v>2066</v>
      </c>
      <c r="BU4777" s="5" t="s">
        <v>9688</v>
      </c>
      <c r="BV4777" s="5" t="s">
        <v>1345</v>
      </c>
      <c r="BW4777" s="5" t="s">
        <v>2066</v>
      </c>
    </row>
    <row r="4778" spans="51:75" x14ac:dyDescent="0.3">
      <c r="AY4778" s="12" t="e">
        <f>VLOOKUP(C4778,#REF!, 2,FALSE)</f>
        <v>#REF!</v>
      </c>
      <c r="BM4778" s="5" t="s">
        <v>9689</v>
      </c>
      <c r="BN4778" s="5" t="s">
        <v>3010</v>
      </c>
      <c r="BO4778" s="5" t="s">
        <v>6059</v>
      </c>
      <c r="BU4778" s="5" t="s">
        <v>9689</v>
      </c>
      <c r="BV4778" s="5" t="s">
        <v>3010</v>
      </c>
      <c r="BW4778" s="5" t="s">
        <v>6059</v>
      </c>
    </row>
    <row r="4779" spans="51:75" x14ac:dyDescent="0.3">
      <c r="AY4779" s="12" t="e">
        <f>VLOOKUP(C4779,#REF!, 2,FALSE)</f>
        <v>#REF!</v>
      </c>
      <c r="BM4779" s="5" t="s">
        <v>9690</v>
      </c>
      <c r="BN4779" s="5" t="s">
        <v>3261</v>
      </c>
      <c r="BO4779" s="5" t="s">
        <v>9691</v>
      </c>
      <c r="BU4779" s="5" t="s">
        <v>9690</v>
      </c>
      <c r="BV4779" s="5" t="s">
        <v>3261</v>
      </c>
      <c r="BW4779" s="5" t="s">
        <v>9691</v>
      </c>
    </row>
    <row r="4780" spans="51:75" x14ac:dyDescent="0.3">
      <c r="AY4780" s="12" t="e">
        <f>VLOOKUP(C4780,#REF!, 2,FALSE)</f>
        <v>#REF!</v>
      </c>
      <c r="BM4780" s="5" t="s">
        <v>577</v>
      </c>
      <c r="BN4780" s="5" t="s">
        <v>639</v>
      </c>
      <c r="BO4780" s="5" t="s">
        <v>1164</v>
      </c>
      <c r="BU4780" s="5" t="s">
        <v>577</v>
      </c>
      <c r="BV4780" s="5" t="s">
        <v>639</v>
      </c>
      <c r="BW4780" s="5" t="s">
        <v>1164</v>
      </c>
    </row>
    <row r="4781" spans="51:75" x14ac:dyDescent="0.3">
      <c r="AY4781" s="12" t="e">
        <f>VLOOKUP(C4781,#REF!, 2,FALSE)</f>
        <v>#REF!</v>
      </c>
      <c r="BM4781" s="5" t="s">
        <v>9693</v>
      </c>
      <c r="BN4781" s="5" t="s">
        <v>3210</v>
      </c>
      <c r="BO4781" s="5" t="s">
        <v>7599</v>
      </c>
      <c r="BU4781" s="5" t="s">
        <v>9693</v>
      </c>
      <c r="BV4781" s="5" t="s">
        <v>3210</v>
      </c>
      <c r="BW4781" s="5" t="s">
        <v>7599</v>
      </c>
    </row>
    <row r="4782" spans="51:75" x14ac:dyDescent="0.3">
      <c r="AY4782" s="12" t="e">
        <f>VLOOKUP(C4782,#REF!, 2,FALSE)</f>
        <v>#REF!</v>
      </c>
      <c r="BM4782" s="5" t="s">
        <v>9694</v>
      </c>
      <c r="BN4782" s="5" t="s">
        <v>3010</v>
      </c>
      <c r="BO4782" s="5" t="s">
        <v>2376</v>
      </c>
      <c r="BU4782" s="5" t="s">
        <v>9694</v>
      </c>
      <c r="BV4782" s="5" t="s">
        <v>3010</v>
      </c>
      <c r="BW4782" s="5" t="s">
        <v>2376</v>
      </c>
    </row>
    <row r="4783" spans="51:75" x14ac:dyDescent="0.3">
      <c r="AY4783" s="12" t="e">
        <f>VLOOKUP(C4783,#REF!, 2,FALSE)</f>
        <v>#REF!</v>
      </c>
      <c r="BM4783" s="5" t="s">
        <v>9695</v>
      </c>
      <c r="BN4783" s="5" t="s">
        <v>639</v>
      </c>
      <c r="BO4783" s="5" t="s">
        <v>5421</v>
      </c>
      <c r="BU4783" s="5" t="s">
        <v>9695</v>
      </c>
      <c r="BV4783" s="5" t="s">
        <v>639</v>
      </c>
      <c r="BW4783" s="5" t="s">
        <v>5421</v>
      </c>
    </row>
    <row r="4784" spans="51:75" x14ac:dyDescent="0.3">
      <c r="AY4784" s="12" t="e">
        <f>VLOOKUP(C4784,#REF!, 2,FALSE)</f>
        <v>#REF!</v>
      </c>
      <c r="BM4784" s="5" t="s">
        <v>9696</v>
      </c>
      <c r="BN4784" s="5" t="s">
        <v>3010</v>
      </c>
      <c r="BO4784" s="5" t="s">
        <v>9697</v>
      </c>
      <c r="BU4784" s="5" t="s">
        <v>9696</v>
      </c>
      <c r="BV4784" s="5" t="s">
        <v>3010</v>
      </c>
      <c r="BW4784" s="5" t="s">
        <v>9697</v>
      </c>
    </row>
    <row r="4785" spans="51:75" x14ac:dyDescent="0.3">
      <c r="AY4785" s="12" t="e">
        <f>VLOOKUP(C4785,#REF!, 2,FALSE)</f>
        <v>#REF!</v>
      </c>
      <c r="BM4785" s="5" t="s">
        <v>9698</v>
      </c>
      <c r="BN4785" s="5" t="s">
        <v>844</v>
      </c>
      <c r="BO4785" s="5" t="s">
        <v>6386</v>
      </c>
      <c r="BU4785" s="5" t="s">
        <v>9698</v>
      </c>
      <c r="BV4785" s="5" t="s">
        <v>844</v>
      </c>
      <c r="BW4785" s="5" t="s">
        <v>6386</v>
      </c>
    </row>
    <row r="4786" spans="51:75" x14ac:dyDescent="0.3">
      <c r="AY4786" s="12" t="e">
        <f>VLOOKUP(C4786,#REF!, 2,FALSE)</f>
        <v>#REF!</v>
      </c>
      <c r="BM4786" s="5" t="s">
        <v>1714</v>
      </c>
      <c r="BN4786" s="5" t="s">
        <v>633</v>
      </c>
      <c r="BO4786" s="5" t="s">
        <v>6193</v>
      </c>
      <c r="BU4786" s="5" t="s">
        <v>1714</v>
      </c>
      <c r="BV4786" s="5" t="s">
        <v>633</v>
      </c>
      <c r="BW4786" s="5" t="s">
        <v>6193</v>
      </c>
    </row>
    <row r="4787" spans="51:75" x14ac:dyDescent="0.3">
      <c r="AY4787" s="12" t="e">
        <f>VLOOKUP(C4787,#REF!, 2,FALSE)</f>
        <v>#REF!</v>
      </c>
      <c r="BM4787" s="5" t="s">
        <v>9699</v>
      </c>
      <c r="BN4787" s="5" t="s">
        <v>639</v>
      </c>
      <c r="BO4787" s="5" t="s">
        <v>8007</v>
      </c>
      <c r="BU4787" s="5" t="s">
        <v>9699</v>
      </c>
      <c r="BV4787" s="5" t="s">
        <v>639</v>
      </c>
      <c r="BW4787" s="5" t="s">
        <v>8007</v>
      </c>
    </row>
    <row r="4788" spans="51:75" x14ac:dyDescent="0.3">
      <c r="AY4788" s="12" t="e">
        <f>VLOOKUP(C4788,#REF!, 2,FALSE)</f>
        <v>#REF!</v>
      </c>
      <c r="BM4788" s="5" t="s">
        <v>9700</v>
      </c>
      <c r="BN4788" s="5" t="s">
        <v>642</v>
      </c>
      <c r="BO4788" s="5" t="s">
        <v>9701</v>
      </c>
      <c r="BU4788" s="5" t="s">
        <v>9700</v>
      </c>
      <c r="BV4788" s="5" t="s">
        <v>642</v>
      </c>
      <c r="BW4788" s="5" t="s">
        <v>9701</v>
      </c>
    </row>
    <row r="4789" spans="51:75" x14ac:dyDescent="0.3">
      <c r="AY4789" s="12" t="e">
        <f>VLOOKUP(C4789,#REF!, 2,FALSE)</f>
        <v>#REF!</v>
      </c>
      <c r="BM4789" s="5" t="s">
        <v>9702</v>
      </c>
      <c r="BN4789" s="5" t="s">
        <v>3010</v>
      </c>
      <c r="BO4789" s="5" t="s">
        <v>1862</v>
      </c>
      <c r="BU4789" s="5" t="s">
        <v>9702</v>
      </c>
      <c r="BV4789" s="5" t="s">
        <v>3010</v>
      </c>
      <c r="BW4789" s="5" t="s">
        <v>1862</v>
      </c>
    </row>
    <row r="4790" spans="51:75" x14ac:dyDescent="0.3">
      <c r="AY4790" s="12" t="e">
        <f>VLOOKUP(C4790,#REF!, 2,FALSE)</f>
        <v>#REF!</v>
      </c>
      <c r="BM4790" s="5" t="s">
        <v>1715</v>
      </c>
      <c r="BN4790" s="5" t="s">
        <v>2986</v>
      </c>
      <c r="BO4790" s="5" t="s">
        <v>9703</v>
      </c>
      <c r="BU4790" s="5" t="s">
        <v>1715</v>
      </c>
      <c r="BV4790" s="5" t="s">
        <v>2986</v>
      </c>
      <c r="BW4790" s="5" t="s">
        <v>9703</v>
      </c>
    </row>
    <row r="4791" spans="51:75" x14ac:dyDescent="0.3">
      <c r="AY4791" s="12" t="e">
        <f>VLOOKUP(C4791,#REF!, 2,FALSE)</f>
        <v>#REF!</v>
      </c>
      <c r="BM4791" s="5" t="s">
        <v>1716</v>
      </c>
      <c r="BN4791" s="5" t="s">
        <v>3210</v>
      </c>
      <c r="BO4791" s="5" t="s">
        <v>9704</v>
      </c>
      <c r="BU4791" s="5" t="s">
        <v>1716</v>
      </c>
      <c r="BV4791" s="5" t="s">
        <v>3210</v>
      </c>
      <c r="BW4791" s="5" t="s">
        <v>9704</v>
      </c>
    </row>
    <row r="4792" spans="51:75" x14ac:dyDescent="0.3">
      <c r="AY4792" s="12" t="e">
        <f>VLOOKUP(C4792,#REF!, 2,FALSE)</f>
        <v>#REF!</v>
      </c>
      <c r="BM4792" s="5" t="s">
        <v>9705</v>
      </c>
      <c r="BN4792" s="5" t="s">
        <v>618</v>
      </c>
      <c r="BO4792" s="5" t="s">
        <v>9706</v>
      </c>
      <c r="BU4792" s="5" t="s">
        <v>9705</v>
      </c>
      <c r="BV4792" s="5" t="s">
        <v>618</v>
      </c>
      <c r="BW4792" s="5" t="s">
        <v>9706</v>
      </c>
    </row>
    <row r="4793" spans="51:75" x14ac:dyDescent="0.3">
      <c r="AY4793" s="12" t="e">
        <f>VLOOKUP(C4793,#REF!, 2,FALSE)</f>
        <v>#REF!</v>
      </c>
      <c r="BM4793" s="5" t="s">
        <v>9707</v>
      </c>
      <c r="BN4793" s="5" t="s">
        <v>3210</v>
      </c>
      <c r="BO4793" s="5" t="s">
        <v>1660</v>
      </c>
      <c r="BU4793" s="5" t="s">
        <v>9707</v>
      </c>
      <c r="BV4793" s="5" t="s">
        <v>3210</v>
      </c>
      <c r="BW4793" s="5" t="s">
        <v>1660</v>
      </c>
    </row>
    <row r="4794" spans="51:75" x14ac:dyDescent="0.3">
      <c r="AY4794" s="12" t="e">
        <f>VLOOKUP(C4794,#REF!, 2,FALSE)</f>
        <v>#REF!</v>
      </c>
      <c r="BM4794" s="5" t="s">
        <v>9708</v>
      </c>
      <c r="BN4794" s="5" t="s">
        <v>639</v>
      </c>
      <c r="BO4794" s="5" t="s">
        <v>7490</v>
      </c>
      <c r="BU4794" s="5" t="s">
        <v>9708</v>
      </c>
      <c r="BV4794" s="5" t="s">
        <v>639</v>
      </c>
      <c r="BW4794" s="5" t="s">
        <v>7490</v>
      </c>
    </row>
    <row r="4795" spans="51:75" x14ac:dyDescent="0.3">
      <c r="AY4795" s="12" t="e">
        <f>VLOOKUP(C4795,#REF!, 2,FALSE)</f>
        <v>#REF!</v>
      </c>
      <c r="BM4795" s="5" t="s">
        <v>1717</v>
      </c>
      <c r="BN4795" s="5" t="s">
        <v>633</v>
      </c>
      <c r="BO4795" s="5" t="s">
        <v>5095</v>
      </c>
      <c r="BU4795" s="5" t="s">
        <v>1717</v>
      </c>
      <c r="BV4795" s="5" t="s">
        <v>633</v>
      </c>
      <c r="BW4795" s="5" t="s">
        <v>5095</v>
      </c>
    </row>
    <row r="4796" spans="51:75" x14ac:dyDescent="0.3">
      <c r="AY4796" s="12" t="e">
        <f>VLOOKUP(C4796,#REF!, 2,FALSE)</f>
        <v>#REF!</v>
      </c>
      <c r="BM4796" s="5" t="s">
        <v>9709</v>
      </c>
      <c r="BN4796" s="5" t="s">
        <v>3210</v>
      </c>
      <c r="BO4796" s="5" t="s">
        <v>2580</v>
      </c>
      <c r="BU4796" s="5" t="s">
        <v>9709</v>
      </c>
      <c r="BV4796" s="5" t="s">
        <v>3210</v>
      </c>
      <c r="BW4796" s="5" t="s">
        <v>2580</v>
      </c>
    </row>
    <row r="4797" spans="51:75" x14ac:dyDescent="0.3">
      <c r="AY4797" s="12" t="e">
        <f>VLOOKUP(C4797,#REF!, 2,FALSE)</f>
        <v>#REF!</v>
      </c>
      <c r="BM4797" s="5" t="s">
        <v>1718</v>
      </c>
      <c r="BN4797" s="5" t="s">
        <v>3210</v>
      </c>
      <c r="BO4797" s="5" t="s">
        <v>4073</v>
      </c>
      <c r="BU4797" s="5" t="s">
        <v>1718</v>
      </c>
      <c r="BV4797" s="5" t="s">
        <v>3210</v>
      </c>
      <c r="BW4797" s="5" t="s">
        <v>4073</v>
      </c>
    </row>
    <row r="4798" spans="51:75" x14ac:dyDescent="0.3">
      <c r="AY4798" s="12" t="e">
        <f>VLOOKUP(C4798,#REF!, 2,FALSE)</f>
        <v>#REF!</v>
      </c>
      <c r="BM4798" s="5" t="s">
        <v>9710</v>
      </c>
      <c r="BN4798" s="5" t="s">
        <v>619</v>
      </c>
      <c r="BO4798" s="5" t="s">
        <v>3712</v>
      </c>
      <c r="BU4798" s="5" t="s">
        <v>9710</v>
      </c>
      <c r="BV4798" s="5" t="s">
        <v>619</v>
      </c>
      <c r="BW4798" s="5" t="s">
        <v>3712</v>
      </c>
    </row>
    <row r="4799" spans="51:75" x14ac:dyDescent="0.3">
      <c r="AY4799" s="12" t="e">
        <f>VLOOKUP(C4799,#REF!, 2,FALSE)</f>
        <v>#REF!</v>
      </c>
      <c r="BM4799" s="5" t="s">
        <v>9711</v>
      </c>
      <c r="BN4799" s="5" t="s">
        <v>3210</v>
      </c>
      <c r="BO4799" s="5" t="s">
        <v>2103</v>
      </c>
      <c r="BU4799" s="5" t="s">
        <v>9711</v>
      </c>
      <c r="BV4799" s="5" t="s">
        <v>3210</v>
      </c>
      <c r="BW4799" s="5" t="s">
        <v>2103</v>
      </c>
    </row>
    <row r="4800" spans="51:75" x14ac:dyDescent="0.3">
      <c r="AY4800" s="12" t="e">
        <f>VLOOKUP(C4800,#REF!, 2,FALSE)</f>
        <v>#REF!</v>
      </c>
      <c r="BM4800" s="5" t="s">
        <v>1719</v>
      </c>
      <c r="BN4800" s="5" t="s">
        <v>3210</v>
      </c>
      <c r="BO4800" s="5" t="s">
        <v>2376</v>
      </c>
      <c r="BU4800" s="5" t="s">
        <v>1719</v>
      </c>
      <c r="BV4800" s="5" t="s">
        <v>3210</v>
      </c>
      <c r="BW4800" s="5" t="s">
        <v>2376</v>
      </c>
    </row>
    <row r="4801" spans="51:75" x14ac:dyDescent="0.3">
      <c r="AY4801" s="12" t="e">
        <f>VLOOKUP(C4801,#REF!, 2,FALSE)</f>
        <v>#REF!</v>
      </c>
      <c r="BM4801" s="5" t="s">
        <v>9712</v>
      </c>
      <c r="BN4801" s="5" t="s">
        <v>3033</v>
      </c>
      <c r="BO4801" s="5" t="s">
        <v>2986</v>
      </c>
      <c r="BU4801" s="5" t="s">
        <v>9712</v>
      </c>
      <c r="BV4801" s="5" t="s">
        <v>3033</v>
      </c>
      <c r="BW4801" s="5" t="s">
        <v>2986</v>
      </c>
    </row>
    <row r="4802" spans="51:75" x14ac:dyDescent="0.3">
      <c r="AY4802" s="12" t="e">
        <f>VLOOKUP(C4802,#REF!, 2,FALSE)</f>
        <v>#REF!</v>
      </c>
      <c r="BM4802" s="5" t="s">
        <v>1720</v>
      </c>
      <c r="BN4802" s="5" t="s">
        <v>619</v>
      </c>
      <c r="BO4802" s="5" t="s">
        <v>1601</v>
      </c>
      <c r="BU4802" s="5" t="s">
        <v>1720</v>
      </c>
      <c r="BV4802" s="5" t="s">
        <v>619</v>
      </c>
      <c r="BW4802" s="5" t="s">
        <v>1601</v>
      </c>
    </row>
    <row r="4803" spans="51:75" x14ac:dyDescent="0.3">
      <c r="AY4803" s="12" t="e">
        <f>VLOOKUP(C4803,#REF!, 2,FALSE)</f>
        <v>#REF!</v>
      </c>
      <c r="BM4803" s="5" t="s">
        <v>9713</v>
      </c>
      <c r="BN4803" s="5" t="s">
        <v>3261</v>
      </c>
      <c r="BO4803" s="5" t="s">
        <v>1382</v>
      </c>
      <c r="BU4803" s="5" t="s">
        <v>9713</v>
      </c>
      <c r="BV4803" s="5" t="s">
        <v>3261</v>
      </c>
      <c r="BW4803" s="5" t="s">
        <v>1382</v>
      </c>
    </row>
    <row r="4804" spans="51:75" x14ac:dyDescent="0.3">
      <c r="AY4804" s="12" t="e">
        <f>VLOOKUP(C4804,#REF!, 2,FALSE)</f>
        <v>#REF!</v>
      </c>
      <c r="BM4804" s="5" t="s">
        <v>1721</v>
      </c>
      <c r="BN4804" s="5" t="s">
        <v>621</v>
      </c>
      <c r="BO4804" s="5" t="s">
        <v>9714</v>
      </c>
      <c r="BU4804" s="5" t="s">
        <v>1721</v>
      </c>
      <c r="BV4804" s="5" t="s">
        <v>621</v>
      </c>
      <c r="BW4804" s="5" t="s">
        <v>9714</v>
      </c>
    </row>
    <row r="4805" spans="51:75" x14ac:dyDescent="0.3">
      <c r="AY4805" s="12" t="e">
        <f>VLOOKUP(C4805,#REF!, 2,FALSE)</f>
        <v>#REF!</v>
      </c>
      <c r="BM4805" s="5" t="s">
        <v>1722</v>
      </c>
      <c r="BN4805" s="5" t="s">
        <v>3210</v>
      </c>
      <c r="BO4805" s="5" t="s">
        <v>9715</v>
      </c>
      <c r="BU4805" s="5" t="s">
        <v>1722</v>
      </c>
      <c r="BV4805" s="5" t="s">
        <v>3210</v>
      </c>
      <c r="BW4805" s="5" t="s">
        <v>9715</v>
      </c>
    </row>
    <row r="4806" spans="51:75" x14ac:dyDescent="0.3">
      <c r="AY4806" s="12" t="e">
        <f>VLOOKUP(C4806,#REF!, 2,FALSE)</f>
        <v>#REF!</v>
      </c>
      <c r="BM4806" s="5" t="s">
        <v>9716</v>
      </c>
      <c r="BN4806" s="5" t="s">
        <v>3210</v>
      </c>
      <c r="BO4806" s="5" t="s">
        <v>9046</v>
      </c>
      <c r="BU4806" s="5" t="s">
        <v>9716</v>
      </c>
      <c r="BV4806" s="5" t="s">
        <v>3210</v>
      </c>
      <c r="BW4806" s="5" t="s">
        <v>9046</v>
      </c>
    </row>
    <row r="4807" spans="51:75" x14ac:dyDescent="0.3">
      <c r="AY4807" s="12" t="e">
        <f>VLOOKUP(C4807,#REF!, 2,FALSE)</f>
        <v>#REF!</v>
      </c>
      <c r="BM4807" s="5" t="s">
        <v>9717</v>
      </c>
      <c r="BN4807" s="5" t="s">
        <v>3210</v>
      </c>
      <c r="BO4807" s="5" t="s">
        <v>3744</v>
      </c>
      <c r="BU4807" s="5" t="s">
        <v>9717</v>
      </c>
      <c r="BV4807" s="5" t="s">
        <v>3210</v>
      </c>
      <c r="BW4807" s="5" t="s">
        <v>3744</v>
      </c>
    </row>
    <row r="4808" spans="51:75" x14ac:dyDescent="0.3">
      <c r="AY4808" s="12" t="e">
        <f>VLOOKUP(C4808,#REF!, 2,FALSE)</f>
        <v>#REF!</v>
      </c>
      <c r="BM4808" s="5" t="s">
        <v>9718</v>
      </c>
      <c r="BN4808" s="5" t="s">
        <v>3010</v>
      </c>
      <c r="BO4808" s="5" t="s">
        <v>6073</v>
      </c>
      <c r="BU4808" s="5" t="s">
        <v>9718</v>
      </c>
      <c r="BV4808" s="5" t="s">
        <v>3010</v>
      </c>
      <c r="BW4808" s="5" t="s">
        <v>6073</v>
      </c>
    </row>
    <row r="4809" spans="51:75" x14ac:dyDescent="0.3">
      <c r="AY4809" s="12" t="e">
        <f>VLOOKUP(C4809,#REF!, 2,FALSE)</f>
        <v>#REF!</v>
      </c>
      <c r="BM4809" s="5" t="s">
        <v>1723</v>
      </c>
      <c r="BN4809" s="5" t="s">
        <v>3210</v>
      </c>
      <c r="BO4809" s="5" t="s">
        <v>3067</v>
      </c>
      <c r="BU4809" s="5" t="s">
        <v>1723</v>
      </c>
      <c r="BV4809" s="5" t="s">
        <v>3210</v>
      </c>
      <c r="BW4809" s="5" t="s">
        <v>3067</v>
      </c>
    </row>
    <row r="4810" spans="51:75" x14ac:dyDescent="0.3">
      <c r="AY4810" s="12" t="e">
        <f>VLOOKUP(C4810,#REF!, 2,FALSE)</f>
        <v>#REF!</v>
      </c>
      <c r="BM4810" s="5" t="s">
        <v>9719</v>
      </c>
      <c r="BN4810" s="5" t="s">
        <v>1345</v>
      </c>
      <c r="BO4810" s="5" t="s">
        <v>2986</v>
      </c>
      <c r="BU4810" s="5" t="s">
        <v>9719</v>
      </c>
      <c r="BV4810" s="5" t="s">
        <v>1345</v>
      </c>
      <c r="BW4810" s="5" t="s">
        <v>2986</v>
      </c>
    </row>
    <row r="4811" spans="51:75" x14ac:dyDescent="0.3">
      <c r="AY4811" s="12" t="e">
        <f>VLOOKUP(C4811,#REF!, 2,FALSE)</f>
        <v>#REF!</v>
      </c>
      <c r="BM4811" s="5" t="s">
        <v>1724</v>
      </c>
      <c r="BN4811" s="5" t="s">
        <v>3210</v>
      </c>
      <c r="BO4811" s="5" t="s">
        <v>2934</v>
      </c>
      <c r="BU4811" s="5" t="s">
        <v>1724</v>
      </c>
      <c r="BV4811" s="5" t="s">
        <v>3210</v>
      </c>
      <c r="BW4811" s="5" t="s">
        <v>2934</v>
      </c>
    </row>
    <row r="4812" spans="51:75" x14ac:dyDescent="0.3">
      <c r="AY4812" s="12" t="e">
        <f>VLOOKUP(C4812,#REF!, 2,FALSE)</f>
        <v>#REF!</v>
      </c>
      <c r="BM4812" s="5" t="s">
        <v>9720</v>
      </c>
      <c r="BN4812" s="5" t="s">
        <v>633</v>
      </c>
      <c r="BO4812" s="5" t="s">
        <v>9721</v>
      </c>
      <c r="BU4812" s="5" t="s">
        <v>9720</v>
      </c>
      <c r="BV4812" s="5" t="s">
        <v>633</v>
      </c>
      <c r="BW4812" s="5" t="s">
        <v>9721</v>
      </c>
    </row>
    <row r="4813" spans="51:75" x14ac:dyDescent="0.3">
      <c r="AY4813" s="12" t="e">
        <f>VLOOKUP(C4813,#REF!, 2,FALSE)</f>
        <v>#REF!</v>
      </c>
      <c r="BM4813" s="5" t="s">
        <v>9722</v>
      </c>
      <c r="BN4813" s="5" t="s">
        <v>3261</v>
      </c>
      <c r="BO4813" s="5" t="s">
        <v>9723</v>
      </c>
      <c r="BU4813" s="5" t="s">
        <v>9722</v>
      </c>
      <c r="BV4813" s="5" t="s">
        <v>3261</v>
      </c>
      <c r="BW4813" s="5" t="s">
        <v>9723</v>
      </c>
    </row>
    <row r="4814" spans="51:75" x14ac:dyDescent="0.3">
      <c r="AY4814" s="12" t="e">
        <f>VLOOKUP(C4814,#REF!, 2,FALSE)</f>
        <v>#REF!</v>
      </c>
      <c r="BM4814" s="5" t="s">
        <v>578</v>
      </c>
      <c r="BN4814" s="5" t="s">
        <v>3210</v>
      </c>
      <c r="BO4814" s="5" t="s">
        <v>6886</v>
      </c>
      <c r="BU4814" s="5" t="s">
        <v>578</v>
      </c>
      <c r="BV4814" s="5" t="s">
        <v>3210</v>
      </c>
      <c r="BW4814" s="5" t="s">
        <v>6886</v>
      </c>
    </row>
    <row r="4815" spans="51:75" x14ac:dyDescent="0.3">
      <c r="AY4815" s="12" t="e">
        <f>VLOOKUP(C4815,#REF!, 2,FALSE)</f>
        <v>#REF!</v>
      </c>
      <c r="BM4815" s="5" t="s">
        <v>9724</v>
      </c>
      <c r="BN4815" s="5" t="s">
        <v>3050</v>
      </c>
      <c r="BO4815" s="5" t="s">
        <v>2224</v>
      </c>
      <c r="BU4815" s="5" t="s">
        <v>9724</v>
      </c>
      <c r="BV4815" s="5" t="s">
        <v>3050</v>
      </c>
      <c r="BW4815" s="5" t="s">
        <v>2224</v>
      </c>
    </row>
    <row r="4816" spans="51:75" x14ac:dyDescent="0.3">
      <c r="AY4816" s="12" t="e">
        <f>VLOOKUP(C4816,#REF!, 2,FALSE)</f>
        <v>#REF!</v>
      </c>
      <c r="BM4816" s="5" t="s">
        <v>9725</v>
      </c>
      <c r="BN4816" s="5" t="s">
        <v>665</v>
      </c>
      <c r="BO4816" s="5" t="s">
        <v>9726</v>
      </c>
      <c r="BU4816" s="5" t="s">
        <v>9725</v>
      </c>
      <c r="BV4816" s="5" t="s">
        <v>665</v>
      </c>
      <c r="BW4816" s="5" t="s">
        <v>9726</v>
      </c>
    </row>
    <row r="4817" spans="51:75" x14ac:dyDescent="0.3">
      <c r="AY4817" s="12" t="e">
        <f>VLOOKUP(C4817,#REF!, 2,FALSE)</f>
        <v>#REF!</v>
      </c>
      <c r="BM4817" s="5" t="s">
        <v>9727</v>
      </c>
      <c r="BN4817" s="5" t="s">
        <v>665</v>
      </c>
      <c r="BO4817" s="5" t="s">
        <v>9728</v>
      </c>
      <c r="BU4817" s="5" t="s">
        <v>9727</v>
      </c>
      <c r="BV4817" s="5" t="s">
        <v>665</v>
      </c>
      <c r="BW4817" s="5" t="s">
        <v>9728</v>
      </c>
    </row>
    <row r="4818" spans="51:75" x14ac:dyDescent="0.3">
      <c r="AY4818" s="12" t="e">
        <f>VLOOKUP(C4818,#REF!, 2,FALSE)</f>
        <v>#REF!</v>
      </c>
      <c r="BM4818" s="5" t="s">
        <v>9729</v>
      </c>
      <c r="BN4818" s="5" t="s">
        <v>658</v>
      </c>
      <c r="BO4818" s="5" t="s">
        <v>3475</v>
      </c>
      <c r="BU4818" s="5" t="s">
        <v>9729</v>
      </c>
      <c r="BV4818" s="5" t="s">
        <v>658</v>
      </c>
      <c r="BW4818" s="5" t="s">
        <v>3475</v>
      </c>
    </row>
    <row r="4819" spans="51:75" x14ac:dyDescent="0.3">
      <c r="AY4819" s="12" t="e">
        <f>VLOOKUP(C4819,#REF!, 2,FALSE)</f>
        <v>#REF!</v>
      </c>
      <c r="BM4819" s="5" t="s">
        <v>9730</v>
      </c>
      <c r="BN4819" s="5" t="s">
        <v>1345</v>
      </c>
      <c r="BO4819" s="5" t="s">
        <v>2657</v>
      </c>
      <c r="BU4819" s="5" t="s">
        <v>9730</v>
      </c>
      <c r="BV4819" s="5" t="s">
        <v>1345</v>
      </c>
      <c r="BW4819" s="5" t="s">
        <v>2657</v>
      </c>
    </row>
    <row r="4820" spans="51:75" x14ac:dyDescent="0.3">
      <c r="AY4820" s="12" t="e">
        <f>VLOOKUP(C4820,#REF!, 2,FALSE)</f>
        <v>#REF!</v>
      </c>
      <c r="BM4820" s="5" t="s">
        <v>9731</v>
      </c>
      <c r="BN4820" s="5" t="s">
        <v>1073</v>
      </c>
      <c r="BO4820" s="5" t="s">
        <v>9732</v>
      </c>
      <c r="BU4820" s="5" t="s">
        <v>9731</v>
      </c>
      <c r="BV4820" s="5" t="s">
        <v>1073</v>
      </c>
      <c r="BW4820" s="5" t="s">
        <v>9732</v>
      </c>
    </row>
    <row r="4821" spans="51:75" x14ac:dyDescent="0.3">
      <c r="AY4821" s="12" t="e">
        <f>VLOOKUP(C4821,#REF!, 2,FALSE)</f>
        <v>#REF!</v>
      </c>
      <c r="BM4821" s="5" t="s">
        <v>9733</v>
      </c>
      <c r="BN4821" s="5" t="s">
        <v>615</v>
      </c>
      <c r="BO4821" s="5" t="s">
        <v>7408</v>
      </c>
      <c r="BU4821" s="5" t="s">
        <v>9733</v>
      </c>
      <c r="BV4821" s="5" t="s">
        <v>615</v>
      </c>
      <c r="BW4821" s="5" t="s">
        <v>7408</v>
      </c>
    </row>
    <row r="4822" spans="51:75" x14ac:dyDescent="0.3">
      <c r="AY4822" s="12" t="e">
        <f>VLOOKUP(C4822,#REF!, 2,FALSE)</f>
        <v>#REF!</v>
      </c>
      <c r="BM4822" s="5" t="s">
        <v>9734</v>
      </c>
      <c r="BN4822" s="5" t="s">
        <v>1345</v>
      </c>
      <c r="BO4822" s="5" t="s">
        <v>9735</v>
      </c>
      <c r="BU4822" s="5" t="s">
        <v>9734</v>
      </c>
      <c r="BV4822" s="5" t="s">
        <v>1345</v>
      </c>
      <c r="BW4822" s="5" t="s">
        <v>9735</v>
      </c>
    </row>
    <row r="4823" spans="51:75" x14ac:dyDescent="0.3">
      <c r="AY4823" s="12" t="e">
        <f>VLOOKUP(C4823,#REF!, 2,FALSE)</f>
        <v>#REF!</v>
      </c>
      <c r="BM4823" s="5" t="s">
        <v>9736</v>
      </c>
      <c r="BN4823" s="5" t="s">
        <v>778</v>
      </c>
      <c r="BO4823" s="5" t="s">
        <v>9737</v>
      </c>
      <c r="BU4823" s="5" t="s">
        <v>9736</v>
      </c>
      <c r="BV4823" s="5" t="s">
        <v>778</v>
      </c>
      <c r="BW4823" s="5" t="s">
        <v>9737</v>
      </c>
    </row>
    <row r="4824" spans="51:75" x14ac:dyDescent="0.3">
      <c r="AY4824" s="12" t="e">
        <f>VLOOKUP(C4824,#REF!, 2,FALSE)</f>
        <v>#REF!</v>
      </c>
      <c r="BM4824" s="5" t="s">
        <v>1725</v>
      </c>
      <c r="BN4824" s="5" t="s">
        <v>3210</v>
      </c>
      <c r="BO4824" s="5" t="s">
        <v>1266</v>
      </c>
      <c r="BU4824" s="5" t="s">
        <v>1725</v>
      </c>
      <c r="BV4824" s="5" t="s">
        <v>3210</v>
      </c>
      <c r="BW4824" s="5" t="s">
        <v>1266</v>
      </c>
    </row>
    <row r="4825" spans="51:75" x14ac:dyDescent="0.3">
      <c r="AY4825" s="12" t="e">
        <f>VLOOKUP(C4825,#REF!, 2,FALSE)</f>
        <v>#REF!</v>
      </c>
      <c r="BM4825" s="5" t="s">
        <v>9738</v>
      </c>
      <c r="BN4825" s="5" t="s">
        <v>2986</v>
      </c>
      <c r="BO4825" s="5" t="s">
        <v>2986</v>
      </c>
      <c r="BU4825" s="5" t="s">
        <v>9738</v>
      </c>
      <c r="BV4825" s="5" t="s">
        <v>2986</v>
      </c>
      <c r="BW4825" s="5" t="s">
        <v>2986</v>
      </c>
    </row>
    <row r="4826" spans="51:75" x14ac:dyDescent="0.3">
      <c r="AY4826" s="12" t="e">
        <f>VLOOKUP(C4826,#REF!, 2,FALSE)</f>
        <v>#REF!</v>
      </c>
      <c r="BM4826" s="5" t="s">
        <v>9739</v>
      </c>
      <c r="BN4826" s="5" t="s">
        <v>1448</v>
      </c>
      <c r="BO4826" s="5" t="s">
        <v>9740</v>
      </c>
      <c r="BU4826" s="5" t="s">
        <v>9739</v>
      </c>
      <c r="BV4826" s="5" t="s">
        <v>1448</v>
      </c>
      <c r="BW4826" s="5" t="s">
        <v>9740</v>
      </c>
    </row>
    <row r="4827" spans="51:75" x14ac:dyDescent="0.3">
      <c r="AY4827" s="12" t="e">
        <f>VLOOKUP(C4827,#REF!, 2,FALSE)</f>
        <v>#REF!</v>
      </c>
      <c r="BM4827" s="5" t="s">
        <v>9741</v>
      </c>
      <c r="BN4827" s="5" t="s">
        <v>943</v>
      </c>
      <c r="BO4827" s="5" t="s">
        <v>773</v>
      </c>
      <c r="BU4827" s="5" t="s">
        <v>9741</v>
      </c>
      <c r="BV4827" s="5" t="s">
        <v>943</v>
      </c>
      <c r="BW4827" s="5" t="s">
        <v>773</v>
      </c>
    </row>
    <row r="4828" spans="51:75" x14ac:dyDescent="0.3">
      <c r="AY4828" s="12" t="e">
        <f>VLOOKUP(C4828,#REF!, 2,FALSE)</f>
        <v>#REF!</v>
      </c>
      <c r="BM4828" s="5" t="s">
        <v>9742</v>
      </c>
      <c r="BN4828" s="5" t="s">
        <v>3210</v>
      </c>
      <c r="BO4828" s="5" t="s">
        <v>9743</v>
      </c>
      <c r="BU4828" s="5" t="s">
        <v>9742</v>
      </c>
      <c r="BV4828" s="5" t="s">
        <v>3210</v>
      </c>
      <c r="BW4828" s="5" t="s">
        <v>9743</v>
      </c>
    </row>
    <row r="4829" spans="51:75" x14ac:dyDescent="0.3">
      <c r="AY4829" s="12" t="e">
        <f>VLOOKUP(C4829,#REF!, 2,FALSE)</f>
        <v>#REF!</v>
      </c>
      <c r="BM4829" s="5" t="s">
        <v>9744</v>
      </c>
      <c r="BN4829" s="5" t="s">
        <v>633</v>
      </c>
      <c r="BO4829" s="5" t="s">
        <v>1602</v>
      </c>
      <c r="BU4829" s="5" t="s">
        <v>9744</v>
      </c>
      <c r="BV4829" s="5" t="s">
        <v>633</v>
      </c>
      <c r="BW4829" s="5" t="s">
        <v>1602</v>
      </c>
    </row>
    <row r="4830" spans="51:75" x14ac:dyDescent="0.3">
      <c r="AY4830" s="12" t="e">
        <f>VLOOKUP(C4830,#REF!, 2,FALSE)</f>
        <v>#REF!</v>
      </c>
      <c r="BM4830" s="5" t="s">
        <v>9746</v>
      </c>
      <c r="BN4830" s="5" t="s">
        <v>1345</v>
      </c>
      <c r="BO4830" s="5" t="s">
        <v>8035</v>
      </c>
      <c r="BU4830" s="5" t="s">
        <v>9746</v>
      </c>
      <c r="BV4830" s="5" t="s">
        <v>1345</v>
      </c>
      <c r="BW4830" s="5" t="s">
        <v>8035</v>
      </c>
    </row>
    <row r="4831" spans="51:75" x14ac:dyDescent="0.3">
      <c r="AY4831" s="12" t="e">
        <f>VLOOKUP(C4831,#REF!, 2,FALSE)</f>
        <v>#REF!</v>
      </c>
      <c r="BM4831" s="5" t="s">
        <v>9747</v>
      </c>
      <c r="BN4831" s="5" t="s">
        <v>642</v>
      </c>
      <c r="BO4831" s="5" t="s">
        <v>6138</v>
      </c>
      <c r="BU4831" s="5" t="s">
        <v>9747</v>
      </c>
      <c r="BV4831" s="5" t="s">
        <v>642</v>
      </c>
      <c r="BW4831" s="5" t="s">
        <v>6138</v>
      </c>
    </row>
    <row r="4832" spans="51:75" x14ac:dyDescent="0.3">
      <c r="AY4832" s="12" t="e">
        <f>VLOOKUP(C4832,#REF!, 2,FALSE)</f>
        <v>#REF!</v>
      </c>
      <c r="BM4832" s="5" t="s">
        <v>9748</v>
      </c>
      <c r="BN4832" s="5" t="s">
        <v>633</v>
      </c>
      <c r="BO4832" s="5" t="s">
        <v>2930</v>
      </c>
      <c r="BU4832" s="5" t="s">
        <v>9748</v>
      </c>
      <c r="BV4832" s="5" t="s">
        <v>633</v>
      </c>
      <c r="BW4832" s="5" t="s">
        <v>2930</v>
      </c>
    </row>
    <row r="4833" spans="51:75" x14ac:dyDescent="0.3">
      <c r="AY4833" s="12" t="e">
        <f>VLOOKUP(C4833,#REF!, 2,FALSE)</f>
        <v>#REF!</v>
      </c>
      <c r="BM4833" s="5" t="s">
        <v>1726</v>
      </c>
      <c r="BN4833" s="5" t="s">
        <v>3050</v>
      </c>
      <c r="BO4833" s="5" t="s">
        <v>773</v>
      </c>
      <c r="BU4833" s="5" t="s">
        <v>1726</v>
      </c>
      <c r="BV4833" s="5" t="s">
        <v>3050</v>
      </c>
      <c r="BW4833" s="5" t="s">
        <v>773</v>
      </c>
    </row>
    <row r="4834" spans="51:75" x14ac:dyDescent="0.3">
      <c r="AY4834" s="12" t="e">
        <f>VLOOKUP(C4834,#REF!, 2,FALSE)</f>
        <v>#REF!</v>
      </c>
      <c r="BM4834" s="5" t="s">
        <v>9750</v>
      </c>
      <c r="BN4834" s="5" t="s">
        <v>3088</v>
      </c>
      <c r="BO4834" s="5" t="s">
        <v>3560</v>
      </c>
      <c r="BU4834" s="5" t="s">
        <v>9750</v>
      </c>
      <c r="BV4834" s="5" t="s">
        <v>3088</v>
      </c>
      <c r="BW4834" s="5" t="s">
        <v>3560</v>
      </c>
    </row>
    <row r="4835" spans="51:75" x14ac:dyDescent="0.3">
      <c r="AY4835" s="12" t="e">
        <f>VLOOKUP(C4835,#REF!, 2,FALSE)</f>
        <v>#REF!</v>
      </c>
      <c r="BM4835" s="5" t="s">
        <v>9751</v>
      </c>
      <c r="BN4835" s="5" t="s">
        <v>3092</v>
      </c>
      <c r="BO4835" s="5" t="s">
        <v>3712</v>
      </c>
      <c r="BU4835" s="5" t="s">
        <v>9751</v>
      </c>
      <c r="BV4835" s="5" t="s">
        <v>3092</v>
      </c>
      <c r="BW4835" s="5" t="s">
        <v>3712</v>
      </c>
    </row>
    <row r="4836" spans="51:75" x14ac:dyDescent="0.3">
      <c r="AY4836" s="12" t="e">
        <f>VLOOKUP(C4836,#REF!, 2,FALSE)</f>
        <v>#REF!</v>
      </c>
      <c r="BM4836" s="5" t="s">
        <v>9752</v>
      </c>
      <c r="BN4836" s="5" t="s">
        <v>865</v>
      </c>
      <c r="BO4836" s="5" t="s">
        <v>4421</v>
      </c>
      <c r="BU4836" s="5" t="s">
        <v>9752</v>
      </c>
      <c r="BV4836" s="5" t="s">
        <v>865</v>
      </c>
      <c r="BW4836" s="5" t="s">
        <v>4421</v>
      </c>
    </row>
    <row r="4837" spans="51:75" x14ac:dyDescent="0.3">
      <c r="AY4837" s="12" t="e">
        <f>VLOOKUP(C4837,#REF!, 2,FALSE)</f>
        <v>#REF!</v>
      </c>
      <c r="BM4837" s="5" t="s">
        <v>9753</v>
      </c>
      <c r="BN4837" s="5" t="s">
        <v>3010</v>
      </c>
      <c r="BO4837" s="5" t="s">
        <v>9754</v>
      </c>
      <c r="BU4837" s="5" t="s">
        <v>9753</v>
      </c>
      <c r="BV4837" s="5" t="s">
        <v>3010</v>
      </c>
      <c r="BW4837" s="5" t="s">
        <v>9754</v>
      </c>
    </row>
    <row r="4838" spans="51:75" x14ac:dyDescent="0.3">
      <c r="AY4838" s="12" t="e">
        <f>VLOOKUP(C4838,#REF!, 2,FALSE)</f>
        <v>#REF!</v>
      </c>
      <c r="BM4838" s="5" t="s">
        <v>9755</v>
      </c>
      <c r="BN4838" s="5" t="s">
        <v>1345</v>
      </c>
      <c r="BO4838" s="5" t="s">
        <v>9756</v>
      </c>
      <c r="BU4838" s="5" t="s">
        <v>9755</v>
      </c>
      <c r="BV4838" s="5" t="s">
        <v>1345</v>
      </c>
      <c r="BW4838" s="5" t="s">
        <v>9756</v>
      </c>
    </row>
    <row r="4839" spans="51:75" x14ac:dyDescent="0.3">
      <c r="AY4839" s="12" t="e">
        <f>VLOOKUP(C4839,#REF!, 2,FALSE)</f>
        <v>#REF!</v>
      </c>
      <c r="BM4839" s="5" t="s">
        <v>9757</v>
      </c>
      <c r="BN4839" s="5" t="s">
        <v>17000</v>
      </c>
      <c r="BO4839" s="5" t="s">
        <v>9758</v>
      </c>
      <c r="BU4839" s="5" t="s">
        <v>9757</v>
      </c>
      <c r="BV4839" s="5" t="s">
        <v>17000</v>
      </c>
      <c r="BW4839" s="5" t="s">
        <v>9758</v>
      </c>
    </row>
    <row r="4840" spans="51:75" x14ac:dyDescent="0.3">
      <c r="AY4840" s="12" t="e">
        <f>VLOOKUP(C4840,#REF!, 2,FALSE)</f>
        <v>#REF!</v>
      </c>
      <c r="BM4840" s="5" t="s">
        <v>1727</v>
      </c>
      <c r="BN4840" s="5" t="s">
        <v>1345</v>
      </c>
      <c r="BO4840" s="5" t="s">
        <v>9759</v>
      </c>
      <c r="BU4840" s="5" t="s">
        <v>1727</v>
      </c>
      <c r="BV4840" s="5" t="s">
        <v>1345</v>
      </c>
      <c r="BW4840" s="5" t="s">
        <v>9759</v>
      </c>
    </row>
    <row r="4841" spans="51:75" x14ac:dyDescent="0.3">
      <c r="AY4841" s="12" t="e">
        <f>VLOOKUP(C4841,#REF!, 2,FALSE)</f>
        <v>#REF!</v>
      </c>
      <c r="BM4841" s="5" t="s">
        <v>9760</v>
      </c>
      <c r="BN4841" s="5" t="s">
        <v>3261</v>
      </c>
      <c r="BO4841" s="5" t="s">
        <v>2986</v>
      </c>
      <c r="BU4841" s="5" t="s">
        <v>9760</v>
      </c>
      <c r="BV4841" s="5" t="s">
        <v>3261</v>
      </c>
      <c r="BW4841" s="5" t="s">
        <v>2986</v>
      </c>
    </row>
    <row r="4842" spans="51:75" x14ac:dyDescent="0.3">
      <c r="AY4842" s="12" t="e">
        <f>VLOOKUP(C4842,#REF!, 2,FALSE)</f>
        <v>#REF!</v>
      </c>
      <c r="BM4842" s="5" t="s">
        <v>9761</v>
      </c>
      <c r="BN4842" s="5" t="s">
        <v>781</v>
      </c>
      <c r="BO4842" s="5" t="s">
        <v>2071</v>
      </c>
      <c r="BU4842" s="5" t="s">
        <v>9761</v>
      </c>
      <c r="BV4842" s="5" t="s">
        <v>781</v>
      </c>
      <c r="BW4842" s="5" t="s">
        <v>2071</v>
      </c>
    </row>
    <row r="4843" spans="51:75" x14ac:dyDescent="0.3">
      <c r="AY4843" s="12" t="e">
        <f>VLOOKUP(C4843,#REF!, 2,FALSE)</f>
        <v>#REF!</v>
      </c>
      <c r="BM4843" s="5" t="s">
        <v>9762</v>
      </c>
      <c r="BN4843" s="5" t="s">
        <v>790</v>
      </c>
      <c r="BO4843" s="5" t="s">
        <v>3886</v>
      </c>
      <c r="BU4843" s="5" t="s">
        <v>9762</v>
      </c>
      <c r="BV4843" s="5" t="s">
        <v>790</v>
      </c>
      <c r="BW4843" s="5" t="s">
        <v>3886</v>
      </c>
    </row>
    <row r="4844" spans="51:75" x14ac:dyDescent="0.3">
      <c r="AY4844" s="12" t="e">
        <f>VLOOKUP(C4844,#REF!, 2,FALSE)</f>
        <v>#REF!</v>
      </c>
      <c r="BM4844" s="5" t="s">
        <v>9763</v>
      </c>
      <c r="BN4844" s="5" t="s">
        <v>3210</v>
      </c>
      <c r="BO4844" s="5" t="s">
        <v>9764</v>
      </c>
      <c r="BU4844" s="5" t="s">
        <v>9763</v>
      </c>
      <c r="BV4844" s="5" t="s">
        <v>3210</v>
      </c>
      <c r="BW4844" s="5" t="s">
        <v>9764</v>
      </c>
    </row>
    <row r="4845" spans="51:75" x14ac:dyDescent="0.3">
      <c r="AY4845" s="12" t="e">
        <f>VLOOKUP(C4845,#REF!, 2,FALSE)</f>
        <v>#REF!</v>
      </c>
      <c r="BM4845" s="5" t="s">
        <v>9765</v>
      </c>
      <c r="BN4845" s="5" t="s">
        <v>3261</v>
      </c>
      <c r="BO4845" s="5" t="s">
        <v>5881</v>
      </c>
      <c r="BU4845" s="5" t="s">
        <v>9765</v>
      </c>
      <c r="BV4845" s="5" t="s">
        <v>3261</v>
      </c>
      <c r="BW4845" s="5" t="s">
        <v>5881</v>
      </c>
    </row>
    <row r="4846" spans="51:75" x14ac:dyDescent="0.3">
      <c r="AY4846" s="12" t="e">
        <f>VLOOKUP(C4846,#REF!, 2,FALSE)</f>
        <v>#REF!</v>
      </c>
      <c r="BM4846" s="5" t="s">
        <v>9767</v>
      </c>
      <c r="BN4846" s="5" t="s">
        <v>865</v>
      </c>
      <c r="BO4846" s="5" t="s">
        <v>9768</v>
      </c>
      <c r="BU4846" s="5" t="s">
        <v>9767</v>
      </c>
      <c r="BV4846" s="5" t="s">
        <v>865</v>
      </c>
      <c r="BW4846" s="5" t="s">
        <v>9768</v>
      </c>
    </row>
    <row r="4847" spans="51:75" x14ac:dyDescent="0.3">
      <c r="AY4847" s="12" t="e">
        <f>VLOOKUP(C4847,#REF!, 2,FALSE)</f>
        <v>#REF!</v>
      </c>
      <c r="BM4847" s="5" t="s">
        <v>9769</v>
      </c>
      <c r="BN4847" s="5" t="s">
        <v>855</v>
      </c>
      <c r="BO4847" s="5" t="s">
        <v>5973</v>
      </c>
      <c r="BU4847" s="5" t="s">
        <v>9769</v>
      </c>
      <c r="BV4847" s="5" t="s">
        <v>855</v>
      </c>
      <c r="BW4847" s="5" t="s">
        <v>5973</v>
      </c>
    </row>
    <row r="4848" spans="51:75" x14ac:dyDescent="0.3">
      <c r="AY4848" s="12" t="e">
        <f>VLOOKUP(C4848,#REF!, 2,FALSE)</f>
        <v>#REF!</v>
      </c>
      <c r="BM4848" s="5" t="s">
        <v>9770</v>
      </c>
      <c r="BN4848" s="5" t="s">
        <v>940</v>
      </c>
      <c r="BO4848" s="5" t="s">
        <v>9771</v>
      </c>
      <c r="BU4848" s="5" t="s">
        <v>9770</v>
      </c>
      <c r="BV4848" s="5" t="s">
        <v>940</v>
      </c>
      <c r="BW4848" s="5" t="s">
        <v>9771</v>
      </c>
    </row>
    <row r="4849" spans="51:75" x14ac:dyDescent="0.3">
      <c r="AY4849" s="12" t="e">
        <f>VLOOKUP(C4849,#REF!, 2,FALSE)</f>
        <v>#REF!</v>
      </c>
      <c r="BM4849" s="5" t="s">
        <v>9772</v>
      </c>
      <c r="BN4849" s="5" t="s">
        <v>3210</v>
      </c>
      <c r="BO4849" s="5" t="s">
        <v>8246</v>
      </c>
      <c r="BU4849" s="5" t="s">
        <v>9772</v>
      </c>
      <c r="BV4849" s="5" t="s">
        <v>3210</v>
      </c>
      <c r="BW4849" s="5" t="s">
        <v>8246</v>
      </c>
    </row>
    <row r="4850" spans="51:75" x14ac:dyDescent="0.3">
      <c r="AY4850" s="12" t="e">
        <f>VLOOKUP(C4850,#REF!, 2,FALSE)</f>
        <v>#REF!</v>
      </c>
      <c r="BM4850" s="5" t="s">
        <v>9773</v>
      </c>
      <c r="BN4850" s="5" t="s">
        <v>3050</v>
      </c>
      <c r="BO4850" s="5" t="s">
        <v>2986</v>
      </c>
      <c r="BU4850" s="5" t="s">
        <v>9773</v>
      </c>
      <c r="BV4850" s="5" t="s">
        <v>3050</v>
      </c>
      <c r="BW4850" s="5" t="s">
        <v>2986</v>
      </c>
    </row>
    <row r="4851" spans="51:75" x14ac:dyDescent="0.3">
      <c r="AY4851" s="12" t="e">
        <f>VLOOKUP(C4851,#REF!, 2,FALSE)</f>
        <v>#REF!</v>
      </c>
      <c r="BM4851" s="5" t="s">
        <v>9775</v>
      </c>
      <c r="BN4851" s="5" t="s">
        <v>800</v>
      </c>
      <c r="BO4851" s="5" t="s">
        <v>8489</v>
      </c>
      <c r="BU4851" s="5" t="s">
        <v>9775</v>
      </c>
      <c r="BV4851" s="5" t="s">
        <v>800</v>
      </c>
      <c r="BW4851" s="5" t="s">
        <v>8489</v>
      </c>
    </row>
    <row r="4852" spans="51:75" x14ac:dyDescent="0.3">
      <c r="AY4852" s="12" t="e">
        <f>VLOOKUP(C4852,#REF!, 2,FALSE)</f>
        <v>#REF!</v>
      </c>
      <c r="BM4852" s="5" t="s">
        <v>9776</v>
      </c>
      <c r="BN4852" s="5" t="s">
        <v>3050</v>
      </c>
      <c r="BO4852" s="5" t="s">
        <v>9777</v>
      </c>
      <c r="BU4852" s="5" t="s">
        <v>9776</v>
      </c>
      <c r="BV4852" s="5" t="s">
        <v>3050</v>
      </c>
      <c r="BW4852" s="5" t="s">
        <v>9777</v>
      </c>
    </row>
    <row r="4853" spans="51:75" x14ac:dyDescent="0.3">
      <c r="AY4853" s="12" t="e">
        <f>VLOOKUP(C4853,#REF!, 2,FALSE)</f>
        <v>#REF!</v>
      </c>
      <c r="BM4853" s="5" t="s">
        <v>1728</v>
      </c>
      <c r="BN4853" s="5" t="s">
        <v>2986</v>
      </c>
      <c r="BO4853" s="5" t="s">
        <v>9778</v>
      </c>
      <c r="BU4853" s="5" t="s">
        <v>1728</v>
      </c>
      <c r="BV4853" s="5" t="s">
        <v>2986</v>
      </c>
      <c r="BW4853" s="5" t="s">
        <v>9778</v>
      </c>
    </row>
    <row r="4854" spans="51:75" x14ac:dyDescent="0.3">
      <c r="AY4854" s="12" t="e">
        <f>VLOOKUP(C4854,#REF!, 2,FALSE)</f>
        <v>#REF!</v>
      </c>
      <c r="BM4854" s="5" t="s">
        <v>9779</v>
      </c>
      <c r="BN4854" s="5" t="s">
        <v>3050</v>
      </c>
      <c r="BO4854" s="5" t="s">
        <v>2708</v>
      </c>
      <c r="BU4854" s="5" t="s">
        <v>9779</v>
      </c>
      <c r="BV4854" s="5" t="s">
        <v>3050</v>
      </c>
      <c r="BW4854" s="5" t="s">
        <v>2708</v>
      </c>
    </row>
    <row r="4855" spans="51:75" x14ac:dyDescent="0.3">
      <c r="AY4855" s="12" t="e">
        <f>VLOOKUP(C4855,#REF!, 2,FALSE)</f>
        <v>#REF!</v>
      </c>
      <c r="BM4855" s="5" t="s">
        <v>9780</v>
      </c>
      <c r="BN4855" s="5" t="s">
        <v>3261</v>
      </c>
      <c r="BO4855" s="5" t="s">
        <v>9781</v>
      </c>
      <c r="BU4855" s="5" t="s">
        <v>9780</v>
      </c>
      <c r="BV4855" s="5" t="s">
        <v>3261</v>
      </c>
      <c r="BW4855" s="5" t="s">
        <v>9781</v>
      </c>
    </row>
    <row r="4856" spans="51:75" x14ac:dyDescent="0.3">
      <c r="AY4856" s="12" t="e">
        <f>VLOOKUP(C4856,#REF!, 2,FALSE)</f>
        <v>#REF!</v>
      </c>
      <c r="BM4856" s="5" t="s">
        <v>9782</v>
      </c>
      <c r="BN4856" s="5" t="s">
        <v>3261</v>
      </c>
      <c r="BO4856" s="5" t="s">
        <v>3736</v>
      </c>
      <c r="BU4856" s="5" t="s">
        <v>9782</v>
      </c>
      <c r="BV4856" s="5" t="s">
        <v>3261</v>
      </c>
      <c r="BW4856" s="5" t="s">
        <v>3736</v>
      </c>
    </row>
    <row r="4857" spans="51:75" x14ac:dyDescent="0.3">
      <c r="AY4857" s="12" t="e">
        <f>VLOOKUP(C4857,#REF!, 2,FALSE)</f>
        <v>#REF!</v>
      </c>
      <c r="BM4857" s="5" t="s">
        <v>1754</v>
      </c>
      <c r="BN4857" s="5" t="s">
        <v>800</v>
      </c>
      <c r="BO4857" s="5" t="s">
        <v>4384</v>
      </c>
      <c r="BU4857" s="5" t="s">
        <v>1754</v>
      </c>
      <c r="BV4857" s="5" t="s">
        <v>800</v>
      </c>
      <c r="BW4857" s="5" t="s">
        <v>4384</v>
      </c>
    </row>
    <row r="4858" spans="51:75" x14ac:dyDescent="0.3">
      <c r="AY4858" s="12" t="e">
        <f>VLOOKUP(C4858,#REF!, 2,FALSE)</f>
        <v>#REF!</v>
      </c>
      <c r="BM4858" s="5" t="s">
        <v>9783</v>
      </c>
      <c r="BN4858" s="5" t="s">
        <v>3210</v>
      </c>
      <c r="BO4858" s="5" t="s">
        <v>5883</v>
      </c>
      <c r="BU4858" s="5" t="s">
        <v>9783</v>
      </c>
      <c r="BV4858" s="5" t="s">
        <v>3210</v>
      </c>
      <c r="BW4858" s="5" t="s">
        <v>5883</v>
      </c>
    </row>
    <row r="4859" spans="51:75" x14ac:dyDescent="0.3">
      <c r="AY4859" s="12" t="e">
        <f>VLOOKUP(C4859,#REF!, 2,FALSE)</f>
        <v>#REF!</v>
      </c>
      <c r="BM4859" s="5" t="s">
        <v>9784</v>
      </c>
      <c r="BN4859" s="5" t="s">
        <v>3210</v>
      </c>
      <c r="BO4859" s="5" t="s">
        <v>7318</v>
      </c>
      <c r="BU4859" s="5" t="s">
        <v>9784</v>
      </c>
      <c r="BV4859" s="5" t="s">
        <v>3210</v>
      </c>
      <c r="BW4859" s="5" t="s">
        <v>7318</v>
      </c>
    </row>
    <row r="4860" spans="51:75" x14ac:dyDescent="0.3">
      <c r="AY4860" s="12" t="e">
        <f>VLOOKUP(C4860,#REF!, 2,FALSE)</f>
        <v>#REF!</v>
      </c>
      <c r="BM4860" s="5" t="s">
        <v>9785</v>
      </c>
      <c r="BN4860" s="5" t="s">
        <v>3210</v>
      </c>
      <c r="BO4860" s="5" t="s">
        <v>8197</v>
      </c>
      <c r="BU4860" s="5" t="s">
        <v>9785</v>
      </c>
      <c r="BV4860" s="5" t="s">
        <v>3210</v>
      </c>
      <c r="BW4860" s="5" t="s">
        <v>8197</v>
      </c>
    </row>
    <row r="4861" spans="51:75" x14ac:dyDescent="0.3">
      <c r="AY4861" s="12" t="e">
        <f>VLOOKUP(C4861,#REF!, 2,FALSE)</f>
        <v>#REF!</v>
      </c>
      <c r="BM4861" s="5" t="s">
        <v>9786</v>
      </c>
      <c r="BN4861" s="5" t="s">
        <v>1345</v>
      </c>
      <c r="BO4861" s="5" t="s">
        <v>773</v>
      </c>
      <c r="BU4861" s="5" t="s">
        <v>9786</v>
      </c>
      <c r="BV4861" s="5" t="s">
        <v>1345</v>
      </c>
      <c r="BW4861" s="5" t="s">
        <v>773</v>
      </c>
    </row>
    <row r="4862" spans="51:75" x14ac:dyDescent="0.3">
      <c r="AY4862" s="12" t="e">
        <f>VLOOKUP(C4862,#REF!, 2,FALSE)</f>
        <v>#REF!</v>
      </c>
      <c r="BM4862" s="5" t="s">
        <v>9787</v>
      </c>
      <c r="BN4862" s="5" t="s">
        <v>666</v>
      </c>
      <c r="BO4862" s="5" t="s">
        <v>638</v>
      </c>
      <c r="BU4862" s="5" t="s">
        <v>9787</v>
      </c>
      <c r="BV4862" s="5" t="s">
        <v>666</v>
      </c>
      <c r="BW4862" s="5" t="s">
        <v>638</v>
      </c>
    </row>
    <row r="4863" spans="51:75" x14ac:dyDescent="0.3">
      <c r="AY4863" s="12" t="e">
        <f>VLOOKUP(C4863,#REF!, 2,FALSE)</f>
        <v>#REF!</v>
      </c>
      <c r="BM4863" s="5" t="s">
        <v>1755</v>
      </c>
      <c r="BN4863" s="5" t="s">
        <v>3210</v>
      </c>
      <c r="BO4863" s="5" t="s">
        <v>5308</v>
      </c>
      <c r="BU4863" s="5" t="s">
        <v>1755</v>
      </c>
      <c r="BV4863" s="5" t="s">
        <v>3210</v>
      </c>
      <c r="BW4863" s="5" t="s">
        <v>5308</v>
      </c>
    </row>
    <row r="4864" spans="51:75" x14ac:dyDescent="0.3">
      <c r="AY4864" s="12" t="e">
        <f>VLOOKUP(C4864,#REF!, 2,FALSE)</f>
        <v>#REF!</v>
      </c>
      <c r="BM4864" s="5" t="s">
        <v>1756</v>
      </c>
      <c r="BN4864" s="5" t="s">
        <v>3210</v>
      </c>
      <c r="BO4864" s="5" t="s">
        <v>7607</v>
      </c>
      <c r="BU4864" s="5" t="s">
        <v>1756</v>
      </c>
      <c r="BV4864" s="5" t="s">
        <v>3210</v>
      </c>
      <c r="BW4864" s="5" t="s">
        <v>7607</v>
      </c>
    </row>
    <row r="4865" spans="51:75" x14ac:dyDescent="0.3">
      <c r="AY4865" s="12" t="e">
        <f>VLOOKUP(C4865,#REF!, 2,FALSE)</f>
        <v>#REF!</v>
      </c>
      <c r="BM4865" s="5" t="s">
        <v>9788</v>
      </c>
      <c r="BN4865" s="5" t="s">
        <v>3010</v>
      </c>
      <c r="BO4865" s="5" t="s">
        <v>5117</v>
      </c>
      <c r="BU4865" s="5" t="s">
        <v>9788</v>
      </c>
      <c r="BV4865" s="5" t="s">
        <v>3010</v>
      </c>
      <c r="BW4865" s="5" t="s">
        <v>5117</v>
      </c>
    </row>
    <row r="4866" spans="51:75" x14ac:dyDescent="0.3">
      <c r="AY4866" s="12" t="e">
        <f>VLOOKUP(C4866,#REF!, 2,FALSE)</f>
        <v>#REF!</v>
      </c>
      <c r="BM4866" s="5" t="s">
        <v>9790</v>
      </c>
      <c r="BN4866" s="5" t="s">
        <v>3261</v>
      </c>
      <c r="BO4866" s="5" t="s">
        <v>2986</v>
      </c>
      <c r="BU4866" s="5" t="s">
        <v>9790</v>
      </c>
      <c r="BV4866" s="5" t="s">
        <v>3261</v>
      </c>
      <c r="BW4866" s="5" t="s">
        <v>2986</v>
      </c>
    </row>
    <row r="4867" spans="51:75" x14ac:dyDescent="0.3">
      <c r="AY4867" s="12" t="e">
        <f>VLOOKUP(C4867,#REF!, 2,FALSE)</f>
        <v>#REF!</v>
      </c>
      <c r="BM4867" s="5" t="s">
        <v>9792</v>
      </c>
      <c r="BN4867" s="5" t="s">
        <v>3007</v>
      </c>
      <c r="BO4867" s="5" t="s">
        <v>9793</v>
      </c>
      <c r="BU4867" s="5" t="s">
        <v>9792</v>
      </c>
      <c r="BV4867" s="5" t="s">
        <v>3007</v>
      </c>
      <c r="BW4867" s="5" t="s">
        <v>9793</v>
      </c>
    </row>
    <row r="4868" spans="51:75" x14ac:dyDescent="0.3">
      <c r="AY4868" s="12" t="e">
        <f>VLOOKUP(C4868,#REF!, 2,FALSE)</f>
        <v>#REF!</v>
      </c>
      <c r="BM4868" s="5" t="s">
        <v>9794</v>
      </c>
      <c r="BN4868" s="5" t="s">
        <v>865</v>
      </c>
      <c r="BO4868" s="5" t="s">
        <v>2121</v>
      </c>
      <c r="BU4868" s="5" t="s">
        <v>9794</v>
      </c>
      <c r="BV4868" s="5" t="s">
        <v>865</v>
      </c>
      <c r="BW4868" s="5" t="s">
        <v>2121</v>
      </c>
    </row>
    <row r="4869" spans="51:75" x14ac:dyDescent="0.3">
      <c r="AY4869" s="12" t="e">
        <f>VLOOKUP(C4869,#REF!, 2,FALSE)</f>
        <v>#REF!</v>
      </c>
      <c r="BM4869" s="5" t="s">
        <v>9795</v>
      </c>
      <c r="BN4869" s="5" t="s">
        <v>865</v>
      </c>
      <c r="BO4869" s="5" t="s">
        <v>9796</v>
      </c>
      <c r="BU4869" s="5" t="s">
        <v>9795</v>
      </c>
      <c r="BV4869" s="5" t="s">
        <v>865</v>
      </c>
      <c r="BW4869" s="5" t="s">
        <v>9796</v>
      </c>
    </row>
    <row r="4870" spans="51:75" x14ac:dyDescent="0.3">
      <c r="AY4870" s="12" t="e">
        <f>VLOOKUP(C4870,#REF!, 2,FALSE)</f>
        <v>#REF!</v>
      </c>
      <c r="BM4870" s="5" t="s">
        <v>9797</v>
      </c>
      <c r="BN4870" s="5" t="s">
        <v>697</v>
      </c>
      <c r="BO4870" s="5" t="s">
        <v>8545</v>
      </c>
      <c r="BU4870" s="5" t="s">
        <v>9797</v>
      </c>
      <c r="BV4870" s="5" t="s">
        <v>697</v>
      </c>
      <c r="BW4870" s="5" t="s">
        <v>8545</v>
      </c>
    </row>
    <row r="4871" spans="51:75" x14ac:dyDescent="0.3">
      <c r="AY4871" s="12" t="e">
        <f>VLOOKUP(C4871,#REF!, 2,FALSE)</f>
        <v>#REF!</v>
      </c>
      <c r="BM4871" s="5" t="s">
        <v>9799</v>
      </c>
      <c r="BN4871" s="5" t="s">
        <v>3210</v>
      </c>
      <c r="BO4871" s="5" t="s">
        <v>9498</v>
      </c>
      <c r="BU4871" s="5" t="s">
        <v>9799</v>
      </c>
      <c r="BV4871" s="5" t="s">
        <v>3210</v>
      </c>
      <c r="BW4871" s="5" t="s">
        <v>9498</v>
      </c>
    </row>
    <row r="4872" spans="51:75" x14ac:dyDescent="0.3">
      <c r="AY4872" s="12" t="e">
        <f>VLOOKUP(C4872,#REF!, 2,FALSE)</f>
        <v>#REF!</v>
      </c>
      <c r="BM4872" s="5" t="s">
        <v>9800</v>
      </c>
      <c r="BN4872" s="5" t="s">
        <v>718</v>
      </c>
      <c r="BO4872" s="5" t="s">
        <v>9801</v>
      </c>
      <c r="BU4872" s="5" t="s">
        <v>9800</v>
      </c>
      <c r="BV4872" s="5" t="s">
        <v>718</v>
      </c>
      <c r="BW4872" s="5" t="s">
        <v>9801</v>
      </c>
    </row>
    <row r="4873" spans="51:75" x14ac:dyDescent="0.3">
      <c r="AY4873" s="12" t="e">
        <f>VLOOKUP(C4873,#REF!, 2,FALSE)</f>
        <v>#REF!</v>
      </c>
      <c r="BM4873" s="5" t="s">
        <v>9803</v>
      </c>
      <c r="BN4873" s="5" t="s">
        <v>865</v>
      </c>
      <c r="BO4873" s="5" t="s">
        <v>9804</v>
      </c>
      <c r="BU4873" s="5" t="s">
        <v>9803</v>
      </c>
      <c r="BV4873" s="5" t="s">
        <v>865</v>
      </c>
      <c r="BW4873" s="5" t="s">
        <v>9804</v>
      </c>
    </row>
    <row r="4874" spans="51:75" x14ac:dyDescent="0.3">
      <c r="AY4874" s="12" t="e">
        <f>VLOOKUP(C4874,#REF!, 2,FALSE)</f>
        <v>#REF!</v>
      </c>
      <c r="BM4874" s="5" t="s">
        <v>9805</v>
      </c>
      <c r="BN4874" s="5" t="s">
        <v>670</v>
      </c>
      <c r="BO4874" s="5" t="s">
        <v>1807</v>
      </c>
      <c r="BU4874" s="5" t="s">
        <v>9805</v>
      </c>
      <c r="BV4874" s="5" t="s">
        <v>670</v>
      </c>
      <c r="BW4874" s="5" t="s">
        <v>1807</v>
      </c>
    </row>
    <row r="4875" spans="51:75" x14ac:dyDescent="0.3">
      <c r="AY4875" s="12" t="e">
        <f>VLOOKUP(C4875,#REF!, 2,FALSE)</f>
        <v>#REF!</v>
      </c>
      <c r="BM4875" s="5" t="s">
        <v>9806</v>
      </c>
      <c r="BN4875" s="5" t="s">
        <v>665</v>
      </c>
      <c r="BO4875" s="5" t="s">
        <v>6583</v>
      </c>
      <c r="BU4875" s="5" t="s">
        <v>9806</v>
      </c>
      <c r="BV4875" s="5" t="s">
        <v>665</v>
      </c>
      <c r="BW4875" s="5" t="s">
        <v>6583</v>
      </c>
    </row>
    <row r="4876" spans="51:75" x14ac:dyDescent="0.3">
      <c r="AY4876" s="12" t="e">
        <f>VLOOKUP(C4876,#REF!, 2,FALSE)</f>
        <v>#REF!</v>
      </c>
      <c r="BM4876" s="5" t="s">
        <v>9807</v>
      </c>
      <c r="BN4876" s="5" t="s">
        <v>17000</v>
      </c>
      <c r="BO4876" s="5" t="s">
        <v>8250</v>
      </c>
      <c r="BU4876" s="5" t="s">
        <v>9807</v>
      </c>
      <c r="BV4876" s="5" t="s">
        <v>17000</v>
      </c>
      <c r="BW4876" s="5" t="s">
        <v>8250</v>
      </c>
    </row>
    <row r="4877" spans="51:75" x14ac:dyDescent="0.3">
      <c r="AY4877" s="12" t="e">
        <f>VLOOKUP(C4877,#REF!, 2,FALSE)</f>
        <v>#REF!</v>
      </c>
      <c r="BM4877" s="5" t="s">
        <v>586</v>
      </c>
      <c r="BN4877" s="5" t="s">
        <v>865</v>
      </c>
      <c r="BO4877" s="5" t="s">
        <v>8222</v>
      </c>
      <c r="BU4877" s="5" t="s">
        <v>586</v>
      </c>
      <c r="BV4877" s="5" t="s">
        <v>865</v>
      </c>
      <c r="BW4877" s="5" t="s">
        <v>8222</v>
      </c>
    </row>
    <row r="4878" spans="51:75" x14ac:dyDescent="0.3">
      <c r="AY4878" s="12" t="e">
        <f>VLOOKUP(C4878,#REF!, 2,FALSE)</f>
        <v>#REF!</v>
      </c>
      <c r="BM4878" s="5" t="s">
        <v>9809</v>
      </c>
      <c r="BN4878" s="5" t="s">
        <v>642</v>
      </c>
      <c r="BO4878" s="5" t="s">
        <v>2314</v>
      </c>
      <c r="BU4878" s="5" t="s">
        <v>9809</v>
      </c>
      <c r="BV4878" s="5" t="s">
        <v>642</v>
      </c>
      <c r="BW4878" s="5" t="s">
        <v>2314</v>
      </c>
    </row>
    <row r="4879" spans="51:75" x14ac:dyDescent="0.3">
      <c r="AY4879" s="12" t="e">
        <f>VLOOKUP(C4879,#REF!, 2,FALSE)</f>
        <v>#REF!</v>
      </c>
      <c r="BM4879" s="5" t="s">
        <v>9810</v>
      </c>
      <c r="BN4879" s="5" t="s">
        <v>1345</v>
      </c>
      <c r="BO4879" s="5" t="s">
        <v>9811</v>
      </c>
      <c r="BU4879" s="5" t="s">
        <v>9810</v>
      </c>
      <c r="BV4879" s="5" t="s">
        <v>1345</v>
      </c>
      <c r="BW4879" s="5" t="s">
        <v>9811</v>
      </c>
    </row>
    <row r="4880" spans="51:75" x14ac:dyDescent="0.3">
      <c r="AY4880" s="12" t="e">
        <f>VLOOKUP(C4880,#REF!, 2,FALSE)</f>
        <v>#REF!</v>
      </c>
      <c r="BM4880" s="5" t="s">
        <v>9812</v>
      </c>
      <c r="BN4880" s="5" t="s">
        <v>865</v>
      </c>
      <c r="BO4880" s="5" t="s">
        <v>9813</v>
      </c>
      <c r="BU4880" s="5" t="s">
        <v>9812</v>
      </c>
      <c r="BV4880" s="5" t="s">
        <v>865</v>
      </c>
      <c r="BW4880" s="5" t="s">
        <v>9813</v>
      </c>
    </row>
    <row r="4881" spans="51:75" x14ac:dyDescent="0.3">
      <c r="AY4881" s="12" t="e">
        <f>VLOOKUP(C4881,#REF!, 2,FALSE)</f>
        <v>#REF!</v>
      </c>
      <c r="BM4881" s="5" t="s">
        <v>9814</v>
      </c>
      <c r="BN4881" s="5" t="s">
        <v>642</v>
      </c>
      <c r="BO4881" s="5" t="s">
        <v>9815</v>
      </c>
      <c r="BU4881" s="5" t="s">
        <v>9814</v>
      </c>
      <c r="BV4881" s="5" t="s">
        <v>642</v>
      </c>
      <c r="BW4881" s="5" t="s">
        <v>9815</v>
      </c>
    </row>
    <row r="4882" spans="51:75" x14ac:dyDescent="0.3">
      <c r="AY4882" s="12" t="e">
        <f>VLOOKUP(C4882,#REF!, 2,FALSE)</f>
        <v>#REF!</v>
      </c>
      <c r="BM4882" s="5" t="s">
        <v>1757</v>
      </c>
      <c r="BN4882" s="5" t="s">
        <v>806</v>
      </c>
      <c r="BO4882" s="5" t="s">
        <v>4747</v>
      </c>
      <c r="BU4882" s="5" t="s">
        <v>1757</v>
      </c>
      <c r="BV4882" s="5" t="s">
        <v>806</v>
      </c>
      <c r="BW4882" s="5" t="s">
        <v>4747</v>
      </c>
    </row>
    <row r="4883" spans="51:75" x14ac:dyDescent="0.3">
      <c r="AY4883" s="12" t="e">
        <f>VLOOKUP(C4883,#REF!, 2,FALSE)</f>
        <v>#REF!</v>
      </c>
      <c r="BM4883" s="5" t="s">
        <v>9816</v>
      </c>
      <c r="BN4883" s="5" t="s">
        <v>865</v>
      </c>
      <c r="BO4883" s="5" t="s">
        <v>9817</v>
      </c>
      <c r="BU4883" s="5" t="s">
        <v>9816</v>
      </c>
      <c r="BV4883" s="5" t="s">
        <v>865</v>
      </c>
      <c r="BW4883" s="5" t="s">
        <v>9817</v>
      </c>
    </row>
    <row r="4884" spans="51:75" x14ac:dyDescent="0.3">
      <c r="AY4884" s="12" t="e">
        <f>VLOOKUP(C4884,#REF!, 2,FALSE)</f>
        <v>#REF!</v>
      </c>
      <c r="BM4884" s="5" t="s">
        <v>9818</v>
      </c>
      <c r="BN4884" s="5" t="s">
        <v>865</v>
      </c>
      <c r="BO4884" s="5" t="s">
        <v>6785</v>
      </c>
      <c r="BU4884" s="5" t="s">
        <v>9818</v>
      </c>
      <c r="BV4884" s="5" t="s">
        <v>865</v>
      </c>
      <c r="BW4884" s="5" t="s">
        <v>6785</v>
      </c>
    </row>
    <row r="4885" spans="51:75" x14ac:dyDescent="0.3">
      <c r="AY4885" s="12" t="e">
        <f>VLOOKUP(C4885,#REF!, 2,FALSE)</f>
        <v>#REF!</v>
      </c>
      <c r="BM4885" s="5" t="s">
        <v>1758</v>
      </c>
      <c r="BN4885" s="5" t="s">
        <v>3210</v>
      </c>
      <c r="BO4885" s="5" t="s">
        <v>1790</v>
      </c>
      <c r="BU4885" s="5" t="s">
        <v>1758</v>
      </c>
      <c r="BV4885" s="5" t="s">
        <v>3210</v>
      </c>
      <c r="BW4885" s="5" t="s">
        <v>1790</v>
      </c>
    </row>
    <row r="4886" spans="51:75" x14ac:dyDescent="0.3">
      <c r="AY4886" s="12" t="e">
        <f>VLOOKUP(C4886,#REF!, 2,FALSE)</f>
        <v>#REF!</v>
      </c>
      <c r="BM4886" s="5" t="s">
        <v>9819</v>
      </c>
      <c r="BN4886" s="5" t="s">
        <v>783</v>
      </c>
      <c r="BO4886" s="5" t="s">
        <v>2436</v>
      </c>
      <c r="BU4886" s="5" t="s">
        <v>9819</v>
      </c>
      <c r="BV4886" s="5" t="s">
        <v>783</v>
      </c>
      <c r="BW4886" s="5" t="s">
        <v>2436</v>
      </c>
    </row>
    <row r="4887" spans="51:75" x14ac:dyDescent="0.3">
      <c r="AY4887" s="12" t="e">
        <f>VLOOKUP(C4887,#REF!, 2,FALSE)</f>
        <v>#REF!</v>
      </c>
      <c r="BM4887" s="5" t="s">
        <v>9820</v>
      </c>
      <c r="BN4887" s="5" t="s">
        <v>3210</v>
      </c>
      <c r="BO4887" s="5" t="s">
        <v>9821</v>
      </c>
      <c r="BU4887" s="5" t="s">
        <v>9820</v>
      </c>
      <c r="BV4887" s="5" t="s">
        <v>3210</v>
      </c>
      <c r="BW4887" s="5" t="s">
        <v>9821</v>
      </c>
    </row>
    <row r="4888" spans="51:75" x14ac:dyDescent="0.3">
      <c r="AY4888" s="12" t="e">
        <f>VLOOKUP(C4888,#REF!, 2,FALSE)</f>
        <v>#REF!</v>
      </c>
      <c r="BM4888" s="5" t="s">
        <v>9822</v>
      </c>
      <c r="BN4888" s="5" t="s">
        <v>739</v>
      </c>
      <c r="BO4888" s="5" t="s">
        <v>9823</v>
      </c>
      <c r="BU4888" s="5" t="s">
        <v>9822</v>
      </c>
      <c r="BV4888" s="5" t="s">
        <v>739</v>
      </c>
      <c r="BW4888" s="5" t="s">
        <v>9823</v>
      </c>
    </row>
    <row r="4889" spans="51:75" x14ac:dyDescent="0.3">
      <c r="AY4889" s="12" t="e">
        <f>VLOOKUP(C4889,#REF!, 2,FALSE)</f>
        <v>#REF!</v>
      </c>
      <c r="BM4889" s="5" t="s">
        <v>9824</v>
      </c>
      <c r="BN4889" s="5" t="s">
        <v>615</v>
      </c>
      <c r="BO4889" s="5" t="s">
        <v>6741</v>
      </c>
      <c r="BU4889" s="5" t="s">
        <v>9824</v>
      </c>
      <c r="BV4889" s="5" t="s">
        <v>615</v>
      </c>
      <c r="BW4889" s="5" t="s">
        <v>6741</v>
      </c>
    </row>
    <row r="4890" spans="51:75" x14ac:dyDescent="0.3">
      <c r="AY4890" s="12" t="e">
        <f>VLOOKUP(C4890,#REF!, 2,FALSE)</f>
        <v>#REF!</v>
      </c>
      <c r="BM4890" s="5" t="s">
        <v>9825</v>
      </c>
      <c r="BN4890" s="5" t="s">
        <v>931</v>
      </c>
      <c r="BO4890" s="5" t="s">
        <v>2551</v>
      </c>
      <c r="BU4890" s="5" t="s">
        <v>9825</v>
      </c>
      <c r="BV4890" s="5" t="s">
        <v>931</v>
      </c>
      <c r="BW4890" s="5" t="s">
        <v>2551</v>
      </c>
    </row>
    <row r="4891" spans="51:75" x14ac:dyDescent="0.3">
      <c r="AY4891" s="12" t="e">
        <f>VLOOKUP(C4891,#REF!, 2,FALSE)</f>
        <v>#REF!</v>
      </c>
      <c r="BM4891" s="5" t="s">
        <v>9826</v>
      </c>
      <c r="BN4891" s="5" t="s">
        <v>660</v>
      </c>
      <c r="BO4891" s="5" t="s">
        <v>9072</v>
      </c>
      <c r="BU4891" s="5" t="s">
        <v>9826</v>
      </c>
      <c r="BV4891" s="5" t="s">
        <v>660</v>
      </c>
      <c r="BW4891" s="5" t="s">
        <v>9072</v>
      </c>
    </row>
    <row r="4892" spans="51:75" x14ac:dyDescent="0.3">
      <c r="AY4892" s="12" t="e">
        <f>VLOOKUP(C4892,#REF!, 2,FALSE)</f>
        <v>#REF!</v>
      </c>
      <c r="BM4892" s="5" t="s">
        <v>9827</v>
      </c>
      <c r="BN4892" s="5" t="s">
        <v>3210</v>
      </c>
      <c r="BO4892" s="5" t="s">
        <v>4198</v>
      </c>
      <c r="BU4892" s="5" t="s">
        <v>9827</v>
      </c>
      <c r="BV4892" s="5" t="s">
        <v>3210</v>
      </c>
      <c r="BW4892" s="5" t="s">
        <v>4198</v>
      </c>
    </row>
    <row r="4893" spans="51:75" x14ac:dyDescent="0.3">
      <c r="AY4893" s="12" t="e">
        <f>VLOOKUP(C4893,#REF!, 2,FALSE)</f>
        <v>#REF!</v>
      </c>
      <c r="BM4893" s="5" t="s">
        <v>9828</v>
      </c>
      <c r="BN4893" s="5" t="s">
        <v>3007</v>
      </c>
      <c r="BO4893" s="5" t="s">
        <v>9829</v>
      </c>
      <c r="BU4893" s="5" t="s">
        <v>9828</v>
      </c>
      <c r="BV4893" s="5" t="s">
        <v>3007</v>
      </c>
      <c r="BW4893" s="5" t="s">
        <v>9829</v>
      </c>
    </row>
    <row r="4894" spans="51:75" x14ac:dyDescent="0.3">
      <c r="AY4894" s="12" t="e">
        <f>VLOOKUP(C4894,#REF!, 2,FALSE)</f>
        <v>#REF!</v>
      </c>
      <c r="BM4894" s="5" t="s">
        <v>1759</v>
      </c>
      <c r="BN4894" s="5" t="s">
        <v>844</v>
      </c>
      <c r="BO4894" s="5" t="s">
        <v>9830</v>
      </c>
      <c r="BU4894" s="5" t="s">
        <v>1759</v>
      </c>
      <c r="BV4894" s="5" t="s">
        <v>844</v>
      </c>
      <c r="BW4894" s="5" t="s">
        <v>9830</v>
      </c>
    </row>
    <row r="4895" spans="51:75" x14ac:dyDescent="0.3">
      <c r="AY4895" s="12" t="e">
        <f>VLOOKUP(C4895,#REF!, 2,FALSE)</f>
        <v>#REF!</v>
      </c>
      <c r="BM4895" s="5" t="s">
        <v>9831</v>
      </c>
      <c r="BN4895" s="5" t="s">
        <v>865</v>
      </c>
      <c r="BO4895" s="5" t="s">
        <v>2986</v>
      </c>
      <c r="BU4895" s="5" t="s">
        <v>9831</v>
      </c>
      <c r="BV4895" s="5" t="s">
        <v>865</v>
      </c>
      <c r="BW4895" s="5" t="s">
        <v>2986</v>
      </c>
    </row>
    <row r="4896" spans="51:75" x14ac:dyDescent="0.3">
      <c r="AY4896" s="12" t="e">
        <f>VLOOKUP(C4896,#REF!, 2,FALSE)</f>
        <v>#REF!</v>
      </c>
      <c r="BM4896" s="5" t="s">
        <v>9832</v>
      </c>
      <c r="BN4896" s="5" t="s">
        <v>783</v>
      </c>
      <c r="BO4896" s="5" t="s">
        <v>2986</v>
      </c>
      <c r="BU4896" s="5" t="s">
        <v>9832</v>
      </c>
      <c r="BV4896" s="5" t="s">
        <v>783</v>
      </c>
      <c r="BW4896" s="5" t="s">
        <v>2986</v>
      </c>
    </row>
    <row r="4897" spans="51:75" x14ac:dyDescent="0.3">
      <c r="AY4897" s="12" t="e">
        <f>VLOOKUP(C4897,#REF!, 2,FALSE)</f>
        <v>#REF!</v>
      </c>
      <c r="BM4897" s="5" t="s">
        <v>9833</v>
      </c>
      <c r="BN4897" s="5" t="s">
        <v>3210</v>
      </c>
      <c r="BO4897" s="5" t="s">
        <v>5665</v>
      </c>
      <c r="BU4897" s="5" t="s">
        <v>9833</v>
      </c>
      <c r="BV4897" s="5" t="s">
        <v>3210</v>
      </c>
      <c r="BW4897" s="5" t="s">
        <v>5665</v>
      </c>
    </row>
    <row r="4898" spans="51:75" x14ac:dyDescent="0.3">
      <c r="AY4898" s="12" t="e">
        <f>VLOOKUP(C4898,#REF!, 2,FALSE)</f>
        <v>#REF!</v>
      </c>
      <c r="BM4898" s="5" t="s">
        <v>9834</v>
      </c>
      <c r="BN4898" s="5" t="s">
        <v>844</v>
      </c>
      <c r="BO4898" s="5" t="s">
        <v>8944</v>
      </c>
      <c r="BU4898" s="5" t="s">
        <v>9834</v>
      </c>
      <c r="BV4898" s="5" t="s">
        <v>844</v>
      </c>
      <c r="BW4898" s="5" t="s">
        <v>8944</v>
      </c>
    </row>
    <row r="4899" spans="51:75" x14ac:dyDescent="0.3">
      <c r="AY4899" s="12" t="e">
        <f>VLOOKUP(C4899,#REF!, 2,FALSE)</f>
        <v>#REF!</v>
      </c>
      <c r="BM4899" s="5" t="s">
        <v>9835</v>
      </c>
      <c r="BN4899" s="5" t="s">
        <v>802</v>
      </c>
      <c r="BO4899" s="5" t="s">
        <v>3948</v>
      </c>
      <c r="BU4899" s="5" t="s">
        <v>9835</v>
      </c>
      <c r="BV4899" s="5" t="s">
        <v>802</v>
      </c>
      <c r="BW4899" s="5" t="s">
        <v>3948</v>
      </c>
    </row>
    <row r="4900" spans="51:75" x14ac:dyDescent="0.3">
      <c r="AY4900" s="12" t="e">
        <f>VLOOKUP(C4900,#REF!, 2,FALSE)</f>
        <v>#REF!</v>
      </c>
      <c r="BM4900" s="5" t="s">
        <v>9836</v>
      </c>
      <c r="BN4900" s="5" t="s">
        <v>3210</v>
      </c>
      <c r="BO4900" s="5" t="s">
        <v>7368</v>
      </c>
      <c r="BU4900" s="5" t="s">
        <v>9836</v>
      </c>
      <c r="BV4900" s="5" t="s">
        <v>3210</v>
      </c>
      <c r="BW4900" s="5" t="s">
        <v>7368</v>
      </c>
    </row>
    <row r="4901" spans="51:75" x14ac:dyDescent="0.3">
      <c r="AY4901" s="12" t="e">
        <f>VLOOKUP(C4901,#REF!, 2,FALSE)</f>
        <v>#REF!</v>
      </c>
      <c r="BM4901" s="5" t="s">
        <v>576</v>
      </c>
      <c r="BN4901" s="5" t="s">
        <v>3210</v>
      </c>
      <c r="BO4901" s="5" t="s">
        <v>9837</v>
      </c>
      <c r="BU4901" s="5" t="s">
        <v>576</v>
      </c>
      <c r="BV4901" s="5" t="s">
        <v>3210</v>
      </c>
      <c r="BW4901" s="5" t="s">
        <v>9837</v>
      </c>
    </row>
    <row r="4902" spans="51:75" x14ac:dyDescent="0.3">
      <c r="AY4902" s="12" t="e">
        <f>VLOOKUP(C4902,#REF!, 2,FALSE)</f>
        <v>#REF!</v>
      </c>
      <c r="BM4902" s="5" t="s">
        <v>9838</v>
      </c>
      <c r="BN4902" s="5" t="s">
        <v>3010</v>
      </c>
      <c r="BO4902" s="5" t="s">
        <v>9839</v>
      </c>
      <c r="BU4902" s="5" t="s">
        <v>9838</v>
      </c>
      <c r="BV4902" s="5" t="s">
        <v>3010</v>
      </c>
      <c r="BW4902" s="5" t="s">
        <v>9839</v>
      </c>
    </row>
    <row r="4903" spans="51:75" x14ac:dyDescent="0.3">
      <c r="AY4903" s="12" t="e">
        <f>VLOOKUP(C4903,#REF!, 2,FALSE)</f>
        <v>#REF!</v>
      </c>
      <c r="BM4903" s="5" t="s">
        <v>1760</v>
      </c>
      <c r="BN4903" s="5" t="s">
        <v>3010</v>
      </c>
      <c r="BO4903" s="5" t="s">
        <v>9840</v>
      </c>
      <c r="BU4903" s="5" t="s">
        <v>1760</v>
      </c>
      <c r="BV4903" s="5" t="s">
        <v>3010</v>
      </c>
      <c r="BW4903" s="5" t="s">
        <v>9840</v>
      </c>
    </row>
    <row r="4904" spans="51:75" x14ac:dyDescent="0.3">
      <c r="AY4904" s="12" t="e">
        <f>VLOOKUP(C4904,#REF!, 2,FALSE)</f>
        <v>#REF!</v>
      </c>
      <c r="BM4904" s="5" t="s">
        <v>9841</v>
      </c>
      <c r="BN4904" s="5" t="s">
        <v>3010</v>
      </c>
      <c r="BO4904" s="5" t="s">
        <v>9842</v>
      </c>
      <c r="BU4904" s="5" t="s">
        <v>9841</v>
      </c>
      <c r="BV4904" s="5" t="s">
        <v>3010</v>
      </c>
      <c r="BW4904" s="5" t="s">
        <v>9842</v>
      </c>
    </row>
    <row r="4905" spans="51:75" x14ac:dyDescent="0.3">
      <c r="AY4905" s="12" t="e">
        <f>VLOOKUP(C4905,#REF!, 2,FALSE)</f>
        <v>#REF!</v>
      </c>
      <c r="BM4905" s="5" t="s">
        <v>9843</v>
      </c>
      <c r="BN4905" s="5" t="s">
        <v>1272</v>
      </c>
      <c r="BO4905" s="5" t="s">
        <v>9844</v>
      </c>
      <c r="BU4905" s="5" t="s">
        <v>9843</v>
      </c>
      <c r="BV4905" s="5" t="s">
        <v>1272</v>
      </c>
      <c r="BW4905" s="5" t="s">
        <v>9844</v>
      </c>
    </row>
    <row r="4906" spans="51:75" x14ac:dyDescent="0.3">
      <c r="AY4906" s="12" t="e">
        <f>VLOOKUP(C4906,#REF!, 2,FALSE)</f>
        <v>#REF!</v>
      </c>
      <c r="BM4906" s="5" t="s">
        <v>9845</v>
      </c>
      <c r="BN4906" s="5" t="s">
        <v>865</v>
      </c>
      <c r="BO4906" s="5" t="s">
        <v>1841</v>
      </c>
      <c r="BU4906" s="5" t="s">
        <v>9845</v>
      </c>
      <c r="BV4906" s="5" t="s">
        <v>865</v>
      </c>
      <c r="BW4906" s="5" t="s">
        <v>1841</v>
      </c>
    </row>
    <row r="4907" spans="51:75" x14ac:dyDescent="0.3">
      <c r="AY4907" s="12" t="e">
        <f>VLOOKUP(C4907,#REF!, 2,FALSE)</f>
        <v>#REF!</v>
      </c>
      <c r="BM4907" s="5" t="s">
        <v>9846</v>
      </c>
      <c r="BN4907" s="5" t="s">
        <v>3210</v>
      </c>
      <c r="BO4907" s="5" t="s">
        <v>9847</v>
      </c>
      <c r="BU4907" s="5" t="s">
        <v>9846</v>
      </c>
      <c r="BV4907" s="5" t="s">
        <v>3210</v>
      </c>
      <c r="BW4907" s="5" t="s">
        <v>9847</v>
      </c>
    </row>
    <row r="4908" spans="51:75" x14ac:dyDescent="0.3">
      <c r="AY4908" s="12" t="e">
        <f>VLOOKUP(C4908,#REF!, 2,FALSE)</f>
        <v>#REF!</v>
      </c>
      <c r="BM4908" s="5" t="s">
        <v>9848</v>
      </c>
      <c r="BN4908" s="5" t="s">
        <v>3210</v>
      </c>
      <c r="BO4908" s="5" t="s">
        <v>9849</v>
      </c>
      <c r="BU4908" s="5" t="s">
        <v>9848</v>
      </c>
      <c r="BV4908" s="5" t="s">
        <v>3210</v>
      </c>
      <c r="BW4908" s="5" t="s">
        <v>9849</v>
      </c>
    </row>
    <row r="4909" spans="51:75" x14ac:dyDescent="0.3">
      <c r="AY4909" s="12" t="e">
        <f>VLOOKUP(C4909,#REF!, 2,FALSE)</f>
        <v>#REF!</v>
      </c>
      <c r="BM4909" s="5" t="s">
        <v>9850</v>
      </c>
      <c r="BN4909" s="5" t="s">
        <v>3010</v>
      </c>
      <c r="BO4909" s="5" t="s">
        <v>9851</v>
      </c>
      <c r="BU4909" s="5" t="s">
        <v>9850</v>
      </c>
      <c r="BV4909" s="5" t="s">
        <v>3010</v>
      </c>
      <c r="BW4909" s="5" t="s">
        <v>9851</v>
      </c>
    </row>
    <row r="4910" spans="51:75" x14ac:dyDescent="0.3">
      <c r="AY4910" s="12" t="e">
        <f>VLOOKUP(C4910,#REF!, 2,FALSE)</f>
        <v>#REF!</v>
      </c>
      <c r="BM4910" s="5" t="s">
        <v>9852</v>
      </c>
      <c r="BN4910" s="5" t="s">
        <v>3050</v>
      </c>
      <c r="BO4910" s="5" t="s">
        <v>5900</v>
      </c>
      <c r="BU4910" s="5" t="s">
        <v>9852</v>
      </c>
      <c r="BV4910" s="5" t="s">
        <v>3050</v>
      </c>
      <c r="BW4910" s="5" t="s">
        <v>5900</v>
      </c>
    </row>
    <row r="4911" spans="51:75" x14ac:dyDescent="0.3">
      <c r="AY4911" s="12" t="e">
        <f>VLOOKUP(C4911,#REF!, 2,FALSE)</f>
        <v>#REF!</v>
      </c>
      <c r="BM4911" s="5" t="s">
        <v>9853</v>
      </c>
      <c r="BN4911" s="5" t="s">
        <v>3010</v>
      </c>
      <c r="BO4911" s="5" t="s">
        <v>2986</v>
      </c>
      <c r="BU4911" s="5" t="s">
        <v>9853</v>
      </c>
      <c r="BV4911" s="5" t="s">
        <v>3010</v>
      </c>
      <c r="BW4911" s="5" t="s">
        <v>2986</v>
      </c>
    </row>
    <row r="4912" spans="51:75" x14ac:dyDescent="0.3">
      <c r="AY4912" s="12" t="e">
        <f>VLOOKUP(C4912,#REF!, 2,FALSE)</f>
        <v>#REF!</v>
      </c>
      <c r="BM4912" s="5" t="s">
        <v>9854</v>
      </c>
      <c r="BN4912" s="5" t="s">
        <v>1142</v>
      </c>
      <c r="BO4912" s="5" t="s">
        <v>9855</v>
      </c>
      <c r="BU4912" s="5" t="s">
        <v>9854</v>
      </c>
      <c r="BV4912" s="5" t="s">
        <v>1142</v>
      </c>
      <c r="BW4912" s="5" t="s">
        <v>9855</v>
      </c>
    </row>
    <row r="4913" spans="51:75" x14ac:dyDescent="0.3">
      <c r="AY4913" s="12" t="e">
        <f>VLOOKUP(C4913,#REF!, 2,FALSE)</f>
        <v>#REF!</v>
      </c>
      <c r="BM4913" s="5" t="s">
        <v>9856</v>
      </c>
      <c r="BN4913" s="5" t="s">
        <v>718</v>
      </c>
      <c r="BO4913" s="5" t="s">
        <v>9857</v>
      </c>
      <c r="BU4913" s="5" t="s">
        <v>9856</v>
      </c>
      <c r="BV4913" s="5" t="s">
        <v>718</v>
      </c>
      <c r="BW4913" s="5" t="s">
        <v>9857</v>
      </c>
    </row>
    <row r="4914" spans="51:75" x14ac:dyDescent="0.3">
      <c r="AY4914" s="12" t="e">
        <f>VLOOKUP(C4914,#REF!, 2,FALSE)</f>
        <v>#REF!</v>
      </c>
      <c r="BM4914" s="5" t="s">
        <v>9859</v>
      </c>
      <c r="BN4914" s="5" t="s">
        <v>865</v>
      </c>
      <c r="BO4914" s="5" t="s">
        <v>3258</v>
      </c>
      <c r="BU4914" s="5" t="s">
        <v>9859</v>
      </c>
      <c r="BV4914" s="5" t="s">
        <v>865</v>
      </c>
      <c r="BW4914" s="5" t="s">
        <v>3258</v>
      </c>
    </row>
    <row r="4915" spans="51:75" x14ac:dyDescent="0.3">
      <c r="AY4915" s="12" t="e">
        <f>VLOOKUP(C4915,#REF!, 2,FALSE)</f>
        <v>#REF!</v>
      </c>
      <c r="BM4915" s="5" t="s">
        <v>9860</v>
      </c>
      <c r="BN4915" s="5" t="s">
        <v>865</v>
      </c>
      <c r="BO4915" s="5" t="s">
        <v>3098</v>
      </c>
      <c r="BU4915" s="5" t="s">
        <v>9860</v>
      </c>
      <c r="BV4915" s="5" t="s">
        <v>865</v>
      </c>
      <c r="BW4915" s="5" t="s">
        <v>3098</v>
      </c>
    </row>
    <row r="4916" spans="51:75" x14ac:dyDescent="0.3">
      <c r="AY4916" s="12" t="e">
        <f>VLOOKUP(C4916,#REF!, 2,FALSE)</f>
        <v>#REF!</v>
      </c>
      <c r="BM4916" s="5" t="s">
        <v>9861</v>
      </c>
      <c r="BN4916" s="5" t="s">
        <v>865</v>
      </c>
      <c r="BO4916" s="5" t="s">
        <v>9862</v>
      </c>
      <c r="BU4916" s="5" t="s">
        <v>9861</v>
      </c>
      <c r="BV4916" s="5" t="s">
        <v>865</v>
      </c>
      <c r="BW4916" s="5" t="s">
        <v>9862</v>
      </c>
    </row>
    <row r="4917" spans="51:75" x14ac:dyDescent="0.3">
      <c r="AY4917" s="12" t="e">
        <f>VLOOKUP(C4917,#REF!, 2,FALSE)</f>
        <v>#REF!</v>
      </c>
      <c r="BM4917" s="5" t="s">
        <v>9863</v>
      </c>
      <c r="BN4917" s="5" t="s">
        <v>865</v>
      </c>
      <c r="BO4917" s="5" t="s">
        <v>4098</v>
      </c>
      <c r="BU4917" s="5" t="s">
        <v>9863</v>
      </c>
      <c r="BV4917" s="5" t="s">
        <v>865</v>
      </c>
      <c r="BW4917" s="5" t="s">
        <v>4098</v>
      </c>
    </row>
    <row r="4918" spans="51:75" x14ac:dyDescent="0.3">
      <c r="AY4918" s="12" t="e">
        <f>VLOOKUP(C4918,#REF!, 2,FALSE)</f>
        <v>#REF!</v>
      </c>
      <c r="BM4918" s="5" t="s">
        <v>9864</v>
      </c>
      <c r="BN4918" s="5" t="s">
        <v>865</v>
      </c>
      <c r="BO4918" s="5" t="s">
        <v>3512</v>
      </c>
      <c r="BU4918" s="5" t="s">
        <v>9864</v>
      </c>
      <c r="BV4918" s="5" t="s">
        <v>865</v>
      </c>
      <c r="BW4918" s="5" t="s">
        <v>3512</v>
      </c>
    </row>
    <row r="4919" spans="51:75" x14ac:dyDescent="0.3">
      <c r="AY4919" s="12" t="e">
        <f>VLOOKUP(C4919,#REF!, 2,FALSE)</f>
        <v>#REF!</v>
      </c>
      <c r="BM4919" s="5" t="s">
        <v>9865</v>
      </c>
      <c r="BN4919" s="5" t="s">
        <v>665</v>
      </c>
      <c r="BO4919" s="5" t="s">
        <v>9866</v>
      </c>
      <c r="BU4919" s="5" t="s">
        <v>9865</v>
      </c>
      <c r="BV4919" s="5" t="s">
        <v>665</v>
      </c>
      <c r="BW4919" s="5" t="s">
        <v>9866</v>
      </c>
    </row>
    <row r="4920" spans="51:75" x14ac:dyDescent="0.3">
      <c r="AY4920" s="12" t="e">
        <f>VLOOKUP(C4920,#REF!, 2,FALSE)</f>
        <v>#REF!</v>
      </c>
      <c r="BM4920" s="5" t="s">
        <v>9867</v>
      </c>
      <c r="BN4920" s="5" t="s">
        <v>3210</v>
      </c>
      <c r="BO4920" s="5" t="s">
        <v>2986</v>
      </c>
      <c r="BU4920" s="5" t="s">
        <v>9867</v>
      </c>
      <c r="BV4920" s="5" t="s">
        <v>3210</v>
      </c>
      <c r="BW4920" s="5" t="s">
        <v>2986</v>
      </c>
    </row>
    <row r="4921" spans="51:75" x14ac:dyDescent="0.3">
      <c r="AY4921" s="12" t="e">
        <f>VLOOKUP(C4921,#REF!, 2,FALSE)</f>
        <v>#REF!</v>
      </c>
      <c r="BM4921" s="5" t="s">
        <v>9868</v>
      </c>
      <c r="BN4921" s="5" t="s">
        <v>3210</v>
      </c>
      <c r="BO4921" s="5" t="s">
        <v>5478</v>
      </c>
      <c r="BU4921" s="5" t="s">
        <v>9868</v>
      </c>
      <c r="BV4921" s="5" t="s">
        <v>3210</v>
      </c>
      <c r="BW4921" s="5" t="s">
        <v>5478</v>
      </c>
    </row>
    <row r="4922" spans="51:75" x14ac:dyDescent="0.3">
      <c r="AY4922" s="12" t="e">
        <f>VLOOKUP(C4922,#REF!, 2,FALSE)</f>
        <v>#REF!</v>
      </c>
      <c r="BM4922" s="5" t="s">
        <v>9869</v>
      </c>
      <c r="BN4922" s="5" t="s">
        <v>865</v>
      </c>
      <c r="BO4922" s="5" t="s">
        <v>4013</v>
      </c>
      <c r="BU4922" s="5" t="s">
        <v>9869</v>
      </c>
      <c r="BV4922" s="5" t="s">
        <v>865</v>
      </c>
      <c r="BW4922" s="5" t="s">
        <v>4013</v>
      </c>
    </row>
    <row r="4923" spans="51:75" x14ac:dyDescent="0.3">
      <c r="AY4923" s="12" t="e">
        <f>VLOOKUP(C4923,#REF!, 2,FALSE)</f>
        <v>#REF!</v>
      </c>
      <c r="BM4923" s="5" t="s">
        <v>9871</v>
      </c>
      <c r="BN4923" s="5" t="s">
        <v>623</v>
      </c>
      <c r="BO4923" s="5" t="s">
        <v>2066</v>
      </c>
      <c r="BU4923" s="5" t="s">
        <v>9871</v>
      </c>
      <c r="BV4923" s="5" t="s">
        <v>623</v>
      </c>
      <c r="BW4923" s="5" t="s">
        <v>2066</v>
      </c>
    </row>
    <row r="4924" spans="51:75" x14ac:dyDescent="0.3">
      <c r="AY4924" s="12" t="e">
        <f>VLOOKUP(C4924,#REF!, 2,FALSE)</f>
        <v>#REF!</v>
      </c>
      <c r="BM4924" s="5" t="s">
        <v>9872</v>
      </c>
      <c r="BN4924" s="5" t="s">
        <v>664</v>
      </c>
      <c r="BO4924" s="5" t="s">
        <v>4913</v>
      </c>
      <c r="BU4924" s="5" t="s">
        <v>9872</v>
      </c>
      <c r="BV4924" s="5" t="s">
        <v>664</v>
      </c>
      <c r="BW4924" s="5" t="s">
        <v>4913</v>
      </c>
    </row>
    <row r="4925" spans="51:75" x14ac:dyDescent="0.3">
      <c r="AY4925" s="12" t="e">
        <f>VLOOKUP(C4925,#REF!, 2,FALSE)</f>
        <v>#REF!</v>
      </c>
      <c r="BM4925" s="5" t="s">
        <v>9873</v>
      </c>
      <c r="BN4925" s="5" t="s">
        <v>1275</v>
      </c>
      <c r="BO4925" s="5" t="s">
        <v>9874</v>
      </c>
      <c r="BU4925" s="5" t="s">
        <v>9873</v>
      </c>
      <c r="BV4925" s="5" t="s">
        <v>1275</v>
      </c>
      <c r="BW4925" s="5" t="s">
        <v>9874</v>
      </c>
    </row>
    <row r="4926" spans="51:75" x14ac:dyDescent="0.3">
      <c r="AY4926" s="12" t="e">
        <f>VLOOKUP(C4926,#REF!, 2,FALSE)</f>
        <v>#REF!</v>
      </c>
      <c r="BM4926" s="5" t="s">
        <v>1761</v>
      </c>
      <c r="BN4926" s="5" t="s">
        <v>1345</v>
      </c>
      <c r="BO4926" s="5" t="s">
        <v>9875</v>
      </c>
      <c r="BU4926" s="5" t="s">
        <v>1761</v>
      </c>
      <c r="BV4926" s="5" t="s">
        <v>1345</v>
      </c>
      <c r="BW4926" s="5" t="s">
        <v>9875</v>
      </c>
    </row>
    <row r="4927" spans="51:75" x14ac:dyDescent="0.3">
      <c r="AY4927" s="12" t="e">
        <f>VLOOKUP(C4927,#REF!, 2,FALSE)</f>
        <v>#REF!</v>
      </c>
      <c r="BM4927" s="5" t="s">
        <v>9876</v>
      </c>
      <c r="BN4927" s="5" t="s">
        <v>614</v>
      </c>
      <c r="BO4927" s="5" t="s">
        <v>8256</v>
      </c>
      <c r="BU4927" s="5" t="s">
        <v>9876</v>
      </c>
      <c r="BV4927" s="5" t="s">
        <v>614</v>
      </c>
      <c r="BW4927" s="5" t="s">
        <v>8256</v>
      </c>
    </row>
    <row r="4928" spans="51:75" x14ac:dyDescent="0.3">
      <c r="AY4928" s="12" t="e">
        <f>VLOOKUP(C4928,#REF!, 2,FALSE)</f>
        <v>#REF!</v>
      </c>
      <c r="BM4928" s="5" t="s">
        <v>9878</v>
      </c>
      <c r="BN4928" s="5" t="s">
        <v>2982</v>
      </c>
      <c r="BO4928" s="5" t="s">
        <v>1133</v>
      </c>
      <c r="BU4928" s="5" t="s">
        <v>9878</v>
      </c>
      <c r="BV4928" s="5" t="s">
        <v>2982</v>
      </c>
      <c r="BW4928" s="5" t="s">
        <v>1133</v>
      </c>
    </row>
    <row r="4929" spans="51:75" x14ac:dyDescent="0.3">
      <c r="AY4929" s="12" t="e">
        <f>VLOOKUP(C4929,#REF!, 2,FALSE)</f>
        <v>#REF!</v>
      </c>
      <c r="BM4929" s="5" t="s">
        <v>9879</v>
      </c>
      <c r="BN4929" s="5" t="s">
        <v>1142</v>
      </c>
      <c r="BO4929" s="5" t="s">
        <v>9880</v>
      </c>
      <c r="BU4929" s="5" t="s">
        <v>9879</v>
      </c>
      <c r="BV4929" s="5" t="s">
        <v>1142</v>
      </c>
      <c r="BW4929" s="5" t="s">
        <v>9880</v>
      </c>
    </row>
    <row r="4930" spans="51:75" x14ac:dyDescent="0.3">
      <c r="AY4930" s="12" t="e">
        <f>VLOOKUP(C4930,#REF!, 2,FALSE)</f>
        <v>#REF!</v>
      </c>
      <c r="BM4930" s="5" t="s">
        <v>9881</v>
      </c>
      <c r="BN4930" s="5" t="s">
        <v>3007</v>
      </c>
      <c r="BO4930" s="5" t="s">
        <v>9882</v>
      </c>
      <c r="BU4930" s="5" t="s">
        <v>9881</v>
      </c>
      <c r="BV4930" s="5" t="s">
        <v>3007</v>
      </c>
      <c r="BW4930" s="5" t="s">
        <v>9882</v>
      </c>
    </row>
    <row r="4931" spans="51:75" x14ac:dyDescent="0.3">
      <c r="AY4931" s="12" t="e">
        <f>VLOOKUP(C4931,#REF!, 2,FALSE)</f>
        <v>#REF!</v>
      </c>
      <c r="BM4931" s="5" t="s">
        <v>9883</v>
      </c>
      <c r="BN4931" s="5" t="s">
        <v>2986</v>
      </c>
      <c r="BO4931" s="5" t="s">
        <v>2986</v>
      </c>
      <c r="BU4931" s="5" t="s">
        <v>9883</v>
      </c>
      <c r="BV4931" s="5" t="s">
        <v>2986</v>
      </c>
      <c r="BW4931" s="5" t="s">
        <v>2986</v>
      </c>
    </row>
    <row r="4932" spans="51:75" x14ac:dyDescent="0.3">
      <c r="AY4932" s="12" t="e">
        <f>VLOOKUP(C4932,#REF!, 2,FALSE)</f>
        <v>#REF!</v>
      </c>
      <c r="BM4932" s="5" t="s">
        <v>9884</v>
      </c>
      <c r="BN4932" s="5" t="s">
        <v>3210</v>
      </c>
      <c r="BO4932" s="5" t="s">
        <v>4010</v>
      </c>
      <c r="BU4932" s="5" t="s">
        <v>9884</v>
      </c>
      <c r="BV4932" s="5" t="s">
        <v>3210</v>
      </c>
      <c r="BW4932" s="5" t="s">
        <v>4010</v>
      </c>
    </row>
    <row r="4933" spans="51:75" x14ac:dyDescent="0.3">
      <c r="AY4933" s="12" t="e">
        <f>VLOOKUP(C4933,#REF!, 2,FALSE)</f>
        <v>#REF!</v>
      </c>
      <c r="BM4933" s="5" t="s">
        <v>9885</v>
      </c>
      <c r="BN4933" s="5" t="s">
        <v>2986</v>
      </c>
      <c r="BO4933" s="5" t="s">
        <v>2986</v>
      </c>
      <c r="BU4933" s="5" t="s">
        <v>9885</v>
      </c>
      <c r="BV4933" s="5" t="s">
        <v>2986</v>
      </c>
      <c r="BW4933" s="5" t="s">
        <v>2986</v>
      </c>
    </row>
    <row r="4934" spans="51:75" x14ac:dyDescent="0.3">
      <c r="AY4934" s="12" t="e">
        <f>VLOOKUP(C4934,#REF!, 2,FALSE)</f>
        <v>#REF!</v>
      </c>
      <c r="BM4934" s="5" t="s">
        <v>1762</v>
      </c>
      <c r="BN4934" s="5" t="s">
        <v>1345</v>
      </c>
      <c r="BO4934" s="5" t="s">
        <v>9886</v>
      </c>
      <c r="BU4934" s="5" t="s">
        <v>1762</v>
      </c>
      <c r="BV4934" s="5" t="s">
        <v>1345</v>
      </c>
      <c r="BW4934" s="5" t="s">
        <v>9886</v>
      </c>
    </row>
    <row r="4935" spans="51:75" x14ac:dyDescent="0.3">
      <c r="AY4935" s="12" t="e">
        <f>VLOOKUP(C4935,#REF!, 2,FALSE)</f>
        <v>#REF!</v>
      </c>
      <c r="BM4935" s="5" t="s">
        <v>1763</v>
      </c>
      <c r="BN4935" s="5" t="s">
        <v>17014</v>
      </c>
      <c r="BO4935" s="5" t="s">
        <v>9887</v>
      </c>
      <c r="BU4935" s="5" t="s">
        <v>1763</v>
      </c>
      <c r="BV4935" s="5" t="s">
        <v>17014</v>
      </c>
      <c r="BW4935" s="5" t="s">
        <v>9887</v>
      </c>
    </row>
    <row r="4936" spans="51:75" x14ac:dyDescent="0.3">
      <c r="AY4936" s="12" t="e">
        <f>VLOOKUP(C4936,#REF!, 2,FALSE)</f>
        <v>#REF!</v>
      </c>
      <c r="BM4936" s="5" t="s">
        <v>9888</v>
      </c>
      <c r="BN4936" s="5" t="s">
        <v>3050</v>
      </c>
      <c r="BO4936" s="5" t="s">
        <v>4087</v>
      </c>
      <c r="BU4936" s="5" t="s">
        <v>9888</v>
      </c>
      <c r="BV4936" s="5" t="s">
        <v>3050</v>
      </c>
      <c r="BW4936" s="5" t="s">
        <v>4087</v>
      </c>
    </row>
    <row r="4937" spans="51:75" x14ac:dyDescent="0.3">
      <c r="AY4937" s="12" t="e">
        <f>VLOOKUP(C4937,#REF!, 2,FALSE)</f>
        <v>#REF!</v>
      </c>
      <c r="BM4937" s="5" t="s">
        <v>9889</v>
      </c>
      <c r="BN4937" s="5" t="s">
        <v>734</v>
      </c>
      <c r="BO4937" s="5" t="s">
        <v>5645</v>
      </c>
      <c r="BU4937" s="5" t="s">
        <v>9889</v>
      </c>
      <c r="BV4937" s="5" t="s">
        <v>734</v>
      </c>
      <c r="BW4937" s="5" t="s">
        <v>5645</v>
      </c>
    </row>
    <row r="4938" spans="51:75" x14ac:dyDescent="0.3">
      <c r="AY4938" s="12" t="e">
        <f>VLOOKUP(C4938,#REF!, 2,FALSE)</f>
        <v>#REF!</v>
      </c>
      <c r="BM4938" s="5" t="s">
        <v>575</v>
      </c>
      <c r="BN4938" s="5" t="s">
        <v>2982</v>
      </c>
      <c r="BO4938" s="5" t="s">
        <v>9891</v>
      </c>
      <c r="BU4938" s="5" t="s">
        <v>575</v>
      </c>
      <c r="BV4938" s="5" t="s">
        <v>2982</v>
      </c>
      <c r="BW4938" s="5" t="s">
        <v>9891</v>
      </c>
    </row>
    <row r="4939" spans="51:75" x14ac:dyDescent="0.3">
      <c r="AY4939" s="12" t="e">
        <f>VLOOKUP(C4939,#REF!, 2,FALSE)</f>
        <v>#REF!</v>
      </c>
      <c r="BM4939" s="5" t="s">
        <v>1764</v>
      </c>
      <c r="BN4939" s="5" t="s">
        <v>3210</v>
      </c>
      <c r="BO4939" s="5" t="s">
        <v>2550</v>
      </c>
      <c r="BU4939" s="5" t="s">
        <v>1764</v>
      </c>
      <c r="BV4939" s="5" t="s">
        <v>3210</v>
      </c>
      <c r="BW4939" s="5" t="s">
        <v>2550</v>
      </c>
    </row>
    <row r="4940" spans="51:75" x14ac:dyDescent="0.3">
      <c r="AY4940" s="12" t="e">
        <f>VLOOKUP(C4940,#REF!, 2,FALSE)</f>
        <v>#REF!</v>
      </c>
      <c r="BM4940" s="5" t="s">
        <v>573</v>
      </c>
      <c r="BN4940" s="5" t="s">
        <v>1345</v>
      </c>
      <c r="BO4940" s="5" t="s">
        <v>773</v>
      </c>
      <c r="BU4940" s="5" t="s">
        <v>573</v>
      </c>
      <c r="BV4940" s="5" t="s">
        <v>1345</v>
      </c>
      <c r="BW4940" s="5" t="s">
        <v>773</v>
      </c>
    </row>
    <row r="4941" spans="51:75" x14ac:dyDescent="0.3">
      <c r="AY4941" s="12" t="e">
        <f>VLOOKUP(C4941,#REF!, 2,FALSE)</f>
        <v>#REF!</v>
      </c>
      <c r="BM4941" s="5" t="s">
        <v>9892</v>
      </c>
      <c r="BN4941" s="5" t="s">
        <v>3210</v>
      </c>
      <c r="BO4941" s="5" t="s">
        <v>3756</v>
      </c>
      <c r="BU4941" s="5" t="s">
        <v>9892</v>
      </c>
      <c r="BV4941" s="5" t="s">
        <v>3210</v>
      </c>
      <c r="BW4941" s="5" t="s">
        <v>3756</v>
      </c>
    </row>
    <row r="4942" spans="51:75" x14ac:dyDescent="0.3">
      <c r="AY4942" s="12" t="e">
        <f>VLOOKUP(C4942,#REF!, 2,FALSE)</f>
        <v>#REF!</v>
      </c>
      <c r="BM4942" s="5" t="s">
        <v>9893</v>
      </c>
      <c r="BN4942" s="5" t="s">
        <v>658</v>
      </c>
      <c r="BO4942" s="5" t="s">
        <v>6556</v>
      </c>
      <c r="BU4942" s="5" t="s">
        <v>9893</v>
      </c>
      <c r="BV4942" s="5" t="s">
        <v>658</v>
      </c>
      <c r="BW4942" s="5" t="s">
        <v>6556</v>
      </c>
    </row>
    <row r="4943" spans="51:75" x14ac:dyDescent="0.3">
      <c r="AY4943" s="12" t="e">
        <f>VLOOKUP(C4943,#REF!, 2,FALSE)</f>
        <v>#REF!</v>
      </c>
      <c r="BM4943" s="5" t="s">
        <v>1765</v>
      </c>
      <c r="BN4943" s="5" t="s">
        <v>3210</v>
      </c>
      <c r="BO4943" s="5" t="s">
        <v>2986</v>
      </c>
      <c r="BU4943" s="5" t="s">
        <v>1765</v>
      </c>
      <c r="BV4943" s="5" t="s">
        <v>3210</v>
      </c>
      <c r="BW4943" s="5" t="s">
        <v>2986</v>
      </c>
    </row>
    <row r="4944" spans="51:75" x14ac:dyDescent="0.3">
      <c r="AY4944" s="12" t="e">
        <f>VLOOKUP(C4944,#REF!, 2,FALSE)</f>
        <v>#REF!</v>
      </c>
      <c r="BM4944" s="5" t="s">
        <v>581</v>
      </c>
      <c r="BN4944" s="5" t="s">
        <v>1270</v>
      </c>
      <c r="BO4944" s="5" t="s">
        <v>657</v>
      </c>
      <c r="BU4944" s="5" t="s">
        <v>581</v>
      </c>
      <c r="BV4944" s="5" t="s">
        <v>1270</v>
      </c>
      <c r="BW4944" s="5" t="s">
        <v>657</v>
      </c>
    </row>
    <row r="4945" spans="51:75" x14ac:dyDescent="0.3">
      <c r="AY4945" s="12" t="e">
        <f>VLOOKUP(C4945,#REF!, 2,FALSE)</f>
        <v>#REF!</v>
      </c>
      <c r="BM4945" s="5" t="s">
        <v>9894</v>
      </c>
      <c r="BN4945" s="5" t="s">
        <v>3210</v>
      </c>
      <c r="BO4945" s="5" t="s">
        <v>9895</v>
      </c>
      <c r="BU4945" s="5" t="s">
        <v>9894</v>
      </c>
      <c r="BV4945" s="5" t="s">
        <v>3210</v>
      </c>
      <c r="BW4945" s="5" t="s">
        <v>9895</v>
      </c>
    </row>
    <row r="4946" spans="51:75" x14ac:dyDescent="0.3">
      <c r="AY4946" s="12" t="e">
        <f>VLOOKUP(C4946,#REF!, 2,FALSE)</f>
        <v>#REF!</v>
      </c>
      <c r="BM4946" s="5" t="s">
        <v>574</v>
      </c>
      <c r="BN4946" s="5" t="s">
        <v>3210</v>
      </c>
      <c r="BO4946" s="5" t="s">
        <v>9504</v>
      </c>
      <c r="BU4946" s="5" t="s">
        <v>574</v>
      </c>
      <c r="BV4946" s="5" t="s">
        <v>3210</v>
      </c>
      <c r="BW4946" s="5" t="s">
        <v>9504</v>
      </c>
    </row>
    <row r="4947" spans="51:75" x14ac:dyDescent="0.3">
      <c r="AY4947" s="12" t="e">
        <f>VLOOKUP(C4947,#REF!, 2,FALSE)</f>
        <v>#REF!</v>
      </c>
      <c r="BM4947" s="5" t="s">
        <v>9896</v>
      </c>
      <c r="BN4947" s="5" t="s">
        <v>1270</v>
      </c>
      <c r="BO4947" s="5" t="s">
        <v>3436</v>
      </c>
      <c r="BU4947" s="5" t="s">
        <v>9896</v>
      </c>
      <c r="BV4947" s="5" t="s">
        <v>1270</v>
      </c>
      <c r="BW4947" s="5" t="s">
        <v>3436</v>
      </c>
    </row>
    <row r="4948" spans="51:75" x14ac:dyDescent="0.3">
      <c r="AY4948" s="12" t="e">
        <f>VLOOKUP(C4948,#REF!, 2,FALSE)</f>
        <v>#REF!</v>
      </c>
      <c r="BM4948" s="5" t="s">
        <v>1766</v>
      </c>
      <c r="BN4948" s="5" t="s">
        <v>865</v>
      </c>
      <c r="BO4948" s="5" t="s">
        <v>8717</v>
      </c>
      <c r="BU4948" s="5" t="s">
        <v>1766</v>
      </c>
      <c r="BV4948" s="5" t="s">
        <v>865</v>
      </c>
      <c r="BW4948" s="5" t="s">
        <v>8717</v>
      </c>
    </row>
    <row r="4949" spans="51:75" x14ac:dyDescent="0.3">
      <c r="AY4949" s="12" t="e">
        <f>VLOOKUP(C4949,#REF!, 2,FALSE)</f>
        <v>#REF!</v>
      </c>
      <c r="BM4949" s="5" t="s">
        <v>9898</v>
      </c>
      <c r="BN4949" s="5" t="s">
        <v>865</v>
      </c>
      <c r="BO4949" s="5" t="s">
        <v>9899</v>
      </c>
      <c r="BU4949" s="5" t="s">
        <v>9898</v>
      </c>
      <c r="BV4949" s="5" t="s">
        <v>865</v>
      </c>
      <c r="BW4949" s="5" t="s">
        <v>9899</v>
      </c>
    </row>
    <row r="4950" spans="51:75" x14ac:dyDescent="0.3">
      <c r="AY4950" s="12" t="e">
        <f>VLOOKUP(C4950,#REF!, 2,FALSE)</f>
        <v>#REF!</v>
      </c>
      <c r="BM4950" s="5" t="s">
        <v>9900</v>
      </c>
      <c r="BN4950" s="5" t="s">
        <v>3210</v>
      </c>
      <c r="BO4950" s="5" t="s">
        <v>9901</v>
      </c>
      <c r="BU4950" s="5" t="s">
        <v>9900</v>
      </c>
      <c r="BV4950" s="5" t="s">
        <v>3210</v>
      </c>
      <c r="BW4950" s="5" t="s">
        <v>9901</v>
      </c>
    </row>
    <row r="4951" spans="51:75" x14ac:dyDescent="0.3">
      <c r="AY4951" s="12" t="e">
        <f>VLOOKUP(C4951,#REF!, 2,FALSE)</f>
        <v>#REF!</v>
      </c>
      <c r="BM4951" s="5" t="s">
        <v>9902</v>
      </c>
      <c r="BN4951" s="5" t="s">
        <v>865</v>
      </c>
      <c r="BO4951" s="5" t="s">
        <v>3135</v>
      </c>
      <c r="BU4951" s="5" t="s">
        <v>9902</v>
      </c>
      <c r="BV4951" s="5" t="s">
        <v>865</v>
      </c>
      <c r="BW4951" s="5" t="s">
        <v>3135</v>
      </c>
    </row>
    <row r="4952" spans="51:75" x14ac:dyDescent="0.3">
      <c r="AY4952" s="12" t="e">
        <f>VLOOKUP(C4952,#REF!, 2,FALSE)</f>
        <v>#REF!</v>
      </c>
      <c r="BM4952" s="5" t="s">
        <v>9903</v>
      </c>
      <c r="BN4952" s="5" t="s">
        <v>865</v>
      </c>
      <c r="BO4952" s="5" t="s">
        <v>9904</v>
      </c>
      <c r="BU4952" s="5" t="s">
        <v>9903</v>
      </c>
      <c r="BV4952" s="5" t="s">
        <v>865</v>
      </c>
      <c r="BW4952" s="5" t="s">
        <v>9904</v>
      </c>
    </row>
    <row r="4953" spans="51:75" x14ac:dyDescent="0.3">
      <c r="AY4953" s="12" t="e">
        <f>VLOOKUP(C4953,#REF!, 2,FALSE)</f>
        <v>#REF!</v>
      </c>
      <c r="BM4953" s="5" t="s">
        <v>9905</v>
      </c>
      <c r="BN4953" s="5" t="s">
        <v>865</v>
      </c>
      <c r="BO4953" s="5" t="s">
        <v>9906</v>
      </c>
      <c r="BU4953" s="5" t="s">
        <v>9905</v>
      </c>
      <c r="BV4953" s="5" t="s">
        <v>865</v>
      </c>
      <c r="BW4953" s="5" t="s">
        <v>9906</v>
      </c>
    </row>
    <row r="4954" spans="51:75" x14ac:dyDescent="0.3">
      <c r="AY4954" s="12" t="e">
        <f>VLOOKUP(C4954,#REF!, 2,FALSE)</f>
        <v>#REF!</v>
      </c>
      <c r="BM4954" s="5" t="s">
        <v>9907</v>
      </c>
      <c r="BN4954" s="5" t="s">
        <v>3010</v>
      </c>
      <c r="BO4954" s="5" t="s">
        <v>9908</v>
      </c>
      <c r="BU4954" s="5" t="s">
        <v>9907</v>
      </c>
      <c r="BV4954" s="5" t="s">
        <v>3010</v>
      </c>
      <c r="BW4954" s="5" t="s">
        <v>9908</v>
      </c>
    </row>
    <row r="4955" spans="51:75" x14ac:dyDescent="0.3">
      <c r="AY4955" s="12" t="e">
        <f>VLOOKUP(C4955,#REF!, 2,FALSE)</f>
        <v>#REF!</v>
      </c>
      <c r="BM4955" s="5" t="s">
        <v>9909</v>
      </c>
      <c r="BN4955" s="5" t="s">
        <v>1142</v>
      </c>
      <c r="BO4955" s="5" t="s">
        <v>9910</v>
      </c>
      <c r="BU4955" s="5" t="s">
        <v>9909</v>
      </c>
      <c r="BV4955" s="5" t="s">
        <v>1142</v>
      </c>
      <c r="BW4955" s="5" t="s">
        <v>9910</v>
      </c>
    </row>
    <row r="4956" spans="51:75" x14ac:dyDescent="0.3">
      <c r="AY4956" s="12" t="e">
        <f>VLOOKUP(C4956,#REF!, 2,FALSE)</f>
        <v>#REF!</v>
      </c>
      <c r="BM4956" s="5" t="s">
        <v>9911</v>
      </c>
      <c r="BN4956" s="5" t="s">
        <v>3050</v>
      </c>
      <c r="BO4956" s="5" t="s">
        <v>2986</v>
      </c>
      <c r="BU4956" s="5" t="s">
        <v>9911</v>
      </c>
      <c r="BV4956" s="5" t="s">
        <v>3050</v>
      </c>
      <c r="BW4956" s="5" t="s">
        <v>2986</v>
      </c>
    </row>
    <row r="4957" spans="51:75" x14ac:dyDescent="0.3">
      <c r="AY4957" s="12" t="e">
        <f>VLOOKUP(C4957,#REF!, 2,FALSE)</f>
        <v>#REF!</v>
      </c>
      <c r="BM4957" s="5" t="s">
        <v>9912</v>
      </c>
      <c r="BN4957" s="5" t="s">
        <v>2986</v>
      </c>
      <c r="BO4957" s="5" t="s">
        <v>2986</v>
      </c>
      <c r="BU4957" s="5" t="s">
        <v>9912</v>
      </c>
      <c r="BV4957" s="5" t="s">
        <v>2986</v>
      </c>
      <c r="BW4957" s="5" t="s">
        <v>2986</v>
      </c>
    </row>
    <row r="4958" spans="51:75" x14ac:dyDescent="0.3">
      <c r="AY4958" s="12" t="e">
        <f>VLOOKUP(C4958,#REF!, 2,FALSE)</f>
        <v>#REF!</v>
      </c>
      <c r="BM4958" s="5" t="s">
        <v>9913</v>
      </c>
      <c r="BN4958" s="5" t="s">
        <v>3261</v>
      </c>
      <c r="BO4958" s="5" t="s">
        <v>7804</v>
      </c>
      <c r="BU4958" s="5" t="s">
        <v>9913</v>
      </c>
      <c r="BV4958" s="5" t="s">
        <v>3261</v>
      </c>
      <c r="BW4958" s="5" t="s">
        <v>7804</v>
      </c>
    </row>
    <row r="4959" spans="51:75" x14ac:dyDescent="0.3">
      <c r="AY4959" s="12" t="e">
        <f>VLOOKUP(C4959,#REF!, 2,FALSE)</f>
        <v>#REF!</v>
      </c>
      <c r="BM4959" s="5" t="s">
        <v>1767</v>
      </c>
      <c r="BN4959" s="5" t="s">
        <v>3210</v>
      </c>
      <c r="BO4959" s="5" t="s">
        <v>2986</v>
      </c>
      <c r="BU4959" s="5" t="s">
        <v>1767</v>
      </c>
      <c r="BV4959" s="5" t="s">
        <v>3210</v>
      </c>
      <c r="BW4959" s="5" t="s">
        <v>2986</v>
      </c>
    </row>
    <row r="4960" spans="51:75" x14ac:dyDescent="0.3">
      <c r="AY4960" s="12" t="e">
        <f>VLOOKUP(C4960,#REF!, 2,FALSE)</f>
        <v>#REF!</v>
      </c>
      <c r="BM4960" s="5" t="s">
        <v>1768</v>
      </c>
      <c r="BN4960" s="5" t="s">
        <v>627</v>
      </c>
      <c r="BO4960" s="5" t="s">
        <v>9914</v>
      </c>
      <c r="BU4960" s="5" t="s">
        <v>1768</v>
      </c>
      <c r="BV4960" s="5" t="s">
        <v>627</v>
      </c>
      <c r="BW4960" s="5" t="s">
        <v>9914</v>
      </c>
    </row>
    <row r="4961" spans="51:75" x14ac:dyDescent="0.3">
      <c r="AY4961" s="12" t="e">
        <f>VLOOKUP(C4961,#REF!, 2,FALSE)</f>
        <v>#REF!</v>
      </c>
      <c r="BM4961" s="5" t="s">
        <v>9915</v>
      </c>
      <c r="BN4961" s="5" t="s">
        <v>2986</v>
      </c>
      <c r="BO4961" s="5" t="s">
        <v>2986</v>
      </c>
      <c r="BU4961" s="5" t="s">
        <v>9915</v>
      </c>
      <c r="BV4961" s="5" t="s">
        <v>2986</v>
      </c>
      <c r="BW4961" s="5" t="s">
        <v>2986</v>
      </c>
    </row>
    <row r="4962" spans="51:75" x14ac:dyDescent="0.3">
      <c r="AY4962" s="12" t="e">
        <f>VLOOKUP(C4962,#REF!, 2,FALSE)</f>
        <v>#REF!</v>
      </c>
      <c r="BM4962" s="5" t="s">
        <v>9916</v>
      </c>
      <c r="BN4962" s="5" t="s">
        <v>865</v>
      </c>
      <c r="BO4962" s="5" t="s">
        <v>6253</v>
      </c>
      <c r="BU4962" s="5" t="s">
        <v>9916</v>
      </c>
      <c r="BV4962" s="5" t="s">
        <v>865</v>
      </c>
      <c r="BW4962" s="5" t="s">
        <v>6253</v>
      </c>
    </row>
    <row r="4963" spans="51:75" x14ac:dyDescent="0.3">
      <c r="AY4963" s="12" t="e">
        <f>VLOOKUP(C4963,#REF!, 2,FALSE)</f>
        <v>#REF!</v>
      </c>
      <c r="BM4963" s="5" t="s">
        <v>9917</v>
      </c>
      <c r="BN4963" s="5" t="s">
        <v>3261</v>
      </c>
      <c r="BO4963" s="5" t="s">
        <v>2986</v>
      </c>
      <c r="BU4963" s="5" t="s">
        <v>9917</v>
      </c>
      <c r="BV4963" s="5" t="s">
        <v>3261</v>
      </c>
      <c r="BW4963" s="5" t="s">
        <v>2986</v>
      </c>
    </row>
    <row r="4964" spans="51:75" x14ac:dyDescent="0.3">
      <c r="AY4964" s="12" t="e">
        <f>VLOOKUP(C4964,#REF!, 2,FALSE)</f>
        <v>#REF!</v>
      </c>
      <c r="BM4964" s="5" t="s">
        <v>9918</v>
      </c>
      <c r="BN4964" s="5" t="s">
        <v>1345</v>
      </c>
      <c r="BO4964" s="5" t="s">
        <v>9919</v>
      </c>
      <c r="BU4964" s="5" t="s">
        <v>9918</v>
      </c>
      <c r="BV4964" s="5" t="s">
        <v>1345</v>
      </c>
      <c r="BW4964" s="5" t="s">
        <v>9919</v>
      </c>
    </row>
    <row r="4965" spans="51:75" x14ac:dyDescent="0.3">
      <c r="AY4965" s="12" t="e">
        <f>VLOOKUP(C4965,#REF!, 2,FALSE)</f>
        <v>#REF!</v>
      </c>
      <c r="BM4965" s="5" t="s">
        <v>9920</v>
      </c>
      <c r="BN4965" s="5" t="s">
        <v>3210</v>
      </c>
      <c r="BO4965" s="5" t="s">
        <v>4050</v>
      </c>
      <c r="BU4965" s="5" t="s">
        <v>9920</v>
      </c>
      <c r="BV4965" s="5" t="s">
        <v>3210</v>
      </c>
      <c r="BW4965" s="5" t="s">
        <v>4050</v>
      </c>
    </row>
    <row r="4966" spans="51:75" x14ac:dyDescent="0.3">
      <c r="AY4966" s="12" t="e">
        <f>VLOOKUP(C4966,#REF!, 2,FALSE)</f>
        <v>#REF!</v>
      </c>
      <c r="BM4966" s="5" t="s">
        <v>1769</v>
      </c>
      <c r="BN4966" s="5" t="s">
        <v>1345</v>
      </c>
      <c r="BO4966" s="5" t="s">
        <v>4093</v>
      </c>
      <c r="BU4966" s="5" t="s">
        <v>1769</v>
      </c>
      <c r="BV4966" s="5" t="s">
        <v>1345</v>
      </c>
      <c r="BW4966" s="5" t="s">
        <v>4093</v>
      </c>
    </row>
    <row r="4967" spans="51:75" x14ac:dyDescent="0.3">
      <c r="AY4967" s="12" t="e">
        <f>VLOOKUP(C4967,#REF!, 2,FALSE)</f>
        <v>#REF!</v>
      </c>
      <c r="BM4967" s="5" t="s">
        <v>1770</v>
      </c>
      <c r="BN4967" s="5" t="s">
        <v>3210</v>
      </c>
      <c r="BO4967" s="5" t="s">
        <v>9921</v>
      </c>
      <c r="BU4967" s="5" t="s">
        <v>1770</v>
      </c>
      <c r="BV4967" s="5" t="s">
        <v>3210</v>
      </c>
      <c r="BW4967" s="5" t="s">
        <v>9921</v>
      </c>
    </row>
    <row r="4968" spans="51:75" x14ac:dyDescent="0.3">
      <c r="AY4968" s="12" t="e">
        <f>VLOOKUP(C4968,#REF!, 2,FALSE)</f>
        <v>#REF!</v>
      </c>
      <c r="BM4968" s="5" t="s">
        <v>9922</v>
      </c>
      <c r="BN4968" s="5" t="s">
        <v>2982</v>
      </c>
      <c r="BO4968" s="5" t="s">
        <v>9923</v>
      </c>
      <c r="BU4968" s="5" t="s">
        <v>9922</v>
      </c>
      <c r="BV4968" s="5" t="s">
        <v>2982</v>
      </c>
      <c r="BW4968" s="5" t="s">
        <v>9923</v>
      </c>
    </row>
    <row r="4969" spans="51:75" x14ac:dyDescent="0.3">
      <c r="AY4969" s="12" t="e">
        <f>VLOOKUP(C4969,#REF!, 2,FALSE)</f>
        <v>#REF!</v>
      </c>
      <c r="BM4969" s="5" t="s">
        <v>9924</v>
      </c>
      <c r="BN4969" s="5" t="s">
        <v>2986</v>
      </c>
      <c r="BO4969" s="5" t="s">
        <v>9925</v>
      </c>
      <c r="BU4969" s="5" t="s">
        <v>9924</v>
      </c>
      <c r="BV4969" s="5" t="s">
        <v>2986</v>
      </c>
      <c r="BW4969" s="5" t="s">
        <v>9925</v>
      </c>
    </row>
    <row r="4970" spans="51:75" x14ac:dyDescent="0.3">
      <c r="AY4970" s="12" t="e">
        <f>VLOOKUP(C4970,#REF!, 2,FALSE)</f>
        <v>#REF!</v>
      </c>
      <c r="BM4970" s="5" t="s">
        <v>1771</v>
      </c>
      <c r="BN4970" s="5" t="s">
        <v>3210</v>
      </c>
      <c r="BO4970" s="5" t="s">
        <v>9926</v>
      </c>
      <c r="BU4970" s="5" t="s">
        <v>1771</v>
      </c>
      <c r="BV4970" s="5" t="s">
        <v>3210</v>
      </c>
      <c r="BW4970" s="5" t="s">
        <v>9926</v>
      </c>
    </row>
    <row r="4971" spans="51:75" x14ac:dyDescent="0.3">
      <c r="AY4971" s="12" t="e">
        <f>VLOOKUP(C4971,#REF!, 2,FALSE)</f>
        <v>#REF!</v>
      </c>
      <c r="BM4971" s="5" t="s">
        <v>9927</v>
      </c>
      <c r="BN4971" s="5" t="s">
        <v>3210</v>
      </c>
      <c r="BO4971" s="5" t="s">
        <v>4634</v>
      </c>
      <c r="BU4971" s="5" t="s">
        <v>9927</v>
      </c>
      <c r="BV4971" s="5" t="s">
        <v>3210</v>
      </c>
      <c r="BW4971" s="5" t="s">
        <v>4634</v>
      </c>
    </row>
    <row r="4972" spans="51:75" x14ac:dyDescent="0.3">
      <c r="AY4972" s="12" t="e">
        <f>VLOOKUP(C4972,#REF!, 2,FALSE)</f>
        <v>#REF!</v>
      </c>
      <c r="BM4972" s="5" t="s">
        <v>9928</v>
      </c>
      <c r="BN4972" s="5" t="s">
        <v>17000</v>
      </c>
      <c r="BO4972" s="5" t="s">
        <v>4483</v>
      </c>
      <c r="BU4972" s="5" t="s">
        <v>9928</v>
      </c>
      <c r="BV4972" s="5" t="s">
        <v>17000</v>
      </c>
      <c r="BW4972" s="5" t="s">
        <v>4483</v>
      </c>
    </row>
    <row r="4973" spans="51:75" x14ac:dyDescent="0.3">
      <c r="AY4973" s="12" t="e">
        <f>VLOOKUP(C4973,#REF!, 2,FALSE)</f>
        <v>#REF!</v>
      </c>
      <c r="BM4973" s="5" t="s">
        <v>1772</v>
      </c>
      <c r="BN4973" s="5" t="s">
        <v>1345</v>
      </c>
      <c r="BO4973" s="5" t="s">
        <v>9929</v>
      </c>
      <c r="BU4973" s="5" t="s">
        <v>1772</v>
      </c>
      <c r="BV4973" s="5" t="s">
        <v>1345</v>
      </c>
      <c r="BW4973" s="5" t="s">
        <v>9929</v>
      </c>
    </row>
    <row r="4974" spans="51:75" x14ac:dyDescent="0.3">
      <c r="AY4974" s="12" t="e">
        <f>VLOOKUP(C4974,#REF!, 2,FALSE)</f>
        <v>#REF!</v>
      </c>
      <c r="BM4974" s="5" t="s">
        <v>9930</v>
      </c>
      <c r="BN4974" s="5" t="s">
        <v>630</v>
      </c>
      <c r="BO4974" s="5" t="s">
        <v>2986</v>
      </c>
      <c r="BU4974" s="5" t="s">
        <v>9930</v>
      </c>
      <c r="BV4974" s="5" t="s">
        <v>630</v>
      </c>
      <c r="BW4974" s="5" t="s">
        <v>2986</v>
      </c>
    </row>
    <row r="4975" spans="51:75" x14ac:dyDescent="0.3">
      <c r="AY4975" s="12" t="e">
        <f>VLOOKUP(C4975,#REF!, 2,FALSE)</f>
        <v>#REF!</v>
      </c>
      <c r="BM4975" s="5" t="s">
        <v>9931</v>
      </c>
      <c r="BN4975" s="5" t="s">
        <v>2982</v>
      </c>
      <c r="BO4975" s="5" t="s">
        <v>9932</v>
      </c>
      <c r="BU4975" s="5" t="s">
        <v>9931</v>
      </c>
      <c r="BV4975" s="5" t="s">
        <v>2982</v>
      </c>
      <c r="BW4975" s="5" t="s">
        <v>9932</v>
      </c>
    </row>
    <row r="4976" spans="51:75" x14ac:dyDescent="0.3">
      <c r="AY4976" s="12" t="e">
        <f>VLOOKUP(C4976,#REF!, 2,FALSE)</f>
        <v>#REF!</v>
      </c>
      <c r="BM4976" s="5" t="s">
        <v>9933</v>
      </c>
      <c r="BN4976" s="5" t="s">
        <v>3261</v>
      </c>
      <c r="BO4976" s="5" t="s">
        <v>7425</v>
      </c>
      <c r="BU4976" s="5" t="s">
        <v>9933</v>
      </c>
      <c r="BV4976" s="5" t="s">
        <v>3261</v>
      </c>
      <c r="BW4976" s="5" t="s">
        <v>7425</v>
      </c>
    </row>
    <row r="4977" spans="51:75" x14ac:dyDescent="0.3">
      <c r="AY4977" s="12" t="e">
        <f>VLOOKUP(C4977,#REF!, 2,FALSE)</f>
        <v>#REF!</v>
      </c>
      <c r="BM4977" s="5" t="s">
        <v>9934</v>
      </c>
      <c r="BN4977" s="5" t="s">
        <v>2982</v>
      </c>
      <c r="BO4977" s="5" t="s">
        <v>2986</v>
      </c>
      <c r="BU4977" s="5" t="s">
        <v>9934</v>
      </c>
      <c r="BV4977" s="5" t="s">
        <v>2982</v>
      </c>
      <c r="BW4977" s="5" t="s">
        <v>2986</v>
      </c>
    </row>
    <row r="4978" spans="51:75" x14ac:dyDescent="0.3">
      <c r="AY4978" s="12" t="e">
        <f>VLOOKUP(C4978,#REF!, 2,FALSE)</f>
        <v>#REF!</v>
      </c>
      <c r="BM4978" s="5" t="s">
        <v>9935</v>
      </c>
      <c r="BN4978" s="5" t="s">
        <v>2982</v>
      </c>
      <c r="BO4978" s="5" t="s">
        <v>2986</v>
      </c>
      <c r="BU4978" s="5" t="s">
        <v>9935</v>
      </c>
      <c r="BV4978" s="5" t="s">
        <v>2982</v>
      </c>
      <c r="BW4978" s="5" t="s">
        <v>2986</v>
      </c>
    </row>
    <row r="4979" spans="51:75" x14ac:dyDescent="0.3">
      <c r="AY4979" s="12" t="e">
        <f>VLOOKUP(C4979,#REF!, 2,FALSE)</f>
        <v>#REF!</v>
      </c>
      <c r="BM4979" s="5" t="s">
        <v>1773</v>
      </c>
      <c r="BN4979" s="5" t="s">
        <v>1345</v>
      </c>
      <c r="BO4979" s="5" t="s">
        <v>9936</v>
      </c>
      <c r="BU4979" s="5" t="s">
        <v>1773</v>
      </c>
      <c r="BV4979" s="5" t="s">
        <v>1345</v>
      </c>
      <c r="BW4979" s="5" t="s">
        <v>9936</v>
      </c>
    </row>
    <row r="4980" spans="51:75" x14ac:dyDescent="0.3">
      <c r="AY4980" s="12" t="e">
        <f>VLOOKUP(C4980,#REF!, 2,FALSE)</f>
        <v>#REF!</v>
      </c>
      <c r="BM4980" s="5" t="s">
        <v>9937</v>
      </c>
      <c r="BN4980" s="5" t="s">
        <v>3261</v>
      </c>
      <c r="BO4980" s="5" t="s">
        <v>9938</v>
      </c>
      <c r="BU4980" s="5" t="s">
        <v>9937</v>
      </c>
      <c r="BV4980" s="5" t="s">
        <v>3261</v>
      </c>
      <c r="BW4980" s="5" t="s">
        <v>9938</v>
      </c>
    </row>
    <row r="4981" spans="51:75" x14ac:dyDescent="0.3">
      <c r="AY4981" s="12" t="e">
        <f>VLOOKUP(C4981,#REF!, 2,FALSE)</f>
        <v>#REF!</v>
      </c>
      <c r="BM4981" s="5" t="s">
        <v>1774</v>
      </c>
      <c r="BN4981" s="5" t="s">
        <v>3261</v>
      </c>
      <c r="BO4981" s="5" t="s">
        <v>9939</v>
      </c>
      <c r="BU4981" s="5" t="s">
        <v>1774</v>
      </c>
      <c r="BV4981" s="5" t="s">
        <v>3261</v>
      </c>
      <c r="BW4981" s="5" t="s">
        <v>9939</v>
      </c>
    </row>
    <row r="4982" spans="51:75" x14ac:dyDescent="0.3">
      <c r="AY4982" s="12" t="e">
        <f>VLOOKUP(C4982,#REF!, 2,FALSE)</f>
        <v>#REF!</v>
      </c>
      <c r="BM4982" s="5" t="s">
        <v>9940</v>
      </c>
      <c r="BN4982" s="5" t="s">
        <v>3010</v>
      </c>
      <c r="BO4982" s="5" t="s">
        <v>2986</v>
      </c>
      <c r="BU4982" s="5" t="s">
        <v>9940</v>
      </c>
      <c r="BV4982" s="5" t="s">
        <v>3010</v>
      </c>
      <c r="BW4982" s="5" t="s">
        <v>2986</v>
      </c>
    </row>
    <row r="4983" spans="51:75" x14ac:dyDescent="0.3">
      <c r="AY4983" s="12" t="e">
        <f>VLOOKUP(C4983,#REF!, 2,FALSE)</f>
        <v>#REF!</v>
      </c>
      <c r="BM4983" s="5" t="s">
        <v>9941</v>
      </c>
      <c r="BN4983" s="5" t="s">
        <v>2986</v>
      </c>
      <c r="BO4983" s="5" t="s">
        <v>1670</v>
      </c>
      <c r="BU4983" s="5" t="s">
        <v>9941</v>
      </c>
      <c r="BV4983" s="5" t="s">
        <v>2986</v>
      </c>
      <c r="BW4983" s="5" t="s">
        <v>1670</v>
      </c>
    </row>
    <row r="4984" spans="51:75" x14ac:dyDescent="0.3">
      <c r="AY4984" s="12" t="e">
        <f>VLOOKUP(C4984,#REF!, 2,FALSE)</f>
        <v>#REF!</v>
      </c>
      <c r="BM4984" s="5" t="s">
        <v>9942</v>
      </c>
      <c r="BN4984" s="5" t="s">
        <v>2986</v>
      </c>
      <c r="BO4984" s="5" t="s">
        <v>2986</v>
      </c>
      <c r="BU4984" s="5" t="s">
        <v>9942</v>
      </c>
      <c r="BV4984" s="5" t="s">
        <v>2986</v>
      </c>
      <c r="BW4984" s="5" t="s">
        <v>2986</v>
      </c>
    </row>
    <row r="4985" spans="51:75" x14ac:dyDescent="0.3">
      <c r="AY4985" s="12" t="e">
        <f>VLOOKUP(C4985,#REF!, 2,FALSE)</f>
        <v>#REF!</v>
      </c>
      <c r="BM4985" s="5" t="s">
        <v>9943</v>
      </c>
      <c r="BN4985" s="5" t="s">
        <v>3210</v>
      </c>
      <c r="BO4985" s="5" t="s">
        <v>9944</v>
      </c>
      <c r="BU4985" s="5" t="s">
        <v>9943</v>
      </c>
      <c r="BV4985" s="5" t="s">
        <v>3210</v>
      </c>
      <c r="BW4985" s="5" t="s">
        <v>9944</v>
      </c>
    </row>
    <row r="4986" spans="51:75" x14ac:dyDescent="0.3">
      <c r="AY4986" s="12" t="e">
        <f>VLOOKUP(C4986,#REF!, 2,FALSE)</f>
        <v>#REF!</v>
      </c>
      <c r="BM4986" s="5" t="s">
        <v>9945</v>
      </c>
      <c r="BN4986" s="5" t="s">
        <v>3210</v>
      </c>
      <c r="BO4986" s="5" t="s">
        <v>1005</v>
      </c>
      <c r="BU4986" s="5" t="s">
        <v>9945</v>
      </c>
      <c r="BV4986" s="5" t="s">
        <v>3210</v>
      </c>
      <c r="BW4986" s="5" t="s">
        <v>1005</v>
      </c>
    </row>
    <row r="4987" spans="51:75" x14ac:dyDescent="0.3">
      <c r="AY4987" s="12" t="e">
        <f>VLOOKUP(C4987,#REF!, 2,FALSE)</f>
        <v>#REF!</v>
      </c>
      <c r="BM4987" s="5" t="s">
        <v>9946</v>
      </c>
      <c r="BN4987" s="5" t="s">
        <v>722</v>
      </c>
      <c r="BO4987" s="5" t="s">
        <v>1554</v>
      </c>
      <c r="BU4987" s="5" t="s">
        <v>9946</v>
      </c>
      <c r="BV4987" s="5" t="s">
        <v>722</v>
      </c>
      <c r="BW4987" s="5" t="s">
        <v>1554</v>
      </c>
    </row>
    <row r="4988" spans="51:75" x14ac:dyDescent="0.3">
      <c r="AY4988" s="12" t="e">
        <f>VLOOKUP(C4988,#REF!, 2,FALSE)</f>
        <v>#REF!</v>
      </c>
      <c r="BM4988" s="5" t="s">
        <v>9947</v>
      </c>
      <c r="BN4988" s="5" t="s">
        <v>722</v>
      </c>
      <c r="BO4988" s="5" t="s">
        <v>1554</v>
      </c>
      <c r="BU4988" s="5" t="s">
        <v>9947</v>
      </c>
      <c r="BV4988" s="5" t="s">
        <v>722</v>
      </c>
      <c r="BW4988" s="5" t="s">
        <v>1554</v>
      </c>
    </row>
    <row r="4989" spans="51:75" x14ac:dyDescent="0.3">
      <c r="AY4989" s="12" t="e">
        <f>VLOOKUP(C4989,#REF!, 2,FALSE)</f>
        <v>#REF!</v>
      </c>
      <c r="BM4989" s="5" t="s">
        <v>1775</v>
      </c>
      <c r="BN4989" s="5" t="s">
        <v>3210</v>
      </c>
      <c r="BO4989" s="5" t="s">
        <v>9948</v>
      </c>
      <c r="BU4989" s="5" t="s">
        <v>1775</v>
      </c>
      <c r="BV4989" s="5" t="s">
        <v>3210</v>
      </c>
      <c r="BW4989" s="5" t="s">
        <v>9948</v>
      </c>
    </row>
    <row r="4990" spans="51:75" x14ac:dyDescent="0.3">
      <c r="AY4990" s="12" t="e">
        <f>VLOOKUP(C4990,#REF!, 2,FALSE)</f>
        <v>#REF!</v>
      </c>
      <c r="BM4990" s="5" t="s">
        <v>9949</v>
      </c>
      <c r="BN4990" s="5" t="s">
        <v>3210</v>
      </c>
      <c r="BO4990" s="5" t="s">
        <v>2986</v>
      </c>
      <c r="BU4990" s="5" t="s">
        <v>9949</v>
      </c>
      <c r="BV4990" s="5" t="s">
        <v>3210</v>
      </c>
      <c r="BW4990" s="5" t="s">
        <v>2986</v>
      </c>
    </row>
    <row r="4991" spans="51:75" x14ac:dyDescent="0.3">
      <c r="AY4991" s="12" t="e">
        <f>VLOOKUP(C4991,#REF!, 2,FALSE)</f>
        <v>#REF!</v>
      </c>
      <c r="BM4991" s="5" t="s">
        <v>9950</v>
      </c>
      <c r="BN4991" s="5" t="s">
        <v>672</v>
      </c>
      <c r="BO4991" s="5" t="s">
        <v>9952</v>
      </c>
      <c r="BU4991" s="5" t="s">
        <v>9950</v>
      </c>
      <c r="BV4991" s="5" t="s">
        <v>672</v>
      </c>
      <c r="BW4991" s="5" t="s">
        <v>9952</v>
      </c>
    </row>
    <row r="4992" spans="51:75" x14ac:dyDescent="0.3">
      <c r="AY4992" s="12" t="e">
        <f>VLOOKUP(C4992,#REF!, 2,FALSE)</f>
        <v>#REF!</v>
      </c>
      <c r="BM4992" s="5" t="s">
        <v>9953</v>
      </c>
      <c r="BN4992" s="5" t="s">
        <v>3010</v>
      </c>
      <c r="BO4992" s="5" t="s">
        <v>1099</v>
      </c>
      <c r="BU4992" s="5" t="s">
        <v>9953</v>
      </c>
      <c r="BV4992" s="5" t="s">
        <v>3010</v>
      </c>
      <c r="BW4992" s="5" t="s">
        <v>1099</v>
      </c>
    </row>
    <row r="4993" spans="51:75" x14ac:dyDescent="0.3">
      <c r="AY4993" s="12" t="e">
        <f>VLOOKUP(C4993,#REF!, 2,FALSE)</f>
        <v>#REF!</v>
      </c>
      <c r="BM4993" s="5" t="s">
        <v>9954</v>
      </c>
      <c r="BN4993" s="5" t="s">
        <v>1270</v>
      </c>
      <c r="BO4993" s="5" t="s">
        <v>2986</v>
      </c>
      <c r="BU4993" s="5" t="s">
        <v>9954</v>
      </c>
      <c r="BV4993" s="5" t="s">
        <v>1270</v>
      </c>
      <c r="BW4993" s="5" t="s">
        <v>2986</v>
      </c>
    </row>
    <row r="4994" spans="51:75" x14ac:dyDescent="0.3">
      <c r="AY4994" s="12" t="e">
        <f>VLOOKUP(C4994,#REF!, 2,FALSE)</f>
        <v>#REF!</v>
      </c>
      <c r="BM4994" s="5" t="s">
        <v>9955</v>
      </c>
      <c r="BN4994" s="5" t="s">
        <v>623</v>
      </c>
      <c r="BO4994" s="5" t="s">
        <v>9956</v>
      </c>
      <c r="BU4994" s="5" t="s">
        <v>9955</v>
      </c>
      <c r="BV4994" s="5" t="s">
        <v>623</v>
      </c>
      <c r="BW4994" s="5" t="s">
        <v>9956</v>
      </c>
    </row>
    <row r="4995" spans="51:75" x14ac:dyDescent="0.3">
      <c r="AY4995" s="12" t="e">
        <f>VLOOKUP(C4995,#REF!, 2,FALSE)</f>
        <v>#REF!</v>
      </c>
      <c r="BM4995" s="5" t="s">
        <v>9957</v>
      </c>
      <c r="BN4995" s="5" t="s">
        <v>3261</v>
      </c>
      <c r="BO4995" s="5" t="s">
        <v>4965</v>
      </c>
      <c r="BU4995" s="5" t="s">
        <v>9957</v>
      </c>
      <c r="BV4995" s="5" t="s">
        <v>3261</v>
      </c>
      <c r="BW4995" s="5" t="s">
        <v>4965</v>
      </c>
    </row>
    <row r="4996" spans="51:75" x14ac:dyDescent="0.3">
      <c r="AY4996" s="12" t="e">
        <f>VLOOKUP(C4996,#REF!, 2,FALSE)</f>
        <v>#REF!</v>
      </c>
      <c r="BM4996" s="5" t="s">
        <v>9958</v>
      </c>
      <c r="BN4996" s="5" t="s">
        <v>3261</v>
      </c>
      <c r="BO4996" s="5" t="s">
        <v>4965</v>
      </c>
      <c r="BU4996" s="5" t="s">
        <v>9958</v>
      </c>
      <c r="BV4996" s="5" t="s">
        <v>3261</v>
      </c>
      <c r="BW4996" s="5" t="s">
        <v>4965</v>
      </c>
    </row>
    <row r="4997" spans="51:75" x14ac:dyDescent="0.3">
      <c r="AY4997" s="12" t="e">
        <f>VLOOKUP(C4997,#REF!, 2,FALSE)</f>
        <v>#REF!</v>
      </c>
      <c r="BM4997" s="5" t="s">
        <v>9959</v>
      </c>
      <c r="BN4997" s="5" t="s">
        <v>3007</v>
      </c>
      <c r="BO4997" s="5" t="s">
        <v>9882</v>
      </c>
      <c r="BU4997" s="5" t="s">
        <v>9959</v>
      </c>
      <c r="BV4997" s="5" t="s">
        <v>3007</v>
      </c>
      <c r="BW4997" s="5" t="s">
        <v>9882</v>
      </c>
    </row>
    <row r="4998" spans="51:75" x14ac:dyDescent="0.3">
      <c r="AY4998" s="12" t="e">
        <f>VLOOKUP(C4998,#REF!, 2,FALSE)</f>
        <v>#REF!</v>
      </c>
      <c r="BM4998" s="5" t="s">
        <v>9960</v>
      </c>
      <c r="BN4998" s="5" t="s">
        <v>3210</v>
      </c>
      <c r="BO4998" s="5" t="s">
        <v>2986</v>
      </c>
      <c r="BU4998" s="5" t="s">
        <v>9960</v>
      </c>
      <c r="BV4998" s="5" t="s">
        <v>3210</v>
      </c>
      <c r="BW4998" s="5" t="s">
        <v>2986</v>
      </c>
    </row>
    <row r="4999" spans="51:75" x14ac:dyDescent="0.3">
      <c r="AY4999" s="12" t="e">
        <f>VLOOKUP(C4999,#REF!, 2,FALSE)</f>
        <v>#REF!</v>
      </c>
      <c r="BM4999" s="5" t="s">
        <v>9961</v>
      </c>
      <c r="BN4999" s="5" t="s">
        <v>3010</v>
      </c>
      <c r="BO4999" s="5" t="s">
        <v>9962</v>
      </c>
      <c r="BU4999" s="5" t="s">
        <v>9961</v>
      </c>
      <c r="BV4999" s="5" t="s">
        <v>3010</v>
      </c>
      <c r="BW4999" s="5" t="s">
        <v>9962</v>
      </c>
    </row>
    <row r="5000" spans="51:75" x14ac:dyDescent="0.3">
      <c r="AY5000" s="12" t="e">
        <f>VLOOKUP(C5000,#REF!, 2,FALSE)</f>
        <v>#REF!</v>
      </c>
      <c r="BM5000" s="5" t="s">
        <v>9963</v>
      </c>
      <c r="BN5000" s="5" t="s">
        <v>931</v>
      </c>
      <c r="BO5000" s="5" t="s">
        <v>9964</v>
      </c>
      <c r="BU5000" s="5" t="s">
        <v>9963</v>
      </c>
      <c r="BV5000" s="5" t="s">
        <v>931</v>
      </c>
      <c r="BW5000" s="5" t="s">
        <v>9964</v>
      </c>
    </row>
    <row r="5001" spans="51:75" x14ac:dyDescent="0.3">
      <c r="AY5001" s="12" t="e">
        <f>VLOOKUP(C5001,#REF!, 2,FALSE)</f>
        <v>#REF!</v>
      </c>
      <c r="BM5001" s="5" t="s">
        <v>9965</v>
      </c>
      <c r="BN5001" s="5" t="s">
        <v>1345</v>
      </c>
      <c r="BO5001" s="5" t="s">
        <v>9966</v>
      </c>
      <c r="BU5001" s="5" t="s">
        <v>9965</v>
      </c>
      <c r="BV5001" s="5" t="s">
        <v>1345</v>
      </c>
      <c r="BW5001" s="5" t="s">
        <v>9966</v>
      </c>
    </row>
    <row r="5002" spans="51:75" x14ac:dyDescent="0.3">
      <c r="AY5002" s="12" t="e">
        <f>VLOOKUP(C5002,#REF!, 2,FALSE)</f>
        <v>#REF!</v>
      </c>
      <c r="BM5002" s="5" t="s">
        <v>9967</v>
      </c>
      <c r="BN5002" s="5" t="s">
        <v>17000</v>
      </c>
      <c r="BO5002" s="5" t="s">
        <v>9968</v>
      </c>
      <c r="BU5002" s="5" t="s">
        <v>9967</v>
      </c>
      <c r="BV5002" s="5" t="s">
        <v>17000</v>
      </c>
      <c r="BW5002" s="5" t="s">
        <v>9968</v>
      </c>
    </row>
    <row r="5003" spans="51:75" x14ac:dyDescent="0.3">
      <c r="AY5003" s="12" t="e">
        <f>VLOOKUP(C5003,#REF!, 2,FALSE)</f>
        <v>#REF!</v>
      </c>
      <c r="BM5003" s="5" t="s">
        <v>9969</v>
      </c>
      <c r="BN5003" s="5" t="s">
        <v>3007</v>
      </c>
      <c r="BO5003" s="5" t="s">
        <v>9970</v>
      </c>
      <c r="BU5003" s="5" t="s">
        <v>9969</v>
      </c>
      <c r="BV5003" s="5" t="s">
        <v>3007</v>
      </c>
      <c r="BW5003" s="5" t="s">
        <v>9970</v>
      </c>
    </row>
    <row r="5004" spans="51:75" x14ac:dyDescent="0.3">
      <c r="AY5004" s="12" t="e">
        <f>VLOOKUP(C5004,#REF!, 2,FALSE)</f>
        <v>#REF!</v>
      </c>
      <c r="BM5004" s="5" t="s">
        <v>9971</v>
      </c>
      <c r="BN5004" s="5" t="s">
        <v>3261</v>
      </c>
      <c r="BO5004" s="5" t="s">
        <v>2986</v>
      </c>
      <c r="BU5004" s="5" t="s">
        <v>9971</v>
      </c>
      <c r="BV5004" s="5" t="s">
        <v>3261</v>
      </c>
      <c r="BW5004" s="5" t="s">
        <v>2986</v>
      </c>
    </row>
    <row r="5005" spans="51:75" x14ac:dyDescent="0.3">
      <c r="AY5005" s="12" t="e">
        <f>VLOOKUP(C5005,#REF!, 2,FALSE)</f>
        <v>#REF!</v>
      </c>
      <c r="BM5005" s="5" t="s">
        <v>9972</v>
      </c>
      <c r="BN5005" s="5" t="s">
        <v>3007</v>
      </c>
      <c r="BO5005" s="5" t="s">
        <v>2986</v>
      </c>
      <c r="BU5005" s="5" t="s">
        <v>9972</v>
      </c>
      <c r="BV5005" s="5" t="s">
        <v>3007</v>
      </c>
      <c r="BW5005" s="5" t="s">
        <v>2986</v>
      </c>
    </row>
    <row r="5006" spans="51:75" x14ac:dyDescent="0.3">
      <c r="AY5006" s="12" t="e">
        <f>VLOOKUP(C5006,#REF!, 2,FALSE)</f>
        <v>#REF!</v>
      </c>
      <c r="BM5006" s="5" t="s">
        <v>9973</v>
      </c>
      <c r="BN5006" s="5" t="s">
        <v>3010</v>
      </c>
      <c r="BO5006" s="5" t="s">
        <v>2986</v>
      </c>
      <c r="BU5006" s="5" t="s">
        <v>9973</v>
      </c>
      <c r="BV5006" s="5" t="s">
        <v>3010</v>
      </c>
      <c r="BW5006" s="5" t="s">
        <v>2986</v>
      </c>
    </row>
    <row r="5007" spans="51:75" x14ac:dyDescent="0.3">
      <c r="AY5007" s="12" t="e">
        <f>VLOOKUP(C5007,#REF!, 2,FALSE)</f>
        <v>#REF!</v>
      </c>
      <c r="BM5007" s="5" t="s">
        <v>9974</v>
      </c>
      <c r="BN5007" s="5" t="s">
        <v>3210</v>
      </c>
      <c r="BO5007" s="5" t="s">
        <v>4012</v>
      </c>
      <c r="BU5007" s="5" t="s">
        <v>9974</v>
      </c>
      <c r="BV5007" s="5" t="s">
        <v>3210</v>
      </c>
      <c r="BW5007" s="5" t="s">
        <v>4012</v>
      </c>
    </row>
    <row r="5008" spans="51:75" x14ac:dyDescent="0.3">
      <c r="AY5008" s="12" t="e">
        <f>VLOOKUP(C5008,#REF!, 2,FALSE)</f>
        <v>#REF!</v>
      </c>
      <c r="BM5008" s="5" t="s">
        <v>9975</v>
      </c>
      <c r="BN5008" s="5" t="s">
        <v>1016</v>
      </c>
      <c r="BO5008" s="5" t="s">
        <v>4864</v>
      </c>
      <c r="BU5008" s="5" t="s">
        <v>9975</v>
      </c>
      <c r="BV5008" s="5" t="s">
        <v>1016</v>
      </c>
      <c r="BW5008" s="5" t="s">
        <v>4864</v>
      </c>
    </row>
    <row r="5009" spans="51:75" x14ac:dyDescent="0.3">
      <c r="AY5009" s="12" t="e">
        <f>VLOOKUP(C5009,#REF!, 2,FALSE)</f>
        <v>#REF!</v>
      </c>
      <c r="BM5009" s="5" t="s">
        <v>9976</v>
      </c>
      <c r="BN5009" s="5" t="s">
        <v>3210</v>
      </c>
      <c r="BO5009" s="5" t="s">
        <v>2986</v>
      </c>
      <c r="BU5009" s="5" t="s">
        <v>9976</v>
      </c>
      <c r="BV5009" s="5" t="s">
        <v>3210</v>
      </c>
      <c r="BW5009" s="5" t="s">
        <v>2986</v>
      </c>
    </row>
    <row r="5010" spans="51:75" x14ac:dyDescent="0.3">
      <c r="AY5010" s="12" t="e">
        <f>VLOOKUP(C5010,#REF!, 2,FALSE)</f>
        <v>#REF!</v>
      </c>
      <c r="BM5010" s="5" t="s">
        <v>1776</v>
      </c>
      <c r="BN5010" s="5" t="s">
        <v>3210</v>
      </c>
      <c r="BO5010" s="5" t="s">
        <v>4366</v>
      </c>
      <c r="BU5010" s="5" t="s">
        <v>1776</v>
      </c>
      <c r="BV5010" s="5" t="s">
        <v>3210</v>
      </c>
      <c r="BW5010" s="5" t="s">
        <v>4366</v>
      </c>
    </row>
    <row r="5011" spans="51:75" x14ac:dyDescent="0.3">
      <c r="AY5011" s="12" t="e">
        <f>VLOOKUP(C5011,#REF!, 2,FALSE)</f>
        <v>#REF!</v>
      </c>
      <c r="BM5011" s="5" t="s">
        <v>9977</v>
      </c>
      <c r="BN5011" s="5" t="s">
        <v>1345</v>
      </c>
      <c r="BO5011" s="5" t="s">
        <v>9978</v>
      </c>
      <c r="BU5011" s="5" t="s">
        <v>9977</v>
      </c>
      <c r="BV5011" s="5" t="s">
        <v>1345</v>
      </c>
      <c r="BW5011" s="5" t="s">
        <v>9978</v>
      </c>
    </row>
    <row r="5012" spans="51:75" x14ac:dyDescent="0.3">
      <c r="AY5012" s="12" t="e">
        <f>VLOOKUP(C5012,#REF!, 2,FALSE)</f>
        <v>#REF!</v>
      </c>
      <c r="BM5012" s="5" t="s">
        <v>9979</v>
      </c>
      <c r="BN5012" s="5" t="s">
        <v>1272</v>
      </c>
      <c r="BO5012" s="5" t="s">
        <v>9980</v>
      </c>
      <c r="BU5012" s="5" t="s">
        <v>9979</v>
      </c>
      <c r="BV5012" s="5" t="s">
        <v>1272</v>
      </c>
      <c r="BW5012" s="5" t="s">
        <v>9980</v>
      </c>
    </row>
    <row r="5013" spans="51:75" x14ac:dyDescent="0.3">
      <c r="AY5013" s="12" t="e">
        <f>VLOOKUP(C5013,#REF!, 2,FALSE)</f>
        <v>#REF!</v>
      </c>
      <c r="BM5013" s="5" t="s">
        <v>9981</v>
      </c>
      <c r="BN5013" s="5" t="s">
        <v>621</v>
      </c>
      <c r="BO5013" s="5" t="s">
        <v>2374</v>
      </c>
      <c r="BU5013" s="5" t="s">
        <v>9981</v>
      </c>
      <c r="BV5013" s="5" t="s">
        <v>621</v>
      </c>
      <c r="BW5013" s="5" t="s">
        <v>2374</v>
      </c>
    </row>
    <row r="5014" spans="51:75" x14ac:dyDescent="0.3">
      <c r="AY5014" s="12" t="e">
        <f>VLOOKUP(C5014,#REF!, 2,FALSE)</f>
        <v>#REF!</v>
      </c>
      <c r="BM5014" s="5" t="s">
        <v>9982</v>
      </c>
      <c r="BN5014" s="5" t="s">
        <v>1448</v>
      </c>
      <c r="BO5014" s="5" t="s">
        <v>2550</v>
      </c>
      <c r="BU5014" s="5" t="s">
        <v>9982</v>
      </c>
      <c r="BV5014" s="5" t="s">
        <v>1448</v>
      </c>
      <c r="BW5014" s="5" t="s">
        <v>2550</v>
      </c>
    </row>
    <row r="5015" spans="51:75" x14ac:dyDescent="0.3">
      <c r="AY5015" s="12" t="e">
        <f>VLOOKUP(C5015,#REF!, 2,FALSE)</f>
        <v>#REF!</v>
      </c>
      <c r="BM5015" s="5" t="s">
        <v>1777</v>
      </c>
      <c r="BN5015" s="5" t="s">
        <v>665</v>
      </c>
      <c r="BO5015" s="5" t="s">
        <v>9983</v>
      </c>
      <c r="BU5015" s="5" t="s">
        <v>1777</v>
      </c>
      <c r="BV5015" s="5" t="s">
        <v>665</v>
      </c>
      <c r="BW5015" s="5" t="s">
        <v>9983</v>
      </c>
    </row>
    <row r="5016" spans="51:75" x14ac:dyDescent="0.3">
      <c r="AY5016" s="12" t="e">
        <f>VLOOKUP(C5016,#REF!, 2,FALSE)</f>
        <v>#REF!</v>
      </c>
      <c r="BM5016" s="5" t="s">
        <v>1778</v>
      </c>
      <c r="BN5016" s="5" t="s">
        <v>639</v>
      </c>
      <c r="BO5016" s="5" t="s">
        <v>9984</v>
      </c>
      <c r="BU5016" s="5" t="s">
        <v>1778</v>
      </c>
      <c r="BV5016" s="5" t="s">
        <v>639</v>
      </c>
      <c r="BW5016" s="5" t="s">
        <v>9984</v>
      </c>
    </row>
    <row r="5017" spans="51:75" x14ac:dyDescent="0.3">
      <c r="AY5017" s="12" t="e">
        <f>VLOOKUP(C5017,#REF!, 2,FALSE)</f>
        <v>#REF!</v>
      </c>
      <c r="BM5017" s="5" t="s">
        <v>9986</v>
      </c>
      <c r="BN5017" s="5" t="s">
        <v>3007</v>
      </c>
      <c r="BO5017" s="5" t="s">
        <v>6605</v>
      </c>
      <c r="BU5017" s="5" t="s">
        <v>9986</v>
      </c>
      <c r="BV5017" s="5" t="s">
        <v>3007</v>
      </c>
      <c r="BW5017" s="5" t="s">
        <v>6605</v>
      </c>
    </row>
    <row r="5018" spans="51:75" x14ac:dyDescent="0.3">
      <c r="AY5018" s="12" t="e">
        <f>VLOOKUP(C5018,#REF!, 2,FALSE)</f>
        <v>#REF!</v>
      </c>
      <c r="BM5018" s="5" t="s">
        <v>9987</v>
      </c>
      <c r="BN5018" s="5" t="s">
        <v>2982</v>
      </c>
      <c r="BO5018" s="5" t="s">
        <v>9988</v>
      </c>
      <c r="BU5018" s="5" t="s">
        <v>9987</v>
      </c>
      <c r="BV5018" s="5" t="s">
        <v>2982</v>
      </c>
      <c r="BW5018" s="5" t="s">
        <v>9988</v>
      </c>
    </row>
    <row r="5019" spans="51:75" x14ac:dyDescent="0.3">
      <c r="AY5019" s="12" t="e">
        <f>VLOOKUP(C5019,#REF!, 2,FALSE)</f>
        <v>#REF!</v>
      </c>
      <c r="BM5019" s="5" t="s">
        <v>9989</v>
      </c>
      <c r="BN5019" s="5" t="s">
        <v>802</v>
      </c>
      <c r="BO5019" s="5" t="s">
        <v>8031</v>
      </c>
      <c r="BU5019" s="5" t="s">
        <v>9989</v>
      </c>
      <c r="BV5019" s="5" t="s">
        <v>802</v>
      </c>
      <c r="BW5019" s="5" t="s">
        <v>8031</v>
      </c>
    </row>
    <row r="5020" spans="51:75" x14ac:dyDescent="0.3">
      <c r="AY5020" s="12" t="e">
        <f>VLOOKUP(C5020,#REF!, 2,FALSE)</f>
        <v>#REF!</v>
      </c>
      <c r="BM5020" s="5" t="s">
        <v>1798</v>
      </c>
      <c r="BN5020" s="5" t="s">
        <v>619</v>
      </c>
      <c r="BO5020" s="5" t="s">
        <v>3717</v>
      </c>
      <c r="BU5020" s="5" t="s">
        <v>1798</v>
      </c>
      <c r="BV5020" s="5" t="s">
        <v>619</v>
      </c>
      <c r="BW5020" s="5" t="s">
        <v>3717</v>
      </c>
    </row>
    <row r="5021" spans="51:75" x14ac:dyDescent="0.3">
      <c r="AY5021" s="12" t="e">
        <f>VLOOKUP(C5021,#REF!, 2,FALSE)</f>
        <v>#REF!</v>
      </c>
      <c r="BM5021" s="5" t="s">
        <v>9990</v>
      </c>
      <c r="BN5021" s="5" t="s">
        <v>666</v>
      </c>
      <c r="BO5021" s="5" t="s">
        <v>4523</v>
      </c>
      <c r="BU5021" s="5" t="s">
        <v>9990</v>
      </c>
      <c r="BV5021" s="5" t="s">
        <v>666</v>
      </c>
      <c r="BW5021" s="5" t="s">
        <v>4523</v>
      </c>
    </row>
    <row r="5022" spans="51:75" x14ac:dyDescent="0.3">
      <c r="AY5022" s="12" t="e">
        <f>VLOOKUP(C5022,#REF!, 2,FALSE)</f>
        <v>#REF!</v>
      </c>
      <c r="BM5022" s="5" t="s">
        <v>9991</v>
      </c>
      <c r="BN5022" s="5" t="s">
        <v>633</v>
      </c>
      <c r="BO5022" s="5" t="s">
        <v>6660</v>
      </c>
      <c r="BU5022" s="5" t="s">
        <v>9991</v>
      </c>
      <c r="BV5022" s="5" t="s">
        <v>633</v>
      </c>
      <c r="BW5022" s="5" t="s">
        <v>6660</v>
      </c>
    </row>
    <row r="5023" spans="51:75" x14ac:dyDescent="0.3">
      <c r="AY5023" s="12" t="e">
        <f>VLOOKUP(C5023,#REF!, 2,FALSE)</f>
        <v>#REF!</v>
      </c>
      <c r="BM5023" s="5" t="s">
        <v>1799</v>
      </c>
      <c r="BN5023" s="5" t="s">
        <v>3210</v>
      </c>
      <c r="BO5023" s="5" t="s">
        <v>9992</v>
      </c>
      <c r="BU5023" s="5" t="s">
        <v>1799</v>
      </c>
      <c r="BV5023" s="5" t="s">
        <v>3210</v>
      </c>
      <c r="BW5023" s="5" t="s">
        <v>9992</v>
      </c>
    </row>
    <row r="5024" spans="51:75" x14ac:dyDescent="0.3">
      <c r="AY5024" s="12" t="e">
        <f>VLOOKUP(C5024,#REF!, 2,FALSE)</f>
        <v>#REF!</v>
      </c>
      <c r="BM5024" s="5" t="s">
        <v>9993</v>
      </c>
      <c r="BN5024" s="5" t="s">
        <v>670</v>
      </c>
      <c r="BO5024" s="5" t="s">
        <v>9994</v>
      </c>
      <c r="BU5024" s="5" t="s">
        <v>9993</v>
      </c>
      <c r="BV5024" s="5" t="s">
        <v>670</v>
      </c>
      <c r="BW5024" s="5" t="s">
        <v>9994</v>
      </c>
    </row>
    <row r="5025" spans="51:75" x14ac:dyDescent="0.3">
      <c r="AY5025" s="12" t="e">
        <f>VLOOKUP(C5025,#REF!, 2,FALSE)</f>
        <v>#REF!</v>
      </c>
      <c r="BM5025" s="5" t="s">
        <v>1800</v>
      </c>
      <c r="BN5025" s="5" t="s">
        <v>3210</v>
      </c>
      <c r="BO5025" s="5" t="s">
        <v>9995</v>
      </c>
      <c r="BU5025" s="5" t="s">
        <v>1800</v>
      </c>
      <c r="BV5025" s="5" t="s">
        <v>3210</v>
      </c>
      <c r="BW5025" s="5" t="s">
        <v>9995</v>
      </c>
    </row>
    <row r="5026" spans="51:75" x14ac:dyDescent="0.3">
      <c r="AY5026" s="12" t="e">
        <f>VLOOKUP(C5026,#REF!, 2,FALSE)</f>
        <v>#REF!</v>
      </c>
      <c r="BM5026" s="5" t="s">
        <v>9996</v>
      </c>
      <c r="BN5026" s="5" t="s">
        <v>3261</v>
      </c>
      <c r="BO5026" s="5" t="s">
        <v>9997</v>
      </c>
      <c r="BU5026" s="5" t="s">
        <v>9996</v>
      </c>
      <c r="BV5026" s="5" t="s">
        <v>3261</v>
      </c>
      <c r="BW5026" s="5" t="s">
        <v>9997</v>
      </c>
    </row>
    <row r="5027" spans="51:75" x14ac:dyDescent="0.3">
      <c r="AY5027" s="12" t="e">
        <f>VLOOKUP(C5027,#REF!, 2,FALSE)</f>
        <v>#REF!</v>
      </c>
      <c r="BM5027" s="5" t="s">
        <v>9998</v>
      </c>
      <c r="BN5027" s="5" t="s">
        <v>3210</v>
      </c>
      <c r="BO5027" s="5" t="s">
        <v>6551</v>
      </c>
      <c r="BU5027" s="5" t="s">
        <v>9998</v>
      </c>
      <c r="BV5027" s="5" t="s">
        <v>3210</v>
      </c>
      <c r="BW5027" s="5" t="s">
        <v>6551</v>
      </c>
    </row>
    <row r="5028" spans="51:75" x14ac:dyDescent="0.3">
      <c r="AY5028" s="12" t="e">
        <f>VLOOKUP(C5028,#REF!, 2,FALSE)</f>
        <v>#REF!</v>
      </c>
      <c r="BM5028" s="5" t="s">
        <v>9999</v>
      </c>
      <c r="BN5028" s="5" t="s">
        <v>1275</v>
      </c>
      <c r="BO5028" s="5" t="s">
        <v>8172</v>
      </c>
      <c r="BU5028" s="5" t="s">
        <v>9999</v>
      </c>
      <c r="BV5028" s="5" t="s">
        <v>1275</v>
      </c>
      <c r="BW5028" s="5" t="s">
        <v>8172</v>
      </c>
    </row>
    <row r="5029" spans="51:75" x14ac:dyDescent="0.3">
      <c r="AY5029" s="12" t="e">
        <f>VLOOKUP(C5029,#REF!, 2,FALSE)</f>
        <v>#REF!</v>
      </c>
      <c r="BM5029" s="5" t="s">
        <v>1801</v>
      </c>
      <c r="BN5029" s="5" t="s">
        <v>3010</v>
      </c>
      <c r="BO5029" s="5" t="s">
        <v>10000</v>
      </c>
      <c r="BU5029" s="5" t="s">
        <v>1801</v>
      </c>
      <c r="BV5029" s="5" t="s">
        <v>3010</v>
      </c>
      <c r="BW5029" s="5" t="s">
        <v>10000</v>
      </c>
    </row>
    <row r="5030" spans="51:75" x14ac:dyDescent="0.3">
      <c r="AY5030" s="12" t="e">
        <f>VLOOKUP(C5030,#REF!, 2,FALSE)</f>
        <v>#REF!</v>
      </c>
      <c r="BM5030" s="5" t="s">
        <v>10001</v>
      </c>
      <c r="BN5030" s="5" t="s">
        <v>3210</v>
      </c>
      <c r="BO5030" s="5" t="s">
        <v>1330</v>
      </c>
      <c r="BU5030" s="5" t="s">
        <v>10001</v>
      </c>
      <c r="BV5030" s="5" t="s">
        <v>3210</v>
      </c>
      <c r="BW5030" s="5" t="s">
        <v>1330</v>
      </c>
    </row>
    <row r="5031" spans="51:75" x14ac:dyDescent="0.3">
      <c r="AY5031" s="12" t="e">
        <f>VLOOKUP(C5031,#REF!, 2,FALSE)</f>
        <v>#REF!</v>
      </c>
      <c r="BM5031" s="5" t="s">
        <v>1802</v>
      </c>
      <c r="BN5031" s="5" t="s">
        <v>3007</v>
      </c>
      <c r="BO5031" s="5" t="s">
        <v>2099</v>
      </c>
      <c r="BU5031" s="5" t="s">
        <v>1802</v>
      </c>
      <c r="BV5031" s="5" t="s">
        <v>3007</v>
      </c>
      <c r="BW5031" s="5" t="s">
        <v>2099</v>
      </c>
    </row>
    <row r="5032" spans="51:75" x14ac:dyDescent="0.3">
      <c r="AY5032" s="12" t="e">
        <f>VLOOKUP(C5032,#REF!, 2,FALSE)</f>
        <v>#REF!</v>
      </c>
      <c r="BM5032" s="5" t="s">
        <v>10002</v>
      </c>
      <c r="BN5032" s="5" t="s">
        <v>3210</v>
      </c>
      <c r="BO5032" s="5" t="s">
        <v>2986</v>
      </c>
      <c r="BU5032" s="5" t="s">
        <v>10002</v>
      </c>
      <c r="BV5032" s="5" t="s">
        <v>3210</v>
      </c>
      <c r="BW5032" s="5" t="s">
        <v>2986</v>
      </c>
    </row>
    <row r="5033" spans="51:75" x14ac:dyDescent="0.3">
      <c r="AY5033" s="12" t="e">
        <f>VLOOKUP(C5033,#REF!, 2,FALSE)</f>
        <v>#REF!</v>
      </c>
      <c r="BM5033" s="5" t="s">
        <v>10003</v>
      </c>
      <c r="BN5033" s="5" t="s">
        <v>1282</v>
      </c>
      <c r="BO5033" s="5" t="s">
        <v>10004</v>
      </c>
      <c r="BU5033" s="5" t="s">
        <v>10003</v>
      </c>
      <c r="BV5033" s="5" t="s">
        <v>1282</v>
      </c>
      <c r="BW5033" s="5" t="s">
        <v>10004</v>
      </c>
    </row>
    <row r="5034" spans="51:75" x14ac:dyDescent="0.3">
      <c r="AY5034" s="12" t="e">
        <f>VLOOKUP(C5034,#REF!, 2,FALSE)</f>
        <v>#REF!</v>
      </c>
      <c r="BM5034" s="5" t="s">
        <v>10005</v>
      </c>
      <c r="BN5034" s="5" t="s">
        <v>3010</v>
      </c>
      <c r="BO5034" s="5" t="s">
        <v>10006</v>
      </c>
      <c r="BU5034" s="5" t="s">
        <v>10005</v>
      </c>
      <c r="BV5034" s="5" t="s">
        <v>3010</v>
      </c>
      <c r="BW5034" s="5" t="s">
        <v>10006</v>
      </c>
    </row>
    <row r="5035" spans="51:75" x14ac:dyDescent="0.3">
      <c r="AY5035" s="12" t="e">
        <f>VLOOKUP(C5035,#REF!, 2,FALSE)</f>
        <v>#REF!</v>
      </c>
      <c r="BM5035" s="5" t="s">
        <v>10007</v>
      </c>
      <c r="BN5035" s="5" t="s">
        <v>805</v>
      </c>
      <c r="BO5035" s="5" t="s">
        <v>6186</v>
      </c>
      <c r="BU5035" s="5" t="s">
        <v>10007</v>
      </c>
      <c r="BV5035" s="5" t="s">
        <v>805</v>
      </c>
      <c r="BW5035" s="5" t="s">
        <v>6186</v>
      </c>
    </row>
    <row r="5036" spans="51:75" x14ac:dyDescent="0.3">
      <c r="AY5036" s="12" t="e">
        <f>VLOOKUP(C5036,#REF!, 2,FALSE)</f>
        <v>#REF!</v>
      </c>
      <c r="BM5036" s="5" t="s">
        <v>10008</v>
      </c>
      <c r="BN5036" s="5" t="s">
        <v>642</v>
      </c>
      <c r="BO5036" s="5" t="s">
        <v>10009</v>
      </c>
      <c r="BU5036" s="5" t="s">
        <v>10008</v>
      </c>
      <c r="BV5036" s="5" t="s">
        <v>642</v>
      </c>
      <c r="BW5036" s="5" t="s">
        <v>10009</v>
      </c>
    </row>
    <row r="5037" spans="51:75" x14ac:dyDescent="0.3">
      <c r="AY5037" s="12" t="e">
        <f>VLOOKUP(C5037,#REF!, 2,FALSE)</f>
        <v>#REF!</v>
      </c>
      <c r="BM5037" s="5" t="s">
        <v>10010</v>
      </c>
      <c r="BN5037" s="5" t="s">
        <v>1499</v>
      </c>
      <c r="BO5037" s="5" t="s">
        <v>3083</v>
      </c>
      <c r="BU5037" s="5" t="s">
        <v>10010</v>
      </c>
      <c r="BV5037" s="5" t="s">
        <v>1499</v>
      </c>
      <c r="BW5037" s="5" t="s">
        <v>3083</v>
      </c>
    </row>
    <row r="5038" spans="51:75" x14ac:dyDescent="0.3">
      <c r="AY5038" s="12" t="e">
        <f>VLOOKUP(C5038,#REF!, 2,FALSE)</f>
        <v>#REF!</v>
      </c>
      <c r="BM5038" s="5" t="s">
        <v>10011</v>
      </c>
      <c r="BN5038" s="5" t="s">
        <v>806</v>
      </c>
      <c r="BO5038" s="5" t="s">
        <v>10012</v>
      </c>
      <c r="BU5038" s="5" t="s">
        <v>10011</v>
      </c>
      <c r="BV5038" s="5" t="s">
        <v>806</v>
      </c>
      <c r="BW5038" s="5" t="s">
        <v>10012</v>
      </c>
    </row>
    <row r="5039" spans="51:75" x14ac:dyDescent="0.3">
      <c r="AY5039" s="12" t="e">
        <f>VLOOKUP(C5039,#REF!, 2,FALSE)</f>
        <v>#REF!</v>
      </c>
      <c r="BM5039" s="5" t="s">
        <v>10013</v>
      </c>
      <c r="BN5039" s="5" t="s">
        <v>783</v>
      </c>
      <c r="BO5039" s="5" t="s">
        <v>641</v>
      </c>
      <c r="BU5039" s="5" t="s">
        <v>10013</v>
      </c>
      <c r="BV5039" s="5" t="s">
        <v>783</v>
      </c>
      <c r="BW5039" s="5" t="s">
        <v>641</v>
      </c>
    </row>
    <row r="5040" spans="51:75" x14ac:dyDescent="0.3">
      <c r="AY5040" s="12" t="e">
        <f>VLOOKUP(C5040,#REF!, 2,FALSE)</f>
        <v>#REF!</v>
      </c>
      <c r="BM5040" s="5" t="s">
        <v>10014</v>
      </c>
      <c r="BN5040" s="5" t="s">
        <v>1073</v>
      </c>
      <c r="BO5040" s="5" t="s">
        <v>1451</v>
      </c>
      <c r="BU5040" s="5" t="s">
        <v>10014</v>
      </c>
      <c r="BV5040" s="5" t="s">
        <v>1073</v>
      </c>
      <c r="BW5040" s="5" t="s">
        <v>1451</v>
      </c>
    </row>
    <row r="5041" spans="51:75" x14ac:dyDescent="0.3">
      <c r="AY5041" s="12" t="e">
        <f>VLOOKUP(C5041,#REF!, 2,FALSE)</f>
        <v>#REF!</v>
      </c>
      <c r="BM5041" s="5" t="s">
        <v>10015</v>
      </c>
      <c r="BN5041" s="5" t="s">
        <v>664</v>
      </c>
      <c r="BO5041" s="5" t="s">
        <v>10016</v>
      </c>
      <c r="BU5041" s="5" t="s">
        <v>10015</v>
      </c>
      <c r="BV5041" s="5" t="s">
        <v>664</v>
      </c>
      <c r="BW5041" s="5" t="s">
        <v>10016</v>
      </c>
    </row>
    <row r="5042" spans="51:75" x14ac:dyDescent="0.3">
      <c r="AY5042" s="12" t="e">
        <f>VLOOKUP(C5042,#REF!, 2,FALSE)</f>
        <v>#REF!</v>
      </c>
      <c r="BM5042" s="5" t="s">
        <v>10017</v>
      </c>
      <c r="BN5042" s="5" t="s">
        <v>670</v>
      </c>
      <c r="BO5042" s="5" t="s">
        <v>6827</v>
      </c>
      <c r="BU5042" s="5" t="s">
        <v>10017</v>
      </c>
      <c r="BV5042" s="5" t="s">
        <v>670</v>
      </c>
      <c r="BW5042" s="5" t="s">
        <v>6827</v>
      </c>
    </row>
    <row r="5043" spans="51:75" x14ac:dyDescent="0.3">
      <c r="AY5043" s="12" t="e">
        <f>VLOOKUP(C5043,#REF!, 2,FALSE)</f>
        <v>#REF!</v>
      </c>
      <c r="BM5043" s="5" t="s">
        <v>10018</v>
      </c>
      <c r="BN5043" s="5" t="s">
        <v>17000</v>
      </c>
      <c r="BO5043" s="5" t="s">
        <v>10019</v>
      </c>
      <c r="BU5043" s="5" t="s">
        <v>10018</v>
      </c>
      <c r="BV5043" s="5" t="s">
        <v>17000</v>
      </c>
      <c r="BW5043" s="5" t="s">
        <v>10019</v>
      </c>
    </row>
    <row r="5044" spans="51:75" x14ac:dyDescent="0.3">
      <c r="AY5044" s="12" t="e">
        <f>VLOOKUP(C5044,#REF!, 2,FALSE)</f>
        <v>#REF!</v>
      </c>
      <c r="BM5044" s="5" t="s">
        <v>10021</v>
      </c>
      <c r="BN5044" s="5" t="s">
        <v>633</v>
      </c>
      <c r="BO5044" s="5" t="s">
        <v>2066</v>
      </c>
      <c r="BU5044" s="5" t="s">
        <v>10021</v>
      </c>
      <c r="BV5044" s="5" t="s">
        <v>633</v>
      </c>
      <c r="BW5044" s="5" t="s">
        <v>2066</v>
      </c>
    </row>
    <row r="5045" spans="51:75" x14ac:dyDescent="0.3">
      <c r="AY5045" s="12" t="e">
        <f>VLOOKUP(C5045,#REF!, 2,FALSE)</f>
        <v>#REF!</v>
      </c>
      <c r="BM5045" s="5" t="s">
        <v>331</v>
      </c>
      <c r="BN5045" s="5" t="s">
        <v>2986</v>
      </c>
      <c r="BO5045" s="5" t="s">
        <v>2986</v>
      </c>
      <c r="BU5045" s="5" t="s">
        <v>331</v>
      </c>
      <c r="BV5045" s="5" t="s">
        <v>2986</v>
      </c>
      <c r="BW5045" s="5" t="s">
        <v>2986</v>
      </c>
    </row>
    <row r="5046" spans="51:75" x14ac:dyDescent="0.3">
      <c r="AY5046" s="12" t="e">
        <f>VLOOKUP(C5046,#REF!, 2,FALSE)</f>
        <v>#REF!</v>
      </c>
      <c r="BM5046" s="5" t="s">
        <v>10022</v>
      </c>
      <c r="BN5046" s="5" t="s">
        <v>2986</v>
      </c>
      <c r="BO5046" s="5" t="s">
        <v>1065</v>
      </c>
      <c r="BU5046" s="5" t="s">
        <v>10022</v>
      </c>
      <c r="BV5046" s="5" t="s">
        <v>2986</v>
      </c>
      <c r="BW5046" s="5" t="s">
        <v>1065</v>
      </c>
    </row>
    <row r="5047" spans="51:75" x14ac:dyDescent="0.3">
      <c r="AY5047" s="12" t="e">
        <f>VLOOKUP(C5047,#REF!, 2,FALSE)</f>
        <v>#REF!</v>
      </c>
      <c r="BM5047" s="5" t="s">
        <v>10023</v>
      </c>
      <c r="BN5047" s="5" t="s">
        <v>17000</v>
      </c>
      <c r="BO5047" s="5" t="s">
        <v>2877</v>
      </c>
      <c r="BU5047" s="5" t="s">
        <v>10023</v>
      </c>
      <c r="BV5047" s="5" t="s">
        <v>17000</v>
      </c>
      <c r="BW5047" s="5" t="s">
        <v>2877</v>
      </c>
    </row>
    <row r="5048" spans="51:75" x14ac:dyDescent="0.3">
      <c r="AY5048" s="12" t="e">
        <f>VLOOKUP(C5048,#REF!, 2,FALSE)</f>
        <v>#REF!</v>
      </c>
      <c r="BM5048" s="5" t="s">
        <v>10024</v>
      </c>
      <c r="BN5048" s="5" t="s">
        <v>2986</v>
      </c>
      <c r="BO5048" s="5" t="s">
        <v>2986</v>
      </c>
      <c r="BU5048" s="5" t="s">
        <v>10024</v>
      </c>
      <c r="BV5048" s="5" t="s">
        <v>2986</v>
      </c>
      <c r="BW5048" s="5" t="s">
        <v>2986</v>
      </c>
    </row>
    <row r="5049" spans="51:75" x14ac:dyDescent="0.3">
      <c r="AY5049" s="12" t="e">
        <f>VLOOKUP(C5049,#REF!, 2,FALSE)</f>
        <v>#REF!</v>
      </c>
      <c r="BM5049" s="5" t="s">
        <v>10025</v>
      </c>
      <c r="BN5049" s="5" t="s">
        <v>17000</v>
      </c>
      <c r="BO5049" s="5" t="s">
        <v>10026</v>
      </c>
      <c r="BU5049" s="5" t="s">
        <v>10025</v>
      </c>
      <c r="BV5049" s="5" t="s">
        <v>17000</v>
      </c>
      <c r="BW5049" s="5" t="s">
        <v>10026</v>
      </c>
    </row>
    <row r="5050" spans="51:75" x14ac:dyDescent="0.3">
      <c r="AY5050" s="12" t="e">
        <f>VLOOKUP(C5050,#REF!, 2,FALSE)</f>
        <v>#REF!</v>
      </c>
      <c r="BM5050" s="5" t="s">
        <v>10027</v>
      </c>
      <c r="BN5050" s="5" t="s">
        <v>2986</v>
      </c>
      <c r="BO5050" s="5" t="s">
        <v>10028</v>
      </c>
      <c r="BU5050" s="5" t="s">
        <v>10027</v>
      </c>
      <c r="BV5050" s="5" t="s">
        <v>2986</v>
      </c>
      <c r="BW5050" s="5" t="s">
        <v>10028</v>
      </c>
    </row>
    <row r="5051" spans="51:75" x14ac:dyDescent="0.3">
      <c r="AY5051" s="12" t="e">
        <f>VLOOKUP(C5051,#REF!, 2,FALSE)</f>
        <v>#REF!</v>
      </c>
      <c r="BM5051" s="5" t="s">
        <v>10029</v>
      </c>
      <c r="BN5051" s="5" t="s">
        <v>2986</v>
      </c>
      <c r="BO5051" s="5" t="s">
        <v>1794</v>
      </c>
      <c r="BU5051" s="5" t="s">
        <v>10029</v>
      </c>
      <c r="BV5051" s="5" t="s">
        <v>2986</v>
      </c>
      <c r="BW5051" s="5" t="s">
        <v>1794</v>
      </c>
    </row>
    <row r="5052" spans="51:75" x14ac:dyDescent="0.3">
      <c r="AY5052" s="12" t="e">
        <f>VLOOKUP(C5052,#REF!, 2,FALSE)</f>
        <v>#REF!</v>
      </c>
      <c r="BM5052" s="5" t="s">
        <v>10030</v>
      </c>
      <c r="BN5052" s="5" t="s">
        <v>844</v>
      </c>
      <c r="BO5052" s="5" t="s">
        <v>1389</v>
      </c>
      <c r="BU5052" s="5" t="s">
        <v>10030</v>
      </c>
      <c r="BV5052" s="5" t="s">
        <v>844</v>
      </c>
      <c r="BW5052" s="5" t="s">
        <v>1389</v>
      </c>
    </row>
    <row r="5053" spans="51:75" x14ac:dyDescent="0.3">
      <c r="AY5053" s="12" t="e">
        <f>VLOOKUP(C5053,#REF!, 2,FALSE)</f>
        <v>#REF!</v>
      </c>
      <c r="BM5053" s="5" t="s">
        <v>10031</v>
      </c>
      <c r="BN5053" s="5" t="s">
        <v>931</v>
      </c>
      <c r="BO5053" s="5" t="s">
        <v>2299</v>
      </c>
      <c r="BU5053" s="5" t="s">
        <v>10031</v>
      </c>
      <c r="BV5053" s="5" t="s">
        <v>931</v>
      </c>
      <c r="BW5053" s="5" t="s">
        <v>2299</v>
      </c>
    </row>
    <row r="5054" spans="51:75" x14ac:dyDescent="0.3">
      <c r="AY5054" s="12" t="e">
        <f>VLOOKUP(C5054,#REF!, 2,FALSE)</f>
        <v>#REF!</v>
      </c>
      <c r="BM5054" s="5" t="s">
        <v>10032</v>
      </c>
      <c r="BN5054" s="5" t="s">
        <v>2986</v>
      </c>
      <c r="BO5054" s="5" t="s">
        <v>2986</v>
      </c>
      <c r="BU5054" s="5" t="s">
        <v>10032</v>
      </c>
      <c r="BV5054" s="5" t="s">
        <v>2986</v>
      </c>
      <c r="BW5054" s="5" t="s">
        <v>2986</v>
      </c>
    </row>
    <row r="5055" spans="51:75" x14ac:dyDescent="0.3">
      <c r="AY5055" s="12" t="e">
        <f>VLOOKUP(C5055,#REF!, 2,FALSE)</f>
        <v>#REF!</v>
      </c>
      <c r="BM5055" s="5" t="s">
        <v>10033</v>
      </c>
      <c r="BN5055" s="5" t="s">
        <v>2986</v>
      </c>
      <c r="BO5055" s="5" t="s">
        <v>917</v>
      </c>
      <c r="BU5055" s="5" t="s">
        <v>10033</v>
      </c>
      <c r="BV5055" s="5" t="s">
        <v>2986</v>
      </c>
      <c r="BW5055" s="5" t="s">
        <v>917</v>
      </c>
    </row>
    <row r="5056" spans="51:75" x14ac:dyDescent="0.3">
      <c r="AY5056" s="12" t="e">
        <f>VLOOKUP(C5056,#REF!, 2,FALSE)</f>
        <v>#REF!</v>
      </c>
      <c r="BM5056" s="5" t="s">
        <v>1805</v>
      </c>
      <c r="BN5056" s="5" t="s">
        <v>2986</v>
      </c>
      <c r="BO5056" s="5" t="s">
        <v>6791</v>
      </c>
      <c r="BU5056" s="5" t="s">
        <v>1805</v>
      </c>
      <c r="BV5056" s="5" t="s">
        <v>2986</v>
      </c>
      <c r="BW5056" s="5" t="s">
        <v>6791</v>
      </c>
    </row>
    <row r="5057" spans="51:75" x14ac:dyDescent="0.3">
      <c r="AY5057" s="12" t="e">
        <f>VLOOKUP(C5057,#REF!, 2,FALSE)</f>
        <v>#REF!</v>
      </c>
      <c r="BM5057" s="5" t="s">
        <v>10034</v>
      </c>
      <c r="BN5057" s="5" t="s">
        <v>2986</v>
      </c>
      <c r="BO5057" s="5" t="s">
        <v>10035</v>
      </c>
      <c r="BU5057" s="5" t="s">
        <v>10034</v>
      </c>
      <c r="BV5057" s="5" t="s">
        <v>2986</v>
      </c>
      <c r="BW5057" s="5" t="s">
        <v>10035</v>
      </c>
    </row>
    <row r="5058" spans="51:75" x14ac:dyDescent="0.3">
      <c r="AY5058" s="12" t="e">
        <f>VLOOKUP(C5058,#REF!, 2,FALSE)</f>
        <v>#REF!</v>
      </c>
      <c r="BM5058" s="5" t="s">
        <v>10037</v>
      </c>
      <c r="BN5058" s="5" t="s">
        <v>2986</v>
      </c>
      <c r="BO5058" s="5" t="s">
        <v>10038</v>
      </c>
      <c r="BU5058" s="5" t="s">
        <v>10037</v>
      </c>
      <c r="BV5058" s="5" t="s">
        <v>2986</v>
      </c>
      <c r="BW5058" s="5" t="s">
        <v>10038</v>
      </c>
    </row>
    <row r="5059" spans="51:75" x14ac:dyDescent="0.3">
      <c r="AY5059" s="12" t="e">
        <f>VLOOKUP(C5059,#REF!, 2,FALSE)</f>
        <v>#REF!</v>
      </c>
      <c r="BM5059" s="5" t="s">
        <v>1806</v>
      </c>
      <c r="BN5059" s="5" t="s">
        <v>2986</v>
      </c>
      <c r="BO5059" s="5" t="s">
        <v>2986</v>
      </c>
      <c r="BU5059" s="5" t="s">
        <v>1806</v>
      </c>
      <c r="BV5059" s="5" t="s">
        <v>2986</v>
      </c>
      <c r="BW5059" s="5" t="s">
        <v>2986</v>
      </c>
    </row>
    <row r="5060" spans="51:75" x14ac:dyDescent="0.3">
      <c r="AY5060" s="12" t="e">
        <f>VLOOKUP(C5060,#REF!, 2,FALSE)</f>
        <v>#REF!</v>
      </c>
      <c r="BM5060" s="5" t="s">
        <v>1810</v>
      </c>
      <c r="BN5060" s="5" t="s">
        <v>2986</v>
      </c>
      <c r="BO5060" s="5" t="s">
        <v>10039</v>
      </c>
      <c r="BU5060" s="5" t="s">
        <v>1810</v>
      </c>
      <c r="BV5060" s="5" t="s">
        <v>2986</v>
      </c>
      <c r="BW5060" s="5" t="s">
        <v>10039</v>
      </c>
    </row>
    <row r="5061" spans="51:75" x14ac:dyDescent="0.3">
      <c r="AY5061" s="12" t="e">
        <f>VLOOKUP(C5061,#REF!, 2,FALSE)</f>
        <v>#REF!</v>
      </c>
      <c r="BM5061" s="5" t="s">
        <v>10040</v>
      </c>
      <c r="BN5061" s="5" t="s">
        <v>2986</v>
      </c>
      <c r="BO5061" s="5" t="s">
        <v>9542</v>
      </c>
      <c r="BU5061" s="5" t="s">
        <v>10040</v>
      </c>
      <c r="BV5061" s="5" t="s">
        <v>2986</v>
      </c>
      <c r="BW5061" s="5" t="s">
        <v>9542</v>
      </c>
    </row>
    <row r="5062" spans="51:75" x14ac:dyDescent="0.3">
      <c r="AY5062" s="12" t="e">
        <f>VLOOKUP(C5062,#REF!, 2,FALSE)</f>
        <v>#REF!</v>
      </c>
      <c r="BM5062" s="5" t="s">
        <v>10043</v>
      </c>
      <c r="BN5062" s="5" t="s">
        <v>2986</v>
      </c>
      <c r="BO5062" s="5" t="s">
        <v>9542</v>
      </c>
      <c r="BU5062" s="5" t="s">
        <v>10043</v>
      </c>
      <c r="BV5062" s="5" t="s">
        <v>2986</v>
      </c>
      <c r="BW5062" s="5" t="s">
        <v>9542</v>
      </c>
    </row>
    <row r="5063" spans="51:75" x14ac:dyDescent="0.3">
      <c r="AY5063" s="12" t="e">
        <f>VLOOKUP(C5063,#REF!, 2,FALSE)</f>
        <v>#REF!</v>
      </c>
      <c r="BM5063" s="5" t="s">
        <v>10044</v>
      </c>
      <c r="BN5063" s="5" t="s">
        <v>2986</v>
      </c>
      <c r="BO5063" s="5" t="s">
        <v>10045</v>
      </c>
      <c r="BU5063" s="5" t="s">
        <v>10044</v>
      </c>
      <c r="BV5063" s="5" t="s">
        <v>2986</v>
      </c>
      <c r="BW5063" s="5" t="s">
        <v>10045</v>
      </c>
    </row>
    <row r="5064" spans="51:75" x14ac:dyDescent="0.3">
      <c r="AY5064" s="12" t="e">
        <f>VLOOKUP(C5064,#REF!, 2,FALSE)</f>
        <v>#REF!</v>
      </c>
      <c r="BM5064" s="5" t="s">
        <v>10046</v>
      </c>
      <c r="BN5064" s="5" t="s">
        <v>2986</v>
      </c>
      <c r="BO5064" s="5" t="s">
        <v>4895</v>
      </c>
      <c r="BU5064" s="5" t="s">
        <v>10046</v>
      </c>
      <c r="BV5064" s="5" t="s">
        <v>2986</v>
      </c>
      <c r="BW5064" s="5" t="s">
        <v>4895</v>
      </c>
    </row>
    <row r="5065" spans="51:75" x14ac:dyDescent="0.3">
      <c r="AY5065" s="12" t="e">
        <f>VLOOKUP(C5065,#REF!, 2,FALSE)</f>
        <v>#REF!</v>
      </c>
      <c r="BM5065" s="5" t="s">
        <v>10047</v>
      </c>
      <c r="BN5065" s="5" t="s">
        <v>2986</v>
      </c>
      <c r="BO5065" s="5" t="s">
        <v>10048</v>
      </c>
      <c r="BU5065" s="5" t="s">
        <v>10047</v>
      </c>
      <c r="BV5065" s="5" t="s">
        <v>2986</v>
      </c>
      <c r="BW5065" s="5" t="s">
        <v>10048</v>
      </c>
    </row>
    <row r="5066" spans="51:75" x14ac:dyDescent="0.3">
      <c r="AY5066" s="12" t="e">
        <f>VLOOKUP(C5066,#REF!, 2,FALSE)</f>
        <v>#REF!</v>
      </c>
      <c r="BM5066" s="5" t="s">
        <v>10049</v>
      </c>
      <c r="BN5066" s="5" t="s">
        <v>623</v>
      </c>
      <c r="BO5066" s="5" t="s">
        <v>10050</v>
      </c>
      <c r="BU5066" s="5" t="s">
        <v>10049</v>
      </c>
      <c r="BV5066" s="5" t="s">
        <v>623</v>
      </c>
      <c r="BW5066" s="5" t="s">
        <v>10050</v>
      </c>
    </row>
    <row r="5067" spans="51:75" x14ac:dyDescent="0.3">
      <c r="AY5067" s="12" t="e">
        <f>VLOOKUP(C5067,#REF!, 2,FALSE)</f>
        <v>#REF!</v>
      </c>
      <c r="BM5067" s="5" t="s">
        <v>10051</v>
      </c>
      <c r="BN5067" s="5" t="s">
        <v>640</v>
      </c>
      <c r="BO5067" s="5" t="s">
        <v>7488</v>
      </c>
      <c r="BU5067" s="5" t="s">
        <v>10051</v>
      </c>
      <c r="BV5067" s="5" t="s">
        <v>640</v>
      </c>
      <c r="BW5067" s="5" t="s">
        <v>7488</v>
      </c>
    </row>
    <row r="5068" spans="51:75" x14ac:dyDescent="0.3">
      <c r="AY5068" s="12" t="e">
        <f>VLOOKUP(C5068,#REF!, 2,FALSE)</f>
        <v>#REF!</v>
      </c>
      <c r="BM5068" s="5" t="s">
        <v>10052</v>
      </c>
      <c r="BN5068" s="5" t="s">
        <v>670</v>
      </c>
      <c r="BO5068" s="5" t="s">
        <v>10053</v>
      </c>
      <c r="BU5068" s="5" t="s">
        <v>10052</v>
      </c>
      <c r="BV5068" s="5" t="s">
        <v>670</v>
      </c>
      <c r="BW5068" s="5" t="s">
        <v>10053</v>
      </c>
    </row>
    <row r="5069" spans="51:75" x14ac:dyDescent="0.3">
      <c r="AY5069" s="12" t="e">
        <f>VLOOKUP(C5069,#REF!, 2,FALSE)</f>
        <v>#REF!</v>
      </c>
      <c r="BM5069" s="5" t="s">
        <v>10054</v>
      </c>
      <c r="BN5069" s="5" t="s">
        <v>625</v>
      </c>
      <c r="BO5069" s="5" t="s">
        <v>7688</v>
      </c>
      <c r="BU5069" s="5" t="s">
        <v>10054</v>
      </c>
      <c r="BV5069" s="5" t="s">
        <v>625</v>
      </c>
      <c r="BW5069" s="5" t="s">
        <v>7688</v>
      </c>
    </row>
    <row r="5070" spans="51:75" x14ac:dyDescent="0.3">
      <c r="AY5070" s="12" t="e">
        <f>VLOOKUP(C5070,#REF!, 2,FALSE)</f>
        <v>#REF!</v>
      </c>
      <c r="BM5070" s="5" t="s">
        <v>1811</v>
      </c>
      <c r="BN5070" s="5" t="s">
        <v>658</v>
      </c>
      <c r="BO5070" s="5" t="s">
        <v>10055</v>
      </c>
      <c r="BU5070" s="5" t="s">
        <v>1811</v>
      </c>
      <c r="BV5070" s="5" t="s">
        <v>658</v>
      </c>
      <c r="BW5070" s="5" t="s">
        <v>10055</v>
      </c>
    </row>
    <row r="5071" spans="51:75" x14ac:dyDescent="0.3">
      <c r="AY5071" s="12" t="e">
        <f>VLOOKUP(C5071,#REF!, 2,FALSE)</f>
        <v>#REF!</v>
      </c>
      <c r="BM5071" s="5" t="s">
        <v>10056</v>
      </c>
      <c r="BN5071" s="5" t="s">
        <v>2986</v>
      </c>
      <c r="BO5071" s="5" t="s">
        <v>2986</v>
      </c>
      <c r="BU5071" s="5" t="s">
        <v>10056</v>
      </c>
      <c r="BV5071" s="5" t="s">
        <v>2986</v>
      </c>
      <c r="BW5071" s="5" t="s">
        <v>2986</v>
      </c>
    </row>
    <row r="5072" spans="51:75" x14ac:dyDescent="0.3">
      <c r="AY5072" s="12" t="e">
        <f>VLOOKUP(C5072,#REF!, 2,FALSE)</f>
        <v>#REF!</v>
      </c>
      <c r="BM5072" s="5" t="s">
        <v>10057</v>
      </c>
      <c r="BN5072" s="5" t="s">
        <v>2986</v>
      </c>
      <c r="BO5072" s="5" t="s">
        <v>2986</v>
      </c>
      <c r="BU5072" s="5" t="s">
        <v>10057</v>
      </c>
      <c r="BV5072" s="5" t="s">
        <v>2986</v>
      </c>
      <c r="BW5072" s="5" t="s">
        <v>2986</v>
      </c>
    </row>
    <row r="5073" spans="51:75" x14ac:dyDescent="0.3">
      <c r="AY5073" s="12" t="e">
        <f>VLOOKUP(C5073,#REF!, 2,FALSE)</f>
        <v>#REF!</v>
      </c>
      <c r="BM5073" s="5" t="s">
        <v>10058</v>
      </c>
      <c r="BN5073" s="5" t="s">
        <v>2986</v>
      </c>
      <c r="BO5073" s="5" t="s">
        <v>1057</v>
      </c>
      <c r="BU5073" s="5" t="s">
        <v>10058</v>
      </c>
      <c r="BV5073" s="5" t="s">
        <v>2986</v>
      </c>
      <c r="BW5073" s="5" t="s">
        <v>1057</v>
      </c>
    </row>
    <row r="5074" spans="51:75" x14ac:dyDescent="0.3">
      <c r="AY5074" s="12" t="e">
        <f>VLOOKUP(C5074,#REF!, 2,FALSE)</f>
        <v>#REF!</v>
      </c>
      <c r="BM5074" s="5" t="s">
        <v>10060</v>
      </c>
      <c r="BN5074" s="5" t="s">
        <v>2986</v>
      </c>
      <c r="BO5074" s="5" t="s">
        <v>8933</v>
      </c>
      <c r="BU5074" s="5" t="s">
        <v>10060</v>
      </c>
      <c r="BV5074" s="5" t="s">
        <v>2986</v>
      </c>
      <c r="BW5074" s="5" t="s">
        <v>8933</v>
      </c>
    </row>
    <row r="5075" spans="51:75" x14ac:dyDescent="0.3">
      <c r="AY5075" s="12" t="e">
        <f>VLOOKUP(C5075,#REF!, 2,FALSE)</f>
        <v>#REF!</v>
      </c>
      <c r="BM5075" s="5" t="s">
        <v>10061</v>
      </c>
      <c r="BN5075" s="5" t="s">
        <v>2986</v>
      </c>
      <c r="BO5075" s="5" t="s">
        <v>1057</v>
      </c>
      <c r="BU5075" s="5" t="s">
        <v>10061</v>
      </c>
      <c r="BV5075" s="5" t="s">
        <v>2986</v>
      </c>
      <c r="BW5075" s="5" t="s">
        <v>1057</v>
      </c>
    </row>
    <row r="5076" spans="51:75" x14ac:dyDescent="0.3">
      <c r="AY5076" s="12" t="e">
        <f>VLOOKUP(C5076,#REF!, 2,FALSE)</f>
        <v>#REF!</v>
      </c>
      <c r="BM5076" s="5" t="s">
        <v>10062</v>
      </c>
      <c r="BN5076" s="5" t="s">
        <v>2986</v>
      </c>
      <c r="BO5076" s="5" t="s">
        <v>2986</v>
      </c>
      <c r="BU5076" s="5" t="s">
        <v>10062</v>
      </c>
      <c r="BV5076" s="5" t="s">
        <v>2986</v>
      </c>
      <c r="BW5076" s="5" t="s">
        <v>2986</v>
      </c>
    </row>
    <row r="5077" spans="51:75" x14ac:dyDescent="0.3">
      <c r="AY5077" s="12" t="e">
        <f>VLOOKUP(C5077,#REF!, 2,FALSE)</f>
        <v>#REF!</v>
      </c>
      <c r="BM5077" s="5" t="s">
        <v>1812</v>
      </c>
      <c r="BN5077" s="5" t="s">
        <v>2986</v>
      </c>
      <c r="BO5077" s="5" t="s">
        <v>10063</v>
      </c>
      <c r="BU5077" s="5" t="s">
        <v>1812</v>
      </c>
      <c r="BV5077" s="5" t="s">
        <v>2986</v>
      </c>
      <c r="BW5077" s="5" t="s">
        <v>10063</v>
      </c>
    </row>
    <row r="5078" spans="51:75" x14ac:dyDescent="0.3">
      <c r="AY5078" s="12" t="e">
        <f>VLOOKUP(C5078,#REF!, 2,FALSE)</f>
        <v>#REF!</v>
      </c>
      <c r="BM5078" s="5" t="s">
        <v>338</v>
      </c>
      <c r="BN5078" s="5" t="s">
        <v>2986</v>
      </c>
      <c r="BO5078" s="5" t="s">
        <v>10064</v>
      </c>
      <c r="BU5078" s="5" t="s">
        <v>338</v>
      </c>
      <c r="BV5078" s="5" t="s">
        <v>2986</v>
      </c>
      <c r="BW5078" s="5" t="s">
        <v>10064</v>
      </c>
    </row>
    <row r="5079" spans="51:75" x14ac:dyDescent="0.3">
      <c r="AY5079" s="12" t="e">
        <f>VLOOKUP(C5079,#REF!, 2,FALSE)</f>
        <v>#REF!</v>
      </c>
      <c r="BM5079" s="5" t="s">
        <v>10065</v>
      </c>
      <c r="BN5079" s="5" t="s">
        <v>865</v>
      </c>
      <c r="BO5079" s="5" t="s">
        <v>8266</v>
      </c>
      <c r="BU5079" s="5" t="s">
        <v>10065</v>
      </c>
      <c r="BV5079" s="5" t="s">
        <v>865</v>
      </c>
      <c r="BW5079" s="5" t="s">
        <v>8266</v>
      </c>
    </row>
    <row r="5080" spans="51:75" x14ac:dyDescent="0.3">
      <c r="AY5080" s="12" t="e">
        <f>VLOOKUP(C5080,#REF!, 2,FALSE)</f>
        <v>#REF!</v>
      </c>
      <c r="BM5080" s="5" t="s">
        <v>10066</v>
      </c>
      <c r="BN5080" s="5" t="s">
        <v>2986</v>
      </c>
      <c r="BO5080" s="5" t="s">
        <v>9373</v>
      </c>
      <c r="BU5080" s="5" t="s">
        <v>10066</v>
      </c>
      <c r="BV5080" s="5" t="s">
        <v>2986</v>
      </c>
      <c r="BW5080" s="5" t="s">
        <v>9373</v>
      </c>
    </row>
    <row r="5081" spans="51:75" x14ac:dyDescent="0.3">
      <c r="AY5081" s="12" t="e">
        <f>VLOOKUP(C5081,#REF!, 2,FALSE)</f>
        <v>#REF!</v>
      </c>
      <c r="BM5081" s="5" t="s">
        <v>10067</v>
      </c>
      <c r="BN5081" s="5" t="s">
        <v>2986</v>
      </c>
      <c r="BO5081" s="5" t="s">
        <v>10068</v>
      </c>
      <c r="BU5081" s="5" t="s">
        <v>10067</v>
      </c>
      <c r="BV5081" s="5" t="s">
        <v>2986</v>
      </c>
      <c r="BW5081" s="5" t="s">
        <v>10068</v>
      </c>
    </row>
    <row r="5082" spans="51:75" x14ac:dyDescent="0.3">
      <c r="AY5082" s="12" t="e">
        <f>VLOOKUP(C5082,#REF!, 2,FALSE)</f>
        <v>#REF!</v>
      </c>
      <c r="BM5082" s="5" t="s">
        <v>1813</v>
      </c>
      <c r="BN5082" s="5" t="s">
        <v>2986</v>
      </c>
      <c r="BO5082" s="5" t="s">
        <v>10069</v>
      </c>
      <c r="BU5082" s="5" t="s">
        <v>1813</v>
      </c>
      <c r="BV5082" s="5" t="s">
        <v>2986</v>
      </c>
      <c r="BW5082" s="5" t="s">
        <v>10069</v>
      </c>
    </row>
    <row r="5083" spans="51:75" x14ac:dyDescent="0.3">
      <c r="AY5083" s="12" t="e">
        <f>VLOOKUP(C5083,#REF!, 2,FALSE)</f>
        <v>#REF!</v>
      </c>
      <c r="BM5083" s="5" t="s">
        <v>10070</v>
      </c>
      <c r="BN5083" s="5" t="s">
        <v>2986</v>
      </c>
      <c r="BO5083" s="5" t="s">
        <v>9025</v>
      </c>
      <c r="BU5083" s="5" t="s">
        <v>10070</v>
      </c>
      <c r="BV5083" s="5" t="s">
        <v>2986</v>
      </c>
      <c r="BW5083" s="5" t="s">
        <v>9025</v>
      </c>
    </row>
    <row r="5084" spans="51:75" x14ac:dyDescent="0.3">
      <c r="AY5084" s="12" t="e">
        <f>VLOOKUP(C5084,#REF!, 2,FALSE)</f>
        <v>#REF!</v>
      </c>
      <c r="BM5084" s="5" t="s">
        <v>10071</v>
      </c>
      <c r="BN5084" s="5" t="s">
        <v>2986</v>
      </c>
      <c r="BO5084" s="5" t="s">
        <v>7363</v>
      </c>
      <c r="BU5084" s="5" t="s">
        <v>10071</v>
      </c>
      <c r="BV5084" s="5" t="s">
        <v>2986</v>
      </c>
      <c r="BW5084" s="5" t="s">
        <v>7363</v>
      </c>
    </row>
    <row r="5085" spans="51:75" x14ac:dyDescent="0.3">
      <c r="AY5085" s="12" t="e">
        <f>VLOOKUP(C5085,#REF!, 2,FALSE)</f>
        <v>#REF!</v>
      </c>
      <c r="BM5085" s="5" t="s">
        <v>10072</v>
      </c>
      <c r="BN5085" s="5" t="s">
        <v>2986</v>
      </c>
      <c r="BO5085" s="5" t="s">
        <v>1050</v>
      </c>
      <c r="BU5085" s="5" t="s">
        <v>10072</v>
      </c>
      <c r="BV5085" s="5" t="s">
        <v>2986</v>
      </c>
      <c r="BW5085" s="5" t="s">
        <v>1050</v>
      </c>
    </row>
    <row r="5086" spans="51:75" x14ac:dyDescent="0.3">
      <c r="AY5086" s="12" t="e">
        <f>VLOOKUP(C5086,#REF!, 2,FALSE)</f>
        <v>#REF!</v>
      </c>
      <c r="BM5086" s="5" t="s">
        <v>10073</v>
      </c>
      <c r="BN5086" s="5" t="s">
        <v>3010</v>
      </c>
      <c r="BO5086" s="5" t="s">
        <v>3265</v>
      </c>
      <c r="BU5086" s="5" t="s">
        <v>10073</v>
      </c>
      <c r="BV5086" s="5" t="s">
        <v>3010</v>
      </c>
      <c r="BW5086" s="5" t="s">
        <v>3265</v>
      </c>
    </row>
    <row r="5087" spans="51:75" x14ac:dyDescent="0.3">
      <c r="AY5087" s="12" t="e">
        <f>VLOOKUP(C5087,#REF!, 2,FALSE)</f>
        <v>#REF!</v>
      </c>
      <c r="BM5087" s="5" t="s">
        <v>330</v>
      </c>
      <c r="BN5087" s="5" t="s">
        <v>2986</v>
      </c>
      <c r="BO5087" s="5" t="s">
        <v>2986</v>
      </c>
      <c r="BU5087" s="5" t="s">
        <v>330</v>
      </c>
      <c r="BV5087" s="5" t="s">
        <v>2986</v>
      </c>
      <c r="BW5087" s="5" t="s">
        <v>2986</v>
      </c>
    </row>
    <row r="5088" spans="51:75" x14ac:dyDescent="0.3">
      <c r="AY5088" s="12" t="e">
        <f>VLOOKUP(C5088,#REF!, 2,FALSE)</f>
        <v>#REF!</v>
      </c>
      <c r="BM5088" s="5" t="s">
        <v>10074</v>
      </c>
      <c r="BN5088" s="5" t="s">
        <v>3007</v>
      </c>
      <c r="BO5088" s="5" t="s">
        <v>2986</v>
      </c>
      <c r="BU5088" s="5" t="s">
        <v>10074</v>
      </c>
      <c r="BV5088" s="5" t="s">
        <v>3007</v>
      </c>
      <c r="BW5088" s="5" t="s">
        <v>2986</v>
      </c>
    </row>
    <row r="5089" spans="51:75" x14ac:dyDescent="0.3">
      <c r="AY5089" s="12" t="e">
        <f>VLOOKUP(C5089,#REF!, 2,FALSE)</f>
        <v>#REF!</v>
      </c>
      <c r="BM5089" s="5" t="s">
        <v>10075</v>
      </c>
      <c r="BN5089" s="5" t="s">
        <v>1142</v>
      </c>
      <c r="BO5089" s="5" t="s">
        <v>5027</v>
      </c>
      <c r="BU5089" s="5" t="s">
        <v>10075</v>
      </c>
      <c r="BV5089" s="5" t="s">
        <v>1142</v>
      </c>
      <c r="BW5089" s="5" t="s">
        <v>5027</v>
      </c>
    </row>
    <row r="5090" spans="51:75" x14ac:dyDescent="0.3">
      <c r="AY5090" s="12" t="e">
        <f>VLOOKUP(C5090,#REF!, 2,FALSE)</f>
        <v>#REF!</v>
      </c>
      <c r="BM5090" s="5" t="s">
        <v>10076</v>
      </c>
      <c r="BN5090" s="5" t="s">
        <v>2986</v>
      </c>
      <c r="BO5090" s="5" t="s">
        <v>9749</v>
      </c>
      <c r="BU5090" s="5" t="s">
        <v>10076</v>
      </c>
      <c r="BV5090" s="5" t="s">
        <v>2986</v>
      </c>
      <c r="BW5090" s="5" t="s">
        <v>9749</v>
      </c>
    </row>
    <row r="5091" spans="51:75" x14ac:dyDescent="0.3">
      <c r="AY5091" s="12" t="e">
        <f>VLOOKUP(C5091,#REF!, 2,FALSE)</f>
        <v>#REF!</v>
      </c>
      <c r="BM5091" s="5" t="s">
        <v>10077</v>
      </c>
      <c r="BN5091" s="5" t="s">
        <v>2986</v>
      </c>
      <c r="BO5091" s="5" t="s">
        <v>10078</v>
      </c>
      <c r="BU5091" s="5" t="s">
        <v>10077</v>
      </c>
      <c r="BV5091" s="5" t="s">
        <v>2986</v>
      </c>
      <c r="BW5091" s="5" t="s">
        <v>10078</v>
      </c>
    </row>
    <row r="5092" spans="51:75" x14ac:dyDescent="0.3">
      <c r="AY5092" s="12" t="e">
        <f>VLOOKUP(C5092,#REF!, 2,FALSE)</f>
        <v>#REF!</v>
      </c>
      <c r="BM5092" s="5" t="s">
        <v>10079</v>
      </c>
      <c r="BN5092" s="5" t="s">
        <v>2986</v>
      </c>
      <c r="BO5092" s="5" t="s">
        <v>7388</v>
      </c>
      <c r="BU5092" s="5" t="s">
        <v>10079</v>
      </c>
      <c r="BV5092" s="5" t="s">
        <v>2986</v>
      </c>
      <c r="BW5092" s="5" t="s">
        <v>7388</v>
      </c>
    </row>
    <row r="5093" spans="51:75" x14ac:dyDescent="0.3">
      <c r="AY5093" s="12" t="e">
        <f>VLOOKUP(C5093,#REF!, 2,FALSE)</f>
        <v>#REF!</v>
      </c>
      <c r="BM5093" s="5" t="s">
        <v>10080</v>
      </c>
      <c r="BN5093" s="5" t="s">
        <v>2986</v>
      </c>
      <c r="BO5093" s="5" t="s">
        <v>4640</v>
      </c>
      <c r="BU5093" s="5" t="s">
        <v>10080</v>
      </c>
      <c r="BV5093" s="5" t="s">
        <v>2986</v>
      </c>
      <c r="BW5093" s="5" t="s">
        <v>4640</v>
      </c>
    </row>
    <row r="5094" spans="51:75" x14ac:dyDescent="0.3">
      <c r="AY5094" s="12" t="e">
        <f>VLOOKUP(C5094,#REF!, 2,FALSE)</f>
        <v>#REF!</v>
      </c>
      <c r="BM5094" s="5" t="s">
        <v>10081</v>
      </c>
      <c r="BN5094" s="5" t="s">
        <v>783</v>
      </c>
      <c r="BO5094" s="5" t="s">
        <v>999</v>
      </c>
      <c r="BU5094" s="5" t="s">
        <v>10081</v>
      </c>
      <c r="BV5094" s="5" t="s">
        <v>783</v>
      </c>
      <c r="BW5094" s="5" t="s">
        <v>999</v>
      </c>
    </row>
    <row r="5095" spans="51:75" x14ac:dyDescent="0.3">
      <c r="AY5095" s="12" t="e">
        <f>VLOOKUP(C5095,#REF!, 2,FALSE)</f>
        <v>#REF!</v>
      </c>
      <c r="BM5095" s="5" t="s">
        <v>10082</v>
      </c>
      <c r="BN5095" s="5" t="s">
        <v>658</v>
      </c>
      <c r="BO5095" s="5" t="s">
        <v>8902</v>
      </c>
      <c r="BU5095" s="5" t="s">
        <v>10082</v>
      </c>
      <c r="BV5095" s="5" t="s">
        <v>658</v>
      </c>
      <c r="BW5095" s="5" t="s">
        <v>8902</v>
      </c>
    </row>
    <row r="5096" spans="51:75" x14ac:dyDescent="0.3">
      <c r="AY5096" s="12" t="e">
        <f>VLOOKUP(C5096,#REF!, 2,FALSE)</f>
        <v>#REF!</v>
      </c>
      <c r="BM5096" s="5" t="s">
        <v>1816</v>
      </c>
      <c r="BN5096" s="5" t="s">
        <v>855</v>
      </c>
      <c r="BO5096" s="5" t="s">
        <v>4018</v>
      </c>
      <c r="BU5096" s="5" t="s">
        <v>1816</v>
      </c>
      <c r="BV5096" s="5" t="s">
        <v>855</v>
      </c>
      <c r="BW5096" s="5" t="s">
        <v>4018</v>
      </c>
    </row>
    <row r="5097" spans="51:75" x14ac:dyDescent="0.3">
      <c r="AY5097" s="12" t="e">
        <f>VLOOKUP(C5097,#REF!, 2,FALSE)</f>
        <v>#REF!</v>
      </c>
      <c r="BM5097" s="5" t="s">
        <v>10083</v>
      </c>
      <c r="BN5097" s="5" t="s">
        <v>664</v>
      </c>
      <c r="BO5097" s="5" t="s">
        <v>10084</v>
      </c>
      <c r="BU5097" s="5" t="s">
        <v>10083</v>
      </c>
      <c r="BV5097" s="5" t="s">
        <v>664</v>
      </c>
      <c r="BW5097" s="5" t="s">
        <v>10084</v>
      </c>
    </row>
    <row r="5098" spans="51:75" x14ac:dyDescent="0.3">
      <c r="AY5098" s="12" t="e">
        <f>VLOOKUP(C5098,#REF!, 2,FALSE)</f>
        <v>#REF!</v>
      </c>
      <c r="BM5098" s="5" t="s">
        <v>10086</v>
      </c>
      <c r="BN5098" s="5" t="s">
        <v>658</v>
      </c>
      <c r="BO5098" s="5" t="s">
        <v>10087</v>
      </c>
      <c r="BU5098" s="5" t="s">
        <v>10086</v>
      </c>
      <c r="BV5098" s="5" t="s">
        <v>658</v>
      </c>
      <c r="BW5098" s="5" t="s">
        <v>10087</v>
      </c>
    </row>
    <row r="5099" spans="51:75" x14ac:dyDescent="0.3">
      <c r="AY5099" s="12" t="e">
        <f>VLOOKUP(C5099,#REF!, 2,FALSE)</f>
        <v>#REF!</v>
      </c>
      <c r="BM5099" s="5" t="s">
        <v>10089</v>
      </c>
      <c r="BN5099" s="5" t="s">
        <v>640</v>
      </c>
      <c r="BO5099" s="5" t="s">
        <v>8089</v>
      </c>
      <c r="BU5099" s="5" t="s">
        <v>10089</v>
      </c>
      <c r="BV5099" s="5" t="s">
        <v>640</v>
      </c>
      <c r="BW5099" s="5" t="s">
        <v>8089</v>
      </c>
    </row>
    <row r="5100" spans="51:75" x14ac:dyDescent="0.3">
      <c r="AY5100" s="12" t="e">
        <f>VLOOKUP(C5100,#REF!, 2,FALSE)</f>
        <v>#REF!</v>
      </c>
      <c r="BM5100" s="5" t="s">
        <v>10090</v>
      </c>
      <c r="BN5100" s="5" t="s">
        <v>616</v>
      </c>
      <c r="BO5100" s="5" t="s">
        <v>2011</v>
      </c>
      <c r="BU5100" s="5" t="s">
        <v>10090</v>
      </c>
      <c r="BV5100" s="5" t="s">
        <v>616</v>
      </c>
      <c r="BW5100" s="5" t="s">
        <v>2011</v>
      </c>
    </row>
    <row r="5101" spans="51:75" x14ac:dyDescent="0.3">
      <c r="AY5101" s="12" t="e">
        <f>VLOOKUP(C5101,#REF!, 2,FALSE)</f>
        <v>#REF!</v>
      </c>
      <c r="BM5101" s="5" t="s">
        <v>10091</v>
      </c>
      <c r="BN5101" s="5" t="s">
        <v>633</v>
      </c>
      <c r="BO5101" s="5" t="s">
        <v>10092</v>
      </c>
      <c r="BU5101" s="5" t="s">
        <v>10091</v>
      </c>
      <c r="BV5101" s="5" t="s">
        <v>633</v>
      </c>
      <c r="BW5101" s="5" t="s">
        <v>10092</v>
      </c>
    </row>
    <row r="5102" spans="51:75" x14ac:dyDescent="0.3">
      <c r="AY5102" s="12" t="e">
        <f>VLOOKUP(C5102,#REF!, 2,FALSE)</f>
        <v>#REF!</v>
      </c>
      <c r="BM5102" s="5" t="s">
        <v>10093</v>
      </c>
      <c r="BN5102" s="5" t="s">
        <v>3092</v>
      </c>
      <c r="BO5102" s="5" t="s">
        <v>10094</v>
      </c>
      <c r="BU5102" s="5" t="s">
        <v>10093</v>
      </c>
      <c r="BV5102" s="5" t="s">
        <v>3092</v>
      </c>
      <c r="BW5102" s="5" t="s">
        <v>10094</v>
      </c>
    </row>
    <row r="5103" spans="51:75" x14ac:dyDescent="0.3">
      <c r="AY5103" s="12" t="e">
        <f>VLOOKUP(C5103,#REF!, 2,FALSE)</f>
        <v>#REF!</v>
      </c>
      <c r="BM5103" s="5" t="s">
        <v>10095</v>
      </c>
      <c r="BN5103" s="5" t="s">
        <v>813</v>
      </c>
      <c r="BO5103" s="5" t="s">
        <v>10096</v>
      </c>
      <c r="BU5103" s="5" t="s">
        <v>10095</v>
      </c>
      <c r="BV5103" s="5" t="s">
        <v>813</v>
      </c>
      <c r="BW5103" s="5" t="s">
        <v>10096</v>
      </c>
    </row>
    <row r="5104" spans="51:75" x14ac:dyDescent="0.3">
      <c r="AY5104" s="12" t="e">
        <f>VLOOKUP(C5104,#REF!, 2,FALSE)</f>
        <v>#REF!</v>
      </c>
      <c r="BM5104" s="5" t="s">
        <v>10097</v>
      </c>
      <c r="BN5104" s="5" t="s">
        <v>2986</v>
      </c>
      <c r="BO5104" s="5" t="s">
        <v>2986</v>
      </c>
      <c r="BU5104" s="5" t="s">
        <v>10097</v>
      </c>
      <c r="BV5104" s="5" t="s">
        <v>2986</v>
      </c>
      <c r="BW5104" s="5" t="s">
        <v>2986</v>
      </c>
    </row>
    <row r="5105" spans="51:75" x14ac:dyDescent="0.3">
      <c r="AY5105" s="12" t="e">
        <f>VLOOKUP(C5105,#REF!, 2,FALSE)</f>
        <v>#REF!</v>
      </c>
      <c r="BM5105" s="5" t="s">
        <v>10099</v>
      </c>
      <c r="BN5105" s="5" t="s">
        <v>2986</v>
      </c>
      <c r="BO5105" s="5" t="s">
        <v>2986</v>
      </c>
      <c r="BU5105" s="5" t="s">
        <v>10099</v>
      </c>
      <c r="BV5105" s="5" t="s">
        <v>2986</v>
      </c>
      <c r="BW5105" s="5" t="s">
        <v>2986</v>
      </c>
    </row>
    <row r="5106" spans="51:75" x14ac:dyDescent="0.3">
      <c r="AY5106" s="12" t="e">
        <f>VLOOKUP(C5106,#REF!, 2,FALSE)</f>
        <v>#REF!</v>
      </c>
      <c r="BM5106" s="5" t="s">
        <v>10100</v>
      </c>
      <c r="BN5106" s="5" t="s">
        <v>2986</v>
      </c>
      <c r="BO5106" s="5" t="s">
        <v>2986</v>
      </c>
      <c r="BU5106" s="5" t="s">
        <v>10100</v>
      </c>
      <c r="BV5106" s="5" t="s">
        <v>2986</v>
      </c>
      <c r="BW5106" s="5" t="s">
        <v>2986</v>
      </c>
    </row>
    <row r="5107" spans="51:75" x14ac:dyDescent="0.3">
      <c r="AY5107" s="12" t="e">
        <f>VLOOKUP(C5107,#REF!, 2,FALSE)</f>
        <v>#REF!</v>
      </c>
      <c r="BM5107" s="5" t="s">
        <v>10102</v>
      </c>
      <c r="BN5107" s="5" t="s">
        <v>2986</v>
      </c>
      <c r="BO5107" s="5" t="s">
        <v>2986</v>
      </c>
      <c r="BU5107" s="5" t="s">
        <v>10102</v>
      </c>
      <c r="BV5107" s="5" t="s">
        <v>2986</v>
      </c>
      <c r="BW5107" s="5" t="s">
        <v>2986</v>
      </c>
    </row>
    <row r="5108" spans="51:75" x14ac:dyDescent="0.3">
      <c r="AY5108" s="12" t="e">
        <f>VLOOKUP(C5108,#REF!, 2,FALSE)</f>
        <v>#REF!</v>
      </c>
      <c r="BM5108" s="5" t="s">
        <v>10103</v>
      </c>
      <c r="BN5108" s="5" t="s">
        <v>2986</v>
      </c>
      <c r="BO5108" s="5" t="s">
        <v>2986</v>
      </c>
      <c r="BU5108" s="5" t="s">
        <v>10103</v>
      </c>
      <c r="BV5108" s="5" t="s">
        <v>2986</v>
      </c>
      <c r="BW5108" s="5" t="s">
        <v>2986</v>
      </c>
    </row>
    <row r="5109" spans="51:75" x14ac:dyDescent="0.3">
      <c r="AY5109" s="12" t="e">
        <f>VLOOKUP(C5109,#REF!, 2,FALSE)</f>
        <v>#REF!</v>
      </c>
      <c r="BM5109" s="5" t="s">
        <v>10104</v>
      </c>
      <c r="BN5109" s="5" t="s">
        <v>2986</v>
      </c>
      <c r="BO5109" s="5" t="s">
        <v>2986</v>
      </c>
      <c r="BU5109" s="5" t="s">
        <v>10104</v>
      </c>
      <c r="BV5109" s="5" t="s">
        <v>2986</v>
      </c>
      <c r="BW5109" s="5" t="s">
        <v>2986</v>
      </c>
    </row>
    <row r="5110" spans="51:75" x14ac:dyDescent="0.3">
      <c r="AY5110" s="12" t="e">
        <f>VLOOKUP(C5110,#REF!, 2,FALSE)</f>
        <v>#REF!</v>
      </c>
      <c r="BM5110" s="5" t="s">
        <v>10105</v>
      </c>
      <c r="BN5110" s="5" t="s">
        <v>2986</v>
      </c>
      <c r="BO5110" s="5" t="s">
        <v>2986</v>
      </c>
      <c r="BU5110" s="5" t="s">
        <v>10105</v>
      </c>
      <c r="BV5110" s="5" t="s">
        <v>2986</v>
      </c>
      <c r="BW5110" s="5" t="s">
        <v>2986</v>
      </c>
    </row>
    <row r="5111" spans="51:75" x14ac:dyDescent="0.3">
      <c r="AY5111" s="12" t="e">
        <f>VLOOKUP(C5111,#REF!, 2,FALSE)</f>
        <v>#REF!</v>
      </c>
      <c r="BM5111" s="5" t="s">
        <v>10106</v>
      </c>
      <c r="BN5111" s="5" t="s">
        <v>2986</v>
      </c>
      <c r="BO5111" s="5" t="s">
        <v>2986</v>
      </c>
      <c r="BU5111" s="5" t="s">
        <v>10106</v>
      </c>
      <c r="BV5111" s="5" t="s">
        <v>2986</v>
      </c>
      <c r="BW5111" s="5" t="s">
        <v>2986</v>
      </c>
    </row>
    <row r="5112" spans="51:75" x14ac:dyDescent="0.3">
      <c r="AY5112" s="12" t="e">
        <f>VLOOKUP(C5112,#REF!, 2,FALSE)</f>
        <v>#REF!</v>
      </c>
      <c r="BM5112" s="5" t="s">
        <v>10107</v>
      </c>
      <c r="BN5112" s="5" t="s">
        <v>3210</v>
      </c>
      <c r="BO5112" s="5" t="s">
        <v>3066</v>
      </c>
      <c r="BU5112" s="5" t="s">
        <v>10107</v>
      </c>
      <c r="BV5112" s="5" t="s">
        <v>3210</v>
      </c>
      <c r="BW5112" s="5" t="s">
        <v>3066</v>
      </c>
    </row>
    <row r="5113" spans="51:75" x14ac:dyDescent="0.3">
      <c r="AY5113" s="12" t="e">
        <f>VLOOKUP(C5113,#REF!, 2,FALSE)</f>
        <v>#REF!</v>
      </c>
      <c r="BM5113" s="5" t="s">
        <v>1817</v>
      </c>
      <c r="BN5113" s="5" t="s">
        <v>865</v>
      </c>
      <c r="BO5113" s="5" t="s">
        <v>6677</v>
      </c>
      <c r="BU5113" s="5" t="s">
        <v>1817</v>
      </c>
      <c r="BV5113" s="5" t="s">
        <v>865</v>
      </c>
      <c r="BW5113" s="5" t="s">
        <v>6677</v>
      </c>
    </row>
    <row r="5114" spans="51:75" x14ac:dyDescent="0.3">
      <c r="AY5114" s="12" t="e">
        <f>VLOOKUP(C5114,#REF!, 2,FALSE)</f>
        <v>#REF!</v>
      </c>
      <c r="BM5114" s="5" t="s">
        <v>1818</v>
      </c>
      <c r="BN5114" s="5" t="s">
        <v>865</v>
      </c>
      <c r="BO5114" s="5" t="s">
        <v>10109</v>
      </c>
      <c r="BU5114" s="5" t="s">
        <v>1818</v>
      </c>
      <c r="BV5114" s="5" t="s">
        <v>865</v>
      </c>
      <c r="BW5114" s="5" t="s">
        <v>10109</v>
      </c>
    </row>
    <row r="5115" spans="51:75" x14ac:dyDescent="0.3">
      <c r="AY5115" s="12" t="e">
        <f>VLOOKUP(C5115,#REF!, 2,FALSE)</f>
        <v>#REF!</v>
      </c>
      <c r="BM5115" s="5" t="s">
        <v>10110</v>
      </c>
      <c r="BN5115" s="5" t="s">
        <v>3210</v>
      </c>
      <c r="BO5115" s="5" t="s">
        <v>5730</v>
      </c>
      <c r="BU5115" s="5" t="s">
        <v>10110</v>
      </c>
      <c r="BV5115" s="5" t="s">
        <v>3210</v>
      </c>
      <c r="BW5115" s="5" t="s">
        <v>5730</v>
      </c>
    </row>
    <row r="5116" spans="51:75" x14ac:dyDescent="0.3">
      <c r="AY5116" s="12" t="e">
        <f>VLOOKUP(C5116,#REF!, 2,FALSE)</f>
        <v>#REF!</v>
      </c>
      <c r="BM5116" s="5" t="s">
        <v>10111</v>
      </c>
      <c r="BN5116" s="5" t="s">
        <v>865</v>
      </c>
      <c r="BO5116" s="5" t="s">
        <v>4111</v>
      </c>
      <c r="BU5116" s="5" t="s">
        <v>10111</v>
      </c>
      <c r="BV5116" s="5" t="s">
        <v>865</v>
      </c>
      <c r="BW5116" s="5" t="s">
        <v>4111</v>
      </c>
    </row>
    <row r="5117" spans="51:75" x14ac:dyDescent="0.3">
      <c r="AY5117" s="12" t="e">
        <f>VLOOKUP(C5117,#REF!, 2,FALSE)</f>
        <v>#REF!</v>
      </c>
      <c r="BM5117" s="5" t="s">
        <v>10113</v>
      </c>
      <c r="BN5117" s="5" t="s">
        <v>2986</v>
      </c>
      <c r="BO5117" s="5" t="s">
        <v>2986</v>
      </c>
      <c r="BU5117" s="5" t="s">
        <v>10113</v>
      </c>
      <c r="BV5117" s="5" t="s">
        <v>2986</v>
      </c>
      <c r="BW5117" s="5" t="s">
        <v>2986</v>
      </c>
    </row>
    <row r="5118" spans="51:75" x14ac:dyDescent="0.3">
      <c r="AY5118" s="12" t="e">
        <f>VLOOKUP(C5118,#REF!, 2,FALSE)</f>
        <v>#REF!</v>
      </c>
      <c r="BM5118" s="5" t="s">
        <v>10114</v>
      </c>
      <c r="BN5118" s="5" t="s">
        <v>3007</v>
      </c>
      <c r="BO5118" s="5" t="s">
        <v>10115</v>
      </c>
      <c r="BU5118" s="5" t="s">
        <v>10114</v>
      </c>
      <c r="BV5118" s="5" t="s">
        <v>3007</v>
      </c>
      <c r="BW5118" s="5" t="s">
        <v>10115</v>
      </c>
    </row>
    <row r="5119" spans="51:75" x14ac:dyDescent="0.3">
      <c r="AY5119" s="12" t="e">
        <f>VLOOKUP(C5119,#REF!, 2,FALSE)</f>
        <v>#REF!</v>
      </c>
      <c r="BM5119" s="5" t="s">
        <v>10116</v>
      </c>
      <c r="BN5119" s="5" t="s">
        <v>2982</v>
      </c>
      <c r="BO5119" s="5" t="s">
        <v>6190</v>
      </c>
      <c r="BU5119" s="5" t="s">
        <v>10116</v>
      </c>
      <c r="BV5119" s="5" t="s">
        <v>2982</v>
      </c>
      <c r="BW5119" s="5" t="s">
        <v>6190</v>
      </c>
    </row>
    <row r="5120" spans="51:75" x14ac:dyDescent="0.3">
      <c r="AY5120" s="12" t="e">
        <f>VLOOKUP(C5120,#REF!, 2,FALSE)</f>
        <v>#REF!</v>
      </c>
      <c r="BM5120" s="5" t="s">
        <v>10117</v>
      </c>
      <c r="BN5120" s="5" t="s">
        <v>865</v>
      </c>
      <c r="BO5120" s="5" t="s">
        <v>1284</v>
      </c>
      <c r="BU5120" s="5" t="s">
        <v>10117</v>
      </c>
      <c r="BV5120" s="5" t="s">
        <v>865</v>
      </c>
      <c r="BW5120" s="5" t="s">
        <v>1284</v>
      </c>
    </row>
    <row r="5121" spans="51:75" x14ac:dyDescent="0.3">
      <c r="AY5121" s="12" t="e">
        <f>VLOOKUP(C5121,#REF!, 2,FALSE)</f>
        <v>#REF!</v>
      </c>
      <c r="BM5121" s="5" t="s">
        <v>10118</v>
      </c>
      <c r="BN5121" s="5" t="s">
        <v>3210</v>
      </c>
      <c r="BO5121" s="5" t="s">
        <v>5242</v>
      </c>
      <c r="BU5121" s="5" t="s">
        <v>10118</v>
      </c>
      <c r="BV5121" s="5" t="s">
        <v>3210</v>
      </c>
      <c r="BW5121" s="5" t="s">
        <v>5242</v>
      </c>
    </row>
    <row r="5122" spans="51:75" x14ac:dyDescent="0.3">
      <c r="AY5122" s="12" t="e">
        <f>VLOOKUP(C5122,#REF!, 2,FALSE)</f>
        <v>#REF!</v>
      </c>
      <c r="BM5122" s="5" t="s">
        <v>1819</v>
      </c>
      <c r="BN5122" s="5" t="s">
        <v>865</v>
      </c>
      <c r="BO5122" s="5" t="s">
        <v>6761</v>
      </c>
      <c r="BU5122" s="5" t="s">
        <v>1819</v>
      </c>
      <c r="BV5122" s="5" t="s">
        <v>865</v>
      </c>
      <c r="BW5122" s="5" t="s">
        <v>6761</v>
      </c>
    </row>
    <row r="5123" spans="51:75" x14ac:dyDescent="0.3">
      <c r="AY5123" s="12" t="e">
        <f>VLOOKUP(C5123,#REF!, 2,FALSE)</f>
        <v>#REF!</v>
      </c>
      <c r="BM5123" s="5" t="s">
        <v>10119</v>
      </c>
      <c r="BN5123" s="5" t="s">
        <v>865</v>
      </c>
      <c r="BO5123" s="5" t="s">
        <v>5187</v>
      </c>
      <c r="BU5123" s="5" t="s">
        <v>10119</v>
      </c>
      <c r="BV5123" s="5" t="s">
        <v>865</v>
      </c>
      <c r="BW5123" s="5" t="s">
        <v>5187</v>
      </c>
    </row>
    <row r="5124" spans="51:75" x14ac:dyDescent="0.3">
      <c r="AY5124" s="12" t="e">
        <f>VLOOKUP(C5124,#REF!, 2,FALSE)</f>
        <v>#REF!</v>
      </c>
      <c r="BM5124" s="5" t="s">
        <v>10120</v>
      </c>
      <c r="BN5124" s="5" t="s">
        <v>865</v>
      </c>
      <c r="BO5124" s="5" t="s">
        <v>859</v>
      </c>
      <c r="BU5124" s="5" t="s">
        <v>10120</v>
      </c>
      <c r="BV5124" s="5" t="s">
        <v>865</v>
      </c>
      <c r="BW5124" s="5" t="s">
        <v>859</v>
      </c>
    </row>
    <row r="5125" spans="51:75" x14ac:dyDescent="0.3">
      <c r="AY5125" s="12" t="e">
        <f>VLOOKUP(C5125,#REF!, 2,FALSE)</f>
        <v>#REF!</v>
      </c>
      <c r="BM5125" s="5" t="s">
        <v>10121</v>
      </c>
      <c r="BN5125" s="5" t="s">
        <v>865</v>
      </c>
      <c r="BO5125" s="5" t="s">
        <v>1269</v>
      </c>
      <c r="BU5125" s="5" t="s">
        <v>10121</v>
      </c>
      <c r="BV5125" s="5" t="s">
        <v>865</v>
      </c>
      <c r="BW5125" s="5" t="s">
        <v>1269</v>
      </c>
    </row>
    <row r="5126" spans="51:75" x14ac:dyDescent="0.3">
      <c r="AY5126" s="12" t="e">
        <f>VLOOKUP(C5126,#REF!, 2,FALSE)</f>
        <v>#REF!</v>
      </c>
      <c r="BM5126" s="5" t="s">
        <v>1820</v>
      </c>
      <c r="BN5126" s="5" t="s">
        <v>865</v>
      </c>
      <c r="BO5126" s="5" t="s">
        <v>3729</v>
      </c>
      <c r="BU5126" s="5" t="s">
        <v>1820</v>
      </c>
      <c r="BV5126" s="5" t="s">
        <v>865</v>
      </c>
      <c r="BW5126" s="5" t="s">
        <v>3729</v>
      </c>
    </row>
    <row r="5127" spans="51:75" x14ac:dyDescent="0.3">
      <c r="AY5127" s="12" t="e">
        <f>VLOOKUP(C5127,#REF!, 2,FALSE)</f>
        <v>#REF!</v>
      </c>
      <c r="BM5127" s="5" t="s">
        <v>10122</v>
      </c>
      <c r="BN5127" s="5" t="s">
        <v>865</v>
      </c>
      <c r="BO5127" s="5" t="s">
        <v>3762</v>
      </c>
      <c r="BU5127" s="5" t="s">
        <v>10122</v>
      </c>
      <c r="BV5127" s="5" t="s">
        <v>865</v>
      </c>
      <c r="BW5127" s="5" t="s">
        <v>3762</v>
      </c>
    </row>
    <row r="5128" spans="51:75" x14ac:dyDescent="0.3">
      <c r="AY5128" s="12" t="e">
        <f>VLOOKUP(C5128,#REF!, 2,FALSE)</f>
        <v>#REF!</v>
      </c>
      <c r="BM5128" s="5" t="s">
        <v>10123</v>
      </c>
      <c r="BN5128" s="5" t="s">
        <v>3210</v>
      </c>
      <c r="BO5128" s="5" t="s">
        <v>7880</v>
      </c>
      <c r="BU5128" s="5" t="s">
        <v>10123</v>
      </c>
      <c r="BV5128" s="5" t="s">
        <v>3210</v>
      </c>
      <c r="BW5128" s="5" t="s">
        <v>7880</v>
      </c>
    </row>
    <row r="5129" spans="51:75" x14ac:dyDescent="0.3">
      <c r="AY5129" s="12" t="e">
        <f>VLOOKUP(C5129,#REF!, 2,FALSE)</f>
        <v>#REF!</v>
      </c>
      <c r="BM5129" s="5" t="s">
        <v>1821</v>
      </c>
      <c r="BN5129" s="5" t="s">
        <v>865</v>
      </c>
      <c r="BO5129" s="5" t="s">
        <v>6012</v>
      </c>
      <c r="BU5129" s="5" t="s">
        <v>1821</v>
      </c>
      <c r="BV5129" s="5" t="s">
        <v>865</v>
      </c>
      <c r="BW5129" s="5" t="s">
        <v>6012</v>
      </c>
    </row>
    <row r="5130" spans="51:75" x14ac:dyDescent="0.3">
      <c r="AY5130" s="12" t="e">
        <f>VLOOKUP(C5130,#REF!, 2,FALSE)</f>
        <v>#REF!</v>
      </c>
      <c r="BM5130" s="5" t="s">
        <v>10124</v>
      </c>
      <c r="BN5130" s="5" t="s">
        <v>3210</v>
      </c>
      <c r="BO5130" s="5" t="s">
        <v>9526</v>
      </c>
      <c r="BU5130" s="5" t="s">
        <v>10124</v>
      </c>
      <c r="BV5130" s="5" t="s">
        <v>3210</v>
      </c>
      <c r="BW5130" s="5" t="s">
        <v>9526</v>
      </c>
    </row>
    <row r="5131" spans="51:75" x14ac:dyDescent="0.3">
      <c r="AY5131" s="12" t="e">
        <f>VLOOKUP(C5131,#REF!, 2,FALSE)</f>
        <v>#REF!</v>
      </c>
      <c r="BM5131" s="5" t="s">
        <v>10125</v>
      </c>
      <c r="BN5131" s="5" t="s">
        <v>2982</v>
      </c>
      <c r="BO5131" s="5" t="s">
        <v>5084</v>
      </c>
      <c r="BU5131" s="5" t="s">
        <v>10125</v>
      </c>
      <c r="BV5131" s="5" t="s">
        <v>2982</v>
      </c>
      <c r="BW5131" s="5" t="s">
        <v>5084</v>
      </c>
    </row>
    <row r="5132" spans="51:75" x14ac:dyDescent="0.3">
      <c r="AY5132" s="12" t="e">
        <f>VLOOKUP(C5132,#REF!, 2,FALSE)</f>
        <v>#REF!</v>
      </c>
      <c r="BM5132" s="5" t="s">
        <v>10126</v>
      </c>
      <c r="BN5132" s="5" t="s">
        <v>2982</v>
      </c>
      <c r="BO5132" s="5" t="s">
        <v>2886</v>
      </c>
      <c r="BU5132" s="5" t="s">
        <v>10126</v>
      </c>
      <c r="BV5132" s="5" t="s">
        <v>2982</v>
      </c>
      <c r="BW5132" s="5" t="s">
        <v>2886</v>
      </c>
    </row>
    <row r="5133" spans="51:75" x14ac:dyDescent="0.3">
      <c r="AY5133" s="12" t="e">
        <f>VLOOKUP(C5133,#REF!, 2,FALSE)</f>
        <v>#REF!</v>
      </c>
      <c r="BM5133" s="5" t="s">
        <v>10127</v>
      </c>
      <c r="BN5133" s="5" t="s">
        <v>1272</v>
      </c>
      <c r="BO5133" s="5" t="s">
        <v>2433</v>
      </c>
      <c r="BU5133" s="5" t="s">
        <v>10127</v>
      </c>
      <c r="BV5133" s="5" t="s">
        <v>1272</v>
      </c>
      <c r="BW5133" s="5" t="s">
        <v>2433</v>
      </c>
    </row>
    <row r="5134" spans="51:75" x14ac:dyDescent="0.3">
      <c r="AY5134" s="12" t="e">
        <f>VLOOKUP(C5134,#REF!, 2,FALSE)</f>
        <v>#REF!</v>
      </c>
      <c r="BM5134" s="5" t="s">
        <v>1822</v>
      </c>
      <c r="BN5134" s="5" t="s">
        <v>2982</v>
      </c>
      <c r="BO5134" s="5" t="s">
        <v>2300</v>
      </c>
      <c r="BU5134" s="5" t="s">
        <v>1822</v>
      </c>
      <c r="BV5134" s="5" t="s">
        <v>2982</v>
      </c>
      <c r="BW5134" s="5" t="s">
        <v>2300</v>
      </c>
    </row>
    <row r="5135" spans="51:75" x14ac:dyDescent="0.3">
      <c r="AY5135" s="12" t="e">
        <f>VLOOKUP(C5135,#REF!, 2,FALSE)</f>
        <v>#REF!</v>
      </c>
      <c r="BM5135" s="5" t="s">
        <v>10128</v>
      </c>
      <c r="BN5135" s="5" t="s">
        <v>1272</v>
      </c>
      <c r="BO5135" s="5" t="s">
        <v>10129</v>
      </c>
      <c r="BU5135" s="5" t="s">
        <v>10128</v>
      </c>
      <c r="BV5135" s="5" t="s">
        <v>1272</v>
      </c>
      <c r="BW5135" s="5" t="s">
        <v>10129</v>
      </c>
    </row>
    <row r="5136" spans="51:75" x14ac:dyDescent="0.3">
      <c r="AY5136" s="12" t="e">
        <f>VLOOKUP(C5136,#REF!, 2,FALSE)</f>
        <v>#REF!</v>
      </c>
      <c r="BM5136" s="5" t="s">
        <v>10130</v>
      </c>
      <c r="BN5136" s="5" t="s">
        <v>3261</v>
      </c>
      <c r="BO5136" s="5" t="s">
        <v>6254</v>
      </c>
      <c r="BU5136" s="5" t="s">
        <v>10130</v>
      </c>
      <c r="BV5136" s="5" t="s">
        <v>3261</v>
      </c>
      <c r="BW5136" s="5" t="s">
        <v>6254</v>
      </c>
    </row>
    <row r="5137" spans="51:75" x14ac:dyDescent="0.3">
      <c r="AY5137" s="12" t="e">
        <f>VLOOKUP(C5137,#REF!, 2,FALSE)</f>
        <v>#REF!</v>
      </c>
      <c r="BM5137" s="5" t="s">
        <v>1823</v>
      </c>
      <c r="BN5137" s="5" t="s">
        <v>669</v>
      </c>
      <c r="BO5137" s="5" t="s">
        <v>10132</v>
      </c>
      <c r="BU5137" s="5" t="s">
        <v>1823</v>
      </c>
      <c r="BV5137" s="5" t="s">
        <v>669</v>
      </c>
      <c r="BW5137" s="5" t="s">
        <v>10132</v>
      </c>
    </row>
    <row r="5138" spans="51:75" x14ac:dyDescent="0.3">
      <c r="AY5138" s="12" t="e">
        <f>VLOOKUP(C5138,#REF!, 2,FALSE)</f>
        <v>#REF!</v>
      </c>
      <c r="BM5138" s="5" t="s">
        <v>10133</v>
      </c>
      <c r="BN5138" s="5" t="s">
        <v>623</v>
      </c>
      <c r="BO5138" s="5" t="s">
        <v>10134</v>
      </c>
      <c r="BU5138" s="5" t="s">
        <v>10133</v>
      </c>
      <c r="BV5138" s="5" t="s">
        <v>623</v>
      </c>
      <c r="BW5138" s="5" t="s">
        <v>10134</v>
      </c>
    </row>
    <row r="5139" spans="51:75" x14ac:dyDescent="0.3">
      <c r="AY5139" s="12" t="e">
        <f>VLOOKUP(C5139,#REF!, 2,FALSE)</f>
        <v>#REF!</v>
      </c>
      <c r="BM5139" s="5" t="s">
        <v>1824</v>
      </c>
      <c r="BN5139" s="5" t="s">
        <v>926</v>
      </c>
      <c r="BO5139" s="5" t="s">
        <v>1842</v>
      </c>
      <c r="BU5139" s="5" t="s">
        <v>1824</v>
      </c>
      <c r="BV5139" s="5" t="s">
        <v>926</v>
      </c>
      <c r="BW5139" s="5" t="s">
        <v>1842</v>
      </c>
    </row>
    <row r="5140" spans="51:75" x14ac:dyDescent="0.3">
      <c r="AY5140" s="12" t="e">
        <f>VLOOKUP(C5140,#REF!, 2,FALSE)</f>
        <v>#REF!</v>
      </c>
      <c r="BM5140" s="5" t="s">
        <v>335</v>
      </c>
      <c r="BN5140" s="5" t="s">
        <v>639</v>
      </c>
      <c r="BO5140" s="5" t="s">
        <v>3629</v>
      </c>
      <c r="BU5140" s="5" t="s">
        <v>335</v>
      </c>
      <c r="BV5140" s="5" t="s">
        <v>639</v>
      </c>
      <c r="BW5140" s="5" t="s">
        <v>3629</v>
      </c>
    </row>
    <row r="5141" spans="51:75" x14ac:dyDescent="0.3">
      <c r="AY5141" s="12" t="e">
        <f>VLOOKUP(C5141,#REF!, 2,FALSE)</f>
        <v>#REF!</v>
      </c>
      <c r="BM5141" s="5" t="s">
        <v>10135</v>
      </c>
      <c r="BN5141" s="5" t="s">
        <v>633</v>
      </c>
      <c r="BO5141" s="5" t="s">
        <v>792</v>
      </c>
      <c r="BU5141" s="5" t="s">
        <v>10135</v>
      </c>
      <c r="BV5141" s="5" t="s">
        <v>633</v>
      </c>
      <c r="BW5141" s="5" t="s">
        <v>792</v>
      </c>
    </row>
    <row r="5142" spans="51:75" x14ac:dyDescent="0.3">
      <c r="AY5142" s="12" t="e">
        <f>VLOOKUP(C5142,#REF!, 2,FALSE)</f>
        <v>#REF!</v>
      </c>
      <c r="BM5142" s="5" t="s">
        <v>1825</v>
      </c>
      <c r="BN5142" s="5" t="s">
        <v>931</v>
      </c>
      <c r="BO5142" s="5" t="s">
        <v>10138</v>
      </c>
      <c r="BU5142" s="5" t="s">
        <v>1825</v>
      </c>
      <c r="BV5142" s="5" t="s">
        <v>931</v>
      </c>
      <c r="BW5142" s="5" t="s">
        <v>10138</v>
      </c>
    </row>
    <row r="5143" spans="51:75" x14ac:dyDescent="0.3">
      <c r="AY5143" s="12" t="e">
        <f>VLOOKUP(C5143,#REF!, 2,FALSE)</f>
        <v>#REF!</v>
      </c>
      <c r="BM5143" s="5" t="s">
        <v>10139</v>
      </c>
      <c r="BN5143" s="5" t="s">
        <v>706</v>
      </c>
      <c r="BO5143" s="5" t="s">
        <v>10140</v>
      </c>
      <c r="BU5143" s="5" t="s">
        <v>10139</v>
      </c>
      <c r="BV5143" s="5" t="s">
        <v>706</v>
      </c>
      <c r="BW5143" s="5" t="s">
        <v>10140</v>
      </c>
    </row>
    <row r="5144" spans="51:75" x14ac:dyDescent="0.3">
      <c r="AY5144" s="12" t="e">
        <f>VLOOKUP(C5144,#REF!, 2,FALSE)</f>
        <v>#REF!</v>
      </c>
      <c r="BM5144" s="5" t="s">
        <v>10141</v>
      </c>
      <c r="BN5144" s="5" t="s">
        <v>931</v>
      </c>
      <c r="BO5144" s="5" t="s">
        <v>4341</v>
      </c>
      <c r="BU5144" s="5" t="s">
        <v>10141</v>
      </c>
      <c r="BV5144" s="5" t="s">
        <v>931</v>
      </c>
      <c r="BW5144" s="5" t="s">
        <v>4341</v>
      </c>
    </row>
    <row r="5145" spans="51:75" x14ac:dyDescent="0.3">
      <c r="AY5145" s="12" t="e">
        <f>VLOOKUP(C5145,#REF!, 2,FALSE)</f>
        <v>#REF!</v>
      </c>
      <c r="BM5145" s="5" t="s">
        <v>10142</v>
      </c>
      <c r="BN5145" s="5" t="s">
        <v>3210</v>
      </c>
      <c r="BO5145" s="5" t="s">
        <v>10143</v>
      </c>
      <c r="BU5145" s="5" t="s">
        <v>10142</v>
      </c>
      <c r="BV5145" s="5" t="s">
        <v>3210</v>
      </c>
      <c r="BW5145" s="5" t="s">
        <v>10143</v>
      </c>
    </row>
    <row r="5146" spans="51:75" x14ac:dyDescent="0.3">
      <c r="AY5146" s="12" t="e">
        <f>VLOOKUP(C5146,#REF!, 2,FALSE)</f>
        <v>#REF!</v>
      </c>
      <c r="BM5146" s="5" t="s">
        <v>10144</v>
      </c>
      <c r="BN5146" s="5" t="s">
        <v>2986</v>
      </c>
      <c r="BO5146" s="5" t="s">
        <v>2986</v>
      </c>
      <c r="BU5146" s="5" t="s">
        <v>10144</v>
      </c>
      <c r="BV5146" s="5" t="s">
        <v>2986</v>
      </c>
      <c r="BW5146" s="5" t="s">
        <v>2986</v>
      </c>
    </row>
    <row r="5147" spans="51:75" x14ac:dyDescent="0.3">
      <c r="AY5147" s="12" t="e">
        <f>VLOOKUP(C5147,#REF!, 2,FALSE)</f>
        <v>#REF!</v>
      </c>
      <c r="BM5147" s="5" t="s">
        <v>10146</v>
      </c>
      <c r="BN5147" s="5" t="s">
        <v>2986</v>
      </c>
      <c r="BO5147" s="5" t="s">
        <v>2986</v>
      </c>
      <c r="BU5147" s="5" t="s">
        <v>10146</v>
      </c>
      <c r="BV5147" s="5" t="s">
        <v>2986</v>
      </c>
      <c r="BW5147" s="5" t="s">
        <v>2986</v>
      </c>
    </row>
    <row r="5148" spans="51:75" x14ac:dyDescent="0.3">
      <c r="AY5148" s="12" t="e">
        <f>VLOOKUP(C5148,#REF!, 2,FALSE)</f>
        <v>#REF!</v>
      </c>
      <c r="BM5148" s="5" t="s">
        <v>10148</v>
      </c>
      <c r="BN5148" s="5" t="s">
        <v>2986</v>
      </c>
      <c r="BO5148" s="5" t="s">
        <v>2986</v>
      </c>
      <c r="BU5148" s="5" t="s">
        <v>10148</v>
      </c>
      <c r="BV5148" s="5" t="s">
        <v>2986</v>
      </c>
      <c r="BW5148" s="5" t="s">
        <v>2986</v>
      </c>
    </row>
    <row r="5149" spans="51:75" x14ac:dyDescent="0.3">
      <c r="AY5149" s="12" t="e">
        <f>VLOOKUP(C5149,#REF!, 2,FALSE)</f>
        <v>#REF!</v>
      </c>
      <c r="BM5149" s="5" t="s">
        <v>339</v>
      </c>
      <c r="BN5149" s="5" t="s">
        <v>2986</v>
      </c>
      <c r="BO5149" s="5" t="s">
        <v>2986</v>
      </c>
      <c r="BU5149" s="5" t="s">
        <v>339</v>
      </c>
      <c r="BV5149" s="5" t="s">
        <v>2986</v>
      </c>
      <c r="BW5149" s="5" t="s">
        <v>2986</v>
      </c>
    </row>
    <row r="5150" spans="51:75" x14ac:dyDescent="0.3">
      <c r="AY5150" s="12" t="e">
        <f>VLOOKUP(C5150,#REF!, 2,FALSE)</f>
        <v>#REF!</v>
      </c>
      <c r="BM5150" s="5" t="s">
        <v>1826</v>
      </c>
      <c r="BN5150" s="5" t="s">
        <v>2986</v>
      </c>
      <c r="BO5150" s="5" t="s">
        <v>2986</v>
      </c>
      <c r="BU5150" s="5" t="s">
        <v>1826</v>
      </c>
      <c r="BV5150" s="5" t="s">
        <v>2986</v>
      </c>
      <c r="BW5150" s="5" t="s">
        <v>2986</v>
      </c>
    </row>
    <row r="5151" spans="51:75" x14ac:dyDescent="0.3">
      <c r="AY5151" s="12" t="e">
        <f>VLOOKUP(C5151,#REF!, 2,FALSE)</f>
        <v>#REF!</v>
      </c>
      <c r="BM5151" s="5" t="s">
        <v>10149</v>
      </c>
      <c r="BN5151" s="5" t="s">
        <v>2986</v>
      </c>
      <c r="BO5151" s="5" t="s">
        <v>2986</v>
      </c>
      <c r="BU5151" s="5" t="s">
        <v>10149</v>
      </c>
      <c r="BV5151" s="5" t="s">
        <v>2986</v>
      </c>
      <c r="BW5151" s="5" t="s">
        <v>2986</v>
      </c>
    </row>
    <row r="5152" spans="51:75" x14ac:dyDescent="0.3">
      <c r="AY5152" s="12" t="e">
        <f>VLOOKUP(C5152,#REF!, 2,FALSE)</f>
        <v>#REF!</v>
      </c>
      <c r="BM5152" s="5" t="s">
        <v>10150</v>
      </c>
      <c r="BN5152" s="5" t="s">
        <v>2986</v>
      </c>
      <c r="BO5152" s="5" t="s">
        <v>5398</v>
      </c>
      <c r="BU5152" s="5" t="s">
        <v>10150</v>
      </c>
      <c r="BV5152" s="5" t="s">
        <v>2986</v>
      </c>
      <c r="BW5152" s="5" t="s">
        <v>5398</v>
      </c>
    </row>
    <row r="5153" spans="51:75" x14ac:dyDescent="0.3">
      <c r="AY5153" s="12" t="e">
        <f>VLOOKUP(C5153,#REF!, 2,FALSE)</f>
        <v>#REF!</v>
      </c>
      <c r="BM5153" s="5" t="s">
        <v>10151</v>
      </c>
      <c r="BN5153" s="5" t="s">
        <v>2986</v>
      </c>
      <c r="BO5153" s="5" t="s">
        <v>2986</v>
      </c>
      <c r="BU5153" s="5" t="s">
        <v>10151</v>
      </c>
      <c r="BV5153" s="5" t="s">
        <v>2986</v>
      </c>
      <c r="BW5153" s="5" t="s">
        <v>2986</v>
      </c>
    </row>
    <row r="5154" spans="51:75" x14ac:dyDescent="0.3">
      <c r="AY5154" s="12" t="e">
        <f>VLOOKUP(C5154,#REF!, 2,FALSE)</f>
        <v>#REF!</v>
      </c>
      <c r="BM5154" s="5" t="s">
        <v>10152</v>
      </c>
      <c r="BN5154" s="5" t="s">
        <v>2986</v>
      </c>
      <c r="BO5154" s="5" t="s">
        <v>2986</v>
      </c>
      <c r="BU5154" s="5" t="s">
        <v>10152</v>
      </c>
      <c r="BV5154" s="5" t="s">
        <v>2986</v>
      </c>
      <c r="BW5154" s="5" t="s">
        <v>2986</v>
      </c>
    </row>
    <row r="5155" spans="51:75" x14ac:dyDescent="0.3">
      <c r="AY5155" s="12" t="e">
        <f>VLOOKUP(C5155,#REF!, 2,FALSE)</f>
        <v>#REF!</v>
      </c>
      <c r="BM5155" s="5" t="s">
        <v>10153</v>
      </c>
      <c r="BN5155" s="5" t="s">
        <v>2986</v>
      </c>
      <c r="BO5155" s="5" t="s">
        <v>2986</v>
      </c>
      <c r="BU5155" s="5" t="s">
        <v>10153</v>
      </c>
      <c r="BV5155" s="5" t="s">
        <v>2986</v>
      </c>
      <c r="BW5155" s="5" t="s">
        <v>2986</v>
      </c>
    </row>
    <row r="5156" spans="51:75" x14ac:dyDescent="0.3">
      <c r="AY5156" s="12" t="e">
        <f>VLOOKUP(C5156,#REF!, 2,FALSE)</f>
        <v>#REF!</v>
      </c>
      <c r="BM5156" s="5" t="s">
        <v>10154</v>
      </c>
      <c r="BN5156" s="5" t="s">
        <v>2986</v>
      </c>
      <c r="BO5156" s="5" t="s">
        <v>2986</v>
      </c>
      <c r="BU5156" s="5" t="s">
        <v>10154</v>
      </c>
      <c r="BV5156" s="5" t="s">
        <v>2986</v>
      </c>
      <c r="BW5156" s="5" t="s">
        <v>2986</v>
      </c>
    </row>
    <row r="5157" spans="51:75" x14ac:dyDescent="0.3">
      <c r="AY5157" s="12" t="e">
        <f>VLOOKUP(C5157,#REF!, 2,FALSE)</f>
        <v>#REF!</v>
      </c>
      <c r="BM5157" s="5" t="s">
        <v>10155</v>
      </c>
      <c r="BN5157" s="5" t="s">
        <v>2986</v>
      </c>
      <c r="BO5157" s="5" t="s">
        <v>2986</v>
      </c>
      <c r="BU5157" s="5" t="s">
        <v>10155</v>
      </c>
      <c r="BV5157" s="5" t="s">
        <v>2986</v>
      </c>
      <c r="BW5157" s="5" t="s">
        <v>2986</v>
      </c>
    </row>
    <row r="5158" spans="51:75" x14ac:dyDescent="0.3">
      <c r="AY5158" s="12" t="e">
        <f>VLOOKUP(C5158,#REF!, 2,FALSE)</f>
        <v>#REF!</v>
      </c>
      <c r="BM5158" s="5" t="s">
        <v>10156</v>
      </c>
      <c r="BN5158" s="5" t="s">
        <v>2986</v>
      </c>
      <c r="BO5158" s="5" t="s">
        <v>2986</v>
      </c>
      <c r="BU5158" s="5" t="s">
        <v>10156</v>
      </c>
      <c r="BV5158" s="5" t="s">
        <v>2986</v>
      </c>
      <c r="BW5158" s="5" t="s">
        <v>2986</v>
      </c>
    </row>
    <row r="5159" spans="51:75" x14ac:dyDescent="0.3">
      <c r="AY5159" s="12" t="e">
        <f>VLOOKUP(C5159,#REF!, 2,FALSE)</f>
        <v>#REF!</v>
      </c>
      <c r="BM5159" s="5" t="s">
        <v>10157</v>
      </c>
      <c r="BN5159" s="5" t="s">
        <v>2986</v>
      </c>
      <c r="BO5159" s="5" t="s">
        <v>2986</v>
      </c>
      <c r="BU5159" s="5" t="s">
        <v>10157</v>
      </c>
      <c r="BV5159" s="5" t="s">
        <v>2986</v>
      </c>
      <c r="BW5159" s="5" t="s">
        <v>2986</v>
      </c>
    </row>
    <row r="5160" spans="51:75" x14ac:dyDescent="0.3">
      <c r="AY5160" s="12" t="e">
        <f>VLOOKUP(C5160,#REF!, 2,FALSE)</f>
        <v>#REF!</v>
      </c>
      <c r="BM5160" s="5" t="s">
        <v>10158</v>
      </c>
      <c r="BN5160" s="5" t="s">
        <v>2986</v>
      </c>
      <c r="BO5160" s="5" t="s">
        <v>2986</v>
      </c>
      <c r="BU5160" s="5" t="s">
        <v>10158</v>
      </c>
      <c r="BV5160" s="5" t="s">
        <v>2986</v>
      </c>
      <c r="BW5160" s="5" t="s">
        <v>2986</v>
      </c>
    </row>
    <row r="5161" spans="51:75" x14ac:dyDescent="0.3">
      <c r="AY5161" s="12" t="e">
        <f>VLOOKUP(C5161,#REF!, 2,FALSE)</f>
        <v>#REF!</v>
      </c>
      <c r="BM5161" s="5" t="s">
        <v>10159</v>
      </c>
      <c r="BN5161" s="5" t="s">
        <v>2986</v>
      </c>
      <c r="BO5161" s="5" t="s">
        <v>8911</v>
      </c>
      <c r="BU5161" s="5" t="s">
        <v>10159</v>
      </c>
      <c r="BV5161" s="5" t="s">
        <v>2986</v>
      </c>
      <c r="BW5161" s="5" t="s">
        <v>8911</v>
      </c>
    </row>
    <row r="5162" spans="51:75" x14ac:dyDescent="0.3">
      <c r="AY5162" s="12" t="e">
        <f>VLOOKUP(C5162,#REF!, 2,FALSE)</f>
        <v>#REF!</v>
      </c>
      <c r="BM5162" s="5" t="s">
        <v>10160</v>
      </c>
      <c r="BN5162" s="5" t="s">
        <v>2986</v>
      </c>
      <c r="BO5162" s="5" t="s">
        <v>6153</v>
      </c>
      <c r="BU5162" s="5" t="s">
        <v>10160</v>
      </c>
      <c r="BV5162" s="5" t="s">
        <v>2986</v>
      </c>
      <c r="BW5162" s="5" t="s">
        <v>6153</v>
      </c>
    </row>
    <row r="5163" spans="51:75" x14ac:dyDescent="0.3">
      <c r="AY5163" s="12" t="e">
        <f>VLOOKUP(C5163,#REF!, 2,FALSE)</f>
        <v>#REF!</v>
      </c>
      <c r="BM5163" s="5" t="s">
        <v>10162</v>
      </c>
      <c r="BN5163" s="5" t="s">
        <v>2982</v>
      </c>
      <c r="BO5163" s="5" t="s">
        <v>9890</v>
      </c>
      <c r="BU5163" s="5" t="s">
        <v>10162</v>
      </c>
      <c r="BV5163" s="5" t="s">
        <v>2982</v>
      </c>
      <c r="BW5163" s="5" t="s">
        <v>9890</v>
      </c>
    </row>
    <row r="5164" spans="51:75" x14ac:dyDescent="0.3">
      <c r="AY5164" s="12" t="e">
        <f>VLOOKUP(C5164,#REF!, 2,FALSE)</f>
        <v>#REF!</v>
      </c>
      <c r="BM5164" s="5" t="s">
        <v>10163</v>
      </c>
      <c r="BN5164" s="5" t="s">
        <v>2986</v>
      </c>
      <c r="BO5164" s="5" t="s">
        <v>7673</v>
      </c>
      <c r="BU5164" s="5" t="s">
        <v>10163</v>
      </c>
      <c r="BV5164" s="5" t="s">
        <v>2986</v>
      </c>
      <c r="BW5164" s="5" t="s">
        <v>7673</v>
      </c>
    </row>
    <row r="5165" spans="51:75" x14ac:dyDescent="0.3">
      <c r="AY5165" s="12" t="e">
        <f>VLOOKUP(C5165,#REF!, 2,FALSE)</f>
        <v>#REF!</v>
      </c>
      <c r="BM5165" s="5" t="s">
        <v>10164</v>
      </c>
      <c r="BN5165" s="5" t="s">
        <v>2986</v>
      </c>
      <c r="BO5165" s="5" t="s">
        <v>1379</v>
      </c>
      <c r="BU5165" s="5" t="s">
        <v>10164</v>
      </c>
      <c r="BV5165" s="5" t="s">
        <v>2986</v>
      </c>
      <c r="BW5165" s="5" t="s">
        <v>1379</v>
      </c>
    </row>
    <row r="5166" spans="51:75" x14ac:dyDescent="0.3">
      <c r="AY5166" s="12" t="e">
        <f>VLOOKUP(C5166,#REF!, 2,FALSE)</f>
        <v>#REF!</v>
      </c>
      <c r="BM5166" s="5" t="s">
        <v>10165</v>
      </c>
      <c r="BN5166" s="5" t="s">
        <v>2986</v>
      </c>
      <c r="BO5166" s="5" t="s">
        <v>10166</v>
      </c>
      <c r="BU5166" s="5" t="s">
        <v>10165</v>
      </c>
      <c r="BV5166" s="5" t="s">
        <v>2986</v>
      </c>
      <c r="BW5166" s="5" t="s">
        <v>10166</v>
      </c>
    </row>
    <row r="5167" spans="51:75" x14ac:dyDescent="0.3">
      <c r="AY5167" s="12" t="e">
        <f>VLOOKUP(C5167,#REF!, 2,FALSE)</f>
        <v>#REF!</v>
      </c>
      <c r="BM5167" s="5" t="s">
        <v>10167</v>
      </c>
      <c r="BN5167" s="5" t="s">
        <v>3261</v>
      </c>
      <c r="BO5167" s="5" t="s">
        <v>3752</v>
      </c>
      <c r="BU5167" s="5" t="s">
        <v>10167</v>
      </c>
      <c r="BV5167" s="5" t="s">
        <v>3261</v>
      </c>
      <c r="BW5167" s="5" t="s">
        <v>3752</v>
      </c>
    </row>
    <row r="5168" spans="51:75" x14ac:dyDescent="0.3">
      <c r="AY5168" s="12" t="e">
        <f>VLOOKUP(C5168,#REF!, 2,FALSE)</f>
        <v>#REF!</v>
      </c>
      <c r="BM5168" s="5" t="s">
        <v>10168</v>
      </c>
      <c r="BN5168" s="5" t="s">
        <v>2986</v>
      </c>
      <c r="BO5168" s="5" t="s">
        <v>4384</v>
      </c>
      <c r="BU5168" s="5" t="s">
        <v>10168</v>
      </c>
      <c r="BV5168" s="5" t="s">
        <v>2986</v>
      </c>
      <c r="BW5168" s="5" t="s">
        <v>4384</v>
      </c>
    </row>
    <row r="5169" spans="51:75" x14ac:dyDescent="0.3">
      <c r="AY5169" s="12" t="e">
        <f>VLOOKUP(C5169,#REF!, 2,FALSE)</f>
        <v>#REF!</v>
      </c>
      <c r="BM5169" s="5" t="s">
        <v>1827</v>
      </c>
      <c r="BN5169" s="5" t="s">
        <v>2986</v>
      </c>
      <c r="BO5169" s="5" t="s">
        <v>9044</v>
      </c>
      <c r="BU5169" s="5" t="s">
        <v>1827</v>
      </c>
      <c r="BV5169" s="5" t="s">
        <v>2986</v>
      </c>
      <c r="BW5169" s="5" t="s">
        <v>9044</v>
      </c>
    </row>
    <row r="5170" spans="51:75" x14ac:dyDescent="0.3">
      <c r="AY5170" s="12" t="e">
        <f>VLOOKUP(C5170,#REF!, 2,FALSE)</f>
        <v>#REF!</v>
      </c>
      <c r="BM5170" s="5" t="s">
        <v>10169</v>
      </c>
      <c r="BN5170" s="5" t="s">
        <v>2986</v>
      </c>
      <c r="BO5170" s="5" t="s">
        <v>4083</v>
      </c>
      <c r="BU5170" s="5" t="s">
        <v>10169</v>
      </c>
      <c r="BV5170" s="5" t="s">
        <v>2986</v>
      </c>
      <c r="BW5170" s="5" t="s">
        <v>4083</v>
      </c>
    </row>
    <row r="5171" spans="51:75" x14ac:dyDescent="0.3">
      <c r="AY5171" s="12" t="e">
        <f>VLOOKUP(C5171,#REF!, 2,FALSE)</f>
        <v>#REF!</v>
      </c>
      <c r="BM5171" s="5" t="s">
        <v>10170</v>
      </c>
      <c r="BN5171" s="5" t="s">
        <v>2986</v>
      </c>
      <c r="BO5171" s="5" t="s">
        <v>2071</v>
      </c>
      <c r="BU5171" s="5" t="s">
        <v>10170</v>
      </c>
      <c r="BV5171" s="5" t="s">
        <v>2986</v>
      </c>
      <c r="BW5171" s="5" t="s">
        <v>2071</v>
      </c>
    </row>
    <row r="5172" spans="51:75" x14ac:dyDescent="0.3">
      <c r="AY5172" s="12" t="e">
        <f>VLOOKUP(C5172,#REF!, 2,FALSE)</f>
        <v>#REF!</v>
      </c>
      <c r="BM5172" s="5" t="s">
        <v>1828</v>
      </c>
      <c r="BN5172" s="5" t="s">
        <v>2986</v>
      </c>
      <c r="BO5172" s="5" t="s">
        <v>4020</v>
      </c>
      <c r="BU5172" s="5" t="s">
        <v>1828</v>
      </c>
      <c r="BV5172" s="5" t="s">
        <v>2986</v>
      </c>
      <c r="BW5172" s="5" t="s">
        <v>4020</v>
      </c>
    </row>
    <row r="5173" spans="51:75" x14ac:dyDescent="0.3">
      <c r="AY5173" s="12" t="e">
        <f>VLOOKUP(C5173,#REF!, 2,FALSE)</f>
        <v>#REF!</v>
      </c>
      <c r="BM5173" s="5" t="s">
        <v>10171</v>
      </c>
      <c r="BN5173" s="5" t="s">
        <v>2986</v>
      </c>
      <c r="BO5173" s="5" t="s">
        <v>2986</v>
      </c>
      <c r="BU5173" s="5" t="s">
        <v>10171</v>
      </c>
      <c r="BV5173" s="5" t="s">
        <v>2986</v>
      </c>
      <c r="BW5173" s="5" t="s">
        <v>2986</v>
      </c>
    </row>
    <row r="5174" spans="51:75" x14ac:dyDescent="0.3">
      <c r="AY5174" s="12" t="e">
        <f>VLOOKUP(C5174,#REF!, 2,FALSE)</f>
        <v>#REF!</v>
      </c>
      <c r="BM5174" s="5" t="s">
        <v>10172</v>
      </c>
      <c r="BN5174" s="5" t="s">
        <v>2986</v>
      </c>
      <c r="BO5174" s="5" t="s">
        <v>1598</v>
      </c>
      <c r="BU5174" s="5" t="s">
        <v>10172</v>
      </c>
      <c r="BV5174" s="5" t="s">
        <v>2986</v>
      </c>
      <c r="BW5174" s="5" t="s">
        <v>1598</v>
      </c>
    </row>
    <row r="5175" spans="51:75" x14ac:dyDescent="0.3">
      <c r="AY5175" s="12" t="e">
        <f>VLOOKUP(C5175,#REF!, 2,FALSE)</f>
        <v>#REF!</v>
      </c>
      <c r="BM5175" s="5" t="s">
        <v>10173</v>
      </c>
      <c r="BN5175" s="5" t="s">
        <v>2986</v>
      </c>
      <c r="BO5175" s="5" t="s">
        <v>1526</v>
      </c>
      <c r="BU5175" s="5" t="s">
        <v>10173</v>
      </c>
      <c r="BV5175" s="5" t="s">
        <v>2986</v>
      </c>
      <c r="BW5175" s="5" t="s">
        <v>1526</v>
      </c>
    </row>
    <row r="5176" spans="51:75" x14ac:dyDescent="0.3">
      <c r="AY5176" s="12" t="e">
        <f>VLOOKUP(C5176,#REF!, 2,FALSE)</f>
        <v>#REF!</v>
      </c>
      <c r="BM5176" s="5" t="s">
        <v>10175</v>
      </c>
      <c r="BN5176" s="5" t="s">
        <v>2986</v>
      </c>
      <c r="BO5176" s="5" t="s">
        <v>2986</v>
      </c>
      <c r="BU5176" s="5" t="s">
        <v>10175</v>
      </c>
      <c r="BV5176" s="5" t="s">
        <v>2986</v>
      </c>
      <c r="BW5176" s="5" t="s">
        <v>2986</v>
      </c>
    </row>
    <row r="5177" spans="51:75" x14ac:dyDescent="0.3">
      <c r="AY5177" s="12" t="e">
        <f>VLOOKUP(C5177,#REF!, 2,FALSE)</f>
        <v>#REF!</v>
      </c>
      <c r="BM5177" s="5" t="s">
        <v>10177</v>
      </c>
      <c r="BN5177" s="5" t="s">
        <v>2986</v>
      </c>
      <c r="BO5177" s="5" t="s">
        <v>3770</v>
      </c>
      <c r="BU5177" s="5" t="s">
        <v>10177</v>
      </c>
      <c r="BV5177" s="5" t="s">
        <v>2986</v>
      </c>
      <c r="BW5177" s="5" t="s">
        <v>3770</v>
      </c>
    </row>
    <row r="5178" spans="51:75" x14ac:dyDescent="0.3">
      <c r="AY5178" s="12" t="e">
        <f>VLOOKUP(C5178,#REF!, 2,FALSE)</f>
        <v>#REF!</v>
      </c>
      <c r="BM5178" s="5" t="s">
        <v>10178</v>
      </c>
      <c r="BN5178" s="5" t="s">
        <v>2986</v>
      </c>
      <c r="BO5178" s="5" t="s">
        <v>5208</v>
      </c>
      <c r="BU5178" s="5" t="s">
        <v>10178</v>
      </c>
      <c r="BV5178" s="5" t="s">
        <v>2986</v>
      </c>
      <c r="BW5178" s="5" t="s">
        <v>5208</v>
      </c>
    </row>
    <row r="5179" spans="51:75" x14ac:dyDescent="0.3">
      <c r="AY5179" s="12" t="e">
        <f>VLOOKUP(C5179,#REF!, 2,FALSE)</f>
        <v>#REF!</v>
      </c>
      <c r="BM5179" s="5" t="s">
        <v>10180</v>
      </c>
      <c r="BN5179" s="5" t="s">
        <v>2986</v>
      </c>
      <c r="BO5179" s="5" t="s">
        <v>2986</v>
      </c>
      <c r="BU5179" s="5" t="s">
        <v>10180</v>
      </c>
      <c r="BV5179" s="5" t="s">
        <v>2986</v>
      </c>
      <c r="BW5179" s="5" t="s">
        <v>2986</v>
      </c>
    </row>
    <row r="5180" spans="51:75" x14ac:dyDescent="0.3">
      <c r="AY5180" s="12" t="e">
        <f>VLOOKUP(C5180,#REF!, 2,FALSE)</f>
        <v>#REF!</v>
      </c>
      <c r="BM5180" s="5" t="s">
        <v>10181</v>
      </c>
      <c r="BN5180" s="5" t="s">
        <v>2986</v>
      </c>
      <c r="BO5180" s="5" t="s">
        <v>3544</v>
      </c>
      <c r="BU5180" s="5" t="s">
        <v>10181</v>
      </c>
      <c r="BV5180" s="5" t="s">
        <v>2986</v>
      </c>
      <c r="BW5180" s="5" t="s">
        <v>3544</v>
      </c>
    </row>
    <row r="5181" spans="51:75" x14ac:dyDescent="0.3">
      <c r="AY5181" s="12" t="e">
        <f>VLOOKUP(C5181,#REF!, 2,FALSE)</f>
        <v>#REF!</v>
      </c>
      <c r="BM5181" s="5" t="s">
        <v>10182</v>
      </c>
      <c r="BN5181" s="5" t="s">
        <v>865</v>
      </c>
      <c r="BO5181" s="5" t="s">
        <v>1405</v>
      </c>
      <c r="BU5181" s="5" t="s">
        <v>10182</v>
      </c>
      <c r="BV5181" s="5" t="s">
        <v>865</v>
      </c>
      <c r="BW5181" s="5" t="s">
        <v>1405</v>
      </c>
    </row>
    <row r="5182" spans="51:75" x14ac:dyDescent="0.3">
      <c r="AY5182" s="12" t="e">
        <f>VLOOKUP(C5182,#REF!, 2,FALSE)</f>
        <v>#REF!</v>
      </c>
      <c r="BM5182" s="5" t="s">
        <v>10183</v>
      </c>
      <c r="BN5182" s="5" t="s">
        <v>2986</v>
      </c>
      <c r="BO5182" s="5" t="s">
        <v>2986</v>
      </c>
      <c r="BU5182" s="5" t="s">
        <v>10183</v>
      </c>
      <c r="BV5182" s="5" t="s">
        <v>2986</v>
      </c>
      <c r="BW5182" s="5" t="s">
        <v>2986</v>
      </c>
    </row>
    <row r="5183" spans="51:75" x14ac:dyDescent="0.3">
      <c r="AY5183" s="12" t="e">
        <f>VLOOKUP(C5183,#REF!, 2,FALSE)</f>
        <v>#REF!</v>
      </c>
      <c r="BM5183" s="5" t="s">
        <v>334</v>
      </c>
      <c r="BN5183" s="5" t="s">
        <v>2986</v>
      </c>
      <c r="BO5183" s="5" t="s">
        <v>4020</v>
      </c>
      <c r="BU5183" s="5" t="s">
        <v>334</v>
      </c>
      <c r="BV5183" s="5" t="s">
        <v>2986</v>
      </c>
      <c r="BW5183" s="5" t="s">
        <v>4020</v>
      </c>
    </row>
    <row r="5184" spans="51:75" x14ac:dyDescent="0.3">
      <c r="AY5184" s="12" t="e">
        <f>VLOOKUP(C5184,#REF!, 2,FALSE)</f>
        <v>#REF!</v>
      </c>
      <c r="BM5184" s="5" t="s">
        <v>10184</v>
      </c>
      <c r="BN5184" s="5" t="s">
        <v>1142</v>
      </c>
      <c r="BO5184" s="5" t="s">
        <v>2986</v>
      </c>
      <c r="BU5184" s="5" t="s">
        <v>10184</v>
      </c>
      <c r="BV5184" s="5" t="s">
        <v>1142</v>
      </c>
      <c r="BW5184" s="5" t="s">
        <v>2986</v>
      </c>
    </row>
    <row r="5185" spans="51:75" x14ac:dyDescent="0.3">
      <c r="AY5185" s="12" t="e">
        <f>VLOOKUP(C5185,#REF!, 2,FALSE)</f>
        <v>#REF!</v>
      </c>
      <c r="BM5185" s="5" t="s">
        <v>10185</v>
      </c>
      <c r="BN5185" s="5" t="s">
        <v>3261</v>
      </c>
      <c r="BO5185" s="5" t="s">
        <v>4344</v>
      </c>
      <c r="BU5185" s="5" t="s">
        <v>10185</v>
      </c>
      <c r="BV5185" s="5" t="s">
        <v>3261</v>
      </c>
      <c r="BW5185" s="5" t="s">
        <v>4344</v>
      </c>
    </row>
    <row r="5186" spans="51:75" x14ac:dyDescent="0.3">
      <c r="AY5186" s="12" t="e">
        <f>VLOOKUP(C5186,#REF!, 2,FALSE)</f>
        <v>#REF!</v>
      </c>
      <c r="BM5186" s="5" t="s">
        <v>10187</v>
      </c>
      <c r="BN5186" s="5" t="s">
        <v>865</v>
      </c>
      <c r="BO5186" s="5" t="s">
        <v>641</v>
      </c>
      <c r="BU5186" s="5" t="s">
        <v>10187</v>
      </c>
      <c r="BV5186" s="5" t="s">
        <v>865</v>
      </c>
      <c r="BW5186" s="5" t="s">
        <v>641</v>
      </c>
    </row>
    <row r="5187" spans="51:75" x14ac:dyDescent="0.3">
      <c r="AY5187" s="12" t="e">
        <f>VLOOKUP(C5187,#REF!, 2,FALSE)</f>
        <v>#REF!</v>
      </c>
      <c r="BM5187" s="5" t="s">
        <v>10188</v>
      </c>
      <c r="BN5187" s="5" t="s">
        <v>2986</v>
      </c>
      <c r="BO5187" s="5" t="s">
        <v>1231</v>
      </c>
      <c r="BU5187" s="5" t="s">
        <v>10188</v>
      </c>
      <c r="BV5187" s="5" t="s">
        <v>2986</v>
      </c>
      <c r="BW5187" s="5" t="s">
        <v>1231</v>
      </c>
    </row>
    <row r="5188" spans="51:75" x14ac:dyDescent="0.3">
      <c r="AY5188" s="12" t="e">
        <f>VLOOKUP(C5188,#REF!, 2,FALSE)</f>
        <v>#REF!</v>
      </c>
      <c r="BM5188" s="5" t="s">
        <v>10189</v>
      </c>
      <c r="BN5188" s="5" t="s">
        <v>3007</v>
      </c>
      <c r="BO5188" s="5" t="s">
        <v>4568</v>
      </c>
      <c r="BU5188" s="5" t="s">
        <v>10189</v>
      </c>
      <c r="BV5188" s="5" t="s">
        <v>3007</v>
      </c>
      <c r="BW5188" s="5" t="s">
        <v>4568</v>
      </c>
    </row>
    <row r="5189" spans="51:75" x14ac:dyDescent="0.3">
      <c r="AY5189" s="12" t="e">
        <f>VLOOKUP(C5189,#REF!, 2,FALSE)</f>
        <v>#REF!</v>
      </c>
      <c r="BM5189" s="5" t="s">
        <v>10190</v>
      </c>
      <c r="BN5189" s="5" t="s">
        <v>2986</v>
      </c>
      <c r="BO5189" s="5" t="s">
        <v>1387</v>
      </c>
      <c r="BU5189" s="5" t="s">
        <v>10190</v>
      </c>
      <c r="BV5189" s="5" t="s">
        <v>2986</v>
      </c>
      <c r="BW5189" s="5" t="s">
        <v>1387</v>
      </c>
    </row>
    <row r="5190" spans="51:75" x14ac:dyDescent="0.3">
      <c r="AY5190" s="12" t="e">
        <f>VLOOKUP(C5190,#REF!, 2,FALSE)</f>
        <v>#REF!</v>
      </c>
      <c r="BM5190" s="5" t="s">
        <v>10191</v>
      </c>
      <c r="BN5190" s="5" t="s">
        <v>2986</v>
      </c>
      <c r="BO5190" s="5" t="s">
        <v>2986</v>
      </c>
      <c r="BU5190" s="5" t="s">
        <v>10191</v>
      </c>
      <c r="BV5190" s="5" t="s">
        <v>2986</v>
      </c>
      <c r="BW5190" s="5" t="s">
        <v>2986</v>
      </c>
    </row>
    <row r="5191" spans="51:75" x14ac:dyDescent="0.3">
      <c r="AY5191" s="12" t="e">
        <f>VLOOKUP(C5191,#REF!, 2,FALSE)</f>
        <v>#REF!</v>
      </c>
      <c r="BM5191" s="5" t="s">
        <v>10192</v>
      </c>
      <c r="BN5191" s="5" t="s">
        <v>2986</v>
      </c>
      <c r="BO5191" s="5" t="s">
        <v>1784</v>
      </c>
      <c r="BU5191" s="5" t="s">
        <v>10192</v>
      </c>
      <c r="BV5191" s="5" t="s">
        <v>2986</v>
      </c>
      <c r="BW5191" s="5" t="s">
        <v>1784</v>
      </c>
    </row>
    <row r="5192" spans="51:75" x14ac:dyDescent="0.3">
      <c r="AY5192" s="12" t="e">
        <f>VLOOKUP(C5192,#REF!, 2,FALSE)</f>
        <v>#REF!</v>
      </c>
      <c r="BM5192" s="5" t="s">
        <v>10193</v>
      </c>
      <c r="BN5192" s="5" t="s">
        <v>2986</v>
      </c>
      <c r="BO5192" s="5" t="s">
        <v>10194</v>
      </c>
      <c r="BU5192" s="5" t="s">
        <v>10193</v>
      </c>
      <c r="BV5192" s="5" t="s">
        <v>2986</v>
      </c>
      <c r="BW5192" s="5" t="s">
        <v>10194</v>
      </c>
    </row>
    <row r="5193" spans="51:75" x14ac:dyDescent="0.3">
      <c r="AY5193" s="12" t="e">
        <f>VLOOKUP(C5193,#REF!, 2,FALSE)</f>
        <v>#REF!</v>
      </c>
      <c r="BM5193" s="5" t="s">
        <v>10195</v>
      </c>
      <c r="BN5193" s="5" t="s">
        <v>2986</v>
      </c>
      <c r="BO5193" s="5" t="s">
        <v>2977</v>
      </c>
      <c r="BU5193" s="5" t="s">
        <v>10195</v>
      </c>
      <c r="BV5193" s="5" t="s">
        <v>2986</v>
      </c>
      <c r="BW5193" s="5" t="s">
        <v>2977</v>
      </c>
    </row>
    <row r="5194" spans="51:75" x14ac:dyDescent="0.3">
      <c r="AY5194" s="12" t="e">
        <f>VLOOKUP(C5194,#REF!, 2,FALSE)</f>
        <v>#REF!</v>
      </c>
      <c r="BM5194" s="5" t="s">
        <v>10196</v>
      </c>
      <c r="BN5194" s="5" t="s">
        <v>2986</v>
      </c>
      <c r="BO5194" s="5" t="s">
        <v>8770</v>
      </c>
      <c r="BU5194" s="5" t="s">
        <v>10196</v>
      </c>
      <c r="BV5194" s="5" t="s">
        <v>2986</v>
      </c>
      <c r="BW5194" s="5" t="s">
        <v>8770</v>
      </c>
    </row>
    <row r="5195" spans="51:75" x14ac:dyDescent="0.3">
      <c r="AY5195" s="12" t="e">
        <f>VLOOKUP(C5195,#REF!, 2,FALSE)</f>
        <v>#REF!</v>
      </c>
      <c r="BM5195" s="5" t="s">
        <v>10197</v>
      </c>
      <c r="BN5195" s="5" t="s">
        <v>2986</v>
      </c>
      <c r="BO5195" s="5" t="s">
        <v>10198</v>
      </c>
      <c r="BU5195" s="5" t="s">
        <v>10197</v>
      </c>
      <c r="BV5195" s="5" t="s">
        <v>2986</v>
      </c>
      <c r="BW5195" s="5" t="s">
        <v>10198</v>
      </c>
    </row>
    <row r="5196" spans="51:75" x14ac:dyDescent="0.3">
      <c r="AY5196" s="12" t="e">
        <f>VLOOKUP(C5196,#REF!, 2,FALSE)</f>
        <v>#REF!</v>
      </c>
      <c r="BM5196" s="5" t="s">
        <v>10199</v>
      </c>
      <c r="BN5196" s="5" t="s">
        <v>865</v>
      </c>
      <c r="BO5196" s="5" t="s">
        <v>2176</v>
      </c>
      <c r="BU5196" s="5" t="s">
        <v>10199</v>
      </c>
      <c r="BV5196" s="5" t="s">
        <v>865</v>
      </c>
      <c r="BW5196" s="5" t="s">
        <v>2176</v>
      </c>
    </row>
    <row r="5197" spans="51:75" x14ac:dyDescent="0.3">
      <c r="AY5197" s="12" t="e">
        <f>VLOOKUP(C5197,#REF!, 2,FALSE)</f>
        <v>#REF!</v>
      </c>
      <c r="BM5197" s="5" t="s">
        <v>1829</v>
      </c>
      <c r="BN5197" s="5" t="s">
        <v>2986</v>
      </c>
      <c r="BO5197" s="5" t="s">
        <v>3144</v>
      </c>
      <c r="BU5197" s="5" t="s">
        <v>1829</v>
      </c>
      <c r="BV5197" s="5" t="s">
        <v>2986</v>
      </c>
      <c r="BW5197" s="5" t="s">
        <v>3144</v>
      </c>
    </row>
    <row r="5198" spans="51:75" x14ac:dyDescent="0.3">
      <c r="AY5198" s="12" t="e">
        <f>VLOOKUP(C5198,#REF!, 2,FALSE)</f>
        <v>#REF!</v>
      </c>
      <c r="BM5198" s="5" t="s">
        <v>10200</v>
      </c>
      <c r="BN5198" s="5" t="s">
        <v>2986</v>
      </c>
      <c r="BO5198" s="5" t="s">
        <v>4206</v>
      </c>
      <c r="BU5198" s="5" t="s">
        <v>10200</v>
      </c>
      <c r="BV5198" s="5" t="s">
        <v>2986</v>
      </c>
      <c r="BW5198" s="5" t="s">
        <v>4206</v>
      </c>
    </row>
    <row r="5199" spans="51:75" x14ac:dyDescent="0.3">
      <c r="AY5199" s="12" t="e">
        <f>VLOOKUP(C5199,#REF!, 2,FALSE)</f>
        <v>#REF!</v>
      </c>
      <c r="BM5199" s="5" t="s">
        <v>10201</v>
      </c>
      <c r="BN5199" s="5" t="s">
        <v>2986</v>
      </c>
      <c r="BO5199" s="5" t="s">
        <v>857</v>
      </c>
      <c r="BU5199" s="5" t="s">
        <v>10201</v>
      </c>
      <c r="BV5199" s="5" t="s">
        <v>2986</v>
      </c>
      <c r="BW5199" s="5" t="s">
        <v>857</v>
      </c>
    </row>
    <row r="5200" spans="51:75" x14ac:dyDescent="0.3">
      <c r="AY5200" s="12" t="e">
        <f>VLOOKUP(C5200,#REF!, 2,FALSE)</f>
        <v>#REF!</v>
      </c>
      <c r="BM5200" s="5" t="s">
        <v>10202</v>
      </c>
      <c r="BN5200" s="5" t="s">
        <v>2986</v>
      </c>
      <c r="BO5200" s="5" t="s">
        <v>1057</v>
      </c>
      <c r="BU5200" s="5" t="s">
        <v>10202</v>
      </c>
      <c r="BV5200" s="5" t="s">
        <v>2986</v>
      </c>
      <c r="BW5200" s="5" t="s">
        <v>1057</v>
      </c>
    </row>
    <row r="5201" spans="51:75" x14ac:dyDescent="0.3">
      <c r="AY5201" s="12" t="e">
        <f>VLOOKUP(C5201,#REF!, 2,FALSE)</f>
        <v>#REF!</v>
      </c>
      <c r="BM5201" s="5" t="s">
        <v>10203</v>
      </c>
      <c r="BN5201" s="5" t="s">
        <v>2986</v>
      </c>
      <c r="BO5201" s="5" t="s">
        <v>1511</v>
      </c>
      <c r="BU5201" s="5" t="s">
        <v>10203</v>
      </c>
      <c r="BV5201" s="5" t="s">
        <v>2986</v>
      </c>
      <c r="BW5201" s="5" t="s">
        <v>1511</v>
      </c>
    </row>
    <row r="5202" spans="51:75" x14ac:dyDescent="0.3">
      <c r="AY5202" s="12" t="e">
        <f>VLOOKUP(C5202,#REF!, 2,FALSE)</f>
        <v>#REF!</v>
      </c>
      <c r="BM5202" s="5" t="s">
        <v>10204</v>
      </c>
      <c r="BN5202" s="5" t="s">
        <v>781</v>
      </c>
      <c r="BO5202" s="5" t="s">
        <v>1377</v>
      </c>
      <c r="BU5202" s="5" t="s">
        <v>10204</v>
      </c>
      <c r="BV5202" s="5" t="s">
        <v>781</v>
      </c>
      <c r="BW5202" s="5" t="s">
        <v>1377</v>
      </c>
    </row>
    <row r="5203" spans="51:75" x14ac:dyDescent="0.3">
      <c r="AY5203" s="12" t="e">
        <f>VLOOKUP(C5203,#REF!, 2,FALSE)</f>
        <v>#REF!</v>
      </c>
      <c r="BM5203" s="5" t="s">
        <v>1830</v>
      </c>
      <c r="BN5203" s="5" t="s">
        <v>2986</v>
      </c>
      <c r="BO5203" s="5" t="s">
        <v>10205</v>
      </c>
      <c r="BU5203" s="5" t="s">
        <v>1830</v>
      </c>
      <c r="BV5203" s="5" t="s">
        <v>2986</v>
      </c>
      <c r="BW5203" s="5" t="s">
        <v>10205</v>
      </c>
    </row>
    <row r="5204" spans="51:75" x14ac:dyDescent="0.3">
      <c r="AY5204" s="12" t="e">
        <f>VLOOKUP(C5204,#REF!, 2,FALSE)</f>
        <v>#REF!</v>
      </c>
      <c r="BM5204" s="5" t="s">
        <v>10206</v>
      </c>
      <c r="BN5204" s="5" t="s">
        <v>664</v>
      </c>
      <c r="BO5204" s="5" t="s">
        <v>10207</v>
      </c>
      <c r="BU5204" s="5" t="s">
        <v>10206</v>
      </c>
      <c r="BV5204" s="5" t="s">
        <v>664</v>
      </c>
      <c r="BW5204" s="5" t="s">
        <v>10207</v>
      </c>
    </row>
    <row r="5205" spans="51:75" x14ac:dyDescent="0.3">
      <c r="AY5205" s="12" t="e">
        <f>VLOOKUP(C5205,#REF!, 2,FALSE)</f>
        <v>#REF!</v>
      </c>
      <c r="BM5205" s="5" t="s">
        <v>10208</v>
      </c>
      <c r="BN5205" s="5" t="s">
        <v>642</v>
      </c>
      <c r="BO5205" s="5" t="s">
        <v>2930</v>
      </c>
      <c r="BU5205" s="5" t="s">
        <v>10208</v>
      </c>
      <c r="BV5205" s="5" t="s">
        <v>642</v>
      </c>
      <c r="BW5205" s="5" t="s">
        <v>2930</v>
      </c>
    </row>
    <row r="5206" spans="51:75" x14ac:dyDescent="0.3">
      <c r="AY5206" s="12" t="e">
        <f>VLOOKUP(C5206,#REF!, 2,FALSE)</f>
        <v>#REF!</v>
      </c>
      <c r="BM5206" s="5" t="s">
        <v>10209</v>
      </c>
      <c r="BN5206" s="5" t="s">
        <v>2986</v>
      </c>
      <c r="BO5206" s="5" t="s">
        <v>10210</v>
      </c>
      <c r="BU5206" s="5" t="s">
        <v>10209</v>
      </c>
      <c r="BV5206" s="5" t="s">
        <v>2986</v>
      </c>
      <c r="BW5206" s="5" t="s">
        <v>10210</v>
      </c>
    </row>
    <row r="5207" spans="51:75" x14ac:dyDescent="0.3">
      <c r="AY5207" s="12" t="e">
        <f>VLOOKUP(C5207,#REF!, 2,FALSE)</f>
        <v>#REF!</v>
      </c>
      <c r="BM5207" s="5" t="s">
        <v>10211</v>
      </c>
      <c r="BN5207" s="5" t="s">
        <v>2986</v>
      </c>
      <c r="BO5207" s="5" t="s">
        <v>2465</v>
      </c>
      <c r="BU5207" s="5" t="s">
        <v>10211</v>
      </c>
      <c r="BV5207" s="5" t="s">
        <v>2986</v>
      </c>
      <c r="BW5207" s="5" t="s">
        <v>2465</v>
      </c>
    </row>
    <row r="5208" spans="51:75" x14ac:dyDescent="0.3">
      <c r="AY5208" s="12" t="e">
        <f>VLOOKUP(C5208,#REF!, 2,FALSE)</f>
        <v>#REF!</v>
      </c>
      <c r="BM5208" s="5" t="s">
        <v>10212</v>
      </c>
      <c r="BN5208" s="5" t="s">
        <v>2986</v>
      </c>
      <c r="BO5208" s="5" t="s">
        <v>1266</v>
      </c>
      <c r="BU5208" s="5" t="s">
        <v>10212</v>
      </c>
      <c r="BV5208" s="5" t="s">
        <v>2986</v>
      </c>
      <c r="BW5208" s="5" t="s">
        <v>1266</v>
      </c>
    </row>
    <row r="5209" spans="51:75" x14ac:dyDescent="0.3">
      <c r="AY5209" s="12" t="e">
        <f>VLOOKUP(C5209,#REF!, 2,FALSE)</f>
        <v>#REF!</v>
      </c>
      <c r="BM5209" s="5" t="s">
        <v>10213</v>
      </c>
      <c r="BN5209" s="5" t="s">
        <v>2986</v>
      </c>
      <c r="BO5209" s="5" t="s">
        <v>1408</v>
      </c>
      <c r="BU5209" s="5" t="s">
        <v>10213</v>
      </c>
      <c r="BV5209" s="5" t="s">
        <v>2986</v>
      </c>
      <c r="BW5209" s="5" t="s">
        <v>1408</v>
      </c>
    </row>
    <row r="5210" spans="51:75" x14ac:dyDescent="0.3">
      <c r="AY5210" s="12" t="e">
        <f>VLOOKUP(C5210,#REF!, 2,FALSE)</f>
        <v>#REF!</v>
      </c>
      <c r="BM5210" s="5" t="s">
        <v>1831</v>
      </c>
      <c r="BN5210" s="5" t="s">
        <v>3261</v>
      </c>
      <c r="BO5210" s="5" t="s">
        <v>10214</v>
      </c>
      <c r="BU5210" s="5" t="s">
        <v>1831</v>
      </c>
      <c r="BV5210" s="5" t="s">
        <v>3261</v>
      </c>
      <c r="BW5210" s="5" t="s">
        <v>10214</v>
      </c>
    </row>
    <row r="5211" spans="51:75" x14ac:dyDescent="0.3">
      <c r="AY5211" s="12" t="e">
        <f>VLOOKUP(C5211,#REF!, 2,FALSE)</f>
        <v>#REF!</v>
      </c>
      <c r="BM5211" s="5" t="s">
        <v>10215</v>
      </c>
      <c r="BN5211" s="5" t="s">
        <v>672</v>
      </c>
      <c r="BO5211" s="5" t="s">
        <v>773</v>
      </c>
      <c r="BU5211" s="5" t="s">
        <v>10215</v>
      </c>
      <c r="BV5211" s="5" t="s">
        <v>672</v>
      </c>
      <c r="BW5211" s="5" t="s">
        <v>773</v>
      </c>
    </row>
    <row r="5212" spans="51:75" x14ac:dyDescent="0.3">
      <c r="AY5212" s="12" t="e">
        <f>VLOOKUP(C5212,#REF!, 2,FALSE)</f>
        <v>#REF!</v>
      </c>
      <c r="BM5212" s="5" t="s">
        <v>10216</v>
      </c>
      <c r="BN5212" s="5" t="s">
        <v>2986</v>
      </c>
      <c r="BO5212" s="5" t="s">
        <v>2986</v>
      </c>
      <c r="BU5212" s="5" t="s">
        <v>10216</v>
      </c>
      <c r="BV5212" s="5" t="s">
        <v>2986</v>
      </c>
      <c r="BW5212" s="5" t="s">
        <v>2986</v>
      </c>
    </row>
    <row r="5213" spans="51:75" x14ac:dyDescent="0.3">
      <c r="AY5213" s="12" t="e">
        <f>VLOOKUP(C5213,#REF!, 2,FALSE)</f>
        <v>#REF!</v>
      </c>
      <c r="BM5213" s="5" t="s">
        <v>10217</v>
      </c>
      <c r="BN5213" s="5" t="s">
        <v>2986</v>
      </c>
      <c r="BO5213" s="5" t="s">
        <v>2986</v>
      </c>
      <c r="BU5213" s="5" t="s">
        <v>10217</v>
      </c>
      <c r="BV5213" s="5" t="s">
        <v>2986</v>
      </c>
      <c r="BW5213" s="5" t="s">
        <v>2986</v>
      </c>
    </row>
    <row r="5214" spans="51:75" x14ac:dyDescent="0.3">
      <c r="AY5214" s="12" t="e">
        <f>VLOOKUP(C5214,#REF!, 2,FALSE)</f>
        <v>#REF!</v>
      </c>
      <c r="BM5214" s="5" t="s">
        <v>10218</v>
      </c>
      <c r="BN5214" s="5" t="s">
        <v>2986</v>
      </c>
      <c r="BO5214" s="5" t="s">
        <v>2986</v>
      </c>
      <c r="BU5214" s="5" t="s">
        <v>10218</v>
      </c>
      <c r="BV5214" s="5" t="s">
        <v>2986</v>
      </c>
      <c r="BW5214" s="5" t="s">
        <v>2986</v>
      </c>
    </row>
    <row r="5215" spans="51:75" x14ac:dyDescent="0.3">
      <c r="AY5215" s="12" t="e">
        <f>VLOOKUP(C5215,#REF!, 2,FALSE)</f>
        <v>#REF!</v>
      </c>
      <c r="BM5215" s="5" t="s">
        <v>10219</v>
      </c>
      <c r="BN5215" s="5" t="s">
        <v>2986</v>
      </c>
      <c r="BO5215" s="5" t="s">
        <v>9235</v>
      </c>
      <c r="BU5215" s="5" t="s">
        <v>10219</v>
      </c>
      <c r="BV5215" s="5" t="s">
        <v>2986</v>
      </c>
      <c r="BW5215" s="5" t="s">
        <v>9235</v>
      </c>
    </row>
    <row r="5216" spans="51:75" x14ac:dyDescent="0.3">
      <c r="AY5216" s="12" t="e">
        <f>VLOOKUP(C5216,#REF!, 2,FALSE)</f>
        <v>#REF!</v>
      </c>
      <c r="BM5216" s="5" t="s">
        <v>1832</v>
      </c>
      <c r="BN5216" s="5" t="s">
        <v>2986</v>
      </c>
      <c r="BO5216" s="5" t="s">
        <v>2986</v>
      </c>
      <c r="BU5216" s="5" t="s">
        <v>1832</v>
      </c>
      <c r="BV5216" s="5" t="s">
        <v>2986</v>
      </c>
      <c r="BW5216" s="5" t="s">
        <v>2986</v>
      </c>
    </row>
    <row r="5217" spans="51:75" x14ac:dyDescent="0.3">
      <c r="AY5217" s="12" t="e">
        <f>VLOOKUP(C5217,#REF!, 2,FALSE)</f>
        <v>#REF!</v>
      </c>
      <c r="BM5217" s="5" t="s">
        <v>10220</v>
      </c>
      <c r="BN5217" s="5" t="s">
        <v>2986</v>
      </c>
      <c r="BO5217" s="5" t="s">
        <v>2986</v>
      </c>
      <c r="BU5217" s="5" t="s">
        <v>10220</v>
      </c>
      <c r="BV5217" s="5" t="s">
        <v>2986</v>
      </c>
      <c r="BW5217" s="5" t="s">
        <v>2986</v>
      </c>
    </row>
    <row r="5218" spans="51:75" x14ac:dyDescent="0.3">
      <c r="AY5218" s="12" t="e">
        <f>VLOOKUP(C5218,#REF!, 2,FALSE)</f>
        <v>#REF!</v>
      </c>
      <c r="BM5218" s="5" t="s">
        <v>10221</v>
      </c>
      <c r="BN5218" s="5" t="s">
        <v>2986</v>
      </c>
      <c r="BO5218" s="5" t="s">
        <v>2986</v>
      </c>
      <c r="BU5218" s="5" t="s">
        <v>10221</v>
      </c>
      <c r="BV5218" s="5" t="s">
        <v>2986</v>
      </c>
      <c r="BW5218" s="5" t="s">
        <v>2986</v>
      </c>
    </row>
    <row r="5219" spans="51:75" x14ac:dyDescent="0.3">
      <c r="AY5219" s="12" t="e">
        <f>VLOOKUP(C5219,#REF!, 2,FALSE)</f>
        <v>#REF!</v>
      </c>
      <c r="BM5219" s="5" t="s">
        <v>10222</v>
      </c>
      <c r="BN5219" s="5" t="s">
        <v>2986</v>
      </c>
      <c r="BO5219" s="5" t="s">
        <v>1131</v>
      </c>
      <c r="BU5219" s="5" t="s">
        <v>10222</v>
      </c>
      <c r="BV5219" s="5" t="s">
        <v>2986</v>
      </c>
      <c r="BW5219" s="5" t="s">
        <v>1131</v>
      </c>
    </row>
    <row r="5220" spans="51:75" x14ac:dyDescent="0.3">
      <c r="AY5220" s="12" t="e">
        <f>VLOOKUP(C5220,#REF!, 2,FALSE)</f>
        <v>#REF!</v>
      </c>
      <c r="BM5220" s="5" t="s">
        <v>10224</v>
      </c>
      <c r="BN5220" s="5" t="s">
        <v>2986</v>
      </c>
      <c r="BO5220" s="5" t="s">
        <v>10225</v>
      </c>
      <c r="BU5220" s="5" t="s">
        <v>10224</v>
      </c>
      <c r="BV5220" s="5" t="s">
        <v>2986</v>
      </c>
      <c r="BW5220" s="5" t="s">
        <v>10225</v>
      </c>
    </row>
    <row r="5221" spans="51:75" x14ac:dyDescent="0.3">
      <c r="AY5221" s="12" t="e">
        <f>VLOOKUP(C5221,#REF!, 2,FALSE)</f>
        <v>#REF!</v>
      </c>
      <c r="BM5221" s="5" t="s">
        <v>10226</v>
      </c>
      <c r="BN5221" s="5" t="s">
        <v>2986</v>
      </c>
      <c r="BO5221" s="5" t="s">
        <v>1379</v>
      </c>
      <c r="BU5221" s="5" t="s">
        <v>10226</v>
      </c>
      <c r="BV5221" s="5" t="s">
        <v>2986</v>
      </c>
      <c r="BW5221" s="5" t="s">
        <v>1379</v>
      </c>
    </row>
    <row r="5222" spans="51:75" x14ac:dyDescent="0.3">
      <c r="AY5222" s="12" t="e">
        <f>VLOOKUP(C5222,#REF!, 2,FALSE)</f>
        <v>#REF!</v>
      </c>
      <c r="BM5222" s="5" t="s">
        <v>10227</v>
      </c>
      <c r="BN5222" s="5" t="s">
        <v>2986</v>
      </c>
      <c r="BO5222" s="5" t="s">
        <v>4269</v>
      </c>
      <c r="BU5222" s="5" t="s">
        <v>10227</v>
      </c>
      <c r="BV5222" s="5" t="s">
        <v>2986</v>
      </c>
      <c r="BW5222" s="5" t="s">
        <v>4269</v>
      </c>
    </row>
    <row r="5223" spans="51:75" x14ac:dyDescent="0.3">
      <c r="AY5223" s="12" t="e">
        <f>VLOOKUP(C5223,#REF!, 2,FALSE)</f>
        <v>#REF!</v>
      </c>
      <c r="BM5223" s="5" t="s">
        <v>10228</v>
      </c>
      <c r="BN5223" s="5" t="s">
        <v>2986</v>
      </c>
      <c r="BO5223" s="5" t="s">
        <v>10229</v>
      </c>
      <c r="BU5223" s="5" t="s">
        <v>10228</v>
      </c>
      <c r="BV5223" s="5" t="s">
        <v>2986</v>
      </c>
      <c r="BW5223" s="5" t="s">
        <v>10229</v>
      </c>
    </row>
    <row r="5224" spans="51:75" x14ac:dyDescent="0.3">
      <c r="AY5224" s="12" t="e">
        <f>VLOOKUP(C5224,#REF!, 2,FALSE)</f>
        <v>#REF!</v>
      </c>
      <c r="BM5224" s="5" t="s">
        <v>10230</v>
      </c>
      <c r="BN5224" s="5" t="s">
        <v>3007</v>
      </c>
      <c r="BO5224" s="5" t="s">
        <v>7298</v>
      </c>
      <c r="BU5224" s="5" t="s">
        <v>10230</v>
      </c>
      <c r="BV5224" s="5" t="s">
        <v>3007</v>
      </c>
      <c r="BW5224" s="5" t="s">
        <v>7298</v>
      </c>
    </row>
    <row r="5225" spans="51:75" x14ac:dyDescent="0.3">
      <c r="AY5225" s="12" t="e">
        <f>VLOOKUP(C5225,#REF!, 2,FALSE)</f>
        <v>#REF!</v>
      </c>
      <c r="BM5225" s="5" t="s">
        <v>10231</v>
      </c>
      <c r="BN5225" s="5" t="s">
        <v>2986</v>
      </c>
      <c r="BO5225" s="5" t="s">
        <v>2986</v>
      </c>
      <c r="BU5225" s="5" t="s">
        <v>10231</v>
      </c>
      <c r="BV5225" s="5" t="s">
        <v>2986</v>
      </c>
      <c r="BW5225" s="5" t="s">
        <v>2986</v>
      </c>
    </row>
    <row r="5226" spans="51:75" x14ac:dyDescent="0.3">
      <c r="AY5226" s="12" t="e">
        <f>VLOOKUP(C5226,#REF!, 2,FALSE)</f>
        <v>#REF!</v>
      </c>
      <c r="BM5226" s="5" t="s">
        <v>10232</v>
      </c>
      <c r="BN5226" s="5" t="s">
        <v>2986</v>
      </c>
      <c r="BO5226" s="5" t="s">
        <v>2986</v>
      </c>
      <c r="BU5226" s="5" t="s">
        <v>10232</v>
      </c>
      <c r="BV5226" s="5" t="s">
        <v>2986</v>
      </c>
      <c r="BW5226" s="5" t="s">
        <v>2986</v>
      </c>
    </row>
    <row r="5227" spans="51:75" x14ac:dyDescent="0.3">
      <c r="AY5227" s="12" t="e">
        <f>VLOOKUP(C5227,#REF!, 2,FALSE)</f>
        <v>#REF!</v>
      </c>
      <c r="BM5227" s="5" t="s">
        <v>10233</v>
      </c>
      <c r="BN5227" s="5" t="s">
        <v>2986</v>
      </c>
      <c r="BO5227" s="5" t="s">
        <v>694</v>
      </c>
      <c r="BU5227" s="5" t="s">
        <v>10233</v>
      </c>
      <c r="BV5227" s="5" t="s">
        <v>2986</v>
      </c>
      <c r="BW5227" s="5" t="s">
        <v>694</v>
      </c>
    </row>
    <row r="5228" spans="51:75" x14ac:dyDescent="0.3">
      <c r="AY5228" s="12" t="e">
        <f>VLOOKUP(C5228,#REF!, 2,FALSE)</f>
        <v>#REF!</v>
      </c>
      <c r="BM5228" s="5" t="s">
        <v>10235</v>
      </c>
      <c r="BN5228" s="5" t="s">
        <v>2986</v>
      </c>
      <c r="BO5228" s="5" t="s">
        <v>2986</v>
      </c>
      <c r="BU5228" s="5" t="s">
        <v>10235</v>
      </c>
      <c r="BV5228" s="5" t="s">
        <v>2986</v>
      </c>
      <c r="BW5228" s="5" t="s">
        <v>2986</v>
      </c>
    </row>
    <row r="5229" spans="51:75" x14ac:dyDescent="0.3">
      <c r="AY5229" s="12" t="e">
        <f>VLOOKUP(C5229,#REF!, 2,FALSE)</f>
        <v>#REF!</v>
      </c>
      <c r="BM5229" s="5" t="s">
        <v>10236</v>
      </c>
      <c r="BN5229" s="5" t="s">
        <v>2986</v>
      </c>
      <c r="BO5229" s="5" t="s">
        <v>10237</v>
      </c>
      <c r="BU5229" s="5" t="s">
        <v>10236</v>
      </c>
      <c r="BV5229" s="5" t="s">
        <v>2986</v>
      </c>
      <c r="BW5229" s="5" t="s">
        <v>10237</v>
      </c>
    </row>
    <row r="5230" spans="51:75" x14ac:dyDescent="0.3">
      <c r="AY5230" s="12" t="e">
        <f>VLOOKUP(C5230,#REF!, 2,FALSE)</f>
        <v>#REF!</v>
      </c>
      <c r="BM5230" s="5" t="s">
        <v>10238</v>
      </c>
      <c r="BN5230" s="5" t="s">
        <v>2986</v>
      </c>
      <c r="BO5230" s="5" t="s">
        <v>2986</v>
      </c>
      <c r="BU5230" s="5" t="s">
        <v>10238</v>
      </c>
      <c r="BV5230" s="5" t="s">
        <v>2986</v>
      </c>
      <c r="BW5230" s="5" t="s">
        <v>2986</v>
      </c>
    </row>
    <row r="5231" spans="51:75" x14ac:dyDescent="0.3">
      <c r="AY5231" s="12" t="e">
        <f>VLOOKUP(C5231,#REF!, 2,FALSE)</f>
        <v>#REF!</v>
      </c>
      <c r="BM5231" s="5" t="s">
        <v>10240</v>
      </c>
      <c r="BN5231" s="5" t="s">
        <v>3261</v>
      </c>
      <c r="BO5231" s="5" t="s">
        <v>8731</v>
      </c>
      <c r="BU5231" s="5" t="s">
        <v>10240</v>
      </c>
      <c r="BV5231" s="5" t="s">
        <v>3261</v>
      </c>
      <c r="BW5231" s="5" t="s">
        <v>8731</v>
      </c>
    </row>
    <row r="5232" spans="51:75" x14ac:dyDescent="0.3">
      <c r="AY5232" s="12" t="e">
        <f>VLOOKUP(C5232,#REF!, 2,FALSE)</f>
        <v>#REF!</v>
      </c>
      <c r="BM5232" s="5" t="s">
        <v>10241</v>
      </c>
      <c r="BN5232" s="5" t="s">
        <v>2986</v>
      </c>
      <c r="BO5232" s="5" t="s">
        <v>2986</v>
      </c>
      <c r="BU5232" s="5" t="s">
        <v>10241</v>
      </c>
      <c r="BV5232" s="5" t="s">
        <v>2986</v>
      </c>
      <c r="BW5232" s="5" t="s">
        <v>2986</v>
      </c>
    </row>
    <row r="5233" spans="51:75" x14ac:dyDescent="0.3">
      <c r="AY5233" s="12" t="e">
        <f>VLOOKUP(C5233,#REF!, 2,FALSE)</f>
        <v>#REF!</v>
      </c>
      <c r="BM5233" s="5" t="s">
        <v>10242</v>
      </c>
      <c r="BN5233" s="5" t="s">
        <v>2986</v>
      </c>
      <c r="BO5233" s="5" t="s">
        <v>1692</v>
      </c>
      <c r="BU5233" s="5" t="s">
        <v>10242</v>
      </c>
      <c r="BV5233" s="5" t="s">
        <v>2986</v>
      </c>
      <c r="BW5233" s="5" t="s">
        <v>1692</v>
      </c>
    </row>
    <row r="5234" spans="51:75" x14ac:dyDescent="0.3">
      <c r="AY5234" s="12" t="e">
        <f>VLOOKUP(C5234,#REF!, 2,FALSE)</f>
        <v>#REF!</v>
      </c>
      <c r="BM5234" s="5" t="s">
        <v>10243</v>
      </c>
      <c r="BN5234" s="5" t="s">
        <v>2986</v>
      </c>
      <c r="BO5234" s="5" t="s">
        <v>2986</v>
      </c>
      <c r="BU5234" s="5" t="s">
        <v>10243</v>
      </c>
      <c r="BV5234" s="5" t="s">
        <v>2986</v>
      </c>
      <c r="BW5234" s="5" t="s">
        <v>2986</v>
      </c>
    </row>
    <row r="5235" spans="51:75" x14ac:dyDescent="0.3">
      <c r="AY5235" s="12" t="e">
        <f>VLOOKUP(C5235,#REF!, 2,FALSE)</f>
        <v>#REF!</v>
      </c>
      <c r="BM5235" s="5" t="s">
        <v>10244</v>
      </c>
      <c r="BN5235" s="5" t="s">
        <v>781</v>
      </c>
      <c r="BO5235" s="5" t="s">
        <v>10246</v>
      </c>
      <c r="BU5235" s="5" t="s">
        <v>10244</v>
      </c>
      <c r="BV5235" s="5" t="s">
        <v>781</v>
      </c>
      <c r="BW5235" s="5" t="s">
        <v>10246</v>
      </c>
    </row>
    <row r="5236" spans="51:75" x14ac:dyDescent="0.3">
      <c r="AY5236" s="12" t="e">
        <f>VLOOKUP(C5236,#REF!, 2,FALSE)</f>
        <v>#REF!</v>
      </c>
      <c r="BM5236" s="5" t="s">
        <v>10248</v>
      </c>
      <c r="BN5236" s="5" t="s">
        <v>2986</v>
      </c>
      <c r="BO5236" s="5" t="s">
        <v>2986</v>
      </c>
      <c r="BU5236" s="5" t="s">
        <v>10248</v>
      </c>
      <c r="BV5236" s="5" t="s">
        <v>2986</v>
      </c>
      <c r="BW5236" s="5" t="s">
        <v>2986</v>
      </c>
    </row>
    <row r="5237" spans="51:75" x14ac:dyDescent="0.3">
      <c r="AY5237" s="12" t="e">
        <f>VLOOKUP(C5237,#REF!, 2,FALSE)</f>
        <v>#REF!</v>
      </c>
      <c r="BM5237" s="5" t="s">
        <v>10249</v>
      </c>
      <c r="BN5237" s="5" t="s">
        <v>3007</v>
      </c>
      <c r="BO5237" s="5" t="s">
        <v>10250</v>
      </c>
      <c r="BU5237" s="5" t="s">
        <v>10249</v>
      </c>
      <c r="BV5237" s="5" t="s">
        <v>3007</v>
      </c>
      <c r="BW5237" s="5" t="s">
        <v>10250</v>
      </c>
    </row>
    <row r="5238" spans="51:75" x14ac:dyDescent="0.3">
      <c r="AY5238" s="12" t="e">
        <f>VLOOKUP(C5238,#REF!, 2,FALSE)</f>
        <v>#REF!</v>
      </c>
      <c r="BM5238" s="5" t="s">
        <v>10251</v>
      </c>
      <c r="BN5238" s="5" t="s">
        <v>2986</v>
      </c>
      <c r="BO5238" s="5" t="s">
        <v>10252</v>
      </c>
      <c r="BU5238" s="5" t="s">
        <v>10251</v>
      </c>
      <c r="BV5238" s="5" t="s">
        <v>2986</v>
      </c>
      <c r="BW5238" s="5" t="s">
        <v>10252</v>
      </c>
    </row>
    <row r="5239" spans="51:75" x14ac:dyDescent="0.3">
      <c r="AY5239" s="12" t="e">
        <f>VLOOKUP(C5239,#REF!, 2,FALSE)</f>
        <v>#REF!</v>
      </c>
      <c r="BM5239" s="5" t="s">
        <v>10253</v>
      </c>
      <c r="BN5239" s="5" t="s">
        <v>2986</v>
      </c>
      <c r="BO5239" s="5" t="s">
        <v>10254</v>
      </c>
      <c r="BU5239" s="5" t="s">
        <v>10253</v>
      </c>
      <c r="BV5239" s="5" t="s">
        <v>2986</v>
      </c>
      <c r="BW5239" s="5" t="s">
        <v>10254</v>
      </c>
    </row>
    <row r="5240" spans="51:75" x14ac:dyDescent="0.3">
      <c r="AY5240" s="12" t="e">
        <f>VLOOKUP(C5240,#REF!, 2,FALSE)</f>
        <v>#REF!</v>
      </c>
      <c r="BM5240" s="5" t="s">
        <v>10255</v>
      </c>
      <c r="BN5240" s="5" t="s">
        <v>2986</v>
      </c>
      <c r="BO5240" s="5" t="s">
        <v>10256</v>
      </c>
      <c r="BU5240" s="5" t="s">
        <v>10255</v>
      </c>
      <c r="BV5240" s="5" t="s">
        <v>2986</v>
      </c>
      <c r="BW5240" s="5" t="s">
        <v>10256</v>
      </c>
    </row>
    <row r="5241" spans="51:75" x14ac:dyDescent="0.3">
      <c r="AY5241" s="12" t="e">
        <f>VLOOKUP(C5241,#REF!, 2,FALSE)</f>
        <v>#REF!</v>
      </c>
      <c r="BM5241" s="5" t="s">
        <v>10257</v>
      </c>
      <c r="BN5241" s="5" t="s">
        <v>2986</v>
      </c>
      <c r="BO5241" s="5" t="s">
        <v>10258</v>
      </c>
      <c r="BU5241" s="5" t="s">
        <v>10257</v>
      </c>
      <c r="BV5241" s="5" t="s">
        <v>2986</v>
      </c>
      <c r="BW5241" s="5" t="s">
        <v>10258</v>
      </c>
    </row>
    <row r="5242" spans="51:75" x14ac:dyDescent="0.3">
      <c r="AY5242" s="12" t="e">
        <f>VLOOKUP(C5242,#REF!, 2,FALSE)</f>
        <v>#REF!</v>
      </c>
      <c r="BM5242" s="5" t="s">
        <v>10259</v>
      </c>
      <c r="BN5242" s="5" t="s">
        <v>2986</v>
      </c>
      <c r="BO5242" s="5" t="s">
        <v>6181</v>
      </c>
      <c r="BU5242" s="5" t="s">
        <v>10259</v>
      </c>
      <c r="BV5242" s="5" t="s">
        <v>2986</v>
      </c>
      <c r="BW5242" s="5" t="s">
        <v>6181</v>
      </c>
    </row>
    <row r="5243" spans="51:75" x14ac:dyDescent="0.3">
      <c r="AY5243" s="12" t="e">
        <f>VLOOKUP(C5243,#REF!, 2,FALSE)</f>
        <v>#REF!</v>
      </c>
      <c r="BM5243" s="5" t="s">
        <v>10261</v>
      </c>
      <c r="BN5243" s="5" t="s">
        <v>2986</v>
      </c>
      <c r="BO5243" s="5" t="s">
        <v>4732</v>
      </c>
      <c r="BU5243" s="5" t="s">
        <v>10261</v>
      </c>
      <c r="BV5243" s="5" t="s">
        <v>2986</v>
      </c>
      <c r="BW5243" s="5" t="s">
        <v>4732</v>
      </c>
    </row>
    <row r="5244" spans="51:75" x14ac:dyDescent="0.3">
      <c r="AY5244" s="12" t="e">
        <f>VLOOKUP(C5244,#REF!, 2,FALSE)</f>
        <v>#REF!</v>
      </c>
      <c r="BM5244" s="5" t="s">
        <v>10262</v>
      </c>
      <c r="BN5244" s="5" t="s">
        <v>2986</v>
      </c>
      <c r="BO5244" s="5" t="s">
        <v>2986</v>
      </c>
      <c r="BU5244" s="5" t="s">
        <v>10262</v>
      </c>
      <c r="BV5244" s="5" t="s">
        <v>2986</v>
      </c>
      <c r="BW5244" s="5" t="s">
        <v>2986</v>
      </c>
    </row>
    <row r="5245" spans="51:75" x14ac:dyDescent="0.3">
      <c r="AY5245" s="12" t="e">
        <f>VLOOKUP(C5245,#REF!, 2,FALSE)</f>
        <v>#REF!</v>
      </c>
      <c r="BM5245" s="5" t="s">
        <v>10263</v>
      </c>
      <c r="BN5245" s="5" t="s">
        <v>2986</v>
      </c>
      <c r="BO5245" s="5" t="s">
        <v>2171</v>
      </c>
      <c r="BU5245" s="5" t="s">
        <v>10263</v>
      </c>
      <c r="BV5245" s="5" t="s">
        <v>2986</v>
      </c>
      <c r="BW5245" s="5" t="s">
        <v>2171</v>
      </c>
    </row>
    <row r="5246" spans="51:75" x14ac:dyDescent="0.3">
      <c r="AY5246" s="12" t="e">
        <f>VLOOKUP(C5246,#REF!, 2,FALSE)</f>
        <v>#REF!</v>
      </c>
      <c r="BM5246" s="5" t="s">
        <v>10264</v>
      </c>
      <c r="BN5246" s="5" t="s">
        <v>2986</v>
      </c>
      <c r="BO5246" s="5" t="s">
        <v>1598</v>
      </c>
      <c r="BU5246" s="5" t="s">
        <v>10264</v>
      </c>
      <c r="BV5246" s="5" t="s">
        <v>2986</v>
      </c>
      <c r="BW5246" s="5" t="s">
        <v>1598</v>
      </c>
    </row>
    <row r="5247" spans="51:75" x14ac:dyDescent="0.3">
      <c r="AY5247" s="12" t="e">
        <f>VLOOKUP(C5247,#REF!, 2,FALSE)</f>
        <v>#REF!</v>
      </c>
      <c r="BM5247" s="5" t="s">
        <v>10265</v>
      </c>
      <c r="BN5247" s="5" t="s">
        <v>2986</v>
      </c>
      <c r="BO5247" s="5" t="s">
        <v>1696</v>
      </c>
      <c r="BU5247" s="5" t="s">
        <v>10265</v>
      </c>
      <c r="BV5247" s="5" t="s">
        <v>2986</v>
      </c>
      <c r="BW5247" s="5" t="s">
        <v>1696</v>
      </c>
    </row>
    <row r="5248" spans="51:75" x14ac:dyDescent="0.3">
      <c r="AY5248" s="12" t="e">
        <f>VLOOKUP(C5248,#REF!, 2,FALSE)</f>
        <v>#REF!</v>
      </c>
      <c r="BM5248" s="5" t="s">
        <v>1833</v>
      </c>
      <c r="BN5248" s="5" t="s">
        <v>2986</v>
      </c>
      <c r="BO5248" s="5" t="s">
        <v>8015</v>
      </c>
      <c r="BU5248" s="5" t="s">
        <v>1833</v>
      </c>
      <c r="BV5248" s="5" t="s">
        <v>2986</v>
      </c>
      <c r="BW5248" s="5" t="s">
        <v>8015</v>
      </c>
    </row>
    <row r="5249" spans="51:75" x14ac:dyDescent="0.3">
      <c r="AY5249" s="12" t="e">
        <f>VLOOKUP(C5249,#REF!, 2,FALSE)</f>
        <v>#REF!</v>
      </c>
      <c r="BM5249" s="5" t="s">
        <v>1834</v>
      </c>
      <c r="BN5249" s="5" t="s">
        <v>2986</v>
      </c>
      <c r="BO5249" s="5" t="s">
        <v>4349</v>
      </c>
      <c r="BU5249" s="5" t="s">
        <v>1834</v>
      </c>
      <c r="BV5249" s="5" t="s">
        <v>2986</v>
      </c>
      <c r="BW5249" s="5" t="s">
        <v>4349</v>
      </c>
    </row>
    <row r="5250" spans="51:75" x14ac:dyDescent="0.3">
      <c r="AY5250" s="12" t="e">
        <f>VLOOKUP(C5250,#REF!, 2,FALSE)</f>
        <v>#REF!</v>
      </c>
      <c r="BM5250" s="5" t="s">
        <v>1835</v>
      </c>
      <c r="BN5250" s="5" t="s">
        <v>2986</v>
      </c>
      <c r="BO5250" s="5" t="s">
        <v>10256</v>
      </c>
      <c r="BU5250" s="5" t="s">
        <v>1835</v>
      </c>
      <c r="BV5250" s="5" t="s">
        <v>2986</v>
      </c>
      <c r="BW5250" s="5" t="s">
        <v>10256</v>
      </c>
    </row>
    <row r="5251" spans="51:75" x14ac:dyDescent="0.3">
      <c r="AY5251" s="12" t="e">
        <f>VLOOKUP(C5251,#REF!, 2,FALSE)</f>
        <v>#REF!</v>
      </c>
      <c r="BM5251" s="5" t="s">
        <v>10266</v>
      </c>
      <c r="BN5251" s="5" t="s">
        <v>2986</v>
      </c>
      <c r="BO5251" s="5" t="s">
        <v>4012</v>
      </c>
      <c r="BU5251" s="5" t="s">
        <v>10266</v>
      </c>
      <c r="BV5251" s="5" t="s">
        <v>2986</v>
      </c>
      <c r="BW5251" s="5" t="s">
        <v>4012</v>
      </c>
    </row>
    <row r="5252" spans="51:75" x14ac:dyDescent="0.3">
      <c r="AY5252" s="12" t="e">
        <f>VLOOKUP(C5252,#REF!, 2,FALSE)</f>
        <v>#REF!</v>
      </c>
      <c r="BM5252" s="5" t="s">
        <v>10267</v>
      </c>
      <c r="BN5252" s="5" t="s">
        <v>2986</v>
      </c>
      <c r="BO5252" s="5" t="s">
        <v>2986</v>
      </c>
      <c r="BU5252" s="5" t="s">
        <v>10267</v>
      </c>
      <c r="BV5252" s="5" t="s">
        <v>2986</v>
      </c>
      <c r="BW5252" s="5" t="s">
        <v>2986</v>
      </c>
    </row>
    <row r="5253" spans="51:75" x14ac:dyDescent="0.3">
      <c r="AY5253" s="12" t="e">
        <f>VLOOKUP(C5253,#REF!, 2,FALSE)</f>
        <v>#REF!</v>
      </c>
      <c r="BM5253" s="5" t="s">
        <v>10270</v>
      </c>
      <c r="BN5253" s="5" t="s">
        <v>2986</v>
      </c>
      <c r="BO5253" s="5" t="s">
        <v>2986</v>
      </c>
      <c r="BU5253" s="5" t="s">
        <v>10270</v>
      </c>
      <c r="BV5253" s="5" t="s">
        <v>2986</v>
      </c>
      <c r="BW5253" s="5" t="s">
        <v>2986</v>
      </c>
    </row>
    <row r="5254" spans="51:75" x14ac:dyDescent="0.3">
      <c r="AY5254" s="12" t="e">
        <f>VLOOKUP(C5254,#REF!, 2,FALSE)</f>
        <v>#REF!</v>
      </c>
      <c r="BM5254" s="5" t="s">
        <v>10271</v>
      </c>
      <c r="BN5254" s="5" t="s">
        <v>3007</v>
      </c>
      <c r="BO5254" s="5" t="s">
        <v>2355</v>
      </c>
      <c r="BU5254" s="5" t="s">
        <v>10271</v>
      </c>
      <c r="BV5254" s="5" t="s">
        <v>3007</v>
      </c>
      <c r="BW5254" s="5" t="s">
        <v>2355</v>
      </c>
    </row>
    <row r="5255" spans="51:75" x14ac:dyDescent="0.3">
      <c r="AY5255" s="12" t="e">
        <f>VLOOKUP(C5255,#REF!, 2,FALSE)</f>
        <v>#REF!</v>
      </c>
      <c r="BM5255" s="5" t="s">
        <v>10273</v>
      </c>
      <c r="BN5255" s="5" t="s">
        <v>855</v>
      </c>
      <c r="BO5255" s="5" t="s">
        <v>10274</v>
      </c>
      <c r="BU5255" s="5" t="s">
        <v>10273</v>
      </c>
      <c r="BV5255" s="5" t="s">
        <v>855</v>
      </c>
      <c r="BW5255" s="5" t="s">
        <v>10274</v>
      </c>
    </row>
    <row r="5256" spans="51:75" x14ac:dyDescent="0.3">
      <c r="AY5256" s="12" t="e">
        <f>VLOOKUP(C5256,#REF!, 2,FALSE)</f>
        <v>#REF!</v>
      </c>
      <c r="BM5256" s="5" t="s">
        <v>10276</v>
      </c>
      <c r="BN5256" s="5" t="s">
        <v>855</v>
      </c>
      <c r="BO5256" s="5" t="s">
        <v>7279</v>
      </c>
      <c r="BU5256" s="5" t="s">
        <v>10276</v>
      </c>
      <c r="BV5256" s="5" t="s">
        <v>855</v>
      </c>
      <c r="BW5256" s="5" t="s">
        <v>7279</v>
      </c>
    </row>
    <row r="5257" spans="51:75" x14ac:dyDescent="0.3">
      <c r="AY5257" s="12" t="e">
        <f>VLOOKUP(C5257,#REF!, 2,FALSE)</f>
        <v>#REF!</v>
      </c>
      <c r="BM5257" s="5" t="s">
        <v>10277</v>
      </c>
      <c r="BN5257" s="5" t="s">
        <v>2986</v>
      </c>
      <c r="BO5257" s="5" t="s">
        <v>7398</v>
      </c>
      <c r="BU5257" s="5" t="s">
        <v>10277</v>
      </c>
      <c r="BV5257" s="5" t="s">
        <v>2986</v>
      </c>
      <c r="BW5257" s="5" t="s">
        <v>7398</v>
      </c>
    </row>
    <row r="5258" spans="51:75" x14ac:dyDescent="0.3">
      <c r="AY5258" s="12" t="e">
        <f>VLOOKUP(C5258,#REF!, 2,FALSE)</f>
        <v>#REF!</v>
      </c>
      <c r="BM5258" s="5" t="s">
        <v>10278</v>
      </c>
      <c r="BN5258" s="5" t="s">
        <v>2986</v>
      </c>
      <c r="BO5258" s="5" t="s">
        <v>2986</v>
      </c>
      <c r="BU5258" s="5" t="s">
        <v>10278</v>
      </c>
      <c r="BV5258" s="5" t="s">
        <v>2986</v>
      </c>
      <c r="BW5258" s="5" t="s">
        <v>2986</v>
      </c>
    </row>
    <row r="5259" spans="51:75" x14ac:dyDescent="0.3">
      <c r="AY5259" s="12" t="e">
        <f>VLOOKUP(C5259,#REF!, 2,FALSE)</f>
        <v>#REF!</v>
      </c>
      <c r="BM5259" s="5" t="s">
        <v>10279</v>
      </c>
      <c r="BN5259" s="5" t="s">
        <v>2986</v>
      </c>
      <c r="BO5259" s="5" t="s">
        <v>2986</v>
      </c>
      <c r="BU5259" s="5" t="s">
        <v>10279</v>
      </c>
      <c r="BV5259" s="5" t="s">
        <v>2986</v>
      </c>
      <c r="BW5259" s="5" t="s">
        <v>2986</v>
      </c>
    </row>
    <row r="5260" spans="51:75" x14ac:dyDescent="0.3">
      <c r="AY5260" s="12" t="e">
        <f>VLOOKUP(C5260,#REF!, 2,FALSE)</f>
        <v>#REF!</v>
      </c>
      <c r="BM5260" s="5" t="s">
        <v>10280</v>
      </c>
      <c r="BN5260" s="5" t="s">
        <v>2986</v>
      </c>
      <c r="BO5260" s="5" t="s">
        <v>2986</v>
      </c>
      <c r="BU5260" s="5" t="s">
        <v>10280</v>
      </c>
      <c r="BV5260" s="5" t="s">
        <v>2986</v>
      </c>
      <c r="BW5260" s="5" t="s">
        <v>2986</v>
      </c>
    </row>
    <row r="5261" spans="51:75" x14ac:dyDescent="0.3">
      <c r="AY5261" s="12" t="e">
        <f>VLOOKUP(C5261,#REF!, 2,FALSE)</f>
        <v>#REF!</v>
      </c>
      <c r="BM5261" s="5" t="s">
        <v>10281</v>
      </c>
      <c r="BN5261" s="5" t="s">
        <v>1016</v>
      </c>
      <c r="BO5261" s="5" t="s">
        <v>10282</v>
      </c>
      <c r="BU5261" s="5" t="s">
        <v>10281</v>
      </c>
      <c r="BV5261" s="5" t="s">
        <v>1016</v>
      </c>
      <c r="BW5261" s="5" t="s">
        <v>10282</v>
      </c>
    </row>
    <row r="5262" spans="51:75" x14ac:dyDescent="0.3">
      <c r="AY5262" s="12" t="e">
        <f>VLOOKUP(C5262,#REF!, 2,FALSE)</f>
        <v>#REF!</v>
      </c>
      <c r="BM5262" s="5" t="s">
        <v>10283</v>
      </c>
      <c r="BN5262" s="5" t="s">
        <v>2986</v>
      </c>
      <c r="BO5262" s="5" t="s">
        <v>2986</v>
      </c>
      <c r="BU5262" s="5" t="s">
        <v>10283</v>
      </c>
      <c r="BV5262" s="5" t="s">
        <v>2986</v>
      </c>
      <c r="BW5262" s="5" t="s">
        <v>2986</v>
      </c>
    </row>
    <row r="5263" spans="51:75" x14ac:dyDescent="0.3">
      <c r="AY5263" s="12" t="e">
        <f>VLOOKUP(C5263,#REF!, 2,FALSE)</f>
        <v>#REF!</v>
      </c>
      <c r="BM5263" s="5" t="s">
        <v>10284</v>
      </c>
      <c r="BN5263" s="5" t="s">
        <v>2986</v>
      </c>
      <c r="BO5263" s="5" t="s">
        <v>2986</v>
      </c>
      <c r="BU5263" s="5" t="s">
        <v>10284</v>
      </c>
      <c r="BV5263" s="5" t="s">
        <v>2986</v>
      </c>
      <c r="BW5263" s="5" t="s">
        <v>2986</v>
      </c>
    </row>
    <row r="5264" spans="51:75" x14ac:dyDescent="0.3">
      <c r="AY5264" s="12" t="e">
        <f>VLOOKUP(C5264,#REF!, 2,FALSE)</f>
        <v>#REF!</v>
      </c>
      <c r="BM5264" s="5" t="s">
        <v>10285</v>
      </c>
      <c r="BN5264" s="5" t="s">
        <v>665</v>
      </c>
      <c r="BO5264" s="5" t="s">
        <v>10286</v>
      </c>
      <c r="BU5264" s="5" t="s">
        <v>10285</v>
      </c>
      <c r="BV5264" s="5" t="s">
        <v>665</v>
      </c>
      <c r="BW5264" s="5" t="s">
        <v>10286</v>
      </c>
    </row>
    <row r="5265" spans="51:75" x14ac:dyDescent="0.3">
      <c r="AY5265" s="12" t="e">
        <f>VLOOKUP(C5265,#REF!, 2,FALSE)</f>
        <v>#REF!</v>
      </c>
      <c r="BM5265" s="5" t="s">
        <v>10287</v>
      </c>
      <c r="BN5265" s="5" t="s">
        <v>800</v>
      </c>
      <c r="BO5265" s="5" t="s">
        <v>3880</v>
      </c>
      <c r="BU5265" s="5" t="s">
        <v>10287</v>
      </c>
      <c r="BV5265" s="5" t="s">
        <v>800</v>
      </c>
      <c r="BW5265" s="5" t="s">
        <v>3880</v>
      </c>
    </row>
    <row r="5266" spans="51:75" x14ac:dyDescent="0.3">
      <c r="AY5266" s="12" t="e">
        <f>VLOOKUP(C5266,#REF!, 2,FALSE)</f>
        <v>#REF!</v>
      </c>
      <c r="BM5266" s="5" t="s">
        <v>1845</v>
      </c>
      <c r="BN5266" s="5" t="s">
        <v>665</v>
      </c>
      <c r="BO5266" s="5" t="s">
        <v>2986</v>
      </c>
      <c r="BU5266" s="5" t="s">
        <v>1845</v>
      </c>
      <c r="BV5266" s="5" t="s">
        <v>665</v>
      </c>
      <c r="BW5266" s="5" t="s">
        <v>2986</v>
      </c>
    </row>
    <row r="5267" spans="51:75" x14ac:dyDescent="0.3">
      <c r="AY5267" s="12" t="e">
        <f>VLOOKUP(C5267,#REF!, 2,FALSE)</f>
        <v>#REF!</v>
      </c>
      <c r="BM5267" s="5" t="s">
        <v>10288</v>
      </c>
      <c r="BN5267" s="5" t="s">
        <v>778</v>
      </c>
      <c r="BO5267" s="5" t="s">
        <v>10289</v>
      </c>
      <c r="BU5267" s="5" t="s">
        <v>10288</v>
      </c>
      <c r="BV5267" s="5" t="s">
        <v>778</v>
      </c>
      <c r="BW5267" s="5" t="s">
        <v>10289</v>
      </c>
    </row>
    <row r="5268" spans="51:75" x14ac:dyDescent="0.3">
      <c r="AY5268" s="12" t="e">
        <f>VLOOKUP(C5268,#REF!, 2,FALSE)</f>
        <v>#REF!</v>
      </c>
      <c r="BM5268" s="5" t="s">
        <v>10290</v>
      </c>
      <c r="BN5268" s="5" t="s">
        <v>639</v>
      </c>
      <c r="BO5268" s="5" t="s">
        <v>10291</v>
      </c>
      <c r="BU5268" s="5" t="s">
        <v>10290</v>
      </c>
      <c r="BV5268" s="5" t="s">
        <v>639</v>
      </c>
      <c r="BW5268" s="5" t="s">
        <v>10291</v>
      </c>
    </row>
    <row r="5269" spans="51:75" x14ac:dyDescent="0.3">
      <c r="AY5269" s="12" t="e">
        <f>VLOOKUP(C5269,#REF!, 2,FALSE)</f>
        <v>#REF!</v>
      </c>
      <c r="BM5269" s="5" t="s">
        <v>10292</v>
      </c>
      <c r="BN5269" s="5" t="s">
        <v>697</v>
      </c>
      <c r="BO5269" s="5" t="s">
        <v>10293</v>
      </c>
      <c r="BU5269" s="5" t="s">
        <v>10292</v>
      </c>
      <c r="BV5269" s="5" t="s">
        <v>697</v>
      </c>
      <c r="BW5269" s="5" t="s">
        <v>10293</v>
      </c>
    </row>
    <row r="5270" spans="51:75" x14ac:dyDescent="0.3">
      <c r="AY5270" s="12" t="e">
        <f>VLOOKUP(C5270,#REF!, 2,FALSE)</f>
        <v>#REF!</v>
      </c>
      <c r="BM5270" s="5" t="s">
        <v>329</v>
      </c>
      <c r="BN5270" s="5" t="s">
        <v>669</v>
      </c>
      <c r="BO5270" s="5" t="s">
        <v>10294</v>
      </c>
      <c r="BU5270" s="5" t="s">
        <v>329</v>
      </c>
      <c r="BV5270" s="5" t="s">
        <v>669</v>
      </c>
      <c r="BW5270" s="5" t="s">
        <v>10294</v>
      </c>
    </row>
    <row r="5271" spans="51:75" x14ac:dyDescent="0.3">
      <c r="AY5271" s="12" t="e">
        <f>VLOOKUP(C5271,#REF!, 2,FALSE)</f>
        <v>#REF!</v>
      </c>
      <c r="BM5271" s="5" t="s">
        <v>10295</v>
      </c>
      <c r="BN5271" s="5" t="s">
        <v>2986</v>
      </c>
      <c r="BO5271" s="5" t="s">
        <v>8788</v>
      </c>
      <c r="BU5271" s="5" t="s">
        <v>10295</v>
      </c>
      <c r="BV5271" s="5" t="s">
        <v>2986</v>
      </c>
      <c r="BW5271" s="5" t="s">
        <v>8788</v>
      </c>
    </row>
    <row r="5272" spans="51:75" x14ac:dyDescent="0.3">
      <c r="AY5272" s="12" t="e">
        <f>VLOOKUP(C5272,#REF!, 2,FALSE)</f>
        <v>#REF!</v>
      </c>
      <c r="BM5272" s="5" t="s">
        <v>10296</v>
      </c>
      <c r="BN5272" s="5" t="s">
        <v>664</v>
      </c>
      <c r="BO5272" s="5" t="s">
        <v>4553</v>
      </c>
      <c r="BU5272" s="5" t="s">
        <v>10296</v>
      </c>
      <c r="BV5272" s="5" t="s">
        <v>664</v>
      </c>
      <c r="BW5272" s="5" t="s">
        <v>4553</v>
      </c>
    </row>
    <row r="5273" spans="51:75" x14ac:dyDescent="0.3">
      <c r="AY5273" s="12" t="e">
        <f>VLOOKUP(C5273,#REF!, 2,FALSE)</f>
        <v>#REF!</v>
      </c>
      <c r="BM5273" s="5" t="s">
        <v>10297</v>
      </c>
      <c r="BN5273" s="5" t="s">
        <v>790</v>
      </c>
      <c r="BO5273" s="5" t="s">
        <v>10298</v>
      </c>
      <c r="BU5273" s="5" t="s">
        <v>10297</v>
      </c>
      <c r="BV5273" s="5" t="s">
        <v>790</v>
      </c>
      <c r="BW5273" s="5" t="s">
        <v>10298</v>
      </c>
    </row>
    <row r="5274" spans="51:75" x14ac:dyDescent="0.3">
      <c r="AY5274" s="12" t="e">
        <f>VLOOKUP(C5274,#REF!, 2,FALSE)</f>
        <v>#REF!</v>
      </c>
      <c r="BM5274" s="5" t="s">
        <v>1846</v>
      </c>
      <c r="BN5274" s="5" t="s">
        <v>926</v>
      </c>
      <c r="BO5274" s="5" t="s">
        <v>1965</v>
      </c>
      <c r="BU5274" s="5" t="s">
        <v>1846</v>
      </c>
      <c r="BV5274" s="5" t="s">
        <v>926</v>
      </c>
      <c r="BW5274" s="5" t="s">
        <v>1965</v>
      </c>
    </row>
    <row r="5275" spans="51:75" x14ac:dyDescent="0.3">
      <c r="AY5275" s="12" t="e">
        <f>VLOOKUP(C5275,#REF!, 2,FALSE)</f>
        <v>#REF!</v>
      </c>
      <c r="BM5275" s="5" t="s">
        <v>1847</v>
      </c>
      <c r="BN5275" s="5" t="s">
        <v>926</v>
      </c>
      <c r="BO5275" s="5" t="s">
        <v>1965</v>
      </c>
      <c r="BU5275" s="5" t="s">
        <v>1847</v>
      </c>
      <c r="BV5275" s="5" t="s">
        <v>926</v>
      </c>
      <c r="BW5275" s="5" t="s">
        <v>1965</v>
      </c>
    </row>
    <row r="5276" spans="51:75" x14ac:dyDescent="0.3">
      <c r="AY5276" s="12" t="e">
        <f>VLOOKUP(C5276,#REF!, 2,FALSE)</f>
        <v>#REF!</v>
      </c>
      <c r="BM5276" s="5" t="s">
        <v>1848</v>
      </c>
      <c r="BN5276" s="5" t="s">
        <v>926</v>
      </c>
      <c r="BO5276" s="5" t="s">
        <v>1965</v>
      </c>
      <c r="BU5276" s="5" t="s">
        <v>1848</v>
      </c>
      <c r="BV5276" s="5" t="s">
        <v>926</v>
      </c>
      <c r="BW5276" s="5" t="s">
        <v>1965</v>
      </c>
    </row>
    <row r="5277" spans="51:75" x14ac:dyDescent="0.3">
      <c r="AY5277" s="12" t="e">
        <f>VLOOKUP(C5277,#REF!, 2,FALSE)</f>
        <v>#REF!</v>
      </c>
      <c r="BM5277" s="5" t="s">
        <v>10299</v>
      </c>
      <c r="BN5277" s="5" t="s">
        <v>926</v>
      </c>
      <c r="BO5277" s="5" t="s">
        <v>1965</v>
      </c>
      <c r="BU5277" s="5" t="s">
        <v>10299</v>
      </c>
      <c r="BV5277" s="5" t="s">
        <v>926</v>
      </c>
      <c r="BW5277" s="5" t="s">
        <v>1965</v>
      </c>
    </row>
    <row r="5278" spans="51:75" x14ac:dyDescent="0.3">
      <c r="AY5278" s="12" t="e">
        <f>VLOOKUP(C5278,#REF!, 2,FALSE)</f>
        <v>#REF!</v>
      </c>
      <c r="BM5278" s="5" t="s">
        <v>10300</v>
      </c>
      <c r="BN5278" s="5" t="s">
        <v>2986</v>
      </c>
      <c r="BO5278" s="5" t="s">
        <v>773</v>
      </c>
      <c r="BU5278" s="5" t="s">
        <v>10300</v>
      </c>
      <c r="BV5278" s="5" t="s">
        <v>2986</v>
      </c>
      <c r="BW5278" s="5" t="s">
        <v>773</v>
      </c>
    </row>
    <row r="5279" spans="51:75" x14ac:dyDescent="0.3">
      <c r="AY5279" s="12" t="e">
        <f>VLOOKUP(C5279,#REF!, 2,FALSE)</f>
        <v>#REF!</v>
      </c>
      <c r="BM5279" s="5" t="s">
        <v>10301</v>
      </c>
      <c r="BN5279" s="5" t="s">
        <v>17000</v>
      </c>
      <c r="BO5279" s="5" t="s">
        <v>4653</v>
      </c>
      <c r="BU5279" s="5" t="s">
        <v>10301</v>
      </c>
      <c r="BV5279" s="5" t="s">
        <v>17000</v>
      </c>
      <c r="BW5279" s="5" t="s">
        <v>4653</v>
      </c>
    </row>
    <row r="5280" spans="51:75" x14ac:dyDescent="0.3">
      <c r="AY5280" s="12" t="e">
        <f>VLOOKUP(C5280,#REF!, 2,FALSE)</f>
        <v>#REF!</v>
      </c>
      <c r="BM5280" s="5" t="s">
        <v>10302</v>
      </c>
      <c r="BN5280" s="5" t="s">
        <v>17000</v>
      </c>
      <c r="BO5280" s="5" t="s">
        <v>2986</v>
      </c>
      <c r="BU5280" s="5" t="s">
        <v>10302</v>
      </c>
      <c r="BV5280" s="5" t="s">
        <v>17000</v>
      </c>
      <c r="BW5280" s="5" t="s">
        <v>2986</v>
      </c>
    </row>
    <row r="5281" spans="51:75" x14ac:dyDescent="0.3">
      <c r="AY5281" s="12" t="e">
        <f>VLOOKUP(C5281,#REF!, 2,FALSE)</f>
        <v>#REF!</v>
      </c>
      <c r="BM5281" s="5" t="s">
        <v>10303</v>
      </c>
      <c r="BN5281" s="5" t="s">
        <v>865</v>
      </c>
      <c r="BO5281" s="5" t="s">
        <v>2986</v>
      </c>
      <c r="BU5281" s="5" t="s">
        <v>10303</v>
      </c>
      <c r="BV5281" s="5" t="s">
        <v>865</v>
      </c>
      <c r="BW5281" s="5" t="s">
        <v>2986</v>
      </c>
    </row>
    <row r="5282" spans="51:75" x14ac:dyDescent="0.3">
      <c r="AY5282" s="12" t="e">
        <f>VLOOKUP(C5282,#REF!, 2,FALSE)</f>
        <v>#REF!</v>
      </c>
      <c r="BM5282" s="5" t="s">
        <v>1849</v>
      </c>
      <c r="BN5282" s="5" t="s">
        <v>2986</v>
      </c>
      <c r="BO5282" s="5" t="s">
        <v>2986</v>
      </c>
      <c r="BU5282" s="5" t="s">
        <v>1849</v>
      </c>
      <c r="BV5282" s="5" t="s">
        <v>2986</v>
      </c>
      <c r="BW5282" s="5" t="s">
        <v>2986</v>
      </c>
    </row>
    <row r="5283" spans="51:75" x14ac:dyDescent="0.3">
      <c r="AY5283" s="12" t="e">
        <f>VLOOKUP(C5283,#REF!, 2,FALSE)</f>
        <v>#REF!</v>
      </c>
      <c r="BM5283" s="5" t="s">
        <v>10304</v>
      </c>
      <c r="BN5283" s="5" t="s">
        <v>2986</v>
      </c>
      <c r="BO5283" s="5" t="s">
        <v>2986</v>
      </c>
      <c r="BU5283" s="5" t="s">
        <v>10304</v>
      </c>
      <c r="BV5283" s="5" t="s">
        <v>2986</v>
      </c>
      <c r="BW5283" s="5" t="s">
        <v>2986</v>
      </c>
    </row>
    <row r="5284" spans="51:75" x14ac:dyDescent="0.3">
      <c r="AY5284" s="12" t="e">
        <f>VLOOKUP(C5284,#REF!, 2,FALSE)</f>
        <v>#REF!</v>
      </c>
      <c r="BM5284" s="5" t="s">
        <v>10305</v>
      </c>
      <c r="BN5284" s="5" t="s">
        <v>17000</v>
      </c>
      <c r="BO5284" s="5" t="s">
        <v>10306</v>
      </c>
      <c r="BU5284" s="5" t="s">
        <v>10305</v>
      </c>
      <c r="BV5284" s="5" t="s">
        <v>17000</v>
      </c>
      <c r="BW5284" s="5" t="s">
        <v>10306</v>
      </c>
    </row>
    <row r="5285" spans="51:75" x14ac:dyDescent="0.3">
      <c r="AY5285" s="12" t="e">
        <f>VLOOKUP(C5285,#REF!, 2,FALSE)</f>
        <v>#REF!</v>
      </c>
      <c r="BM5285" s="5" t="s">
        <v>10307</v>
      </c>
      <c r="BN5285" s="5" t="s">
        <v>17000</v>
      </c>
      <c r="BO5285" s="5" t="s">
        <v>10308</v>
      </c>
      <c r="BU5285" s="5" t="s">
        <v>10307</v>
      </c>
      <c r="BV5285" s="5" t="s">
        <v>17000</v>
      </c>
      <c r="BW5285" s="5" t="s">
        <v>10308</v>
      </c>
    </row>
    <row r="5286" spans="51:75" x14ac:dyDescent="0.3">
      <c r="AY5286" s="12" t="e">
        <f>VLOOKUP(C5286,#REF!, 2,FALSE)</f>
        <v>#REF!</v>
      </c>
      <c r="BM5286" s="5" t="s">
        <v>10309</v>
      </c>
      <c r="BN5286" s="5" t="s">
        <v>2986</v>
      </c>
      <c r="BO5286" s="5" t="s">
        <v>2986</v>
      </c>
      <c r="BU5286" s="5" t="s">
        <v>10309</v>
      </c>
      <c r="BV5286" s="5" t="s">
        <v>2986</v>
      </c>
      <c r="BW5286" s="5" t="s">
        <v>2986</v>
      </c>
    </row>
    <row r="5287" spans="51:75" x14ac:dyDescent="0.3">
      <c r="AY5287" s="12" t="e">
        <f>VLOOKUP(C5287,#REF!, 2,FALSE)</f>
        <v>#REF!</v>
      </c>
      <c r="BM5287" s="5" t="s">
        <v>10310</v>
      </c>
      <c r="BN5287" s="5" t="s">
        <v>2986</v>
      </c>
      <c r="BO5287" s="5" t="s">
        <v>2986</v>
      </c>
      <c r="BU5287" s="5" t="s">
        <v>10310</v>
      </c>
      <c r="BV5287" s="5" t="s">
        <v>2986</v>
      </c>
      <c r="BW5287" s="5" t="s">
        <v>2986</v>
      </c>
    </row>
    <row r="5288" spans="51:75" x14ac:dyDescent="0.3">
      <c r="AY5288" s="12" t="e">
        <f>VLOOKUP(C5288,#REF!, 2,FALSE)</f>
        <v>#REF!</v>
      </c>
      <c r="BM5288" s="5" t="s">
        <v>10311</v>
      </c>
      <c r="BN5288" s="5" t="s">
        <v>17000</v>
      </c>
      <c r="BO5288" s="5" t="s">
        <v>2986</v>
      </c>
      <c r="BU5288" s="5" t="s">
        <v>10311</v>
      </c>
      <c r="BV5288" s="5" t="s">
        <v>17000</v>
      </c>
      <c r="BW5288" s="5" t="s">
        <v>2986</v>
      </c>
    </row>
    <row r="5289" spans="51:75" x14ac:dyDescent="0.3">
      <c r="AY5289" s="12" t="e">
        <f>VLOOKUP(C5289,#REF!, 2,FALSE)</f>
        <v>#REF!</v>
      </c>
      <c r="BM5289" s="5" t="s">
        <v>10312</v>
      </c>
      <c r="BN5289" s="5" t="s">
        <v>17000</v>
      </c>
      <c r="BO5289" s="5" t="s">
        <v>2986</v>
      </c>
      <c r="BU5289" s="5" t="s">
        <v>10312</v>
      </c>
      <c r="BV5289" s="5" t="s">
        <v>17000</v>
      </c>
      <c r="BW5289" s="5" t="s">
        <v>2986</v>
      </c>
    </row>
    <row r="5290" spans="51:75" x14ac:dyDescent="0.3">
      <c r="AY5290" s="12" t="e">
        <f>VLOOKUP(C5290,#REF!, 2,FALSE)</f>
        <v>#REF!</v>
      </c>
      <c r="BM5290" s="5" t="s">
        <v>10313</v>
      </c>
      <c r="BN5290" s="5" t="s">
        <v>2986</v>
      </c>
      <c r="BO5290" s="5" t="s">
        <v>10314</v>
      </c>
      <c r="BU5290" s="5" t="s">
        <v>10313</v>
      </c>
      <c r="BV5290" s="5" t="s">
        <v>2986</v>
      </c>
      <c r="BW5290" s="5" t="s">
        <v>10314</v>
      </c>
    </row>
    <row r="5291" spans="51:75" x14ac:dyDescent="0.3">
      <c r="AY5291" s="12" t="e">
        <f>VLOOKUP(C5291,#REF!, 2,FALSE)</f>
        <v>#REF!</v>
      </c>
      <c r="BM5291" s="5" t="s">
        <v>10315</v>
      </c>
      <c r="BN5291" s="5" t="s">
        <v>2986</v>
      </c>
      <c r="BO5291" s="5" t="s">
        <v>2986</v>
      </c>
      <c r="BU5291" s="5" t="s">
        <v>10315</v>
      </c>
      <c r="BV5291" s="5" t="s">
        <v>2986</v>
      </c>
      <c r="BW5291" s="5" t="s">
        <v>2986</v>
      </c>
    </row>
    <row r="5292" spans="51:75" x14ac:dyDescent="0.3">
      <c r="AY5292" s="12" t="e">
        <f>VLOOKUP(C5292,#REF!, 2,FALSE)</f>
        <v>#REF!</v>
      </c>
      <c r="BM5292" s="5" t="s">
        <v>10317</v>
      </c>
      <c r="BN5292" s="5" t="s">
        <v>2986</v>
      </c>
      <c r="BO5292" s="5" t="s">
        <v>10318</v>
      </c>
      <c r="BU5292" s="5" t="s">
        <v>10317</v>
      </c>
      <c r="BV5292" s="5" t="s">
        <v>2986</v>
      </c>
      <c r="BW5292" s="5" t="s">
        <v>10318</v>
      </c>
    </row>
    <row r="5293" spans="51:75" x14ac:dyDescent="0.3">
      <c r="AY5293" s="12" t="e">
        <f>VLOOKUP(C5293,#REF!, 2,FALSE)</f>
        <v>#REF!</v>
      </c>
      <c r="BM5293" s="5" t="s">
        <v>1850</v>
      </c>
      <c r="BN5293" s="5" t="s">
        <v>615</v>
      </c>
      <c r="BO5293" s="5" t="s">
        <v>7892</v>
      </c>
      <c r="BU5293" s="5" t="s">
        <v>1850</v>
      </c>
      <c r="BV5293" s="5" t="s">
        <v>615</v>
      </c>
      <c r="BW5293" s="5" t="s">
        <v>7892</v>
      </c>
    </row>
    <row r="5294" spans="51:75" x14ac:dyDescent="0.3">
      <c r="AY5294" s="12" t="e">
        <f>VLOOKUP(C5294,#REF!, 2,FALSE)</f>
        <v>#REF!</v>
      </c>
      <c r="BM5294" s="5" t="s">
        <v>1851</v>
      </c>
      <c r="BN5294" s="5" t="s">
        <v>2986</v>
      </c>
      <c r="BO5294" s="5" t="s">
        <v>8381</v>
      </c>
      <c r="BU5294" s="5" t="s">
        <v>1851</v>
      </c>
      <c r="BV5294" s="5" t="s">
        <v>2986</v>
      </c>
      <c r="BW5294" s="5" t="s">
        <v>8381</v>
      </c>
    </row>
    <row r="5295" spans="51:75" x14ac:dyDescent="0.3">
      <c r="AY5295" s="12" t="e">
        <f>VLOOKUP(C5295,#REF!, 2,FALSE)</f>
        <v>#REF!</v>
      </c>
      <c r="BM5295" s="5" t="s">
        <v>1852</v>
      </c>
      <c r="BN5295" s="5" t="s">
        <v>17000</v>
      </c>
      <c r="BO5295" s="5" t="s">
        <v>8274</v>
      </c>
      <c r="BU5295" s="5" t="s">
        <v>1852</v>
      </c>
      <c r="BV5295" s="5" t="s">
        <v>17000</v>
      </c>
      <c r="BW5295" s="5" t="s">
        <v>8274</v>
      </c>
    </row>
    <row r="5296" spans="51:75" x14ac:dyDescent="0.3">
      <c r="AY5296" s="12" t="e">
        <f>VLOOKUP(C5296,#REF!, 2,FALSE)</f>
        <v>#REF!</v>
      </c>
      <c r="BM5296" s="5" t="s">
        <v>10320</v>
      </c>
      <c r="BN5296" s="5" t="s">
        <v>3210</v>
      </c>
      <c r="BO5296" s="5" t="s">
        <v>773</v>
      </c>
      <c r="BU5296" s="5" t="s">
        <v>10320</v>
      </c>
      <c r="BV5296" s="5" t="s">
        <v>3210</v>
      </c>
      <c r="BW5296" s="5" t="s">
        <v>773</v>
      </c>
    </row>
    <row r="5297" spans="51:75" x14ac:dyDescent="0.3">
      <c r="AY5297" s="12" t="e">
        <f>VLOOKUP(C5297,#REF!, 2,FALSE)</f>
        <v>#REF!</v>
      </c>
      <c r="BM5297" s="5" t="s">
        <v>10321</v>
      </c>
      <c r="BN5297" s="5" t="s">
        <v>2986</v>
      </c>
      <c r="BO5297" s="5" t="s">
        <v>773</v>
      </c>
      <c r="BU5297" s="5" t="s">
        <v>10321</v>
      </c>
      <c r="BV5297" s="5" t="s">
        <v>2986</v>
      </c>
      <c r="BW5297" s="5" t="s">
        <v>773</v>
      </c>
    </row>
    <row r="5298" spans="51:75" x14ac:dyDescent="0.3">
      <c r="AY5298" s="12" t="e">
        <f>VLOOKUP(C5298,#REF!, 2,FALSE)</f>
        <v>#REF!</v>
      </c>
      <c r="BM5298" s="5" t="s">
        <v>10322</v>
      </c>
      <c r="BN5298" s="5" t="s">
        <v>699</v>
      </c>
      <c r="BO5298" s="5" t="s">
        <v>1841</v>
      </c>
      <c r="BU5298" s="5" t="s">
        <v>10322</v>
      </c>
      <c r="BV5298" s="5" t="s">
        <v>699</v>
      </c>
      <c r="BW5298" s="5" t="s">
        <v>1841</v>
      </c>
    </row>
    <row r="5299" spans="51:75" x14ac:dyDescent="0.3">
      <c r="AY5299" s="12" t="e">
        <f>VLOOKUP(C5299,#REF!, 2,FALSE)</f>
        <v>#REF!</v>
      </c>
      <c r="BM5299" s="5" t="s">
        <v>10324</v>
      </c>
      <c r="BN5299" s="5" t="s">
        <v>664</v>
      </c>
      <c r="BO5299" s="5" t="s">
        <v>1383</v>
      </c>
      <c r="BU5299" s="5" t="s">
        <v>10324</v>
      </c>
      <c r="BV5299" s="5" t="s">
        <v>664</v>
      </c>
      <c r="BW5299" s="5" t="s">
        <v>1383</v>
      </c>
    </row>
    <row r="5300" spans="51:75" x14ac:dyDescent="0.3">
      <c r="AY5300" s="12" t="e">
        <f>VLOOKUP(C5300,#REF!, 2,FALSE)</f>
        <v>#REF!</v>
      </c>
      <c r="BM5300" s="5" t="s">
        <v>10325</v>
      </c>
      <c r="BN5300" s="5" t="s">
        <v>666</v>
      </c>
      <c r="BO5300" s="5" t="s">
        <v>1733</v>
      </c>
      <c r="BU5300" s="5" t="s">
        <v>10325</v>
      </c>
      <c r="BV5300" s="5" t="s">
        <v>666</v>
      </c>
      <c r="BW5300" s="5" t="s">
        <v>1733</v>
      </c>
    </row>
    <row r="5301" spans="51:75" x14ac:dyDescent="0.3">
      <c r="AY5301" s="12" t="e">
        <f>VLOOKUP(C5301,#REF!, 2,FALSE)</f>
        <v>#REF!</v>
      </c>
      <c r="BM5301" s="5" t="s">
        <v>10326</v>
      </c>
      <c r="BN5301" s="5" t="s">
        <v>664</v>
      </c>
      <c r="BO5301" s="5" t="s">
        <v>10327</v>
      </c>
      <c r="BU5301" s="5" t="s">
        <v>10326</v>
      </c>
      <c r="BV5301" s="5" t="s">
        <v>664</v>
      </c>
      <c r="BW5301" s="5" t="s">
        <v>10327</v>
      </c>
    </row>
    <row r="5302" spans="51:75" x14ac:dyDescent="0.3">
      <c r="AY5302" s="12" t="e">
        <f>VLOOKUP(C5302,#REF!, 2,FALSE)</f>
        <v>#REF!</v>
      </c>
      <c r="BM5302" s="5" t="s">
        <v>10329</v>
      </c>
      <c r="BN5302" s="5" t="s">
        <v>2986</v>
      </c>
      <c r="BO5302" s="5" t="s">
        <v>2986</v>
      </c>
      <c r="BU5302" s="5" t="s">
        <v>10329</v>
      </c>
      <c r="BV5302" s="5" t="s">
        <v>2986</v>
      </c>
      <c r="BW5302" s="5" t="s">
        <v>2986</v>
      </c>
    </row>
    <row r="5303" spans="51:75" x14ac:dyDescent="0.3">
      <c r="AY5303" s="12" t="e">
        <f>VLOOKUP(C5303,#REF!, 2,FALSE)</f>
        <v>#REF!</v>
      </c>
      <c r="BM5303" s="5" t="s">
        <v>10331</v>
      </c>
      <c r="BN5303" s="5" t="s">
        <v>852</v>
      </c>
      <c r="BO5303" s="5" t="s">
        <v>2986</v>
      </c>
      <c r="BU5303" s="5" t="s">
        <v>10331</v>
      </c>
      <c r="BV5303" s="5" t="s">
        <v>852</v>
      </c>
      <c r="BW5303" s="5" t="s">
        <v>2986</v>
      </c>
    </row>
    <row r="5304" spans="51:75" x14ac:dyDescent="0.3">
      <c r="AY5304" s="12" t="e">
        <f>VLOOKUP(C5304,#REF!, 2,FALSE)</f>
        <v>#REF!</v>
      </c>
      <c r="BM5304" s="5" t="s">
        <v>10332</v>
      </c>
      <c r="BN5304" s="5" t="s">
        <v>17000</v>
      </c>
      <c r="BO5304" s="5" t="s">
        <v>773</v>
      </c>
      <c r="BU5304" s="5" t="s">
        <v>10332</v>
      </c>
      <c r="BV5304" s="5" t="s">
        <v>17000</v>
      </c>
      <c r="BW5304" s="5" t="s">
        <v>773</v>
      </c>
    </row>
    <row r="5305" spans="51:75" x14ac:dyDescent="0.3">
      <c r="AY5305" s="12" t="e">
        <f>VLOOKUP(C5305,#REF!, 2,FALSE)</f>
        <v>#REF!</v>
      </c>
      <c r="BM5305" s="5" t="s">
        <v>10333</v>
      </c>
      <c r="BN5305" s="5" t="s">
        <v>2986</v>
      </c>
      <c r="BO5305" s="5" t="s">
        <v>2986</v>
      </c>
      <c r="BU5305" s="5" t="s">
        <v>10333</v>
      </c>
      <c r="BV5305" s="5" t="s">
        <v>2986</v>
      </c>
      <c r="BW5305" s="5" t="s">
        <v>2986</v>
      </c>
    </row>
    <row r="5306" spans="51:75" x14ac:dyDescent="0.3">
      <c r="AY5306" s="12" t="e">
        <f>VLOOKUP(C5306,#REF!, 2,FALSE)</f>
        <v>#REF!</v>
      </c>
      <c r="BM5306" s="5" t="s">
        <v>10334</v>
      </c>
      <c r="BN5306" s="5" t="s">
        <v>616</v>
      </c>
      <c r="BO5306" s="5" t="s">
        <v>2986</v>
      </c>
      <c r="BU5306" s="5" t="s">
        <v>10334</v>
      </c>
      <c r="BV5306" s="5" t="s">
        <v>616</v>
      </c>
      <c r="BW5306" s="5" t="s">
        <v>2986</v>
      </c>
    </row>
    <row r="5307" spans="51:75" x14ac:dyDescent="0.3">
      <c r="AY5307" s="12" t="e">
        <f>VLOOKUP(C5307,#REF!, 2,FALSE)</f>
        <v>#REF!</v>
      </c>
      <c r="BM5307" s="5" t="s">
        <v>10335</v>
      </c>
      <c r="BN5307" s="5" t="s">
        <v>670</v>
      </c>
      <c r="BO5307" s="5" t="s">
        <v>2986</v>
      </c>
      <c r="BU5307" s="5" t="s">
        <v>10335</v>
      </c>
      <c r="BV5307" s="5" t="s">
        <v>670</v>
      </c>
      <c r="BW5307" s="5" t="s">
        <v>2986</v>
      </c>
    </row>
    <row r="5308" spans="51:75" x14ac:dyDescent="0.3">
      <c r="AY5308" s="12" t="e">
        <f>VLOOKUP(C5308,#REF!, 2,FALSE)</f>
        <v>#REF!</v>
      </c>
      <c r="BM5308" s="5" t="s">
        <v>10336</v>
      </c>
      <c r="BN5308" s="5" t="s">
        <v>640</v>
      </c>
      <c r="BO5308" s="5" t="s">
        <v>2403</v>
      </c>
      <c r="BU5308" s="5" t="s">
        <v>10336</v>
      </c>
      <c r="BV5308" s="5" t="s">
        <v>640</v>
      </c>
      <c r="BW5308" s="5" t="s">
        <v>2403</v>
      </c>
    </row>
    <row r="5309" spans="51:75" x14ac:dyDescent="0.3">
      <c r="AY5309" s="12" t="e">
        <f>VLOOKUP(C5309,#REF!, 2,FALSE)</f>
        <v>#REF!</v>
      </c>
      <c r="BM5309" s="5" t="s">
        <v>1853</v>
      </c>
      <c r="BN5309" s="5" t="s">
        <v>661</v>
      </c>
      <c r="BO5309" s="5" t="s">
        <v>2986</v>
      </c>
      <c r="BU5309" s="5" t="s">
        <v>1853</v>
      </c>
      <c r="BV5309" s="5" t="s">
        <v>661</v>
      </c>
      <c r="BW5309" s="5" t="s">
        <v>2986</v>
      </c>
    </row>
    <row r="5310" spans="51:75" x14ac:dyDescent="0.3">
      <c r="AY5310" s="12" t="e">
        <f>VLOOKUP(C5310,#REF!, 2,FALSE)</f>
        <v>#REF!</v>
      </c>
      <c r="BM5310" s="5" t="s">
        <v>10337</v>
      </c>
      <c r="BN5310" s="5" t="s">
        <v>697</v>
      </c>
      <c r="BO5310" s="5" t="s">
        <v>3396</v>
      </c>
      <c r="BU5310" s="5" t="s">
        <v>10337</v>
      </c>
      <c r="BV5310" s="5" t="s">
        <v>697</v>
      </c>
      <c r="BW5310" s="5" t="s">
        <v>3396</v>
      </c>
    </row>
    <row r="5311" spans="51:75" x14ac:dyDescent="0.3">
      <c r="AY5311" s="12" t="e">
        <f>VLOOKUP(C5311,#REF!, 2,FALSE)</f>
        <v>#REF!</v>
      </c>
      <c r="BM5311" s="5" t="s">
        <v>10339</v>
      </c>
      <c r="BN5311" s="5" t="s">
        <v>1345</v>
      </c>
      <c r="BO5311" s="5" t="s">
        <v>3761</v>
      </c>
      <c r="BU5311" s="5" t="s">
        <v>10339</v>
      </c>
      <c r="BV5311" s="5" t="s">
        <v>1345</v>
      </c>
      <c r="BW5311" s="5" t="s">
        <v>3761</v>
      </c>
    </row>
    <row r="5312" spans="51:75" x14ac:dyDescent="0.3">
      <c r="AY5312" s="12" t="e">
        <f>VLOOKUP(C5312,#REF!, 2,FALSE)</f>
        <v>#REF!</v>
      </c>
      <c r="BM5312" s="5" t="s">
        <v>10340</v>
      </c>
      <c r="BN5312" s="5" t="s">
        <v>813</v>
      </c>
      <c r="BO5312" s="5" t="s">
        <v>2141</v>
      </c>
      <c r="BU5312" s="5" t="s">
        <v>10340</v>
      </c>
      <c r="BV5312" s="5" t="s">
        <v>813</v>
      </c>
      <c r="BW5312" s="5" t="s">
        <v>2141</v>
      </c>
    </row>
    <row r="5313" spans="51:75" x14ac:dyDescent="0.3">
      <c r="AY5313" s="12" t="e">
        <f>VLOOKUP(C5313,#REF!, 2,FALSE)</f>
        <v>#REF!</v>
      </c>
      <c r="BM5313" s="5" t="s">
        <v>10341</v>
      </c>
      <c r="BN5313" s="5" t="s">
        <v>2982</v>
      </c>
      <c r="BO5313" s="5" t="s">
        <v>10342</v>
      </c>
      <c r="BU5313" s="5" t="s">
        <v>10341</v>
      </c>
      <c r="BV5313" s="5" t="s">
        <v>2982</v>
      </c>
      <c r="BW5313" s="5" t="s">
        <v>10342</v>
      </c>
    </row>
    <row r="5314" spans="51:75" x14ac:dyDescent="0.3">
      <c r="AY5314" s="12" t="e">
        <f>VLOOKUP(C5314,#REF!, 2,FALSE)</f>
        <v>#REF!</v>
      </c>
      <c r="BM5314" s="5" t="s">
        <v>10343</v>
      </c>
      <c r="BN5314" s="5" t="s">
        <v>640</v>
      </c>
      <c r="BO5314" s="5" t="s">
        <v>946</v>
      </c>
      <c r="BU5314" s="5" t="s">
        <v>10343</v>
      </c>
      <c r="BV5314" s="5" t="s">
        <v>640</v>
      </c>
      <c r="BW5314" s="5" t="s">
        <v>946</v>
      </c>
    </row>
    <row r="5315" spans="51:75" x14ac:dyDescent="0.3">
      <c r="AY5315" s="12" t="e">
        <f>VLOOKUP(C5315,#REF!, 2,FALSE)</f>
        <v>#REF!</v>
      </c>
      <c r="BM5315" s="5" t="s">
        <v>10344</v>
      </c>
      <c r="BN5315" s="5" t="s">
        <v>660</v>
      </c>
      <c r="BO5315" s="5" t="s">
        <v>928</v>
      </c>
      <c r="BU5315" s="5" t="s">
        <v>10344</v>
      </c>
      <c r="BV5315" s="5" t="s">
        <v>660</v>
      </c>
      <c r="BW5315" s="5" t="s">
        <v>928</v>
      </c>
    </row>
    <row r="5316" spans="51:75" x14ac:dyDescent="0.3">
      <c r="AY5316" s="12" t="e">
        <f>VLOOKUP(C5316,#REF!, 2,FALSE)</f>
        <v>#REF!</v>
      </c>
      <c r="BM5316" s="5" t="s">
        <v>10345</v>
      </c>
      <c r="BN5316" s="5" t="s">
        <v>786</v>
      </c>
      <c r="BO5316" s="5" t="s">
        <v>10346</v>
      </c>
      <c r="BU5316" s="5" t="s">
        <v>10345</v>
      </c>
      <c r="BV5316" s="5" t="s">
        <v>786</v>
      </c>
      <c r="BW5316" s="5" t="s">
        <v>10346</v>
      </c>
    </row>
    <row r="5317" spans="51:75" x14ac:dyDescent="0.3">
      <c r="AY5317" s="12" t="e">
        <f>VLOOKUP(C5317,#REF!, 2,FALSE)</f>
        <v>#REF!</v>
      </c>
      <c r="BM5317" s="5" t="s">
        <v>10347</v>
      </c>
      <c r="BN5317" s="5" t="s">
        <v>778</v>
      </c>
      <c r="BO5317" s="5" t="s">
        <v>6984</v>
      </c>
      <c r="BU5317" s="5" t="s">
        <v>10347</v>
      </c>
      <c r="BV5317" s="5" t="s">
        <v>778</v>
      </c>
      <c r="BW5317" s="5" t="s">
        <v>6984</v>
      </c>
    </row>
    <row r="5318" spans="51:75" x14ac:dyDescent="0.3">
      <c r="AY5318" s="12" t="e">
        <f>VLOOKUP(C5318,#REF!, 2,FALSE)</f>
        <v>#REF!</v>
      </c>
      <c r="BM5318" s="5" t="s">
        <v>10348</v>
      </c>
      <c r="BN5318" s="5" t="s">
        <v>774</v>
      </c>
      <c r="BO5318" s="5" t="s">
        <v>1286</v>
      </c>
      <c r="BU5318" s="5" t="s">
        <v>10348</v>
      </c>
      <c r="BV5318" s="5" t="s">
        <v>774</v>
      </c>
      <c r="BW5318" s="5" t="s">
        <v>1286</v>
      </c>
    </row>
    <row r="5319" spans="51:75" x14ac:dyDescent="0.3">
      <c r="AY5319" s="12" t="e">
        <f>VLOOKUP(C5319,#REF!, 2,FALSE)</f>
        <v>#REF!</v>
      </c>
      <c r="BM5319" s="5" t="s">
        <v>1854</v>
      </c>
      <c r="BN5319" s="5" t="s">
        <v>3050</v>
      </c>
      <c r="BO5319" s="5" t="s">
        <v>10349</v>
      </c>
      <c r="BU5319" s="5" t="s">
        <v>1854</v>
      </c>
      <c r="BV5319" s="5" t="s">
        <v>3050</v>
      </c>
      <c r="BW5319" s="5" t="s">
        <v>10349</v>
      </c>
    </row>
    <row r="5320" spans="51:75" x14ac:dyDescent="0.3">
      <c r="AY5320" s="12" t="e">
        <f>VLOOKUP(C5320,#REF!, 2,FALSE)</f>
        <v>#REF!</v>
      </c>
      <c r="BM5320" s="5" t="s">
        <v>10351</v>
      </c>
      <c r="BN5320" s="5" t="s">
        <v>661</v>
      </c>
      <c r="BO5320" s="5" t="s">
        <v>2944</v>
      </c>
      <c r="BU5320" s="5" t="s">
        <v>10351</v>
      </c>
      <c r="BV5320" s="5" t="s">
        <v>661</v>
      </c>
      <c r="BW5320" s="5" t="s">
        <v>2944</v>
      </c>
    </row>
    <row r="5321" spans="51:75" x14ac:dyDescent="0.3">
      <c r="AY5321" s="12" t="e">
        <f>VLOOKUP(C5321,#REF!, 2,FALSE)</f>
        <v>#REF!</v>
      </c>
      <c r="BM5321" s="5" t="s">
        <v>10352</v>
      </c>
      <c r="BN5321" s="5" t="s">
        <v>718</v>
      </c>
      <c r="BO5321" s="5" t="s">
        <v>2986</v>
      </c>
      <c r="BU5321" s="5" t="s">
        <v>10352</v>
      </c>
      <c r="BV5321" s="5" t="s">
        <v>718</v>
      </c>
      <c r="BW5321" s="5" t="s">
        <v>2986</v>
      </c>
    </row>
    <row r="5322" spans="51:75" x14ac:dyDescent="0.3">
      <c r="AY5322" s="12" t="e">
        <f>VLOOKUP(C5322,#REF!, 2,FALSE)</f>
        <v>#REF!</v>
      </c>
      <c r="BM5322" s="5" t="s">
        <v>10353</v>
      </c>
      <c r="BN5322" s="5" t="s">
        <v>619</v>
      </c>
      <c r="BO5322" s="5" t="s">
        <v>1265</v>
      </c>
      <c r="BU5322" s="5" t="s">
        <v>10353</v>
      </c>
      <c r="BV5322" s="5" t="s">
        <v>619</v>
      </c>
      <c r="BW5322" s="5" t="s">
        <v>1265</v>
      </c>
    </row>
    <row r="5323" spans="51:75" x14ac:dyDescent="0.3">
      <c r="AY5323" s="12" t="e">
        <f>VLOOKUP(C5323,#REF!, 2,FALSE)</f>
        <v>#REF!</v>
      </c>
      <c r="BM5323" s="5" t="s">
        <v>10354</v>
      </c>
      <c r="BN5323" s="5" t="s">
        <v>790</v>
      </c>
      <c r="BO5323" s="5" t="s">
        <v>914</v>
      </c>
      <c r="BU5323" s="5" t="s">
        <v>10354</v>
      </c>
      <c r="BV5323" s="5" t="s">
        <v>790</v>
      </c>
      <c r="BW5323" s="5" t="s">
        <v>914</v>
      </c>
    </row>
    <row r="5324" spans="51:75" x14ac:dyDescent="0.3">
      <c r="AY5324" s="12" t="e">
        <f>VLOOKUP(C5324,#REF!, 2,FALSE)</f>
        <v>#REF!</v>
      </c>
      <c r="BM5324" s="5" t="s">
        <v>10355</v>
      </c>
      <c r="BN5324" s="5" t="s">
        <v>706</v>
      </c>
      <c r="BO5324" s="5" t="s">
        <v>2986</v>
      </c>
      <c r="BU5324" s="5" t="s">
        <v>10355</v>
      </c>
      <c r="BV5324" s="5" t="s">
        <v>706</v>
      </c>
      <c r="BW5324" s="5" t="s">
        <v>2986</v>
      </c>
    </row>
    <row r="5325" spans="51:75" x14ac:dyDescent="0.3">
      <c r="AY5325" s="12" t="e">
        <f>VLOOKUP(C5325,#REF!, 2,FALSE)</f>
        <v>#REF!</v>
      </c>
      <c r="BM5325" s="5" t="s">
        <v>10356</v>
      </c>
      <c r="BN5325" s="5" t="s">
        <v>739</v>
      </c>
      <c r="BO5325" s="5" t="s">
        <v>4089</v>
      </c>
      <c r="BU5325" s="5" t="s">
        <v>10356</v>
      </c>
      <c r="BV5325" s="5" t="s">
        <v>739</v>
      </c>
      <c r="BW5325" s="5" t="s">
        <v>4089</v>
      </c>
    </row>
    <row r="5326" spans="51:75" x14ac:dyDescent="0.3">
      <c r="AY5326" s="12" t="e">
        <f>VLOOKUP(C5326,#REF!, 2,FALSE)</f>
        <v>#REF!</v>
      </c>
      <c r="BM5326" s="5" t="s">
        <v>10357</v>
      </c>
      <c r="BN5326" s="5" t="s">
        <v>618</v>
      </c>
      <c r="BO5326" s="5" t="s">
        <v>3000</v>
      </c>
      <c r="BU5326" s="5" t="s">
        <v>10357</v>
      </c>
      <c r="BV5326" s="5" t="s">
        <v>618</v>
      </c>
      <c r="BW5326" s="5" t="s">
        <v>3000</v>
      </c>
    </row>
    <row r="5327" spans="51:75" x14ac:dyDescent="0.3">
      <c r="AY5327" s="12" t="e">
        <f>VLOOKUP(C5327,#REF!, 2,FALSE)</f>
        <v>#REF!</v>
      </c>
      <c r="BM5327" s="5" t="s">
        <v>10358</v>
      </c>
      <c r="BN5327" s="5" t="s">
        <v>813</v>
      </c>
      <c r="BO5327" s="5" t="s">
        <v>3273</v>
      </c>
      <c r="BU5327" s="5" t="s">
        <v>10358</v>
      </c>
      <c r="BV5327" s="5" t="s">
        <v>813</v>
      </c>
      <c r="BW5327" s="5" t="s">
        <v>3273</v>
      </c>
    </row>
    <row r="5328" spans="51:75" x14ac:dyDescent="0.3">
      <c r="AY5328" s="12" t="e">
        <f>VLOOKUP(C5328,#REF!, 2,FALSE)</f>
        <v>#REF!</v>
      </c>
      <c r="BM5328" s="5" t="s">
        <v>1855</v>
      </c>
      <c r="BN5328" s="5" t="s">
        <v>639</v>
      </c>
      <c r="BO5328" s="5" t="s">
        <v>2398</v>
      </c>
      <c r="BU5328" s="5" t="s">
        <v>1855</v>
      </c>
      <c r="BV5328" s="5" t="s">
        <v>639</v>
      </c>
      <c r="BW5328" s="5" t="s">
        <v>2398</v>
      </c>
    </row>
    <row r="5329" spans="51:75" x14ac:dyDescent="0.3">
      <c r="AY5329" s="12" t="e">
        <f>VLOOKUP(C5329,#REF!, 2,FALSE)</f>
        <v>#REF!</v>
      </c>
      <c r="BM5329" s="5" t="s">
        <v>1856</v>
      </c>
      <c r="BN5329" s="5" t="s">
        <v>642</v>
      </c>
      <c r="BO5329" s="5" t="s">
        <v>1277</v>
      </c>
      <c r="BU5329" s="5" t="s">
        <v>1856</v>
      </c>
      <c r="BV5329" s="5" t="s">
        <v>642</v>
      </c>
      <c r="BW5329" s="5" t="s">
        <v>1277</v>
      </c>
    </row>
    <row r="5330" spans="51:75" x14ac:dyDescent="0.3">
      <c r="AY5330" s="12" t="e">
        <f>VLOOKUP(C5330,#REF!, 2,FALSE)</f>
        <v>#REF!</v>
      </c>
      <c r="BM5330" s="5" t="s">
        <v>10359</v>
      </c>
      <c r="BN5330" s="5" t="s">
        <v>3050</v>
      </c>
      <c r="BO5330" s="5" t="s">
        <v>10360</v>
      </c>
      <c r="BU5330" s="5" t="s">
        <v>10359</v>
      </c>
      <c r="BV5330" s="5" t="s">
        <v>3050</v>
      </c>
      <c r="BW5330" s="5" t="s">
        <v>10360</v>
      </c>
    </row>
    <row r="5331" spans="51:75" x14ac:dyDescent="0.3">
      <c r="AY5331" s="12" t="e">
        <f>VLOOKUP(C5331,#REF!, 2,FALSE)</f>
        <v>#REF!</v>
      </c>
      <c r="BM5331" s="5" t="s">
        <v>10361</v>
      </c>
      <c r="BN5331" s="5" t="s">
        <v>1345</v>
      </c>
      <c r="BO5331" s="5" t="s">
        <v>10362</v>
      </c>
      <c r="BU5331" s="5" t="s">
        <v>10361</v>
      </c>
      <c r="BV5331" s="5" t="s">
        <v>1345</v>
      </c>
      <c r="BW5331" s="5" t="s">
        <v>10362</v>
      </c>
    </row>
    <row r="5332" spans="51:75" x14ac:dyDescent="0.3">
      <c r="AY5332" s="12" t="e">
        <f>VLOOKUP(C5332,#REF!, 2,FALSE)</f>
        <v>#REF!</v>
      </c>
      <c r="BM5332" s="5" t="s">
        <v>10363</v>
      </c>
      <c r="BN5332" s="5" t="s">
        <v>790</v>
      </c>
      <c r="BO5332" s="5" t="s">
        <v>2986</v>
      </c>
      <c r="BU5332" s="5" t="s">
        <v>10363</v>
      </c>
      <c r="BV5332" s="5" t="s">
        <v>790</v>
      </c>
      <c r="BW5332" s="5" t="s">
        <v>2986</v>
      </c>
    </row>
    <row r="5333" spans="51:75" x14ac:dyDescent="0.3">
      <c r="AY5333" s="12" t="e">
        <f>VLOOKUP(C5333,#REF!, 2,FALSE)</f>
        <v>#REF!</v>
      </c>
      <c r="BM5333" s="5" t="s">
        <v>1863</v>
      </c>
      <c r="BN5333" s="5" t="s">
        <v>642</v>
      </c>
      <c r="BO5333" s="5" t="s">
        <v>3909</v>
      </c>
      <c r="BU5333" s="5" t="s">
        <v>1863</v>
      </c>
      <c r="BV5333" s="5" t="s">
        <v>642</v>
      </c>
      <c r="BW5333" s="5" t="s">
        <v>3909</v>
      </c>
    </row>
    <row r="5334" spans="51:75" x14ac:dyDescent="0.3">
      <c r="AY5334" s="12" t="e">
        <f>VLOOKUP(C5334,#REF!, 2,FALSE)</f>
        <v>#REF!</v>
      </c>
      <c r="BM5334" s="5" t="s">
        <v>10364</v>
      </c>
      <c r="BN5334" s="5" t="s">
        <v>1345</v>
      </c>
      <c r="BO5334" s="5" t="s">
        <v>1141</v>
      </c>
      <c r="BU5334" s="5" t="s">
        <v>10364</v>
      </c>
      <c r="BV5334" s="5" t="s">
        <v>1345</v>
      </c>
      <c r="BW5334" s="5" t="s">
        <v>1141</v>
      </c>
    </row>
    <row r="5335" spans="51:75" x14ac:dyDescent="0.3">
      <c r="AY5335" s="12" t="e">
        <f>VLOOKUP(C5335,#REF!, 2,FALSE)</f>
        <v>#REF!</v>
      </c>
      <c r="BM5335" s="5" t="s">
        <v>10365</v>
      </c>
      <c r="BN5335" s="5" t="s">
        <v>640</v>
      </c>
      <c r="BO5335" s="5" t="s">
        <v>700</v>
      </c>
      <c r="BU5335" s="5" t="s">
        <v>10365</v>
      </c>
      <c r="BV5335" s="5" t="s">
        <v>640</v>
      </c>
      <c r="BW5335" s="5" t="s">
        <v>700</v>
      </c>
    </row>
    <row r="5336" spans="51:75" x14ac:dyDescent="0.3">
      <c r="AY5336" s="12" t="e">
        <f>VLOOKUP(C5336,#REF!, 2,FALSE)</f>
        <v>#REF!</v>
      </c>
      <c r="BM5336" s="5" t="s">
        <v>10366</v>
      </c>
      <c r="BN5336" s="5" t="s">
        <v>806</v>
      </c>
      <c r="BO5336" s="5" t="s">
        <v>8957</v>
      </c>
      <c r="BU5336" s="5" t="s">
        <v>10366</v>
      </c>
      <c r="BV5336" s="5" t="s">
        <v>806</v>
      </c>
      <c r="BW5336" s="5" t="s">
        <v>8957</v>
      </c>
    </row>
    <row r="5337" spans="51:75" x14ac:dyDescent="0.3">
      <c r="AY5337" s="12" t="e">
        <f>VLOOKUP(C5337,#REF!, 2,FALSE)</f>
        <v>#REF!</v>
      </c>
      <c r="BM5337" s="5" t="s">
        <v>10367</v>
      </c>
      <c r="BN5337" s="5" t="s">
        <v>630</v>
      </c>
      <c r="BO5337" s="5" t="s">
        <v>10368</v>
      </c>
      <c r="BU5337" s="5" t="s">
        <v>10367</v>
      </c>
      <c r="BV5337" s="5" t="s">
        <v>630</v>
      </c>
      <c r="BW5337" s="5" t="s">
        <v>10368</v>
      </c>
    </row>
    <row r="5338" spans="51:75" x14ac:dyDescent="0.3">
      <c r="AY5338" s="12" t="e">
        <f>VLOOKUP(C5338,#REF!, 2,FALSE)</f>
        <v>#REF!</v>
      </c>
      <c r="BM5338" s="5" t="s">
        <v>10369</v>
      </c>
      <c r="BN5338" s="5" t="s">
        <v>670</v>
      </c>
      <c r="BO5338" s="5" t="s">
        <v>663</v>
      </c>
      <c r="BU5338" s="5" t="s">
        <v>10369</v>
      </c>
      <c r="BV5338" s="5" t="s">
        <v>670</v>
      </c>
      <c r="BW5338" s="5" t="s">
        <v>663</v>
      </c>
    </row>
    <row r="5339" spans="51:75" x14ac:dyDescent="0.3">
      <c r="AY5339" s="12" t="e">
        <f>VLOOKUP(C5339,#REF!, 2,FALSE)</f>
        <v>#REF!</v>
      </c>
      <c r="BM5339" s="5" t="s">
        <v>10370</v>
      </c>
      <c r="BN5339" s="5" t="s">
        <v>931</v>
      </c>
      <c r="BO5339" s="5" t="s">
        <v>795</v>
      </c>
      <c r="BU5339" s="5" t="s">
        <v>10370</v>
      </c>
      <c r="BV5339" s="5" t="s">
        <v>931</v>
      </c>
      <c r="BW5339" s="5" t="s">
        <v>795</v>
      </c>
    </row>
    <row r="5340" spans="51:75" x14ac:dyDescent="0.3">
      <c r="AY5340" s="12" t="e">
        <f>VLOOKUP(C5340,#REF!, 2,FALSE)</f>
        <v>#REF!</v>
      </c>
      <c r="BM5340" s="5" t="s">
        <v>10371</v>
      </c>
      <c r="BN5340" s="5" t="s">
        <v>1270</v>
      </c>
      <c r="BO5340" s="5" t="s">
        <v>847</v>
      </c>
      <c r="BU5340" s="5" t="s">
        <v>10371</v>
      </c>
      <c r="BV5340" s="5" t="s">
        <v>1270</v>
      </c>
      <c r="BW5340" s="5" t="s">
        <v>847</v>
      </c>
    </row>
    <row r="5341" spans="51:75" x14ac:dyDescent="0.3">
      <c r="AY5341" s="12" t="e">
        <f>VLOOKUP(C5341,#REF!, 2,FALSE)</f>
        <v>#REF!</v>
      </c>
      <c r="BM5341" s="5" t="s">
        <v>10372</v>
      </c>
      <c r="BN5341" s="5" t="s">
        <v>623</v>
      </c>
      <c r="BO5341" s="5" t="s">
        <v>1908</v>
      </c>
      <c r="BU5341" s="5" t="s">
        <v>10372</v>
      </c>
      <c r="BV5341" s="5" t="s">
        <v>623</v>
      </c>
      <c r="BW5341" s="5" t="s">
        <v>1908</v>
      </c>
    </row>
    <row r="5342" spans="51:75" x14ac:dyDescent="0.3">
      <c r="AY5342" s="12" t="e">
        <f>VLOOKUP(C5342,#REF!, 2,FALSE)</f>
        <v>#REF!</v>
      </c>
      <c r="BM5342" s="5" t="s">
        <v>10373</v>
      </c>
      <c r="BN5342" s="5" t="s">
        <v>640</v>
      </c>
      <c r="BO5342" s="5" t="s">
        <v>2986</v>
      </c>
      <c r="BU5342" s="5" t="s">
        <v>10373</v>
      </c>
      <c r="BV5342" s="5" t="s">
        <v>640</v>
      </c>
      <c r="BW5342" s="5" t="s">
        <v>2986</v>
      </c>
    </row>
    <row r="5343" spans="51:75" x14ac:dyDescent="0.3">
      <c r="AY5343" s="12" t="e">
        <f>VLOOKUP(C5343,#REF!, 2,FALSE)</f>
        <v>#REF!</v>
      </c>
      <c r="BM5343" s="5" t="s">
        <v>10374</v>
      </c>
      <c r="BN5343" s="5" t="s">
        <v>670</v>
      </c>
      <c r="BO5343" s="5" t="s">
        <v>2986</v>
      </c>
      <c r="BU5343" s="5" t="s">
        <v>10374</v>
      </c>
      <c r="BV5343" s="5" t="s">
        <v>670</v>
      </c>
      <c r="BW5343" s="5" t="s">
        <v>2986</v>
      </c>
    </row>
    <row r="5344" spans="51:75" x14ac:dyDescent="0.3">
      <c r="AY5344" s="12" t="e">
        <f>VLOOKUP(C5344,#REF!, 2,FALSE)</f>
        <v>#REF!</v>
      </c>
      <c r="BM5344" s="5" t="s">
        <v>10375</v>
      </c>
      <c r="BN5344" s="5" t="s">
        <v>640</v>
      </c>
      <c r="BO5344" s="5" t="s">
        <v>2936</v>
      </c>
      <c r="BU5344" s="5" t="s">
        <v>10375</v>
      </c>
      <c r="BV5344" s="5" t="s">
        <v>640</v>
      </c>
      <c r="BW5344" s="5" t="s">
        <v>2936</v>
      </c>
    </row>
    <row r="5345" spans="51:75" x14ac:dyDescent="0.3">
      <c r="AY5345" s="12" t="e">
        <f>VLOOKUP(C5345,#REF!, 2,FALSE)</f>
        <v>#REF!</v>
      </c>
      <c r="BM5345" s="5" t="s">
        <v>10376</v>
      </c>
      <c r="BN5345" s="5" t="s">
        <v>623</v>
      </c>
      <c r="BO5345" s="5" t="s">
        <v>3744</v>
      </c>
      <c r="BU5345" s="5" t="s">
        <v>10376</v>
      </c>
      <c r="BV5345" s="5" t="s">
        <v>623</v>
      </c>
      <c r="BW5345" s="5" t="s">
        <v>3744</v>
      </c>
    </row>
    <row r="5346" spans="51:75" x14ac:dyDescent="0.3">
      <c r="AY5346" s="12" t="e">
        <f>VLOOKUP(C5346,#REF!, 2,FALSE)</f>
        <v>#REF!</v>
      </c>
      <c r="BM5346" s="5" t="s">
        <v>1864</v>
      </c>
      <c r="BN5346" s="5" t="s">
        <v>672</v>
      </c>
      <c r="BO5346" s="5" t="s">
        <v>1431</v>
      </c>
      <c r="BU5346" s="5" t="s">
        <v>1864</v>
      </c>
      <c r="BV5346" s="5" t="s">
        <v>672</v>
      </c>
      <c r="BW5346" s="5" t="s">
        <v>1431</v>
      </c>
    </row>
    <row r="5347" spans="51:75" x14ac:dyDescent="0.3">
      <c r="AY5347" s="12" t="e">
        <f>VLOOKUP(C5347,#REF!, 2,FALSE)</f>
        <v>#REF!</v>
      </c>
      <c r="BM5347" s="5" t="s">
        <v>1865</v>
      </c>
      <c r="BN5347" s="5" t="s">
        <v>3210</v>
      </c>
      <c r="BO5347" s="5" t="s">
        <v>2193</v>
      </c>
      <c r="BU5347" s="5" t="s">
        <v>1865</v>
      </c>
      <c r="BV5347" s="5" t="s">
        <v>3210</v>
      </c>
      <c r="BW5347" s="5" t="s">
        <v>2193</v>
      </c>
    </row>
    <row r="5348" spans="51:75" x14ac:dyDescent="0.3">
      <c r="AY5348" s="12" t="e">
        <f>VLOOKUP(C5348,#REF!, 2,FALSE)</f>
        <v>#REF!</v>
      </c>
      <c r="BM5348" s="5" t="s">
        <v>1866</v>
      </c>
      <c r="BN5348" s="5" t="s">
        <v>783</v>
      </c>
      <c r="BO5348" s="5" t="s">
        <v>10377</v>
      </c>
      <c r="BU5348" s="5" t="s">
        <v>1866</v>
      </c>
      <c r="BV5348" s="5" t="s">
        <v>783</v>
      </c>
      <c r="BW5348" s="5" t="s">
        <v>10377</v>
      </c>
    </row>
    <row r="5349" spans="51:75" x14ac:dyDescent="0.3">
      <c r="AY5349" s="12" t="e">
        <f>VLOOKUP(C5349,#REF!, 2,FALSE)</f>
        <v>#REF!</v>
      </c>
      <c r="BM5349" s="5" t="s">
        <v>10378</v>
      </c>
      <c r="BN5349" s="5" t="s">
        <v>706</v>
      </c>
      <c r="BO5349" s="5" t="s">
        <v>10379</v>
      </c>
      <c r="BU5349" s="5" t="s">
        <v>10378</v>
      </c>
      <c r="BV5349" s="5" t="s">
        <v>706</v>
      </c>
      <c r="BW5349" s="5" t="s">
        <v>10379</v>
      </c>
    </row>
    <row r="5350" spans="51:75" x14ac:dyDescent="0.3">
      <c r="AY5350" s="12" t="e">
        <f>VLOOKUP(C5350,#REF!, 2,FALSE)</f>
        <v>#REF!</v>
      </c>
      <c r="BM5350" s="5" t="s">
        <v>10380</v>
      </c>
      <c r="BN5350" s="5" t="s">
        <v>739</v>
      </c>
      <c r="BO5350" s="5" t="s">
        <v>804</v>
      </c>
      <c r="BU5350" s="5" t="s">
        <v>10380</v>
      </c>
      <c r="BV5350" s="5" t="s">
        <v>739</v>
      </c>
      <c r="BW5350" s="5" t="s">
        <v>804</v>
      </c>
    </row>
    <row r="5351" spans="51:75" x14ac:dyDescent="0.3">
      <c r="AY5351" s="12" t="e">
        <f>VLOOKUP(C5351,#REF!, 2,FALSE)</f>
        <v>#REF!</v>
      </c>
      <c r="BM5351" s="5" t="s">
        <v>10381</v>
      </c>
      <c r="BN5351" s="5" t="s">
        <v>670</v>
      </c>
      <c r="BO5351" s="5" t="s">
        <v>10382</v>
      </c>
      <c r="BU5351" s="5" t="s">
        <v>10381</v>
      </c>
      <c r="BV5351" s="5" t="s">
        <v>670</v>
      </c>
      <c r="BW5351" s="5" t="s">
        <v>10382</v>
      </c>
    </row>
    <row r="5352" spans="51:75" x14ac:dyDescent="0.3">
      <c r="AY5352" s="12" t="e">
        <f>VLOOKUP(C5352,#REF!, 2,FALSE)</f>
        <v>#REF!</v>
      </c>
      <c r="BM5352" s="5" t="s">
        <v>357</v>
      </c>
      <c r="BN5352" s="5" t="s">
        <v>706</v>
      </c>
      <c r="BO5352" s="5" t="s">
        <v>2268</v>
      </c>
      <c r="BU5352" s="5" t="s">
        <v>357</v>
      </c>
      <c r="BV5352" s="5" t="s">
        <v>706</v>
      </c>
      <c r="BW5352" s="5" t="s">
        <v>2268</v>
      </c>
    </row>
    <row r="5353" spans="51:75" x14ac:dyDescent="0.3">
      <c r="AY5353" s="12" t="e">
        <f>VLOOKUP(C5353,#REF!, 2,FALSE)</f>
        <v>#REF!</v>
      </c>
      <c r="BM5353" s="5" t="s">
        <v>10383</v>
      </c>
      <c r="BN5353" s="5" t="s">
        <v>806</v>
      </c>
      <c r="BO5353" s="5" t="s">
        <v>2375</v>
      </c>
      <c r="BU5353" s="5" t="s">
        <v>10383</v>
      </c>
      <c r="BV5353" s="5" t="s">
        <v>806</v>
      </c>
      <c r="BW5353" s="5" t="s">
        <v>2375</v>
      </c>
    </row>
    <row r="5354" spans="51:75" x14ac:dyDescent="0.3">
      <c r="AY5354" s="12" t="e">
        <f>VLOOKUP(C5354,#REF!, 2,FALSE)</f>
        <v>#REF!</v>
      </c>
      <c r="BM5354" s="5" t="s">
        <v>10384</v>
      </c>
      <c r="BN5354" s="5" t="s">
        <v>926</v>
      </c>
      <c r="BO5354" s="5" t="s">
        <v>2986</v>
      </c>
      <c r="BU5354" s="5" t="s">
        <v>10384</v>
      </c>
      <c r="BV5354" s="5" t="s">
        <v>926</v>
      </c>
      <c r="BW5354" s="5" t="s">
        <v>2986</v>
      </c>
    </row>
    <row r="5355" spans="51:75" x14ac:dyDescent="0.3">
      <c r="AY5355" s="12" t="e">
        <f>VLOOKUP(C5355,#REF!, 2,FALSE)</f>
        <v>#REF!</v>
      </c>
      <c r="BM5355" s="5" t="s">
        <v>10385</v>
      </c>
      <c r="BN5355" s="5" t="s">
        <v>786</v>
      </c>
      <c r="BO5355" s="5" t="s">
        <v>2986</v>
      </c>
      <c r="BU5355" s="5" t="s">
        <v>10385</v>
      </c>
      <c r="BV5355" s="5" t="s">
        <v>786</v>
      </c>
      <c r="BW5355" s="5" t="s">
        <v>2986</v>
      </c>
    </row>
    <row r="5356" spans="51:75" x14ac:dyDescent="0.3">
      <c r="AY5356" s="12" t="e">
        <f>VLOOKUP(C5356,#REF!, 2,FALSE)</f>
        <v>#REF!</v>
      </c>
      <c r="BM5356" s="5" t="s">
        <v>10386</v>
      </c>
      <c r="BN5356" s="5" t="s">
        <v>706</v>
      </c>
      <c r="BO5356" s="5" t="s">
        <v>10387</v>
      </c>
      <c r="BU5356" s="5" t="s">
        <v>10386</v>
      </c>
      <c r="BV5356" s="5" t="s">
        <v>706</v>
      </c>
      <c r="BW5356" s="5" t="s">
        <v>10387</v>
      </c>
    </row>
    <row r="5357" spans="51:75" x14ac:dyDescent="0.3">
      <c r="AY5357" s="12" t="e">
        <f>VLOOKUP(C5357,#REF!, 2,FALSE)</f>
        <v>#REF!</v>
      </c>
      <c r="BM5357" s="5" t="s">
        <v>10388</v>
      </c>
      <c r="BN5357" s="5" t="s">
        <v>774</v>
      </c>
      <c r="BO5357" s="5" t="s">
        <v>1057</v>
      </c>
      <c r="BU5357" s="5" t="s">
        <v>10388</v>
      </c>
      <c r="BV5357" s="5" t="s">
        <v>774</v>
      </c>
      <c r="BW5357" s="5" t="s">
        <v>1057</v>
      </c>
    </row>
    <row r="5358" spans="51:75" x14ac:dyDescent="0.3">
      <c r="AY5358" s="12" t="e">
        <f>VLOOKUP(C5358,#REF!, 2,FALSE)</f>
        <v>#REF!</v>
      </c>
      <c r="BM5358" s="5" t="s">
        <v>10390</v>
      </c>
      <c r="BN5358" s="5" t="s">
        <v>706</v>
      </c>
      <c r="BO5358" s="5" t="s">
        <v>1732</v>
      </c>
      <c r="BU5358" s="5" t="s">
        <v>10390</v>
      </c>
      <c r="BV5358" s="5" t="s">
        <v>706</v>
      </c>
      <c r="BW5358" s="5" t="s">
        <v>1732</v>
      </c>
    </row>
    <row r="5359" spans="51:75" x14ac:dyDescent="0.3">
      <c r="AY5359" s="12" t="e">
        <f>VLOOKUP(C5359,#REF!, 2,FALSE)</f>
        <v>#REF!</v>
      </c>
      <c r="BM5359" s="5" t="s">
        <v>10392</v>
      </c>
      <c r="BN5359" s="5" t="s">
        <v>786</v>
      </c>
      <c r="BO5359" s="5" t="s">
        <v>5208</v>
      </c>
      <c r="BU5359" s="5" t="s">
        <v>10392</v>
      </c>
      <c r="BV5359" s="5" t="s">
        <v>786</v>
      </c>
      <c r="BW5359" s="5" t="s">
        <v>5208</v>
      </c>
    </row>
    <row r="5360" spans="51:75" x14ac:dyDescent="0.3">
      <c r="AY5360" s="12" t="e">
        <f>VLOOKUP(C5360,#REF!, 2,FALSE)</f>
        <v>#REF!</v>
      </c>
      <c r="BM5360" s="5" t="s">
        <v>1867</v>
      </c>
      <c r="BN5360" s="5" t="s">
        <v>616</v>
      </c>
      <c r="BO5360" s="5" t="s">
        <v>2071</v>
      </c>
      <c r="BU5360" s="5" t="s">
        <v>1867</v>
      </c>
      <c r="BV5360" s="5" t="s">
        <v>616</v>
      </c>
      <c r="BW5360" s="5" t="s">
        <v>2071</v>
      </c>
    </row>
    <row r="5361" spans="51:75" x14ac:dyDescent="0.3">
      <c r="AY5361" s="12" t="e">
        <f>VLOOKUP(C5361,#REF!, 2,FALSE)</f>
        <v>#REF!</v>
      </c>
      <c r="BM5361" s="5" t="s">
        <v>10393</v>
      </c>
      <c r="BN5361" s="5" t="s">
        <v>3007</v>
      </c>
      <c r="BO5361" s="5" t="s">
        <v>2998</v>
      </c>
      <c r="BU5361" s="5" t="s">
        <v>10393</v>
      </c>
      <c r="BV5361" s="5" t="s">
        <v>3007</v>
      </c>
      <c r="BW5361" s="5" t="s">
        <v>2998</v>
      </c>
    </row>
    <row r="5362" spans="51:75" x14ac:dyDescent="0.3">
      <c r="AY5362" s="12" t="e">
        <f>VLOOKUP(C5362,#REF!, 2,FALSE)</f>
        <v>#REF!</v>
      </c>
      <c r="BM5362" s="5" t="s">
        <v>10394</v>
      </c>
      <c r="BN5362" s="5" t="s">
        <v>3261</v>
      </c>
      <c r="BO5362" s="5" t="s">
        <v>773</v>
      </c>
      <c r="BU5362" s="5" t="s">
        <v>10394</v>
      </c>
      <c r="BV5362" s="5" t="s">
        <v>3261</v>
      </c>
      <c r="BW5362" s="5" t="s">
        <v>773</v>
      </c>
    </row>
    <row r="5363" spans="51:75" x14ac:dyDescent="0.3">
      <c r="AY5363" s="12" t="e">
        <f>VLOOKUP(C5363,#REF!, 2,FALSE)</f>
        <v>#REF!</v>
      </c>
      <c r="BM5363" s="5" t="s">
        <v>10395</v>
      </c>
      <c r="BN5363" s="5" t="s">
        <v>800</v>
      </c>
      <c r="BO5363" s="5" t="s">
        <v>2512</v>
      </c>
      <c r="BU5363" s="5" t="s">
        <v>10395</v>
      </c>
      <c r="BV5363" s="5" t="s">
        <v>800</v>
      </c>
      <c r="BW5363" s="5" t="s">
        <v>2512</v>
      </c>
    </row>
    <row r="5364" spans="51:75" x14ac:dyDescent="0.3">
      <c r="AY5364" s="12" t="e">
        <f>VLOOKUP(C5364,#REF!, 2,FALSE)</f>
        <v>#REF!</v>
      </c>
      <c r="BM5364" s="5" t="s">
        <v>10396</v>
      </c>
      <c r="BN5364" s="5" t="s">
        <v>3261</v>
      </c>
      <c r="BO5364" s="5" t="s">
        <v>773</v>
      </c>
      <c r="BU5364" s="5" t="s">
        <v>10396</v>
      </c>
      <c r="BV5364" s="5" t="s">
        <v>3261</v>
      </c>
      <c r="BW5364" s="5" t="s">
        <v>773</v>
      </c>
    </row>
    <row r="5365" spans="51:75" x14ac:dyDescent="0.3">
      <c r="AY5365" s="12" t="e">
        <f>VLOOKUP(C5365,#REF!, 2,FALSE)</f>
        <v>#REF!</v>
      </c>
      <c r="BM5365" s="5" t="s">
        <v>10397</v>
      </c>
      <c r="BN5365" s="5" t="s">
        <v>621</v>
      </c>
      <c r="BO5365" s="5" t="s">
        <v>720</v>
      </c>
      <c r="BU5365" s="5" t="s">
        <v>10397</v>
      </c>
      <c r="BV5365" s="5" t="s">
        <v>621</v>
      </c>
      <c r="BW5365" s="5" t="s">
        <v>720</v>
      </c>
    </row>
    <row r="5366" spans="51:75" x14ac:dyDescent="0.3">
      <c r="AY5366" s="12" t="e">
        <f>VLOOKUP(C5366,#REF!, 2,FALSE)</f>
        <v>#REF!</v>
      </c>
      <c r="BM5366" s="5" t="s">
        <v>10398</v>
      </c>
      <c r="BN5366" s="5" t="s">
        <v>1345</v>
      </c>
      <c r="BO5366" s="5" t="s">
        <v>10399</v>
      </c>
      <c r="BU5366" s="5" t="s">
        <v>10398</v>
      </c>
      <c r="BV5366" s="5" t="s">
        <v>1345</v>
      </c>
      <c r="BW5366" s="5" t="s">
        <v>10399</v>
      </c>
    </row>
    <row r="5367" spans="51:75" x14ac:dyDescent="0.3">
      <c r="AY5367" s="12" t="e">
        <f>VLOOKUP(C5367,#REF!, 2,FALSE)</f>
        <v>#REF!</v>
      </c>
      <c r="BM5367" s="5" t="s">
        <v>10400</v>
      </c>
      <c r="BN5367" s="5" t="s">
        <v>619</v>
      </c>
      <c r="BO5367" s="5" t="s">
        <v>1457</v>
      </c>
      <c r="BU5367" s="5" t="s">
        <v>10400</v>
      </c>
      <c r="BV5367" s="5" t="s">
        <v>619</v>
      </c>
      <c r="BW5367" s="5" t="s">
        <v>1457</v>
      </c>
    </row>
    <row r="5368" spans="51:75" x14ac:dyDescent="0.3">
      <c r="AY5368" s="12" t="e">
        <f>VLOOKUP(C5368,#REF!, 2,FALSE)</f>
        <v>#REF!</v>
      </c>
      <c r="BM5368" s="5" t="s">
        <v>10401</v>
      </c>
      <c r="BN5368" s="5" t="s">
        <v>3210</v>
      </c>
      <c r="BO5368" s="5" t="s">
        <v>2986</v>
      </c>
      <c r="BU5368" s="5" t="s">
        <v>10401</v>
      </c>
      <c r="BV5368" s="5" t="s">
        <v>3210</v>
      </c>
      <c r="BW5368" s="5" t="s">
        <v>2986</v>
      </c>
    </row>
    <row r="5369" spans="51:75" x14ac:dyDescent="0.3">
      <c r="AY5369" s="12" t="e">
        <f>VLOOKUP(C5369,#REF!, 2,FALSE)</f>
        <v>#REF!</v>
      </c>
      <c r="BM5369" s="5" t="s">
        <v>10402</v>
      </c>
      <c r="BN5369" s="5" t="s">
        <v>3088</v>
      </c>
      <c r="BO5369" s="5" t="s">
        <v>10404</v>
      </c>
      <c r="BU5369" s="5" t="s">
        <v>10402</v>
      </c>
      <c r="BV5369" s="5" t="s">
        <v>3088</v>
      </c>
      <c r="BW5369" s="5" t="s">
        <v>10404</v>
      </c>
    </row>
    <row r="5370" spans="51:75" x14ac:dyDescent="0.3">
      <c r="AY5370" s="12" t="e">
        <f>VLOOKUP(C5370,#REF!, 2,FALSE)</f>
        <v>#REF!</v>
      </c>
      <c r="BM5370" s="5" t="s">
        <v>356</v>
      </c>
      <c r="BN5370" s="5" t="s">
        <v>778</v>
      </c>
      <c r="BO5370" s="5" t="s">
        <v>9714</v>
      </c>
      <c r="BU5370" s="5" t="s">
        <v>356</v>
      </c>
      <c r="BV5370" s="5" t="s">
        <v>778</v>
      </c>
      <c r="BW5370" s="5" t="s">
        <v>9714</v>
      </c>
    </row>
    <row r="5371" spans="51:75" x14ac:dyDescent="0.3">
      <c r="AY5371" s="12" t="e">
        <f>VLOOKUP(C5371,#REF!, 2,FALSE)</f>
        <v>#REF!</v>
      </c>
      <c r="BM5371" s="5" t="s">
        <v>10405</v>
      </c>
      <c r="BN5371" s="5" t="s">
        <v>628</v>
      </c>
      <c r="BO5371" s="5" t="s">
        <v>1277</v>
      </c>
      <c r="BU5371" s="5" t="s">
        <v>10405</v>
      </c>
      <c r="BV5371" s="5" t="s">
        <v>628</v>
      </c>
      <c r="BW5371" s="5" t="s">
        <v>1277</v>
      </c>
    </row>
    <row r="5372" spans="51:75" x14ac:dyDescent="0.3">
      <c r="AY5372" s="12" t="e">
        <f>VLOOKUP(C5372,#REF!, 2,FALSE)</f>
        <v>#REF!</v>
      </c>
      <c r="BM5372" s="5" t="s">
        <v>1868</v>
      </c>
      <c r="BN5372" s="5" t="s">
        <v>783</v>
      </c>
      <c r="BO5372" s="5" t="s">
        <v>6310</v>
      </c>
      <c r="BU5372" s="5" t="s">
        <v>1868</v>
      </c>
      <c r="BV5372" s="5" t="s">
        <v>783</v>
      </c>
      <c r="BW5372" s="5" t="s">
        <v>6310</v>
      </c>
    </row>
    <row r="5373" spans="51:75" x14ac:dyDescent="0.3">
      <c r="AY5373" s="12" t="e">
        <f>VLOOKUP(C5373,#REF!, 2,FALSE)</f>
        <v>#REF!</v>
      </c>
      <c r="BM5373" s="5" t="s">
        <v>10406</v>
      </c>
      <c r="BN5373" s="5" t="s">
        <v>865</v>
      </c>
      <c r="BO5373" s="5" t="s">
        <v>10407</v>
      </c>
      <c r="BU5373" s="5" t="s">
        <v>10406</v>
      </c>
      <c r="BV5373" s="5" t="s">
        <v>865</v>
      </c>
      <c r="BW5373" s="5" t="s">
        <v>10407</v>
      </c>
    </row>
    <row r="5374" spans="51:75" x14ac:dyDescent="0.3">
      <c r="AY5374" s="12" t="e">
        <f>VLOOKUP(C5374,#REF!, 2,FALSE)</f>
        <v>#REF!</v>
      </c>
      <c r="BM5374" s="5" t="s">
        <v>1869</v>
      </c>
      <c r="BN5374" s="5" t="s">
        <v>616</v>
      </c>
      <c r="BO5374" s="5" t="s">
        <v>10408</v>
      </c>
      <c r="BU5374" s="5" t="s">
        <v>1869</v>
      </c>
      <c r="BV5374" s="5" t="s">
        <v>616</v>
      </c>
      <c r="BW5374" s="5" t="s">
        <v>10408</v>
      </c>
    </row>
    <row r="5375" spans="51:75" x14ac:dyDescent="0.3">
      <c r="AY5375" s="12" t="e">
        <f>VLOOKUP(C5375,#REF!, 2,FALSE)</f>
        <v>#REF!</v>
      </c>
      <c r="BM5375" s="5" t="s">
        <v>10409</v>
      </c>
      <c r="BN5375" s="5" t="s">
        <v>783</v>
      </c>
      <c r="BO5375" s="5" t="s">
        <v>10410</v>
      </c>
      <c r="BU5375" s="5" t="s">
        <v>10409</v>
      </c>
      <c r="BV5375" s="5" t="s">
        <v>783</v>
      </c>
      <c r="BW5375" s="5" t="s">
        <v>10410</v>
      </c>
    </row>
    <row r="5376" spans="51:75" x14ac:dyDescent="0.3">
      <c r="AY5376" s="12" t="e">
        <f>VLOOKUP(C5376,#REF!, 2,FALSE)</f>
        <v>#REF!</v>
      </c>
      <c r="BM5376" s="5" t="s">
        <v>10411</v>
      </c>
      <c r="BN5376" s="5" t="s">
        <v>640</v>
      </c>
      <c r="BO5376" s="5" t="s">
        <v>2057</v>
      </c>
      <c r="BU5376" s="5" t="s">
        <v>10411</v>
      </c>
      <c r="BV5376" s="5" t="s">
        <v>640</v>
      </c>
      <c r="BW5376" s="5" t="s">
        <v>2057</v>
      </c>
    </row>
    <row r="5377" spans="51:75" x14ac:dyDescent="0.3">
      <c r="AY5377" s="12" t="e">
        <f>VLOOKUP(C5377,#REF!, 2,FALSE)</f>
        <v>#REF!</v>
      </c>
      <c r="BM5377" s="5" t="s">
        <v>10413</v>
      </c>
      <c r="BN5377" s="5" t="s">
        <v>1270</v>
      </c>
      <c r="BO5377" s="5" t="s">
        <v>2986</v>
      </c>
      <c r="BU5377" s="5" t="s">
        <v>10413</v>
      </c>
      <c r="BV5377" s="5" t="s">
        <v>1270</v>
      </c>
      <c r="BW5377" s="5" t="s">
        <v>2986</v>
      </c>
    </row>
    <row r="5378" spans="51:75" x14ac:dyDescent="0.3">
      <c r="AY5378" s="12" t="e">
        <f>VLOOKUP(C5378,#REF!, 2,FALSE)</f>
        <v>#REF!</v>
      </c>
      <c r="BM5378" s="5" t="s">
        <v>10414</v>
      </c>
      <c r="BN5378" s="5" t="s">
        <v>926</v>
      </c>
      <c r="BO5378" s="5" t="s">
        <v>2197</v>
      </c>
      <c r="BU5378" s="5" t="s">
        <v>10414</v>
      </c>
      <c r="BV5378" s="5" t="s">
        <v>926</v>
      </c>
      <c r="BW5378" s="5" t="s">
        <v>2197</v>
      </c>
    </row>
    <row r="5379" spans="51:75" x14ac:dyDescent="0.3">
      <c r="AY5379" s="12" t="e">
        <f>VLOOKUP(C5379,#REF!, 2,FALSE)</f>
        <v>#REF!</v>
      </c>
      <c r="BM5379" s="5" t="s">
        <v>10415</v>
      </c>
      <c r="BN5379" s="5" t="s">
        <v>616</v>
      </c>
      <c r="BO5379" s="5" t="s">
        <v>7833</v>
      </c>
      <c r="BU5379" s="5" t="s">
        <v>10415</v>
      </c>
      <c r="BV5379" s="5" t="s">
        <v>616</v>
      </c>
      <c r="BW5379" s="5" t="s">
        <v>7833</v>
      </c>
    </row>
    <row r="5380" spans="51:75" x14ac:dyDescent="0.3">
      <c r="AY5380" s="12" t="e">
        <f>VLOOKUP(C5380,#REF!, 2,FALSE)</f>
        <v>#REF!</v>
      </c>
      <c r="BM5380" s="5" t="s">
        <v>10416</v>
      </c>
      <c r="BN5380" s="5" t="s">
        <v>806</v>
      </c>
      <c r="BO5380" s="5" t="s">
        <v>4134</v>
      </c>
      <c r="BU5380" s="5" t="s">
        <v>10416</v>
      </c>
      <c r="BV5380" s="5" t="s">
        <v>806</v>
      </c>
      <c r="BW5380" s="5" t="s">
        <v>4134</v>
      </c>
    </row>
    <row r="5381" spans="51:75" x14ac:dyDescent="0.3">
      <c r="AY5381" s="12" t="e">
        <f>VLOOKUP(C5381,#REF!, 2,FALSE)</f>
        <v>#REF!</v>
      </c>
      <c r="BM5381" s="5" t="s">
        <v>10417</v>
      </c>
      <c r="BN5381" s="5" t="s">
        <v>706</v>
      </c>
      <c r="BO5381" s="5" t="s">
        <v>1431</v>
      </c>
      <c r="BU5381" s="5" t="s">
        <v>10417</v>
      </c>
      <c r="BV5381" s="5" t="s">
        <v>706</v>
      </c>
      <c r="BW5381" s="5" t="s">
        <v>1431</v>
      </c>
    </row>
    <row r="5382" spans="51:75" x14ac:dyDescent="0.3">
      <c r="AY5382" s="12" t="e">
        <f>VLOOKUP(C5382,#REF!, 2,FALSE)</f>
        <v>#REF!</v>
      </c>
      <c r="BM5382" s="5" t="s">
        <v>10418</v>
      </c>
      <c r="BN5382" s="5" t="s">
        <v>929</v>
      </c>
      <c r="BO5382" s="5" t="s">
        <v>10419</v>
      </c>
      <c r="BU5382" s="5" t="s">
        <v>10418</v>
      </c>
      <c r="BV5382" s="5" t="s">
        <v>929</v>
      </c>
      <c r="BW5382" s="5" t="s">
        <v>10419</v>
      </c>
    </row>
    <row r="5383" spans="51:75" x14ac:dyDescent="0.3">
      <c r="AY5383" s="12" t="e">
        <f>VLOOKUP(C5383,#REF!, 2,FALSE)</f>
        <v>#REF!</v>
      </c>
      <c r="BM5383" s="5" t="s">
        <v>10420</v>
      </c>
      <c r="BN5383" s="5" t="s">
        <v>786</v>
      </c>
      <c r="BO5383" s="5" t="s">
        <v>4306</v>
      </c>
      <c r="BU5383" s="5" t="s">
        <v>10420</v>
      </c>
      <c r="BV5383" s="5" t="s">
        <v>786</v>
      </c>
      <c r="BW5383" s="5" t="s">
        <v>4306</v>
      </c>
    </row>
    <row r="5384" spans="51:75" x14ac:dyDescent="0.3">
      <c r="AY5384" s="12" t="e">
        <f>VLOOKUP(C5384,#REF!, 2,FALSE)</f>
        <v>#REF!</v>
      </c>
      <c r="BM5384" s="5" t="s">
        <v>10421</v>
      </c>
      <c r="BN5384" s="5" t="s">
        <v>1345</v>
      </c>
      <c r="BO5384" s="5" t="s">
        <v>2986</v>
      </c>
      <c r="BU5384" s="5" t="s">
        <v>10421</v>
      </c>
      <c r="BV5384" s="5" t="s">
        <v>1345</v>
      </c>
      <c r="BW5384" s="5" t="s">
        <v>2986</v>
      </c>
    </row>
    <row r="5385" spans="51:75" x14ac:dyDescent="0.3">
      <c r="AY5385" s="12" t="e">
        <f>VLOOKUP(C5385,#REF!, 2,FALSE)</f>
        <v>#REF!</v>
      </c>
      <c r="BM5385" s="5" t="s">
        <v>10422</v>
      </c>
      <c r="BN5385" s="5" t="s">
        <v>1345</v>
      </c>
      <c r="BO5385" s="5" t="s">
        <v>2986</v>
      </c>
      <c r="BU5385" s="5" t="s">
        <v>10422</v>
      </c>
      <c r="BV5385" s="5" t="s">
        <v>1345</v>
      </c>
      <c r="BW5385" s="5" t="s">
        <v>2986</v>
      </c>
    </row>
    <row r="5386" spans="51:75" x14ac:dyDescent="0.3">
      <c r="AY5386" s="12" t="e">
        <f>VLOOKUP(C5386,#REF!, 2,FALSE)</f>
        <v>#REF!</v>
      </c>
      <c r="BM5386" s="5" t="s">
        <v>10423</v>
      </c>
      <c r="BN5386" s="5" t="s">
        <v>734</v>
      </c>
      <c r="BO5386" s="5" t="s">
        <v>2102</v>
      </c>
      <c r="BU5386" s="5" t="s">
        <v>10423</v>
      </c>
      <c r="BV5386" s="5" t="s">
        <v>734</v>
      </c>
      <c r="BW5386" s="5" t="s">
        <v>2102</v>
      </c>
    </row>
    <row r="5387" spans="51:75" x14ac:dyDescent="0.3">
      <c r="AY5387" s="12" t="e">
        <f>VLOOKUP(C5387,#REF!, 2,FALSE)</f>
        <v>#REF!</v>
      </c>
      <c r="BM5387" s="5" t="s">
        <v>10424</v>
      </c>
      <c r="BN5387" s="5" t="s">
        <v>783</v>
      </c>
      <c r="BO5387" s="5" t="s">
        <v>1553</v>
      </c>
      <c r="BU5387" s="5" t="s">
        <v>10424</v>
      </c>
      <c r="BV5387" s="5" t="s">
        <v>783</v>
      </c>
      <c r="BW5387" s="5" t="s">
        <v>1553</v>
      </c>
    </row>
    <row r="5388" spans="51:75" x14ac:dyDescent="0.3">
      <c r="AY5388" s="12" t="e">
        <f>VLOOKUP(C5388,#REF!, 2,FALSE)</f>
        <v>#REF!</v>
      </c>
      <c r="BM5388" s="5" t="s">
        <v>1873</v>
      </c>
      <c r="BN5388" s="5" t="s">
        <v>813</v>
      </c>
      <c r="BO5388" s="5" t="s">
        <v>2647</v>
      </c>
      <c r="BU5388" s="5" t="s">
        <v>1873</v>
      </c>
      <c r="BV5388" s="5" t="s">
        <v>813</v>
      </c>
      <c r="BW5388" s="5" t="s">
        <v>2647</v>
      </c>
    </row>
    <row r="5389" spans="51:75" x14ac:dyDescent="0.3">
      <c r="AY5389" s="12" t="e">
        <f>VLOOKUP(C5389,#REF!, 2,FALSE)</f>
        <v>#REF!</v>
      </c>
      <c r="BM5389" s="5" t="s">
        <v>10425</v>
      </c>
      <c r="BN5389" s="5" t="s">
        <v>1142</v>
      </c>
      <c r="BO5389" s="5" t="s">
        <v>10426</v>
      </c>
      <c r="BU5389" s="5" t="s">
        <v>10425</v>
      </c>
      <c r="BV5389" s="5" t="s">
        <v>1142</v>
      </c>
      <c r="BW5389" s="5" t="s">
        <v>10426</v>
      </c>
    </row>
    <row r="5390" spans="51:75" x14ac:dyDescent="0.3">
      <c r="AY5390" s="12" t="e">
        <f>VLOOKUP(C5390,#REF!, 2,FALSE)</f>
        <v>#REF!</v>
      </c>
      <c r="BM5390" s="5" t="s">
        <v>10427</v>
      </c>
      <c r="BN5390" s="5" t="s">
        <v>2986</v>
      </c>
      <c r="BO5390" s="5" t="s">
        <v>2986</v>
      </c>
      <c r="BU5390" s="5" t="s">
        <v>10427</v>
      </c>
      <c r="BV5390" s="5" t="s">
        <v>2986</v>
      </c>
      <c r="BW5390" s="5" t="s">
        <v>2986</v>
      </c>
    </row>
    <row r="5391" spans="51:75" x14ac:dyDescent="0.3">
      <c r="AY5391" s="12" t="e">
        <f>VLOOKUP(C5391,#REF!, 2,FALSE)</f>
        <v>#REF!</v>
      </c>
      <c r="BM5391" s="5" t="s">
        <v>10428</v>
      </c>
      <c r="BN5391" s="5" t="s">
        <v>3007</v>
      </c>
      <c r="BO5391" s="5" t="s">
        <v>2755</v>
      </c>
      <c r="BU5391" s="5" t="s">
        <v>10428</v>
      </c>
      <c r="BV5391" s="5" t="s">
        <v>3007</v>
      </c>
      <c r="BW5391" s="5" t="s">
        <v>2755</v>
      </c>
    </row>
    <row r="5392" spans="51:75" x14ac:dyDescent="0.3">
      <c r="AY5392" s="12" t="e">
        <f>VLOOKUP(C5392,#REF!, 2,FALSE)</f>
        <v>#REF!</v>
      </c>
      <c r="BM5392" s="5" t="s">
        <v>10429</v>
      </c>
      <c r="BN5392" s="5" t="s">
        <v>2986</v>
      </c>
      <c r="BO5392" s="5" t="s">
        <v>2986</v>
      </c>
      <c r="BU5392" s="5" t="s">
        <v>10429</v>
      </c>
      <c r="BV5392" s="5" t="s">
        <v>2986</v>
      </c>
      <c r="BW5392" s="5" t="s">
        <v>2986</v>
      </c>
    </row>
    <row r="5393" spans="51:75" x14ac:dyDescent="0.3">
      <c r="AY5393" s="12" t="e">
        <f>VLOOKUP(C5393,#REF!, 2,FALSE)</f>
        <v>#REF!</v>
      </c>
      <c r="BM5393" s="5" t="s">
        <v>10430</v>
      </c>
      <c r="BN5393" s="5" t="s">
        <v>618</v>
      </c>
      <c r="BO5393" s="5" t="s">
        <v>720</v>
      </c>
      <c r="BU5393" s="5" t="s">
        <v>10430</v>
      </c>
      <c r="BV5393" s="5" t="s">
        <v>618</v>
      </c>
      <c r="BW5393" s="5" t="s">
        <v>720</v>
      </c>
    </row>
    <row r="5394" spans="51:75" x14ac:dyDescent="0.3">
      <c r="AY5394" s="12" t="e">
        <f>VLOOKUP(C5394,#REF!, 2,FALSE)</f>
        <v>#REF!</v>
      </c>
      <c r="BM5394" s="5" t="s">
        <v>1874</v>
      </c>
      <c r="BN5394" s="5" t="s">
        <v>618</v>
      </c>
      <c r="BO5394" s="5" t="s">
        <v>7351</v>
      </c>
      <c r="BU5394" s="5" t="s">
        <v>1874</v>
      </c>
      <c r="BV5394" s="5" t="s">
        <v>618</v>
      </c>
      <c r="BW5394" s="5" t="s">
        <v>7351</v>
      </c>
    </row>
    <row r="5395" spans="51:75" x14ac:dyDescent="0.3">
      <c r="AY5395" s="12" t="e">
        <f>VLOOKUP(C5395,#REF!, 2,FALSE)</f>
        <v>#REF!</v>
      </c>
      <c r="BM5395" s="5" t="s">
        <v>10431</v>
      </c>
      <c r="BN5395" s="5" t="s">
        <v>616</v>
      </c>
      <c r="BO5395" s="5" t="s">
        <v>3677</v>
      </c>
      <c r="BU5395" s="5" t="s">
        <v>10431</v>
      </c>
      <c r="BV5395" s="5" t="s">
        <v>616</v>
      </c>
      <c r="BW5395" s="5" t="s">
        <v>3677</v>
      </c>
    </row>
    <row r="5396" spans="51:75" x14ac:dyDescent="0.3">
      <c r="AY5396" s="12" t="e">
        <f>VLOOKUP(C5396,#REF!, 2,FALSE)</f>
        <v>#REF!</v>
      </c>
      <c r="BM5396" s="5" t="s">
        <v>10432</v>
      </c>
      <c r="BN5396" s="5" t="s">
        <v>806</v>
      </c>
      <c r="BO5396" s="5" t="s">
        <v>9726</v>
      </c>
      <c r="BU5396" s="5" t="s">
        <v>10432</v>
      </c>
      <c r="BV5396" s="5" t="s">
        <v>806</v>
      </c>
      <c r="BW5396" s="5" t="s">
        <v>9726</v>
      </c>
    </row>
    <row r="5397" spans="51:75" x14ac:dyDescent="0.3">
      <c r="AY5397" s="12" t="e">
        <f>VLOOKUP(C5397,#REF!, 2,FALSE)</f>
        <v>#REF!</v>
      </c>
      <c r="BM5397" s="5" t="s">
        <v>10433</v>
      </c>
      <c r="BN5397" s="5" t="s">
        <v>855</v>
      </c>
      <c r="BO5397" s="5" t="s">
        <v>10434</v>
      </c>
      <c r="BU5397" s="5" t="s">
        <v>10433</v>
      </c>
      <c r="BV5397" s="5" t="s">
        <v>855</v>
      </c>
      <c r="BW5397" s="5" t="s">
        <v>10434</v>
      </c>
    </row>
    <row r="5398" spans="51:75" x14ac:dyDescent="0.3">
      <c r="AY5398" s="12" t="e">
        <f>VLOOKUP(C5398,#REF!, 2,FALSE)</f>
        <v>#REF!</v>
      </c>
      <c r="BM5398" s="5" t="s">
        <v>10435</v>
      </c>
      <c r="BN5398" s="5" t="s">
        <v>739</v>
      </c>
      <c r="BO5398" s="5" t="s">
        <v>960</v>
      </c>
      <c r="BU5398" s="5" t="s">
        <v>10435</v>
      </c>
      <c r="BV5398" s="5" t="s">
        <v>739</v>
      </c>
      <c r="BW5398" s="5" t="s">
        <v>960</v>
      </c>
    </row>
    <row r="5399" spans="51:75" x14ac:dyDescent="0.3">
      <c r="AY5399" s="12" t="e">
        <f>VLOOKUP(C5399,#REF!, 2,FALSE)</f>
        <v>#REF!</v>
      </c>
      <c r="BM5399" s="5" t="s">
        <v>10436</v>
      </c>
      <c r="BN5399" s="5" t="s">
        <v>3261</v>
      </c>
      <c r="BO5399" s="5" t="s">
        <v>10434</v>
      </c>
      <c r="BU5399" s="5" t="s">
        <v>10436</v>
      </c>
      <c r="BV5399" s="5" t="s">
        <v>3261</v>
      </c>
      <c r="BW5399" s="5" t="s">
        <v>10434</v>
      </c>
    </row>
    <row r="5400" spans="51:75" x14ac:dyDescent="0.3">
      <c r="AY5400" s="12" t="e">
        <f>VLOOKUP(C5400,#REF!, 2,FALSE)</f>
        <v>#REF!</v>
      </c>
      <c r="BM5400" s="5" t="s">
        <v>10437</v>
      </c>
      <c r="BN5400" s="5" t="s">
        <v>781</v>
      </c>
      <c r="BO5400" s="5" t="s">
        <v>9177</v>
      </c>
      <c r="BU5400" s="5" t="s">
        <v>10437</v>
      </c>
      <c r="BV5400" s="5" t="s">
        <v>781</v>
      </c>
      <c r="BW5400" s="5" t="s">
        <v>9177</v>
      </c>
    </row>
    <row r="5401" spans="51:75" x14ac:dyDescent="0.3">
      <c r="AY5401" s="12" t="e">
        <f>VLOOKUP(C5401,#REF!, 2,FALSE)</f>
        <v>#REF!</v>
      </c>
      <c r="BM5401" s="5" t="s">
        <v>10438</v>
      </c>
      <c r="BN5401" s="5" t="s">
        <v>806</v>
      </c>
      <c r="BO5401" s="5" t="s">
        <v>2072</v>
      </c>
      <c r="BU5401" s="5" t="s">
        <v>10438</v>
      </c>
      <c r="BV5401" s="5" t="s">
        <v>806</v>
      </c>
      <c r="BW5401" s="5" t="s">
        <v>2072</v>
      </c>
    </row>
    <row r="5402" spans="51:75" x14ac:dyDescent="0.3">
      <c r="AY5402" s="12" t="e">
        <f>VLOOKUP(C5402,#REF!, 2,FALSE)</f>
        <v>#REF!</v>
      </c>
      <c r="BM5402" s="5" t="s">
        <v>10439</v>
      </c>
      <c r="BN5402" s="5" t="s">
        <v>3210</v>
      </c>
      <c r="BO5402" s="5" t="s">
        <v>700</v>
      </c>
      <c r="BU5402" s="5" t="s">
        <v>10439</v>
      </c>
      <c r="BV5402" s="5" t="s">
        <v>3210</v>
      </c>
      <c r="BW5402" s="5" t="s">
        <v>700</v>
      </c>
    </row>
    <row r="5403" spans="51:75" x14ac:dyDescent="0.3">
      <c r="AY5403" s="12" t="e">
        <f>VLOOKUP(C5403,#REF!, 2,FALSE)</f>
        <v>#REF!</v>
      </c>
      <c r="BM5403" s="5" t="s">
        <v>10440</v>
      </c>
      <c r="BN5403" s="5" t="s">
        <v>926</v>
      </c>
      <c r="BO5403" s="5" t="s">
        <v>814</v>
      </c>
      <c r="BU5403" s="5" t="s">
        <v>10440</v>
      </c>
      <c r="BV5403" s="5" t="s">
        <v>926</v>
      </c>
      <c r="BW5403" s="5" t="s">
        <v>814</v>
      </c>
    </row>
    <row r="5404" spans="51:75" x14ac:dyDescent="0.3">
      <c r="AY5404" s="12" t="e">
        <f>VLOOKUP(C5404,#REF!, 2,FALSE)</f>
        <v>#REF!</v>
      </c>
      <c r="BM5404" s="5" t="s">
        <v>10441</v>
      </c>
      <c r="BN5404" s="5" t="s">
        <v>615</v>
      </c>
      <c r="BO5404" s="5" t="s">
        <v>7177</v>
      </c>
      <c r="BU5404" s="5" t="s">
        <v>10441</v>
      </c>
      <c r="BV5404" s="5" t="s">
        <v>615</v>
      </c>
      <c r="BW5404" s="5" t="s">
        <v>7177</v>
      </c>
    </row>
    <row r="5405" spans="51:75" x14ac:dyDescent="0.3">
      <c r="AY5405" s="12" t="e">
        <f>VLOOKUP(C5405,#REF!, 2,FALSE)</f>
        <v>#REF!</v>
      </c>
      <c r="BM5405" s="5" t="s">
        <v>10442</v>
      </c>
      <c r="BN5405" s="5" t="s">
        <v>783</v>
      </c>
      <c r="BO5405" s="5" t="s">
        <v>2263</v>
      </c>
      <c r="BU5405" s="5" t="s">
        <v>10442</v>
      </c>
      <c r="BV5405" s="5" t="s">
        <v>783</v>
      </c>
      <c r="BW5405" s="5" t="s">
        <v>2263</v>
      </c>
    </row>
    <row r="5406" spans="51:75" x14ac:dyDescent="0.3">
      <c r="AY5406" s="12" t="e">
        <f>VLOOKUP(C5406,#REF!, 2,FALSE)</f>
        <v>#REF!</v>
      </c>
      <c r="BM5406" s="5" t="s">
        <v>10443</v>
      </c>
      <c r="BN5406" s="5" t="s">
        <v>670</v>
      </c>
      <c r="BO5406" s="5" t="s">
        <v>10444</v>
      </c>
      <c r="BU5406" s="5" t="s">
        <v>10443</v>
      </c>
      <c r="BV5406" s="5" t="s">
        <v>670</v>
      </c>
      <c r="BW5406" s="5" t="s">
        <v>10444</v>
      </c>
    </row>
    <row r="5407" spans="51:75" x14ac:dyDescent="0.3">
      <c r="AY5407" s="12" t="e">
        <f>VLOOKUP(C5407,#REF!, 2,FALSE)</f>
        <v>#REF!</v>
      </c>
      <c r="BM5407" s="5" t="s">
        <v>10445</v>
      </c>
      <c r="BN5407" s="5" t="s">
        <v>1142</v>
      </c>
      <c r="BO5407" s="5" t="s">
        <v>2986</v>
      </c>
      <c r="BU5407" s="5" t="s">
        <v>10445</v>
      </c>
      <c r="BV5407" s="5" t="s">
        <v>1142</v>
      </c>
      <c r="BW5407" s="5" t="s">
        <v>2986</v>
      </c>
    </row>
    <row r="5408" spans="51:75" x14ac:dyDescent="0.3">
      <c r="AY5408" s="12" t="e">
        <f>VLOOKUP(C5408,#REF!, 2,FALSE)</f>
        <v>#REF!</v>
      </c>
      <c r="BM5408" s="5" t="s">
        <v>1875</v>
      </c>
      <c r="BN5408" s="5" t="s">
        <v>3210</v>
      </c>
      <c r="BO5408" s="5" t="s">
        <v>5635</v>
      </c>
      <c r="BU5408" s="5" t="s">
        <v>1875</v>
      </c>
      <c r="BV5408" s="5" t="s">
        <v>3210</v>
      </c>
      <c r="BW5408" s="5" t="s">
        <v>5635</v>
      </c>
    </row>
    <row r="5409" spans="51:75" x14ac:dyDescent="0.3">
      <c r="AY5409" s="12" t="e">
        <f>VLOOKUP(C5409,#REF!, 2,FALSE)</f>
        <v>#REF!</v>
      </c>
      <c r="BM5409" s="5" t="s">
        <v>10446</v>
      </c>
      <c r="BN5409" s="5" t="s">
        <v>734</v>
      </c>
      <c r="BO5409" s="5" t="s">
        <v>10447</v>
      </c>
      <c r="BU5409" s="5" t="s">
        <v>10446</v>
      </c>
      <c r="BV5409" s="5" t="s">
        <v>734</v>
      </c>
      <c r="BW5409" s="5" t="s">
        <v>10447</v>
      </c>
    </row>
    <row r="5410" spans="51:75" x14ac:dyDescent="0.3">
      <c r="AY5410" s="12" t="e">
        <f>VLOOKUP(C5410,#REF!, 2,FALSE)</f>
        <v>#REF!</v>
      </c>
      <c r="BM5410" s="5" t="s">
        <v>10448</v>
      </c>
      <c r="BN5410" s="5" t="s">
        <v>786</v>
      </c>
      <c r="BO5410" s="5" t="s">
        <v>10449</v>
      </c>
      <c r="BU5410" s="5" t="s">
        <v>10448</v>
      </c>
      <c r="BV5410" s="5" t="s">
        <v>786</v>
      </c>
      <c r="BW5410" s="5" t="s">
        <v>10449</v>
      </c>
    </row>
    <row r="5411" spans="51:75" x14ac:dyDescent="0.3">
      <c r="AY5411" s="12" t="e">
        <f>VLOOKUP(C5411,#REF!, 2,FALSE)</f>
        <v>#REF!</v>
      </c>
      <c r="BM5411" s="5" t="s">
        <v>10450</v>
      </c>
      <c r="BN5411" s="5" t="s">
        <v>3261</v>
      </c>
      <c r="BO5411" s="5" t="s">
        <v>2986</v>
      </c>
      <c r="BU5411" s="5" t="s">
        <v>10450</v>
      </c>
      <c r="BV5411" s="5" t="s">
        <v>3261</v>
      </c>
      <c r="BW5411" s="5" t="s">
        <v>2986</v>
      </c>
    </row>
    <row r="5412" spans="51:75" x14ac:dyDescent="0.3">
      <c r="AY5412" s="12" t="e">
        <f>VLOOKUP(C5412,#REF!, 2,FALSE)</f>
        <v>#REF!</v>
      </c>
      <c r="BM5412" s="5" t="s">
        <v>10452</v>
      </c>
      <c r="BN5412" s="5" t="s">
        <v>3050</v>
      </c>
      <c r="BO5412" s="5" t="s">
        <v>10453</v>
      </c>
      <c r="BU5412" s="5" t="s">
        <v>10452</v>
      </c>
      <c r="BV5412" s="5" t="s">
        <v>3050</v>
      </c>
      <c r="BW5412" s="5" t="s">
        <v>10453</v>
      </c>
    </row>
    <row r="5413" spans="51:75" x14ac:dyDescent="0.3">
      <c r="AY5413" s="12" t="e">
        <f>VLOOKUP(C5413,#REF!, 2,FALSE)</f>
        <v>#REF!</v>
      </c>
      <c r="BM5413" s="5" t="s">
        <v>10454</v>
      </c>
      <c r="BN5413" s="5" t="s">
        <v>2982</v>
      </c>
      <c r="BO5413" s="5" t="s">
        <v>4704</v>
      </c>
      <c r="BU5413" s="5" t="s">
        <v>10454</v>
      </c>
      <c r="BV5413" s="5" t="s">
        <v>2982</v>
      </c>
      <c r="BW5413" s="5" t="s">
        <v>4704</v>
      </c>
    </row>
    <row r="5414" spans="51:75" x14ac:dyDescent="0.3">
      <c r="AY5414" s="12" t="e">
        <f>VLOOKUP(C5414,#REF!, 2,FALSE)</f>
        <v>#REF!</v>
      </c>
      <c r="BM5414" s="5" t="s">
        <v>10455</v>
      </c>
      <c r="BN5414" s="5" t="s">
        <v>616</v>
      </c>
      <c r="BO5414" s="5" t="s">
        <v>8793</v>
      </c>
      <c r="BU5414" s="5" t="s">
        <v>10455</v>
      </c>
      <c r="BV5414" s="5" t="s">
        <v>616</v>
      </c>
      <c r="BW5414" s="5" t="s">
        <v>8793</v>
      </c>
    </row>
    <row r="5415" spans="51:75" x14ac:dyDescent="0.3">
      <c r="AY5415" s="12" t="e">
        <f>VLOOKUP(C5415,#REF!, 2,FALSE)</f>
        <v>#REF!</v>
      </c>
      <c r="BM5415" s="5" t="s">
        <v>10456</v>
      </c>
      <c r="BN5415" s="5" t="s">
        <v>616</v>
      </c>
      <c r="BO5415" s="5" t="s">
        <v>2986</v>
      </c>
      <c r="BU5415" s="5" t="s">
        <v>10456</v>
      </c>
      <c r="BV5415" s="5" t="s">
        <v>616</v>
      </c>
      <c r="BW5415" s="5" t="s">
        <v>2986</v>
      </c>
    </row>
    <row r="5416" spans="51:75" x14ac:dyDescent="0.3">
      <c r="AY5416" s="12" t="e">
        <f>VLOOKUP(C5416,#REF!, 2,FALSE)</f>
        <v>#REF!</v>
      </c>
      <c r="BM5416" s="5" t="s">
        <v>10457</v>
      </c>
      <c r="BN5416" s="5" t="s">
        <v>660</v>
      </c>
      <c r="BO5416" s="5" t="s">
        <v>4337</v>
      </c>
      <c r="BU5416" s="5" t="s">
        <v>10457</v>
      </c>
      <c r="BV5416" s="5" t="s">
        <v>660</v>
      </c>
      <c r="BW5416" s="5" t="s">
        <v>4337</v>
      </c>
    </row>
    <row r="5417" spans="51:75" x14ac:dyDescent="0.3">
      <c r="AY5417" s="12" t="e">
        <f>VLOOKUP(C5417,#REF!, 2,FALSE)</f>
        <v>#REF!</v>
      </c>
      <c r="BM5417" s="5" t="s">
        <v>10458</v>
      </c>
      <c r="BN5417" s="5" t="s">
        <v>3050</v>
      </c>
      <c r="BO5417" s="5" t="s">
        <v>10459</v>
      </c>
      <c r="BU5417" s="5" t="s">
        <v>10458</v>
      </c>
      <c r="BV5417" s="5" t="s">
        <v>3050</v>
      </c>
      <c r="BW5417" s="5" t="s">
        <v>10459</v>
      </c>
    </row>
    <row r="5418" spans="51:75" x14ac:dyDescent="0.3">
      <c r="AY5418" s="12" t="e">
        <f>VLOOKUP(C5418,#REF!, 2,FALSE)</f>
        <v>#REF!</v>
      </c>
      <c r="BM5418" s="5" t="s">
        <v>10460</v>
      </c>
      <c r="BN5418" s="5" t="s">
        <v>931</v>
      </c>
      <c r="BO5418" s="5" t="s">
        <v>700</v>
      </c>
      <c r="BU5418" s="5" t="s">
        <v>10460</v>
      </c>
      <c r="BV5418" s="5" t="s">
        <v>931</v>
      </c>
      <c r="BW5418" s="5" t="s">
        <v>700</v>
      </c>
    </row>
    <row r="5419" spans="51:75" x14ac:dyDescent="0.3">
      <c r="AY5419" s="12" t="e">
        <f>VLOOKUP(C5419,#REF!, 2,FALSE)</f>
        <v>#REF!</v>
      </c>
      <c r="BM5419" s="5" t="s">
        <v>10461</v>
      </c>
      <c r="BN5419" s="5" t="s">
        <v>2982</v>
      </c>
      <c r="BO5419" s="5" t="s">
        <v>2986</v>
      </c>
      <c r="BU5419" s="5" t="s">
        <v>10461</v>
      </c>
      <c r="BV5419" s="5" t="s">
        <v>2982</v>
      </c>
      <c r="BW5419" s="5" t="s">
        <v>2986</v>
      </c>
    </row>
    <row r="5420" spans="51:75" x14ac:dyDescent="0.3">
      <c r="AY5420" s="12" t="e">
        <f>VLOOKUP(C5420,#REF!, 2,FALSE)</f>
        <v>#REF!</v>
      </c>
      <c r="BM5420" s="5" t="s">
        <v>10462</v>
      </c>
      <c r="BN5420" s="5" t="s">
        <v>2982</v>
      </c>
      <c r="BO5420" s="5" t="s">
        <v>2986</v>
      </c>
      <c r="BU5420" s="5" t="s">
        <v>10462</v>
      </c>
      <c r="BV5420" s="5" t="s">
        <v>2982</v>
      </c>
      <c r="BW5420" s="5" t="s">
        <v>2986</v>
      </c>
    </row>
    <row r="5421" spans="51:75" x14ac:dyDescent="0.3">
      <c r="AY5421" s="12" t="e">
        <f>VLOOKUP(C5421,#REF!, 2,FALSE)</f>
        <v>#REF!</v>
      </c>
      <c r="BM5421" s="5" t="s">
        <v>10463</v>
      </c>
      <c r="BN5421" s="5" t="s">
        <v>3007</v>
      </c>
      <c r="BO5421" s="5" t="s">
        <v>2794</v>
      </c>
      <c r="BU5421" s="5" t="s">
        <v>10463</v>
      </c>
      <c r="BV5421" s="5" t="s">
        <v>3007</v>
      </c>
      <c r="BW5421" s="5" t="s">
        <v>2794</v>
      </c>
    </row>
    <row r="5422" spans="51:75" x14ac:dyDescent="0.3">
      <c r="AY5422" s="12" t="e">
        <f>VLOOKUP(C5422,#REF!, 2,FALSE)</f>
        <v>#REF!</v>
      </c>
      <c r="BM5422" s="5" t="s">
        <v>1876</v>
      </c>
      <c r="BN5422" s="5" t="s">
        <v>3010</v>
      </c>
      <c r="BO5422" s="5" t="s">
        <v>8406</v>
      </c>
      <c r="BU5422" s="5" t="s">
        <v>1876</v>
      </c>
      <c r="BV5422" s="5" t="s">
        <v>3010</v>
      </c>
      <c r="BW5422" s="5" t="s">
        <v>8406</v>
      </c>
    </row>
    <row r="5423" spans="51:75" x14ac:dyDescent="0.3">
      <c r="AY5423" s="12" t="e">
        <f>VLOOKUP(C5423,#REF!, 2,FALSE)</f>
        <v>#REF!</v>
      </c>
      <c r="BM5423" s="5" t="s">
        <v>362</v>
      </c>
      <c r="BN5423" s="5" t="s">
        <v>844</v>
      </c>
      <c r="BO5423" s="5" t="s">
        <v>2986</v>
      </c>
      <c r="BU5423" s="5" t="s">
        <v>362</v>
      </c>
      <c r="BV5423" s="5" t="s">
        <v>844</v>
      </c>
      <c r="BW5423" s="5" t="s">
        <v>2986</v>
      </c>
    </row>
    <row r="5424" spans="51:75" x14ac:dyDescent="0.3">
      <c r="AY5424" s="12" t="e">
        <f>VLOOKUP(C5424,#REF!, 2,FALSE)</f>
        <v>#REF!</v>
      </c>
      <c r="BM5424" s="5" t="s">
        <v>10464</v>
      </c>
      <c r="BN5424" s="5" t="s">
        <v>806</v>
      </c>
      <c r="BO5424" s="5" t="s">
        <v>10112</v>
      </c>
      <c r="BU5424" s="5" t="s">
        <v>10464</v>
      </c>
      <c r="BV5424" s="5" t="s">
        <v>806</v>
      </c>
      <c r="BW5424" s="5" t="s">
        <v>10112</v>
      </c>
    </row>
    <row r="5425" spans="51:75" x14ac:dyDescent="0.3">
      <c r="AY5425" s="12" t="e">
        <f>VLOOKUP(C5425,#REF!, 2,FALSE)</f>
        <v>#REF!</v>
      </c>
      <c r="BM5425" s="5" t="s">
        <v>10465</v>
      </c>
      <c r="BN5425" s="5" t="s">
        <v>806</v>
      </c>
      <c r="BO5425" s="5" t="s">
        <v>9451</v>
      </c>
      <c r="BU5425" s="5" t="s">
        <v>10465</v>
      </c>
      <c r="BV5425" s="5" t="s">
        <v>806</v>
      </c>
      <c r="BW5425" s="5" t="s">
        <v>9451</v>
      </c>
    </row>
    <row r="5426" spans="51:75" x14ac:dyDescent="0.3">
      <c r="AY5426" s="12" t="e">
        <f>VLOOKUP(C5426,#REF!, 2,FALSE)</f>
        <v>#REF!</v>
      </c>
      <c r="BM5426" s="5" t="s">
        <v>10466</v>
      </c>
      <c r="BN5426" s="5" t="s">
        <v>3261</v>
      </c>
      <c r="BO5426" s="5" t="s">
        <v>2986</v>
      </c>
      <c r="BU5426" s="5" t="s">
        <v>10466</v>
      </c>
      <c r="BV5426" s="5" t="s">
        <v>3261</v>
      </c>
      <c r="BW5426" s="5" t="s">
        <v>2986</v>
      </c>
    </row>
    <row r="5427" spans="51:75" x14ac:dyDescent="0.3">
      <c r="AY5427" s="12" t="e">
        <f>VLOOKUP(C5427,#REF!, 2,FALSE)</f>
        <v>#REF!</v>
      </c>
      <c r="BM5427" s="5" t="s">
        <v>10467</v>
      </c>
      <c r="BN5427" s="5" t="s">
        <v>3261</v>
      </c>
      <c r="BO5427" s="5" t="s">
        <v>711</v>
      </c>
      <c r="BU5427" s="5" t="s">
        <v>10467</v>
      </c>
      <c r="BV5427" s="5" t="s">
        <v>3261</v>
      </c>
      <c r="BW5427" s="5" t="s">
        <v>711</v>
      </c>
    </row>
    <row r="5428" spans="51:75" x14ac:dyDescent="0.3">
      <c r="AY5428" s="12" t="e">
        <f>VLOOKUP(C5428,#REF!, 2,FALSE)</f>
        <v>#REF!</v>
      </c>
      <c r="BM5428" s="5" t="s">
        <v>10468</v>
      </c>
      <c r="BN5428" s="5" t="s">
        <v>3010</v>
      </c>
      <c r="BO5428" s="5" t="s">
        <v>10328</v>
      </c>
      <c r="BU5428" s="5" t="s">
        <v>10468</v>
      </c>
      <c r="BV5428" s="5" t="s">
        <v>3010</v>
      </c>
      <c r="BW5428" s="5" t="s">
        <v>10328</v>
      </c>
    </row>
    <row r="5429" spans="51:75" x14ac:dyDescent="0.3">
      <c r="AY5429" s="12" t="e">
        <f>VLOOKUP(C5429,#REF!, 2,FALSE)</f>
        <v>#REF!</v>
      </c>
      <c r="BM5429" s="5" t="s">
        <v>10469</v>
      </c>
      <c r="BN5429" s="5" t="s">
        <v>3007</v>
      </c>
      <c r="BO5429" s="5" t="s">
        <v>10470</v>
      </c>
      <c r="BU5429" s="5" t="s">
        <v>10469</v>
      </c>
      <c r="BV5429" s="5" t="s">
        <v>3007</v>
      </c>
      <c r="BW5429" s="5" t="s">
        <v>10470</v>
      </c>
    </row>
    <row r="5430" spans="51:75" x14ac:dyDescent="0.3">
      <c r="AY5430" s="12" t="e">
        <f>VLOOKUP(C5430,#REF!, 2,FALSE)</f>
        <v>#REF!</v>
      </c>
      <c r="BM5430" s="5" t="s">
        <v>10471</v>
      </c>
      <c r="BN5430" s="5" t="s">
        <v>3007</v>
      </c>
      <c r="BO5430" s="5" t="s">
        <v>2986</v>
      </c>
      <c r="BU5430" s="5" t="s">
        <v>10471</v>
      </c>
      <c r="BV5430" s="5" t="s">
        <v>3007</v>
      </c>
      <c r="BW5430" s="5" t="s">
        <v>2986</v>
      </c>
    </row>
    <row r="5431" spans="51:75" x14ac:dyDescent="0.3">
      <c r="AY5431" s="12" t="e">
        <f>VLOOKUP(C5431,#REF!, 2,FALSE)</f>
        <v>#REF!</v>
      </c>
      <c r="BM5431" s="5" t="s">
        <v>10472</v>
      </c>
      <c r="BN5431" s="5" t="s">
        <v>806</v>
      </c>
      <c r="BO5431" s="5" t="s">
        <v>10473</v>
      </c>
      <c r="BU5431" s="5" t="s">
        <v>10472</v>
      </c>
      <c r="BV5431" s="5" t="s">
        <v>806</v>
      </c>
      <c r="BW5431" s="5" t="s">
        <v>10473</v>
      </c>
    </row>
    <row r="5432" spans="51:75" x14ac:dyDescent="0.3">
      <c r="AY5432" s="12" t="e">
        <f>VLOOKUP(C5432,#REF!, 2,FALSE)</f>
        <v>#REF!</v>
      </c>
      <c r="BM5432" s="5" t="s">
        <v>10474</v>
      </c>
      <c r="BN5432" s="5" t="s">
        <v>2986</v>
      </c>
      <c r="BO5432" s="5" t="s">
        <v>2830</v>
      </c>
      <c r="BU5432" s="5" t="s">
        <v>10474</v>
      </c>
      <c r="BV5432" s="5" t="s">
        <v>2986</v>
      </c>
      <c r="BW5432" s="5" t="s">
        <v>2830</v>
      </c>
    </row>
    <row r="5433" spans="51:75" x14ac:dyDescent="0.3">
      <c r="AY5433" s="12" t="e">
        <f>VLOOKUP(C5433,#REF!, 2,FALSE)</f>
        <v>#REF!</v>
      </c>
      <c r="BM5433" s="5" t="s">
        <v>10475</v>
      </c>
      <c r="BN5433" s="5" t="s">
        <v>2986</v>
      </c>
      <c r="BO5433" s="5" t="s">
        <v>10476</v>
      </c>
      <c r="BU5433" s="5" t="s">
        <v>10475</v>
      </c>
      <c r="BV5433" s="5" t="s">
        <v>2986</v>
      </c>
      <c r="BW5433" s="5" t="s">
        <v>10476</v>
      </c>
    </row>
    <row r="5434" spans="51:75" x14ac:dyDescent="0.3">
      <c r="AY5434" s="12" t="e">
        <f>VLOOKUP(C5434,#REF!, 2,FALSE)</f>
        <v>#REF!</v>
      </c>
      <c r="BM5434" s="5" t="s">
        <v>10477</v>
      </c>
      <c r="BN5434" s="5" t="s">
        <v>2986</v>
      </c>
      <c r="BO5434" s="5" t="s">
        <v>10478</v>
      </c>
      <c r="BU5434" s="5" t="s">
        <v>10477</v>
      </c>
      <c r="BV5434" s="5" t="s">
        <v>2986</v>
      </c>
      <c r="BW5434" s="5" t="s">
        <v>10478</v>
      </c>
    </row>
    <row r="5435" spans="51:75" x14ac:dyDescent="0.3">
      <c r="AY5435" s="12" t="e">
        <f>VLOOKUP(C5435,#REF!, 2,FALSE)</f>
        <v>#REF!</v>
      </c>
      <c r="BM5435" s="5" t="s">
        <v>10479</v>
      </c>
      <c r="BN5435" s="5" t="s">
        <v>2986</v>
      </c>
      <c r="BO5435" s="5" t="s">
        <v>10480</v>
      </c>
      <c r="BU5435" s="5" t="s">
        <v>10479</v>
      </c>
      <c r="BV5435" s="5" t="s">
        <v>2986</v>
      </c>
      <c r="BW5435" s="5" t="s">
        <v>10480</v>
      </c>
    </row>
    <row r="5436" spans="51:75" x14ac:dyDescent="0.3">
      <c r="AY5436" s="12" t="e">
        <f>VLOOKUP(C5436,#REF!, 2,FALSE)</f>
        <v>#REF!</v>
      </c>
      <c r="BM5436" s="5" t="s">
        <v>10481</v>
      </c>
      <c r="BN5436" s="5" t="s">
        <v>2986</v>
      </c>
      <c r="BO5436" s="5" t="s">
        <v>8952</v>
      </c>
      <c r="BU5436" s="5" t="s">
        <v>10481</v>
      </c>
      <c r="BV5436" s="5" t="s">
        <v>2986</v>
      </c>
      <c r="BW5436" s="5" t="s">
        <v>8952</v>
      </c>
    </row>
    <row r="5437" spans="51:75" x14ac:dyDescent="0.3">
      <c r="AY5437" s="12" t="e">
        <f>VLOOKUP(C5437,#REF!, 2,FALSE)</f>
        <v>#REF!</v>
      </c>
      <c r="BM5437" s="5" t="s">
        <v>10482</v>
      </c>
      <c r="BN5437" s="5" t="s">
        <v>2986</v>
      </c>
      <c r="BO5437" s="5" t="s">
        <v>2830</v>
      </c>
      <c r="BU5437" s="5" t="s">
        <v>10482</v>
      </c>
      <c r="BV5437" s="5" t="s">
        <v>2986</v>
      </c>
      <c r="BW5437" s="5" t="s">
        <v>2830</v>
      </c>
    </row>
    <row r="5438" spans="51:75" x14ac:dyDescent="0.3">
      <c r="AY5438" s="12" t="e">
        <f>VLOOKUP(C5438,#REF!, 2,FALSE)</f>
        <v>#REF!</v>
      </c>
      <c r="BM5438" s="5" t="s">
        <v>10483</v>
      </c>
      <c r="BN5438" s="5" t="s">
        <v>2986</v>
      </c>
      <c r="BO5438" s="5" t="s">
        <v>7397</v>
      </c>
      <c r="BU5438" s="5" t="s">
        <v>10483</v>
      </c>
      <c r="BV5438" s="5" t="s">
        <v>2986</v>
      </c>
      <c r="BW5438" s="5" t="s">
        <v>7397</v>
      </c>
    </row>
    <row r="5439" spans="51:75" x14ac:dyDescent="0.3">
      <c r="AY5439" s="12" t="e">
        <f>VLOOKUP(C5439,#REF!, 2,FALSE)</f>
        <v>#REF!</v>
      </c>
      <c r="BM5439" s="5" t="s">
        <v>363</v>
      </c>
      <c r="BN5439" s="5" t="s">
        <v>2986</v>
      </c>
      <c r="BO5439" s="5" t="s">
        <v>1602</v>
      </c>
      <c r="BU5439" s="5" t="s">
        <v>363</v>
      </c>
      <c r="BV5439" s="5" t="s">
        <v>2986</v>
      </c>
      <c r="BW5439" s="5" t="s">
        <v>1602</v>
      </c>
    </row>
    <row r="5440" spans="51:75" x14ac:dyDescent="0.3">
      <c r="AY5440" s="12" t="e">
        <f>VLOOKUP(C5440,#REF!, 2,FALSE)</f>
        <v>#REF!</v>
      </c>
      <c r="BM5440" s="5" t="s">
        <v>10484</v>
      </c>
      <c r="BN5440" s="5" t="s">
        <v>1345</v>
      </c>
      <c r="BO5440" s="5" t="s">
        <v>10485</v>
      </c>
      <c r="BU5440" s="5" t="s">
        <v>10484</v>
      </c>
      <c r="BV5440" s="5" t="s">
        <v>1345</v>
      </c>
      <c r="BW5440" s="5" t="s">
        <v>10485</v>
      </c>
    </row>
    <row r="5441" spans="51:75" x14ac:dyDescent="0.3">
      <c r="AY5441" s="12" t="e">
        <f>VLOOKUP(C5441,#REF!, 2,FALSE)</f>
        <v>#REF!</v>
      </c>
      <c r="BM5441" s="5" t="s">
        <v>10486</v>
      </c>
      <c r="BN5441" s="5" t="s">
        <v>786</v>
      </c>
      <c r="BO5441" s="5" t="s">
        <v>4048</v>
      </c>
      <c r="BU5441" s="5" t="s">
        <v>10486</v>
      </c>
      <c r="BV5441" s="5" t="s">
        <v>786</v>
      </c>
      <c r="BW5441" s="5" t="s">
        <v>4048</v>
      </c>
    </row>
    <row r="5442" spans="51:75" x14ac:dyDescent="0.3">
      <c r="AY5442" s="12" t="e">
        <f>VLOOKUP(C5442,#REF!, 2,FALSE)</f>
        <v>#REF!</v>
      </c>
      <c r="BM5442" s="5" t="s">
        <v>10487</v>
      </c>
      <c r="BN5442" s="5" t="s">
        <v>706</v>
      </c>
      <c r="BO5442" s="5" t="s">
        <v>5989</v>
      </c>
      <c r="BU5442" s="5" t="s">
        <v>10487</v>
      </c>
      <c r="BV5442" s="5" t="s">
        <v>706</v>
      </c>
      <c r="BW5442" s="5" t="s">
        <v>5989</v>
      </c>
    </row>
    <row r="5443" spans="51:75" x14ac:dyDescent="0.3">
      <c r="AY5443" s="12" t="e">
        <f>VLOOKUP(C5443,#REF!, 2,FALSE)</f>
        <v>#REF!</v>
      </c>
      <c r="BM5443" s="5" t="s">
        <v>10488</v>
      </c>
      <c r="BN5443" s="5" t="s">
        <v>630</v>
      </c>
      <c r="BO5443" s="5" t="s">
        <v>10489</v>
      </c>
      <c r="BU5443" s="5" t="s">
        <v>10488</v>
      </c>
      <c r="BV5443" s="5" t="s">
        <v>630</v>
      </c>
      <c r="BW5443" s="5" t="s">
        <v>10489</v>
      </c>
    </row>
    <row r="5444" spans="51:75" x14ac:dyDescent="0.3">
      <c r="AY5444" s="12" t="e">
        <f>VLOOKUP(C5444,#REF!, 2,FALSE)</f>
        <v>#REF!</v>
      </c>
      <c r="BM5444" s="5" t="s">
        <v>10490</v>
      </c>
      <c r="BN5444" s="5" t="s">
        <v>1142</v>
      </c>
      <c r="BO5444" s="5" t="s">
        <v>10491</v>
      </c>
      <c r="BU5444" s="5" t="s">
        <v>10490</v>
      </c>
      <c r="BV5444" s="5" t="s">
        <v>1142</v>
      </c>
      <c r="BW5444" s="5" t="s">
        <v>10491</v>
      </c>
    </row>
    <row r="5445" spans="51:75" x14ac:dyDescent="0.3">
      <c r="AY5445" s="12" t="e">
        <f>VLOOKUP(C5445,#REF!, 2,FALSE)</f>
        <v>#REF!</v>
      </c>
      <c r="BM5445" s="5" t="s">
        <v>10492</v>
      </c>
      <c r="BN5445" s="5" t="s">
        <v>931</v>
      </c>
      <c r="BO5445" s="5" t="s">
        <v>10493</v>
      </c>
      <c r="BU5445" s="5" t="s">
        <v>10492</v>
      </c>
      <c r="BV5445" s="5" t="s">
        <v>931</v>
      </c>
      <c r="BW5445" s="5" t="s">
        <v>10493</v>
      </c>
    </row>
    <row r="5446" spans="51:75" x14ac:dyDescent="0.3">
      <c r="AY5446" s="12" t="e">
        <f>VLOOKUP(C5446,#REF!, 2,FALSE)</f>
        <v>#REF!</v>
      </c>
      <c r="BM5446" s="5" t="s">
        <v>10494</v>
      </c>
      <c r="BN5446" s="5" t="s">
        <v>1345</v>
      </c>
      <c r="BO5446" s="5" t="s">
        <v>5170</v>
      </c>
      <c r="BU5446" s="5" t="s">
        <v>10494</v>
      </c>
      <c r="BV5446" s="5" t="s">
        <v>1345</v>
      </c>
      <c r="BW5446" s="5" t="s">
        <v>5170</v>
      </c>
    </row>
    <row r="5447" spans="51:75" x14ac:dyDescent="0.3">
      <c r="AY5447" s="12" t="e">
        <f>VLOOKUP(C5447,#REF!, 2,FALSE)</f>
        <v>#REF!</v>
      </c>
      <c r="BM5447" s="5" t="s">
        <v>1877</v>
      </c>
      <c r="BN5447" s="5" t="s">
        <v>3210</v>
      </c>
      <c r="BO5447" s="5" t="s">
        <v>10495</v>
      </c>
      <c r="BU5447" s="5" t="s">
        <v>1877</v>
      </c>
      <c r="BV5447" s="5" t="s">
        <v>3210</v>
      </c>
      <c r="BW5447" s="5" t="s">
        <v>10495</v>
      </c>
    </row>
    <row r="5448" spans="51:75" x14ac:dyDescent="0.3">
      <c r="AY5448" s="12" t="e">
        <f>VLOOKUP(C5448,#REF!, 2,FALSE)</f>
        <v>#REF!</v>
      </c>
      <c r="BM5448" s="5" t="s">
        <v>10496</v>
      </c>
      <c r="BN5448" s="5" t="s">
        <v>2982</v>
      </c>
      <c r="BO5448" s="5" t="s">
        <v>4012</v>
      </c>
      <c r="BU5448" s="5" t="s">
        <v>10496</v>
      </c>
      <c r="BV5448" s="5" t="s">
        <v>2982</v>
      </c>
      <c r="BW5448" s="5" t="s">
        <v>4012</v>
      </c>
    </row>
    <row r="5449" spans="51:75" x14ac:dyDescent="0.3">
      <c r="AY5449" s="12" t="e">
        <f>VLOOKUP(C5449,#REF!, 2,FALSE)</f>
        <v>#REF!</v>
      </c>
      <c r="BM5449" s="5" t="s">
        <v>10497</v>
      </c>
      <c r="BN5449" s="5" t="s">
        <v>2982</v>
      </c>
      <c r="BO5449" s="5" t="s">
        <v>999</v>
      </c>
      <c r="BU5449" s="5" t="s">
        <v>10497</v>
      </c>
      <c r="BV5449" s="5" t="s">
        <v>2982</v>
      </c>
      <c r="BW5449" s="5" t="s">
        <v>999</v>
      </c>
    </row>
    <row r="5450" spans="51:75" x14ac:dyDescent="0.3">
      <c r="AY5450" s="12" t="e">
        <f>VLOOKUP(C5450,#REF!, 2,FALSE)</f>
        <v>#REF!</v>
      </c>
      <c r="BM5450" s="5" t="s">
        <v>1878</v>
      </c>
      <c r="BN5450" s="5" t="s">
        <v>3210</v>
      </c>
      <c r="BO5450" s="5" t="s">
        <v>4832</v>
      </c>
      <c r="BU5450" s="5" t="s">
        <v>1878</v>
      </c>
      <c r="BV5450" s="5" t="s">
        <v>3210</v>
      </c>
      <c r="BW5450" s="5" t="s">
        <v>4832</v>
      </c>
    </row>
    <row r="5451" spans="51:75" x14ac:dyDescent="0.3">
      <c r="AY5451" s="12" t="e">
        <f>VLOOKUP(C5451,#REF!, 2,FALSE)</f>
        <v>#REF!</v>
      </c>
      <c r="BM5451" s="5" t="s">
        <v>1879</v>
      </c>
      <c r="BN5451" s="5" t="s">
        <v>17000</v>
      </c>
      <c r="BO5451" s="5" t="s">
        <v>10498</v>
      </c>
      <c r="BU5451" s="5" t="s">
        <v>1879</v>
      </c>
      <c r="BV5451" s="5" t="s">
        <v>17000</v>
      </c>
      <c r="BW5451" s="5" t="s">
        <v>10498</v>
      </c>
    </row>
    <row r="5452" spans="51:75" x14ac:dyDescent="0.3">
      <c r="AY5452" s="12" t="e">
        <f>VLOOKUP(C5452,#REF!, 2,FALSE)</f>
        <v>#REF!</v>
      </c>
      <c r="BM5452" s="5" t="s">
        <v>10499</v>
      </c>
      <c r="BN5452" s="5" t="s">
        <v>3261</v>
      </c>
      <c r="BO5452" s="5" t="s">
        <v>10500</v>
      </c>
      <c r="BU5452" s="5" t="s">
        <v>10499</v>
      </c>
      <c r="BV5452" s="5" t="s">
        <v>3261</v>
      </c>
      <c r="BW5452" s="5" t="s">
        <v>10500</v>
      </c>
    </row>
    <row r="5453" spans="51:75" x14ac:dyDescent="0.3">
      <c r="AY5453" s="12" t="e">
        <f>VLOOKUP(C5453,#REF!, 2,FALSE)</f>
        <v>#REF!</v>
      </c>
      <c r="BM5453" s="5" t="s">
        <v>1880</v>
      </c>
      <c r="BN5453" s="5" t="s">
        <v>3261</v>
      </c>
      <c r="BO5453" s="5" t="s">
        <v>10501</v>
      </c>
      <c r="BU5453" s="5" t="s">
        <v>1880</v>
      </c>
      <c r="BV5453" s="5" t="s">
        <v>3261</v>
      </c>
      <c r="BW5453" s="5" t="s">
        <v>10501</v>
      </c>
    </row>
    <row r="5454" spans="51:75" x14ac:dyDescent="0.3">
      <c r="AY5454" s="12" t="e">
        <f>VLOOKUP(C5454,#REF!, 2,FALSE)</f>
        <v>#REF!</v>
      </c>
      <c r="BM5454" s="5" t="s">
        <v>10502</v>
      </c>
      <c r="BN5454" s="5" t="s">
        <v>1345</v>
      </c>
      <c r="BO5454" s="5" t="s">
        <v>6960</v>
      </c>
      <c r="BU5454" s="5" t="s">
        <v>10502</v>
      </c>
      <c r="BV5454" s="5" t="s">
        <v>1345</v>
      </c>
      <c r="BW5454" s="5" t="s">
        <v>6960</v>
      </c>
    </row>
    <row r="5455" spans="51:75" x14ac:dyDescent="0.3">
      <c r="AY5455" s="12" t="e">
        <f>VLOOKUP(C5455,#REF!, 2,FALSE)</f>
        <v>#REF!</v>
      </c>
      <c r="BM5455" s="5" t="s">
        <v>10503</v>
      </c>
      <c r="BN5455" s="5" t="s">
        <v>1142</v>
      </c>
      <c r="BO5455" s="5" t="s">
        <v>10504</v>
      </c>
      <c r="BU5455" s="5" t="s">
        <v>10503</v>
      </c>
      <c r="BV5455" s="5" t="s">
        <v>1142</v>
      </c>
      <c r="BW5455" s="5" t="s">
        <v>10504</v>
      </c>
    </row>
    <row r="5456" spans="51:75" x14ac:dyDescent="0.3">
      <c r="AY5456" s="12" t="e">
        <f>VLOOKUP(C5456,#REF!, 2,FALSE)</f>
        <v>#REF!</v>
      </c>
      <c r="BM5456" s="5" t="s">
        <v>10505</v>
      </c>
      <c r="BN5456" s="5" t="s">
        <v>806</v>
      </c>
      <c r="BO5456" s="5" t="s">
        <v>9282</v>
      </c>
      <c r="BU5456" s="5" t="s">
        <v>10505</v>
      </c>
      <c r="BV5456" s="5" t="s">
        <v>806</v>
      </c>
      <c r="BW5456" s="5" t="s">
        <v>9282</v>
      </c>
    </row>
    <row r="5457" spans="51:75" x14ac:dyDescent="0.3">
      <c r="AY5457" s="12" t="e">
        <f>VLOOKUP(C5457,#REF!, 2,FALSE)</f>
        <v>#REF!</v>
      </c>
      <c r="BM5457" s="5" t="s">
        <v>1881</v>
      </c>
      <c r="BN5457" s="5" t="s">
        <v>3210</v>
      </c>
      <c r="BO5457" s="5" t="s">
        <v>5178</v>
      </c>
      <c r="BU5457" s="5" t="s">
        <v>1881</v>
      </c>
      <c r="BV5457" s="5" t="s">
        <v>3210</v>
      </c>
      <c r="BW5457" s="5" t="s">
        <v>5178</v>
      </c>
    </row>
    <row r="5458" spans="51:75" x14ac:dyDescent="0.3">
      <c r="AY5458" s="12" t="e">
        <f>VLOOKUP(C5458,#REF!, 2,FALSE)</f>
        <v>#REF!</v>
      </c>
      <c r="BM5458" s="5" t="s">
        <v>10506</v>
      </c>
      <c r="BN5458" s="5" t="s">
        <v>3261</v>
      </c>
      <c r="BO5458" s="5" t="s">
        <v>3055</v>
      </c>
      <c r="BU5458" s="5" t="s">
        <v>10506</v>
      </c>
      <c r="BV5458" s="5" t="s">
        <v>3261</v>
      </c>
      <c r="BW5458" s="5" t="s">
        <v>3055</v>
      </c>
    </row>
    <row r="5459" spans="51:75" x14ac:dyDescent="0.3">
      <c r="AY5459" s="12" t="e">
        <f>VLOOKUP(C5459,#REF!, 2,FALSE)</f>
        <v>#REF!</v>
      </c>
      <c r="BM5459" s="5" t="s">
        <v>10507</v>
      </c>
      <c r="BN5459" s="5" t="s">
        <v>3261</v>
      </c>
      <c r="BO5459" s="5" t="s">
        <v>3623</v>
      </c>
      <c r="BU5459" s="5" t="s">
        <v>10507</v>
      </c>
      <c r="BV5459" s="5" t="s">
        <v>3261</v>
      </c>
      <c r="BW5459" s="5" t="s">
        <v>3623</v>
      </c>
    </row>
    <row r="5460" spans="51:75" x14ac:dyDescent="0.3">
      <c r="AY5460" s="12" t="e">
        <f>VLOOKUP(C5460,#REF!, 2,FALSE)</f>
        <v>#REF!</v>
      </c>
      <c r="BM5460" s="5" t="s">
        <v>10509</v>
      </c>
      <c r="BN5460" s="5" t="s">
        <v>3010</v>
      </c>
      <c r="BO5460" s="5" t="s">
        <v>5624</v>
      </c>
      <c r="BU5460" s="5" t="s">
        <v>10509</v>
      </c>
      <c r="BV5460" s="5" t="s">
        <v>3010</v>
      </c>
      <c r="BW5460" s="5" t="s">
        <v>5624</v>
      </c>
    </row>
    <row r="5461" spans="51:75" x14ac:dyDescent="0.3">
      <c r="AY5461" s="12" t="e">
        <f>VLOOKUP(C5461,#REF!, 2,FALSE)</f>
        <v>#REF!</v>
      </c>
      <c r="BM5461" s="5" t="s">
        <v>10510</v>
      </c>
      <c r="BN5461" s="5" t="s">
        <v>734</v>
      </c>
      <c r="BO5461" s="5" t="s">
        <v>10511</v>
      </c>
      <c r="BU5461" s="5" t="s">
        <v>10510</v>
      </c>
      <c r="BV5461" s="5" t="s">
        <v>734</v>
      </c>
      <c r="BW5461" s="5" t="s">
        <v>10511</v>
      </c>
    </row>
    <row r="5462" spans="51:75" x14ac:dyDescent="0.3">
      <c r="AY5462" s="12" t="e">
        <f>VLOOKUP(C5462,#REF!, 2,FALSE)</f>
        <v>#REF!</v>
      </c>
      <c r="BM5462" s="5" t="s">
        <v>10512</v>
      </c>
      <c r="BN5462" s="5" t="s">
        <v>3010</v>
      </c>
      <c r="BO5462" s="5" t="s">
        <v>4787</v>
      </c>
      <c r="BU5462" s="5" t="s">
        <v>10512</v>
      </c>
      <c r="BV5462" s="5" t="s">
        <v>3010</v>
      </c>
      <c r="BW5462" s="5" t="s">
        <v>4787</v>
      </c>
    </row>
    <row r="5463" spans="51:75" x14ac:dyDescent="0.3">
      <c r="AY5463" s="12" t="e">
        <f>VLOOKUP(C5463,#REF!, 2,FALSE)</f>
        <v>#REF!</v>
      </c>
      <c r="BM5463" s="5" t="s">
        <v>10513</v>
      </c>
      <c r="BN5463" s="5" t="s">
        <v>664</v>
      </c>
      <c r="BO5463" s="5" t="s">
        <v>6962</v>
      </c>
      <c r="BU5463" s="5" t="s">
        <v>10513</v>
      </c>
      <c r="BV5463" s="5" t="s">
        <v>664</v>
      </c>
      <c r="BW5463" s="5" t="s">
        <v>6962</v>
      </c>
    </row>
    <row r="5464" spans="51:75" x14ac:dyDescent="0.3">
      <c r="AY5464" s="12" t="e">
        <f>VLOOKUP(C5464,#REF!, 2,FALSE)</f>
        <v>#REF!</v>
      </c>
      <c r="BM5464" s="5" t="s">
        <v>10514</v>
      </c>
      <c r="BN5464" s="5" t="s">
        <v>1345</v>
      </c>
      <c r="BO5464" s="5" t="s">
        <v>10515</v>
      </c>
      <c r="BU5464" s="5" t="s">
        <v>10514</v>
      </c>
      <c r="BV5464" s="5" t="s">
        <v>1345</v>
      </c>
      <c r="BW5464" s="5" t="s">
        <v>10515</v>
      </c>
    </row>
    <row r="5465" spans="51:75" x14ac:dyDescent="0.3">
      <c r="AY5465" s="12" t="e">
        <f>VLOOKUP(C5465,#REF!, 2,FALSE)</f>
        <v>#REF!</v>
      </c>
      <c r="BM5465" s="5" t="s">
        <v>10516</v>
      </c>
      <c r="BN5465" s="5" t="s">
        <v>1142</v>
      </c>
      <c r="BO5465" s="5" t="s">
        <v>3510</v>
      </c>
      <c r="BU5465" s="5" t="s">
        <v>10516</v>
      </c>
      <c r="BV5465" s="5" t="s">
        <v>1142</v>
      </c>
      <c r="BW5465" s="5" t="s">
        <v>3510</v>
      </c>
    </row>
    <row r="5466" spans="51:75" x14ac:dyDescent="0.3">
      <c r="AY5466" s="12" t="e">
        <f>VLOOKUP(C5466,#REF!, 2,FALSE)</f>
        <v>#REF!</v>
      </c>
      <c r="BM5466" s="5" t="s">
        <v>10517</v>
      </c>
      <c r="BN5466" s="5" t="s">
        <v>2982</v>
      </c>
      <c r="BO5466" s="5" t="s">
        <v>8722</v>
      </c>
      <c r="BU5466" s="5" t="s">
        <v>10517</v>
      </c>
      <c r="BV5466" s="5" t="s">
        <v>2982</v>
      </c>
      <c r="BW5466" s="5" t="s">
        <v>8722</v>
      </c>
    </row>
    <row r="5467" spans="51:75" x14ac:dyDescent="0.3">
      <c r="AY5467" s="12" t="e">
        <f>VLOOKUP(C5467,#REF!, 2,FALSE)</f>
        <v>#REF!</v>
      </c>
      <c r="BM5467" s="5" t="s">
        <v>10518</v>
      </c>
      <c r="BN5467" s="5" t="s">
        <v>666</v>
      </c>
      <c r="BO5467" s="5" t="s">
        <v>9619</v>
      </c>
      <c r="BU5467" s="5" t="s">
        <v>10518</v>
      </c>
      <c r="BV5467" s="5" t="s">
        <v>666</v>
      </c>
      <c r="BW5467" s="5" t="s">
        <v>9619</v>
      </c>
    </row>
    <row r="5468" spans="51:75" x14ac:dyDescent="0.3">
      <c r="AY5468" s="12" t="e">
        <f>VLOOKUP(C5468,#REF!, 2,FALSE)</f>
        <v>#REF!</v>
      </c>
      <c r="BM5468" s="5" t="s">
        <v>10519</v>
      </c>
      <c r="BN5468" s="5" t="s">
        <v>778</v>
      </c>
      <c r="BO5468" s="5" t="s">
        <v>3816</v>
      </c>
      <c r="BU5468" s="5" t="s">
        <v>10519</v>
      </c>
      <c r="BV5468" s="5" t="s">
        <v>778</v>
      </c>
      <c r="BW5468" s="5" t="s">
        <v>3816</v>
      </c>
    </row>
    <row r="5469" spans="51:75" x14ac:dyDescent="0.3">
      <c r="AY5469" s="12" t="e">
        <f>VLOOKUP(C5469,#REF!, 2,FALSE)</f>
        <v>#REF!</v>
      </c>
      <c r="BM5469" s="5" t="s">
        <v>10520</v>
      </c>
      <c r="BN5469" s="5" t="s">
        <v>734</v>
      </c>
      <c r="BO5469" s="5" t="s">
        <v>3352</v>
      </c>
      <c r="BU5469" s="5" t="s">
        <v>10520</v>
      </c>
      <c r="BV5469" s="5" t="s">
        <v>734</v>
      </c>
      <c r="BW5469" s="5" t="s">
        <v>3352</v>
      </c>
    </row>
    <row r="5470" spans="51:75" x14ac:dyDescent="0.3">
      <c r="AY5470" s="12" t="e">
        <f>VLOOKUP(C5470,#REF!, 2,FALSE)</f>
        <v>#REF!</v>
      </c>
      <c r="BM5470" s="5" t="s">
        <v>10521</v>
      </c>
      <c r="BN5470" s="5" t="s">
        <v>997</v>
      </c>
      <c r="BO5470" s="5" t="s">
        <v>3442</v>
      </c>
      <c r="BU5470" s="5" t="s">
        <v>10521</v>
      </c>
      <c r="BV5470" s="5" t="s">
        <v>997</v>
      </c>
      <c r="BW5470" s="5" t="s">
        <v>3442</v>
      </c>
    </row>
    <row r="5471" spans="51:75" x14ac:dyDescent="0.3">
      <c r="AY5471" s="12" t="e">
        <f>VLOOKUP(C5471,#REF!, 2,FALSE)</f>
        <v>#REF!</v>
      </c>
      <c r="BM5471" s="5" t="s">
        <v>10522</v>
      </c>
      <c r="BN5471" s="5" t="s">
        <v>865</v>
      </c>
      <c r="BO5471" s="5" t="s">
        <v>9436</v>
      </c>
      <c r="BU5471" s="5" t="s">
        <v>10522</v>
      </c>
      <c r="BV5471" s="5" t="s">
        <v>865</v>
      </c>
      <c r="BW5471" s="5" t="s">
        <v>9436</v>
      </c>
    </row>
    <row r="5472" spans="51:75" x14ac:dyDescent="0.3">
      <c r="AY5472" s="12" t="e">
        <f>VLOOKUP(C5472,#REF!, 2,FALSE)</f>
        <v>#REF!</v>
      </c>
      <c r="BM5472" s="5" t="s">
        <v>1882</v>
      </c>
      <c r="BN5472" s="5" t="s">
        <v>1272</v>
      </c>
      <c r="BO5472" s="5" t="s">
        <v>10523</v>
      </c>
      <c r="BU5472" s="5" t="s">
        <v>1882</v>
      </c>
      <c r="BV5472" s="5" t="s">
        <v>1272</v>
      </c>
      <c r="BW5472" s="5" t="s">
        <v>10523</v>
      </c>
    </row>
    <row r="5473" spans="51:75" x14ac:dyDescent="0.3">
      <c r="AY5473" s="12" t="e">
        <f>VLOOKUP(C5473,#REF!, 2,FALSE)</f>
        <v>#REF!</v>
      </c>
      <c r="BM5473" s="5" t="s">
        <v>10524</v>
      </c>
      <c r="BN5473" s="5" t="s">
        <v>17000</v>
      </c>
      <c r="BO5473" s="5" t="s">
        <v>9029</v>
      </c>
      <c r="BU5473" s="5" t="s">
        <v>10524</v>
      </c>
      <c r="BV5473" s="5" t="s">
        <v>17000</v>
      </c>
      <c r="BW5473" s="5" t="s">
        <v>9029</v>
      </c>
    </row>
    <row r="5474" spans="51:75" x14ac:dyDescent="0.3">
      <c r="AY5474" s="12" t="e">
        <f>VLOOKUP(C5474,#REF!, 2,FALSE)</f>
        <v>#REF!</v>
      </c>
      <c r="BM5474" s="5" t="s">
        <v>1883</v>
      </c>
      <c r="BN5474" s="5" t="s">
        <v>1272</v>
      </c>
      <c r="BO5474" s="5" t="s">
        <v>10525</v>
      </c>
      <c r="BU5474" s="5" t="s">
        <v>1883</v>
      </c>
      <c r="BV5474" s="5" t="s">
        <v>1272</v>
      </c>
      <c r="BW5474" s="5" t="s">
        <v>10525</v>
      </c>
    </row>
    <row r="5475" spans="51:75" x14ac:dyDescent="0.3">
      <c r="AY5475" s="12" t="e">
        <f>VLOOKUP(C5475,#REF!, 2,FALSE)</f>
        <v>#REF!</v>
      </c>
      <c r="BM5475" s="5" t="s">
        <v>10526</v>
      </c>
      <c r="BN5475" s="5" t="s">
        <v>625</v>
      </c>
      <c r="BO5475" s="5" t="s">
        <v>10527</v>
      </c>
      <c r="BU5475" s="5" t="s">
        <v>10526</v>
      </c>
      <c r="BV5475" s="5" t="s">
        <v>625</v>
      </c>
      <c r="BW5475" s="5" t="s">
        <v>10527</v>
      </c>
    </row>
    <row r="5476" spans="51:75" x14ac:dyDescent="0.3">
      <c r="AY5476" s="12" t="e">
        <f>VLOOKUP(C5476,#REF!, 2,FALSE)</f>
        <v>#REF!</v>
      </c>
      <c r="BM5476" s="5" t="s">
        <v>10528</v>
      </c>
      <c r="BN5476" s="5" t="s">
        <v>670</v>
      </c>
      <c r="BO5476" s="5" t="s">
        <v>1409</v>
      </c>
      <c r="BU5476" s="5" t="s">
        <v>10528</v>
      </c>
      <c r="BV5476" s="5" t="s">
        <v>670</v>
      </c>
      <c r="BW5476" s="5" t="s">
        <v>1409</v>
      </c>
    </row>
    <row r="5477" spans="51:75" x14ac:dyDescent="0.3">
      <c r="AY5477" s="12" t="e">
        <f>VLOOKUP(C5477,#REF!, 2,FALSE)</f>
        <v>#REF!</v>
      </c>
      <c r="BM5477" s="5" t="s">
        <v>10529</v>
      </c>
      <c r="BN5477" s="5" t="s">
        <v>664</v>
      </c>
      <c r="BO5477" s="5" t="s">
        <v>9484</v>
      </c>
      <c r="BU5477" s="5" t="s">
        <v>10529</v>
      </c>
      <c r="BV5477" s="5" t="s">
        <v>664</v>
      </c>
      <c r="BW5477" s="5" t="s">
        <v>9484</v>
      </c>
    </row>
    <row r="5478" spans="51:75" x14ac:dyDescent="0.3">
      <c r="AY5478" s="12" t="e">
        <f>VLOOKUP(C5478,#REF!, 2,FALSE)</f>
        <v>#REF!</v>
      </c>
      <c r="BM5478" s="5" t="s">
        <v>10530</v>
      </c>
      <c r="BN5478" s="5" t="s">
        <v>618</v>
      </c>
      <c r="BO5478" s="5" t="s">
        <v>10531</v>
      </c>
      <c r="BU5478" s="5" t="s">
        <v>10530</v>
      </c>
      <c r="BV5478" s="5" t="s">
        <v>618</v>
      </c>
      <c r="BW5478" s="5" t="s">
        <v>10531</v>
      </c>
    </row>
    <row r="5479" spans="51:75" x14ac:dyDescent="0.3">
      <c r="AY5479" s="12" t="e">
        <f>VLOOKUP(C5479,#REF!, 2,FALSE)</f>
        <v>#REF!</v>
      </c>
      <c r="BM5479" s="5" t="s">
        <v>10532</v>
      </c>
      <c r="BN5479" s="5" t="s">
        <v>844</v>
      </c>
      <c r="BO5479" s="5" t="s">
        <v>7511</v>
      </c>
      <c r="BU5479" s="5" t="s">
        <v>10532</v>
      </c>
      <c r="BV5479" s="5" t="s">
        <v>844</v>
      </c>
      <c r="BW5479" s="5" t="s">
        <v>7511</v>
      </c>
    </row>
    <row r="5480" spans="51:75" x14ac:dyDescent="0.3">
      <c r="AY5480" s="12" t="e">
        <f>VLOOKUP(C5480,#REF!, 2,FALSE)</f>
        <v>#REF!</v>
      </c>
      <c r="BM5480" s="5" t="s">
        <v>1884</v>
      </c>
      <c r="BN5480" s="5" t="s">
        <v>672</v>
      </c>
      <c r="BO5480" s="5" t="s">
        <v>3265</v>
      </c>
      <c r="BU5480" s="5" t="s">
        <v>1884</v>
      </c>
      <c r="BV5480" s="5" t="s">
        <v>672</v>
      </c>
      <c r="BW5480" s="5" t="s">
        <v>3265</v>
      </c>
    </row>
    <row r="5481" spans="51:75" x14ac:dyDescent="0.3">
      <c r="AY5481" s="12" t="e">
        <f>VLOOKUP(C5481,#REF!, 2,FALSE)</f>
        <v>#REF!</v>
      </c>
      <c r="BM5481" s="5" t="s">
        <v>1885</v>
      </c>
      <c r="BN5481" s="5" t="s">
        <v>865</v>
      </c>
      <c r="BO5481" s="5" t="s">
        <v>2881</v>
      </c>
      <c r="BU5481" s="5" t="s">
        <v>1885</v>
      </c>
      <c r="BV5481" s="5" t="s">
        <v>865</v>
      </c>
      <c r="BW5481" s="5" t="s">
        <v>2881</v>
      </c>
    </row>
    <row r="5482" spans="51:75" x14ac:dyDescent="0.3">
      <c r="AY5482" s="12" t="e">
        <f>VLOOKUP(C5482,#REF!, 2,FALSE)</f>
        <v>#REF!</v>
      </c>
      <c r="BM5482" s="5" t="s">
        <v>1886</v>
      </c>
      <c r="BN5482" s="5" t="s">
        <v>630</v>
      </c>
      <c r="BO5482" s="5" t="s">
        <v>866</v>
      </c>
      <c r="BU5482" s="5" t="s">
        <v>1886</v>
      </c>
      <c r="BV5482" s="5" t="s">
        <v>630</v>
      </c>
      <c r="BW5482" s="5" t="s">
        <v>866</v>
      </c>
    </row>
    <row r="5483" spans="51:75" x14ac:dyDescent="0.3">
      <c r="AY5483" s="12" t="e">
        <f>VLOOKUP(C5483,#REF!, 2,FALSE)</f>
        <v>#REF!</v>
      </c>
      <c r="BM5483" s="5" t="s">
        <v>1887</v>
      </c>
      <c r="BN5483" s="5" t="s">
        <v>3261</v>
      </c>
      <c r="BO5483" s="5" t="s">
        <v>10533</v>
      </c>
      <c r="BU5483" s="5" t="s">
        <v>1887</v>
      </c>
      <c r="BV5483" s="5" t="s">
        <v>3261</v>
      </c>
      <c r="BW5483" s="5" t="s">
        <v>10533</v>
      </c>
    </row>
    <row r="5484" spans="51:75" x14ac:dyDescent="0.3">
      <c r="AY5484" s="12" t="e">
        <f>VLOOKUP(C5484,#REF!, 2,FALSE)</f>
        <v>#REF!</v>
      </c>
      <c r="BM5484" s="5" t="s">
        <v>10534</v>
      </c>
      <c r="BN5484" s="5" t="s">
        <v>1345</v>
      </c>
      <c r="BO5484" s="5" t="s">
        <v>1390</v>
      </c>
      <c r="BU5484" s="5" t="s">
        <v>10534</v>
      </c>
      <c r="BV5484" s="5" t="s">
        <v>1345</v>
      </c>
      <c r="BW5484" s="5" t="s">
        <v>1390</v>
      </c>
    </row>
    <row r="5485" spans="51:75" x14ac:dyDescent="0.3">
      <c r="AY5485" s="12" t="e">
        <f>VLOOKUP(C5485,#REF!, 2,FALSE)</f>
        <v>#REF!</v>
      </c>
      <c r="BM5485" s="5" t="s">
        <v>1888</v>
      </c>
      <c r="BN5485" s="5" t="s">
        <v>3210</v>
      </c>
      <c r="BO5485" s="5" t="s">
        <v>10535</v>
      </c>
      <c r="BU5485" s="5" t="s">
        <v>1888</v>
      </c>
      <c r="BV5485" s="5" t="s">
        <v>3210</v>
      </c>
      <c r="BW5485" s="5" t="s">
        <v>10535</v>
      </c>
    </row>
    <row r="5486" spans="51:75" x14ac:dyDescent="0.3">
      <c r="AY5486" s="12" t="e">
        <f>VLOOKUP(C5486,#REF!, 2,FALSE)</f>
        <v>#REF!</v>
      </c>
      <c r="BM5486" s="5" t="s">
        <v>10536</v>
      </c>
      <c r="BN5486" s="5" t="s">
        <v>865</v>
      </c>
      <c r="BO5486" s="5" t="s">
        <v>10537</v>
      </c>
      <c r="BU5486" s="5" t="s">
        <v>10536</v>
      </c>
      <c r="BV5486" s="5" t="s">
        <v>865</v>
      </c>
      <c r="BW5486" s="5" t="s">
        <v>10537</v>
      </c>
    </row>
    <row r="5487" spans="51:75" x14ac:dyDescent="0.3">
      <c r="AY5487" s="12" t="e">
        <f>VLOOKUP(C5487,#REF!, 2,FALSE)</f>
        <v>#REF!</v>
      </c>
      <c r="BM5487" s="5" t="s">
        <v>10538</v>
      </c>
      <c r="BN5487" s="5" t="s">
        <v>3050</v>
      </c>
      <c r="BO5487" s="5" t="s">
        <v>4808</v>
      </c>
      <c r="BU5487" s="5" t="s">
        <v>10538</v>
      </c>
      <c r="BV5487" s="5" t="s">
        <v>3050</v>
      </c>
      <c r="BW5487" s="5" t="s">
        <v>4808</v>
      </c>
    </row>
    <row r="5488" spans="51:75" x14ac:dyDescent="0.3">
      <c r="AY5488" s="12" t="e">
        <f>VLOOKUP(C5488,#REF!, 2,FALSE)</f>
        <v>#REF!</v>
      </c>
      <c r="BM5488" s="5" t="s">
        <v>10539</v>
      </c>
      <c r="BN5488" s="5" t="s">
        <v>3261</v>
      </c>
      <c r="BO5488" s="5" t="s">
        <v>10540</v>
      </c>
      <c r="BU5488" s="5" t="s">
        <v>10539</v>
      </c>
      <c r="BV5488" s="5" t="s">
        <v>3261</v>
      </c>
      <c r="BW5488" s="5" t="s">
        <v>10540</v>
      </c>
    </row>
    <row r="5489" spans="51:75" x14ac:dyDescent="0.3">
      <c r="AY5489" s="12" t="e">
        <f>VLOOKUP(C5489,#REF!, 2,FALSE)</f>
        <v>#REF!</v>
      </c>
      <c r="BM5489" s="5" t="s">
        <v>10541</v>
      </c>
      <c r="BN5489" s="5" t="s">
        <v>3050</v>
      </c>
      <c r="BO5489" s="5" t="s">
        <v>10542</v>
      </c>
      <c r="BU5489" s="5" t="s">
        <v>10541</v>
      </c>
      <c r="BV5489" s="5" t="s">
        <v>3050</v>
      </c>
      <c r="BW5489" s="5" t="s">
        <v>10542</v>
      </c>
    </row>
    <row r="5490" spans="51:75" x14ac:dyDescent="0.3">
      <c r="AY5490" s="12" t="e">
        <f>VLOOKUP(C5490,#REF!, 2,FALSE)</f>
        <v>#REF!</v>
      </c>
      <c r="BM5490" s="5" t="s">
        <v>10543</v>
      </c>
      <c r="BN5490" s="5" t="s">
        <v>3210</v>
      </c>
      <c r="BO5490" s="5" t="s">
        <v>10544</v>
      </c>
      <c r="BU5490" s="5" t="s">
        <v>10543</v>
      </c>
      <c r="BV5490" s="5" t="s">
        <v>3210</v>
      </c>
      <c r="BW5490" s="5" t="s">
        <v>10544</v>
      </c>
    </row>
    <row r="5491" spans="51:75" x14ac:dyDescent="0.3">
      <c r="AY5491" s="12" t="e">
        <f>VLOOKUP(C5491,#REF!, 2,FALSE)</f>
        <v>#REF!</v>
      </c>
      <c r="BM5491" s="5" t="s">
        <v>10545</v>
      </c>
      <c r="BN5491" s="5" t="s">
        <v>3010</v>
      </c>
      <c r="BO5491" s="5" t="s">
        <v>5390</v>
      </c>
      <c r="BU5491" s="5" t="s">
        <v>10545</v>
      </c>
      <c r="BV5491" s="5" t="s">
        <v>3010</v>
      </c>
      <c r="BW5491" s="5" t="s">
        <v>5390</v>
      </c>
    </row>
    <row r="5492" spans="51:75" x14ac:dyDescent="0.3">
      <c r="AY5492" s="12" t="e">
        <f>VLOOKUP(C5492,#REF!, 2,FALSE)</f>
        <v>#REF!</v>
      </c>
      <c r="BM5492" s="5" t="s">
        <v>10546</v>
      </c>
      <c r="BN5492" s="5" t="s">
        <v>3010</v>
      </c>
      <c r="BO5492" s="5" t="s">
        <v>2986</v>
      </c>
      <c r="BU5492" s="5" t="s">
        <v>10546</v>
      </c>
      <c r="BV5492" s="5" t="s">
        <v>3010</v>
      </c>
      <c r="BW5492" s="5" t="s">
        <v>2986</v>
      </c>
    </row>
    <row r="5493" spans="51:75" x14ac:dyDescent="0.3">
      <c r="AY5493" s="12" t="e">
        <f>VLOOKUP(C5493,#REF!, 2,FALSE)</f>
        <v>#REF!</v>
      </c>
      <c r="BM5493" s="5" t="s">
        <v>10547</v>
      </c>
      <c r="BN5493" s="5" t="s">
        <v>734</v>
      </c>
      <c r="BO5493" s="5" t="s">
        <v>10548</v>
      </c>
      <c r="BU5493" s="5" t="s">
        <v>10547</v>
      </c>
      <c r="BV5493" s="5" t="s">
        <v>734</v>
      </c>
      <c r="BW5493" s="5" t="s">
        <v>10548</v>
      </c>
    </row>
    <row r="5494" spans="51:75" x14ac:dyDescent="0.3">
      <c r="AY5494" s="12" t="e">
        <f>VLOOKUP(C5494,#REF!, 2,FALSE)</f>
        <v>#REF!</v>
      </c>
      <c r="BM5494" s="5" t="s">
        <v>1889</v>
      </c>
      <c r="BN5494" s="5" t="s">
        <v>734</v>
      </c>
      <c r="BO5494" s="5" t="s">
        <v>1022</v>
      </c>
      <c r="BU5494" s="5" t="s">
        <v>1889</v>
      </c>
      <c r="BV5494" s="5" t="s">
        <v>734</v>
      </c>
      <c r="BW5494" s="5" t="s">
        <v>1022</v>
      </c>
    </row>
    <row r="5495" spans="51:75" x14ac:dyDescent="0.3">
      <c r="AY5495" s="12" t="e">
        <f>VLOOKUP(C5495,#REF!, 2,FALSE)</f>
        <v>#REF!</v>
      </c>
      <c r="BM5495" s="5" t="s">
        <v>10550</v>
      </c>
      <c r="BN5495" s="5" t="s">
        <v>640</v>
      </c>
      <c r="BO5495" s="5" t="s">
        <v>2986</v>
      </c>
      <c r="BU5495" s="5" t="s">
        <v>10550</v>
      </c>
      <c r="BV5495" s="5" t="s">
        <v>640</v>
      </c>
      <c r="BW5495" s="5" t="s">
        <v>2986</v>
      </c>
    </row>
    <row r="5496" spans="51:75" x14ac:dyDescent="0.3">
      <c r="AY5496" s="12" t="e">
        <f>VLOOKUP(C5496,#REF!, 2,FALSE)</f>
        <v>#REF!</v>
      </c>
      <c r="BM5496" s="5" t="s">
        <v>10551</v>
      </c>
      <c r="BN5496" s="5" t="s">
        <v>781</v>
      </c>
      <c r="BO5496" s="5" t="s">
        <v>947</v>
      </c>
      <c r="BU5496" s="5" t="s">
        <v>10551</v>
      </c>
      <c r="BV5496" s="5" t="s">
        <v>781</v>
      </c>
      <c r="BW5496" s="5" t="s">
        <v>947</v>
      </c>
    </row>
    <row r="5497" spans="51:75" x14ac:dyDescent="0.3">
      <c r="AY5497" s="12" t="e">
        <f>VLOOKUP(C5497,#REF!, 2,FALSE)</f>
        <v>#REF!</v>
      </c>
      <c r="BM5497" s="5" t="s">
        <v>10552</v>
      </c>
      <c r="BN5497" s="5" t="s">
        <v>706</v>
      </c>
      <c r="BO5497" s="5" t="s">
        <v>10553</v>
      </c>
      <c r="BU5497" s="5" t="s">
        <v>10552</v>
      </c>
      <c r="BV5497" s="5" t="s">
        <v>706</v>
      </c>
      <c r="BW5497" s="5" t="s">
        <v>10553</v>
      </c>
    </row>
    <row r="5498" spans="51:75" x14ac:dyDescent="0.3">
      <c r="AY5498" s="12" t="e">
        <f>VLOOKUP(C5498,#REF!, 2,FALSE)</f>
        <v>#REF!</v>
      </c>
      <c r="BM5498" s="5" t="s">
        <v>10554</v>
      </c>
      <c r="BN5498" s="5" t="s">
        <v>3007</v>
      </c>
      <c r="BO5498" s="5" t="s">
        <v>10555</v>
      </c>
      <c r="BU5498" s="5" t="s">
        <v>10554</v>
      </c>
      <c r="BV5498" s="5" t="s">
        <v>3007</v>
      </c>
      <c r="BW5498" s="5" t="s">
        <v>10555</v>
      </c>
    </row>
    <row r="5499" spans="51:75" x14ac:dyDescent="0.3">
      <c r="AY5499" s="12" t="e">
        <f>VLOOKUP(C5499,#REF!, 2,FALSE)</f>
        <v>#REF!</v>
      </c>
      <c r="BM5499" s="5" t="s">
        <v>10556</v>
      </c>
      <c r="BN5499" s="5" t="s">
        <v>2982</v>
      </c>
      <c r="BO5499" s="5" t="s">
        <v>10557</v>
      </c>
      <c r="BU5499" s="5" t="s">
        <v>10556</v>
      </c>
      <c r="BV5499" s="5" t="s">
        <v>2982</v>
      </c>
      <c r="BW5499" s="5" t="s">
        <v>10557</v>
      </c>
    </row>
    <row r="5500" spans="51:75" x14ac:dyDescent="0.3">
      <c r="AY5500" s="12" t="e">
        <f>VLOOKUP(C5500,#REF!, 2,FALSE)</f>
        <v>#REF!</v>
      </c>
      <c r="BM5500" s="5" t="s">
        <v>10558</v>
      </c>
      <c r="BN5500" s="5" t="s">
        <v>3007</v>
      </c>
      <c r="BO5500" s="5" t="s">
        <v>850</v>
      </c>
      <c r="BU5500" s="5" t="s">
        <v>10558</v>
      </c>
      <c r="BV5500" s="5" t="s">
        <v>3007</v>
      </c>
      <c r="BW5500" s="5" t="s">
        <v>850</v>
      </c>
    </row>
    <row r="5501" spans="51:75" x14ac:dyDescent="0.3">
      <c r="AY5501" s="12" t="e">
        <f>VLOOKUP(C5501,#REF!, 2,FALSE)</f>
        <v>#REF!</v>
      </c>
      <c r="BM5501" s="5" t="s">
        <v>10560</v>
      </c>
      <c r="BN5501" s="5" t="s">
        <v>706</v>
      </c>
      <c r="BO5501" s="5" t="s">
        <v>2986</v>
      </c>
      <c r="BU5501" s="5" t="s">
        <v>10560</v>
      </c>
      <c r="BV5501" s="5" t="s">
        <v>706</v>
      </c>
      <c r="BW5501" s="5" t="s">
        <v>2986</v>
      </c>
    </row>
    <row r="5502" spans="51:75" x14ac:dyDescent="0.3">
      <c r="AY5502" s="12" t="e">
        <f>VLOOKUP(C5502,#REF!, 2,FALSE)</f>
        <v>#REF!</v>
      </c>
      <c r="BM5502" s="5" t="s">
        <v>10561</v>
      </c>
      <c r="BN5502" s="5" t="s">
        <v>640</v>
      </c>
      <c r="BO5502" s="5" t="s">
        <v>2986</v>
      </c>
      <c r="BU5502" s="5" t="s">
        <v>10561</v>
      </c>
      <c r="BV5502" s="5" t="s">
        <v>640</v>
      </c>
      <c r="BW5502" s="5" t="s">
        <v>2986</v>
      </c>
    </row>
    <row r="5503" spans="51:75" x14ac:dyDescent="0.3">
      <c r="AY5503" s="12" t="e">
        <f>VLOOKUP(C5503,#REF!, 2,FALSE)</f>
        <v>#REF!</v>
      </c>
      <c r="BM5503" s="5" t="s">
        <v>10562</v>
      </c>
      <c r="BN5503" s="5" t="s">
        <v>640</v>
      </c>
      <c r="BO5503" s="5" t="s">
        <v>2986</v>
      </c>
      <c r="BU5503" s="5" t="s">
        <v>10562</v>
      </c>
      <c r="BV5503" s="5" t="s">
        <v>640</v>
      </c>
      <c r="BW5503" s="5" t="s">
        <v>2986</v>
      </c>
    </row>
    <row r="5504" spans="51:75" x14ac:dyDescent="0.3">
      <c r="AY5504" s="12" t="e">
        <f>VLOOKUP(C5504,#REF!, 2,FALSE)</f>
        <v>#REF!</v>
      </c>
      <c r="BM5504" s="5" t="s">
        <v>10564</v>
      </c>
      <c r="BN5504" s="5" t="s">
        <v>3261</v>
      </c>
      <c r="BO5504" s="5" t="s">
        <v>2986</v>
      </c>
      <c r="BU5504" s="5" t="s">
        <v>10564</v>
      </c>
      <c r="BV5504" s="5" t="s">
        <v>3261</v>
      </c>
      <c r="BW5504" s="5" t="s">
        <v>2986</v>
      </c>
    </row>
    <row r="5505" spans="51:75" x14ac:dyDescent="0.3">
      <c r="AY5505" s="12" t="e">
        <f>VLOOKUP(C5505,#REF!, 2,FALSE)</f>
        <v>#REF!</v>
      </c>
      <c r="BM5505" s="5" t="s">
        <v>10566</v>
      </c>
      <c r="BN5505" s="5" t="s">
        <v>3261</v>
      </c>
      <c r="BO5505" s="5" t="s">
        <v>2986</v>
      </c>
      <c r="BU5505" s="5" t="s">
        <v>10566</v>
      </c>
      <c r="BV5505" s="5" t="s">
        <v>3261</v>
      </c>
      <c r="BW5505" s="5" t="s">
        <v>2986</v>
      </c>
    </row>
    <row r="5506" spans="51:75" x14ac:dyDescent="0.3">
      <c r="AY5506" s="12" t="e">
        <f>VLOOKUP(C5506,#REF!, 2,FALSE)</f>
        <v>#REF!</v>
      </c>
      <c r="BM5506" s="5" t="s">
        <v>10567</v>
      </c>
      <c r="BN5506" s="5" t="s">
        <v>3261</v>
      </c>
      <c r="BO5506" s="5" t="s">
        <v>2986</v>
      </c>
      <c r="BU5506" s="5" t="s">
        <v>10567</v>
      </c>
      <c r="BV5506" s="5" t="s">
        <v>3261</v>
      </c>
      <c r="BW5506" s="5" t="s">
        <v>2986</v>
      </c>
    </row>
    <row r="5507" spans="51:75" x14ac:dyDescent="0.3">
      <c r="AY5507" s="12" t="e">
        <f>VLOOKUP(C5507,#REF!, 2,FALSE)</f>
        <v>#REF!</v>
      </c>
      <c r="BM5507" s="5" t="s">
        <v>10568</v>
      </c>
      <c r="BN5507" s="5" t="s">
        <v>664</v>
      </c>
      <c r="BO5507" s="5" t="s">
        <v>3239</v>
      </c>
      <c r="BU5507" s="5" t="s">
        <v>10568</v>
      </c>
      <c r="BV5507" s="5" t="s">
        <v>664</v>
      </c>
      <c r="BW5507" s="5" t="s">
        <v>3239</v>
      </c>
    </row>
    <row r="5508" spans="51:75" x14ac:dyDescent="0.3">
      <c r="AY5508" s="12" t="e">
        <f>VLOOKUP(C5508,#REF!, 2,FALSE)</f>
        <v>#REF!</v>
      </c>
      <c r="BM5508" s="5" t="s">
        <v>10569</v>
      </c>
      <c r="BN5508" s="5" t="s">
        <v>1016</v>
      </c>
      <c r="BO5508" s="5" t="s">
        <v>2986</v>
      </c>
      <c r="BU5508" s="5" t="s">
        <v>10569</v>
      </c>
      <c r="BV5508" s="5" t="s">
        <v>1016</v>
      </c>
      <c r="BW5508" s="5" t="s">
        <v>2986</v>
      </c>
    </row>
    <row r="5509" spans="51:75" x14ac:dyDescent="0.3">
      <c r="AY5509" s="12" t="e">
        <f>VLOOKUP(C5509,#REF!, 2,FALSE)</f>
        <v>#REF!</v>
      </c>
      <c r="BM5509" s="5" t="s">
        <v>10570</v>
      </c>
      <c r="BN5509" s="5" t="s">
        <v>3050</v>
      </c>
      <c r="BO5509" s="5" t="s">
        <v>8245</v>
      </c>
      <c r="BU5509" s="5" t="s">
        <v>10570</v>
      </c>
      <c r="BV5509" s="5" t="s">
        <v>3050</v>
      </c>
      <c r="BW5509" s="5" t="s">
        <v>8245</v>
      </c>
    </row>
    <row r="5510" spans="51:75" x14ac:dyDescent="0.3">
      <c r="AY5510" s="12" t="e">
        <f>VLOOKUP(C5510,#REF!, 2,FALSE)</f>
        <v>#REF!</v>
      </c>
      <c r="BM5510" s="5" t="s">
        <v>10571</v>
      </c>
      <c r="BN5510" s="5" t="s">
        <v>669</v>
      </c>
      <c r="BO5510" s="5" t="s">
        <v>1907</v>
      </c>
      <c r="BU5510" s="5" t="s">
        <v>10571</v>
      </c>
      <c r="BV5510" s="5" t="s">
        <v>669</v>
      </c>
      <c r="BW5510" s="5" t="s">
        <v>1907</v>
      </c>
    </row>
    <row r="5511" spans="51:75" x14ac:dyDescent="0.3">
      <c r="AY5511" s="12" t="e">
        <f>VLOOKUP(C5511,#REF!, 2,FALSE)</f>
        <v>#REF!</v>
      </c>
      <c r="BM5511" s="5" t="s">
        <v>10572</v>
      </c>
      <c r="BN5511" s="5" t="s">
        <v>3007</v>
      </c>
      <c r="BO5511" s="5" t="s">
        <v>10573</v>
      </c>
      <c r="BU5511" s="5" t="s">
        <v>10572</v>
      </c>
      <c r="BV5511" s="5" t="s">
        <v>3007</v>
      </c>
      <c r="BW5511" s="5" t="s">
        <v>10573</v>
      </c>
    </row>
    <row r="5512" spans="51:75" x14ac:dyDescent="0.3">
      <c r="AY5512" s="12" t="e">
        <f>VLOOKUP(C5512,#REF!, 2,FALSE)</f>
        <v>#REF!</v>
      </c>
      <c r="BM5512" s="5" t="s">
        <v>10574</v>
      </c>
      <c r="BN5512" s="5" t="s">
        <v>3007</v>
      </c>
      <c r="BO5512" s="5" t="s">
        <v>10575</v>
      </c>
      <c r="BU5512" s="5" t="s">
        <v>10574</v>
      </c>
      <c r="BV5512" s="5" t="s">
        <v>3007</v>
      </c>
      <c r="BW5512" s="5" t="s">
        <v>10575</v>
      </c>
    </row>
    <row r="5513" spans="51:75" x14ac:dyDescent="0.3">
      <c r="AY5513" s="12" t="e">
        <f>VLOOKUP(C5513,#REF!, 2,FALSE)</f>
        <v>#REF!</v>
      </c>
      <c r="BM5513" s="5" t="s">
        <v>10576</v>
      </c>
      <c r="BN5513" s="5" t="s">
        <v>3007</v>
      </c>
      <c r="BO5513" s="5" t="s">
        <v>4121</v>
      </c>
      <c r="BU5513" s="5" t="s">
        <v>10576</v>
      </c>
      <c r="BV5513" s="5" t="s">
        <v>3007</v>
      </c>
      <c r="BW5513" s="5" t="s">
        <v>4121</v>
      </c>
    </row>
    <row r="5514" spans="51:75" x14ac:dyDescent="0.3">
      <c r="AY5514" s="12" t="e">
        <f>VLOOKUP(C5514,#REF!, 2,FALSE)</f>
        <v>#REF!</v>
      </c>
      <c r="BM5514" s="5" t="s">
        <v>10577</v>
      </c>
      <c r="BN5514" s="5" t="s">
        <v>855</v>
      </c>
      <c r="BO5514" s="5" t="s">
        <v>720</v>
      </c>
      <c r="BU5514" s="5" t="s">
        <v>10577</v>
      </c>
      <c r="BV5514" s="5" t="s">
        <v>855</v>
      </c>
      <c r="BW5514" s="5" t="s">
        <v>720</v>
      </c>
    </row>
    <row r="5515" spans="51:75" x14ac:dyDescent="0.3">
      <c r="AY5515" s="12" t="e">
        <f>VLOOKUP(C5515,#REF!, 2,FALSE)</f>
        <v>#REF!</v>
      </c>
      <c r="BM5515" s="5" t="s">
        <v>10578</v>
      </c>
      <c r="BN5515" s="5" t="s">
        <v>3007</v>
      </c>
      <c r="BO5515" s="5" t="s">
        <v>2986</v>
      </c>
      <c r="BU5515" s="5" t="s">
        <v>10578</v>
      </c>
      <c r="BV5515" s="5" t="s">
        <v>3007</v>
      </c>
      <c r="BW5515" s="5" t="s">
        <v>2986</v>
      </c>
    </row>
    <row r="5516" spans="51:75" x14ac:dyDescent="0.3">
      <c r="AY5516" s="12" t="e">
        <f>VLOOKUP(C5516,#REF!, 2,FALSE)</f>
        <v>#REF!</v>
      </c>
      <c r="BM5516" s="5" t="s">
        <v>10579</v>
      </c>
      <c r="BN5516" s="5" t="s">
        <v>783</v>
      </c>
      <c r="BO5516" s="5" t="s">
        <v>712</v>
      </c>
      <c r="BU5516" s="5" t="s">
        <v>10579</v>
      </c>
      <c r="BV5516" s="5" t="s">
        <v>783</v>
      </c>
      <c r="BW5516" s="5" t="s">
        <v>712</v>
      </c>
    </row>
    <row r="5517" spans="51:75" x14ac:dyDescent="0.3">
      <c r="AY5517" s="12" t="e">
        <f>VLOOKUP(C5517,#REF!, 2,FALSE)</f>
        <v>#REF!</v>
      </c>
      <c r="BM5517" s="5" t="s">
        <v>10580</v>
      </c>
      <c r="BN5517" s="5" t="s">
        <v>3007</v>
      </c>
      <c r="BO5517" s="5" t="s">
        <v>2986</v>
      </c>
      <c r="BU5517" s="5" t="s">
        <v>10580</v>
      </c>
      <c r="BV5517" s="5" t="s">
        <v>3007</v>
      </c>
      <c r="BW5517" s="5" t="s">
        <v>2986</v>
      </c>
    </row>
    <row r="5518" spans="51:75" x14ac:dyDescent="0.3">
      <c r="AY5518" s="12" t="e">
        <f>VLOOKUP(C5518,#REF!, 2,FALSE)</f>
        <v>#REF!</v>
      </c>
      <c r="BM5518" s="5" t="s">
        <v>10582</v>
      </c>
      <c r="BN5518" s="5" t="s">
        <v>3261</v>
      </c>
      <c r="BO5518" s="5" t="s">
        <v>2986</v>
      </c>
      <c r="BU5518" s="5" t="s">
        <v>10582</v>
      </c>
      <c r="BV5518" s="5" t="s">
        <v>3261</v>
      </c>
      <c r="BW5518" s="5" t="s">
        <v>2986</v>
      </c>
    </row>
    <row r="5519" spans="51:75" x14ac:dyDescent="0.3">
      <c r="AY5519" s="12" t="e">
        <f>VLOOKUP(C5519,#REF!, 2,FALSE)</f>
        <v>#REF!</v>
      </c>
      <c r="BM5519" s="5" t="s">
        <v>10583</v>
      </c>
      <c r="BN5519" s="5" t="s">
        <v>739</v>
      </c>
      <c r="BO5519" s="5" t="s">
        <v>2986</v>
      </c>
      <c r="BU5519" s="5" t="s">
        <v>10583</v>
      </c>
      <c r="BV5519" s="5" t="s">
        <v>739</v>
      </c>
      <c r="BW5519" s="5" t="s">
        <v>2986</v>
      </c>
    </row>
    <row r="5520" spans="51:75" x14ac:dyDescent="0.3">
      <c r="AY5520" s="12" t="e">
        <f>VLOOKUP(C5520,#REF!, 2,FALSE)</f>
        <v>#REF!</v>
      </c>
      <c r="BM5520" s="5" t="s">
        <v>10584</v>
      </c>
      <c r="BN5520" s="5" t="s">
        <v>739</v>
      </c>
      <c r="BO5520" s="5" t="s">
        <v>2986</v>
      </c>
      <c r="BU5520" s="5" t="s">
        <v>10584</v>
      </c>
      <c r="BV5520" s="5" t="s">
        <v>739</v>
      </c>
      <c r="BW5520" s="5" t="s">
        <v>2986</v>
      </c>
    </row>
    <row r="5521" spans="51:75" x14ac:dyDescent="0.3">
      <c r="AY5521" s="12" t="e">
        <f>VLOOKUP(C5521,#REF!, 2,FALSE)</f>
        <v>#REF!</v>
      </c>
      <c r="BM5521" s="5" t="s">
        <v>10585</v>
      </c>
      <c r="BN5521" s="5" t="s">
        <v>1345</v>
      </c>
      <c r="BO5521" s="5" t="s">
        <v>9339</v>
      </c>
      <c r="BU5521" s="5" t="s">
        <v>10585</v>
      </c>
      <c r="BV5521" s="5" t="s">
        <v>1345</v>
      </c>
      <c r="BW5521" s="5" t="s">
        <v>9339</v>
      </c>
    </row>
    <row r="5522" spans="51:75" x14ac:dyDescent="0.3">
      <c r="AY5522" s="12" t="e">
        <f>VLOOKUP(C5522,#REF!, 2,FALSE)</f>
        <v>#REF!</v>
      </c>
      <c r="BM5522" s="5" t="s">
        <v>1890</v>
      </c>
      <c r="BN5522" s="5" t="s">
        <v>642</v>
      </c>
      <c r="BO5522" s="5" t="s">
        <v>773</v>
      </c>
      <c r="BU5522" s="5" t="s">
        <v>1890</v>
      </c>
      <c r="BV5522" s="5" t="s">
        <v>642</v>
      </c>
      <c r="BW5522" s="5" t="s">
        <v>773</v>
      </c>
    </row>
    <row r="5523" spans="51:75" x14ac:dyDescent="0.3">
      <c r="AY5523" s="12" t="e">
        <f>VLOOKUP(C5523,#REF!, 2,FALSE)</f>
        <v>#REF!</v>
      </c>
      <c r="BM5523" s="5" t="s">
        <v>1891</v>
      </c>
      <c r="BN5523" s="5" t="s">
        <v>3092</v>
      </c>
      <c r="BO5523" s="5" t="s">
        <v>7233</v>
      </c>
      <c r="BU5523" s="5" t="s">
        <v>1891</v>
      </c>
      <c r="BV5523" s="5" t="s">
        <v>3092</v>
      </c>
      <c r="BW5523" s="5" t="s">
        <v>7233</v>
      </c>
    </row>
    <row r="5524" spans="51:75" x14ac:dyDescent="0.3">
      <c r="AY5524" s="12" t="e">
        <f>VLOOKUP(C5524,#REF!, 2,FALSE)</f>
        <v>#REF!</v>
      </c>
      <c r="BM5524" s="5" t="s">
        <v>1892</v>
      </c>
      <c r="BN5524" s="5" t="s">
        <v>3261</v>
      </c>
      <c r="BO5524" s="5" t="s">
        <v>4476</v>
      </c>
      <c r="BU5524" s="5" t="s">
        <v>1892</v>
      </c>
      <c r="BV5524" s="5" t="s">
        <v>3261</v>
      </c>
      <c r="BW5524" s="5" t="s">
        <v>4476</v>
      </c>
    </row>
    <row r="5525" spans="51:75" x14ac:dyDescent="0.3">
      <c r="AY5525" s="12" t="e">
        <f>VLOOKUP(C5525,#REF!, 2,FALSE)</f>
        <v>#REF!</v>
      </c>
      <c r="BM5525" s="5" t="s">
        <v>10586</v>
      </c>
      <c r="BN5525" s="5" t="s">
        <v>3210</v>
      </c>
      <c r="BO5525" s="5" t="s">
        <v>3479</v>
      </c>
      <c r="BU5525" s="5" t="s">
        <v>10586</v>
      </c>
      <c r="BV5525" s="5" t="s">
        <v>3210</v>
      </c>
      <c r="BW5525" s="5" t="s">
        <v>3479</v>
      </c>
    </row>
    <row r="5526" spans="51:75" x14ac:dyDescent="0.3">
      <c r="AY5526" s="12" t="e">
        <f>VLOOKUP(C5526,#REF!, 2,FALSE)</f>
        <v>#REF!</v>
      </c>
      <c r="BM5526" s="5" t="s">
        <v>10587</v>
      </c>
      <c r="BN5526" s="5" t="s">
        <v>8635</v>
      </c>
      <c r="BO5526" s="5" t="s">
        <v>8668</v>
      </c>
      <c r="BU5526" s="5" t="s">
        <v>10587</v>
      </c>
      <c r="BV5526" s="5" t="s">
        <v>8635</v>
      </c>
      <c r="BW5526" s="5" t="s">
        <v>8668</v>
      </c>
    </row>
    <row r="5527" spans="51:75" x14ac:dyDescent="0.3">
      <c r="AY5527" s="12" t="e">
        <f>VLOOKUP(C5527,#REF!, 2,FALSE)</f>
        <v>#REF!</v>
      </c>
      <c r="BM5527" s="5" t="s">
        <v>1893</v>
      </c>
      <c r="BN5527" s="5" t="s">
        <v>3261</v>
      </c>
      <c r="BO5527" s="5" t="s">
        <v>10588</v>
      </c>
      <c r="BU5527" s="5" t="s">
        <v>1893</v>
      </c>
      <c r="BV5527" s="5" t="s">
        <v>3261</v>
      </c>
      <c r="BW5527" s="5" t="s">
        <v>10588</v>
      </c>
    </row>
    <row r="5528" spans="51:75" x14ac:dyDescent="0.3">
      <c r="AY5528" s="12" t="e">
        <f>VLOOKUP(C5528,#REF!, 2,FALSE)</f>
        <v>#REF!</v>
      </c>
      <c r="BM5528" s="5" t="s">
        <v>359</v>
      </c>
      <c r="BN5528" s="5" t="s">
        <v>17000</v>
      </c>
      <c r="BO5528" s="5" t="s">
        <v>10589</v>
      </c>
      <c r="BU5528" s="5" t="s">
        <v>359</v>
      </c>
      <c r="BV5528" s="5" t="s">
        <v>17000</v>
      </c>
      <c r="BW5528" s="5" t="s">
        <v>10589</v>
      </c>
    </row>
    <row r="5529" spans="51:75" x14ac:dyDescent="0.3">
      <c r="AY5529" s="12" t="e">
        <f>VLOOKUP(C5529,#REF!, 2,FALSE)</f>
        <v>#REF!</v>
      </c>
      <c r="BM5529" s="5" t="s">
        <v>10590</v>
      </c>
      <c r="BN5529" s="5" t="s">
        <v>790</v>
      </c>
      <c r="BO5529" s="5" t="s">
        <v>7024</v>
      </c>
      <c r="BU5529" s="5" t="s">
        <v>10590</v>
      </c>
      <c r="BV5529" s="5" t="s">
        <v>790</v>
      </c>
      <c r="BW5529" s="5" t="s">
        <v>7024</v>
      </c>
    </row>
    <row r="5530" spans="51:75" x14ac:dyDescent="0.3">
      <c r="AY5530" s="12" t="e">
        <f>VLOOKUP(C5530,#REF!, 2,FALSE)</f>
        <v>#REF!</v>
      </c>
      <c r="BM5530" s="5" t="s">
        <v>1894</v>
      </c>
      <c r="BN5530" s="5" t="s">
        <v>1272</v>
      </c>
      <c r="BO5530" s="5" t="s">
        <v>2460</v>
      </c>
      <c r="BU5530" s="5" t="s">
        <v>1894</v>
      </c>
      <c r="BV5530" s="5" t="s">
        <v>1272</v>
      </c>
      <c r="BW5530" s="5" t="s">
        <v>2460</v>
      </c>
    </row>
    <row r="5531" spans="51:75" x14ac:dyDescent="0.3">
      <c r="AY5531" s="12" t="e">
        <f>VLOOKUP(C5531,#REF!, 2,FALSE)</f>
        <v>#REF!</v>
      </c>
      <c r="BM5531" s="5" t="s">
        <v>10591</v>
      </c>
      <c r="BN5531" s="5" t="s">
        <v>17000</v>
      </c>
      <c r="BO5531" s="5" t="s">
        <v>10592</v>
      </c>
      <c r="BU5531" s="5" t="s">
        <v>10591</v>
      </c>
      <c r="BV5531" s="5" t="s">
        <v>17000</v>
      </c>
      <c r="BW5531" s="5" t="s">
        <v>10592</v>
      </c>
    </row>
    <row r="5532" spans="51:75" x14ac:dyDescent="0.3">
      <c r="AY5532" s="12" t="e">
        <f>VLOOKUP(C5532,#REF!, 2,FALSE)</f>
        <v>#REF!</v>
      </c>
      <c r="BM5532" s="5" t="s">
        <v>1895</v>
      </c>
      <c r="BN5532" s="5" t="s">
        <v>1272</v>
      </c>
      <c r="BO5532" s="5" t="s">
        <v>10593</v>
      </c>
      <c r="BU5532" s="5" t="s">
        <v>1895</v>
      </c>
      <c r="BV5532" s="5" t="s">
        <v>1272</v>
      </c>
      <c r="BW5532" s="5" t="s">
        <v>10593</v>
      </c>
    </row>
    <row r="5533" spans="51:75" x14ac:dyDescent="0.3">
      <c r="AY5533" s="12" t="e">
        <f>VLOOKUP(C5533,#REF!, 2,FALSE)</f>
        <v>#REF!</v>
      </c>
      <c r="BM5533" s="5" t="s">
        <v>1896</v>
      </c>
      <c r="BN5533" s="5" t="s">
        <v>17000</v>
      </c>
      <c r="BO5533" s="5" t="s">
        <v>2935</v>
      </c>
      <c r="BU5533" s="5" t="s">
        <v>1896</v>
      </c>
      <c r="BV5533" s="5" t="s">
        <v>17000</v>
      </c>
      <c r="BW5533" s="5" t="s">
        <v>2935</v>
      </c>
    </row>
    <row r="5534" spans="51:75" x14ac:dyDescent="0.3">
      <c r="AY5534" s="12" t="e">
        <f>VLOOKUP(C5534,#REF!, 2,FALSE)</f>
        <v>#REF!</v>
      </c>
      <c r="BM5534" s="5" t="s">
        <v>10594</v>
      </c>
      <c r="BN5534" s="5" t="s">
        <v>734</v>
      </c>
      <c r="BO5534" s="5" t="s">
        <v>10595</v>
      </c>
      <c r="BU5534" s="5" t="s">
        <v>10594</v>
      </c>
      <c r="BV5534" s="5" t="s">
        <v>734</v>
      </c>
      <c r="BW5534" s="5" t="s">
        <v>10595</v>
      </c>
    </row>
    <row r="5535" spans="51:75" x14ac:dyDescent="0.3">
      <c r="AY5535" s="12" t="e">
        <f>VLOOKUP(C5535,#REF!, 2,FALSE)</f>
        <v>#REF!</v>
      </c>
      <c r="BM5535" s="5" t="s">
        <v>1897</v>
      </c>
      <c r="BN5535" s="5" t="s">
        <v>708</v>
      </c>
      <c r="BO5535" s="5" t="s">
        <v>10596</v>
      </c>
      <c r="BU5535" s="5" t="s">
        <v>1897</v>
      </c>
      <c r="BV5535" s="5" t="s">
        <v>708</v>
      </c>
      <c r="BW5535" s="5" t="s">
        <v>10596</v>
      </c>
    </row>
    <row r="5536" spans="51:75" x14ac:dyDescent="0.3">
      <c r="AY5536" s="12" t="e">
        <f>VLOOKUP(C5536,#REF!, 2,FALSE)</f>
        <v>#REF!</v>
      </c>
      <c r="BM5536" s="5" t="s">
        <v>10597</v>
      </c>
      <c r="BN5536" s="5" t="s">
        <v>3261</v>
      </c>
      <c r="BO5536" s="5" t="s">
        <v>9589</v>
      </c>
      <c r="BU5536" s="5" t="s">
        <v>10597</v>
      </c>
      <c r="BV5536" s="5" t="s">
        <v>3261</v>
      </c>
      <c r="BW5536" s="5" t="s">
        <v>9589</v>
      </c>
    </row>
    <row r="5537" spans="51:75" x14ac:dyDescent="0.3">
      <c r="AY5537" s="12" t="e">
        <f>VLOOKUP(C5537,#REF!, 2,FALSE)</f>
        <v>#REF!</v>
      </c>
      <c r="BM5537" s="5" t="s">
        <v>10598</v>
      </c>
      <c r="BN5537" s="5" t="s">
        <v>1142</v>
      </c>
      <c r="BO5537" s="5" t="s">
        <v>2986</v>
      </c>
      <c r="BU5537" s="5" t="s">
        <v>10598</v>
      </c>
      <c r="BV5537" s="5" t="s">
        <v>1142</v>
      </c>
      <c r="BW5537" s="5" t="s">
        <v>2986</v>
      </c>
    </row>
    <row r="5538" spans="51:75" x14ac:dyDescent="0.3">
      <c r="AY5538" s="12" t="e">
        <f>VLOOKUP(C5538,#REF!, 2,FALSE)</f>
        <v>#REF!</v>
      </c>
      <c r="BM5538" s="5" t="s">
        <v>10600</v>
      </c>
      <c r="BN5538" s="5" t="s">
        <v>2982</v>
      </c>
      <c r="BO5538" s="5" t="s">
        <v>2986</v>
      </c>
      <c r="BU5538" s="5" t="s">
        <v>10600</v>
      </c>
      <c r="BV5538" s="5" t="s">
        <v>2982</v>
      </c>
      <c r="BW5538" s="5" t="s">
        <v>2986</v>
      </c>
    </row>
    <row r="5539" spans="51:75" x14ac:dyDescent="0.3">
      <c r="AY5539" s="12" t="e">
        <f>VLOOKUP(C5539,#REF!, 2,FALSE)</f>
        <v>#REF!</v>
      </c>
      <c r="BM5539" s="5" t="s">
        <v>10601</v>
      </c>
      <c r="BN5539" s="5" t="s">
        <v>3261</v>
      </c>
      <c r="BO5539" s="5" t="s">
        <v>2986</v>
      </c>
      <c r="BU5539" s="5" t="s">
        <v>10601</v>
      </c>
      <c r="BV5539" s="5" t="s">
        <v>3261</v>
      </c>
      <c r="BW5539" s="5" t="s">
        <v>2986</v>
      </c>
    </row>
    <row r="5540" spans="51:75" x14ac:dyDescent="0.3">
      <c r="AY5540" s="12" t="e">
        <f>VLOOKUP(C5540,#REF!, 2,FALSE)</f>
        <v>#REF!</v>
      </c>
      <c r="BM5540" s="5" t="s">
        <v>10602</v>
      </c>
      <c r="BN5540" s="5" t="s">
        <v>3007</v>
      </c>
      <c r="BO5540" s="5" t="s">
        <v>2986</v>
      </c>
      <c r="BU5540" s="5" t="s">
        <v>10602</v>
      </c>
      <c r="BV5540" s="5" t="s">
        <v>3007</v>
      </c>
      <c r="BW5540" s="5" t="s">
        <v>2986</v>
      </c>
    </row>
    <row r="5541" spans="51:75" x14ac:dyDescent="0.3">
      <c r="AY5541" s="12" t="e">
        <f>VLOOKUP(C5541,#REF!, 2,FALSE)</f>
        <v>#REF!</v>
      </c>
      <c r="BM5541" s="5" t="s">
        <v>10603</v>
      </c>
      <c r="BN5541" s="5" t="s">
        <v>1142</v>
      </c>
      <c r="BO5541" s="5" t="s">
        <v>2986</v>
      </c>
      <c r="BU5541" s="5" t="s">
        <v>10603</v>
      </c>
      <c r="BV5541" s="5" t="s">
        <v>1142</v>
      </c>
      <c r="BW5541" s="5" t="s">
        <v>2986</v>
      </c>
    </row>
    <row r="5542" spans="51:75" x14ac:dyDescent="0.3">
      <c r="AY5542" s="12" t="e">
        <f>VLOOKUP(C5542,#REF!, 2,FALSE)</f>
        <v>#REF!</v>
      </c>
      <c r="BM5542" s="5" t="s">
        <v>10605</v>
      </c>
      <c r="BN5542" s="5" t="s">
        <v>1142</v>
      </c>
      <c r="BO5542" s="5" t="s">
        <v>2986</v>
      </c>
      <c r="BU5542" s="5" t="s">
        <v>10605</v>
      </c>
      <c r="BV5542" s="5" t="s">
        <v>1142</v>
      </c>
      <c r="BW5542" s="5" t="s">
        <v>2986</v>
      </c>
    </row>
    <row r="5543" spans="51:75" x14ac:dyDescent="0.3">
      <c r="AY5543" s="12" t="e">
        <f>VLOOKUP(C5543,#REF!, 2,FALSE)</f>
        <v>#REF!</v>
      </c>
      <c r="BM5543" s="5" t="s">
        <v>10606</v>
      </c>
      <c r="BN5543" s="5" t="s">
        <v>1142</v>
      </c>
      <c r="BO5543" s="5" t="s">
        <v>2986</v>
      </c>
      <c r="BU5543" s="5" t="s">
        <v>10606</v>
      </c>
      <c r="BV5543" s="5" t="s">
        <v>1142</v>
      </c>
      <c r="BW5543" s="5" t="s">
        <v>2986</v>
      </c>
    </row>
    <row r="5544" spans="51:75" x14ac:dyDescent="0.3">
      <c r="AY5544" s="12" t="e">
        <f>VLOOKUP(C5544,#REF!, 2,FALSE)</f>
        <v>#REF!</v>
      </c>
      <c r="BM5544" s="5" t="s">
        <v>10607</v>
      </c>
      <c r="BN5544" s="5" t="s">
        <v>1142</v>
      </c>
      <c r="BO5544" s="5" t="s">
        <v>2986</v>
      </c>
      <c r="BU5544" s="5" t="s">
        <v>10607</v>
      </c>
      <c r="BV5544" s="5" t="s">
        <v>1142</v>
      </c>
      <c r="BW5544" s="5" t="s">
        <v>2986</v>
      </c>
    </row>
    <row r="5545" spans="51:75" x14ac:dyDescent="0.3">
      <c r="AY5545" s="12" t="e">
        <f>VLOOKUP(C5545,#REF!, 2,FALSE)</f>
        <v>#REF!</v>
      </c>
      <c r="BM5545" s="5" t="s">
        <v>10608</v>
      </c>
      <c r="BN5545" s="5" t="s">
        <v>3050</v>
      </c>
      <c r="BO5545" s="5" t="s">
        <v>3475</v>
      </c>
      <c r="BU5545" s="5" t="s">
        <v>10608</v>
      </c>
      <c r="BV5545" s="5" t="s">
        <v>3050</v>
      </c>
      <c r="BW5545" s="5" t="s">
        <v>3475</v>
      </c>
    </row>
    <row r="5546" spans="51:75" x14ac:dyDescent="0.3">
      <c r="AY5546" s="12" t="e">
        <f>VLOOKUP(C5546,#REF!, 2,FALSE)</f>
        <v>#REF!</v>
      </c>
      <c r="BM5546" s="5" t="s">
        <v>1898</v>
      </c>
      <c r="BN5546" s="5" t="s">
        <v>3210</v>
      </c>
      <c r="BO5546" s="5" t="s">
        <v>10609</v>
      </c>
      <c r="BU5546" s="5" t="s">
        <v>1898</v>
      </c>
      <c r="BV5546" s="5" t="s">
        <v>3210</v>
      </c>
      <c r="BW5546" s="5" t="s">
        <v>10609</v>
      </c>
    </row>
    <row r="5547" spans="51:75" x14ac:dyDescent="0.3">
      <c r="AY5547" s="12" t="e">
        <f>VLOOKUP(C5547,#REF!, 2,FALSE)</f>
        <v>#REF!</v>
      </c>
      <c r="BM5547" s="5" t="s">
        <v>10610</v>
      </c>
      <c r="BN5547" s="5" t="s">
        <v>2982</v>
      </c>
      <c r="BO5547" s="5" t="s">
        <v>8167</v>
      </c>
      <c r="BU5547" s="5" t="s">
        <v>10610</v>
      </c>
      <c r="BV5547" s="5" t="s">
        <v>2982</v>
      </c>
      <c r="BW5547" s="5" t="s">
        <v>8167</v>
      </c>
    </row>
    <row r="5548" spans="51:75" x14ac:dyDescent="0.3">
      <c r="AY5548" s="12" t="e">
        <f>VLOOKUP(C5548,#REF!, 2,FALSE)</f>
        <v>#REF!</v>
      </c>
      <c r="BM5548" s="5" t="s">
        <v>10611</v>
      </c>
      <c r="BN5548" s="5" t="s">
        <v>672</v>
      </c>
      <c r="BO5548" s="5" t="s">
        <v>773</v>
      </c>
      <c r="BU5548" s="5" t="s">
        <v>10611</v>
      </c>
      <c r="BV5548" s="5" t="s">
        <v>672</v>
      </c>
      <c r="BW5548" s="5" t="s">
        <v>773</v>
      </c>
    </row>
    <row r="5549" spans="51:75" x14ac:dyDescent="0.3">
      <c r="AY5549" s="12" t="e">
        <f>VLOOKUP(C5549,#REF!, 2,FALSE)</f>
        <v>#REF!</v>
      </c>
      <c r="BM5549" s="5" t="s">
        <v>10612</v>
      </c>
      <c r="BN5549" s="5" t="s">
        <v>800</v>
      </c>
      <c r="BO5549" s="5" t="s">
        <v>10613</v>
      </c>
      <c r="BU5549" s="5" t="s">
        <v>10612</v>
      </c>
      <c r="BV5549" s="5" t="s">
        <v>800</v>
      </c>
      <c r="BW5549" s="5" t="s">
        <v>10613</v>
      </c>
    </row>
    <row r="5550" spans="51:75" x14ac:dyDescent="0.3">
      <c r="AY5550" s="12" t="e">
        <f>VLOOKUP(C5550,#REF!, 2,FALSE)</f>
        <v>#REF!</v>
      </c>
      <c r="BM5550" s="5" t="s">
        <v>1899</v>
      </c>
      <c r="BN5550" s="5" t="s">
        <v>621</v>
      </c>
      <c r="BO5550" s="5" t="s">
        <v>8857</v>
      </c>
      <c r="BU5550" s="5" t="s">
        <v>1899</v>
      </c>
      <c r="BV5550" s="5" t="s">
        <v>621</v>
      </c>
      <c r="BW5550" s="5" t="s">
        <v>8857</v>
      </c>
    </row>
    <row r="5551" spans="51:75" x14ac:dyDescent="0.3">
      <c r="AY5551" s="12" t="e">
        <f>VLOOKUP(C5551,#REF!, 2,FALSE)</f>
        <v>#REF!</v>
      </c>
      <c r="BM5551" s="5" t="s">
        <v>10614</v>
      </c>
      <c r="BN5551" s="5" t="s">
        <v>618</v>
      </c>
      <c r="BO5551" s="5" t="s">
        <v>10615</v>
      </c>
      <c r="BU5551" s="5" t="s">
        <v>10614</v>
      </c>
      <c r="BV5551" s="5" t="s">
        <v>618</v>
      </c>
      <c r="BW5551" s="5" t="s">
        <v>10615</v>
      </c>
    </row>
    <row r="5552" spans="51:75" x14ac:dyDescent="0.3">
      <c r="AY5552" s="12" t="e">
        <f>VLOOKUP(C5552,#REF!, 2,FALSE)</f>
        <v>#REF!</v>
      </c>
      <c r="BM5552" s="5" t="s">
        <v>10616</v>
      </c>
      <c r="BN5552" s="5" t="s">
        <v>926</v>
      </c>
      <c r="BO5552" s="5" t="s">
        <v>942</v>
      </c>
      <c r="BU5552" s="5" t="s">
        <v>10616</v>
      </c>
      <c r="BV5552" s="5" t="s">
        <v>926</v>
      </c>
      <c r="BW5552" s="5" t="s">
        <v>942</v>
      </c>
    </row>
    <row r="5553" spans="51:75" x14ac:dyDescent="0.3">
      <c r="AY5553" s="12" t="e">
        <f>VLOOKUP(C5553,#REF!, 2,FALSE)</f>
        <v>#REF!</v>
      </c>
      <c r="BM5553" s="5" t="s">
        <v>10617</v>
      </c>
      <c r="BN5553" s="5" t="s">
        <v>658</v>
      </c>
      <c r="BO5553" s="5" t="s">
        <v>10618</v>
      </c>
      <c r="BU5553" s="5" t="s">
        <v>10617</v>
      </c>
      <c r="BV5553" s="5" t="s">
        <v>658</v>
      </c>
      <c r="BW5553" s="5" t="s">
        <v>10618</v>
      </c>
    </row>
    <row r="5554" spans="51:75" x14ac:dyDescent="0.3">
      <c r="AY5554" s="12" t="e">
        <f>VLOOKUP(C5554,#REF!, 2,FALSE)</f>
        <v>#REF!</v>
      </c>
      <c r="BM5554" s="5" t="s">
        <v>10619</v>
      </c>
      <c r="BN5554" s="5" t="s">
        <v>661</v>
      </c>
      <c r="BO5554" s="5" t="s">
        <v>773</v>
      </c>
      <c r="BU5554" s="5" t="s">
        <v>10619</v>
      </c>
      <c r="BV5554" s="5" t="s">
        <v>661</v>
      </c>
      <c r="BW5554" s="5" t="s">
        <v>773</v>
      </c>
    </row>
    <row r="5555" spans="51:75" x14ac:dyDescent="0.3">
      <c r="AY5555" s="12" t="e">
        <f>VLOOKUP(C5555,#REF!, 2,FALSE)</f>
        <v>#REF!</v>
      </c>
      <c r="BM5555" s="5" t="s">
        <v>10620</v>
      </c>
      <c r="BN5555" s="5" t="s">
        <v>619</v>
      </c>
      <c r="BO5555" s="5" t="s">
        <v>10621</v>
      </c>
      <c r="BU5555" s="5" t="s">
        <v>10620</v>
      </c>
      <c r="BV5555" s="5" t="s">
        <v>619</v>
      </c>
      <c r="BW5555" s="5" t="s">
        <v>10621</v>
      </c>
    </row>
    <row r="5556" spans="51:75" x14ac:dyDescent="0.3">
      <c r="AY5556" s="12" t="e">
        <f>VLOOKUP(C5556,#REF!, 2,FALSE)</f>
        <v>#REF!</v>
      </c>
      <c r="BM5556" s="5" t="s">
        <v>10622</v>
      </c>
      <c r="BN5556" s="5" t="s">
        <v>639</v>
      </c>
      <c r="BO5556" s="5" t="s">
        <v>10623</v>
      </c>
      <c r="BU5556" s="5" t="s">
        <v>10622</v>
      </c>
      <c r="BV5556" s="5" t="s">
        <v>639</v>
      </c>
      <c r="BW5556" s="5" t="s">
        <v>10623</v>
      </c>
    </row>
    <row r="5557" spans="51:75" x14ac:dyDescent="0.3">
      <c r="AY5557" s="12" t="e">
        <f>VLOOKUP(C5557,#REF!, 2,FALSE)</f>
        <v>#REF!</v>
      </c>
      <c r="BM5557" s="5" t="s">
        <v>10624</v>
      </c>
      <c r="BN5557" s="5" t="s">
        <v>3010</v>
      </c>
      <c r="BO5557" s="5" t="s">
        <v>10625</v>
      </c>
      <c r="BU5557" s="5" t="s">
        <v>10624</v>
      </c>
      <c r="BV5557" s="5" t="s">
        <v>3010</v>
      </c>
      <c r="BW5557" s="5" t="s">
        <v>10625</v>
      </c>
    </row>
    <row r="5558" spans="51:75" x14ac:dyDescent="0.3">
      <c r="AY5558" s="12" t="e">
        <f>VLOOKUP(C5558,#REF!, 2,FALSE)</f>
        <v>#REF!</v>
      </c>
      <c r="BM5558" s="5" t="s">
        <v>1900</v>
      </c>
      <c r="BN5558" s="5" t="s">
        <v>665</v>
      </c>
      <c r="BO5558" s="5" t="s">
        <v>6692</v>
      </c>
      <c r="BU5558" s="5" t="s">
        <v>1900</v>
      </c>
      <c r="BV5558" s="5" t="s">
        <v>665</v>
      </c>
      <c r="BW5558" s="5" t="s">
        <v>6692</v>
      </c>
    </row>
    <row r="5559" spans="51:75" x14ac:dyDescent="0.3">
      <c r="AY5559" s="12" t="e">
        <f>VLOOKUP(C5559,#REF!, 2,FALSE)</f>
        <v>#REF!</v>
      </c>
      <c r="BM5559" s="5" t="s">
        <v>10626</v>
      </c>
      <c r="BN5559" s="5" t="s">
        <v>781</v>
      </c>
      <c r="BO5559" s="5" t="s">
        <v>10403</v>
      </c>
      <c r="BU5559" s="5" t="s">
        <v>10626</v>
      </c>
      <c r="BV5559" s="5" t="s">
        <v>781</v>
      </c>
      <c r="BW5559" s="5" t="s">
        <v>10403</v>
      </c>
    </row>
    <row r="5560" spans="51:75" x14ac:dyDescent="0.3">
      <c r="AY5560" s="12" t="e">
        <f>VLOOKUP(C5560,#REF!, 2,FALSE)</f>
        <v>#REF!</v>
      </c>
      <c r="BM5560" s="5" t="s">
        <v>10627</v>
      </c>
      <c r="BN5560" s="5" t="s">
        <v>783</v>
      </c>
      <c r="BO5560" s="5" t="s">
        <v>10628</v>
      </c>
      <c r="BU5560" s="5" t="s">
        <v>10627</v>
      </c>
      <c r="BV5560" s="5" t="s">
        <v>783</v>
      </c>
      <c r="BW5560" s="5" t="s">
        <v>10628</v>
      </c>
    </row>
    <row r="5561" spans="51:75" x14ac:dyDescent="0.3">
      <c r="AY5561" s="12" t="e">
        <f>VLOOKUP(C5561,#REF!, 2,FALSE)</f>
        <v>#REF!</v>
      </c>
      <c r="BM5561" s="5" t="s">
        <v>10629</v>
      </c>
      <c r="BN5561" s="5" t="s">
        <v>672</v>
      </c>
      <c r="BO5561" s="5" t="s">
        <v>10630</v>
      </c>
      <c r="BU5561" s="5" t="s">
        <v>10629</v>
      </c>
      <c r="BV5561" s="5" t="s">
        <v>672</v>
      </c>
      <c r="BW5561" s="5" t="s">
        <v>10630</v>
      </c>
    </row>
    <row r="5562" spans="51:75" x14ac:dyDescent="0.3">
      <c r="AY5562" s="12" t="e">
        <f>VLOOKUP(C5562,#REF!, 2,FALSE)</f>
        <v>#REF!</v>
      </c>
      <c r="BM5562" s="5" t="s">
        <v>10631</v>
      </c>
      <c r="BN5562" s="5" t="s">
        <v>669</v>
      </c>
      <c r="BO5562" s="5" t="s">
        <v>6557</v>
      </c>
      <c r="BU5562" s="5" t="s">
        <v>10631</v>
      </c>
      <c r="BV5562" s="5" t="s">
        <v>669</v>
      </c>
      <c r="BW5562" s="5" t="s">
        <v>6557</v>
      </c>
    </row>
    <row r="5563" spans="51:75" x14ac:dyDescent="0.3">
      <c r="AY5563" s="12" t="e">
        <f>VLOOKUP(C5563,#REF!, 2,FALSE)</f>
        <v>#REF!</v>
      </c>
      <c r="BM5563" s="5" t="s">
        <v>10632</v>
      </c>
      <c r="BN5563" s="5" t="s">
        <v>665</v>
      </c>
      <c r="BO5563" s="5" t="s">
        <v>10633</v>
      </c>
      <c r="BU5563" s="5" t="s">
        <v>10632</v>
      </c>
      <c r="BV5563" s="5" t="s">
        <v>665</v>
      </c>
      <c r="BW5563" s="5" t="s">
        <v>10633</v>
      </c>
    </row>
    <row r="5564" spans="51:75" x14ac:dyDescent="0.3">
      <c r="AY5564" s="12" t="e">
        <f>VLOOKUP(C5564,#REF!, 2,FALSE)</f>
        <v>#REF!</v>
      </c>
      <c r="BM5564" s="5" t="s">
        <v>10634</v>
      </c>
      <c r="BN5564" s="5" t="s">
        <v>708</v>
      </c>
      <c r="BO5564" s="5" t="s">
        <v>10635</v>
      </c>
      <c r="BU5564" s="5" t="s">
        <v>10634</v>
      </c>
      <c r="BV5564" s="5" t="s">
        <v>708</v>
      </c>
      <c r="BW5564" s="5" t="s">
        <v>10635</v>
      </c>
    </row>
    <row r="5565" spans="51:75" x14ac:dyDescent="0.3">
      <c r="AY5565" s="12" t="e">
        <f>VLOOKUP(C5565,#REF!, 2,FALSE)</f>
        <v>#REF!</v>
      </c>
      <c r="BM5565" s="5" t="s">
        <v>10636</v>
      </c>
      <c r="BN5565" s="5" t="s">
        <v>660</v>
      </c>
      <c r="BO5565" s="5" t="s">
        <v>2369</v>
      </c>
      <c r="BU5565" s="5" t="s">
        <v>10636</v>
      </c>
      <c r="BV5565" s="5" t="s">
        <v>660</v>
      </c>
      <c r="BW5565" s="5" t="s">
        <v>2369</v>
      </c>
    </row>
    <row r="5566" spans="51:75" x14ac:dyDescent="0.3">
      <c r="AY5566" s="12" t="e">
        <f>VLOOKUP(C5566,#REF!, 2,FALSE)</f>
        <v>#REF!</v>
      </c>
      <c r="BM5566" s="5" t="s">
        <v>10637</v>
      </c>
      <c r="BN5566" s="5" t="s">
        <v>17000</v>
      </c>
      <c r="BO5566" s="5" t="s">
        <v>6526</v>
      </c>
      <c r="BU5566" s="5" t="s">
        <v>10637</v>
      </c>
      <c r="BV5566" s="5" t="s">
        <v>17000</v>
      </c>
      <c r="BW5566" s="5" t="s">
        <v>6526</v>
      </c>
    </row>
    <row r="5567" spans="51:75" x14ac:dyDescent="0.3">
      <c r="AY5567" s="12" t="e">
        <f>VLOOKUP(C5567,#REF!, 2,FALSE)</f>
        <v>#REF!</v>
      </c>
      <c r="BM5567" s="5" t="s">
        <v>1901</v>
      </c>
      <c r="BN5567" s="5" t="s">
        <v>17000</v>
      </c>
      <c r="BO5567" s="5" t="s">
        <v>4089</v>
      </c>
      <c r="BU5567" s="5" t="s">
        <v>1901</v>
      </c>
      <c r="BV5567" s="5" t="s">
        <v>17000</v>
      </c>
      <c r="BW5567" s="5" t="s">
        <v>4089</v>
      </c>
    </row>
    <row r="5568" spans="51:75" x14ac:dyDescent="0.3">
      <c r="AY5568" s="12" t="e">
        <f>VLOOKUP(C5568,#REF!, 2,FALSE)</f>
        <v>#REF!</v>
      </c>
      <c r="BM5568" s="5" t="s">
        <v>10638</v>
      </c>
      <c r="BN5568" s="5" t="s">
        <v>1073</v>
      </c>
      <c r="BO5568" s="5" t="s">
        <v>10581</v>
      </c>
      <c r="BU5568" s="5" t="s">
        <v>10638</v>
      </c>
      <c r="BV5568" s="5" t="s">
        <v>1073</v>
      </c>
      <c r="BW5568" s="5" t="s">
        <v>10581</v>
      </c>
    </row>
    <row r="5569" spans="51:75" x14ac:dyDescent="0.3">
      <c r="AY5569" s="12" t="e">
        <f>VLOOKUP(C5569,#REF!, 2,FALSE)</f>
        <v>#REF!</v>
      </c>
      <c r="BM5569" s="5" t="s">
        <v>10639</v>
      </c>
      <c r="BN5569" s="5" t="s">
        <v>790</v>
      </c>
      <c r="BO5569" s="5" t="s">
        <v>773</v>
      </c>
      <c r="BU5569" s="5" t="s">
        <v>10639</v>
      </c>
      <c r="BV5569" s="5" t="s">
        <v>790</v>
      </c>
      <c r="BW5569" s="5" t="s">
        <v>773</v>
      </c>
    </row>
    <row r="5570" spans="51:75" x14ac:dyDescent="0.3">
      <c r="AY5570" s="12" t="e">
        <f>VLOOKUP(C5570,#REF!, 2,FALSE)</f>
        <v>#REF!</v>
      </c>
      <c r="BM5570" s="5" t="s">
        <v>10640</v>
      </c>
      <c r="BN5570" s="5" t="s">
        <v>3007</v>
      </c>
      <c r="BO5570" s="5" t="s">
        <v>4126</v>
      </c>
      <c r="BU5570" s="5" t="s">
        <v>10640</v>
      </c>
      <c r="BV5570" s="5" t="s">
        <v>3007</v>
      </c>
      <c r="BW5570" s="5" t="s">
        <v>4126</v>
      </c>
    </row>
    <row r="5571" spans="51:75" x14ac:dyDescent="0.3">
      <c r="AY5571" s="12" t="e">
        <f>VLOOKUP(C5571,#REF!, 2,FALSE)</f>
        <v>#REF!</v>
      </c>
      <c r="BM5571" s="5" t="s">
        <v>10641</v>
      </c>
      <c r="BN5571" s="5" t="s">
        <v>633</v>
      </c>
      <c r="BO5571" s="5" t="s">
        <v>4382</v>
      </c>
      <c r="BU5571" s="5" t="s">
        <v>10641</v>
      </c>
      <c r="BV5571" s="5" t="s">
        <v>633</v>
      </c>
      <c r="BW5571" s="5" t="s">
        <v>4382</v>
      </c>
    </row>
    <row r="5572" spans="51:75" x14ac:dyDescent="0.3">
      <c r="AY5572" s="12" t="e">
        <f>VLOOKUP(C5572,#REF!, 2,FALSE)</f>
        <v>#REF!</v>
      </c>
      <c r="BM5572" s="5" t="s">
        <v>10642</v>
      </c>
      <c r="BN5572" s="5" t="s">
        <v>616</v>
      </c>
      <c r="BO5572" s="5" t="s">
        <v>1200</v>
      </c>
      <c r="BU5572" s="5" t="s">
        <v>10642</v>
      </c>
      <c r="BV5572" s="5" t="s">
        <v>616</v>
      </c>
      <c r="BW5572" s="5" t="s">
        <v>1200</v>
      </c>
    </row>
    <row r="5573" spans="51:75" x14ac:dyDescent="0.3">
      <c r="AY5573" s="12" t="e">
        <f>VLOOKUP(C5573,#REF!, 2,FALSE)</f>
        <v>#REF!</v>
      </c>
      <c r="BM5573" s="5" t="s">
        <v>10643</v>
      </c>
      <c r="BN5573" s="5" t="s">
        <v>865</v>
      </c>
      <c r="BO5573" s="5" t="s">
        <v>1870</v>
      </c>
      <c r="BU5573" s="5" t="s">
        <v>10643</v>
      </c>
      <c r="BV5573" s="5" t="s">
        <v>865</v>
      </c>
      <c r="BW5573" s="5" t="s">
        <v>1870</v>
      </c>
    </row>
    <row r="5574" spans="51:75" x14ac:dyDescent="0.3">
      <c r="AY5574" s="12" t="e">
        <f>VLOOKUP(C5574,#REF!, 2,FALSE)</f>
        <v>#REF!</v>
      </c>
      <c r="BM5574" s="5" t="s">
        <v>10644</v>
      </c>
      <c r="BN5574" s="5" t="s">
        <v>17000</v>
      </c>
      <c r="BO5574" s="5" t="s">
        <v>10645</v>
      </c>
      <c r="BU5574" s="5" t="s">
        <v>10644</v>
      </c>
      <c r="BV5574" s="5" t="s">
        <v>17000</v>
      </c>
      <c r="BW5574" s="5" t="s">
        <v>10645</v>
      </c>
    </row>
    <row r="5575" spans="51:75" x14ac:dyDescent="0.3">
      <c r="AY5575" s="12" t="e">
        <f>VLOOKUP(C5575,#REF!, 2,FALSE)</f>
        <v>#REF!</v>
      </c>
      <c r="BM5575" s="5" t="s">
        <v>10646</v>
      </c>
      <c r="BN5575" s="5" t="s">
        <v>658</v>
      </c>
      <c r="BO5575" s="5" t="s">
        <v>7553</v>
      </c>
      <c r="BU5575" s="5" t="s">
        <v>10646</v>
      </c>
      <c r="BV5575" s="5" t="s">
        <v>658</v>
      </c>
      <c r="BW5575" s="5" t="s">
        <v>7553</v>
      </c>
    </row>
    <row r="5576" spans="51:75" x14ac:dyDescent="0.3">
      <c r="AY5576" s="12" t="e">
        <f>VLOOKUP(C5576,#REF!, 2,FALSE)</f>
        <v>#REF!</v>
      </c>
      <c r="BM5576" s="5" t="s">
        <v>1902</v>
      </c>
      <c r="BN5576" s="5" t="s">
        <v>739</v>
      </c>
      <c r="BO5576" s="5" t="s">
        <v>1265</v>
      </c>
      <c r="BU5576" s="5" t="s">
        <v>1902</v>
      </c>
      <c r="BV5576" s="5" t="s">
        <v>739</v>
      </c>
      <c r="BW5576" s="5" t="s">
        <v>1265</v>
      </c>
    </row>
    <row r="5577" spans="51:75" x14ac:dyDescent="0.3">
      <c r="AY5577" s="12" t="e">
        <f>VLOOKUP(C5577,#REF!, 2,FALSE)</f>
        <v>#REF!</v>
      </c>
      <c r="BM5577" s="5" t="s">
        <v>10647</v>
      </c>
      <c r="BN5577" s="5" t="s">
        <v>865</v>
      </c>
      <c r="BO5577" s="5" t="s">
        <v>10648</v>
      </c>
      <c r="BU5577" s="5" t="s">
        <v>10647</v>
      </c>
      <c r="BV5577" s="5" t="s">
        <v>865</v>
      </c>
      <c r="BW5577" s="5" t="s">
        <v>10648</v>
      </c>
    </row>
    <row r="5578" spans="51:75" x14ac:dyDescent="0.3">
      <c r="AY5578" s="12" t="e">
        <f>VLOOKUP(C5578,#REF!, 2,FALSE)</f>
        <v>#REF!</v>
      </c>
      <c r="BM5578" s="5" t="s">
        <v>10650</v>
      </c>
      <c r="BN5578" s="5" t="s">
        <v>703</v>
      </c>
      <c r="BO5578" s="5" t="s">
        <v>5377</v>
      </c>
      <c r="BU5578" s="5" t="s">
        <v>10650</v>
      </c>
      <c r="BV5578" s="5" t="s">
        <v>703</v>
      </c>
      <c r="BW5578" s="5" t="s">
        <v>5377</v>
      </c>
    </row>
    <row r="5579" spans="51:75" x14ac:dyDescent="0.3">
      <c r="AY5579" s="12" t="e">
        <f>VLOOKUP(C5579,#REF!, 2,FALSE)</f>
        <v>#REF!</v>
      </c>
      <c r="BM5579" s="5" t="s">
        <v>10651</v>
      </c>
      <c r="BN5579" s="5" t="s">
        <v>627</v>
      </c>
      <c r="BO5579" s="5" t="s">
        <v>10652</v>
      </c>
      <c r="BU5579" s="5" t="s">
        <v>10651</v>
      </c>
      <c r="BV5579" s="5" t="s">
        <v>627</v>
      </c>
      <c r="BW5579" s="5" t="s">
        <v>10652</v>
      </c>
    </row>
    <row r="5580" spans="51:75" x14ac:dyDescent="0.3">
      <c r="AY5580" s="12" t="e">
        <f>VLOOKUP(C5580,#REF!, 2,FALSE)</f>
        <v>#REF!</v>
      </c>
      <c r="BM5580" s="5" t="s">
        <v>1903</v>
      </c>
      <c r="BN5580" s="5" t="s">
        <v>722</v>
      </c>
      <c r="BO5580" s="5" t="s">
        <v>8268</v>
      </c>
      <c r="BU5580" s="5" t="s">
        <v>1903</v>
      </c>
      <c r="BV5580" s="5" t="s">
        <v>722</v>
      </c>
      <c r="BW5580" s="5" t="s">
        <v>8268</v>
      </c>
    </row>
    <row r="5581" spans="51:75" x14ac:dyDescent="0.3">
      <c r="AY5581" s="12" t="e">
        <f>VLOOKUP(C5581,#REF!, 2,FALSE)</f>
        <v>#REF!</v>
      </c>
      <c r="BM5581" s="5" t="s">
        <v>10653</v>
      </c>
      <c r="BN5581" s="5" t="s">
        <v>627</v>
      </c>
      <c r="BO5581" s="5" t="s">
        <v>1458</v>
      </c>
      <c r="BU5581" s="5" t="s">
        <v>10653</v>
      </c>
      <c r="BV5581" s="5" t="s">
        <v>627</v>
      </c>
      <c r="BW5581" s="5" t="s">
        <v>1458</v>
      </c>
    </row>
    <row r="5582" spans="51:75" x14ac:dyDescent="0.3">
      <c r="AY5582" s="12" t="e">
        <f>VLOOKUP(C5582,#REF!, 2,FALSE)</f>
        <v>#REF!</v>
      </c>
      <c r="BM5582" s="5" t="s">
        <v>10654</v>
      </c>
      <c r="BN5582" s="5" t="s">
        <v>3088</v>
      </c>
      <c r="BO5582" s="5" t="s">
        <v>10655</v>
      </c>
      <c r="BU5582" s="5" t="s">
        <v>10654</v>
      </c>
      <c r="BV5582" s="5" t="s">
        <v>3088</v>
      </c>
      <c r="BW5582" s="5" t="s">
        <v>10655</v>
      </c>
    </row>
    <row r="5583" spans="51:75" x14ac:dyDescent="0.3">
      <c r="AY5583" s="12" t="e">
        <f>VLOOKUP(C5583,#REF!, 2,FALSE)</f>
        <v>#REF!</v>
      </c>
      <c r="BM5583" s="5" t="s">
        <v>10656</v>
      </c>
      <c r="BN5583" s="5" t="s">
        <v>783</v>
      </c>
      <c r="BO5583" s="5" t="s">
        <v>10657</v>
      </c>
      <c r="BU5583" s="5" t="s">
        <v>10656</v>
      </c>
      <c r="BV5583" s="5" t="s">
        <v>783</v>
      </c>
      <c r="BW5583" s="5" t="s">
        <v>10657</v>
      </c>
    </row>
    <row r="5584" spans="51:75" x14ac:dyDescent="0.3">
      <c r="AY5584" s="12" t="e">
        <f>VLOOKUP(C5584,#REF!, 2,FALSE)</f>
        <v>#REF!</v>
      </c>
      <c r="BM5584" s="5" t="s">
        <v>1904</v>
      </c>
      <c r="BN5584" s="5" t="s">
        <v>786</v>
      </c>
      <c r="BO5584" s="5" t="s">
        <v>10658</v>
      </c>
      <c r="BU5584" s="5" t="s">
        <v>1904</v>
      </c>
      <c r="BV5584" s="5" t="s">
        <v>786</v>
      </c>
      <c r="BW5584" s="5" t="s">
        <v>10658</v>
      </c>
    </row>
    <row r="5585" spans="51:75" x14ac:dyDescent="0.3">
      <c r="AY5585" s="12" t="e">
        <f>VLOOKUP(C5585,#REF!, 2,FALSE)</f>
        <v>#REF!</v>
      </c>
      <c r="BM5585" s="5" t="s">
        <v>10659</v>
      </c>
      <c r="BN5585" s="5" t="s">
        <v>616</v>
      </c>
      <c r="BO5585" s="5" t="s">
        <v>2168</v>
      </c>
      <c r="BU5585" s="5" t="s">
        <v>10659</v>
      </c>
      <c r="BV5585" s="5" t="s">
        <v>616</v>
      </c>
      <c r="BW5585" s="5" t="s">
        <v>2168</v>
      </c>
    </row>
    <row r="5586" spans="51:75" x14ac:dyDescent="0.3">
      <c r="AY5586" s="12" t="e">
        <f>VLOOKUP(C5586,#REF!, 2,FALSE)</f>
        <v>#REF!</v>
      </c>
      <c r="BM5586" s="5" t="s">
        <v>10660</v>
      </c>
      <c r="BN5586" s="5" t="s">
        <v>929</v>
      </c>
      <c r="BO5586" s="5" t="s">
        <v>1340</v>
      </c>
      <c r="BU5586" s="5" t="s">
        <v>10660</v>
      </c>
      <c r="BV5586" s="5" t="s">
        <v>929</v>
      </c>
      <c r="BW5586" s="5" t="s">
        <v>1340</v>
      </c>
    </row>
    <row r="5587" spans="51:75" x14ac:dyDescent="0.3">
      <c r="AY5587" s="12" t="e">
        <f>VLOOKUP(C5587,#REF!, 2,FALSE)</f>
        <v>#REF!</v>
      </c>
      <c r="BM5587" s="5" t="s">
        <v>10662</v>
      </c>
      <c r="BN5587" s="5" t="s">
        <v>844</v>
      </c>
      <c r="BO5587" s="5" t="s">
        <v>7911</v>
      </c>
      <c r="BU5587" s="5" t="s">
        <v>10662</v>
      </c>
      <c r="BV5587" s="5" t="s">
        <v>844</v>
      </c>
      <c r="BW5587" s="5" t="s">
        <v>7911</v>
      </c>
    </row>
    <row r="5588" spans="51:75" x14ac:dyDescent="0.3">
      <c r="AY5588" s="12" t="e">
        <f>VLOOKUP(C5588,#REF!, 2,FALSE)</f>
        <v>#REF!</v>
      </c>
      <c r="BM5588" s="5" t="s">
        <v>10663</v>
      </c>
      <c r="BN5588" s="5" t="s">
        <v>929</v>
      </c>
      <c r="BO5588" s="5" t="s">
        <v>10664</v>
      </c>
      <c r="BU5588" s="5" t="s">
        <v>10663</v>
      </c>
      <c r="BV5588" s="5" t="s">
        <v>929</v>
      </c>
      <c r="BW5588" s="5" t="s">
        <v>10664</v>
      </c>
    </row>
    <row r="5589" spans="51:75" x14ac:dyDescent="0.3">
      <c r="AY5589" s="12" t="e">
        <f>VLOOKUP(C5589,#REF!, 2,FALSE)</f>
        <v>#REF!</v>
      </c>
      <c r="BM5589" s="5" t="s">
        <v>10665</v>
      </c>
      <c r="BN5589" s="5" t="s">
        <v>3261</v>
      </c>
      <c r="BO5589" s="5" t="s">
        <v>10666</v>
      </c>
      <c r="BU5589" s="5" t="s">
        <v>10665</v>
      </c>
      <c r="BV5589" s="5" t="s">
        <v>3261</v>
      </c>
      <c r="BW5589" s="5" t="s">
        <v>10666</v>
      </c>
    </row>
    <row r="5590" spans="51:75" x14ac:dyDescent="0.3">
      <c r="AY5590" s="12" t="e">
        <f>VLOOKUP(C5590,#REF!, 2,FALSE)</f>
        <v>#REF!</v>
      </c>
      <c r="BM5590" s="5" t="s">
        <v>10667</v>
      </c>
      <c r="BN5590" s="5" t="s">
        <v>943</v>
      </c>
      <c r="BO5590" s="5" t="s">
        <v>2720</v>
      </c>
      <c r="BU5590" s="5" t="s">
        <v>10667</v>
      </c>
      <c r="BV5590" s="5" t="s">
        <v>943</v>
      </c>
      <c r="BW5590" s="5" t="s">
        <v>2720</v>
      </c>
    </row>
    <row r="5591" spans="51:75" x14ac:dyDescent="0.3">
      <c r="AY5591" s="12" t="e">
        <f>VLOOKUP(C5591,#REF!, 2,FALSE)</f>
        <v>#REF!</v>
      </c>
      <c r="BM5591" s="5" t="s">
        <v>10668</v>
      </c>
      <c r="BN5591" s="5" t="s">
        <v>790</v>
      </c>
      <c r="BO5591" s="5" t="s">
        <v>10669</v>
      </c>
      <c r="BU5591" s="5" t="s">
        <v>10668</v>
      </c>
      <c r="BV5591" s="5" t="s">
        <v>790</v>
      </c>
      <c r="BW5591" s="5" t="s">
        <v>10669</v>
      </c>
    </row>
    <row r="5592" spans="51:75" x14ac:dyDescent="0.3">
      <c r="AY5592" s="12" t="e">
        <f>VLOOKUP(C5592,#REF!, 2,FALSE)</f>
        <v>#REF!</v>
      </c>
      <c r="BM5592" s="5" t="s">
        <v>10671</v>
      </c>
      <c r="BN5592" s="5" t="s">
        <v>3261</v>
      </c>
      <c r="BO5592" s="5" t="s">
        <v>4471</v>
      </c>
      <c r="BU5592" s="5" t="s">
        <v>10671</v>
      </c>
      <c r="BV5592" s="5" t="s">
        <v>3261</v>
      </c>
      <c r="BW5592" s="5" t="s">
        <v>4471</v>
      </c>
    </row>
    <row r="5593" spans="51:75" x14ac:dyDescent="0.3">
      <c r="AY5593" s="12" t="e">
        <f>VLOOKUP(C5593,#REF!, 2,FALSE)</f>
        <v>#REF!</v>
      </c>
      <c r="BM5593" s="5" t="s">
        <v>10672</v>
      </c>
      <c r="BN5593" s="5" t="s">
        <v>639</v>
      </c>
      <c r="BO5593" s="5" t="s">
        <v>7549</v>
      </c>
      <c r="BU5593" s="5" t="s">
        <v>10672</v>
      </c>
      <c r="BV5593" s="5" t="s">
        <v>639</v>
      </c>
      <c r="BW5593" s="5" t="s">
        <v>7549</v>
      </c>
    </row>
    <row r="5594" spans="51:75" x14ac:dyDescent="0.3">
      <c r="AY5594" s="12" t="e">
        <f>VLOOKUP(C5594,#REF!, 2,FALSE)</f>
        <v>#REF!</v>
      </c>
      <c r="BM5594" s="5" t="s">
        <v>10673</v>
      </c>
      <c r="BN5594" s="5" t="s">
        <v>658</v>
      </c>
      <c r="BO5594" s="5" t="s">
        <v>10674</v>
      </c>
      <c r="BU5594" s="5" t="s">
        <v>10673</v>
      </c>
      <c r="BV5594" s="5" t="s">
        <v>658</v>
      </c>
      <c r="BW5594" s="5" t="s">
        <v>10674</v>
      </c>
    </row>
    <row r="5595" spans="51:75" x14ac:dyDescent="0.3">
      <c r="AY5595" s="12" t="e">
        <f>VLOOKUP(C5595,#REF!, 2,FALSE)</f>
        <v>#REF!</v>
      </c>
      <c r="BM5595" s="5" t="s">
        <v>10675</v>
      </c>
      <c r="BN5595" s="5" t="s">
        <v>640</v>
      </c>
      <c r="BO5595" s="5" t="s">
        <v>773</v>
      </c>
      <c r="BU5595" s="5" t="s">
        <v>10675</v>
      </c>
      <c r="BV5595" s="5" t="s">
        <v>640</v>
      </c>
      <c r="BW5595" s="5" t="s">
        <v>773</v>
      </c>
    </row>
    <row r="5596" spans="51:75" x14ac:dyDescent="0.3">
      <c r="AY5596" s="12" t="e">
        <f>VLOOKUP(C5596,#REF!, 2,FALSE)</f>
        <v>#REF!</v>
      </c>
      <c r="BM5596" s="5" t="s">
        <v>10676</v>
      </c>
      <c r="BN5596" s="5" t="s">
        <v>3261</v>
      </c>
      <c r="BO5596" s="5" t="s">
        <v>10306</v>
      </c>
      <c r="BU5596" s="5" t="s">
        <v>10676</v>
      </c>
      <c r="BV5596" s="5" t="s">
        <v>3261</v>
      </c>
      <c r="BW5596" s="5" t="s">
        <v>10306</v>
      </c>
    </row>
    <row r="5597" spans="51:75" x14ac:dyDescent="0.3">
      <c r="AY5597" s="12" t="e">
        <f>VLOOKUP(C5597,#REF!, 2,FALSE)</f>
        <v>#REF!</v>
      </c>
      <c r="BM5597" s="5" t="s">
        <v>10678</v>
      </c>
      <c r="BN5597" s="5" t="s">
        <v>614</v>
      </c>
      <c r="BO5597" s="5" t="s">
        <v>9781</v>
      </c>
      <c r="BU5597" s="5" t="s">
        <v>10678</v>
      </c>
      <c r="BV5597" s="5" t="s">
        <v>614</v>
      </c>
      <c r="BW5597" s="5" t="s">
        <v>9781</v>
      </c>
    </row>
    <row r="5598" spans="51:75" x14ac:dyDescent="0.3">
      <c r="AY5598" s="12" t="e">
        <f>VLOOKUP(C5598,#REF!, 2,FALSE)</f>
        <v>#REF!</v>
      </c>
      <c r="BM5598" s="5" t="s">
        <v>10679</v>
      </c>
      <c r="BN5598" s="5" t="s">
        <v>614</v>
      </c>
      <c r="BO5598" s="5" t="s">
        <v>773</v>
      </c>
      <c r="BU5598" s="5" t="s">
        <v>10679</v>
      </c>
      <c r="BV5598" s="5" t="s">
        <v>614</v>
      </c>
      <c r="BW5598" s="5" t="s">
        <v>773</v>
      </c>
    </row>
    <row r="5599" spans="51:75" x14ac:dyDescent="0.3">
      <c r="AY5599" s="12" t="e">
        <f>VLOOKUP(C5599,#REF!, 2,FALSE)</f>
        <v>#REF!</v>
      </c>
      <c r="BM5599" s="5" t="s">
        <v>10681</v>
      </c>
      <c r="BN5599" s="5" t="s">
        <v>621</v>
      </c>
      <c r="BO5599" s="5" t="s">
        <v>3017</v>
      </c>
      <c r="BU5599" s="5" t="s">
        <v>10681</v>
      </c>
      <c r="BV5599" s="5" t="s">
        <v>621</v>
      </c>
      <c r="BW5599" s="5" t="s">
        <v>3017</v>
      </c>
    </row>
    <row r="5600" spans="51:75" x14ac:dyDescent="0.3">
      <c r="AY5600" s="12" t="e">
        <f>VLOOKUP(C5600,#REF!, 2,FALSE)</f>
        <v>#REF!</v>
      </c>
      <c r="BM5600" s="5" t="s">
        <v>10682</v>
      </c>
      <c r="BN5600" s="5" t="s">
        <v>666</v>
      </c>
      <c r="BO5600" s="5" t="s">
        <v>995</v>
      </c>
      <c r="BU5600" s="5" t="s">
        <v>10682</v>
      </c>
      <c r="BV5600" s="5" t="s">
        <v>666</v>
      </c>
      <c r="BW5600" s="5" t="s">
        <v>995</v>
      </c>
    </row>
    <row r="5601" spans="51:75" x14ac:dyDescent="0.3">
      <c r="AY5601" s="12" t="e">
        <f>VLOOKUP(C5601,#REF!, 2,FALSE)</f>
        <v>#REF!</v>
      </c>
      <c r="BM5601" s="5" t="s">
        <v>10683</v>
      </c>
      <c r="BN5601" s="5" t="s">
        <v>844</v>
      </c>
      <c r="BO5601" s="5" t="s">
        <v>10684</v>
      </c>
      <c r="BU5601" s="5" t="s">
        <v>10683</v>
      </c>
      <c r="BV5601" s="5" t="s">
        <v>844</v>
      </c>
      <c r="BW5601" s="5" t="s">
        <v>10684</v>
      </c>
    </row>
    <row r="5602" spans="51:75" x14ac:dyDescent="0.3">
      <c r="AY5602" s="12" t="e">
        <f>VLOOKUP(C5602,#REF!, 2,FALSE)</f>
        <v>#REF!</v>
      </c>
      <c r="BM5602" s="5" t="s">
        <v>10685</v>
      </c>
      <c r="BN5602" s="5" t="s">
        <v>669</v>
      </c>
      <c r="BO5602" s="5" t="s">
        <v>10686</v>
      </c>
      <c r="BU5602" s="5" t="s">
        <v>10685</v>
      </c>
      <c r="BV5602" s="5" t="s">
        <v>669</v>
      </c>
      <c r="BW5602" s="5" t="s">
        <v>10686</v>
      </c>
    </row>
    <row r="5603" spans="51:75" x14ac:dyDescent="0.3">
      <c r="AY5603" s="12" t="e">
        <f>VLOOKUP(C5603,#REF!, 2,FALSE)</f>
        <v>#REF!</v>
      </c>
      <c r="BM5603" s="5" t="s">
        <v>2963</v>
      </c>
      <c r="BN5603" s="5" t="s">
        <v>1073</v>
      </c>
      <c r="BO5603" s="5" t="s">
        <v>10687</v>
      </c>
      <c r="BU5603" s="5" t="s">
        <v>2963</v>
      </c>
      <c r="BV5603" s="5" t="s">
        <v>1073</v>
      </c>
      <c r="BW5603" s="5" t="s">
        <v>10687</v>
      </c>
    </row>
    <row r="5604" spans="51:75" x14ac:dyDescent="0.3">
      <c r="AY5604" s="12" t="e">
        <f>VLOOKUP(C5604,#REF!, 2,FALSE)</f>
        <v>#REF!</v>
      </c>
      <c r="BM5604" s="5" t="s">
        <v>1917</v>
      </c>
      <c r="BN5604" s="5" t="s">
        <v>1073</v>
      </c>
      <c r="BO5604" s="5" t="s">
        <v>10688</v>
      </c>
      <c r="BU5604" s="5" t="s">
        <v>1917</v>
      </c>
      <c r="BV5604" s="5" t="s">
        <v>1073</v>
      </c>
      <c r="BW5604" s="5" t="s">
        <v>10688</v>
      </c>
    </row>
    <row r="5605" spans="51:75" x14ac:dyDescent="0.3">
      <c r="AY5605" s="12" t="e">
        <f>VLOOKUP(C5605,#REF!, 2,FALSE)</f>
        <v>#REF!</v>
      </c>
      <c r="BM5605" s="5" t="s">
        <v>10689</v>
      </c>
      <c r="BN5605" s="5" t="s">
        <v>1073</v>
      </c>
      <c r="BO5605" s="5" t="s">
        <v>8620</v>
      </c>
      <c r="BU5605" s="5" t="s">
        <v>10689</v>
      </c>
      <c r="BV5605" s="5" t="s">
        <v>1073</v>
      </c>
      <c r="BW5605" s="5" t="s">
        <v>8620</v>
      </c>
    </row>
    <row r="5606" spans="51:75" x14ac:dyDescent="0.3">
      <c r="AY5606" s="12" t="e">
        <f>VLOOKUP(C5606,#REF!, 2,FALSE)</f>
        <v>#REF!</v>
      </c>
      <c r="BM5606" s="5" t="s">
        <v>10690</v>
      </c>
      <c r="BN5606" s="5" t="s">
        <v>639</v>
      </c>
      <c r="BO5606" s="5" t="s">
        <v>10691</v>
      </c>
      <c r="BU5606" s="5" t="s">
        <v>10690</v>
      </c>
      <c r="BV5606" s="5" t="s">
        <v>639</v>
      </c>
      <c r="BW5606" s="5" t="s">
        <v>10691</v>
      </c>
    </row>
    <row r="5607" spans="51:75" x14ac:dyDescent="0.3">
      <c r="AY5607" s="12" t="e">
        <f>VLOOKUP(C5607,#REF!, 2,FALSE)</f>
        <v>#REF!</v>
      </c>
      <c r="BM5607" s="5" t="s">
        <v>10692</v>
      </c>
      <c r="BN5607" s="5" t="s">
        <v>3050</v>
      </c>
      <c r="BO5607" s="5" t="s">
        <v>10693</v>
      </c>
      <c r="BU5607" s="5" t="s">
        <v>10692</v>
      </c>
      <c r="BV5607" s="5" t="s">
        <v>3050</v>
      </c>
      <c r="BW5607" s="5" t="s">
        <v>10693</v>
      </c>
    </row>
    <row r="5608" spans="51:75" x14ac:dyDescent="0.3">
      <c r="AY5608" s="12" t="e">
        <f>VLOOKUP(C5608,#REF!, 2,FALSE)</f>
        <v>#REF!</v>
      </c>
      <c r="BM5608" s="5" t="s">
        <v>10695</v>
      </c>
      <c r="BN5608" s="5" t="s">
        <v>3050</v>
      </c>
      <c r="BO5608" s="5" t="s">
        <v>10696</v>
      </c>
      <c r="BU5608" s="5" t="s">
        <v>10695</v>
      </c>
      <c r="BV5608" s="5" t="s">
        <v>3050</v>
      </c>
      <c r="BW5608" s="5" t="s">
        <v>10696</v>
      </c>
    </row>
    <row r="5609" spans="51:75" x14ac:dyDescent="0.3">
      <c r="AY5609" s="12" t="e">
        <f>VLOOKUP(C5609,#REF!, 2,FALSE)</f>
        <v>#REF!</v>
      </c>
      <c r="BM5609" s="5" t="s">
        <v>10697</v>
      </c>
      <c r="BN5609" s="5" t="s">
        <v>706</v>
      </c>
      <c r="BO5609" s="5" t="s">
        <v>10657</v>
      </c>
      <c r="BU5609" s="5" t="s">
        <v>10697</v>
      </c>
      <c r="BV5609" s="5" t="s">
        <v>706</v>
      </c>
      <c r="BW5609" s="5" t="s">
        <v>10657</v>
      </c>
    </row>
    <row r="5610" spans="51:75" x14ac:dyDescent="0.3">
      <c r="AY5610" s="12" t="e">
        <f>VLOOKUP(C5610,#REF!, 2,FALSE)</f>
        <v>#REF!</v>
      </c>
      <c r="BM5610" s="5" t="s">
        <v>10698</v>
      </c>
      <c r="BN5610" s="5" t="s">
        <v>627</v>
      </c>
      <c r="BO5610" s="5" t="s">
        <v>10699</v>
      </c>
      <c r="BU5610" s="5" t="s">
        <v>10698</v>
      </c>
      <c r="BV5610" s="5" t="s">
        <v>627</v>
      </c>
      <c r="BW5610" s="5" t="s">
        <v>10699</v>
      </c>
    </row>
    <row r="5611" spans="51:75" x14ac:dyDescent="0.3">
      <c r="AY5611" s="12" t="e">
        <f>VLOOKUP(C5611,#REF!, 2,FALSE)</f>
        <v>#REF!</v>
      </c>
      <c r="BM5611" s="5" t="s">
        <v>2953</v>
      </c>
      <c r="BN5611" s="5" t="s">
        <v>806</v>
      </c>
      <c r="BO5611" s="5" t="s">
        <v>6423</v>
      </c>
      <c r="BU5611" s="5" t="s">
        <v>2953</v>
      </c>
      <c r="BV5611" s="5" t="s">
        <v>806</v>
      </c>
      <c r="BW5611" s="5" t="s">
        <v>6423</v>
      </c>
    </row>
    <row r="5612" spans="51:75" x14ac:dyDescent="0.3">
      <c r="AY5612" s="12" t="e">
        <f>VLOOKUP(C5612,#REF!, 2,FALSE)</f>
        <v>#REF!</v>
      </c>
      <c r="BM5612" s="5" t="s">
        <v>10700</v>
      </c>
      <c r="BN5612" s="5" t="s">
        <v>774</v>
      </c>
      <c r="BO5612" s="5" t="s">
        <v>10701</v>
      </c>
      <c r="BU5612" s="5" t="s">
        <v>10700</v>
      </c>
      <c r="BV5612" s="5" t="s">
        <v>774</v>
      </c>
      <c r="BW5612" s="5" t="s">
        <v>10701</v>
      </c>
    </row>
    <row r="5613" spans="51:75" x14ac:dyDescent="0.3">
      <c r="AY5613" s="12" t="e">
        <f>VLOOKUP(C5613,#REF!, 2,FALSE)</f>
        <v>#REF!</v>
      </c>
      <c r="BM5613" s="5" t="s">
        <v>10702</v>
      </c>
      <c r="BN5613" s="5" t="s">
        <v>739</v>
      </c>
      <c r="BO5613" s="5" t="s">
        <v>773</v>
      </c>
      <c r="BU5613" s="5" t="s">
        <v>10702</v>
      </c>
      <c r="BV5613" s="5" t="s">
        <v>739</v>
      </c>
      <c r="BW5613" s="5" t="s">
        <v>773</v>
      </c>
    </row>
    <row r="5614" spans="51:75" x14ac:dyDescent="0.3">
      <c r="AY5614" s="12" t="e">
        <f>VLOOKUP(C5614,#REF!, 2,FALSE)</f>
        <v>#REF!</v>
      </c>
      <c r="BM5614" s="5" t="s">
        <v>10703</v>
      </c>
      <c r="BN5614" s="5" t="s">
        <v>1016</v>
      </c>
      <c r="BO5614" s="5" t="s">
        <v>10704</v>
      </c>
      <c r="BU5614" s="5" t="s">
        <v>10703</v>
      </c>
      <c r="BV5614" s="5" t="s">
        <v>1016</v>
      </c>
      <c r="BW5614" s="5" t="s">
        <v>10704</v>
      </c>
    </row>
    <row r="5615" spans="51:75" x14ac:dyDescent="0.3">
      <c r="AY5615" s="12" t="e">
        <f>VLOOKUP(C5615,#REF!, 2,FALSE)</f>
        <v>#REF!</v>
      </c>
      <c r="BM5615" s="5" t="s">
        <v>10705</v>
      </c>
      <c r="BN5615" s="5" t="s">
        <v>660</v>
      </c>
      <c r="BO5615" s="5" t="s">
        <v>10706</v>
      </c>
      <c r="BU5615" s="5" t="s">
        <v>10705</v>
      </c>
      <c r="BV5615" s="5" t="s">
        <v>660</v>
      </c>
      <c r="BW5615" s="5" t="s">
        <v>10706</v>
      </c>
    </row>
    <row r="5616" spans="51:75" x14ac:dyDescent="0.3">
      <c r="AY5616" s="12" t="e">
        <f>VLOOKUP(C5616,#REF!, 2,FALSE)</f>
        <v>#REF!</v>
      </c>
      <c r="BM5616" s="5" t="s">
        <v>10707</v>
      </c>
      <c r="BN5616" s="5" t="s">
        <v>931</v>
      </c>
      <c r="BO5616" s="5" t="s">
        <v>10708</v>
      </c>
      <c r="BU5616" s="5" t="s">
        <v>10707</v>
      </c>
      <c r="BV5616" s="5" t="s">
        <v>931</v>
      </c>
      <c r="BW5616" s="5" t="s">
        <v>10708</v>
      </c>
    </row>
    <row r="5617" spans="51:75" x14ac:dyDescent="0.3">
      <c r="AY5617" s="12" t="e">
        <f>VLOOKUP(C5617,#REF!, 2,FALSE)</f>
        <v>#REF!</v>
      </c>
      <c r="BM5617" s="5" t="s">
        <v>10709</v>
      </c>
      <c r="BN5617" s="5" t="s">
        <v>734</v>
      </c>
      <c r="BO5617" s="5" t="s">
        <v>6208</v>
      </c>
      <c r="BU5617" s="5" t="s">
        <v>10709</v>
      </c>
      <c r="BV5617" s="5" t="s">
        <v>734</v>
      </c>
      <c r="BW5617" s="5" t="s">
        <v>6208</v>
      </c>
    </row>
    <row r="5618" spans="51:75" x14ac:dyDescent="0.3">
      <c r="AY5618" s="12" t="e">
        <f>VLOOKUP(C5618,#REF!, 2,FALSE)</f>
        <v>#REF!</v>
      </c>
      <c r="BM5618" s="5" t="s">
        <v>10711</v>
      </c>
      <c r="BN5618" s="5" t="s">
        <v>17000</v>
      </c>
      <c r="BO5618" s="5" t="s">
        <v>8795</v>
      </c>
      <c r="BU5618" s="5" t="s">
        <v>10711</v>
      </c>
      <c r="BV5618" s="5" t="s">
        <v>17000</v>
      </c>
      <c r="BW5618" s="5" t="s">
        <v>8795</v>
      </c>
    </row>
    <row r="5619" spans="51:75" x14ac:dyDescent="0.3">
      <c r="AY5619" s="12" t="e">
        <f>VLOOKUP(C5619,#REF!, 2,FALSE)</f>
        <v>#REF!</v>
      </c>
      <c r="BM5619" s="5" t="s">
        <v>10712</v>
      </c>
      <c r="BN5619" s="5" t="s">
        <v>774</v>
      </c>
      <c r="BO5619" s="5" t="s">
        <v>2970</v>
      </c>
      <c r="BU5619" s="5" t="s">
        <v>10712</v>
      </c>
      <c r="BV5619" s="5" t="s">
        <v>774</v>
      </c>
      <c r="BW5619" s="5" t="s">
        <v>2970</v>
      </c>
    </row>
    <row r="5620" spans="51:75" x14ac:dyDescent="0.3">
      <c r="AY5620" s="12" t="e">
        <f>VLOOKUP(C5620,#REF!, 2,FALSE)</f>
        <v>#REF!</v>
      </c>
      <c r="BM5620" s="5" t="s">
        <v>10713</v>
      </c>
      <c r="BN5620" s="5" t="s">
        <v>666</v>
      </c>
      <c r="BO5620" s="5" t="s">
        <v>773</v>
      </c>
      <c r="BU5620" s="5" t="s">
        <v>10713</v>
      </c>
      <c r="BV5620" s="5" t="s">
        <v>666</v>
      </c>
      <c r="BW5620" s="5" t="s">
        <v>773</v>
      </c>
    </row>
    <row r="5621" spans="51:75" x14ac:dyDescent="0.3">
      <c r="AY5621" s="12" t="e">
        <f>VLOOKUP(C5621,#REF!, 2,FALSE)</f>
        <v>#REF!</v>
      </c>
      <c r="BM5621" s="5" t="s">
        <v>10714</v>
      </c>
      <c r="BN5621" s="5" t="s">
        <v>1073</v>
      </c>
      <c r="BO5621" s="5" t="s">
        <v>10715</v>
      </c>
      <c r="BU5621" s="5" t="s">
        <v>10714</v>
      </c>
      <c r="BV5621" s="5" t="s">
        <v>1073</v>
      </c>
      <c r="BW5621" s="5" t="s">
        <v>10715</v>
      </c>
    </row>
    <row r="5622" spans="51:75" x14ac:dyDescent="0.3">
      <c r="AY5622" s="12" t="e">
        <f>VLOOKUP(C5622,#REF!, 2,FALSE)</f>
        <v>#REF!</v>
      </c>
      <c r="BM5622" s="5" t="s">
        <v>10716</v>
      </c>
      <c r="BN5622" s="5" t="s">
        <v>781</v>
      </c>
      <c r="BO5622" s="5" t="s">
        <v>10717</v>
      </c>
      <c r="BU5622" s="5" t="s">
        <v>10716</v>
      </c>
      <c r="BV5622" s="5" t="s">
        <v>781</v>
      </c>
      <c r="BW5622" s="5" t="s">
        <v>10717</v>
      </c>
    </row>
    <row r="5623" spans="51:75" x14ac:dyDescent="0.3">
      <c r="AY5623" s="12" t="e">
        <f>VLOOKUP(C5623,#REF!, 2,FALSE)</f>
        <v>#REF!</v>
      </c>
      <c r="BM5623" s="5" t="s">
        <v>10718</v>
      </c>
      <c r="BN5623" s="5" t="s">
        <v>1073</v>
      </c>
      <c r="BO5623" s="5" t="s">
        <v>10719</v>
      </c>
      <c r="BU5623" s="5" t="s">
        <v>10718</v>
      </c>
      <c r="BV5623" s="5" t="s">
        <v>1073</v>
      </c>
      <c r="BW5623" s="5" t="s">
        <v>10719</v>
      </c>
    </row>
    <row r="5624" spans="51:75" x14ac:dyDescent="0.3">
      <c r="AY5624" s="12" t="e">
        <f>VLOOKUP(C5624,#REF!, 2,FALSE)</f>
        <v>#REF!</v>
      </c>
      <c r="BM5624" s="5" t="s">
        <v>10720</v>
      </c>
      <c r="BN5624" s="5" t="s">
        <v>2982</v>
      </c>
      <c r="BO5624" s="5" t="s">
        <v>10721</v>
      </c>
      <c r="BU5624" s="5" t="s">
        <v>10720</v>
      </c>
      <c r="BV5624" s="5" t="s">
        <v>2982</v>
      </c>
      <c r="BW5624" s="5" t="s">
        <v>10721</v>
      </c>
    </row>
    <row r="5625" spans="51:75" x14ac:dyDescent="0.3">
      <c r="AY5625" s="12" t="e">
        <f>VLOOKUP(C5625,#REF!, 2,FALSE)</f>
        <v>#REF!</v>
      </c>
      <c r="BM5625" s="5" t="s">
        <v>10722</v>
      </c>
      <c r="BN5625" s="5" t="s">
        <v>2982</v>
      </c>
      <c r="BO5625" s="5" t="s">
        <v>1379</v>
      </c>
      <c r="BU5625" s="5" t="s">
        <v>10722</v>
      </c>
      <c r="BV5625" s="5" t="s">
        <v>2982</v>
      </c>
      <c r="BW5625" s="5" t="s">
        <v>1379</v>
      </c>
    </row>
    <row r="5626" spans="51:75" x14ac:dyDescent="0.3">
      <c r="AY5626" s="12" t="e">
        <f>VLOOKUP(C5626,#REF!, 2,FALSE)</f>
        <v>#REF!</v>
      </c>
      <c r="BM5626" s="5" t="s">
        <v>10723</v>
      </c>
      <c r="BN5626" s="5" t="s">
        <v>7835</v>
      </c>
      <c r="BO5626" s="5" t="s">
        <v>5471</v>
      </c>
      <c r="BU5626" s="5" t="s">
        <v>10723</v>
      </c>
      <c r="BV5626" s="5" t="s">
        <v>7835</v>
      </c>
      <c r="BW5626" s="5" t="s">
        <v>5471</v>
      </c>
    </row>
    <row r="5627" spans="51:75" x14ac:dyDescent="0.3">
      <c r="AY5627" s="12" t="e">
        <f>VLOOKUP(C5627,#REF!, 2,FALSE)</f>
        <v>#REF!</v>
      </c>
      <c r="BM5627" s="5" t="s">
        <v>10724</v>
      </c>
      <c r="BN5627" s="5" t="s">
        <v>945</v>
      </c>
      <c r="BO5627" s="5" t="s">
        <v>996</v>
      </c>
      <c r="BU5627" s="5" t="s">
        <v>10724</v>
      </c>
      <c r="BV5627" s="5" t="s">
        <v>945</v>
      </c>
      <c r="BW5627" s="5" t="s">
        <v>996</v>
      </c>
    </row>
    <row r="5628" spans="51:75" x14ac:dyDescent="0.3">
      <c r="AY5628" s="12" t="e">
        <f>VLOOKUP(C5628,#REF!, 2,FALSE)</f>
        <v>#REF!</v>
      </c>
      <c r="BM5628" s="5" t="s">
        <v>10725</v>
      </c>
      <c r="BN5628" s="5" t="s">
        <v>852</v>
      </c>
      <c r="BO5628" s="5" t="s">
        <v>5124</v>
      </c>
      <c r="BU5628" s="5" t="s">
        <v>10725</v>
      </c>
      <c r="BV5628" s="5" t="s">
        <v>852</v>
      </c>
      <c r="BW5628" s="5" t="s">
        <v>5124</v>
      </c>
    </row>
    <row r="5629" spans="51:75" x14ac:dyDescent="0.3">
      <c r="AY5629" s="12" t="e">
        <f>VLOOKUP(C5629,#REF!, 2,FALSE)</f>
        <v>#REF!</v>
      </c>
      <c r="BM5629" s="5" t="s">
        <v>10726</v>
      </c>
      <c r="BN5629" s="5" t="s">
        <v>628</v>
      </c>
      <c r="BO5629" s="5" t="s">
        <v>2986</v>
      </c>
      <c r="BU5629" s="5" t="s">
        <v>10726</v>
      </c>
      <c r="BV5629" s="5" t="s">
        <v>628</v>
      </c>
      <c r="BW5629" s="5" t="s">
        <v>2986</v>
      </c>
    </row>
    <row r="5630" spans="51:75" x14ac:dyDescent="0.3">
      <c r="AY5630" s="12" t="e">
        <f>VLOOKUP(C5630,#REF!, 2,FALSE)</f>
        <v>#REF!</v>
      </c>
      <c r="BM5630" s="5" t="s">
        <v>10728</v>
      </c>
      <c r="BN5630" s="5" t="s">
        <v>1270</v>
      </c>
      <c r="BO5630" s="5" t="s">
        <v>10729</v>
      </c>
      <c r="BU5630" s="5" t="s">
        <v>10728</v>
      </c>
      <c r="BV5630" s="5" t="s">
        <v>1270</v>
      </c>
      <c r="BW5630" s="5" t="s">
        <v>10729</v>
      </c>
    </row>
    <row r="5631" spans="51:75" x14ac:dyDescent="0.3">
      <c r="AY5631" s="12" t="e">
        <f>VLOOKUP(C5631,#REF!, 2,FALSE)</f>
        <v>#REF!</v>
      </c>
      <c r="BM5631" s="5" t="s">
        <v>10730</v>
      </c>
      <c r="BN5631" s="5" t="s">
        <v>790</v>
      </c>
      <c r="BO5631" s="5" t="s">
        <v>1290</v>
      </c>
      <c r="BU5631" s="5" t="s">
        <v>10730</v>
      </c>
      <c r="BV5631" s="5" t="s">
        <v>790</v>
      </c>
      <c r="BW5631" s="5" t="s">
        <v>1290</v>
      </c>
    </row>
    <row r="5632" spans="51:75" x14ac:dyDescent="0.3">
      <c r="AY5632" s="12" t="e">
        <f>VLOOKUP(C5632,#REF!, 2,FALSE)</f>
        <v>#REF!</v>
      </c>
      <c r="BM5632" s="5" t="s">
        <v>2964</v>
      </c>
      <c r="BN5632" s="5" t="s">
        <v>790</v>
      </c>
      <c r="BO5632" s="5" t="s">
        <v>10731</v>
      </c>
      <c r="BU5632" s="5" t="s">
        <v>2964</v>
      </c>
      <c r="BV5632" s="5" t="s">
        <v>790</v>
      </c>
      <c r="BW5632" s="5" t="s">
        <v>10731</v>
      </c>
    </row>
    <row r="5633" spans="51:75" x14ac:dyDescent="0.3">
      <c r="AY5633" s="12" t="e">
        <f>VLOOKUP(C5633,#REF!, 2,FALSE)</f>
        <v>#REF!</v>
      </c>
      <c r="BM5633" s="5" t="s">
        <v>10732</v>
      </c>
      <c r="BN5633" s="5" t="s">
        <v>616</v>
      </c>
      <c r="BO5633" s="5" t="s">
        <v>10733</v>
      </c>
      <c r="BU5633" s="5" t="s">
        <v>10732</v>
      </c>
      <c r="BV5633" s="5" t="s">
        <v>616</v>
      </c>
      <c r="BW5633" s="5" t="s">
        <v>10733</v>
      </c>
    </row>
    <row r="5634" spans="51:75" x14ac:dyDescent="0.3">
      <c r="AY5634" s="12" t="e">
        <f>VLOOKUP(C5634,#REF!, 2,FALSE)</f>
        <v>#REF!</v>
      </c>
      <c r="BM5634" s="5" t="s">
        <v>10734</v>
      </c>
      <c r="BN5634" s="5" t="s">
        <v>672</v>
      </c>
      <c r="BO5634" s="5" t="s">
        <v>10735</v>
      </c>
      <c r="BU5634" s="5" t="s">
        <v>10734</v>
      </c>
      <c r="BV5634" s="5" t="s">
        <v>672</v>
      </c>
      <c r="BW5634" s="5" t="s">
        <v>10735</v>
      </c>
    </row>
    <row r="5635" spans="51:75" x14ac:dyDescent="0.3">
      <c r="AY5635" s="12" t="e">
        <f>VLOOKUP(C5635,#REF!, 2,FALSE)</f>
        <v>#REF!</v>
      </c>
      <c r="BM5635" s="5" t="s">
        <v>10736</v>
      </c>
      <c r="BN5635" s="5" t="s">
        <v>1345</v>
      </c>
      <c r="BO5635" s="5" t="s">
        <v>10737</v>
      </c>
      <c r="BU5635" s="5" t="s">
        <v>10736</v>
      </c>
      <c r="BV5635" s="5" t="s">
        <v>1345</v>
      </c>
      <c r="BW5635" s="5" t="s">
        <v>10737</v>
      </c>
    </row>
    <row r="5636" spans="51:75" x14ac:dyDescent="0.3">
      <c r="AY5636" s="12" t="e">
        <f>VLOOKUP(C5636,#REF!, 2,FALSE)</f>
        <v>#REF!</v>
      </c>
      <c r="BM5636" s="5" t="s">
        <v>10738</v>
      </c>
      <c r="BN5636" s="5" t="s">
        <v>658</v>
      </c>
      <c r="BO5636" s="5" t="s">
        <v>1164</v>
      </c>
      <c r="BU5636" s="5" t="s">
        <v>10738</v>
      </c>
      <c r="BV5636" s="5" t="s">
        <v>658</v>
      </c>
      <c r="BW5636" s="5" t="s">
        <v>1164</v>
      </c>
    </row>
    <row r="5637" spans="51:75" x14ac:dyDescent="0.3">
      <c r="AY5637" s="12" t="e">
        <f>VLOOKUP(C5637,#REF!, 2,FALSE)</f>
        <v>#REF!</v>
      </c>
      <c r="BM5637" s="5" t="s">
        <v>10739</v>
      </c>
      <c r="BN5637" s="5" t="s">
        <v>628</v>
      </c>
      <c r="BO5637" s="5" t="s">
        <v>2986</v>
      </c>
      <c r="BU5637" s="5" t="s">
        <v>10739</v>
      </c>
      <c r="BV5637" s="5" t="s">
        <v>628</v>
      </c>
      <c r="BW5637" s="5" t="s">
        <v>2986</v>
      </c>
    </row>
    <row r="5638" spans="51:75" x14ac:dyDescent="0.3">
      <c r="AY5638" s="12" t="e">
        <f>VLOOKUP(C5638,#REF!, 2,FALSE)</f>
        <v>#REF!</v>
      </c>
      <c r="BM5638" s="5" t="s">
        <v>10740</v>
      </c>
      <c r="BN5638" s="5" t="s">
        <v>813</v>
      </c>
      <c r="BO5638" s="5" t="s">
        <v>8862</v>
      </c>
      <c r="BU5638" s="5" t="s">
        <v>10740</v>
      </c>
      <c r="BV5638" s="5" t="s">
        <v>813</v>
      </c>
      <c r="BW5638" s="5" t="s">
        <v>8862</v>
      </c>
    </row>
    <row r="5639" spans="51:75" x14ac:dyDescent="0.3">
      <c r="AY5639" s="12" t="e">
        <f>VLOOKUP(C5639,#REF!, 2,FALSE)</f>
        <v>#REF!</v>
      </c>
      <c r="BM5639" s="5" t="s">
        <v>10741</v>
      </c>
      <c r="BN5639" s="5" t="s">
        <v>640</v>
      </c>
      <c r="BO5639" s="5" t="s">
        <v>4058</v>
      </c>
      <c r="BU5639" s="5" t="s">
        <v>10741</v>
      </c>
      <c r="BV5639" s="5" t="s">
        <v>640</v>
      </c>
      <c r="BW5639" s="5" t="s">
        <v>4058</v>
      </c>
    </row>
    <row r="5640" spans="51:75" x14ac:dyDescent="0.3">
      <c r="AY5640" s="12" t="e">
        <f>VLOOKUP(C5640,#REF!, 2,FALSE)</f>
        <v>#REF!</v>
      </c>
      <c r="BM5640" s="5" t="s">
        <v>10742</v>
      </c>
      <c r="BN5640" s="5" t="s">
        <v>734</v>
      </c>
      <c r="BO5640" s="5" t="s">
        <v>7780</v>
      </c>
      <c r="BU5640" s="5" t="s">
        <v>10742</v>
      </c>
      <c r="BV5640" s="5" t="s">
        <v>734</v>
      </c>
      <c r="BW5640" s="5" t="s">
        <v>7780</v>
      </c>
    </row>
    <row r="5641" spans="51:75" x14ac:dyDescent="0.3">
      <c r="AY5641" s="12" t="e">
        <f>VLOOKUP(C5641,#REF!, 2,FALSE)</f>
        <v>#REF!</v>
      </c>
      <c r="BM5641" s="5" t="s">
        <v>10743</v>
      </c>
      <c r="BN5641" s="5" t="s">
        <v>852</v>
      </c>
      <c r="BO5641" s="5" t="s">
        <v>4344</v>
      </c>
      <c r="BU5641" s="5" t="s">
        <v>10743</v>
      </c>
      <c r="BV5641" s="5" t="s">
        <v>852</v>
      </c>
      <c r="BW5641" s="5" t="s">
        <v>4344</v>
      </c>
    </row>
    <row r="5642" spans="51:75" x14ac:dyDescent="0.3">
      <c r="AY5642" s="12" t="e">
        <f>VLOOKUP(C5642,#REF!, 2,FALSE)</f>
        <v>#REF!</v>
      </c>
      <c r="BM5642" s="5" t="s">
        <v>10744</v>
      </c>
      <c r="BN5642" s="5" t="s">
        <v>625</v>
      </c>
      <c r="BO5642" s="5" t="s">
        <v>2986</v>
      </c>
      <c r="BU5642" s="5" t="s">
        <v>10744</v>
      </c>
      <c r="BV5642" s="5" t="s">
        <v>625</v>
      </c>
      <c r="BW5642" s="5" t="s">
        <v>2986</v>
      </c>
    </row>
    <row r="5643" spans="51:75" x14ac:dyDescent="0.3">
      <c r="AY5643" s="12" t="e">
        <f>VLOOKUP(C5643,#REF!, 2,FALSE)</f>
        <v>#REF!</v>
      </c>
      <c r="BM5643" s="5" t="s">
        <v>10745</v>
      </c>
      <c r="BN5643" s="5" t="s">
        <v>774</v>
      </c>
      <c r="BO5643" s="5" t="s">
        <v>10746</v>
      </c>
      <c r="BU5643" s="5" t="s">
        <v>10745</v>
      </c>
      <c r="BV5643" s="5" t="s">
        <v>774</v>
      </c>
      <c r="BW5643" s="5" t="s">
        <v>10746</v>
      </c>
    </row>
    <row r="5644" spans="51:75" x14ac:dyDescent="0.3">
      <c r="AY5644" s="12" t="e">
        <f>VLOOKUP(C5644,#REF!, 2,FALSE)</f>
        <v>#REF!</v>
      </c>
      <c r="BM5644" s="5" t="s">
        <v>10748</v>
      </c>
      <c r="BN5644" s="5" t="s">
        <v>926</v>
      </c>
      <c r="BO5644" s="5" t="s">
        <v>3437</v>
      </c>
      <c r="BU5644" s="5" t="s">
        <v>10748</v>
      </c>
      <c r="BV5644" s="5" t="s">
        <v>926</v>
      </c>
      <c r="BW5644" s="5" t="s">
        <v>3437</v>
      </c>
    </row>
    <row r="5645" spans="51:75" x14ac:dyDescent="0.3">
      <c r="AY5645" s="12" t="e">
        <f>VLOOKUP(C5645,#REF!, 2,FALSE)</f>
        <v>#REF!</v>
      </c>
      <c r="BM5645" s="5" t="s">
        <v>10749</v>
      </c>
      <c r="BN5645" s="5" t="s">
        <v>781</v>
      </c>
      <c r="BO5645" s="5" t="s">
        <v>7952</v>
      </c>
      <c r="BU5645" s="5" t="s">
        <v>10749</v>
      </c>
      <c r="BV5645" s="5" t="s">
        <v>781</v>
      </c>
      <c r="BW5645" s="5" t="s">
        <v>7952</v>
      </c>
    </row>
    <row r="5646" spans="51:75" x14ac:dyDescent="0.3">
      <c r="AY5646" s="12" t="e">
        <f>VLOOKUP(C5646,#REF!, 2,FALSE)</f>
        <v>#REF!</v>
      </c>
      <c r="BM5646" s="5" t="s">
        <v>10750</v>
      </c>
      <c r="BN5646" s="5" t="s">
        <v>630</v>
      </c>
      <c r="BO5646" s="5" t="s">
        <v>10751</v>
      </c>
      <c r="BU5646" s="5" t="s">
        <v>10750</v>
      </c>
      <c r="BV5646" s="5" t="s">
        <v>630</v>
      </c>
      <c r="BW5646" s="5" t="s">
        <v>10751</v>
      </c>
    </row>
    <row r="5647" spans="51:75" x14ac:dyDescent="0.3">
      <c r="AY5647" s="12" t="e">
        <f>VLOOKUP(C5647,#REF!, 2,FALSE)</f>
        <v>#REF!</v>
      </c>
      <c r="BM5647" s="5" t="s">
        <v>1918</v>
      </c>
      <c r="BN5647" s="5" t="s">
        <v>640</v>
      </c>
      <c r="BO5647" s="5" t="s">
        <v>7603</v>
      </c>
      <c r="BU5647" s="5" t="s">
        <v>1918</v>
      </c>
      <c r="BV5647" s="5" t="s">
        <v>640</v>
      </c>
      <c r="BW5647" s="5" t="s">
        <v>7603</v>
      </c>
    </row>
    <row r="5648" spans="51:75" x14ac:dyDescent="0.3">
      <c r="AY5648" s="12" t="e">
        <f>VLOOKUP(C5648,#REF!, 2,FALSE)</f>
        <v>#REF!</v>
      </c>
      <c r="BM5648" s="5" t="s">
        <v>10753</v>
      </c>
      <c r="BN5648" s="5" t="s">
        <v>783</v>
      </c>
      <c r="BO5648" s="5" t="s">
        <v>8115</v>
      </c>
      <c r="BU5648" s="5" t="s">
        <v>10753</v>
      </c>
      <c r="BV5648" s="5" t="s">
        <v>783</v>
      </c>
      <c r="BW5648" s="5" t="s">
        <v>8115</v>
      </c>
    </row>
    <row r="5649" spans="51:75" x14ac:dyDescent="0.3">
      <c r="AY5649" s="12" t="e">
        <f>VLOOKUP(C5649,#REF!, 2,FALSE)</f>
        <v>#REF!</v>
      </c>
      <c r="BM5649" s="5" t="s">
        <v>2945</v>
      </c>
      <c r="BN5649" s="5" t="s">
        <v>813</v>
      </c>
      <c r="BO5649" s="5" t="s">
        <v>10754</v>
      </c>
      <c r="BU5649" s="5" t="s">
        <v>2945</v>
      </c>
      <c r="BV5649" s="5" t="s">
        <v>813</v>
      </c>
      <c r="BW5649" s="5" t="s">
        <v>10754</v>
      </c>
    </row>
    <row r="5650" spans="51:75" x14ac:dyDescent="0.3">
      <c r="AY5650" s="12" t="e">
        <f>VLOOKUP(C5650,#REF!, 2,FALSE)</f>
        <v>#REF!</v>
      </c>
      <c r="BM5650" s="5" t="s">
        <v>10755</v>
      </c>
      <c r="BN5650" s="5" t="s">
        <v>813</v>
      </c>
      <c r="BO5650" s="5" t="s">
        <v>7838</v>
      </c>
      <c r="BU5650" s="5" t="s">
        <v>10755</v>
      </c>
      <c r="BV5650" s="5" t="s">
        <v>813</v>
      </c>
      <c r="BW5650" s="5" t="s">
        <v>7838</v>
      </c>
    </row>
    <row r="5651" spans="51:75" x14ac:dyDescent="0.3">
      <c r="AY5651" s="12" t="e">
        <f>VLOOKUP(C5651,#REF!, 2,FALSE)</f>
        <v>#REF!</v>
      </c>
      <c r="BM5651" s="5" t="s">
        <v>10756</v>
      </c>
      <c r="BN5651" s="5" t="s">
        <v>813</v>
      </c>
      <c r="BO5651" s="5" t="s">
        <v>10757</v>
      </c>
      <c r="BU5651" s="5" t="s">
        <v>10756</v>
      </c>
      <c r="BV5651" s="5" t="s">
        <v>813</v>
      </c>
      <c r="BW5651" s="5" t="s">
        <v>10757</v>
      </c>
    </row>
    <row r="5652" spans="51:75" x14ac:dyDescent="0.3">
      <c r="AY5652" s="12" t="e">
        <f>VLOOKUP(C5652,#REF!, 2,FALSE)</f>
        <v>#REF!</v>
      </c>
      <c r="BM5652" s="5" t="s">
        <v>10758</v>
      </c>
      <c r="BN5652" s="5" t="s">
        <v>929</v>
      </c>
      <c r="BO5652" s="5" t="s">
        <v>2791</v>
      </c>
      <c r="BU5652" s="5" t="s">
        <v>10758</v>
      </c>
      <c r="BV5652" s="5" t="s">
        <v>929</v>
      </c>
      <c r="BW5652" s="5" t="s">
        <v>2791</v>
      </c>
    </row>
    <row r="5653" spans="51:75" x14ac:dyDescent="0.3">
      <c r="AY5653" s="12" t="e">
        <f>VLOOKUP(C5653,#REF!, 2,FALSE)</f>
        <v>#REF!</v>
      </c>
      <c r="BM5653" s="5" t="s">
        <v>10760</v>
      </c>
      <c r="BN5653" s="5" t="s">
        <v>664</v>
      </c>
      <c r="BO5653" s="5" t="s">
        <v>10761</v>
      </c>
      <c r="BU5653" s="5" t="s">
        <v>10760</v>
      </c>
      <c r="BV5653" s="5" t="s">
        <v>664</v>
      </c>
      <c r="BW5653" s="5" t="s">
        <v>10761</v>
      </c>
    </row>
    <row r="5654" spans="51:75" x14ac:dyDescent="0.3">
      <c r="AY5654" s="12" t="e">
        <f>VLOOKUP(C5654,#REF!, 2,FALSE)</f>
        <v>#REF!</v>
      </c>
      <c r="BM5654" s="5" t="s">
        <v>10762</v>
      </c>
      <c r="BN5654" s="5" t="s">
        <v>931</v>
      </c>
      <c r="BO5654" s="5" t="s">
        <v>10763</v>
      </c>
      <c r="BU5654" s="5" t="s">
        <v>10762</v>
      </c>
      <c r="BV5654" s="5" t="s">
        <v>931</v>
      </c>
      <c r="BW5654" s="5" t="s">
        <v>10763</v>
      </c>
    </row>
    <row r="5655" spans="51:75" x14ac:dyDescent="0.3">
      <c r="AY5655" s="12" t="e">
        <f>VLOOKUP(C5655,#REF!, 2,FALSE)</f>
        <v>#REF!</v>
      </c>
      <c r="BM5655" s="5" t="s">
        <v>2961</v>
      </c>
      <c r="BN5655" s="5" t="s">
        <v>619</v>
      </c>
      <c r="BO5655" s="5" t="s">
        <v>10764</v>
      </c>
      <c r="BU5655" s="5" t="s">
        <v>2961</v>
      </c>
      <c r="BV5655" s="5" t="s">
        <v>619</v>
      </c>
      <c r="BW5655" s="5" t="s">
        <v>10764</v>
      </c>
    </row>
    <row r="5656" spans="51:75" x14ac:dyDescent="0.3">
      <c r="AY5656" s="12" t="e">
        <f>VLOOKUP(C5656,#REF!, 2,FALSE)</f>
        <v>#REF!</v>
      </c>
      <c r="BM5656" s="5" t="s">
        <v>10765</v>
      </c>
      <c r="BN5656" s="5" t="s">
        <v>618</v>
      </c>
      <c r="BO5656" s="5" t="s">
        <v>10766</v>
      </c>
      <c r="BU5656" s="5" t="s">
        <v>10765</v>
      </c>
      <c r="BV5656" s="5" t="s">
        <v>618</v>
      </c>
      <c r="BW5656" s="5" t="s">
        <v>10766</v>
      </c>
    </row>
    <row r="5657" spans="51:75" x14ac:dyDescent="0.3">
      <c r="AY5657" s="12" t="e">
        <f>VLOOKUP(C5657,#REF!, 2,FALSE)</f>
        <v>#REF!</v>
      </c>
      <c r="BM5657" s="5" t="s">
        <v>2965</v>
      </c>
      <c r="BN5657" s="5" t="s">
        <v>618</v>
      </c>
      <c r="BO5657" s="5" t="s">
        <v>10767</v>
      </c>
      <c r="BU5657" s="5" t="s">
        <v>2965</v>
      </c>
      <c r="BV5657" s="5" t="s">
        <v>618</v>
      </c>
      <c r="BW5657" s="5" t="s">
        <v>10767</v>
      </c>
    </row>
    <row r="5658" spans="51:75" x14ac:dyDescent="0.3">
      <c r="AY5658" s="12" t="e">
        <f>VLOOKUP(C5658,#REF!, 2,FALSE)</f>
        <v>#REF!</v>
      </c>
      <c r="BM5658" s="5" t="s">
        <v>10768</v>
      </c>
      <c r="BN5658" s="5" t="s">
        <v>661</v>
      </c>
      <c r="BO5658" s="5" t="s">
        <v>10769</v>
      </c>
      <c r="BU5658" s="5" t="s">
        <v>10768</v>
      </c>
      <c r="BV5658" s="5" t="s">
        <v>661</v>
      </c>
      <c r="BW5658" s="5" t="s">
        <v>10769</v>
      </c>
    </row>
    <row r="5659" spans="51:75" x14ac:dyDescent="0.3">
      <c r="AY5659" s="12" t="e">
        <f>VLOOKUP(C5659,#REF!, 2,FALSE)</f>
        <v>#REF!</v>
      </c>
      <c r="BM5659" s="5" t="s">
        <v>10770</v>
      </c>
      <c r="BN5659" s="5" t="s">
        <v>774</v>
      </c>
      <c r="BO5659" s="5" t="s">
        <v>6974</v>
      </c>
      <c r="BU5659" s="5" t="s">
        <v>10770</v>
      </c>
      <c r="BV5659" s="5" t="s">
        <v>774</v>
      </c>
      <c r="BW5659" s="5" t="s">
        <v>6974</v>
      </c>
    </row>
    <row r="5660" spans="51:75" x14ac:dyDescent="0.3">
      <c r="AY5660" s="12" t="e">
        <f>VLOOKUP(C5660,#REF!, 2,FALSE)</f>
        <v>#REF!</v>
      </c>
      <c r="BM5660" s="5" t="s">
        <v>10772</v>
      </c>
      <c r="BN5660" s="5" t="s">
        <v>706</v>
      </c>
      <c r="BO5660" s="5" t="s">
        <v>1017</v>
      </c>
      <c r="BU5660" s="5" t="s">
        <v>10772</v>
      </c>
      <c r="BV5660" s="5" t="s">
        <v>706</v>
      </c>
      <c r="BW5660" s="5" t="s">
        <v>1017</v>
      </c>
    </row>
    <row r="5661" spans="51:75" x14ac:dyDescent="0.3">
      <c r="AY5661" s="12" t="e">
        <f>VLOOKUP(C5661,#REF!, 2,FALSE)</f>
        <v>#REF!</v>
      </c>
      <c r="BM5661" s="5" t="s">
        <v>10773</v>
      </c>
      <c r="BN5661" s="5" t="s">
        <v>783</v>
      </c>
      <c r="BO5661" s="5" t="s">
        <v>10774</v>
      </c>
      <c r="BU5661" s="5" t="s">
        <v>10773</v>
      </c>
      <c r="BV5661" s="5" t="s">
        <v>783</v>
      </c>
      <c r="BW5661" s="5" t="s">
        <v>10774</v>
      </c>
    </row>
    <row r="5662" spans="51:75" x14ac:dyDescent="0.3">
      <c r="AY5662" s="12" t="e">
        <f>VLOOKUP(C5662,#REF!, 2,FALSE)</f>
        <v>#REF!</v>
      </c>
      <c r="BM5662" s="5" t="s">
        <v>10775</v>
      </c>
      <c r="BN5662" s="5" t="s">
        <v>3210</v>
      </c>
      <c r="BO5662" s="5" t="s">
        <v>5220</v>
      </c>
      <c r="BU5662" s="5" t="s">
        <v>10775</v>
      </c>
      <c r="BV5662" s="5" t="s">
        <v>3210</v>
      </c>
      <c r="BW5662" s="5" t="s">
        <v>5220</v>
      </c>
    </row>
    <row r="5663" spans="51:75" x14ac:dyDescent="0.3">
      <c r="AY5663" s="12" t="e">
        <f>VLOOKUP(C5663,#REF!, 2,FALSE)</f>
        <v>#REF!</v>
      </c>
      <c r="BM5663" s="5" t="s">
        <v>10776</v>
      </c>
      <c r="BN5663" s="5" t="s">
        <v>3210</v>
      </c>
      <c r="BO5663" s="5" t="s">
        <v>10777</v>
      </c>
      <c r="BU5663" s="5" t="s">
        <v>10776</v>
      </c>
      <c r="BV5663" s="5" t="s">
        <v>3210</v>
      </c>
      <c r="BW5663" s="5" t="s">
        <v>10777</v>
      </c>
    </row>
    <row r="5664" spans="51:75" x14ac:dyDescent="0.3">
      <c r="AY5664" s="12" t="e">
        <f>VLOOKUP(C5664,#REF!, 2,FALSE)</f>
        <v>#REF!</v>
      </c>
      <c r="BM5664" s="5" t="s">
        <v>10778</v>
      </c>
      <c r="BN5664" s="5" t="s">
        <v>3050</v>
      </c>
      <c r="BO5664" s="5" t="s">
        <v>10779</v>
      </c>
      <c r="BU5664" s="5" t="s">
        <v>10778</v>
      </c>
      <c r="BV5664" s="5" t="s">
        <v>3050</v>
      </c>
      <c r="BW5664" s="5" t="s">
        <v>10779</v>
      </c>
    </row>
    <row r="5665" spans="51:75" x14ac:dyDescent="0.3">
      <c r="AY5665" s="12" t="e">
        <f>VLOOKUP(C5665,#REF!, 2,FALSE)</f>
        <v>#REF!</v>
      </c>
      <c r="BM5665" s="5" t="s">
        <v>10780</v>
      </c>
      <c r="BN5665" s="5" t="s">
        <v>3050</v>
      </c>
      <c r="BO5665" s="5" t="s">
        <v>10781</v>
      </c>
      <c r="BU5665" s="5" t="s">
        <v>10780</v>
      </c>
      <c r="BV5665" s="5" t="s">
        <v>3050</v>
      </c>
      <c r="BW5665" s="5" t="s">
        <v>10781</v>
      </c>
    </row>
    <row r="5666" spans="51:75" x14ac:dyDescent="0.3">
      <c r="AY5666" s="12" t="e">
        <f>VLOOKUP(C5666,#REF!, 2,FALSE)</f>
        <v>#REF!</v>
      </c>
      <c r="BM5666" s="5" t="s">
        <v>10782</v>
      </c>
      <c r="BN5666" s="5" t="s">
        <v>627</v>
      </c>
      <c r="BO5666" s="5" t="s">
        <v>9335</v>
      </c>
      <c r="BU5666" s="5" t="s">
        <v>10782</v>
      </c>
      <c r="BV5666" s="5" t="s">
        <v>627</v>
      </c>
      <c r="BW5666" s="5" t="s">
        <v>9335</v>
      </c>
    </row>
    <row r="5667" spans="51:75" x14ac:dyDescent="0.3">
      <c r="AY5667" s="12" t="e">
        <f>VLOOKUP(C5667,#REF!, 2,FALSE)</f>
        <v>#REF!</v>
      </c>
      <c r="BM5667" s="5" t="s">
        <v>10783</v>
      </c>
      <c r="BN5667" s="5" t="s">
        <v>708</v>
      </c>
      <c r="BO5667" s="5" t="s">
        <v>5124</v>
      </c>
      <c r="BU5667" s="5" t="s">
        <v>10783</v>
      </c>
      <c r="BV5667" s="5" t="s">
        <v>708</v>
      </c>
      <c r="BW5667" s="5" t="s">
        <v>5124</v>
      </c>
    </row>
    <row r="5668" spans="51:75" x14ac:dyDescent="0.3">
      <c r="AY5668" s="12" t="e">
        <f>VLOOKUP(C5668,#REF!, 2,FALSE)</f>
        <v>#REF!</v>
      </c>
      <c r="BM5668" s="5" t="s">
        <v>10784</v>
      </c>
      <c r="BN5668" s="5" t="s">
        <v>672</v>
      </c>
      <c r="BO5668" s="5" t="s">
        <v>10785</v>
      </c>
      <c r="BU5668" s="5" t="s">
        <v>10784</v>
      </c>
      <c r="BV5668" s="5" t="s">
        <v>672</v>
      </c>
      <c r="BW5668" s="5" t="s">
        <v>10785</v>
      </c>
    </row>
    <row r="5669" spans="51:75" x14ac:dyDescent="0.3">
      <c r="AY5669" s="12" t="e">
        <f>VLOOKUP(C5669,#REF!, 2,FALSE)</f>
        <v>#REF!</v>
      </c>
      <c r="BM5669" s="5" t="s">
        <v>10786</v>
      </c>
      <c r="BN5669" s="5" t="s">
        <v>665</v>
      </c>
      <c r="BO5669" s="5" t="s">
        <v>10787</v>
      </c>
      <c r="BU5669" s="5" t="s">
        <v>10786</v>
      </c>
      <c r="BV5669" s="5" t="s">
        <v>665</v>
      </c>
      <c r="BW5669" s="5" t="s">
        <v>10787</v>
      </c>
    </row>
    <row r="5670" spans="51:75" x14ac:dyDescent="0.3">
      <c r="AY5670" s="12" t="e">
        <f>VLOOKUP(C5670,#REF!, 2,FALSE)</f>
        <v>#REF!</v>
      </c>
      <c r="BM5670" s="5" t="s">
        <v>10788</v>
      </c>
      <c r="BN5670" s="5" t="s">
        <v>800</v>
      </c>
      <c r="BO5670" s="5" t="s">
        <v>10789</v>
      </c>
      <c r="BU5670" s="5" t="s">
        <v>10788</v>
      </c>
      <c r="BV5670" s="5" t="s">
        <v>800</v>
      </c>
      <c r="BW5670" s="5" t="s">
        <v>10789</v>
      </c>
    </row>
    <row r="5671" spans="51:75" x14ac:dyDescent="0.3">
      <c r="AY5671" s="12" t="e">
        <f>VLOOKUP(C5671,#REF!, 2,FALSE)</f>
        <v>#REF!</v>
      </c>
      <c r="BM5671" s="5" t="s">
        <v>1919</v>
      </c>
      <c r="BN5671" s="5" t="s">
        <v>615</v>
      </c>
      <c r="BO5671" s="5" t="s">
        <v>10790</v>
      </c>
      <c r="BU5671" s="5" t="s">
        <v>1919</v>
      </c>
      <c r="BV5671" s="5" t="s">
        <v>615</v>
      </c>
      <c r="BW5671" s="5" t="s">
        <v>10790</v>
      </c>
    </row>
    <row r="5672" spans="51:75" x14ac:dyDescent="0.3">
      <c r="AY5672" s="12" t="e">
        <f>VLOOKUP(C5672,#REF!, 2,FALSE)</f>
        <v>#REF!</v>
      </c>
      <c r="BM5672" s="5" t="s">
        <v>10791</v>
      </c>
      <c r="BN5672" s="5" t="s">
        <v>633</v>
      </c>
      <c r="BO5672" s="5" t="s">
        <v>711</v>
      </c>
      <c r="BU5672" s="5" t="s">
        <v>10791</v>
      </c>
      <c r="BV5672" s="5" t="s">
        <v>633</v>
      </c>
      <c r="BW5672" s="5" t="s">
        <v>711</v>
      </c>
    </row>
    <row r="5673" spans="51:75" x14ac:dyDescent="0.3">
      <c r="AY5673" s="12" t="e">
        <f>VLOOKUP(C5673,#REF!, 2,FALSE)</f>
        <v>#REF!</v>
      </c>
      <c r="BM5673" s="5" t="s">
        <v>1920</v>
      </c>
      <c r="BN5673" s="5" t="s">
        <v>642</v>
      </c>
      <c r="BO5673" s="5" t="s">
        <v>10792</v>
      </c>
      <c r="BU5673" s="5" t="s">
        <v>1920</v>
      </c>
      <c r="BV5673" s="5" t="s">
        <v>642</v>
      </c>
      <c r="BW5673" s="5" t="s">
        <v>10792</v>
      </c>
    </row>
    <row r="5674" spans="51:75" x14ac:dyDescent="0.3">
      <c r="AY5674" s="12" t="e">
        <f>VLOOKUP(C5674,#REF!, 2,FALSE)</f>
        <v>#REF!</v>
      </c>
      <c r="BM5674" s="5" t="s">
        <v>10793</v>
      </c>
      <c r="BN5674" s="5" t="s">
        <v>621</v>
      </c>
      <c r="BO5674" s="5" t="s">
        <v>10794</v>
      </c>
      <c r="BU5674" s="5" t="s">
        <v>10793</v>
      </c>
      <c r="BV5674" s="5" t="s">
        <v>621</v>
      </c>
      <c r="BW5674" s="5" t="s">
        <v>10794</v>
      </c>
    </row>
    <row r="5675" spans="51:75" x14ac:dyDescent="0.3">
      <c r="AY5675" s="12" t="e">
        <f>VLOOKUP(C5675,#REF!, 2,FALSE)</f>
        <v>#REF!</v>
      </c>
      <c r="BM5675" s="5" t="s">
        <v>10795</v>
      </c>
      <c r="BN5675" s="5" t="s">
        <v>639</v>
      </c>
      <c r="BO5675" s="5" t="s">
        <v>10797</v>
      </c>
      <c r="BU5675" s="5" t="s">
        <v>10795</v>
      </c>
      <c r="BV5675" s="5" t="s">
        <v>639</v>
      </c>
      <c r="BW5675" s="5" t="s">
        <v>10797</v>
      </c>
    </row>
    <row r="5676" spans="51:75" x14ac:dyDescent="0.3">
      <c r="AY5676" s="12" t="e">
        <f>VLOOKUP(C5676,#REF!, 2,FALSE)</f>
        <v>#REF!</v>
      </c>
      <c r="BM5676" s="5" t="s">
        <v>10798</v>
      </c>
      <c r="BN5676" s="5" t="s">
        <v>621</v>
      </c>
      <c r="BO5676" s="5" t="s">
        <v>10799</v>
      </c>
      <c r="BU5676" s="5" t="s">
        <v>10798</v>
      </c>
      <c r="BV5676" s="5" t="s">
        <v>621</v>
      </c>
      <c r="BW5676" s="5" t="s">
        <v>10799</v>
      </c>
    </row>
    <row r="5677" spans="51:75" x14ac:dyDescent="0.3">
      <c r="AY5677" s="12" t="e">
        <f>VLOOKUP(C5677,#REF!, 2,FALSE)</f>
        <v>#REF!</v>
      </c>
      <c r="BM5677" s="5" t="s">
        <v>10800</v>
      </c>
      <c r="BN5677" s="5" t="s">
        <v>639</v>
      </c>
      <c r="BO5677" s="5" t="s">
        <v>10802</v>
      </c>
      <c r="BU5677" s="5" t="s">
        <v>10800</v>
      </c>
      <c r="BV5677" s="5" t="s">
        <v>639</v>
      </c>
      <c r="BW5677" s="5" t="s">
        <v>10802</v>
      </c>
    </row>
    <row r="5678" spans="51:75" x14ac:dyDescent="0.3">
      <c r="AY5678" s="12" t="e">
        <f>VLOOKUP(C5678,#REF!, 2,FALSE)</f>
        <v>#REF!</v>
      </c>
      <c r="BM5678" s="5" t="s">
        <v>10803</v>
      </c>
      <c r="BN5678" s="5" t="s">
        <v>3007</v>
      </c>
      <c r="BO5678" s="5" t="s">
        <v>8231</v>
      </c>
      <c r="BU5678" s="5" t="s">
        <v>10803</v>
      </c>
      <c r="BV5678" s="5" t="s">
        <v>3007</v>
      </c>
      <c r="BW5678" s="5" t="s">
        <v>8231</v>
      </c>
    </row>
    <row r="5679" spans="51:75" x14ac:dyDescent="0.3">
      <c r="AY5679" s="12" t="e">
        <f>VLOOKUP(C5679,#REF!, 2,FALSE)</f>
        <v>#REF!</v>
      </c>
      <c r="BM5679" s="5" t="s">
        <v>10805</v>
      </c>
      <c r="BN5679" s="5" t="s">
        <v>774</v>
      </c>
      <c r="BO5679" s="5" t="s">
        <v>7484</v>
      </c>
      <c r="BU5679" s="5" t="s">
        <v>10805</v>
      </c>
      <c r="BV5679" s="5" t="s">
        <v>774</v>
      </c>
      <c r="BW5679" s="5" t="s">
        <v>7484</v>
      </c>
    </row>
    <row r="5680" spans="51:75" x14ac:dyDescent="0.3">
      <c r="AY5680" s="12" t="e">
        <f>VLOOKUP(C5680,#REF!, 2,FALSE)</f>
        <v>#REF!</v>
      </c>
      <c r="BM5680" s="5" t="s">
        <v>10806</v>
      </c>
      <c r="BN5680" s="5" t="s">
        <v>813</v>
      </c>
      <c r="BO5680" s="5" t="s">
        <v>9419</v>
      </c>
      <c r="BU5680" s="5" t="s">
        <v>10806</v>
      </c>
      <c r="BV5680" s="5" t="s">
        <v>813</v>
      </c>
      <c r="BW5680" s="5" t="s">
        <v>9419</v>
      </c>
    </row>
    <row r="5681" spans="51:75" x14ac:dyDescent="0.3">
      <c r="AY5681" s="12" t="e">
        <f>VLOOKUP(C5681,#REF!, 2,FALSE)</f>
        <v>#REF!</v>
      </c>
      <c r="BM5681" s="5" t="s">
        <v>10808</v>
      </c>
      <c r="BN5681" s="5" t="s">
        <v>739</v>
      </c>
      <c r="BO5681" s="5" t="s">
        <v>10809</v>
      </c>
      <c r="BU5681" s="5" t="s">
        <v>10808</v>
      </c>
      <c r="BV5681" s="5" t="s">
        <v>739</v>
      </c>
      <c r="BW5681" s="5" t="s">
        <v>10809</v>
      </c>
    </row>
    <row r="5682" spans="51:75" x14ac:dyDescent="0.3">
      <c r="AY5682" s="12" t="e">
        <f>VLOOKUP(C5682,#REF!, 2,FALSE)</f>
        <v>#REF!</v>
      </c>
      <c r="BM5682" s="5" t="s">
        <v>10810</v>
      </c>
      <c r="BN5682" s="5" t="s">
        <v>790</v>
      </c>
      <c r="BO5682" s="5" t="s">
        <v>10088</v>
      </c>
      <c r="BU5682" s="5" t="s">
        <v>10810</v>
      </c>
      <c r="BV5682" s="5" t="s">
        <v>790</v>
      </c>
      <c r="BW5682" s="5" t="s">
        <v>10088</v>
      </c>
    </row>
    <row r="5683" spans="51:75" x14ac:dyDescent="0.3">
      <c r="AY5683" s="12" t="e">
        <f>VLOOKUP(C5683,#REF!, 2,FALSE)</f>
        <v>#REF!</v>
      </c>
      <c r="BM5683" s="5" t="s">
        <v>10811</v>
      </c>
      <c r="BN5683" s="5" t="s">
        <v>619</v>
      </c>
      <c r="BO5683" s="5" t="s">
        <v>10812</v>
      </c>
      <c r="BU5683" s="5" t="s">
        <v>10811</v>
      </c>
      <c r="BV5683" s="5" t="s">
        <v>619</v>
      </c>
      <c r="BW5683" s="5" t="s">
        <v>10812</v>
      </c>
    </row>
    <row r="5684" spans="51:75" x14ac:dyDescent="0.3">
      <c r="AY5684" s="12" t="e">
        <f>VLOOKUP(C5684,#REF!, 2,FALSE)</f>
        <v>#REF!</v>
      </c>
      <c r="BM5684" s="5" t="s">
        <v>1921</v>
      </c>
      <c r="BN5684" s="5" t="s">
        <v>618</v>
      </c>
      <c r="BO5684" s="5" t="s">
        <v>10813</v>
      </c>
      <c r="BU5684" s="5" t="s">
        <v>1921</v>
      </c>
      <c r="BV5684" s="5" t="s">
        <v>618</v>
      </c>
      <c r="BW5684" s="5" t="s">
        <v>10813</v>
      </c>
    </row>
    <row r="5685" spans="51:75" x14ac:dyDescent="0.3">
      <c r="AY5685" s="12" t="e">
        <f>VLOOKUP(C5685,#REF!, 2,FALSE)</f>
        <v>#REF!</v>
      </c>
      <c r="BM5685" s="5" t="s">
        <v>10814</v>
      </c>
      <c r="BN5685" s="5" t="s">
        <v>790</v>
      </c>
      <c r="BO5685" s="5" t="s">
        <v>8768</v>
      </c>
      <c r="BU5685" s="5" t="s">
        <v>10814</v>
      </c>
      <c r="BV5685" s="5" t="s">
        <v>790</v>
      </c>
      <c r="BW5685" s="5" t="s">
        <v>8768</v>
      </c>
    </row>
    <row r="5686" spans="51:75" x14ac:dyDescent="0.3">
      <c r="AY5686" s="12" t="e">
        <f>VLOOKUP(C5686,#REF!, 2,FALSE)</f>
        <v>#REF!</v>
      </c>
      <c r="BM5686" s="5" t="s">
        <v>10815</v>
      </c>
      <c r="BN5686" s="5" t="s">
        <v>1275</v>
      </c>
      <c r="BO5686" s="5" t="s">
        <v>5124</v>
      </c>
      <c r="BU5686" s="5" t="s">
        <v>10815</v>
      </c>
      <c r="BV5686" s="5" t="s">
        <v>1275</v>
      </c>
      <c r="BW5686" s="5" t="s">
        <v>5124</v>
      </c>
    </row>
    <row r="5687" spans="51:75" x14ac:dyDescent="0.3">
      <c r="AY5687" s="12" t="e">
        <f>VLOOKUP(C5687,#REF!, 2,FALSE)</f>
        <v>#REF!</v>
      </c>
      <c r="BM5687" s="5" t="s">
        <v>10817</v>
      </c>
      <c r="BN5687" s="5" t="s">
        <v>661</v>
      </c>
      <c r="BO5687" s="5" t="s">
        <v>10818</v>
      </c>
      <c r="BU5687" s="5" t="s">
        <v>10817</v>
      </c>
      <c r="BV5687" s="5" t="s">
        <v>661</v>
      </c>
      <c r="BW5687" s="5" t="s">
        <v>10818</v>
      </c>
    </row>
    <row r="5688" spans="51:75" x14ac:dyDescent="0.3">
      <c r="AY5688" s="12" t="e">
        <f>VLOOKUP(C5688,#REF!, 2,FALSE)</f>
        <v>#REF!</v>
      </c>
      <c r="BM5688" s="5" t="s">
        <v>1922</v>
      </c>
      <c r="BN5688" s="5" t="s">
        <v>623</v>
      </c>
      <c r="BO5688" s="5" t="s">
        <v>9823</v>
      </c>
      <c r="BU5688" s="5" t="s">
        <v>1922</v>
      </c>
      <c r="BV5688" s="5" t="s">
        <v>623</v>
      </c>
      <c r="BW5688" s="5" t="s">
        <v>9823</v>
      </c>
    </row>
    <row r="5689" spans="51:75" x14ac:dyDescent="0.3">
      <c r="AY5689" s="12" t="e">
        <f>VLOOKUP(C5689,#REF!, 2,FALSE)</f>
        <v>#REF!</v>
      </c>
      <c r="BM5689" s="5" t="s">
        <v>10819</v>
      </c>
      <c r="BN5689" s="5" t="s">
        <v>786</v>
      </c>
      <c r="BO5689" s="5" t="s">
        <v>10820</v>
      </c>
      <c r="BU5689" s="5" t="s">
        <v>10819</v>
      </c>
      <c r="BV5689" s="5" t="s">
        <v>786</v>
      </c>
      <c r="BW5689" s="5" t="s">
        <v>10820</v>
      </c>
    </row>
    <row r="5690" spans="51:75" x14ac:dyDescent="0.3">
      <c r="AY5690" s="12" t="e">
        <f>VLOOKUP(C5690,#REF!, 2,FALSE)</f>
        <v>#REF!</v>
      </c>
      <c r="BM5690" s="5" t="s">
        <v>10821</v>
      </c>
      <c r="BN5690" s="5" t="s">
        <v>739</v>
      </c>
      <c r="BO5690" s="5" t="s">
        <v>10174</v>
      </c>
      <c r="BU5690" s="5" t="s">
        <v>10821</v>
      </c>
      <c r="BV5690" s="5" t="s">
        <v>739</v>
      </c>
      <c r="BW5690" s="5" t="s">
        <v>10174</v>
      </c>
    </row>
    <row r="5691" spans="51:75" x14ac:dyDescent="0.3">
      <c r="AY5691" s="12" t="e">
        <f>VLOOKUP(C5691,#REF!, 2,FALSE)</f>
        <v>#REF!</v>
      </c>
      <c r="BM5691" s="5" t="s">
        <v>10822</v>
      </c>
      <c r="BN5691" s="5" t="s">
        <v>1016</v>
      </c>
      <c r="BO5691" s="5" t="s">
        <v>10823</v>
      </c>
      <c r="BU5691" s="5" t="s">
        <v>10822</v>
      </c>
      <c r="BV5691" s="5" t="s">
        <v>1016</v>
      </c>
      <c r="BW5691" s="5" t="s">
        <v>10823</v>
      </c>
    </row>
    <row r="5692" spans="51:75" x14ac:dyDescent="0.3">
      <c r="AY5692" s="12" t="e">
        <f>VLOOKUP(C5692,#REF!, 2,FALSE)</f>
        <v>#REF!</v>
      </c>
      <c r="BM5692" s="5" t="s">
        <v>1923</v>
      </c>
      <c r="BN5692" s="5" t="s">
        <v>786</v>
      </c>
      <c r="BO5692" s="5" t="s">
        <v>1066</v>
      </c>
      <c r="BU5692" s="5" t="s">
        <v>1923</v>
      </c>
      <c r="BV5692" s="5" t="s">
        <v>786</v>
      </c>
      <c r="BW5692" s="5" t="s">
        <v>1066</v>
      </c>
    </row>
    <row r="5693" spans="51:75" x14ac:dyDescent="0.3">
      <c r="AY5693" s="12" t="e">
        <f>VLOOKUP(C5693,#REF!, 2,FALSE)</f>
        <v>#REF!</v>
      </c>
      <c r="BM5693" s="5" t="s">
        <v>10824</v>
      </c>
      <c r="BN5693" s="5" t="s">
        <v>774</v>
      </c>
      <c r="BO5693" s="5" t="s">
        <v>7295</v>
      </c>
      <c r="BU5693" s="5" t="s">
        <v>10824</v>
      </c>
      <c r="BV5693" s="5" t="s">
        <v>774</v>
      </c>
      <c r="BW5693" s="5" t="s">
        <v>7295</v>
      </c>
    </row>
    <row r="5694" spans="51:75" x14ac:dyDescent="0.3">
      <c r="AY5694" s="12" t="e">
        <f>VLOOKUP(C5694,#REF!, 2,FALSE)</f>
        <v>#REF!</v>
      </c>
      <c r="BM5694" s="5" t="s">
        <v>10825</v>
      </c>
      <c r="BN5694" s="5" t="s">
        <v>706</v>
      </c>
      <c r="BO5694" s="5" t="s">
        <v>10826</v>
      </c>
      <c r="BU5694" s="5" t="s">
        <v>10825</v>
      </c>
      <c r="BV5694" s="5" t="s">
        <v>706</v>
      </c>
      <c r="BW5694" s="5" t="s">
        <v>10826</v>
      </c>
    </row>
    <row r="5695" spans="51:75" x14ac:dyDescent="0.3">
      <c r="AY5695" s="12" t="e">
        <f>VLOOKUP(C5695,#REF!, 2,FALSE)</f>
        <v>#REF!</v>
      </c>
      <c r="BM5695" s="5" t="s">
        <v>10827</v>
      </c>
      <c r="BN5695" s="5" t="s">
        <v>706</v>
      </c>
      <c r="BO5695" s="5" t="s">
        <v>2880</v>
      </c>
      <c r="BU5695" s="5" t="s">
        <v>10827</v>
      </c>
      <c r="BV5695" s="5" t="s">
        <v>706</v>
      </c>
      <c r="BW5695" s="5" t="s">
        <v>2880</v>
      </c>
    </row>
    <row r="5696" spans="51:75" x14ac:dyDescent="0.3">
      <c r="AY5696" s="12" t="e">
        <f>VLOOKUP(C5696,#REF!, 2,FALSE)</f>
        <v>#REF!</v>
      </c>
      <c r="BM5696" s="5" t="s">
        <v>1924</v>
      </c>
      <c r="BN5696" s="5" t="s">
        <v>623</v>
      </c>
      <c r="BO5696" s="5" t="s">
        <v>1501</v>
      </c>
      <c r="BU5696" s="5" t="s">
        <v>1924</v>
      </c>
      <c r="BV5696" s="5" t="s">
        <v>623</v>
      </c>
      <c r="BW5696" s="5" t="s">
        <v>1501</v>
      </c>
    </row>
    <row r="5697" spans="51:75" x14ac:dyDescent="0.3">
      <c r="AY5697" s="12" t="e">
        <f>VLOOKUP(C5697,#REF!, 2,FALSE)</f>
        <v>#REF!</v>
      </c>
      <c r="BM5697" s="5" t="s">
        <v>1925</v>
      </c>
      <c r="BN5697" s="5" t="s">
        <v>640</v>
      </c>
      <c r="BO5697" s="5" t="s">
        <v>9635</v>
      </c>
      <c r="BU5697" s="5" t="s">
        <v>1925</v>
      </c>
      <c r="BV5697" s="5" t="s">
        <v>640</v>
      </c>
      <c r="BW5697" s="5" t="s">
        <v>9635</v>
      </c>
    </row>
    <row r="5698" spans="51:75" x14ac:dyDescent="0.3">
      <c r="AY5698" s="12" t="e">
        <f>VLOOKUP(C5698,#REF!, 2,FALSE)</f>
        <v>#REF!</v>
      </c>
      <c r="BM5698" s="5" t="s">
        <v>1926</v>
      </c>
      <c r="BN5698" s="5" t="s">
        <v>786</v>
      </c>
      <c r="BO5698" s="5" t="s">
        <v>3477</v>
      </c>
      <c r="BU5698" s="5" t="s">
        <v>1926</v>
      </c>
      <c r="BV5698" s="5" t="s">
        <v>786</v>
      </c>
      <c r="BW5698" s="5" t="s">
        <v>3477</v>
      </c>
    </row>
    <row r="5699" spans="51:75" x14ac:dyDescent="0.3">
      <c r="AY5699" s="12" t="e">
        <f>VLOOKUP(C5699,#REF!, 2,FALSE)</f>
        <v>#REF!</v>
      </c>
      <c r="BM5699" s="5" t="s">
        <v>1927</v>
      </c>
      <c r="BN5699" s="5" t="s">
        <v>640</v>
      </c>
      <c r="BO5699" s="5" t="s">
        <v>2097</v>
      </c>
      <c r="BU5699" s="5" t="s">
        <v>1927</v>
      </c>
      <c r="BV5699" s="5" t="s">
        <v>640</v>
      </c>
      <c r="BW5699" s="5" t="s">
        <v>2097</v>
      </c>
    </row>
    <row r="5700" spans="51:75" x14ac:dyDescent="0.3">
      <c r="AY5700" s="12" t="e">
        <f>VLOOKUP(C5700,#REF!, 2,FALSE)</f>
        <v>#REF!</v>
      </c>
      <c r="BM5700" s="5" t="s">
        <v>1928</v>
      </c>
      <c r="BN5700" s="5" t="s">
        <v>619</v>
      </c>
      <c r="BO5700" s="5" t="s">
        <v>10828</v>
      </c>
      <c r="BU5700" s="5" t="s">
        <v>1928</v>
      </c>
      <c r="BV5700" s="5" t="s">
        <v>619</v>
      </c>
      <c r="BW5700" s="5" t="s">
        <v>10828</v>
      </c>
    </row>
    <row r="5701" spans="51:75" x14ac:dyDescent="0.3">
      <c r="AY5701" s="12" t="e">
        <f>VLOOKUP(C5701,#REF!, 2,FALSE)</f>
        <v>#REF!</v>
      </c>
      <c r="BM5701" s="5" t="s">
        <v>1929</v>
      </c>
      <c r="BN5701" s="5" t="s">
        <v>615</v>
      </c>
      <c r="BO5701" s="5" t="s">
        <v>10829</v>
      </c>
      <c r="BU5701" s="5" t="s">
        <v>1929</v>
      </c>
      <c r="BV5701" s="5" t="s">
        <v>615</v>
      </c>
      <c r="BW5701" s="5" t="s">
        <v>10829</v>
      </c>
    </row>
    <row r="5702" spans="51:75" x14ac:dyDescent="0.3">
      <c r="AY5702" s="12" t="e">
        <f>VLOOKUP(C5702,#REF!, 2,FALSE)</f>
        <v>#REF!</v>
      </c>
      <c r="BM5702" s="5" t="s">
        <v>10830</v>
      </c>
      <c r="BN5702" s="5" t="s">
        <v>621</v>
      </c>
      <c r="BO5702" s="5" t="s">
        <v>10831</v>
      </c>
      <c r="BU5702" s="5" t="s">
        <v>10830</v>
      </c>
      <c r="BV5702" s="5" t="s">
        <v>621</v>
      </c>
      <c r="BW5702" s="5" t="s">
        <v>10831</v>
      </c>
    </row>
    <row r="5703" spans="51:75" x14ac:dyDescent="0.3">
      <c r="AY5703" s="12" t="e">
        <f>VLOOKUP(C5703,#REF!, 2,FALSE)</f>
        <v>#REF!</v>
      </c>
      <c r="BM5703" s="5" t="s">
        <v>10832</v>
      </c>
      <c r="BN5703" s="5" t="s">
        <v>639</v>
      </c>
      <c r="BO5703" s="5" t="s">
        <v>10833</v>
      </c>
      <c r="BU5703" s="5" t="s">
        <v>10832</v>
      </c>
      <c r="BV5703" s="5" t="s">
        <v>639</v>
      </c>
      <c r="BW5703" s="5" t="s">
        <v>10833</v>
      </c>
    </row>
    <row r="5704" spans="51:75" x14ac:dyDescent="0.3">
      <c r="AY5704" s="12" t="e">
        <f>VLOOKUP(C5704,#REF!, 2,FALSE)</f>
        <v>#REF!</v>
      </c>
      <c r="BM5704" s="5" t="s">
        <v>1930</v>
      </c>
      <c r="BN5704" s="5" t="s">
        <v>642</v>
      </c>
      <c r="BO5704" s="5" t="s">
        <v>6441</v>
      </c>
      <c r="BU5704" s="5" t="s">
        <v>1930</v>
      </c>
      <c r="BV5704" s="5" t="s">
        <v>642</v>
      </c>
      <c r="BW5704" s="5" t="s">
        <v>6441</v>
      </c>
    </row>
    <row r="5705" spans="51:75" x14ac:dyDescent="0.3">
      <c r="AY5705" s="12" t="e">
        <f>VLOOKUP(C5705,#REF!, 2,FALSE)</f>
        <v>#REF!</v>
      </c>
      <c r="BM5705" s="5" t="s">
        <v>10834</v>
      </c>
      <c r="BN5705" s="5" t="s">
        <v>806</v>
      </c>
      <c r="BO5705" s="5" t="s">
        <v>1007</v>
      </c>
      <c r="BU5705" s="5" t="s">
        <v>10834</v>
      </c>
      <c r="BV5705" s="5" t="s">
        <v>806</v>
      </c>
      <c r="BW5705" s="5" t="s">
        <v>1007</v>
      </c>
    </row>
    <row r="5706" spans="51:75" x14ac:dyDescent="0.3">
      <c r="AY5706" s="12" t="e">
        <f>VLOOKUP(C5706,#REF!, 2,FALSE)</f>
        <v>#REF!</v>
      </c>
      <c r="BM5706" s="5" t="s">
        <v>1931</v>
      </c>
      <c r="BN5706" s="5" t="s">
        <v>666</v>
      </c>
      <c r="BO5706" s="5" t="s">
        <v>10835</v>
      </c>
      <c r="BU5706" s="5" t="s">
        <v>1931</v>
      </c>
      <c r="BV5706" s="5" t="s">
        <v>666</v>
      </c>
      <c r="BW5706" s="5" t="s">
        <v>10835</v>
      </c>
    </row>
    <row r="5707" spans="51:75" x14ac:dyDescent="0.3">
      <c r="AY5707" s="12" t="e">
        <f>VLOOKUP(C5707,#REF!, 2,FALSE)</f>
        <v>#REF!</v>
      </c>
      <c r="BM5707" s="5" t="s">
        <v>10836</v>
      </c>
      <c r="BN5707" s="5" t="s">
        <v>790</v>
      </c>
      <c r="BO5707" s="5" t="s">
        <v>6639</v>
      </c>
      <c r="BU5707" s="5" t="s">
        <v>10836</v>
      </c>
      <c r="BV5707" s="5" t="s">
        <v>790</v>
      </c>
      <c r="BW5707" s="5" t="s">
        <v>6639</v>
      </c>
    </row>
    <row r="5708" spans="51:75" x14ac:dyDescent="0.3">
      <c r="AY5708" s="12" t="e">
        <f>VLOOKUP(C5708,#REF!, 2,FALSE)</f>
        <v>#REF!</v>
      </c>
      <c r="BM5708" s="5" t="s">
        <v>10837</v>
      </c>
      <c r="BN5708" s="5" t="s">
        <v>666</v>
      </c>
      <c r="BO5708" s="5" t="s">
        <v>10838</v>
      </c>
      <c r="BU5708" s="5" t="s">
        <v>10837</v>
      </c>
      <c r="BV5708" s="5" t="s">
        <v>666</v>
      </c>
      <c r="BW5708" s="5" t="s">
        <v>10838</v>
      </c>
    </row>
    <row r="5709" spans="51:75" x14ac:dyDescent="0.3">
      <c r="AY5709" s="12" t="e">
        <f>VLOOKUP(C5709,#REF!, 2,FALSE)</f>
        <v>#REF!</v>
      </c>
      <c r="BM5709" s="5" t="s">
        <v>10839</v>
      </c>
      <c r="BN5709" s="5" t="s">
        <v>1142</v>
      </c>
      <c r="BO5709" s="5" t="s">
        <v>10840</v>
      </c>
      <c r="BU5709" s="5" t="s">
        <v>10839</v>
      </c>
      <c r="BV5709" s="5" t="s">
        <v>1142</v>
      </c>
      <c r="BW5709" s="5" t="s">
        <v>10840</v>
      </c>
    </row>
    <row r="5710" spans="51:75" x14ac:dyDescent="0.3">
      <c r="AY5710" s="12" t="e">
        <f>VLOOKUP(C5710,#REF!, 2,FALSE)</f>
        <v>#REF!</v>
      </c>
      <c r="BM5710" s="5" t="s">
        <v>10841</v>
      </c>
      <c r="BN5710" s="5" t="s">
        <v>619</v>
      </c>
      <c r="BO5710" s="5" t="s">
        <v>803</v>
      </c>
      <c r="BU5710" s="5" t="s">
        <v>10841</v>
      </c>
      <c r="BV5710" s="5" t="s">
        <v>619</v>
      </c>
      <c r="BW5710" s="5" t="s">
        <v>803</v>
      </c>
    </row>
    <row r="5711" spans="51:75" x14ac:dyDescent="0.3">
      <c r="AY5711" s="12" t="e">
        <f>VLOOKUP(C5711,#REF!, 2,FALSE)</f>
        <v>#REF!</v>
      </c>
      <c r="BM5711" s="5" t="s">
        <v>10843</v>
      </c>
      <c r="BN5711" s="5" t="s">
        <v>915</v>
      </c>
      <c r="BO5711" s="5" t="s">
        <v>1753</v>
      </c>
      <c r="BU5711" s="5" t="s">
        <v>10843</v>
      </c>
      <c r="BV5711" s="5" t="s">
        <v>915</v>
      </c>
      <c r="BW5711" s="5" t="s">
        <v>1753</v>
      </c>
    </row>
    <row r="5712" spans="51:75" x14ac:dyDescent="0.3">
      <c r="AY5712" s="12" t="e">
        <f>VLOOKUP(C5712,#REF!, 2,FALSE)</f>
        <v>#REF!</v>
      </c>
      <c r="BM5712" s="5" t="s">
        <v>10844</v>
      </c>
      <c r="BN5712" s="5" t="s">
        <v>844</v>
      </c>
      <c r="BO5712" s="5" t="s">
        <v>3534</v>
      </c>
      <c r="BU5712" s="5" t="s">
        <v>10844</v>
      </c>
      <c r="BV5712" s="5" t="s">
        <v>844</v>
      </c>
      <c r="BW5712" s="5" t="s">
        <v>3534</v>
      </c>
    </row>
    <row r="5713" spans="51:75" x14ac:dyDescent="0.3">
      <c r="AY5713" s="12" t="e">
        <f>VLOOKUP(C5713,#REF!, 2,FALSE)</f>
        <v>#REF!</v>
      </c>
      <c r="BM5713" s="5" t="s">
        <v>10845</v>
      </c>
      <c r="BN5713" s="5" t="s">
        <v>844</v>
      </c>
      <c r="BO5713" s="5" t="s">
        <v>10846</v>
      </c>
      <c r="BU5713" s="5" t="s">
        <v>10845</v>
      </c>
      <c r="BV5713" s="5" t="s">
        <v>844</v>
      </c>
      <c r="BW5713" s="5" t="s">
        <v>10846</v>
      </c>
    </row>
    <row r="5714" spans="51:75" x14ac:dyDescent="0.3">
      <c r="AY5714" s="12" t="e">
        <f>VLOOKUP(C5714,#REF!, 2,FALSE)</f>
        <v>#REF!</v>
      </c>
      <c r="BM5714" s="5" t="s">
        <v>10847</v>
      </c>
      <c r="BN5714" s="5" t="s">
        <v>1448</v>
      </c>
      <c r="BO5714" s="5" t="s">
        <v>10848</v>
      </c>
      <c r="BU5714" s="5" t="s">
        <v>10847</v>
      </c>
      <c r="BV5714" s="5" t="s">
        <v>1448</v>
      </c>
      <c r="BW5714" s="5" t="s">
        <v>10848</v>
      </c>
    </row>
    <row r="5715" spans="51:75" x14ac:dyDescent="0.3">
      <c r="AY5715" s="12" t="e">
        <f>VLOOKUP(C5715,#REF!, 2,FALSE)</f>
        <v>#REF!</v>
      </c>
      <c r="BM5715" s="5" t="s">
        <v>10849</v>
      </c>
      <c r="BN5715" s="5" t="s">
        <v>806</v>
      </c>
      <c r="BO5715" s="5" t="s">
        <v>10850</v>
      </c>
      <c r="BU5715" s="5" t="s">
        <v>10849</v>
      </c>
      <c r="BV5715" s="5" t="s">
        <v>806</v>
      </c>
      <c r="BW5715" s="5" t="s">
        <v>10850</v>
      </c>
    </row>
    <row r="5716" spans="51:75" x14ac:dyDescent="0.3">
      <c r="AY5716" s="12" t="e">
        <f>VLOOKUP(C5716,#REF!, 2,FALSE)</f>
        <v>#REF!</v>
      </c>
      <c r="BM5716" s="5" t="s">
        <v>10851</v>
      </c>
      <c r="BN5716" s="5" t="s">
        <v>783</v>
      </c>
      <c r="BO5716" s="5" t="s">
        <v>10807</v>
      </c>
      <c r="BU5716" s="5" t="s">
        <v>10851</v>
      </c>
      <c r="BV5716" s="5" t="s">
        <v>783</v>
      </c>
      <c r="BW5716" s="5" t="s">
        <v>10807</v>
      </c>
    </row>
    <row r="5717" spans="51:75" x14ac:dyDescent="0.3">
      <c r="AY5717" s="12" t="e">
        <f>VLOOKUP(C5717,#REF!, 2,FALSE)</f>
        <v>#REF!</v>
      </c>
      <c r="BM5717" s="5" t="s">
        <v>10852</v>
      </c>
      <c r="BN5717" s="5" t="s">
        <v>3088</v>
      </c>
      <c r="BO5717" s="5" t="s">
        <v>10853</v>
      </c>
      <c r="BU5717" s="5" t="s">
        <v>10852</v>
      </c>
      <c r="BV5717" s="5" t="s">
        <v>3088</v>
      </c>
      <c r="BW5717" s="5" t="s">
        <v>10853</v>
      </c>
    </row>
    <row r="5718" spans="51:75" x14ac:dyDescent="0.3">
      <c r="AY5718" s="12" t="e">
        <f>VLOOKUP(C5718,#REF!, 2,FALSE)</f>
        <v>#REF!</v>
      </c>
      <c r="BM5718" s="5" t="s">
        <v>10854</v>
      </c>
      <c r="BN5718" s="5" t="s">
        <v>783</v>
      </c>
      <c r="BO5718" s="5" t="s">
        <v>10855</v>
      </c>
      <c r="BU5718" s="5" t="s">
        <v>10854</v>
      </c>
      <c r="BV5718" s="5" t="s">
        <v>783</v>
      </c>
      <c r="BW5718" s="5" t="s">
        <v>10855</v>
      </c>
    </row>
    <row r="5719" spans="51:75" x14ac:dyDescent="0.3">
      <c r="AY5719" s="12" t="e">
        <f>VLOOKUP(C5719,#REF!, 2,FALSE)</f>
        <v>#REF!</v>
      </c>
      <c r="BM5719" s="5" t="s">
        <v>10856</v>
      </c>
      <c r="BN5719" s="5" t="s">
        <v>781</v>
      </c>
      <c r="BO5719" s="5" t="s">
        <v>10857</v>
      </c>
      <c r="BU5719" s="5" t="s">
        <v>10856</v>
      </c>
      <c r="BV5719" s="5" t="s">
        <v>781</v>
      </c>
      <c r="BW5719" s="5" t="s">
        <v>10857</v>
      </c>
    </row>
    <row r="5720" spans="51:75" x14ac:dyDescent="0.3">
      <c r="AY5720" s="12" t="e">
        <f>VLOOKUP(C5720,#REF!, 2,FALSE)</f>
        <v>#REF!</v>
      </c>
      <c r="BM5720" s="5" t="s">
        <v>10858</v>
      </c>
      <c r="BN5720" s="5" t="s">
        <v>783</v>
      </c>
      <c r="BO5720" s="5" t="s">
        <v>10860</v>
      </c>
      <c r="BU5720" s="5" t="s">
        <v>10858</v>
      </c>
      <c r="BV5720" s="5" t="s">
        <v>783</v>
      </c>
      <c r="BW5720" s="5" t="s">
        <v>10860</v>
      </c>
    </row>
    <row r="5721" spans="51:75" x14ac:dyDescent="0.3">
      <c r="AY5721" s="12" t="e">
        <f>VLOOKUP(C5721,#REF!, 2,FALSE)</f>
        <v>#REF!</v>
      </c>
      <c r="BM5721" s="5" t="s">
        <v>10861</v>
      </c>
      <c r="BN5721" s="5" t="s">
        <v>3092</v>
      </c>
      <c r="BO5721" s="5" t="s">
        <v>9082</v>
      </c>
      <c r="BU5721" s="5" t="s">
        <v>10861</v>
      </c>
      <c r="BV5721" s="5" t="s">
        <v>3092</v>
      </c>
      <c r="BW5721" s="5" t="s">
        <v>9082</v>
      </c>
    </row>
    <row r="5722" spans="51:75" x14ac:dyDescent="0.3">
      <c r="AY5722" s="12" t="e">
        <f>VLOOKUP(C5722,#REF!, 2,FALSE)</f>
        <v>#REF!</v>
      </c>
      <c r="BM5722" s="5" t="s">
        <v>10862</v>
      </c>
      <c r="BN5722" s="5" t="s">
        <v>781</v>
      </c>
      <c r="BO5722" s="5" t="s">
        <v>10855</v>
      </c>
      <c r="BU5722" s="5" t="s">
        <v>10862</v>
      </c>
      <c r="BV5722" s="5" t="s">
        <v>781</v>
      </c>
      <c r="BW5722" s="5" t="s">
        <v>10855</v>
      </c>
    </row>
    <row r="5723" spans="51:75" x14ac:dyDescent="0.3">
      <c r="AY5723" s="12" t="e">
        <f>VLOOKUP(C5723,#REF!, 2,FALSE)</f>
        <v>#REF!</v>
      </c>
      <c r="BM5723" s="5" t="s">
        <v>10863</v>
      </c>
      <c r="BN5723" s="5" t="s">
        <v>3010</v>
      </c>
      <c r="BO5723" s="5" t="s">
        <v>9269</v>
      </c>
      <c r="BU5723" s="5" t="s">
        <v>10863</v>
      </c>
      <c r="BV5723" s="5" t="s">
        <v>3010</v>
      </c>
      <c r="BW5723" s="5" t="s">
        <v>9269</v>
      </c>
    </row>
    <row r="5724" spans="51:75" x14ac:dyDescent="0.3">
      <c r="AY5724" s="12" t="e">
        <f>VLOOKUP(C5724,#REF!, 2,FALSE)</f>
        <v>#REF!</v>
      </c>
      <c r="BM5724" s="5" t="s">
        <v>10864</v>
      </c>
      <c r="BN5724" s="5" t="s">
        <v>1016</v>
      </c>
      <c r="BO5724" s="5" t="s">
        <v>10865</v>
      </c>
      <c r="BU5724" s="5" t="s">
        <v>10864</v>
      </c>
      <c r="BV5724" s="5" t="s">
        <v>1016</v>
      </c>
      <c r="BW5724" s="5" t="s">
        <v>10865</v>
      </c>
    </row>
    <row r="5725" spans="51:75" x14ac:dyDescent="0.3">
      <c r="AY5725" s="12" t="e">
        <f>VLOOKUP(C5725,#REF!, 2,FALSE)</f>
        <v>#REF!</v>
      </c>
      <c r="BM5725" s="5" t="s">
        <v>10866</v>
      </c>
      <c r="BN5725" s="5" t="s">
        <v>1270</v>
      </c>
      <c r="BO5725" s="5" t="s">
        <v>10867</v>
      </c>
      <c r="BU5725" s="5" t="s">
        <v>10866</v>
      </c>
      <c r="BV5725" s="5" t="s">
        <v>1270</v>
      </c>
      <c r="BW5725" s="5" t="s">
        <v>10867</v>
      </c>
    </row>
    <row r="5726" spans="51:75" x14ac:dyDescent="0.3">
      <c r="AY5726" s="12" t="e">
        <f>VLOOKUP(C5726,#REF!, 2,FALSE)</f>
        <v>#REF!</v>
      </c>
      <c r="BM5726" s="5" t="s">
        <v>10869</v>
      </c>
      <c r="BN5726" s="5" t="s">
        <v>633</v>
      </c>
      <c r="BO5726" s="5" t="s">
        <v>10870</v>
      </c>
      <c r="BU5726" s="5" t="s">
        <v>10869</v>
      </c>
      <c r="BV5726" s="5" t="s">
        <v>633</v>
      </c>
      <c r="BW5726" s="5" t="s">
        <v>10870</v>
      </c>
    </row>
    <row r="5727" spans="51:75" x14ac:dyDescent="0.3">
      <c r="AY5727" s="12" t="e">
        <f>VLOOKUP(C5727,#REF!, 2,FALSE)</f>
        <v>#REF!</v>
      </c>
      <c r="BM5727" s="5" t="s">
        <v>2951</v>
      </c>
      <c r="BN5727" s="5" t="s">
        <v>778</v>
      </c>
      <c r="BO5727" s="5" t="s">
        <v>804</v>
      </c>
      <c r="BU5727" s="5" t="s">
        <v>2951</v>
      </c>
      <c r="BV5727" s="5" t="s">
        <v>778</v>
      </c>
      <c r="BW5727" s="5" t="s">
        <v>804</v>
      </c>
    </row>
    <row r="5728" spans="51:75" x14ac:dyDescent="0.3">
      <c r="AY5728" s="12" t="e">
        <f>VLOOKUP(C5728,#REF!, 2,FALSE)</f>
        <v>#REF!</v>
      </c>
      <c r="BM5728" s="5" t="s">
        <v>1932</v>
      </c>
      <c r="BN5728" s="5" t="s">
        <v>664</v>
      </c>
      <c r="BO5728" s="5" t="s">
        <v>10871</v>
      </c>
      <c r="BU5728" s="5" t="s">
        <v>1932</v>
      </c>
      <c r="BV5728" s="5" t="s">
        <v>664</v>
      </c>
      <c r="BW5728" s="5" t="s">
        <v>10871</v>
      </c>
    </row>
    <row r="5729" spans="51:75" x14ac:dyDescent="0.3">
      <c r="AY5729" s="12" t="e">
        <f>VLOOKUP(C5729,#REF!, 2,FALSE)</f>
        <v>#REF!</v>
      </c>
      <c r="BM5729" s="5" t="s">
        <v>10872</v>
      </c>
      <c r="BN5729" s="5" t="s">
        <v>639</v>
      </c>
      <c r="BO5729" s="5" t="s">
        <v>10873</v>
      </c>
      <c r="BU5729" s="5" t="s">
        <v>10872</v>
      </c>
      <c r="BV5729" s="5" t="s">
        <v>639</v>
      </c>
      <c r="BW5729" s="5" t="s">
        <v>10873</v>
      </c>
    </row>
    <row r="5730" spans="51:75" x14ac:dyDescent="0.3">
      <c r="AY5730" s="12" t="e">
        <f>VLOOKUP(C5730,#REF!, 2,FALSE)</f>
        <v>#REF!</v>
      </c>
      <c r="BM5730" s="5" t="s">
        <v>1933</v>
      </c>
      <c r="BN5730" s="5" t="s">
        <v>665</v>
      </c>
      <c r="BO5730" s="5" t="s">
        <v>2935</v>
      </c>
      <c r="BU5730" s="5" t="s">
        <v>1933</v>
      </c>
      <c r="BV5730" s="5" t="s">
        <v>665</v>
      </c>
      <c r="BW5730" s="5" t="s">
        <v>2935</v>
      </c>
    </row>
    <row r="5731" spans="51:75" x14ac:dyDescent="0.3">
      <c r="AY5731" s="12" t="e">
        <f>VLOOKUP(C5731,#REF!, 2,FALSE)</f>
        <v>#REF!</v>
      </c>
      <c r="BM5731" s="5" t="s">
        <v>10874</v>
      </c>
      <c r="BN5731" s="5" t="s">
        <v>3261</v>
      </c>
      <c r="BO5731" s="5" t="s">
        <v>2427</v>
      </c>
      <c r="BU5731" s="5" t="s">
        <v>10874</v>
      </c>
      <c r="BV5731" s="5" t="s">
        <v>3261</v>
      </c>
      <c r="BW5731" s="5" t="s">
        <v>2427</v>
      </c>
    </row>
    <row r="5732" spans="51:75" x14ac:dyDescent="0.3">
      <c r="AY5732" s="12" t="e">
        <f>VLOOKUP(C5732,#REF!, 2,FALSE)</f>
        <v>#REF!</v>
      </c>
      <c r="BM5732" s="5" t="s">
        <v>10875</v>
      </c>
      <c r="BN5732" s="5" t="s">
        <v>2986</v>
      </c>
      <c r="BO5732" s="5" t="s">
        <v>2502</v>
      </c>
      <c r="BU5732" s="5" t="s">
        <v>10875</v>
      </c>
      <c r="BV5732" s="5" t="s">
        <v>2986</v>
      </c>
      <c r="BW5732" s="5" t="s">
        <v>2502</v>
      </c>
    </row>
    <row r="5733" spans="51:75" x14ac:dyDescent="0.3">
      <c r="AY5733" s="12" t="e">
        <f>VLOOKUP(C5733,#REF!, 2,FALSE)</f>
        <v>#REF!</v>
      </c>
      <c r="BM5733" s="5" t="s">
        <v>10876</v>
      </c>
      <c r="BN5733" s="5" t="s">
        <v>664</v>
      </c>
      <c r="BO5733" s="5" t="s">
        <v>2986</v>
      </c>
      <c r="BU5733" s="5" t="s">
        <v>10876</v>
      </c>
      <c r="BV5733" s="5" t="s">
        <v>664</v>
      </c>
      <c r="BW5733" s="5" t="s">
        <v>2986</v>
      </c>
    </row>
    <row r="5734" spans="51:75" x14ac:dyDescent="0.3">
      <c r="AY5734" s="12" t="e">
        <f>VLOOKUP(C5734,#REF!, 2,FALSE)</f>
        <v>#REF!</v>
      </c>
      <c r="BM5734" s="5" t="s">
        <v>1934</v>
      </c>
      <c r="BN5734" s="5" t="s">
        <v>1345</v>
      </c>
      <c r="BO5734" s="5" t="s">
        <v>908</v>
      </c>
      <c r="BU5734" s="5" t="s">
        <v>1934</v>
      </c>
      <c r="BV5734" s="5" t="s">
        <v>1345</v>
      </c>
      <c r="BW5734" s="5" t="s">
        <v>908</v>
      </c>
    </row>
    <row r="5735" spans="51:75" x14ac:dyDescent="0.3">
      <c r="AY5735" s="12" t="e">
        <f>VLOOKUP(C5735,#REF!, 2,FALSE)</f>
        <v>#REF!</v>
      </c>
      <c r="BM5735" s="5" t="s">
        <v>1935</v>
      </c>
      <c r="BN5735" s="5" t="s">
        <v>706</v>
      </c>
      <c r="BO5735" s="5" t="s">
        <v>9223</v>
      </c>
      <c r="BU5735" s="5" t="s">
        <v>1935</v>
      </c>
      <c r="BV5735" s="5" t="s">
        <v>706</v>
      </c>
      <c r="BW5735" s="5" t="s">
        <v>9223</v>
      </c>
    </row>
    <row r="5736" spans="51:75" x14ac:dyDescent="0.3">
      <c r="AY5736" s="12" t="e">
        <f>VLOOKUP(C5736,#REF!, 2,FALSE)</f>
        <v>#REF!</v>
      </c>
      <c r="BM5736" s="5" t="s">
        <v>10877</v>
      </c>
      <c r="BN5736" s="5" t="s">
        <v>660</v>
      </c>
      <c r="BO5736" s="5" t="s">
        <v>622</v>
      </c>
      <c r="BU5736" s="5" t="s">
        <v>10877</v>
      </c>
      <c r="BV5736" s="5" t="s">
        <v>660</v>
      </c>
      <c r="BW5736" s="5" t="s">
        <v>622</v>
      </c>
    </row>
    <row r="5737" spans="51:75" x14ac:dyDescent="0.3">
      <c r="AY5737" s="12" t="e">
        <f>VLOOKUP(C5737,#REF!, 2,FALSE)</f>
        <v>#REF!</v>
      </c>
      <c r="BM5737" s="5" t="s">
        <v>10878</v>
      </c>
      <c r="BN5737" s="5" t="s">
        <v>1345</v>
      </c>
      <c r="BO5737" s="5" t="s">
        <v>4064</v>
      </c>
      <c r="BU5737" s="5" t="s">
        <v>10878</v>
      </c>
      <c r="BV5737" s="5" t="s">
        <v>1345</v>
      </c>
      <c r="BW5737" s="5" t="s">
        <v>4064</v>
      </c>
    </row>
    <row r="5738" spans="51:75" x14ac:dyDescent="0.3">
      <c r="AY5738" s="12" t="e">
        <f>VLOOKUP(C5738,#REF!, 2,FALSE)</f>
        <v>#REF!</v>
      </c>
      <c r="BM5738" s="5" t="s">
        <v>10879</v>
      </c>
      <c r="BN5738" s="5" t="s">
        <v>778</v>
      </c>
      <c r="BO5738" s="5" t="s">
        <v>10618</v>
      </c>
      <c r="BU5738" s="5" t="s">
        <v>10879</v>
      </c>
      <c r="BV5738" s="5" t="s">
        <v>778</v>
      </c>
      <c r="BW5738" s="5" t="s">
        <v>10618</v>
      </c>
    </row>
    <row r="5739" spans="51:75" x14ac:dyDescent="0.3">
      <c r="AY5739" s="12" t="e">
        <f>VLOOKUP(C5739,#REF!, 2,FALSE)</f>
        <v>#REF!</v>
      </c>
      <c r="BM5739" s="5" t="s">
        <v>2955</v>
      </c>
      <c r="BN5739" s="5" t="s">
        <v>931</v>
      </c>
      <c r="BO5739" s="5" t="s">
        <v>10880</v>
      </c>
      <c r="BU5739" s="5" t="s">
        <v>2955</v>
      </c>
      <c r="BV5739" s="5" t="s">
        <v>931</v>
      </c>
      <c r="BW5739" s="5" t="s">
        <v>10880</v>
      </c>
    </row>
    <row r="5740" spans="51:75" x14ac:dyDescent="0.3">
      <c r="AY5740" s="12" t="e">
        <f>VLOOKUP(C5740,#REF!, 2,FALSE)</f>
        <v>#REF!</v>
      </c>
      <c r="BM5740" s="5" t="s">
        <v>10881</v>
      </c>
      <c r="BN5740" s="5" t="s">
        <v>3261</v>
      </c>
      <c r="BO5740" s="5" t="s">
        <v>10882</v>
      </c>
      <c r="BU5740" s="5" t="s">
        <v>10881</v>
      </c>
      <c r="BV5740" s="5" t="s">
        <v>3261</v>
      </c>
      <c r="BW5740" s="5" t="s">
        <v>10882</v>
      </c>
    </row>
    <row r="5741" spans="51:75" x14ac:dyDescent="0.3">
      <c r="AY5741" s="12" t="e">
        <f>VLOOKUP(C5741,#REF!, 2,FALSE)</f>
        <v>#REF!</v>
      </c>
      <c r="BM5741" s="5" t="s">
        <v>10883</v>
      </c>
      <c r="BN5741" s="5" t="s">
        <v>3261</v>
      </c>
      <c r="BO5741" s="5" t="s">
        <v>5663</v>
      </c>
      <c r="BU5741" s="5" t="s">
        <v>10883</v>
      </c>
      <c r="BV5741" s="5" t="s">
        <v>3261</v>
      </c>
      <c r="BW5741" s="5" t="s">
        <v>5663</v>
      </c>
    </row>
    <row r="5742" spans="51:75" x14ac:dyDescent="0.3">
      <c r="AY5742" s="12" t="e">
        <f>VLOOKUP(C5742,#REF!, 2,FALSE)</f>
        <v>#REF!</v>
      </c>
      <c r="BM5742" s="5" t="s">
        <v>1936</v>
      </c>
      <c r="BN5742" s="5" t="s">
        <v>640</v>
      </c>
      <c r="BO5742" s="5" t="s">
        <v>5000</v>
      </c>
      <c r="BU5742" s="5" t="s">
        <v>1936</v>
      </c>
      <c r="BV5742" s="5" t="s">
        <v>640</v>
      </c>
      <c r="BW5742" s="5" t="s">
        <v>5000</v>
      </c>
    </row>
    <row r="5743" spans="51:75" x14ac:dyDescent="0.3">
      <c r="AY5743" s="12" t="e">
        <f>VLOOKUP(C5743,#REF!, 2,FALSE)</f>
        <v>#REF!</v>
      </c>
      <c r="BM5743" s="5" t="s">
        <v>10884</v>
      </c>
      <c r="BN5743" s="5" t="s">
        <v>865</v>
      </c>
      <c r="BO5743" s="5" t="s">
        <v>961</v>
      </c>
      <c r="BU5743" s="5" t="s">
        <v>10884</v>
      </c>
      <c r="BV5743" s="5" t="s">
        <v>865</v>
      </c>
      <c r="BW5743" s="5" t="s">
        <v>961</v>
      </c>
    </row>
    <row r="5744" spans="51:75" x14ac:dyDescent="0.3">
      <c r="AY5744" s="12" t="e">
        <f>VLOOKUP(C5744,#REF!, 2,FALSE)</f>
        <v>#REF!</v>
      </c>
      <c r="BM5744" s="5" t="s">
        <v>10885</v>
      </c>
      <c r="BN5744" s="5" t="s">
        <v>774</v>
      </c>
      <c r="BO5744" s="5" t="s">
        <v>7901</v>
      </c>
      <c r="BU5744" s="5" t="s">
        <v>10885</v>
      </c>
      <c r="BV5744" s="5" t="s">
        <v>774</v>
      </c>
      <c r="BW5744" s="5" t="s">
        <v>7901</v>
      </c>
    </row>
    <row r="5745" spans="51:75" x14ac:dyDescent="0.3">
      <c r="AY5745" s="12" t="e">
        <f>VLOOKUP(C5745,#REF!, 2,FALSE)</f>
        <v>#REF!</v>
      </c>
      <c r="BM5745" s="5" t="s">
        <v>10886</v>
      </c>
      <c r="BN5745" s="5" t="s">
        <v>618</v>
      </c>
      <c r="BO5745" s="5" t="s">
        <v>773</v>
      </c>
      <c r="BU5745" s="5" t="s">
        <v>10886</v>
      </c>
      <c r="BV5745" s="5" t="s">
        <v>618</v>
      </c>
      <c r="BW5745" s="5" t="s">
        <v>773</v>
      </c>
    </row>
    <row r="5746" spans="51:75" x14ac:dyDescent="0.3">
      <c r="AY5746" s="12" t="e">
        <f>VLOOKUP(C5746,#REF!, 2,FALSE)</f>
        <v>#REF!</v>
      </c>
      <c r="BM5746" s="5" t="s">
        <v>10887</v>
      </c>
      <c r="BN5746" s="5" t="s">
        <v>805</v>
      </c>
      <c r="BO5746" s="5" t="s">
        <v>2986</v>
      </c>
      <c r="BU5746" s="5" t="s">
        <v>10887</v>
      </c>
      <c r="BV5746" s="5" t="s">
        <v>805</v>
      </c>
      <c r="BW5746" s="5" t="s">
        <v>2986</v>
      </c>
    </row>
    <row r="5747" spans="51:75" x14ac:dyDescent="0.3">
      <c r="AY5747" s="12" t="e">
        <f>VLOOKUP(C5747,#REF!, 2,FALSE)</f>
        <v>#REF!</v>
      </c>
      <c r="BM5747" s="5" t="s">
        <v>10888</v>
      </c>
      <c r="BN5747" s="5" t="s">
        <v>783</v>
      </c>
      <c r="BO5747" s="5" t="s">
        <v>10889</v>
      </c>
      <c r="BU5747" s="5" t="s">
        <v>10888</v>
      </c>
      <c r="BV5747" s="5" t="s">
        <v>783</v>
      </c>
      <c r="BW5747" s="5" t="s">
        <v>10889</v>
      </c>
    </row>
    <row r="5748" spans="51:75" x14ac:dyDescent="0.3">
      <c r="AY5748" s="12" t="e">
        <f>VLOOKUP(C5748,#REF!, 2,FALSE)</f>
        <v>#REF!</v>
      </c>
      <c r="BM5748" s="5" t="s">
        <v>1937</v>
      </c>
      <c r="BN5748" s="5" t="s">
        <v>783</v>
      </c>
      <c r="BO5748" s="5" t="s">
        <v>860</v>
      </c>
      <c r="BU5748" s="5" t="s">
        <v>1937</v>
      </c>
      <c r="BV5748" s="5" t="s">
        <v>783</v>
      </c>
      <c r="BW5748" s="5" t="s">
        <v>860</v>
      </c>
    </row>
    <row r="5749" spans="51:75" x14ac:dyDescent="0.3">
      <c r="AY5749" s="12" t="e">
        <f>VLOOKUP(C5749,#REF!, 2,FALSE)</f>
        <v>#REF!</v>
      </c>
      <c r="BM5749" s="5" t="s">
        <v>10890</v>
      </c>
      <c r="BN5749" s="5" t="s">
        <v>926</v>
      </c>
      <c r="BO5749" s="5" t="s">
        <v>712</v>
      </c>
      <c r="BU5749" s="5" t="s">
        <v>10890</v>
      </c>
      <c r="BV5749" s="5" t="s">
        <v>926</v>
      </c>
      <c r="BW5749" s="5" t="s">
        <v>712</v>
      </c>
    </row>
    <row r="5750" spans="51:75" x14ac:dyDescent="0.3">
      <c r="AY5750" s="12" t="e">
        <f>VLOOKUP(C5750,#REF!, 2,FALSE)</f>
        <v>#REF!</v>
      </c>
      <c r="BM5750" s="5" t="s">
        <v>10892</v>
      </c>
      <c r="BN5750" s="5" t="s">
        <v>664</v>
      </c>
      <c r="BO5750" s="5" t="s">
        <v>10893</v>
      </c>
      <c r="BU5750" s="5" t="s">
        <v>10892</v>
      </c>
      <c r="BV5750" s="5" t="s">
        <v>664</v>
      </c>
      <c r="BW5750" s="5" t="s">
        <v>10893</v>
      </c>
    </row>
    <row r="5751" spans="51:75" x14ac:dyDescent="0.3">
      <c r="AY5751" s="12" t="e">
        <f>VLOOKUP(C5751,#REF!, 2,FALSE)</f>
        <v>#REF!</v>
      </c>
      <c r="BM5751" s="5" t="s">
        <v>2946</v>
      </c>
      <c r="BN5751" s="5" t="s">
        <v>790</v>
      </c>
      <c r="BO5751" s="5" t="s">
        <v>1779</v>
      </c>
      <c r="BU5751" s="5" t="s">
        <v>2946</v>
      </c>
      <c r="BV5751" s="5" t="s">
        <v>790</v>
      </c>
      <c r="BW5751" s="5" t="s">
        <v>1779</v>
      </c>
    </row>
    <row r="5752" spans="51:75" x14ac:dyDescent="0.3">
      <c r="AY5752" s="12" t="e">
        <f>VLOOKUP(C5752,#REF!, 2,FALSE)</f>
        <v>#REF!</v>
      </c>
      <c r="BM5752" s="5" t="s">
        <v>10895</v>
      </c>
      <c r="BN5752" s="5" t="s">
        <v>929</v>
      </c>
      <c r="BO5752" s="5" t="s">
        <v>3499</v>
      </c>
      <c r="BU5752" s="5" t="s">
        <v>10895</v>
      </c>
      <c r="BV5752" s="5" t="s">
        <v>929</v>
      </c>
      <c r="BW5752" s="5" t="s">
        <v>3499</v>
      </c>
    </row>
    <row r="5753" spans="51:75" x14ac:dyDescent="0.3">
      <c r="AY5753" s="12" t="e">
        <f>VLOOKUP(C5753,#REF!, 2,FALSE)</f>
        <v>#REF!</v>
      </c>
      <c r="BM5753" s="5" t="s">
        <v>10896</v>
      </c>
      <c r="BN5753" s="5" t="s">
        <v>1073</v>
      </c>
      <c r="BO5753" s="5" t="s">
        <v>10897</v>
      </c>
      <c r="BU5753" s="5" t="s">
        <v>10896</v>
      </c>
      <c r="BV5753" s="5" t="s">
        <v>1073</v>
      </c>
      <c r="BW5753" s="5" t="s">
        <v>10897</v>
      </c>
    </row>
    <row r="5754" spans="51:75" x14ac:dyDescent="0.3">
      <c r="AY5754" s="12" t="e">
        <f>VLOOKUP(C5754,#REF!, 2,FALSE)</f>
        <v>#REF!</v>
      </c>
      <c r="BM5754" s="5" t="s">
        <v>2954</v>
      </c>
      <c r="BN5754" s="5" t="s">
        <v>665</v>
      </c>
      <c r="BO5754" s="5" t="s">
        <v>10898</v>
      </c>
      <c r="BU5754" s="5" t="s">
        <v>2954</v>
      </c>
      <c r="BV5754" s="5" t="s">
        <v>665</v>
      </c>
      <c r="BW5754" s="5" t="s">
        <v>10898</v>
      </c>
    </row>
    <row r="5755" spans="51:75" x14ac:dyDescent="0.3">
      <c r="AY5755" s="12" t="e">
        <f>VLOOKUP(C5755,#REF!, 2,FALSE)</f>
        <v>#REF!</v>
      </c>
      <c r="BM5755" s="5" t="s">
        <v>10899</v>
      </c>
      <c r="BN5755" s="5" t="s">
        <v>852</v>
      </c>
      <c r="BO5755" s="5" t="s">
        <v>8648</v>
      </c>
      <c r="BU5755" s="5" t="s">
        <v>10899</v>
      </c>
      <c r="BV5755" s="5" t="s">
        <v>852</v>
      </c>
      <c r="BW5755" s="5" t="s">
        <v>8648</v>
      </c>
    </row>
    <row r="5756" spans="51:75" x14ac:dyDescent="0.3">
      <c r="AY5756" s="12" t="e">
        <f>VLOOKUP(C5756,#REF!, 2,FALSE)</f>
        <v>#REF!</v>
      </c>
      <c r="BM5756" s="5" t="s">
        <v>1938</v>
      </c>
      <c r="BN5756" s="5" t="s">
        <v>926</v>
      </c>
      <c r="BO5756" s="5" t="s">
        <v>1731</v>
      </c>
      <c r="BU5756" s="5" t="s">
        <v>1938</v>
      </c>
      <c r="BV5756" s="5" t="s">
        <v>926</v>
      </c>
      <c r="BW5756" s="5" t="s">
        <v>1731</v>
      </c>
    </row>
    <row r="5757" spans="51:75" x14ac:dyDescent="0.3">
      <c r="AY5757" s="12" t="e">
        <f>VLOOKUP(C5757,#REF!, 2,FALSE)</f>
        <v>#REF!</v>
      </c>
      <c r="BM5757" s="5" t="s">
        <v>10900</v>
      </c>
      <c r="BN5757" s="5" t="s">
        <v>940</v>
      </c>
      <c r="BO5757" s="5" t="s">
        <v>2986</v>
      </c>
      <c r="BU5757" s="5" t="s">
        <v>10900</v>
      </c>
      <c r="BV5757" s="5" t="s">
        <v>940</v>
      </c>
      <c r="BW5757" s="5" t="s">
        <v>2986</v>
      </c>
    </row>
    <row r="5758" spans="51:75" x14ac:dyDescent="0.3">
      <c r="AY5758" s="12" t="e">
        <f>VLOOKUP(C5758,#REF!, 2,FALSE)</f>
        <v>#REF!</v>
      </c>
      <c r="BM5758" s="5" t="s">
        <v>1939</v>
      </c>
      <c r="BN5758" s="5" t="s">
        <v>623</v>
      </c>
      <c r="BO5758" s="5" t="s">
        <v>10901</v>
      </c>
      <c r="BU5758" s="5" t="s">
        <v>1939</v>
      </c>
      <c r="BV5758" s="5" t="s">
        <v>623</v>
      </c>
      <c r="BW5758" s="5" t="s">
        <v>10901</v>
      </c>
    </row>
    <row r="5759" spans="51:75" x14ac:dyDescent="0.3">
      <c r="AY5759" s="12" t="e">
        <f>VLOOKUP(C5759,#REF!, 2,FALSE)</f>
        <v>#REF!</v>
      </c>
      <c r="BM5759" s="5" t="s">
        <v>10902</v>
      </c>
      <c r="BN5759" s="5" t="s">
        <v>844</v>
      </c>
      <c r="BO5759" s="5" t="s">
        <v>1129</v>
      </c>
      <c r="BU5759" s="5" t="s">
        <v>10902</v>
      </c>
      <c r="BV5759" s="5" t="s">
        <v>844</v>
      </c>
      <c r="BW5759" s="5" t="s">
        <v>1129</v>
      </c>
    </row>
    <row r="5760" spans="51:75" x14ac:dyDescent="0.3">
      <c r="AY5760" s="12" t="e">
        <f>VLOOKUP(C5760,#REF!, 2,FALSE)</f>
        <v>#REF!</v>
      </c>
      <c r="BM5760" s="5" t="s">
        <v>1940</v>
      </c>
      <c r="BN5760" s="5" t="s">
        <v>926</v>
      </c>
      <c r="BO5760" s="5" t="s">
        <v>5261</v>
      </c>
      <c r="BU5760" s="5" t="s">
        <v>1940</v>
      </c>
      <c r="BV5760" s="5" t="s">
        <v>926</v>
      </c>
      <c r="BW5760" s="5" t="s">
        <v>5261</v>
      </c>
    </row>
    <row r="5761" spans="51:75" x14ac:dyDescent="0.3">
      <c r="AY5761" s="12" t="e">
        <f>VLOOKUP(C5761,#REF!, 2,FALSE)</f>
        <v>#REF!</v>
      </c>
      <c r="BM5761" s="5" t="s">
        <v>1941</v>
      </c>
      <c r="BN5761" s="5" t="s">
        <v>3010</v>
      </c>
      <c r="BO5761" s="5" t="s">
        <v>10903</v>
      </c>
      <c r="BU5761" s="5" t="s">
        <v>1941</v>
      </c>
      <c r="BV5761" s="5" t="s">
        <v>3010</v>
      </c>
      <c r="BW5761" s="5" t="s">
        <v>10903</v>
      </c>
    </row>
    <row r="5762" spans="51:75" x14ac:dyDescent="0.3">
      <c r="AY5762" s="12" t="e">
        <f>VLOOKUP(C5762,#REF!, 2,FALSE)</f>
        <v>#REF!</v>
      </c>
      <c r="BM5762" s="5" t="s">
        <v>10904</v>
      </c>
      <c r="BN5762" s="5" t="s">
        <v>614</v>
      </c>
      <c r="BO5762" s="5" t="s">
        <v>10905</v>
      </c>
      <c r="BU5762" s="5" t="s">
        <v>10904</v>
      </c>
      <c r="BV5762" s="5" t="s">
        <v>614</v>
      </c>
      <c r="BW5762" s="5" t="s">
        <v>10905</v>
      </c>
    </row>
    <row r="5763" spans="51:75" x14ac:dyDescent="0.3">
      <c r="AY5763" s="12" t="e">
        <f>VLOOKUP(C5763,#REF!, 2,FALSE)</f>
        <v>#REF!</v>
      </c>
      <c r="BM5763" s="5" t="s">
        <v>10906</v>
      </c>
      <c r="BN5763" s="5" t="s">
        <v>3007</v>
      </c>
      <c r="BO5763" s="5" t="s">
        <v>1336</v>
      </c>
      <c r="BU5763" s="5" t="s">
        <v>10906</v>
      </c>
      <c r="BV5763" s="5" t="s">
        <v>3007</v>
      </c>
      <c r="BW5763" s="5" t="s">
        <v>1336</v>
      </c>
    </row>
    <row r="5764" spans="51:75" x14ac:dyDescent="0.3">
      <c r="AY5764" s="12" t="e">
        <f>VLOOKUP(C5764,#REF!, 2,FALSE)</f>
        <v>#REF!</v>
      </c>
      <c r="BM5764" s="5" t="s">
        <v>1942</v>
      </c>
      <c r="BN5764" s="5" t="s">
        <v>664</v>
      </c>
      <c r="BO5764" s="5" t="s">
        <v>10247</v>
      </c>
      <c r="BU5764" s="5" t="s">
        <v>1942</v>
      </c>
      <c r="BV5764" s="5" t="s">
        <v>664</v>
      </c>
      <c r="BW5764" s="5" t="s">
        <v>10247</v>
      </c>
    </row>
    <row r="5765" spans="51:75" x14ac:dyDescent="0.3">
      <c r="AY5765" s="12" t="e">
        <f>VLOOKUP(C5765,#REF!, 2,FALSE)</f>
        <v>#REF!</v>
      </c>
      <c r="BM5765" s="5" t="s">
        <v>10907</v>
      </c>
      <c r="BN5765" s="5" t="s">
        <v>625</v>
      </c>
      <c r="BO5765" s="5" t="s">
        <v>10908</v>
      </c>
      <c r="BU5765" s="5" t="s">
        <v>10907</v>
      </c>
      <c r="BV5765" s="5" t="s">
        <v>625</v>
      </c>
      <c r="BW5765" s="5" t="s">
        <v>10908</v>
      </c>
    </row>
    <row r="5766" spans="51:75" x14ac:dyDescent="0.3">
      <c r="AY5766" s="12" t="e">
        <f>VLOOKUP(C5766,#REF!, 2,FALSE)</f>
        <v>#REF!</v>
      </c>
      <c r="BM5766" s="5" t="s">
        <v>10909</v>
      </c>
      <c r="BN5766" s="5" t="s">
        <v>3261</v>
      </c>
      <c r="BO5766" s="5" t="s">
        <v>1015</v>
      </c>
      <c r="BU5766" s="5" t="s">
        <v>10909</v>
      </c>
      <c r="BV5766" s="5" t="s">
        <v>3261</v>
      </c>
      <c r="BW5766" s="5" t="s">
        <v>1015</v>
      </c>
    </row>
    <row r="5767" spans="51:75" x14ac:dyDescent="0.3">
      <c r="AY5767" s="12" t="e">
        <f>VLOOKUP(C5767,#REF!, 2,FALSE)</f>
        <v>#REF!</v>
      </c>
      <c r="BM5767" s="5" t="s">
        <v>1943</v>
      </c>
      <c r="BN5767" s="5" t="s">
        <v>3261</v>
      </c>
      <c r="BO5767" s="5" t="s">
        <v>4814</v>
      </c>
      <c r="BU5767" s="5" t="s">
        <v>1943</v>
      </c>
      <c r="BV5767" s="5" t="s">
        <v>3261</v>
      </c>
      <c r="BW5767" s="5" t="s">
        <v>4814</v>
      </c>
    </row>
    <row r="5768" spans="51:75" x14ac:dyDescent="0.3">
      <c r="AY5768" s="12" t="e">
        <f>VLOOKUP(C5768,#REF!, 2,FALSE)</f>
        <v>#REF!</v>
      </c>
      <c r="BM5768" s="5" t="s">
        <v>10910</v>
      </c>
      <c r="BN5768" s="5" t="s">
        <v>3092</v>
      </c>
      <c r="BO5768" s="5" t="s">
        <v>10911</v>
      </c>
      <c r="BU5768" s="5" t="s">
        <v>10910</v>
      </c>
      <c r="BV5768" s="5" t="s">
        <v>3092</v>
      </c>
      <c r="BW5768" s="5" t="s">
        <v>10911</v>
      </c>
    </row>
    <row r="5769" spans="51:75" x14ac:dyDescent="0.3">
      <c r="AY5769" s="12" t="e">
        <f>VLOOKUP(C5769,#REF!, 2,FALSE)</f>
        <v>#REF!</v>
      </c>
      <c r="BM5769" s="5" t="s">
        <v>10912</v>
      </c>
      <c r="BN5769" s="5" t="s">
        <v>3092</v>
      </c>
      <c r="BO5769" s="5" t="s">
        <v>10913</v>
      </c>
      <c r="BU5769" s="5" t="s">
        <v>10912</v>
      </c>
      <c r="BV5769" s="5" t="s">
        <v>3092</v>
      </c>
      <c r="BW5769" s="5" t="s">
        <v>10913</v>
      </c>
    </row>
    <row r="5770" spans="51:75" x14ac:dyDescent="0.3">
      <c r="AY5770" s="12" t="e">
        <f>VLOOKUP(C5770,#REF!, 2,FALSE)</f>
        <v>#REF!</v>
      </c>
      <c r="BM5770" s="5" t="s">
        <v>10914</v>
      </c>
      <c r="BN5770" s="5" t="s">
        <v>672</v>
      </c>
      <c r="BO5770" s="5" t="s">
        <v>7812</v>
      </c>
      <c r="BU5770" s="5" t="s">
        <v>10914</v>
      </c>
      <c r="BV5770" s="5" t="s">
        <v>672</v>
      </c>
      <c r="BW5770" s="5" t="s">
        <v>7812</v>
      </c>
    </row>
    <row r="5771" spans="51:75" x14ac:dyDescent="0.3">
      <c r="AY5771" s="12" t="e">
        <f>VLOOKUP(C5771,#REF!, 2,FALSE)</f>
        <v>#REF!</v>
      </c>
      <c r="BM5771" s="5" t="s">
        <v>10915</v>
      </c>
      <c r="BN5771" s="5" t="s">
        <v>1016</v>
      </c>
      <c r="BO5771" s="5" t="s">
        <v>10916</v>
      </c>
      <c r="BU5771" s="5" t="s">
        <v>10915</v>
      </c>
      <c r="BV5771" s="5" t="s">
        <v>1016</v>
      </c>
      <c r="BW5771" s="5" t="s">
        <v>10916</v>
      </c>
    </row>
    <row r="5772" spans="51:75" x14ac:dyDescent="0.3">
      <c r="AY5772" s="12" t="e">
        <f>VLOOKUP(C5772,#REF!, 2,FALSE)</f>
        <v>#REF!</v>
      </c>
      <c r="BM5772" s="5" t="s">
        <v>2962</v>
      </c>
      <c r="BN5772" s="5" t="s">
        <v>616</v>
      </c>
      <c r="BO5772" s="5" t="s">
        <v>10917</v>
      </c>
      <c r="BU5772" s="5" t="s">
        <v>2962</v>
      </c>
      <c r="BV5772" s="5" t="s">
        <v>616</v>
      </c>
      <c r="BW5772" s="5" t="s">
        <v>10917</v>
      </c>
    </row>
    <row r="5773" spans="51:75" x14ac:dyDescent="0.3">
      <c r="AY5773" s="12" t="e">
        <f>VLOOKUP(C5773,#REF!, 2,FALSE)</f>
        <v>#REF!</v>
      </c>
      <c r="BM5773" s="5" t="s">
        <v>2960</v>
      </c>
      <c r="BN5773" s="5" t="s">
        <v>855</v>
      </c>
      <c r="BO5773" s="5" t="s">
        <v>10918</v>
      </c>
      <c r="BU5773" s="5" t="s">
        <v>2960</v>
      </c>
      <c r="BV5773" s="5" t="s">
        <v>855</v>
      </c>
      <c r="BW5773" s="5" t="s">
        <v>10918</v>
      </c>
    </row>
    <row r="5774" spans="51:75" x14ac:dyDescent="0.3">
      <c r="AY5774" s="12" t="e">
        <f>VLOOKUP(C5774,#REF!, 2,FALSE)</f>
        <v>#REF!</v>
      </c>
      <c r="BM5774" s="5" t="s">
        <v>10920</v>
      </c>
      <c r="BN5774" s="5" t="s">
        <v>3088</v>
      </c>
      <c r="BO5774" s="5" t="s">
        <v>1014</v>
      </c>
      <c r="BU5774" s="5" t="s">
        <v>10920</v>
      </c>
      <c r="BV5774" s="5" t="s">
        <v>3088</v>
      </c>
      <c r="BW5774" s="5" t="s">
        <v>1014</v>
      </c>
    </row>
    <row r="5775" spans="51:75" x14ac:dyDescent="0.3">
      <c r="AY5775" s="12" t="e">
        <f>VLOOKUP(C5775,#REF!, 2,FALSE)</f>
        <v>#REF!</v>
      </c>
      <c r="BM5775" s="5" t="s">
        <v>10921</v>
      </c>
      <c r="BN5775" s="5" t="s">
        <v>855</v>
      </c>
      <c r="BO5775" s="5" t="s">
        <v>4419</v>
      </c>
      <c r="BU5775" s="5" t="s">
        <v>10921</v>
      </c>
      <c r="BV5775" s="5" t="s">
        <v>855</v>
      </c>
      <c r="BW5775" s="5" t="s">
        <v>4419</v>
      </c>
    </row>
    <row r="5776" spans="51:75" x14ac:dyDescent="0.3">
      <c r="AY5776" s="12" t="e">
        <f>VLOOKUP(C5776,#REF!, 2,FALSE)</f>
        <v>#REF!</v>
      </c>
      <c r="BM5776" s="5" t="s">
        <v>10922</v>
      </c>
      <c r="BN5776" s="5" t="s">
        <v>778</v>
      </c>
      <c r="BO5776" s="5" t="s">
        <v>10923</v>
      </c>
      <c r="BU5776" s="5" t="s">
        <v>10922</v>
      </c>
      <c r="BV5776" s="5" t="s">
        <v>778</v>
      </c>
      <c r="BW5776" s="5" t="s">
        <v>10923</v>
      </c>
    </row>
    <row r="5777" spans="51:75" x14ac:dyDescent="0.3">
      <c r="AY5777" s="12" t="e">
        <f>VLOOKUP(C5777,#REF!, 2,FALSE)</f>
        <v>#REF!</v>
      </c>
      <c r="BM5777" s="5" t="s">
        <v>10924</v>
      </c>
      <c r="BN5777" s="5" t="s">
        <v>739</v>
      </c>
      <c r="BO5777" s="5" t="s">
        <v>10925</v>
      </c>
      <c r="BU5777" s="5" t="s">
        <v>10924</v>
      </c>
      <c r="BV5777" s="5" t="s">
        <v>739</v>
      </c>
      <c r="BW5777" s="5" t="s">
        <v>10925</v>
      </c>
    </row>
    <row r="5778" spans="51:75" x14ac:dyDescent="0.3">
      <c r="AY5778" s="12" t="e">
        <f>VLOOKUP(C5778,#REF!, 2,FALSE)</f>
        <v>#REF!</v>
      </c>
      <c r="BM5778" s="5" t="s">
        <v>10926</v>
      </c>
      <c r="BN5778" s="5" t="s">
        <v>806</v>
      </c>
      <c r="BO5778" s="5" t="s">
        <v>10927</v>
      </c>
      <c r="BU5778" s="5" t="s">
        <v>10926</v>
      </c>
      <c r="BV5778" s="5" t="s">
        <v>806</v>
      </c>
      <c r="BW5778" s="5" t="s">
        <v>10927</v>
      </c>
    </row>
    <row r="5779" spans="51:75" x14ac:dyDescent="0.3">
      <c r="AY5779" s="12" t="e">
        <f>VLOOKUP(C5779,#REF!, 2,FALSE)</f>
        <v>#REF!</v>
      </c>
      <c r="BM5779" s="5" t="s">
        <v>10928</v>
      </c>
      <c r="BN5779" s="5" t="s">
        <v>855</v>
      </c>
      <c r="BO5779" s="5" t="s">
        <v>2986</v>
      </c>
      <c r="BU5779" s="5" t="s">
        <v>10928</v>
      </c>
      <c r="BV5779" s="5" t="s">
        <v>855</v>
      </c>
      <c r="BW5779" s="5" t="s">
        <v>2986</v>
      </c>
    </row>
    <row r="5780" spans="51:75" x14ac:dyDescent="0.3">
      <c r="AY5780" s="12" t="e">
        <f>VLOOKUP(C5780,#REF!, 2,FALSE)</f>
        <v>#REF!</v>
      </c>
      <c r="BM5780" s="5" t="s">
        <v>10929</v>
      </c>
      <c r="BN5780" s="5" t="s">
        <v>3261</v>
      </c>
      <c r="BO5780" s="5" t="s">
        <v>8666</v>
      </c>
      <c r="BU5780" s="5" t="s">
        <v>10929</v>
      </c>
      <c r="BV5780" s="5" t="s">
        <v>3261</v>
      </c>
      <c r="BW5780" s="5" t="s">
        <v>8666</v>
      </c>
    </row>
    <row r="5781" spans="51:75" x14ac:dyDescent="0.3">
      <c r="AY5781" s="12" t="e">
        <f>VLOOKUP(C5781,#REF!, 2,FALSE)</f>
        <v>#REF!</v>
      </c>
      <c r="BM5781" s="5" t="s">
        <v>10930</v>
      </c>
      <c r="BN5781" s="5" t="s">
        <v>855</v>
      </c>
      <c r="BO5781" s="5" t="s">
        <v>2986</v>
      </c>
      <c r="BU5781" s="5" t="s">
        <v>10930</v>
      </c>
      <c r="BV5781" s="5" t="s">
        <v>855</v>
      </c>
      <c r="BW5781" s="5" t="s">
        <v>2986</v>
      </c>
    </row>
    <row r="5782" spans="51:75" x14ac:dyDescent="0.3">
      <c r="AY5782" s="12" t="e">
        <f>VLOOKUP(C5782,#REF!, 2,FALSE)</f>
        <v>#REF!</v>
      </c>
      <c r="BM5782" s="5" t="s">
        <v>10931</v>
      </c>
      <c r="BN5782" s="5" t="s">
        <v>3010</v>
      </c>
      <c r="BO5782" s="5" t="s">
        <v>1600</v>
      </c>
      <c r="BU5782" s="5" t="s">
        <v>10931</v>
      </c>
      <c r="BV5782" s="5" t="s">
        <v>3010</v>
      </c>
      <c r="BW5782" s="5" t="s">
        <v>1600</v>
      </c>
    </row>
    <row r="5783" spans="51:75" x14ac:dyDescent="0.3">
      <c r="AY5783" s="12" t="e">
        <f>VLOOKUP(C5783,#REF!, 2,FALSE)</f>
        <v>#REF!</v>
      </c>
      <c r="BM5783" s="5" t="s">
        <v>10932</v>
      </c>
      <c r="BN5783" s="5" t="s">
        <v>1345</v>
      </c>
      <c r="BO5783" s="5" t="s">
        <v>3328</v>
      </c>
      <c r="BU5783" s="5" t="s">
        <v>10932</v>
      </c>
      <c r="BV5783" s="5" t="s">
        <v>1345</v>
      </c>
      <c r="BW5783" s="5" t="s">
        <v>3328</v>
      </c>
    </row>
    <row r="5784" spans="51:75" x14ac:dyDescent="0.3">
      <c r="AY5784" s="12" t="e">
        <f>VLOOKUP(C5784,#REF!, 2,FALSE)</f>
        <v>#REF!</v>
      </c>
      <c r="BM5784" s="5" t="s">
        <v>10933</v>
      </c>
      <c r="BN5784" s="5" t="s">
        <v>619</v>
      </c>
      <c r="BO5784" s="5" t="s">
        <v>10934</v>
      </c>
      <c r="BU5784" s="5" t="s">
        <v>10933</v>
      </c>
      <c r="BV5784" s="5" t="s">
        <v>619</v>
      </c>
      <c r="BW5784" s="5" t="s">
        <v>10934</v>
      </c>
    </row>
    <row r="5785" spans="51:75" x14ac:dyDescent="0.3">
      <c r="AY5785" s="12" t="e">
        <f>VLOOKUP(C5785,#REF!, 2,FALSE)</f>
        <v>#REF!</v>
      </c>
      <c r="BM5785" s="5" t="s">
        <v>10935</v>
      </c>
      <c r="BN5785" s="5" t="s">
        <v>3261</v>
      </c>
      <c r="BO5785" s="5" t="s">
        <v>4126</v>
      </c>
      <c r="BU5785" s="5" t="s">
        <v>10935</v>
      </c>
      <c r="BV5785" s="5" t="s">
        <v>3261</v>
      </c>
      <c r="BW5785" s="5" t="s">
        <v>4126</v>
      </c>
    </row>
    <row r="5786" spans="51:75" x14ac:dyDescent="0.3">
      <c r="AY5786" s="12" t="e">
        <f>VLOOKUP(C5786,#REF!, 2,FALSE)</f>
        <v>#REF!</v>
      </c>
      <c r="BM5786" s="5" t="s">
        <v>10936</v>
      </c>
      <c r="BN5786" s="5" t="s">
        <v>619</v>
      </c>
      <c r="BO5786" s="5" t="s">
        <v>10937</v>
      </c>
      <c r="BU5786" s="5" t="s">
        <v>10936</v>
      </c>
      <c r="BV5786" s="5" t="s">
        <v>619</v>
      </c>
      <c r="BW5786" s="5" t="s">
        <v>10937</v>
      </c>
    </row>
    <row r="5787" spans="51:75" x14ac:dyDescent="0.3">
      <c r="AY5787" s="12" t="e">
        <f>VLOOKUP(C5787,#REF!, 2,FALSE)</f>
        <v>#REF!</v>
      </c>
      <c r="BM5787" s="5" t="s">
        <v>1944</v>
      </c>
      <c r="BN5787" s="5" t="s">
        <v>929</v>
      </c>
      <c r="BO5787" s="5" t="s">
        <v>2777</v>
      </c>
      <c r="BU5787" s="5" t="s">
        <v>1944</v>
      </c>
      <c r="BV5787" s="5" t="s">
        <v>929</v>
      </c>
      <c r="BW5787" s="5" t="s">
        <v>2777</v>
      </c>
    </row>
    <row r="5788" spans="51:75" x14ac:dyDescent="0.3">
      <c r="AY5788" s="12" t="e">
        <f>VLOOKUP(C5788,#REF!, 2,FALSE)</f>
        <v>#REF!</v>
      </c>
      <c r="BM5788" s="5" t="s">
        <v>10938</v>
      </c>
      <c r="BN5788" s="5" t="s">
        <v>627</v>
      </c>
      <c r="BO5788" s="5" t="s">
        <v>4770</v>
      </c>
      <c r="BU5788" s="5" t="s">
        <v>10938</v>
      </c>
      <c r="BV5788" s="5" t="s">
        <v>627</v>
      </c>
      <c r="BW5788" s="5" t="s">
        <v>4770</v>
      </c>
    </row>
    <row r="5789" spans="51:75" x14ac:dyDescent="0.3">
      <c r="AY5789" s="12" t="e">
        <f>VLOOKUP(C5789,#REF!, 2,FALSE)</f>
        <v>#REF!</v>
      </c>
      <c r="BM5789" s="5" t="s">
        <v>10939</v>
      </c>
      <c r="BN5789" s="5" t="s">
        <v>813</v>
      </c>
      <c r="BO5789" s="5" t="s">
        <v>10940</v>
      </c>
      <c r="BU5789" s="5" t="s">
        <v>10939</v>
      </c>
      <c r="BV5789" s="5" t="s">
        <v>813</v>
      </c>
      <c r="BW5789" s="5" t="s">
        <v>10940</v>
      </c>
    </row>
    <row r="5790" spans="51:75" x14ac:dyDescent="0.3">
      <c r="AY5790" s="12" t="e">
        <f>VLOOKUP(C5790,#REF!, 2,FALSE)</f>
        <v>#REF!</v>
      </c>
      <c r="BM5790" s="5" t="s">
        <v>1945</v>
      </c>
      <c r="BN5790" s="5" t="s">
        <v>806</v>
      </c>
      <c r="BO5790" s="5" t="s">
        <v>10941</v>
      </c>
      <c r="BU5790" s="5" t="s">
        <v>1945</v>
      </c>
      <c r="BV5790" s="5" t="s">
        <v>806</v>
      </c>
      <c r="BW5790" s="5" t="s">
        <v>10941</v>
      </c>
    </row>
    <row r="5791" spans="51:75" x14ac:dyDescent="0.3">
      <c r="AY5791" s="12" t="e">
        <f>VLOOKUP(C5791,#REF!, 2,FALSE)</f>
        <v>#REF!</v>
      </c>
      <c r="BM5791" s="5" t="s">
        <v>10942</v>
      </c>
      <c r="BN5791" s="5" t="s">
        <v>640</v>
      </c>
      <c r="BO5791" s="5" t="s">
        <v>9537</v>
      </c>
      <c r="BU5791" s="5" t="s">
        <v>10942</v>
      </c>
      <c r="BV5791" s="5" t="s">
        <v>640</v>
      </c>
      <c r="BW5791" s="5" t="s">
        <v>9537</v>
      </c>
    </row>
    <row r="5792" spans="51:75" x14ac:dyDescent="0.3">
      <c r="AY5792" s="12" t="e">
        <f>VLOOKUP(C5792,#REF!, 2,FALSE)</f>
        <v>#REF!</v>
      </c>
      <c r="BM5792" s="5" t="s">
        <v>10943</v>
      </c>
      <c r="BN5792" s="5" t="s">
        <v>3261</v>
      </c>
      <c r="BO5792" s="5" t="s">
        <v>2880</v>
      </c>
      <c r="BU5792" s="5" t="s">
        <v>10943</v>
      </c>
      <c r="BV5792" s="5" t="s">
        <v>3261</v>
      </c>
      <c r="BW5792" s="5" t="s">
        <v>2880</v>
      </c>
    </row>
    <row r="5793" spans="51:75" x14ac:dyDescent="0.3">
      <c r="AY5793" s="12" t="e">
        <f>VLOOKUP(C5793,#REF!, 2,FALSE)</f>
        <v>#REF!</v>
      </c>
      <c r="BM5793" s="5" t="s">
        <v>10944</v>
      </c>
      <c r="BN5793" s="5" t="s">
        <v>3092</v>
      </c>
      <c r="BO5793" s="5" t="s">
        <v>10945</v>
      </c>
      <c r="BU5793" s="5" t="s">
        <v>10944</v>
      </c>
      <c r="BV5793" s="5" t="s">
        <v>3092</v>
      </c>
      <c r="BW5793" s="5" t="s">
        <v>10945</v>
      </c>
    </row>
    <row r="5794" spans="51:75" x14ac:dyDescent="0.3">
      <c r="AY5794" s="12" t="e">
        <f>VLOOKUP(C5794,#REF!, 2,FALSE)</f>
        <v>#REF!</v>
      </c>
      <c r="BM5794" s="5" t="s">
        <v>1946</v>
      </c>
      <c r="BN5794" s="5" t="s">
        <v>670</v>
      </c>
      <c r="BO5794" s="5" t="s">
        <v>10946</v>
      </c>
      <c r="BU5794" s="5" t="s">
        <v>1946</v>
      </c>
      <c r="BV5794" s="5" t="s">
        <v>670</v>
      </c>
      <c r="BW5794" s="5" t="s">
        <v>10946</v>
      </c>
    </row>
    <row r="5795" spans="51:75" x14ac:dyDescent="0.3">
      <c r="AY5795" s="12" t="e">
        <f>VLOOKUP(C5795,#REF!, 2,FALSE)</f>
        <v>#REF!</v>
      </c>
      <c r="BM5795" s="5" t="s">
        <v>10947</v>
      </c>
      <c r="BN5795" s="5" t="s">
        <v>783</v>
      </c>
      <c r="BO5795" s="5" t="s">
        <v>8608</v>
      </c>
      <c r="BU5795" s="5" t="s">
        <v>10947</v>
      </c>
      <c r="BV5795" s="5" t="s">
        <v>783</v>
      </c>
      <c r="BW5795" s="5" t="s">
        <v>8608</v>
      </c>
    </row>
    <row r="5796" spans="51:75" x14ac:dyDescent="0.3">
      <c r="AY5796" s="12" t="e">
        <f>VLOOKUP(C5796,#REF!, 2,FALSE)</f>
        <v>#REF!</v>
      </c>
      <c r="BM5796" s="5" t="s">
        <v>10948</v>
      </c>
      <c r="BN5796" s="5" t="s">
        <v>1270</v>
      </c>
      <c r="BO5796" s="5" t="s">
        <v>10176</v>
      </c>
      <c r="BU5796" s="5" t="s">
        <v>10948</v>
      </c>
      <c r="BV5796" s="5" t="s">
        <v>1270</v>
      </c>
      <c r="BW5796" s="5" t="s">
        <v>10176</v>
      </c>
    </row>
    <row r="5797" spans="51:75" x14ac:dyDescent="0.3">
      <c r="AY5797" s="12" t="e">
        <f>VLOOKUP(C5797,#REF!, 2,FALSE)</f>
        <v>#REF!</v>
      </c>
      <c r="BM5797" s="5" t="s">
        <v>10949</v>
      </c>
      <c r="BN5797" s="5" t="s">
        <v>806</v>
      </c>
      <c r="BO5797" s="5" t="s">
        <v>9001</v>
      </c>
      <c r="BU5797" s="5" t="s">
        <v>10949</v>
      </c>
      <c r="BV5797" s="5" t="s">
        <v>806</v>
      </c>
      <c r="BW5797" s="5" t="s">
        <v>9001</v>
      </c>
    </row>
    <row r="5798" spans="51:75" x14ac:dyDescent="0.3">
      <c r="AY5798" s="12" t="e">
        <f>VLOOKUP(C5798,#REF!, 2,FALSE)</f>
        <v>#REF!</v>
      </c>
      <c r="BM5798" s="5" t="s">
        <v>10950</v>
      </c>
      <c r="BN5798" s="5" t="s">
        <v>17000</v>
      </c>
      <c r="BO5798" s="5" t="s">
        <v>1779</v>
      </c>
      <c r="BU5798" s="5" t="s">
        <v>10950</v>
      </c>
      <c r="BV5798" s="5" t="s">
        <v>17000</v>
      </c>
      <c r="BW5798" s="5" t="s">
        <v>1779</v>
      </c>
    </row>
    <row r="5799" spans="51:75" x14ac:dyDescent="0.3">
      <c r="AY5799" s="12" t="e">
        <f>VLOOKUP(C5799,#REF!, 2,FALSE)</f>
        <v>#REF!</v>
      </c>
      <c r="BM5799" s="5" t="s">
        <v>10951</v>
      </c>
      <c r="BN5799" s="5" t="s">
        <v>813</v>
      </c>
      <c r="BO5799" s="5" t="s">
        <v>10952</v>
      </c>
      <c r="BU5799" s="5" t="s">
        <v>10951</v>
      </c>
      <c r="BV5799" s="5" t="s">
        <v>813</v>
      </c>
      <c r="BW5799" s="5" t="s">
        <v>10952</v>
      </c>
    </row>
    <row r="5800" spans="51:75" x14ac:dyDescent="0.3">
      <c r="AY5800" s="12" t="e">
        <f>VLOOKUP(C5800,#REF!, 2,FALSE)</f>
        <v>#REF!</v>
      </c>
      <c r="BM5800" s="5" t="s">
        <v>10953</v>
      </c>
      <c r="BN5800" s="5" t="s">
        <v>642</v>
      </c>
      <c r="BO5800" s="5" t="s">
        <v>10954</v>
      </c>
      <c r="BU5800" s="5" t="s">
        <v>10953</v>
      </c>
      <c r="BV5800" s="5" t="s">
        <v>642</v>
      </c>
      <c r="BW5800" s="5" t="s">
        <v>10954</v>
      </c>
    </row>
    <row r="5801" spans="51:75" x14ac:dyDescent="0.3">
      <c r="AY5801" s="12" t="e">
        <f>VLOOKUP(C5801,#REF!, 2,FALSE)</f>
        <v>#REF!</v>
      </c>
      <c r="BM5801" s="5" t="s">
        <v>10955</v>
      </c>
      <c r="BN5801" s="5" t="s">
        <v>642</v>
      </c>
      <c r="BO5801" s="5" t="s">
        <v>10956</v>
      </c>
      <c r="BU5801" s="5" t="s">
        <v>10955</v>
      </c>
      <c r="BV5801" s="5" t="s">
        <v>642</v>
      </c>
      <c r="BW5801" s="5" t="s">
        <v>10956</v>
      </c>
    </row>
    <row r="5802" spans="51:75" x14ac:dyDescent="0.3">
      <c r="AY5802" s="12" t="e">
        <f>VLOOKUP(C5802,#REF!, 2,FALSE)</f>
        <v>#REF!</v>
      </c>
      <c r="BM5802" s="5" t="s">
        <v>10957</v>
      </c>
      <c r="BN5802" s="5" t="s">
        <v>619</v>
      </c>
      <c r="BO5802" s="5" t="s">
        <v>3239</v>
      </c>
      <c r="BU5802" s="5" t="s">
        <v>10957</v>
      </c>
      <c r="BV5802" s="5" t="s">
        <v>619</v>
      </c>
      <c r="BW5802" s="5" t="s">
        <v>3239</v>
      </c>
    </row>
    <row r="5803" spans="51:75" x14ac:dyDescent="0.3">
      <c r="AY5803" s="12" t="e">
        <f>VLOOKUP(C5803,#REF!, 2,FALSE)</f>
        <v>#REF!</v>
      </c>
      <c r="BM5803" s="5" t="s">
        <v>10958</v>
      </c>
      <c r="BN5803" s="5" t="s">
        <v>642</v>
      </c>
      <c r="BO5803" s="5" t="s">
        <v>10959</v>
      </c>
      <c r="BU5803" s="5" t="s">
        <v>10958</v>
      </c>
      <c r="BV5803" s="5" t="s">
        <v>642</v>
      </c>
      <c r="BW5803" s="5" t="s">
        <v>10959</v>
      </c>
    </row>
    <row r="5804" spans="51:75" x14ac:dyDescent="0.3">
      <c r="AY5804" s="12" t="e">
        <f>VLOOKUP(C5804,#REF!, 2,FALSE)</f>
        <v>#REF!</v>
      </c>
      <c r="BM5804" s="5" t="s">
        <v>10960</v>
      </c>
      <c r="BN5804" s="5" t="s">
        <v>739</v>
      </c>
      <c r="BO5804" s="5" t="s">
        <v>2707</v>
      </c>
      <c r="BU5804" s="5" t="s">
        <v>10960</v>
      </c>
      <c r="BV5804" s="5" t="s">
        <v>739</v>
      </c>
      <c r="BW5804" s="5" t="s">
        <v>2707</v>
      </c>
    </row>
    <row r="5805" spans="51:75" x14ac:dyDescent="0.3">
      <c r="AY5805" s="12" t="e">
        <f>VLOOKUP(C5805,#REF!, 2,FALSE)</f>
        <v>#REF!</v>
      </c>
      <c r="BM5805" s="5" t="s">
        <v>1947</v>
      </c>
      <c r="BN5805" s="5" t="s">
        <v>623</v>
      </c>
      <c r="BO5805" s="5" t="s">
        <v>10961</v>
      </c>
      <c r="BU5805" s="5" t="s">
        <v>1947</v>
      </c>
      <c r="BV5805" s="5" t="s">
        <v>623</v>
      </c>
      <c r="BW5805" s="5" t="s">
        <v>10961</v>
      </c>
    </row>
    <row r="5806" spans="51:75" x14ac:dyDescent="0.3">
      <c r="AY5806" s="12" t="e">
        <f>VLOOKUP(C5806,#REF!, 2,FALSE)</f>
        <v>#REF!</v>
      </c>
      <c r="BM5806" s="5" t="s">
        <v>10962</v>
      </c>
      <c r="BN5806" s="5" t="s">
        <v>3088</v>
      </c>
      <c r="BO5806" s="5" t="s">
        <v>10963</v>
      </c>
      <c r="BU5806" s="5" t="s">
        <v>10962</v>
      </c>
      <c r="BV5806" s="5" t="s">
        <v>3088</v>
      </c>
      <c r="BW5806" s="5" t="s">
        <v>10963</v>
      </c>
    </row>
    <row r="5807" spans="51:75" x14ac:dyDescent="0.3">
      <c r="AY5807" s="12" t="e">
        <f>VLOOKUP(C5807,#REF!, 2,FALSE)</f>
        <v>#REF!</v>
      </c>
      <c r="BM5807" s="5" t="s">
        <v>10964</v>
      </c>
      <c r="BN5807" s="5" t="s">
        <v>1016</v>
      </c>
      <c r="BO5807" s="5" t="s">
        <v>6190</v>
      </c>
      <c r="BU5807" s="5" t="s">
        <v>10964</v>
      </c>
      <c r="BV5807" s="5" t="s">
        <v>1016</v>
      </c>
      <c r="BW5807" s="5" t="s">
        <v>6190</v>
      </c>
    </row>
    <row r="5808" spans="51:75" x14ac:dyDescent="0.3">
      <c r="AY5808" s="12" t="e">
        <f>VLOOKUP(C5808,#REF!, 2,FALSE)</f>
        <v>#REF!</v>
      </c>
      <c r="BM5808" s="5" t="s">
        <v>10965</v>
      </c>
      <c r="BN5808" s="5" t="s">
        <v>802</v>
      </c>
      <c r="BO5808" s="5" t="s">
        <v>7836</v>
      </c>
      <c r="BU5808" s="5" t="s">
        <v>10965</v>
      </c>
      <c r="BV5808" s="5" t="s">
        <v>802</v>
      </c>
      <c r="BW5808" s="5" t="s">
        <v>7836</v>
      </c>
    </row>
    <row r="5809" spans="51:75" x14ac:dyDescent="0.3">
      <c r="AY5809" s="12" t="e">
        <f>VLOOKUP(C5809,#REF!, 2,FALSE)</f>
        <v>#REF!</v>
      </c>
      <c r="BM5809" s="5" t="s">
        <v>10966</v>
      </c>
      <c r="BN5809" s="5" t="s">
        <v>802</v>
      </c>
      <c r="BO5809" s="5" t="s">
        <v>10967</v>
      </c>
      <c r="BU5809" s="5" t="s">
        <v>10966</v>
      </c>
      <c r="BV5809" s="5" t="s">
        <v>802</v>
      </c>
      <c r="BW5809" s="5" t="s">
        <v>10967</v>
      </c>
    </row>
    <row r="5810" spans="51:75" x14ac:dyDescent="0.3">
      <c r="AY5810" s="12" t="e">
        <f>VLOOKUP(C5810,#REF!, 2,FALSE)</f>
        <v>#REF!</v>
      </c>
      <c r="BM5810" s="5" t="s">
        <v>10968</v>
      </c>
      <c r="BN5810" s="5" t="s">
        <v>931</v>
      </c>
      <c r="BO5810" s="5" t="s">
        <v>10969</v>
      </c>
      <c r="BU5810" s="5" t="s">
        <v>10968</v>
      </c>
      <c r="BV5810" s="5" t="s">
        <v>931</v>
      </c>
      <c r="BW5810" s="5" t="s">
        <v>10969</v>
      </c>
    </row>
    <row r="5811" spans="51:75" x14ac:dyDescent="0.3">
      <c r="AY5811" s="12" t="e">
        <f>VLOOKUP(C5811,#REF!, 2,FALSE)</f>
        <v>#REF!</v>
      </c>
      <c r="BM5811" s="5" t="s">
        <v>10970</v>
      </c>
      <c r="BN5811" s="5" t="s">
        <v>672</v>
      </c>
      <c r="BO5811" s="5" t="s">
        <v>2139</v>
      </c>
      <c r="BU5811" s="5" t="s">
        <v>10970</v>
      </c>
      <c r="BV5811" s="5" t="s">
        <v>672</v>
      </c>
      <c r="BW5811" s="5" t="s">
        <v>2139</v>
      </c>
    </row>
    <row r="5812" spans="51:75" x14ac:dyDescent="0.3">
      <c r="AY5812" s="12" t="e">
        <f>VLOOKUP(C5812,#REF!, 2,FALSE)</f>
        <v>#REF!</v>
      </c>
      <c r="BM5812" s="5" t="s">
        <v>10971</v>
      </c>
      <c r="BN5812" s="5" t="s">
        <v>669</v>
      </c>
      <c r="BO5812" s="5" t="s">
        <v>3382</v>
      </c>
      <c r="BU5812" s="5" t="s">
        <v>10971</v>
      </c>
      <c r="BV5812" s="5" t="s">
        <v>669</v>
      </c>
      <c r="BW5812" s="5" t="s">
        <v>3382</v>
      </c>
    </row>
    <row r="5813" spans="51:75" x14ac:dyDescent="0.3">
      <c r="AY5813" s="12" t="e">
        <f>VLOOKUP(C5813,#REF!, 2,FALSE)</f>
        <v>#REF!</v>
      </c>
      <c r="BM5813" s="5" t="s">
        <v>10972</v>
      </c>
      <c r="BN5813" s="5" t="s">
        <v>619</v>
      </c>
      <c r="BO5813" s="5" t="s">
        <v>8497</v>
      </c>
      <c r="BU5813" s="5" t="s">
        <v>10972</v>
      </c>
      <c r="BV5813" s="5" t="s">
        <v>619</v>
      </c>
      <c r="BW5813" s="5" t="s">
        <v>8497</v>
      </c>
    </row>
    <row r="5814" spans="51:75" x14ac:dyDescent="0.3">
      <c r="AY5814" s="12" t="e">
        <f>VLOOKUP(C5814,#REF!, 2,FALSE)</f>
        <v>#REF!</v>
      </c>
      <c r="BM5814" s="5" t="s">
        <v>10973</v>
      </c>
      <c r="BN5814" s="5" t="s">
        <v>800</v>
      </c>
      <c r="BO5814" s="5" t="s">
        <v>2986</v>
      </c>
      <c r="BU5814" s="5" t="s">
        <v>10973</v>
      </c>
      <c r="BV5814" s="5" t="s">
        <v>800</v>
      </c>
      <c r="BW5814" s="5" t="s">
        <v>2986</v>
      </c>
    </row>
    <row r="5815" spans="51:75" x14ac:dyDescent="0.3">
      <c r="AY5815" s="12" t="e">
        <f>VLOOKUP(C5815,#REF!, 2,FALSE)</f>
        <v>#REF!</v>
      </c>
      <c r="BM5815" s="5" t="s">
        <v>1948</v>
      </c>
      <c r="BN5815" s="5" t="s">
        <v>672</v>
      </c>
      <c r="BO5815" s="5" t="s">
        <v>10974</v>
      </c>
      <c r="BU5815" s="5" t="s">
        <v>1948</v>
      </c>
      <c r="BV5815" s="5" t="s">
        <v>672</v>
      </c>
      <c r="BW5815" s="5" t="s">
        <v>10974</v>
      </c>
    </row>
    <row r="5816" spans="51:75" x14ac:dyDescent="0.3">
      <c r="AY5816" s="12" t="e">
        <f>VLOOKUP(C5816,#REF!, 2,FALSE)</f>
        <v>#REF!</v>
      </c>
      <c r="BM5816" s="5" t="s">
        <v>10975</v>
      </c>
      <c r="BN5816" s="5" t="s">
        <v>666</v>
      </c>
      <c r="BO5816" s="5" t="s">
        <v>3382</v>
      </c>
      <c r="BU5816" s="5" t="s">
        <v>10975</v>
      </c>
      <c r="BV5816" s="5" t="s">
        <v>666</v>
      </c>
      <c r="BW5816" s="5" t="s">
        <v>3382</v>
      </c>
    </row>
    <row r="5817" spans="51:75" x14ac:dyDescent="0.3">
      <c r="AY5817" s="12" t="e">
        <f>VLOOKUP(C5817,#REF!, 2,FALSE)</f>
        <v>#REF!</v>
      </c>
      <c r="BM5817" s="5" t="s">
        <v>10976</v>
      </c>
      <c r="BN5817" s="5" t="s">
        <v>781</v>
      </c>
      <c r="BO5817" s="5" t="s">
        <v>10977</v>
      </c>
      <c r="BU5817" s="5" t="s">
        <v>10976</v>
      </c>
      <c r="BV5817" s="5" t="s">
        <v>781</v>
      </c>
      <c r="BW5817" s="5" t="s">
        <v>10977</v>
      </c>
    </row>
    <row r="5818" spans="51:75" x14ac:dyDescent="0.3">
      <c r="AY5818" s="12" t="e">
        <f>VLOOKUP(C5818,#REF!, 2,FALSE)</f>
        <v>#REF!</v>
      </c>
      <c r="BM5818" s="5" t="s">
        <v>10978</v>
      </c>
      <c r="BN5818" s="5" t="s">
        <v>706</v>
      </c>
      <c r="BO5818" s="5" t="s">
        <v>2358</v>
      </c>
      <c r="BU5818" s="5" t="s">
        <v>10978</v>
      </c>
      <c r="BV5818" s="5" t="s">
        <v>706</v>
      </c>
      <c r="BW5818" s="5" t="s">
        <v>2358</v>
      </c>
    </row>
    <row r="5819" spans="51:75" x14ac:dyDescent="0.3">
      <c r="AY5819" s="12" t="e">
        <f>VLOOKUP(C5819,#REF!, 2,FALSE)</f>
        <v>#REF!</v>
      </c>
      <c r="BM5819" s="5" t="s">
        <v>1949</v>
      </c>
      <c r="BN5819" s="5" t="s">
        <v>623</v>
      </c>
      <c r="BO5819" s="5" t="s">
        <v>3997</v>
      </c>
      <c r="BU5819" s="5" t="s">
        <v>1949</v>
      </c>
      <c r="BV5819" s="5" t="s">
        <v>623</v>
      </c>
      <c r="BW5819" s="5" t="s">
        <v>3997</v>
      </c>
    </row>
    <row r="5820" spans="51:75" x14ac:dyDescent="0.3">
      <c r="AY5820" s="12" t="e">
        <f>VLOOKUP(C5820,#REF!, 2,FALSE)</f>
        <v>#REF!</v>
      </c>
      <c r="BM5820" s="5" t="s">
        <v>1950</v>
      </c>
      <c r="BN5820" s="5" t="s">
        <v>786</v>
      </c>
      <c r="BO5820" s="5" t="s">
        <v>10980</v>
      </c>
      <c r="BU5820" s="5" t="s">
        <v>1950</v>
      </c>
      <c r="BV5820" s="5" t="s">
        <v>786</v>
      </c>
      <c r="BW5820" s="5" t="s">
        <v>10980</v>
      </c>
    </row>
    <row r="5821" spans="51:75" x14ac:dyDescent="0.3">
      <c r="AY5821" s="12" t="e">
        <f>VLOOKUP(C5821,#REF!, 2,FALSE)</f>
        <v>#REF!</v>
      </c>
      <c r="BM5821" s="5" t="s">
        <v>10981</v>
      </c>
      <c r="BN5821" s="5" t="s">
        <v>665</v>
      </c>
      <c r="BO5821" s="5" t="s">
        <v>6550</v>
      </c>
      <c r="BU5821" s="5" t="s">
        <v>10981</v>
      </c>
      <c r="BV5821" s="5" t="s">
        <v>665</v>
      </c>
      <c r="BW5821" s="5" t="s">
        <v>6550</v>
      </c>
    </row>
    <row r="5822" spans="51:75" x14ac:dyDescent="0.3">
      <c r="AY5822" s="12" t="e">
        <f>VLOOKUP(C5822,#REF!, 2,FALSE)</f>
        <v>#REF!</v>
      </c>
      <c r="BM5822" s="5" t="s">
        <v>10983</v>
      </c>
      <c r="BN5822" s="5" t="s">
        <v>672</v>
      </c>
      <c r="BO5822" s="5" t="s">
        <v>9745</v>
      </c>
      <c r="BU5822" s="5" t="s">
        <v>10983</v>
      </c>
      <c r="BV5822" s="5" t="s">
        <v>672</v>
      </c>
      <c r="BW5822" s="5" t="s">
        <v>9745</v>
      </c>
    </row>
    <row r="5823" spans="51:75" x14ac:dyDescent="0.3">
      <c r="AY5823" s="12" t="e">
        <f>VLOOKUP(C5823,#REF!, 2,FALSE)</f>
        <v>#REF!</v>
      </c>
      <c r="BM5823" s="5" t="s">
        <v>10984</v>
      </c>
      <c r="BN5823" s="5" t="s">
        <v>703</v>
      </c>
      <c r="BO5823" s="5" t="s">
        <v>3946</v>
      </c>
      <c r="BU5823" s="5" t="s">
        <v>10984</v>
      </c>
      <c r="BV5823" s="5" t="s">
        <v>703</v>
      </c>
      <c r="BW5823" s="5" t="s">
        <v>3946</v>
      </c>
    </row>
    <row r="5824" spans="51:75" x14ac:dyDescent="0.3">
      <c r="AY5824" s="12" t="e">
        <f>VLOOKUP(C5824,#REF!, 2,FALSE)</f>
        <v>#REF!</v>
      </c>
      <c r="BM5824" s="5" t="s">
        <v>10985</v>
      </c>
      <c r="BN5824" s="5" t="s">
        <v>616</v>
      </c>
      <c r="BO5824" s="5" t="s">
        <v>2986</v>
      </c>
      <c r="BU5824" s="5" t="s">
        <v>10985</v>
      </c>
      <c r="BV5824" s="5" t="s">
        <v>616</v>
      </c>
      <c r="BW5824" s="5" t="s">
        <v>2986</v>
      </c>
    </row>
    <row r="5825" spans="51:75" x14ac:dyDescent="0.3">
      <c r="AY5825" s="12" t="e">
        <f>VLOOKUP(C5825,#REF!, 2,FALSE)</f>
        <v>#REF!</v>
      </c>
      <c r="BM5825" s="5" t="s">
        <v>10986</v>
      </c>
      <c r="BN5825" s="5" t="s">
        <v>3088</v>
      </c>
      <c r="BO5825" s="5" t="s">
        <v>5524</v>
      </c>
      <c r="BU5825" s="5" t="s">
        <v>10986</v>
      </c>
      <c r="BV5825" s="5" t="s">
        <v>3088</v>
      </c>
      <c r="BW5825" s="5" t="s">
        <v>5524</v>
      </c>
    </row>
    <row r="5826" spans="51:75" x14ac:dyDescent="0.3">
      <c r="AY5826" s="12" t="e">
        <f>VLOOKUP(C5826,#REF!, 2,FALSE)</f>
        <v>#REF!</v>
      </c>
      <c r="BM5826" s="5" t="s">
        <v>10987</v>
      </c>
      <c r="BN5826" s="5" t="s">
        <v>778</v>
      </c>
      <c r="BO5826" s="5" t="s">
        <v>2462</v>
      </c>
      <c r="BU5826" s="5" t="s">
        <v>10987</v>
      </c>
      <c r="BV5826" s="5" t="s">
        <v>778</v>
      </c>
      <c r="BW5826" s="5" t="s">
        <v>2462</v>
      </c>
    </row>
    <row r="5827" spans="51:75" x14ac:dyDescent="0.3">
      <c r="AY5827" s="12" t="e">
        <f>VLOOKUP(C5827,#REF!, 2,FALSE)</f>
        <v>#REF!</v>
      </c>
      <c r="BM5827" s="5" t="s">
        <v>10988</v>
      </c>
      <c r="BN5827" s="5" t="s">
        <v>855</v>
      </c>
      <c r="BO5827" s="5" t="s">
        <v>2791</v>
      </c>
      <c r="BU5827" s="5" t="s">
        <v>10988</v>
      </c>
      <c r="BV5827" s="5" t="s">
        <v>855</v>
      </c>
      <c r="BW5827" s="5" t="s">
        <v>2791</v>
      </c>
    </row>
    <row r="5828" spans="51:75" x14ac:dyDescent="0.3">
      <c r="AY5828" s="12" t="e">
        <f>VLOOKUP(C5828,#REF!, 2,FALSE)</f>
        <v>#REF!</v>
      </c>
      <c r="BM5828" s="5" t="s">
        <v>2952</v>
      </c>
      <c r="BN5828" s="5" t="s">
        <v>929</v>
      </c>
      <c r="BO5828" s="5" t="s">
        <v>9589</v>
      </c>
      <c r="BU5828" s="5" t="s">
        <v>2952</v>
      </c>
      <c r="BV5828" s="5" t="s">
        <v>929</v>
      </c>
      <c r="BW5828" s="5" t="s">
        <v>9589</v>
      </c>
    </row>
    <row r="5829" spans="51:75" x14ac:dyDescent="0.3">
      <c r="AY5829" s="12" t="e">
        <f>VLOOKUP(C5829,#REF!, 2,FALSE)</f>
        <v>#REF!</v>
      </c>
      <c r="BM5829" s="5" t="s">
        <v>10989</v>
      </c>
      <c r="BN5829" s="5" t="s">
        <v>1016</v>
      </c>
      <c r="BO5829" s="5" t="s">
        <v>10990</v>
      </c>
      <c r="BU5829" s="5" t="s">
        <v>10989</v>
      </c>
      <c r="BV5829" s="5" t="s">
        <v>1016</v>
      </c>
      <c r="BW5829" s="5" t="s">
        <v>10990</v>
      </c>
    </row>
    <row r="5830" spans="51:75" x14ac:dyDescent="0.3">
      <c r="AY5830" s="12" t="e">
        <f>VLOOKUP(C5830,#REF!, 2,FALSE)</f>
        <v>#REF!</v>
      </c>
      <c r="BM5830" s="5" t="s">
        <v>1951</v>
      </c>
      <c r="BN5830" s="5" t="s">
        <v>3010</v>
      </c>
      <c r="BO5830" s="5" t="s">
        <v>10991</v>
      </c>
      <c r="BU5830" s="5" t="s">
        <v>1951</v>
      </c>
      <c r="BV5830" s="5" t="s">
        <v>3010</v>
      </c>
      <c r="BW5830" s="5" t="s">
        <v>10991</v>
      </c>
    </row>
    <row r="5831" spans="51:75" x14ac:dyDescent="0.3">
      <c r="AY5831" s="12" t="e">
        <f>VLOOKUP(C5831,#REF!, 2,FALSE)</f>
        <v>#REF!</v>
      </c>
      <c r="BM5831" s="5" t="s">
        <v>10992</v>
      </c>
      <c r="BN5831" s="5" t="s">
        <v>672</v>
      </c>
      <c r="BO5831" s="5" t="s">
        <v>10991</v>
      </c>
      <c r="BU5831" s="5" t="s">
        <v>10992</v>
      </c>
      <c r="BV5831" s="5" t="s">
        <v>672</v>
      </c>
      <c r="BW5831" s="5" t="s">
        <v>10991</v>
      </c>
    </row>
    <row r="5832" spans="51:75" x14ac:dyDescent="0.3">
      <c r="AY5832" s="12" t="e">
        <f>VLOOKUP(C5832,#REF!, 2,FALSE)</f>
        <v>#REF!</v>
      </c>
      <c r="BM5832" s="5" t="s">
        <v>10993</v>
      </c>
      <c r="BN5832" s="5" t="s">
        <v>2986</v>
      </c>
      <c r="BO5832" s="5" t="s">
        <v>2829</v>
      </c>
      <c r="BU5832" s="5" t="s">
        <v>10993</v>
      </c>
      <c r="BV5832" s="5" t="s">
        <v>2986</v>
      </c>
      <c r="BW5832" s="5" t="s">
        <v>2829</v>
      </c>
    </row>
    <row r="5833" spans="51:75" x14ac:dyDescent="0.3">
      <c r="AY5833" s="12" t="e">
        <f>VLOOKUP(C5833,#REF!, 2,FALSE)</f>
        <v>#REF!</v>
      </c>
      <c r="BM5833" s="5" t="s">
        <v>10994</v>
      </c>
      <c r="BN5833" s="5" t="s">
        <v>619</v>
      </c>
      <c r="BO5833" s="5" t="s">
        <v>10995</v>
      </c>
      <c r="BU5833" s="5" t="s">
        <v>10994</v>
      </c>
      <c r="BV5833" s="5" t="s">
        <v>619</v>
      </c>
      <c r="BW5833" s="5" t="s">
        <v>10995</v>
      </c>
    </row>
    <row r="5834" spans="51:75" x14ac:dyDescent="0.3">
      <c r="AY5834" s="12" t="e">
        <f>VLOOKUP(C5834,#REF!, 2,FALSE)</f>
        <v>#REF!</v>
      </c>
      <c r="BM5834" s="5" t="s">
        <v>10996</v>
      </c>
      <c r="BN5834" s="5" t="s">
        <v>1073</v>
      </c>
      <c r="BO5834" s="5" t="s">
        <v>10997</v>
      </c>
      <c r="BU5834" s="5" t="s">
        <v>10996</v>
      </c>
      <c r="BV5834" s="5" t="s">
        <v>1073</v>
      </c>
      <c r="BW5834" s="5" t="s">
        <v>10997</v>
      </c>
    </row>
    <row r="5835" spans="51:75" x14ac:dyDescent="0.3">
      <c r="AY5835" s="12" t="e">
        <f>VLOOKUP(C5835,#REF!, 2,FALSE)</f>
        <v>#REF!</v>
      </c>
      <c r="BM5835" s="5" t="s">
        <v>10998</v>
      </c>
      <c r="BN5835" s="5" t="s">
        <v>3007</v>
      </c>
      <c r="BO5835" s="5" t="s">
        <v>1055</v>
      </c>
      <c r="BU5835" s="5" t="s">
        <v>10998</v>
      </c>
      <c r="BV5835" s="5" t="s">
        <v>3007</v>
      </c>
      <c r="BW5835" s="5" t="s">
        <v>1055</v>
      </c>
    </row>
    <row r="5836" spans="51:75" x14ac:dyDescent="0.3">
      <c r="AY5836" s="12" t="e">
        <f>VLOOKUP(C5836,#REF!, 2,FALSE)</f>
        <v>#REF!</v>
      </c>
      <c r="BM5836" s="5" t="s">
        <v>10999</v>
      </c>
      <c r="BN5836" s="5" t="s">
        <v>3010</v>
      </c>
      <c r="BO5836" s="5" t="s">
        <v>5880</v>
      </c>
      <c r="BU5836" s="5" t="s">
        <v>10999</v>
      </c>
      <c r="BV5836" s="5" t="s">
        <v>3010</v>
      </c>
      <c r="BW5836" s="5" t="s">
        <v>5880</v>
      </c>
    </row>
    <row r="5837" spans="51:75" x14ac:dyDescent="0.3">
      <c r="AY5837" s="12" t="e">
        <f>VLOOKUP(C5837,#REF!, 2,FALSE)</f>
        <v>#REF!</v>
      </c>
      <c r="BM5837" s="5" t="s">
        <v>11000</v>
      </c>
      <c r="BN5837" s="5" t="s">
        <v>786</v>
      </c>
      <c r="BO5837" s="5" t="s">
        <v>5419</v>
      </c>
      <c r="BU5837" s="5" t="s">
        <v>11000</v>
      </c>
      <c r="BV5837" s="5" t="s">
        <v>786</v>
      </c>
      <c r="BW5837" s="5" t="s">
        <v>5419</v>
      </c>
    </row>
    <row r="5838" spans="51:75" x14ac:dyDescent="0.3">
      <c r="AY5838" s="12" t="e">
        <f>VLOOKUP(C5838,#REF!, 2,FALSE)</f>
        <v>#REF!</v>
      </c>
      <c r="BM5838" s="5" t="s">
        <v>11001</v>
      </c>
      <c r="BN5838" s="5" t="s">
        <v>3010</v>
      </c>
      <c r="BO5838" s="5" t="s">
        <v>11002</v>
      </c>
      <c r="BU5838" s="5" t="s">
        <v>11001</v>
      </c>
      <c r="BV5838" s="5" t="s">
        <v>3010</v>
      </c>
      <c r="BW5838" s="5" t="s">
        <v>11002</v>
      </c>
    </row>
    <row r="5839" spans="51:75" x14ac:dyDescent="0.3">
      <c r="AY5839" s="12" t="e">
        <f>VLOOKUP(C5839,#REF!, 2,FALSE)</f>
        <v>#REF!</v>
      </c>
      <c r="BM5839" s="5" t="s">
        <v>1952</v>
      </c>
      <c r="BN5839" s="5" t="s">
        <v>783</v>
      </c>
      <c r="BO5839" s="5" t="s">
        <v>5880</v>
      </c>
      <c r="BU5839" s="5" t="s">
        <v>1952</v>
      </c>
      <c r="BV5839" s="5" t="s">
        <v>783</v>
      </c>
      <c r="BW5839" s="5" t="s">
        <v>5880</v>
      </c>
    </row>
    <row r="5840" spans="51:75" x14ac:dyDescent="0.3">
      <c r="AY5840" s="12" t="e">
        <f>VLOOKUP(C5840,#REF!, 2,FALSE)</f>
        <v>#REF!</v>
      </c>
      <c r="BM5840" s="5" t="s">
        <v>11003</v>
      </c>
      <c r="BN5840" s="5" t="s">
        <v>3007</v>
      </c>
      <c r="BO5840" s="5" t="s">
        <v>11004</v>
      </c>
      <c r="BU5840" s="5" t="s">
        <v>11003</v>
      </c>
      <c r="BV5840" s="5" t="s">
        <v>3007</v>
      </c>
      <c r="BW5840" s="5" t="s">
        <v>11004</v>
      </c>
    </row>
    <row r="5841" spans="51:75" x14ac:dyDescent="0.3">
      <c r="AY5841" s="12" t="e">
        <f>VLOOKUP(C5841,#REF!, 2,FALSE)</f>
        <v>#REF!</v>
      </c>
      <c r="BM5841" s="5" t="s">
        <v>11005</v>
      </c>
      <c r="BN5841" s="5" t="s">
        <v>3010</v>
      </c>
      <c r="BO5841" s="5" t="s">
        <v>5047</v>
      </c>
      <c r="BU5841" s="5" t="s">
        <v>11005</v>
      </c>
      <c r="BV5841" s="5" t="s">
        <v>3010</v>
      </c>
      <c r="BW5841" s="5" t="s">
        <v>5047</v>
      </c>
    </row>
    <row r="5842" spans="51:75" x14ac:dyDescent="0.3">
      <c r="AY5842" s="12" t="e">
        <f>VLOOKUP(C5842,#REF!, 2,FALSE)</f>
        <v>#REF!</v>
      </c>
      <c r="BM5842" s="5" t="s">
        <v>11006</v>
      </c>
      <c r="BN5842" s="5" t="s">
        <v>778</v>
      </c>
      <c r="BO5842" s="5" t="s">
        <v>1437</v>
      </c>
      <c r="BU5842" s="5" t="s">
        <v>11006</v>
      </c>
      <c r="BV5842" s="5" t="s">
        <v>778</v>
      </c>
      <c r="BW5842" s="5" t="s">
        <v>1437</v>
      </c>
    </row>
    <row r="5843" spans="51:75" x14ac:dyDescent="0.3">
      <c r="AY5843" s="12" t="e">
        <f>VLOOKUP(C5843,#REF!, 2,FALSE)</f>
        <v>#REF!</v>
      </c>
      <c r="BM5843" s="5" t="s">
        <v>11007</v>
      </c>
      <c r="BN5843" s="5" t="s">
        <v>931</v>
      </c>
      <c r="BO5843" s="5" t="s">
        <v>10131</v>
      </c>
      <c r="BU5843" s="5" t="s">
        <v>11007</v>
      </c>
      <c r="BV5843" s="5" t="s">
        <v>931</v>
      </c>
      <c r="BW5843" s="5" t="s">
        <v>10131</v>
      </c>
    </row>
    <row r="5844" spans="51:75" x14ac:dyDescent="0.3">
      <c r="AY5844" s="12" t="e">
        <f>VLOOKUP(C5844,#REF!, 2,FALSE)</f>
        <v>#REF!</v>
      </c>
      <c r="BM5844" s="5" t="s">
        <v>11008</v>
      </c>
      <c r="BN5844" s="5" t="s">
        <v>1270</v>
      </c>
      <c r="BO5844" s="5" t="s">
        <v>10917</v>
      </c>
      <c r="BU5844" s="5" t="s">
        <v>11008</v>
      </c>
      <c r="BV5844" s="5" t="s">
        <v>1270</v>
      </c>
      <c r="BW5844" s="5" t="s">
        <v>10917</v>
      </c>
    </row>
    <row r="5845" spans="51:75" x14ac:dyDescent="0.3">
      <c r="AY5845" s="12" t="e">
        <f>VLOOKUP(C5845,#REF!, 2,FALSE)</f>
        <v>#REF!</v>
      </c>
      <c r="BM5845" s="5" t="s">
        <v>1953</v>
      </c>
      <c r="BN5845" s="5" t="s">
        <v>786</v>
      </c>
      <c r="BO5845" s="5" t="s">
        <v>10868</v>
      </c>
      <c r="BU5845" s="5" t="s">
        <v>1953</v>
      </c>
      <c r="BV5845" s="5" t="s">
        <v>786</v>
      </c>
      <c r="BW5845" s="5" t="s">
        <v>10868</v>
      </c>
    </row>
    <row r="5846" spans="51:75" x14ac:dyDescent="0.3">
      <c r="AY5846" s="12" t="e">
        <f>VLOOKUP(C5846,#REF!, 2,FALSE)</f>
        <v>#REF!</v>
      </c>
      <c r="BM5846" s="5" t="s">
        <v>11010</v>
      </c>
      <c r="BN5846" s="5" t="s">
        <v>3261</v>
      </c>
      <c r="BO5846" s="5" t="s">
        <v>11011</v>
      </c>
      <c r="BU5846" s="5" t="s">
        <v>11010</v>
      </c>
      <c r="BV5846" s="5" t="s">
        <v>3261</v>
      </c>
      <c r="BW5846" s="5" t="s">
        <v>11011</v>
      </c>
    </row>
    <row r="5847" spans="51:75" x14ac:dyDescent="0.3">
      <c r="AY5847" s="12" t="e">
        <f>VLOOKUP(C5847,#REF!, 2,FALSE)</f>
        <v>#REF!</v>
      </c>
      <c r="BM5847" s="5" t="s">
        <v>11012</v>
      </c>
      <c r="BN5847" s="5" t="s">
        <v>3007</v>
      </c>
      <c r="BO5847" s="5" t="s">
        <v>11013</v>
      </c>
      <c r="BU5847" s="5" t="s">
        <v>11012</v>
      </c>
      <c r="BV5847" s="5" t="s">
        <v>3007</v>
      </c>
      <c r="BW5847" s="5" t="s">
        <v>11013</v>
      </c>
    </row>
    <row r="5848" spans="51:75" x14ac:dyDescent="0.3">
      <c r="AY5848" s="12" t="e">
        <f>VLOOKUP(C5848,#REF!, 2,FALSE)</f>
        <v>#REF!</v>
      </c>
      <c r="BM5848" s="5" t="s">
        <v>11014</v>
      </c>
      <c r="BN5848" s="5" t="s">
        <v>2986</v>
      </c>
      <c r="BO5848" s="5" t="s">
        <v>2986</v>
      </c>
      <c r="BU5848" s="5" t="s">
        <v>11014</v>
      </c>
      <c r="BV5848" s="5" t="s">
        <v>2986</v>
      </c>
      <c r="BW5848" s="5" t="s">
        <v>2986</v>
      </c>
    </row>
    <row r="5849" spans="51:75" x14ac:dyDescent="0.3">
      <c r="AY5849" s="12" t="e">
        <f>VLOOKUP(C5849,#REF!, 2,FALSE)</f>
        <v>#REF!</v>
      </c>
      <c r="BM5849" s="5" t="s">
        <v>2957</v>
      </c>
      <c r="BN5849" s="5" t="s">
        <v>623</v>
      </c>
      <c r="BO5849" s="5" t="s">
        <v>5421</v>
      </c>
      <c r="BU5849" s="5" t="s">
        <v>2957</v>
      </c>
      <c r="BV5849" s="5" t="s">
        <v>623</v>
      </c>
      <c r="BW5849" s="5" t="s">
        <v>5421</v>
      </c>
    </row>
    <row r="5850" spans="51:75" x14ac:dyDescent="0.3">
      <c r="AY5850" s="12" t="e">
        <f>VLOOKUP(C5850,#REF!, 2,FALSE)</f>
        <v>#REF!</v>
      </c>
      <c r="BM5850" s="5" t="s">
        <v>11015</v>
      </c>
      <c r="BN5850" s="5" t="s">
        <v>17000</v>
      </c>
      <c r="BO5850" s="5" t="s">
        <v>11016</v>
      </c>
      <c r="BU5850" s="5" t="s">
        <v>11015</v>
      </c>
      <c r="BV5850" s="5" t="s">
        <v>17000</v>
      </c>
      <c r="BW5850" s="5" t="s">
        <v>11016</v>
      </c>
    </row>
    <row r="5851" spans="51:75" x14ac:dyDescent="0.3">
      <c r="AY5851" s="12" t="e">
        <f>VLOOKUP(C5851,#REF!, 2,FALSE)</f>
        <v>#REF!</v>
      </c>
      <c r="BM5851" s="5" t="s">
        <v>11017</v>
      </c>
      <c r="BN5851" s="5" t="s">
        <v>3261</v>
      </c>
      <c r="BO5851" s="5" t="s">
        <v>845</v>
      </c>
      <c r="BU5851" s="5" t="s">
        <v>11017</v>
      </c>
      <c r="BV5851" s="5" t="s">
        <v>3261</v>
      </c>
      <c r="BW5851" s="5" t="s">
        <v>845</v>
      </c>
    </row>
    <row r="5852" spans="51:75" x14ac:dyDescent="0.3">
      <c r="AY5852" s="12" t="e">
        <f>VLOOKUP(C5852,#REF!, 2,FALSE)</f>
        <v>#REF!</v>
      </c>
      <c r="BM5852" s="5" t="s">
        <v>11018</v>
      </c>
      <c r="BN5852" s="5" t="s">
        <v>2982</v>
      </c>
      <c r="BO5852" s="5" t="s">
        <v>10419</v>
      </c>
      <c r="BU5852" s="5" t="s">
        <v>11018</v>
      </c>
      <c r="BV5852" s="5" t="s">
        <v>2982</v>
      </c>
      <c r="BW5852" s="5" t="s">
        <v>10419</v>
      </c>
    </row>
    <row r="5853" spans="51:75" x14ac:dyDescent="0.3">
      <c r="AY5853" s="12" t="e">
        <f>VLOOKUP(C5853,#REF!, 2,FALSE)</f>
        <v>#REF!</v>
      </c>
      <c r="BM5853" s="5" t="s">
        <v>11019</v>
      </c>
      <c r="BN5853" s="5" t="s">
        <v>2982</v>
      </c>
      <c r="BO5853" s="5" t="s">
        <v>5168</v>
      </c>
      <c r="BU5853" s="5" t="s">
        <v>11019</v>
      </c>
      <c r="BV5853" s="5" t="s">
        <v>2982</v>
      </c>
      <c r="BW5853" s="5" t="s">
        <v>5168</v>
      </c>
    </row>
    <row r="5854" spans="51:75" x14ac:dyDescent="0.3">
      <c r="AY5854" s="12" t="e">
        <f>VLOOKUP(C5854,#REF!, 2,FALSE)</f>
        <v>#REF!</v>
      </c>
      <c r="BM5854" s="5" t="s">
        <v>11020</v>
      </c>
      <c r="BN5854" s="5" t="s">
        <v>2982</v>
      </c>
      <c r="BO5854" s="5" t="s">
        <v>1290</v>
      </c>
      <c r="BU5854" s="5" t="s">
        <v>11020</v>
      </c>
      <c r="BV5854" s="5" t="s">
        <v>2982</v>
      </c>
      <c r="BW5854" s="5" t="s">
        <v>1290</v>
      </c>
    </row>
    <row r="5855" spans="51:75" x14ac:dyDescent="0.3">
      <c r="AY5855" s="12" t="e">
        <f>VLOOKUP(C5855,#REF!, 2,FALSE)</f>
        <v>#REF!</v>
      </c>
      <c r="BM5855" s="5" t="s">
        <v>11021</v>
      </c>
      <c r="BN5855" s="5" t="s">
        <v>774</v>
      </c>
      <c r="BO5855" s="5" t="s">
        <v>2986</v>
      </c>
      <c r="BU5855" s="5" t="s">
        <v>11021</v>
      </c>
      <c r="BV5855" s="5" t="s">
        <v>774</v>
      </c>
      <c r="BW5855" s="5" t="s">
        <v>2986</v>
      </c>
    </row>
    <row r="5856" spans="51:75" x14ac:dyDescent="0.3">
      <c r="AY5856" s="12" t="e">
        <f>VLOOKUP(C5856,#REF!, 2,FALSE)</f>
        <v>#REF!</v>
      </c>
      <c r="BM5856" s="5" t="s">
        <v>11022</v>
      </c>
      <c r="BN5856" s="5" t="s">
        <v>2986</v>
      </c>
      <c r="BO5856" s="5" t="s">
        <v>2986</v>
      </c>
      <c r="BU5856" s="5" t="s">
        <v>11022</v>
      </c>
      <c r="BV5856" s="5" t="s">
        <v>2986</v>
      </c>
      <c r="BW5856" s="5" t="s">
        <v>2986</v>
      </c>
    </row>
    <row r="5857" spans="51:75" x14ac:dyDescent="0.3">
      <c r="AY5857" s="12" t="e">
        <f>VLOOKUP(C5857,#REF!, 2,FALSE)</f>
        <v>#REF!</v>
      </c>
      <c r="BM5857" s="5" t="s">
        <v>11023</v>
      </c>
      <c r="BN5857" s="5" t="s">
        <v>2986</v>
      </c>
      <c r="BO5857" s="5" t="s">
        <v>2986</v>
      </c>
      <c r="BU5857" s="5" t="s">
        <v>11023</v>
      </c>
      <c r="BV5857" s="5" t="s">
        <v>2986</v>
      </c>
      <c r="BW5857" s="5" t="s">
        <v>2986</v>
      </c>
    </row>
    <row r="5858" spans="51:75" x14ac:dyDescent="0.3">
      <c r="AY5858" s="12" t="e">
        <f>VLOOKUP(C5858,#REF!, 2,FALSE)</f>
        <v>#REF!</v>
      </c>
      <c r="BM5858" s="5" t="s">
        <v>11024</v>
      </c>
      <c r="BN5858" s="5" t="s">
        <v>2986</v>
      </c>
      <c r="BO5858" s="5" t="s">
        <v>2986</v>
      </c>
      <c r="BU5858" s="5" t="s">
        <v>11024</v>
      </c>
      <c r="BV5858" s="5" t="s">
        <v>2986</v>
      </c>
      <c r="BW5858" s="5" t="s">
        <v>2986</v>
      </c>
    </row>
    <row r="5859" spans="51:75" x14ac:dyDescent="0.3">
      <c r="AY5859" s="12" t="e">
        <f>VLOOKUP(C5859,#REF!, 2,FALSE)</f>
        <v>#REF!</v>
      </c>
      <c r="BM5859" s="5" t="s">
        <v>11025</v>
      </c>
      <c r="BN5859" s="5" t="s">
        <v>2986</v>
      </c>
      <c r="BO5859" s="5" t="s">
        <v>2986</v>
      </c>
      <c r="BU5859" s="5" t="s">
        <v>11025</v>
      </c>
      <c r="BV5859" s="5" t="s">
        <v>2986</v>
      </c>
      <c r="BW5859" s="5" t="s">
        <v>2986</v>
      </c>
    </row>
    <row r="5860" spans="51:75" x14ac:dyDescent="0.3">
      <c r="AY5860" s="12" t="e">
        <f>VLOOKUP(C5860,#REF!, 2,FALSE)</f>
        <v>#REF!</v>
      </c>
      <c r="BM5860" s="5" t="s">
        <v>11026</v>
      </c>
      <c r="BN5860" s="5" t="s">
        <v>2986</v>
      </c>
      <c r="BO5860" s="5" t="s">
        <v>2986</v>
      </c>
      <c r="BU5860" s="5" t="s">
        <v>11026</v>
      </c>
      <c r="BV5860" s="5" t="s">
        <v>2986</v>
      </c>
      <c r="BW5860" s="5" t="s">
        <v>2986</v>
      </c>
    </row>
    <row r="5861" spans="51:75" x14ac:dyDescent="0.3">
      <c r="AY5861" s="12" t="e">
        <f>VLOOKUP(C5861,#REF!, 2,FALSE)</f>
        <v>#REF!</v>
      </c>
      <c r="BM5861" s="5" t="s">
        <v>11027</v>
      </c>
      <c r="BN5861" s="5" t="s">
        <v>2986</v>
      </c>
      <c r="BO5861" s="5" t="s">
        <v>2986</v>
      </c>
      <c r="BU5861" s="5" t="s">
        <v>11027</v>
      </c>
      <c r="BV5861" s="5" t="s">
        <v>2986</v>
      </c>
      <c r="BW5861" s="5" t="s">
        <v>2986</v>
      </c>
    </row>
    <row r="5862" spans="51:75" x14ac:dyDescent="0.3">
      <c r="AY5862" s="12" t="e">
        <f>VLOOKUP(C5862,#REF!, 2,FALSE)</f>
        <v>#REF!</v>
      </c>
      <c r="BM5862" s="5" t="s">
        <v>11028</v>
      </c>
      <c r="BN5862" s="5" t="s">
        <v>2986</v>
      </c>
      <c r="BO5862" s="5" t="s">
        <v>2986</v>
      </c>
      <c r="BU5862" s="5" t="s">
        <v>11028</v>
      </c>
      <c r="BV5862" s="5" t="s">
        <v>2986</v>
      </c>
      <c r="BW5862" s="5" t="s">
        <v>2986</v>
      </c>
    </row>
    <row r="5863" spans="51:75" x14ac:dyDescent="0.3">
      <c r="AY5863" s="12" t="e">
        <f>VLOOKUP(C5863,#REF!, 2,FALSE)</f>
        <v>#REF!</v>
      </c>
      <c r="BM5863" s="5" t="s">
        <v>11029</v>
      </c>
      <c r="BN5863" s="5" t="s">
        <v>2986</v>
      </c>
      <c r="BO5863" s="5" t="s">
        <v>2986</v>
      </c>
      <c r="BU5863" s="5" t="s">
        <v>11029</v>
      </c>
      <c r="BV5863" s="5" t="s">
        <v>2986</v>
      </c>
      <c r="BW5863" s="5" t="s">
        <v>2986</v>
      </c>
    </row>
    <row r="5864" spans="51:75" x14ac:dyDescent="0.3">
      <c r="AY5864" s="12" t="e">
        <f>VLOOKUP(C5864,#REF!, 2,FALSE)</f>
        <v>#REF!</v>
      </c>
      <c r="BM5864" s="5" t="s">
        <v>11030</v>
      </c>
      <c r="BN5864" s="5" t="s">
        <v>2986</v>
      </c>
      <c r="BO5864" s="5" t="s">
        <v>2986</v>
      </c>
      <c r="BU5864" s="5" t="s">
        <v>11030</v>
      </c>
      <c r="BV5864" s="5" t="s">
        <v>2986</v>
      </c>
      <c r="BW5864" s="5" t="s">
        <v>2986</v>
      </c>
    </row>
    <row r="5865" spans="51:75" x14ac:dyDescent="0.3">
      <c r="AY5865" s="12" t="e">
        <f>VLOOKUP(C5865,#REF!, 2,FALSE)</f>
        <v>#REF!</v>
      </c>
      <c r="BM5865" s="5" t="s">
        <v>11031</v>
      </c>
      <c r="BN5865" s="5" t="s">
        <v>2986</v>
      </c>
      <c r="BO5865" s="5" t="s">
        <v>2986</v>
      </c>
      <c r="BU5865" s="5" t="s">
        <v>11031</v>
      </c>
      <c r="BV5865" s="5" t="s">
        <v>2986</v>
      </c>
      <c r="BW5865" s="5" t="s">
        <v>2986</v>
      </c>
    </row>
    <row r="5866" spans="51:75" x14ac:dyDescent="0.3">
      <c r="AY5866" s="12" t="e">
        <f>VLOOKUP(C5866,#REF!, 2,FALSE)</f>
        <v>#REF!</v>
      </c>
      <c r="BM5866" s="5" t="s">
        <v>11032</v>
      </c>
      <c r="BN5866" s="5" t="s">
        <v>2986</v>
      </c>
      <c r="BO5866" s="5" t="s">
        <v>2986</v>
      </c>
      <c r="BU5866" s="5" t="s">
        <v>11032</v>
      </c>
      <c r="BV5866" s="5" t="s">
        <v>2986</v>
      </c>
      <c r="BW5866" s="5" t="s">
        <v>2986</v>
      </c>
    </row>
    <row r="5867" spans="51:75" x14ac:dyDescent="0.3">
      <c r="AY5867" s="12" t="e">
        <f>VLOOKUP(C5867,#REF!, 2,FALSE)</f>
        <v>#REF!</v>
      </c>
      <c r="BM5867" s="5" t="s">
        <v>11033</v>
      </c>
      <c r="BN5867" s="5" t="s">
        <v>2986</v>
      </c>
      <c r="BO5867" s="5" t="s">
        <v>2986</v>
      </c>
      <c r="BU5867" s="5" t="s">
        <v>11033</v>
      </c>
      <c r="BV5867" s="5" t="s">
        <v>2986</v>
      </c>
      <c r="BW5867" s="5" t="s">
        <v>2986</v>
      </c>
    </row>
    <row r="5868" spans="51:75" x14ac:dyDescent="0.3">
      <c r="AY5868" s="12" t="e">
        <f>VLOOKUP(C5868,#REF!, 2,FALSE)</f>
        <v>#REF!</v>
      </c>
      <c r="BM5868" s="5" t="s">
        <v>11034</v>
      </c>
      <c r="BN5868" s="5" t="s">
        <v>2986</v>
      </c>
      <c r="BO5868" s="5" t="s">
        <v>2986</v>
      </c>
      <c r="BU5868" s="5" t="s">
        <v>11034</v>
      </c>
      <c r="BV5868" s="5" t="s">
        <v>2986</v>
      </c>
      <c r="BW5868" s="5" t="s">
        <v>2986</v>
      </c>
    </row>
    <row r="5869" spans="51:75" x14ac:dyDescent="0.3">
      <c r="AY5869" s="12" t="e">
        <f>VLOOKUP(C5869,#REF!, 2,FALSE)</f>
        <v>#REF!</v>
      </c>
      <c r="BM5869" s="5" t="s">
        <v>11035</v>
      </c>
      <c r="BN5869" s="5" t="s">
        <v>2986</v>
      </c>
      <c r="BO5869" s="5" t="s">
        <v>2986</v>
      </c>
      <c r="BU5869" s="5" t="s">
        <v>11035</v>
      </c>
      <c r="BV5869" s="5" t="s">
        <v>2986</v>
      </c>
      <c r="BW5869" s="5" t="s">
        <v>2986</v>
      </c>
    </row>
    <row r="5870" spans="51:75" x14ac:dyDescent="0.3">
      <c r="AY5870" s="12" t="e">
        <f>VLOOKUP(C5870,#REF!, 2,FALSE)</f>
        <v>#REF!</v>
      </c>
      <c r="BM5870" s="5" t="s">
        <v>11036</v>
      </c>
      <c r="BN5870" s="5" t="s">
        <v>2986</v>
      </c>
      <c r="BO5870" s="5" t="s">
        <v>2986</v>
      </c>
      <c r="BU5870" s="5" t="s">
        <v>11036</v>
      </c>
      <c r="BV5870" s="5" t="s">
        <v>2986</v>
      </c>
      <c r="BW5870" s="5" t="s">
        <v>2986</v>
      </c>
    </row>
    <row r="5871" spans="51:75" x14ac:dyDescent="0.3">
      <c r="AY5871" s="12" t="e">
        <f>VLOOKUP(C5871,#REF!, 2,FALSE)</f>
        <v>#REF!</v>
      </c>
      <c r="BM5871" s="5" t="s">
        <v>11037</v>
      </c>
      <c r="BN5871" s="5" t="s">
        <v>2986</v>
      </c>
      <c r="BO5871" s="5" t="s">
        <v>2986</v>
      </c>
      <c r="BU5871" s="5" t="s">
        <v>11037</v>
      </c>
      <c r="BV5871" s="5" t="s">
        <v>2986</v>
      </c>
      <c r="BW5871" s="5" t="s">
        <v>2986</v>
      </c>
    </row>
    <row r="5872" spans="51:75" x14ac:dyDescent="0.3">
      <c r="AY5872" s="12" t="e">
        <f>VLOOKUP(C5872,#REF!, 2,FALSE)</f>
        <v>#REF!</v>
      </c>
      <c r="BM5872" s="5" t="s">
        <v>11038</v>
      </c>
      <c r="BN5872" s="5" t="s">
        <v>2986</v>
      </c>
      <c r="BO5872" s="5" t="s">
        <v>2986</v>
      </c>
      <c r="BU5872" s="5" t="s">
        <v>11038</v>
      </c>
      <c r="BV5872" s="5" t="s">
        <v>2986</v>
      </c>
      <c r="BW5872" s="5" t="s">
        <v>2986</v>
      </c>
    </row>
    <row r="5873" spans="51:75" x14ac:dyDescent="0.3">
      <c r="AY5873" s="12" t="e">
        <f>VLOOKUP(C5873,#REF!, 2,FALSE)</f>
        <v>#REF!</v>
      </c>
      <c r="BM5873" s="5" t="s">
        <v>11039</v>
      </c>
      <c r="BN5873" s="5" t="s">
        <v>2986</v>
      </c>
      <c r="BO5873" s="5" t="s">
        <v>2986</v>
      </c>
      <c r="BU5873" s="5" t="s">
        <v>11039</v>
      </c>
      <c r="BV5873" s="5" t="s">
        <v>2986</v>
      </c>
      <c r="BW5873" s="5" t="s">
        <v>2986</v>
      </c>
    </row>
    <row r="5874" spans="51:75" x14ac:dyDescent="0.3">
      <c r="AY5874" s="12" t="e">
        <f>VLOOKUP(C5874,#REF!, 2,FALSE)</f>
        <v>#REF!</v>
      </c>
      <c r="BM5874" s="5" t="s">
        <v>11040</v>
      </c>
      <c r="BN5874" s="5" t="s">
        <v>17000</v>
      </c>
      <c r="BO5874" s="5" t="s">
        <v>1074</v>
      </c>
      <c r="BU5874" s="5" t="s">
        <v>11040</v>
      </c>
      <c r="BV5874" s="5" t="s">
        <v>17000</v>
      </c>
      <c r="BW5874" s="5" t="s">
        <v>1074</v>
      </c>
    </row>
    <row r="5875" spans="51:75" x14ac:dyDescent="0.3">
      <c r="AY5875" s="12" t="e">
        <f>VLOOKUP(C5875,#REF!, 2,FALSE)</f>
        <v>#REF!</v>
      </c>
      <c r="BM5875" s="5" t="s">
        <v>11041</v>
      </c>
      <c r="BN5875" s="5" t="s">
        <v>17000</v>
      </c>
      <c r="BO5875" s="5" t="s">
        <v>2361</v>
      </c>
      <c r="BU5875" s="5" t="s">
        <v>11041</v>
      </c>
      <c r="BV5875" s="5" t="s">
        <v>17000</v>
      </c>
      <c r="BW5875" s="5" t="s">
        <v>2361</v>
      </c>
    </row>
    <row r="5876" spans="51:75" x14ac:dyDescent="0.3">
      <c r="AY5876" s="12" t="e">
        <f>VLOOKUP(C5876,#REF!, 2,FALSE)</f>
        <v>#REF!</v>
      </c>
      <c r="BM5876" s="5" t="s">
        <v>11042</v>
      </c>
      <c r="BN5876" s="5" t="s">
        <v>17000</v>
      </c>
      <c r="BO5876" s="5" t="s">
        <v>995</v>
      </c>
      <c r="BU5876" s="5" t="s">
        <v>11042</v>
      </c>
      <c r="BV5876" s="5" t="s">
        <v>17000</v>
      </c>
      <c r="BW5876" s="5" t="s">
        <v>995</v>
      </c>
    </row>
    <row r="5877" spans="51:75" x14ac:dyDescent="0.3">
      <c r="AY5877" s="12" t="e">
        <f>VLOOKUP(C5877,#REF!, 2,FALSE)</f>
        <v>#REF!</v>
      </c>
      <c r="BM5877" s="5" t="s">
        <v>11043</v>
      </c>
      <c r="BN5877" s="5" t="s">
        <v>17000</v>
      </c>
      <c r="BO5877" s="5" t="s">
        <v>1265</v>
      </c>
      <c r="BU5877" s="5" t="s">
        <v>11043</v>
      </c>
      <c r="BV5877" s="5" t="s">
        <v>17000</v>
      </c>
      <c r="BW5877" s="5" t="s">
        <v>1265</v>
      </c>
    </row>
    <row r="5878" spans="51:75" x14ac:dyDescent="0.3">
      <c r="AY5878" s="12" t="e">
        <f>VLOOKUP(C5878,#REF!, 2,FALSE)</f>
        <v>#REF!</v>
      </c>
      <c r="BM5878" s="5" t="s">
        <v>11045</v>
      </c>
      <c r="BN5878" s="5" t="s">
        <v>17000</v>
      </c>
      <c r="BO5878" s="5" t="s">
        <v>11046</v>
      </c>
      <c r="BU5878" s="5" t="s">
        <v>11045</v>
      </c>
      <c r="BV5878" s="5" t="s">
        <v>17000</v>
      </c>
      <c r="BW5878" s="5" t="s">
        <v>11046</v>
      </c>
    </row>
    <row r="5879" spans="51:75" x14ac:dyDescent="0.3">
      <c r="AY5879" s="12" t="e">
        <f>VLOOKUP(C5879,#REF!, 2,FALSE)</f>
        <v>#REF!</v>
      </c>
      <c r="BM5879" s="5" t="s">
        <v>11047</v>
      </c>
      <c r="BN5879" s="5" t="s">
        <v>3261</v>
      </c>
      <c r="BO5879" s="5" t="s">
        <v>5364</v>
      </c>
      <c r="BU5879" s="5" t="s">
        <v>11047</v>
      </c>
      <c r="BV5879" s="5" t="s">
        <v>3261</v>
      </c>
      <c r="BW5879" s="5" t="s">
        <v>5364</v>
      </c>
    </row>
    <row r="5880" spans="51:75" x14ac:dyDescent="0.3">
      <c r="AY5880" s="12" t="e">
        <f>VLOOKUP(C5880,#REF!, 2,FALSE)</f>
        <v>#REF!</v>
      </c>
      <c r="BM5880" s="5" t="s">
        <v>11048</v>
      </c>
      <c r="BN5880" s="5" t="s">
        <v>17000</v>
      </c>
      <c r="BO5880" s="5" t="s">
        <v>1611</v>
      </c>
      <c r="BU5880" s="5" t="s">
        <v>11048</v>
      </c>
      <c r="BV5880" s="5" t="s">
        <v>17000</v>
      </c>
      <c r="BW5880" s="5" t="s">
        <v>1611</v>
      </c>
    </row>
    <row r="5881" spans="51:75" x14ac:dyDescent="0.3">
      <c r="AY5881" s="12" t="e">
        <f>VLOOKUP(C5881,#REF!, 2,FALSE)</f>
        <v>#REF!</v>
      </c>
      <c r="BM5881" s="5" t="s">
        <v>2947</v>
      </c>
      <c r="BN5881" s="5" t="s">
        <v>17000</v>
      </c>
      <c r="BO5881" s="5" t="s">
        <v>11049</v>
      </c>
      <c r="BU5881" s="5" t="s">
        <v>2947</v>
      </c>
      <c r="BV5881" s="5" t="s">
        <v>17000</v>
      </c>
      <c r="BW5881" s="5" t="s">
        <v>11049</v>
      </c>
    </row>
    <row r="5882" spans="51:75" x14ac:dyDescent="0.3">
      <c r="AY5882" s="12" t="e">
        <f>VLOOKUP(C5882,#REF!, 2,FALSE)</f>
        <v>#REF!</v>
      </c>
      <c r="BM5882" s="5" t="s">
        <v>11050</v>
      </c>
      <c r="BN5882" s="5" t="s">
        <v>17000</v>
      </c>
      <c r="BO5882" s="5" t="s">
        <v>8559</v>
      </c>
      <c r="BU5882" s="5" t="s">
        <v>11050</v>
      </c>
      <c r="BV5882" s="5" t="s">
        <v>17000</v>
      </c>
      <c r="BW5882" s="5" t="s">
        <v>8559</v>
      </c>
    </row>
    <row r="5883" spans="51:75" x14ac:dyDescent="0.3">
      <c r="AY5883" s="12" t="e">
        <f>VLOOKUP(C5883,#REF!, 2,FALSE)</f>
        <v>#REF!</v>
      </c>
      <c r="BM5883" s="5" t="s">
        <v>11051</v>
      </c>
      <c r="BN5883" s="5" t="s">
        <v>17000</v>
      </c>
      <c r="BO5883" s="5" t="s">
        <v>11052</v>
      </c>
      <c r="BU5883" s="5" t="s">
        <v>11051</v>
      </c>
      <c r="BV5883" s="5" t="s">
        <v>17000</v>
      </c>
      <c r="BW5883" s="5" t="s">
        <v>11052</v>
      </c>
    </row>
    <row r="5884" spans="51:75" x14ac:dyDescent="0.3">
      <c r="AY5884" s="12" t="e">
        <f>VLOOKUP(C5884,#REF!, 2,FALSE)</f>
        <v>#REF!</v>
      </c>
      <c r="BM5884" s="5" t="s">
        <v>11054</v>
      </c>
      <c r="BN5884" s="5" t="s">
        <v>17000</v>
      </c>
      <c r="BO5884" s="5" t="s">
        <v>11055</v>
      </c>
      <c r="BU5884" s="5" t="s">
        <v>11054</v>
      </c>
      <c r="BV5884" s="5" t="s">
        <v>17000</v>
      </c>
      <c r="BW5884" s="5" t="s">
        <v>11055</v>
      </c>
    </row>
    <row r="5885" spans="51:75" x14ac:dyDescent="0.3">
      <c r="AY5885" s="12" t="e">
        <f>VLOOKUP(C5885,#REF!, 2,FALSE)</f>
        <v>#REF!</v>
      </c>
      <c r="BM5885" s="5" t="s">
        <v>11056</v>
      </c>
      <c r="BN5885" s="5" t="s">
        <v>17000</v>
      </c>
      <c r="BO5885" s="5" t="s">
        <v>11057</v>
      </c>
      <c r="BU5885" s="5" t="s">
        <v>11056</v>
      </c>
      <c r="BV5885" s="5" t="s">
        <v>17000</v>
      </c>
      <c r="BW5885" s="5" t="s">
        <v>11057</v>
      </c>
    </row>
    <row r="5886" spans="51:75" x14ac:dyDescent="0.3">
      <c r="AY5886" s="12" t="e">
        <f>VLOOKUP(C5886,#REF!, 2,FALSE)</f>
        <v>#REF!</v>
      </c>
      <c r="BM5886" s="5" t="s">
        <v>1954</v>
      </c>
      <c r="BN5886" s="5" t="s">
        <v>17000</v>
      </c>
      <c r="BO5886" s="5" t="s">
        <v>11058</v>
      </c>
      <c r="BU5886" s="5" t="s">
        <v>1954</v>
      </c>
      <c r="BV5886" s="5" t="s">
        <v>17000</v>
      </c>
      <c r="BW5886" s="5" t="s">
        <v>11058</v>
      </c>
    </row>
    <row r="5887" spans="51:75" x14ac:dyDescent="0.3">
      <c r="AY5887" s="12" t="e">
        <f>VLOOKUP(C5887,#REF!, 2,FALSE)</f>
        <v>#REF!</v>
      </c>
      <c r="BM5887" s="5" t="s">
        <v>11059</v>
      </c>
      <c r="BN5887" s="5" t="s">
        <v>17000</v>
      </c>
      <c r="BO5887" s="5" t="s">
        <v>3764</v>
      </c>
      <c r="BU5887" s="5" t="s">
        <v>11059</v>
      </c>
      <c r="BV5887" s="5" t="s">
        <v>17000</v>
      </c>
      <c r="BW5887" s="5" t="s">
        <v>3764</v>
      </c>
    </row>
    <row r="5888" spans="51:75" x14ac:dyDescent="0.3">
      <c r="AY5888" s="12" t="e">
        <f>VLOOKUP(C5888,#REF!, 2,FALSE)</f>
        <v>#REF!</v>
      </c>
      <c r="BM5888" s="5" t="s">
        <v>1955</v>
      </c>
      <c r="BN5888" s="5" t="s">
        <v>17000</v>
      </c>
      <c r="BO5888" s="5" t="s">
        <v>1733</v>
      </c>
      <c r="BU5888" s="5" t="s">
        <v>1955</v>
      </c>
      <c r="BV5888" s="5" t="s">
        <v>17000</v>
      </c>
      <c r="BW5888" s="5" t="s">
        <v>1733</v>
      </c>
    </row>
    <row r="5889" spans="51:75" x14ac:dyDescent="0.3">
      <c r="AY5889" s="12" t="e">
        <f>VLOOKUP(C5889,#REF!, 2,FALSE)</f>
        <v>#REF!</v>
      </c>
      <c r="BM5889" s="5" t="s">
        <v>1956</v>
      </c>
      <c r="BN5889" s="5" t="s">
        <v>17000</v>
      </c>
      <c r="BO5889" s="5" t="s">
        <v>1446</v>
      </c>
      <c r="BU5889" s="5" t="s">
        <v>1956</v>
      </c>
      <c r="BV5889" s="5" t="s">
        <v>17000</v>
      </c>
      <c r="BW5889" s="5" t="s">
        <v>1446</v>
      </c>
    </row>
    <row r="5890" spans="51:75" x14ac:dyDescent="0.3">
      <c r="AY5890" s="12" t="e">
        <f>VLOOKUP(C5890,#REF!, 2,FALSE)</f>
        <v>#REF!</v>
      </c>
      <c r="BM5890" s="5" t="s">
        <v>11060</v>
      </c>
      <c r="BN5890" s="5" t="s">
        <v>17000</v>
      </c>
      <c r="BO5890" s="5" t="s">
        <v>1446</v>
      </c>
      <c r="BU5890" s="5" t="s">
        <v>11060</v>
      </c>
      <c r="BV5890" s="5" t="s">
        <v>17000</v>
      </c>
      <c r="BW5890" s="5" t="s">
        <v>1446</v>
      </c>
    </row>
    <row r="5891" spans="51:75" x14ac:dyDescent="0.3">
      <c r="AY5891" s="12" t="e">
        <f>VLOOKUP(C5891,#REF!, 2,FALSE)</f>
        <v>#REF!</v>
      </c>
      <c r="BM5891" s="5" t="s">
        <v>11062</v>
      </c>
      <c r="BN5891" s="5" t="s">
        <v>2986</v>
      </c>
      <c r="BO5891" s="5" t="s">
        <v>4451</v>
      </c>
      <c r="BU5891" s="5" t="s">
        <v>11062</v>
      </c>
      <c r="BV5891" s="5" t="s">
        <v>2986</v>
      </c>
      <c r="BW5891" s="5" t="s">
        <v>4451</v>
      </c>
    </row>
    <row r="5892" spans="51:75" x14ac:dyDescent="0.3">
      <c r="AY5892" s="12" t="e">
        <f>VLOOKUP(C5892,#REF!, 2,FALSE)</f>
        <v>#REF!</v>
      </c>
      <c r="BM5892" s="5" t="s">
        <v>11063</v>
      </c>
      <c r="BN5892" s="5" t="s">
        <v>1272</v>
      </c>
      <c r="BO5892" s="5" t="s">
        <v>3231</v>
      </c>
      <c r="BU5892" s="5" t="s">
        <v>11063</v>
      </c>
      <c r="BV5892" s="5" t="s">
        <v>1272</v>
      </c>
      <c r="BW5892" s="5" t="s">
        <v>3231</v>
      </c>
    </row>
    <row r="5893" spans="51:75" x14ac:dyDescent="0.3">
      <c r="AY5893" s="12" t="e">
        <f>VLOOKUP(C5893,#REF!, 2,FALSE)</f>
        <v>#REF!</v>
      </c>
      <c r="BM5893" s="5" t="s">
        <v>1972</v>
      </c>
      <c r="BN5893" s="5" t="s">
        <v>2986</v>
      </c>
      <c r="BO5893" s="5" t="s">
        <v>11064</v>
      </c>
      <c r="BU5893" s="5" t="s">
        <v>1972</v>
      </c>
      <c r="BV5893" s="5" t="s">
        <v>2986</v>
      </c>
      <c r="BW5893" s="5" t="s">
        <v>11064</v>
      </c>
    </row>
    <row r="5894" spans="51:75" x14ac:dyDescent="0.3">
      <c r="AY5894" s="12" t="e">
        <f>VLOOKUP(C5894,#REF!, 2,FALSE)</f>
        <v>#REF!</v>
      </c>
      <c r="BM5894" s="5" t="s">
        <v>1973</v>
      </c>
      <c r="BN5894" s="5" t="s">
        <v>2986</v>
      </c>
      <c r="BO5894" s="5" t="s">
        <v>1539</v>
      </c>
      <c r="BU5894" s="5" t="s">
        <v>1973</v>
      </c>
      <c r="BV5894" s="5" t="s">
        <v>2986</v>
      </c>
      <c r="BW5894" s="5" t="s">
        <v>1539</v>
      </c>
    </row>
    <row r="5895" spans="51:75" x14ac:dyDescent="0.3">
      <c r="AY5895" s="12" t="e">
        <f>VLOOKUP(C5895,#REF!, 2,FALSE)</f>
        <v>#REF!</v>
      </c>
      <c r="BM5895" s="5" t="s">
        <v>11065</v>
      </c>
      <c r="BN5895" s="5" t="s">
        <v>3050</v>
      </c>
      <c r="BO5895" s="5" t="s">
        <v>1405</v>
      </c>
      <c r="BU5895" s="5" t="s">
        <v>11065</v>
      </c>
      <c r="BV5895" s="5" t="s">
        <v>3050</v>
      </c>
      <c r="BW5895" s="5" t="s">
        <v>1405</v>
      </c>
    </row>
    <row r="5896" spans="51:75" x14ac:dyDescent="0.3">
      <c r="AY5896" s="12" t="e">
        <f>VLOOKUP(C5896,#REF!, 2,FALSE)</f>
        <v>#REF!</v>
      </c>
      <c r="BM5896" s="5" t="s">
        <v>11066</v>
      </c>
      <c r="BN5896" s="5" t="s">
        <v>2986</v>
      </c>
      <c r="BO5896" s="5" t="s">
        <v>1405</v>
      </c>
      <c r="BU5896" s="5" t="s">
        <v>11066</v>
      </c>
      <c r="BV5896" s="5" t="s">
        <v>2986</v>
      </c>
      <c r="BW5896" s="5" t="s">
        <v>1405</v>
      </c>
    </row>
    <row r="5897" spans="51:75" x14ac:dyDescent="0.3">
      <c r="AY5897" s="12" t="e">
        <f>VLOOKUP(C5897,#REF!, 2,FALSE)</f>
        <v>#REF!</v>
      </c>
      <c r="BM5897" s="5" t="s">
        <v>11067</v>
      </c>
      <c r="BN5897" s="5" t="s">
        <v>17000</v>
      </c>
      <c r="BO5897" s="5" t="s">
        <v>2598</v>
      </c>
      <c r="BU5897" s="5" t="s">
        <v>11067</v>
      </c>
      <c r="BV5897" s="5" t="s">
        <v>17000</v>
      </c>
      <c r="BW5897" s="5" t="s">
        <v>2598</v>
      </c>
    </row>
    <row r="5898" spans="51:75" x14ac:dyDescent="0.3">
      <c r="AY5898" s="12" t="e">
        <f>VLOOKUP(C5898,#REF!, 2,FALSE)</f>
        <v>#REF!</v>
      </c>
      <c r="BM5898" s="5" t="s">
        <v>11068</v>
      </c>
      <c r="BN5898" s="5" t="s">
        <v>17000</v>
      </c>
      <c r="BO5898" s="5" t="s">
        <v>11069</v>
      </c>
      <c r="BU5898" s="5" t="s">
        <v>11068</v>
      </c>
      <c r="BV5898" s="5" t="s">
        <v>17000</v>
      </c>
      <c r="BW5898" s="5" t="s">
        <v>11069</v>
      </c>
    </row>
    <row r="5899" spans="51:75" x14ac:dyDescent="0.3">
      <c r="AY5899" s="12" t="e">
        <f>VLOOKUP(C5899,#REF!, 2,FALSE)</f>
        <v>#REF!</v>
      </c>
      <c r="BM5899" s="5" t="s">
        <v>11070</v>
      </c>
      <c r="BN5899" s="5" t="s">
        <v>17000</v>
      </c>
      <c r="BO5899" s="5" t="s">
        <v>3378</v>
      </c>
      <c r="BU5899" s="5" t="s">
        <v>11070</v>
      </c>
      <c r="BV5899" s="5" t="s">
        <v>17000</v>
      </c>
      <c r="BW5899" s="5" t="s">
        <v>3378</v>
      </c>
    </row>
    <row r="5900" spans="51:75" x14ac:dyDescent="0.3">
      <c r="AY5900" s="12" t="e">
        <f>VLOOKUP(C5900,#REF!, 2,FALSE)</f>
        <v>#REF!</v>
      </c>
      <c r="BM5900" s="5" t="s">
        <v>11071</v>
      </c>
      <c r="BN5900" s="5" t="s">
        <v>17000</v>
      </c>
      <c r="BO5900" s="5" t="s">
        <v>8261</v>
      </c>
      <c r="BU5900" s="5" t="s">
        <v>11071</v>
      </c>
      <c r="BV5900" s="5" t="s">
        <v>17000</v>
      </c>
      <c r="BW5900" s="5" t="s">
        <v>8261</v>
      </c>
    </row>
    <row r="5901" spans="51:75" x14ac:dyDescent="0.3">
      <c r="AY5901" s="12" t="e">
        <f>VLOOKUP(C5901,#REF!, 2,FALSE)</f>
        <v>#REF!</v>
      </c>
      <c r="BM5901" s="5" t="s">
        <v>1974</v>
      </c>
      <c r="BN5901" s="5" t="s">
        <v>2986</v>
      </c>
      <c r="BO5901" s="5" t="s">
        <v>2986</v>
      </c>
      <c r="BU5901" s="5" t="s">
        <v>1974</v>
      </c>
      <c r="BV5901" s="5" t="s">
        <v>2986</v>
      </c>
      <c r="BW5901" s="5" t="s">
        <v>2986</v>
      </c>
    </row>
    <row r="5902" spans="51:75" x14ac:dyDescent="0.3">
      <c r="AY5902" s="12" t="e">
        <f>VLOOKUP(C5902,#REF!, 2,FALSE)</f>
        <v>#REF!</v>
      </c>
      <c r="BM5902" s="5" t="s">
        <v>11073</v>
      </c>
      <c r="BN5902" s="5" t="s">
        <v>2986</v>
      </c>
      <c r="BO5902" s="5" t="s">
        <v>2986</v>
      </c>
      <c r="BU5902" s="5" t="s">
        <v>11073</v>
      </c>
      <c r="BV5902" s="5" t="s">
        <v>2986</v>
      </c>
      <c r="BW5902" s="5" t="s">
        <v>2986</v>
      </c>
    </row>
    <row r="5903" spans="51:75" x14ac:dyDescent="0.3">
      <c r="AY5903" s="12" t="e">
        <f>VLOOKUP(C5903,#REF!, 2,FALSE)</f>
        <v>#REF!</v>
      </c>
      <c r="BM5903" s="5" t="s">
        <v>11074</v>
      </c>
      <c r="BN5903" s="5" t="s">
        <v>2986</v>
      </c>
      <c r="BO5903" s="5" t="s">
        <v>2986</v>
      </c>
      <c r="BU5903" s="5" t="s">
        <v>11074</v>
      </c>
      <c r="BV5903" s="5" t="s">
        <v>2986</v>
      </c>
      <c r="BW5903" s="5" t="s">
        <v>2986</v>
      </c>
    </row>
    <row r="5904" spans="51:75" x14ac:dyDescent="0.3">
      <c r="AY5904" s="12" t="e">
        <f>VLOOKUP(C5904,#REF!, 2,FALSE)</f>
        <v>#REF!</v>
      </c>
      <c r="BM5904" s="5" t="s">
        <v>11075</v>
      </c>
      <c r="BN5904" s="5" t="s">
        <v>2986</v>
      </c>
      <c r="BO5904" s="5" t="s">
        <v>2986</v>
      </c>
      <c r="BU5904" s="5" t="s">
        <v>11075</v>
      </c>
      <c r="BV5904" s="5" t="s">
        <v>2986</v>
      </c>
      <c r="BW5904" s="5" t="s">
        <v>2986</v>
      </c>
    </row>
    <row r="5905" spans="51:75" x14ac:dyDescent="0.3">
      <c r="AY5905" s="12" t="e">
        <f>VLOOKUP(C5905,#REF!, 2,FALSE)</f>
        <v>#REF!</v>
      </c>
      <c r="BM5905" s="5" t="s">
        <v>1975</v>
      </c>
      <c r="BN5905" s="5" t="s">
        <v>2986</v>
      </c>
      <c r="BO5905" s="5" t="s">
        <v>2986</v>
      </c>
      <c r="BU5905" s="5" t="s">
        <v>1975</v>
      </c>
      <c r="BV5905" s="5" t="s">
        <v>2986</v>
      </c>
      <c r="BW5905" s="5" t="s">
        <v>2986</v>
      </c>
    </row>
    <row r="5906" spans="51:75" x14ac:dyDescent="0.3">
      <c r="AY5906" s="12" t="e">
        <f>VLOOKUP(C5906,#REF!, 2,FALSE)</f>
        <v>#REF!</v>
      </c>
      <c r="BM5906" s="5" t="s">
        <v>11076</v>
      </c>
      <c r="BN5906" s="5" t="s">
        <v>2986</v>
      </c>
      <c r="BO5906" s="5" t="s">
        <v>2986</v>
      </c>
      <c r="BU5906" s="5" t="s">
        <v>11076</v>
      </c>
      <c r="BV5906" s="5" t="s">
        <v>2986</v>
      </c>
      <c r="BW5906" s="5" t="s">
        <v>2986</v>
      </c>
    </row>
    <row r="5907" spans="51:75" x14ac:dyDescent="0.3">
      <c r="AY5907" s="12" t="e">
        <f>VLOOKUP(C5907,#REF!, 2,FALSE)</f>
        <v>#REF!</v>
      </c>
      <c r="BM5907" s="5" t="s">
        <v>2966</v>
      </c>
      <c r="BN5907" s="5" t="s">
        <v>2986</v>
      </c>
      <c r="BO5907" s="5" t="s">
        <v>2986</v>
      </c>
      <c r="BU5907" s="5" t="s">
        <v>2966</v>
      </c>
      <c r="BV5907" s="5" t="s">
        <v>2986</v>
      </c>
      <c r="BW5907" s="5" t="s">
        <v>2986</v>
      </c>
    </row>
    <row r="5908" spans="51:75" x14ac:dyDescent="0.3">
      <c r="AY5908" s="12" t="e">
        <f>VLOOKUP(C5908,#REF!, 2,FALSE)</f>
        <v>#REF!</v>
      </c>
      <c r="BM5908" s="5" t="s">
        <v>11077</v>
      </c>
      <c r="BN5908" s="5" t="s">
        <v>2986</v>
      </c>
      <c r="BO5908" s="5" t="s">
        <v>2986</v>
      </c>
      <c r="BU5908" s="5" t="s">
        <v>11077</v>
      </c>
      <c r="BV5908" s="5" t="s">
        <v>2986</v>
      </c>
      <c r="BW5908" s="5" t="s">
        <v>2986</v>
      </c>
    </row>
    <row r="5909" spans="51:75" x14ac:dyDescent="0.3">
      <c r="AY5909" s="12" t="e">
        <f>VLOOKUP(C5909,#REF!, 2,FALSE)</f>
        <v>#REF!</v>
      </c>
      <c r="BM5909" s="5" t="s">
        <v>1977</v>
      </c>
      <c r="BN5909" s="5" t="s">
        <v>17000</v>
      </c>
      <c r="BO5909" s="5" t="s">
        <v>2299</v>
      </c>
      <c r="BU5909" s="5" t="s">
        <v>1977</v>
      </c>
      <c r="BV5909" s="5" t="s">
        <v>17000</v>
      </c>
      <c r="BW5909" s="5" t="s">
        <v>2299</v>
      </c>
    </row>
    <row r="5910" spans="51:75" x14ac:dyDescent="0.3">
      <c r="AY5910" s="12" t="e">
        <f>VLOOKUP(C5910,#REF!, 2,FALSE)</f>
        <v>#REF!</v>
      </c>
      <c r="BM5910" s="5" t="s">
        <v>11078</v>
      </c>
      <c r="BN5910" s="5" t="s">
        <v>2982</v>
      </c>
      <c r="BO5910" s="5" t="s">
        <v>11079</v>
      </c>
      <c r="BU5910" s="5" t="s">
        <v>11078</v>
      </c>
      <c r="BV5910" s="5" t="s">
        <v>2982</v>
      </c>
      <c r="BW5910" s="5" t="s">
        <v>11079</v>
      </c>
    </row>
    <row r="5911" spans="51:75" x14ac:dyDescent="0.3">
      <c r="AY5911" s="12" t="e">
        <f>VLOOKUP(C5911,#REF!, 2,FALSE)</f>
        <v>#REF!</v>
      </c>
      <c r="BM5911" s="5" t="s">
        <v>11080</v>
      </c>
      <c r="BN5911" s="5" t="s">
        <v>1270</v>
      </c>
      <c r="BO5911" s="5" t="s">
        <v>2647</v>
      </c>
      <c r="BU5911" s="5" t="s">
        <v>11080</v>
      </c>
      <c r="BV5911" s="5" t="s">
        <v>1270</v>
      </c>
      <c r="BW5911" s="5" t="s">
        <v>2647</v>
      </c>
    </row>
    <row r="5912" spans="51:75" x14ac:dyDescent="0.3">
      <c r="AY5912" s="12" t="e">
        <f>VLOOKUP(C5912,#REF!, 2,FALSE)</f>
        <v>#REF!</v>
      </c>
      <c r="BM5912" s="5" t="s">
        <v>11081</v>
      </c>
      <c r="BN5912" s="5" t="s">
        <v>2982</v>
      </c>
      <c r="BO5912" s="5" t="s">
        <v>11082</v>
      </c>
      <c r="BU5912" s="5" t="s">
        <v>11081</v>
      </c>
      <c r="BV5912" s="5" t="s">
        <v>2982</v>
      </c>
      <c r="BW5912" s="5" t="s">
        <v>11082</v>
      </c>
    </row>
    <row r="5913" spans="51:75" x14ac:dyDescent="0.3">
      <c r="AY5913" s="12" t="e">
        <f>VLOOKUP(C5913,#REF!, 2,FALSE)</f>
        <v>#REF!</v>
      </c>
      <c r="BM5913" s="5" t="s">
        <v>11083</v>
      </c>
      <c r="BN5913" s="5" t="s">
        <v>926</v>
      </c>
      <c r="BO5913" s="5" t="s">
        <v>2647</v>
      </c>
      <c r="BU5913" s="5" t="s">
        <v>11083</v>
      </c>
      <c r="BV5913" s="5" t="s">
        <v>926</v>
      </c>
      <c r="BW5913" s="5" t="s">
        <v>2647</v>
      </c>
    </row>
    <row r="5914" spans="51:75" x14ac:dyDescent="0.3">
      <c r="AY5914" s="12" t="e">
        <f>VLOOKUP(C5914,#REF!, 2,FALSE)</f>
        <v>#REF!</v>
      </c>
      <c r="BM5914" s="5" t="s">
        <v>11084</v>
      </c>
      <c r="BN5914" s="5" t="s">
        <v>3261</v>
      </c>
      <c r="BO5914" s="5" t="s">
        <v>4076</v>
      </c>
      <c r="BU5914" s="5" t="s">
        <v>11084</v>
      </c>
      <c r="BV5914" s="5" t="s">
        <v>3261</v>
      </c>
      <c r="BW5914" s="5" t="s">
        <v>4076</v>
      </c>
    </row>
    <row r="5915" spans="51:75" x14ac:dyDescent="0.3">
      <c r="AY5915" s="12" t="e">
        <f>VLOOKUP(C5915,#REF!, 2,FALSE)</f>
        <v>#REF!</v>
      </c>
      <c r="BM5915" s="5" t="s">
        <v>2967</v>
      </c>
      <c r="BN5915" s="5" t="s">
        <v>943</v>
      </c>
      <c r="BO5915" s="5" t="s">
        <v>4076</v>
      </c>
      <c r="BU5915" s="5" t="s">
        <v>2967</v>
      </c>
      <c r="BV5915" s="5" t="s">
        <v>943</v>
      </c>
      <c r="BW5915" s="5" t="s">
        <v>4076</v>
      </c>
    </row>
    <row r="5916" spans="51:75" x14ac:dyDescent="0.3">
      <c r="AY5916" s="12" t="e">
        <f>VLOOKUP(C5916,#REF!, 2,FALSE)</f>
        <v>#REF!</v>
      </c>
      <c r="BM5916" s="5" t="s">
        <v>11085</v>
      </c>
      <c r="BN5916" s="5" t="s">
        <v>943</v>
      </c>
      <c r="BO5916" s="5" t="s">
        <v>4076</v>
      </c>
      <c r="BU5916" s="5" t="s">
        <v>11085</v>
      </c>
      <c r="BV5916" s="5" t="s">
        <v>943</v>
      </c>
      <c r="BW5916" s="5" t="s">
        <v>4076</v>
      </c>
    </row>
    <row r="5917" spans="51:75" x14ac:dyDescent="0.3">
      <c r="AY5917" s="12" t="e">
        <f>VLOOKUP(C5917,#REF!, 2,FALSE)</f>
        <v>#REF!</v>
      </c>
      <c r="BM5917" s="5" t="s">
        <v>2948</v>
      </c>
      <c r="BN5917" s="5" t="s">
        <v>2986</v>
      </c>
      <c r="BO5917" s="5" t="s">
        <v>2986</v>
      </c>
      <c r="BU5917" s="5" t="s">
        <v>2948</v>
      </c>
      <c r="BV5917" s="5" t="s">
        <v>2986</v>
      </c>
      <c r="BW5917" s="5" t="s">
        <v>2986</v>
      </c>
    </row>
    <row r="5918" spans="51:75" x14ac:dyDescent="0.3">
      <c r="AY5918" s="12" t="e">
        <f>VLOOKUP(C5918,#REF!, 2,FALSE)</f>
        <v>#REF!</v>
      </c>
      <c r="BM5918" s="5" t="s">
        <v>2956</v>
      </c>
      <c r="BN5918" s="5" t="s">
        <v>2986</v>
      </c>
      <c r="BO5918" s="5" t="s">
        <v>2986</v>
      </c>
      <c r="BU5918" s="5" t="s">
        <v>2956</v>
      </c>
      <c r="BV5918" s="5" t="s">
        <v>2986</v>
      </c>
      <c r="BW5918" s="5" t="s">
        <v>2986</v>
      </c>
    </row>
    <row r="5919" spans="51:75" x14ac:dyDescent="0.3">
      <c r="AY5919" s="12" t="e">
        <f>VLOOKUP(C5919,#REF!, 2,FALSE)</f>
        <v>#REF!</v>
      </c>
      <c r="BM5919" s="5" t="s">
        <v>11086</v>
      </c>
      <c r="BN5919" s="5" t="s">
        <v>2986</v>
      </c>
      <c r="BO5919" s="5" t="s">
        <v>2986</v>
      </c>
      <c r="BU5919" s="5" t="s">
        <v>11086</v>
      </c>
      <c r="BV5919" s="5" t="s">
        <v>2986</v>
      </c>
      <c r="BW5919" s="5" t="s">
        <v>2986</v>
      </c>
    </row>
    <row r="5920" spans="51:75" x14ac:dyDescent="0.3">
      <c r="AY5920" s="12" t="e">
        <f>VLOOKUP(C5920,#REF!, 2,FALSE)</f>
        <v>#REF!</v>
      </c>
      <c r="BM5920" s="5" t="s">
        <v>1978</v>
      </c>
      <c r="BN5920" s="5" t="s">
        <v>2986</v>
      </c>
      <c r="BO5920" s="5" t="s">
        <v>2986</v>
      </c>
      <c r="BU5920" s="5" t="s">
        <v>1978</v>
      </c>
      <c r="BV5920" s="5" t="s">
        <v>2986</v>
      </c>
      <c r="BW5920" s="5" t="s">
        <v>2986</v>
      </c>
    </row>
    <row r="5921" spans="51:75" x14ac:dyDescent="0.3">
      <c r="AY5921" s="12" t="e">
        <f>VLOOKUP(C5921,#REF!, 2,FALSE)</f>
        <v>#REF!</v>
      </c>
      <c r="BM5921" s="5" t="s">
        <v>11087</v>
      </c>
      <c r="BN5921" s="5" t="s">
        <v>2986</v>
      </c>
      <c r="BO5921" s="5" t="s">
        <v>2933</v>
      </c>
      <c r="BU5921" s="5" t="s">
        <v>11087</v>
      </c>
      <c r="BV5921" s="5" t="s">
        <v>2986</v>
      </c>
      <c r="BW5921" s="5" t="s">
        <v>2933</v>
      </c>
    </row>
    <row r="5922" spans="51:75" x14ac:dyDescent="0.3">
      <c r="AY5922" s="12" t="e">
        <f>VLOOKUP(C5922,#REF!, 2,FALSE)</f>
        <v>#REF!</v>
      </c>
      <c r="BM5922" s="5" t="s">
        <v>11088</v>
      </c>
      <c r="BN5922" s="5" t="s">
        <v>2986</v>
      </c>
      <c r="BO5922" s="5" t="s">
        <v>2830</v>
      </c>
      <c r="BU5922" s="5" t="s">
        <v>11088</v>
      </c>
      <c r="BV5922" s="5" t="s">
        <v>2986</v>
      </c>
      <c r="BW5922" s="5" t="s">
        <v>2830</v>
      </c>
    </row>
    <row r="5923" spans="51:75" x14ac:dyDescent="0.3">
      <c r="AY5923" s="12" t="e">
        <f>VLOOKUP(C5923,#REF!, 2,FALSE)</f>
        <v>#REF!</v>
      </c>
      <c r="BM5923" s="5" t="s">
        <v>11089</v>
      </c>
      <c r="BN5923" s="5" t="s">
        <v>931</v>
      </c>
      <c r="BO5923" s="5" t="s">
        <v>2986</v>
      </c>
      <c r="BU5923" s="5" t="s">
        <v>11089</v>
      </c>
      <c r="BV5923" s="5" t="s">
        <v>931</v>
      </c>
      <c r="BW5923" s="5" t="s">
        <v>2986</v>
      </c>
    </row>
    <row r="5924" spans="51:75" x14ac:dyDescent="0.3">
      <c r="AY5924" s="12" t="e">
        <f>VLOOKUP(C5924,#REF!, 2,FALSE)</f>
        <v>#REF!</v>
      </c>
      <c r="BM5924" s="5" t="s">
        <v>11090</v>
      </c>
      <c r="BN5924" s="5" t="s">
        <v>2986</v>
      </c>
      <c r="BO5924" s="5" t="s">
        <v>11091</v>
      </c>
      <c r="BU5924" s="5" t="s">
        <v>11090</v>
      </c>
      <c r="BV5924" s="5" t="s">
        <v>2986</v>
      </c>
      <c r="BW5924" s="5" t="s">
        <v>11091</v>
      </c>
    </row>
    <row r="5925" spans="51:75" x14ac:dyDescent="0.3">
      <c r="AY5925" s="12" t="e">
        <f>VLOOKUP(C5925,#REF!, 2,FALSE)</f>
        <v>#REF!</v>
      </c>
      <c r="BM5925" s="5" t="s">
        <v>11093</v>
      </c>
      <c r="BN5925" s="5" t="s">
        <v>2986</v>
      </c>
      <c r="BO5925" s="5" t="s">
        <v>2986</v>
      </c>
      <c r="BU5925" s="5" t="s">
        <v>11093</v>
      </c>
      <c r="BV5925" s="5" t="s">
        <v>2986</v>
      </c>
      <c r="BW5925" s="5" t="s">
        <v>2986</v>
      </c>
    </row>
    <row r="5926" spans="51:75" x14ac:dyDescent="0.3">
      <c r="AY5926" s="12" t="e">
        <f>VLOOKUP(C5926,#REF!, 2,FALSE)</f>
        <v>#REF!</v>
      </c>
      <c r="BM5926" s="5" t="s">
        <v>11094</v>
      </c>
      <c r="BN5926" s="5" t="s">
        <v>786</v>
      </c>
      <c r="BO5926" s="5" t="s">
        <v>2986</v>
      </c>
      <c r="BU5926" s="5" t="s">
        <v>11094</v>
      </c>
      <c r="BV5926" s="5" t="s">
        <v>786</v>
      </c>
      <c r="BW5926" s="5" t="s">
        <v>2986</v>
      </c>
    </row>
    <row r="5927" spans="51:75" x14ac:dyDescent="0.3">
      <c r="AY5927" s="12" t="e">
        <f>VLOOKUP(C5927,#REF!, 2,FALSE)</f>
        <v>#REF!</v>
      </c>
      <c r="BM5927" s="5" t="s">
        <v>11095</v>
      </c>
      <c r="BN5927" s="5" t="s">
        <v>2986</v>
      </c>
      <c r="BO5927" s="5" t="s">
        <v>1861</v>
      </c>
      <c r="BU5927" s="5" t="s">
        <v>11095</v>
      </c>
      <c r="BV5927" s="5" t="s">
        <v>2986</v>
      </c>
      <c r="BW5927" s="5" t="s">
        <v>1861</v>
      </c>
    </row>
    <row r="5928" spans="51:75" x14ac:dyDescent="0.3">
      <c r="AY5928" s="12" t="e">
        <f>VLOOKUP(C5928,#REF!, 2,FALSE)</f>
        <v>#REF!</v>
      </c>
      <c r="BM5928" s="5" t="s">
        <v>11096</v>
      </c>
      <c r="BN5928" s="5" t="s">
        <v>2986</v>
      </c>
      <c r="BO5928" s="5" t="s">
        <v>1861</v>
      </c>
      <c r="BU5928" s="5" t="s">
        <v>11096</v>
      </c>
      <c r="BV5928" s="5" t="s">
        <v>2986</v>
      </c>
      <c r="BW5928" s="5" t="s">
        <v>1861</v>
      </c>
    </row>
    <row r="5929" spans="51:75" x14ac:dyDescent="0.3">
      <c r="AY5929" s="12" t="e">
        <f>VLOOKUP(C5929,#REF!, 2,FALSE)</f>
        <v>#REF!</v>
      </c>
      <c r="BM5929" s="5" t="s">
        <v>11097</v>
      </c>
      <c r="BN5929" s="5" t="s">
        <v>2986</v>
      </c>
      <c r="BO5929" s="5" t="s">
        <v>11098</v>
      </c>
      <c r="BU5929" s="5" t="s">
        <v>11097</v>
      </c>
      <c r="BV5929" s="5" t="s">
        <v>2986</v>
      </c>
      <c r="BW5929" s="5" t="s">
        <v>11098</v>
      </c>
    </row>
    <row r="5930" spans="51:75" x14ac:dyDescent="0.3">
      <c r="AY5930" s="12" t="e">
        <f>VLOOKUP(C5930,#REF!, 2,FALSE)</f>
        <v>#REF!</v>
      </c>
      <c r="BM5930" s="5" t="s">
        <v>11099</v>
      </c>
      <c r="BN5930" s="5" t="s">
        <v>2982</v>
      </c>
      <c r="BO5930" s="5" t="s">
        <v>4488</v>
      </c>
      <c r="BU5930" s="5" t="s">
        <v>11099</v>
      </c>
      <c r="BV5930" s="5" t="s">
        <v>2982</v>
      </c>
      <c r="BW5930" s="5" t="s">
        <v>4488</v>
      </c>
    </row>
    <row r="5931" spans="51:75" x14ac:dyDescent="0.3">
      <c r="AY5931" s="12" t="e">
        <f>VLOOKUP(C5931,#REF!, 2,FALSE)</f>
        <v>#REF!</v>
      </c>
      <c r="BM5931" s="5" t="s">
        <v>11100</v>
      </c>
      <c r="BN5931" s="5" t="s">
        <v>1345</v>
      </c>
      <c r="BO5931" s="5" t="s">
        <v>11101</v>
      </c>
      <c r="BU5931" s="5" t="s">
        <v>11100</v>
      </c>
      <c r="BV5931" s="5" t="s">
        <v>1345</v>
      </c>
      <c r="BW5931" s="5" t="s">
        <v>11101</v>
      </c>
    </row>
    <row r="5932" spans="51:75" x14ac:dyDescent="0.3">
      <c r="AY5932" s="12" t="e">
        <f>VLOOKUP(C5932,#REF!, 2,FALSE)</f>
        <v>#REF!</v>
      </c>
      <c r="BM5932" s="5" t="s">
        <v>11102</v>
      </c>
      <c r="BN5932" s="5" t="s">
        <v>2982</v>
      </c>
      <c r="BO5932" s="5" t="s">
        <v>1207</v>
      </c>
      <c r="BU5932" s="5" t="s">
        <v>11102</v>
      </c>
      <c r="BV5932" s="5" t="s">
        <v>2982</v>
      </c>
      <c r="BW5932" s="5" t="s">
        <v>1207</v>
      </c>
    </row>
    <row r="5933" spans="51:75" x14ac:dyDescent="0.3">
      <c r="AY5933" s="12" t="e">
        <f>VLOOKUP(C5933,#REF!, 2,FALSE)</f>
        <v>#REF!</v>
      </c>
      <c r="BM5933" s="5" t="s">
        <v>11103</v>
      </c>
      <c r="BN5933" s="5" t="s">
        <v>2986</v>
      </c>
      <c r="BO5933" s="5" t="s">
        <v>8427</v>
      </c>
      <c r="BU5933" s="5" t="s">
        <v>11103</v>
      </c>
      <c r="BV5933" s="5" t="s">
        <v>2986</v>
      </c>
      <c r="BW5933" s="5" t="s">
        <v>8427</v>
      </c>
    </row>
    <row r="5934" spans="51:75" x14ac:dyDescent="0.3">
      <c r="AY5934" s="12" t="e">
        <f>VLOOKUP(C5934,#REF!, 2,FALSE)</f>
        <v>#REF!</v>
      </c>
      <c r="BM5934" s="5" t="s">
        <v>1980</v>
      </c>
      <c r="BN5934" s="5" t="s">
        <v>628</v>
      </c>
      <c r="BO5934" s="5" t="s">
        <v>7955</v>
      </c>
      <c r="BU5934" s="5" t="s">
        <v>1980</v>
      </c>
      <c r="BV5934" s="5" t="s">
        <v>628</v>
      </c>
      <c r="BW5934" s="5" t="s">
        <v>7955</v>
      </c>
    </row>
    <row r="5935" spans="51:75" x14ac:dyDescent="0.3">
      <c r="AY5935" s="12" t="e">
        <f>VLOOKUP(C5935,#REF!, 2,FALSE)</f>
        <v>#REF!</v>
      </c>
      <c r="BM5935" s="5" t="s">
        <v>11104</v>
      </c>
      <c r="BN5935" s="5" t="s">
        <v>3010</v>
      </c>
      <c r="BO5935" s="5" t="s">
        <v>5381</v>
      </c>
      <c r="BU5935" s="5" t="s">
        <v>11104</v>
      </c>
      <c r="BV5935" s="5" t="s">
        <v>3010</v>
      </c>
      <c r="BW5935" s="5" t="s">
        <v>5381</v>
      </c>
    </row>
    <row r="5936" spans="51:75" x14ac:dyDescent="0.3">
      <c r="AY5936" s="12" t="e">
        <f>VLOOKUP(C5936,#REF!, 2,FALSE)</f>
        <v>#REF!</v>
      </c>
      <c r="BM5936" s="5" t="s">
        <v>1981</v>
      </c>
      <c r="BN5936" s="5" t="s">
        <v>628</v>
      </c>
      <c r="BO5936" s="5" t="s">
        <v>7955</v>
      </c>
      <c r="BU5936" s="5" t="s">
        <v>1981</v>
      </c>
      <c r="BV5936" s="5" t="s">
        <v>628</v>
      </c>
      <c r="BW5936" s="5" t="s">
        <v>7955</v>
      </c>
    </row>
    <row r="5937" spans="51:75" x14ac:dyDescent="0.3">
      <c r="AY5937" s="12" t="e">
        <f>VLOOKUP(C5937,#REF!, 2,FALSE)</f>
        <v>#REF!</v>
      </c>
      <c r="BM5937" s="5" t="s">
        <v>11105</v>
      </c>
      <c r="BN5937" s="5" t="s">
        <v>625</v>
      </c>
      <c r="BO5937" s="5" t="s">
        <v>11106</v>
      </c>
      <c r="BU5937" s="5" t="s">
        <v>11105</v>
      </c>
      <c r="BV5937" s="5" t="s">
        <v>625</v>
      </c>
      <c r="BW5937" s="5" t="s">
        <v>11106</v>
      </c>
    </row>
    <row r="5938" spans="51:75" x14ac:dyDescent="0.3">
      <c r="AY5938" s="12" t="e">
        <f>VLOOKUP(C5938,#REF!, 2,FALSE)</f>
        <v>#REF!</v>
      </c>
      <c r="BM5938" s="5" t="s">
        <v>1982</v>
      </c>
      <c r="BN5938" s="5" t="s">
        <v>852</v>
      </c>
      <c r="BO5938" s="5" t="s">
        <v>5631</v>
      </c>
      <c r="BU5938" s="5" t="s">
        <v>1982</v>
      </c>
      <c r="BV5938" s="5" t="s">
        <v>852</v>
      </c>
      <c r="BW5938" s="5" t="s">
        <v>5631</v>
      </c>
    </row>
    <row r="5939" spans="51:75" x14ac:dyDescent="0.3">
      <c r="AY5939" s="12" t="e">
        <f>VLOOKUP(C5939,#REF!, 2,FALSE)</f>
        <v>#REF!</v>
      </c>
      <c r="BM5939" s="5" t="s">
        <v>11107</v>
      </c>
      <c r="BN5939" s="5" t="s">
        <v>3261</v>
      </c>
      <c r="BO5939" s="5" t="s">
        <v>11108</v>
      </c>
      <c r="BU5939" s="5" t="s">
        <v>11107</v>
      </c>
      <c r="BV5939" s="5" t="s">
        <v>3261</v>
      </c>
      <c r="BW5939" s="5" t="s">
        <v>11108</v>
      </c>
    </row>
    <row r="5940" spans="51:75" x14ac:dyDescent="0.3">
      <c r="AY5940" s="12" t="e">
        <f>VLOOKUP(C5940,#REF!, 2,FALSE)</f>
        <v>#REF!</v>
      </c>
      <c r="BM5940" s="5" t="s">
        <v>11109</v>
      </c>
      <c r="BN5940" s="5" t="s">
        <v>1272</v>
      </c>
      <c r="BO5940" s="5" t="s">
        <v>11110</v>
      </c>
      <c r="BU5940" s="5" t="s">
        <v>11109</v>
      </c>
      <c r="BV5940" s="5" t="s">
        <v>1272</v>
      </c>
      <c r="BW5940" s="5" t="s">
        <v>11110</v>
      </c>
    </row>
    <row r="5941" spans="51:75" x14ac:dyDescent="0.3">
      <c r="AY5941" s="12" t="e">
        <f>VLOOKUP(C5941,#REF!, 2,FALSE)</f>
        <v>#REF!</v>
      </c>
      <c r="BM5941" s="5" t="s">
        <v>11111</v>
      </c>
      <c r="BN5941" s="5" t="s">
        <v>2986</v>
      </c>
      <c r="BO5941" s="5" t="s">
        <v>11112</v>
      </c>
      <c r="BU5941" s="5" t="s">
        <v>11111</v>
      </c>
      <c r="BV5941" s="5" t="s">
        <v>2986</v>
      </c>
      <c r="BW5941" s="5" t="s">
        <v>11112</v>
      </c>
    </row>
    <row r="5942" spans="51:75" x14ac:dyDescent="0.3">
      <c r="AY5942" s="12" t="e">
        <f>VLOOKUP(C5942,#REF!, 2,FALSE)</f>
        <v>#REF!</v>
      </c>
      <c r="BM5942" s="5" t="s">
        <v>11113</v>
      </c>
      <c r="BN5942" s="5" t="s">
        <v>1272</v>
      </c>
      <c r="BO5942" s="5" t="s">
        <v>5051</v>
      </c>
      <c r="BU5942" s="5" t="s">
        <v>11113</v>
      </c>
      <c r="BV5942" s="5" t="s">
        <v>1272</v>
      </c>
      <c r="BW5942" s="5" t="s">
        <v>5051</v>
      </c>
    </row>
    <row r="5943" spans="51:75" x14ac:dyDescent="0.3">
      <c r="AY5943" s="12" t="e">
        <f>VLOOKUP(C5943,#REF!, 2,FALSE)</f>
        <v>#REF!</v>
      </c>
      <c r="BM5943" s="5" t="s">
        <v>11114</v>
      </c>
      <c r="BN5943" s="5" t="s">
        <v>3210</v>
      </c>
      <c r="BO5943" s="5" t="s">
        <v>7150</v>
      </c>
      <c r="BU5943" s="5" t="s">
        <v>11114</v>
      </c>
      <c r="BV5943" s="5" t="s">
        <v>3210</v>
      </c>
      <c r="BW5943" s="5" t="s">
        <v>7150</v>
      </c>
    </row>
    <row r="5944" spans="51:75" x14ac:dyDescent="0.3">
      <c r="AY5944" s="12" t="e">
        <f>VLOOKUP(C5944,#REF!, 2,FALSE)</f>
        <v>#REF!</v>
      </c>
      <c r="BM5944" s="5" t="s">
        <v>11115</v>
      </c>
      <c r="BN5944" s="5" t="s">
        <v>3210</v>
      </c>
      <c r="BO5944" s="5" t="s">
        <v>5051</v>
      </c>
      <c r="BU5944" s="5" t="s">
        <v>11115</v>
      </c>
      <c r="BV5944" s="5" t="s">
        <v>3210</v>
      </c>
      <c r="BW5944" s="5" t="s">
        <v>5051</v>
      </c>
    </row>
    <row r="5945" spans="51:75" x14ac:dyDescent="0.3">
      <c r="AY5945" s="12" t="e">
        <f>VLOOKUP(C5945,#REF!, 2,FALSE)</f>
        <v>#REF!</v>
      </c>
      <c r="BM5945" s="5" t="s">
        <v>11116</v>
      </c>
      <c r="BN5945" s="5" t="s">
        <v>3261</v>
      </c>
      <c r="BO5945" s="5" t="s">
        <v>705</v>
      </c>
      <c r="BU5945" s="5" t="s">
        <v>11116</v>
      </c>
      <c r="BV5945" s="5" t="s">
        <v>3261</v>
      </c>
      <c r="BW5945" s="5" t="s">
        <v>705</v>
      </c>
    </row>
    <row r="5946" spans="51:75" x14ac:dyDescent="0.3">
      <c r="AY5946" s="12" t="e">
        <f>VLOOKUP(C5946,#REF!, 2,FALSE)</f>
        <v>#REF!</v>
      </c>
      <c r="BM5946" s="5" t="s">
        <v>11117</v>
      </c>
      <c r="BN5946" s="5" t="s">
        <v>3261</v>
      </c>
      <c r="BO5946" s="5" t="s">
        <v>11118</v>
      </c>
      <c r="BU5946" s="5" t="s">
        <v>11117</v>
      </c>
      <c r="BV5946" s="5" t="s">
        <v>3261</v>
      </c>
      <c r="BW5946" s="5" t="s">
        <v>11118</v>
      </c>
    </row>
    <row r="5947" spans="51:75" x14ac:dyDescent="0.3">
      <c r="AY5947" s="12" t="e">
        <f>VLOOKUP(C5947,#REF!, 2,FALSE)</f>
        <v>#REF!</v>
      </c>
      <c r="BM5947" s="5" t="s">
        <v>11119</v>
      </c>
      <c r="BN5947" s="5" t="s">
        <v>2986</v>
      </c>
      <c r="BO5947" s="5" t="s">
        <v>2300</v>
      </c>
      <c r="BU5947" s="5" t="s">
        <v>11119</v>
      </c>
      <c r="BV5947" s="5" t="s">
        <v>2986</v>
      </c>
      <c r="BW5947" s="5" t="s">
        <v>2300</v>
      </c>
    </row>
    <row r="5948" spans="51:75" x14ac:dyDescent="0.3">
      <c r="AY5948" s="12" t="e">
        <f>VLOOKUP(C5948,#REF!, 2,FALSE)</f>
        <v>#REF!</v>
      </c>
      <c r="BM5948" s="5" t="s">
        <v>11120</v>
      </c>
      <c r="BN5948" s="5" t="s">
        <v>2986</v>
      </c>
      <c r="BO5948" s="5" t="s">
        <v>2986</v>
      </c>
      <c r="BU5948" s="5" t="s">
        <v>11120</v>
      </c>
      <c r="BV5948" s="5" t="s">
        <v>2986</v>
      </c>
      <c r="BW5948" s="5" t="s">
        <v>2986</v>
      </c>
    </row>
    <row r="5949" spans="51:75" x14ac:dyDescent="0.3">
      <c r="AY5949" s="12" t="e">
        <f>VLOOKUP(C5949,#REF!, 2,FALSE)</f>
        <v>#REF!</v>
      </c>
      <c r="BM5949" s="5" t="s">
        <v>11121</v>
      </c>
      <c r="BN5949" s="5" t="s">
        <v>2986</v>
      </c>
      <c r="BO5949" s="5" t="s">
        <v>2986</v>
      </c>
      <c r="BU5949" s="5" t="s">
        <v>11121</v>
      </c>
      <c r="BV5949" s="5" t="s">
        <v>2986</v>
      </c>
      <c r="BW5949" s="5" t="s">
        <v>2986</v>
      </c>
    </row>
    <row r="5950" spans="51:75" x14ac:dyDescent="0.3">
      <c r="AY5950" s="12" t="e">
        <f>VLOOKUP(C5950,#REF!, 2,FALSE)</f>
        <v>#REF!</v>
      </c>
      <c r="BM5950" s="5" t="s">
        <v>11122</v>
      </c>
      <c r="BN5950" s="5" t="s">
        <v>1272</v>
      </c>
      <c r="BO5950" s="5" t="s">
        <v>8666</v>
      </c>
      <c r="BU5950" s="5" t="s">
        <v>11122</v>
      </c>
      <c r="BV5950" s="5" t="s">
        <v>1272</v>
      </c>
      <c r="BW5950" s="5" t="s">
        <v>8666</v>
      </c>
    </row>
    <row r="5951" spans="51:75" x14ac:dyDescent="0.3">
      <c r="AY5951" s="12" t="e">
        <f>VLOOKUP(C5951,#REF!, 2,FALSE)</f>
        <v>#REF!</v>
      </c>
      <c r="BM5951" s="5" t="s">
        <v>11123</v>
      </c>
      <c r="BN5951" s="5" t="s">
        <v>806</v>
      </c>
      <c r="BO5951" s="5" t="s">
        <v>11124</v>
      </c>
      <c r="BU5951" s="5" t="s">
        <v>11123</v>
      </c>
      <c r="BV5951" s="5" t="s">
        <v>806</v>
      </c>
      <c r="BW5951" s="5" t="s">
        <v>11124</v>
      </c>
    </row>
    <row r="5952" spans="51:75" x14ac:dyDescent="0.3">
      <c r="AY5952" s="12" t="e">
        <f>VLOOKUP(C5952,#REF!, 2,FALSE)</f>
        <v>#REF!</v>
      </c>
      <c r="BM5952" s="5" t="s">
        <v>1983</v>
      </c>
      <c r="BN5952" s="5" t="s">
        <v>926</v>
      </c>
      <c r="BO5952" s="5" t="s">
        <v>3771</v>
      </c>
      <c r="BU5952" s="5" t="s">
        <v>1983</v>
      </c>
      <c r="BV5952" s="5" t="s">
        <v>926</v>
      </c>
      <c r="BW5952" s="5" t="s">
        <v>3771</v>
      </c>
    </row>
    <row r="5953" spans="51:75" x14ac:dyDescent="0.3">
      <c r="AY5953" s="12" t="e">
        <f>VLOOKUP(C5953,#REF!, 2,FALSE)</f>
        <v>#REF!</v>
      </c>
      <c r="BM5953" s="5" t="s">
        <v>11125</v>
      </c>
      <c r="BN5953" s="5" t="s">
        <v>625</v>
      </c>
      <c r="BO5953" s="5" t="s">
        <v>11126</v>
      </c>
      <c r="BU5953" s="5" t="s">
        <v>11125</v>
      </c>
      <c r="BV5953" s="5" t="s">
        <v>625</v>
      </c>
      <c r="BW5953" s="5" t="s">
        <v>11126</v>
      </c>
    </row>
    <row r="5954" spans="51:75" x14ac:dyDescent="0.3">
      <c r="AY5954" s="12" t="e">
        <f>VLOOKUP(C5954,#REF!, 2,FALSE)</f>
        <v>#REF!</v>
      </c>
      <c r="BM5954" s="5" t="s">
        <v>11127</v>
      </c>
      <c r="BN5954" s="5" t="s">
        <v>664</v>
      </c>
      <c r="BO5954" s="5" t="s">
        <v>11128</v>
      </c>
      <c r="BU5954" s="5" t="s">
        <v>11127</v>
      </c>
      <c r="BV5954" s="5" t="s">
        <v>664</v>
      </c>
      <c r="BW5954" s="5" t="s">
        <v>11128</v>
      </c>
    </row>
    <row r="5955" spans="51:75" x14ac:dyDescent="0.3">
      <c r="AY5955" s="12" t="e">
        <f>VLOOKUP(C5955,#REF!, 2,FALSE)</f>
        <v>#REF!</v>
      </c>
      <c r="BM5955" s="5" t="s">
        <v>11129</v>
      </c>
      <c r="BN5955" s="5" t="s">
        <v>926</v>
      </c>
      <c r="BO5955" s="5" t="s">
        <v>11130</v>
      </c>
      <c r="BU5955" s="5" t="s">
        <v>11129</v>
      </c>
      <c r="BV5955" s="5" t="s">
        <v>926</v>
      </c>
      <c r="BW5955" s="5" t="s">
        <v>11130</v>
      </c>
    </row>
    <row r="5956" spans="51:75" x14ac:dyDescent="0.3">
      <c r="AY5956" s="12" t="e">
        <f>VLOOKUP(C5956,#REF!, 2,FALSE)</f>
        <v>#REF!</v>
      </c>
      <c r="BM5956" s="5" t="s">
        <v>1984</v>
      </c>
      <c r="BN5956" s="5" t="s">
        <v>703</v>
      </c>
      <c r="BO5956" s="5" t="s">
        <v>3201</v>
      </c>
      <c r="BU5956" s="5" t="s">
        <v>1984</v>
      </c>
      <c r="BV5956" s="5" t="s">
        <v>703</v>
      </c>
      <c r="BW5956" s="5" t="s">
        <v>3201</v>
      </c>
    </row>
    <row r="5957" spans="51:75" x14ac:dyDescent="0.3">
      <c r="AY5957" s="12" t="e">
        <f>VLOOKUP(C5957,#REF!, 2,FALSE)</f>
        <v>#REF!</v>
      </c>
      <c r="BM5957" s="5" t="s">
        <v>1985</v>
      </c>
      <c r="BN5957" s="5" t="s">
        <v>625</v>
      </c>
      <c r="BO5957" s="5" t="s">
        <v>11131</v>
      </c>
      <c r="BU5957" s="5" t="s">
        <v>1985</v>
      </c>
      <c r="BV5957" s="5" t="s">
        <v>625</v>
      </c>
      <c r="BW5957" s="5" t="s">
        <v>11131</v>
      </c>
    </row>
    <row r="5958" spans="51:75" x14ac:dyDescent="0.3">
      <c r="AY5958" s="12" t="e">
        <f>VLOOKUP(C5958,#REF!, 2,FALSE)</f>
        <v>#REF!</v>
      </c>
      <c r="BM5958" s="5" t="s">
        <v>11132</v>
      </c>
      <c r="BN5958" s="5" t="s">
        <v>2986</v>
      </c>
      <c r="BO5958" s="5" t="s">
        <v>5964</v>
      </c>
      <c r="BU5958" s="5" t="s">
        <v>11132</v>
      </c>
      <c r="BV5958" s="5" t="s">
        <v>2986</v>
      </c>
      <c r="BW5958" s="5" t="s">
        <v>5964</v>
      </c>
    </row>
    <row r="5959" spans="51:75" x14ac:dyDescent="0.3">
      <c r="AY5959" s="12" t="e">
        <f>VLOOKUP(C5959,#REF!, 2,FALSE)</f>
        <v>#REF!</v>
      </c>
      <c r="BM5959" s="5" t="s">
        <v>11133</v>
      </c>
      <c r="BN5959" s="5" t="s">
        <v>642</v>
      </c>
      <c r="BO5959" s="5" t="s">
        <v>8023</v>
      </c>
      <c r="BU5959" s="5" t="s">
        <v>11133</v>
      </c>
      <c r="BV5959" s="5" t="s">
        <v>642</v>
      </c>
      <c r="BW5959" s="5" t="s">
        <v>8023</v>
      </c>
    </row>
    <row r="5960" spans="51:75" x14ac:dyDescent="0.3">
      <c r="AY5960" s="12" t="e">
        <f>VLOOKUP(C5960,#REF!, 2,FALSE)</f>
        <v>#REF!</v>
      </c>
      <c r="BM5960" s="5" t="s">
        <v>11134</v>
      </c>
      <c r="BN5960" s="5" t="s">
        <v>697</v>
      </c>
      <c r="BO5960" s="5" t="s">
        <v>996</v>
      </c>
      <c r="BU5960" s="5" t="s">
        <v>11134</v>
      </c>
      <c r="BV5960" s="5" t="s">
        <v>697</v>
      </c>
      <c r="BW5960" s="5" t="s">
        <v>996</v>
      </c>
    </row>
    <row r="5961" spans="51:75" x14ac:dyDescent="0.3">
      <c r="AY5961" s="12" t="e">
        <f>VLOOKUP(C5961,#REF!, 2,FALSE)</f>
        <v>#REF!</v>
      </c>
      <c r="BM5961" s="5" t="s">
        <v>11135</v>
      </c>
      <c r="BN5961" s="5" t="s">
        <v>697</v>
      </c>
      <c r="BO5961" s="5" t="s">
        <v>11136</v>
      </c>
      <c r="BU5961" s="5" t="s">
        <v>11135</v>
      </c>
      <c r="BV5961" s="5" t="s">
        <v>697</v>
      </c>
      <c r="BW5961" s="5" t="s">
        <v>11136</v>
      </c>
    </row>
    <row r="5962" spans="51:75" x14ac:dyDescent="0.3">
      <c r="AY5962" s="12" t="e">
        <f>VLOOKUP(C5962,#REF!, 2,FALSE)</f>
        <v>#REF!</v>
      </c>
      <c r="BM5962" s="5" t="s">
        <v>11137</v>
      </c>
      <c r="BN5962" s="5" t="s">
        <v>614</v>
      </c>
      <c r="BO5962" s="5" t="s">
        <v>1666</v>
      </c>
      <c r="BU5962" s="5" t="s">
        <v>11137</v>
      </c>
      <c r="BV5962" s="5" t="s">
        <v>614</v>
      </c>
      <c r="BW5962" s="5" t="s">
        <v>1666</v>
      </c>
    </row>
    <row r="5963" spans="51:75" x14ac:dyDescent="0.3">
      <c r="AY5963" s="12" t="e">
        <f>VLOOKUP(C5963,#REF!, 2,FALSE)</f>
        <v>#REF!</v>
      </c>
      <c r="BM5963" s="5" t="s">
        <v>11138</v>
      </c>
      <c r="BN5963" s="5" t="s">
        <v>997</v>
      </c>
      <c r="BO5963" s="5" t="s">
        <v>996</v>
      </c>
      <c r="BU5963" s="5" t="s">
        <v>11138</v>
      </c>
      <c r="BV5963" s="5" t="s">
        <v>997</v>
      </c>
      <c r="BW5963" s="5" t="s">
        <v>996</v>
      </c>
    </row>
    <row r="5964" spans="51:75" x14ac:dyDescent="0.3">
      <c r="AY5964" s="12" t="e">
        <f>VLOOKUP(C5964,#REF!, 2,FALSE)</f>
        <v>#REF!</v>
      </c>
      <c r="BM5964" s="5" t="s">
        <v>11139</v>
      </c>
      <c r="BN5964" s="5" t="s">
        <v>1448</v>
      </c>
      <c r="BO5964" s="5" t="s">
        <v>6532</v>
      </c>
      <c r="BU5964" s="5" t="s">
        <v>11139</v>
      </c>
      <c r="BV5964" s="5" t="s">
        <v>1448</v>
      </c>
      <c r="BW5964" s="5" t="s">
        <v>6532</v>
      </c>
    </row>
    <row r="5965" spans="51:75" x14ac:dyDescent="0.3">
      <c r="AY5965" s="12" t="e">
        <f>VLOOKUP(C5965,#REF!, 2,FALSE)</f>
        <v>#REF!</v>
      </c>
      <c r="BM5965" s="5" t="s">
        <v>427</v>
      </c>
      <c r="BN5965" s="5" t="s">
        <v>633</v>
      </c>
      <c r="BO5965" s="5" t="s">
        <v>2986</v>
      </c>
      <c r="BU5965" s="5" t="s">
        <v>427</v>
      </c>
      <c r="BV5965" s="5" t="s">
        <v>633</v>
      </c>
      <c r="BW5965" s="5" t="s">
        <v>2986</v>
      </c>
    </row>
    <row r="5966" spans="51:75" x14ac:dyDescent="0.3">
      <c r="AY5966" s="12" t="e">
        <f>VLOOKUP(C5966,#REF!, 2,FALSE)</f>
        <v>#REF!</v>
      </c>
      <c r="BM5966" s="5" t="s">
        <v>11140</v>
      </c>
      <c r="BN5966" s="5" t="s">
        <v>633</v>
      </c>
      <c r="BO5966" s="5" t="s">
        <v>8383</v>
      </c>
      <c r="BU5966" s="5" t="s">
        <v>11140</v>
      </c>
      <c r="BV5966" s="5" t="s">
        <v>633</v>
      </c>
      <c r="BW5966" s="5" t="s">
        <v>8383</v>
      </c>
    </row>
    <row r="5967" spans="51:75" x14ac:dyDescent="0.3">
      <c r="AY5967" s="12" t="e">
        <f>VLOOKUP(C5967,#REF!, 2,FALSE)</f>
        <v>#REF!</v>
      </c>
      <c r="BM5967" s="5" t="s">
        <v>11141</v>
      </c>
      <c r="BN5967" s="5" t="s">
        <v>3261</v>
      </c>
      <c r="BO5967" s="5" t="s">
        <v>11142</v>
      </c>
      <c r="BU5967" s="5" t="s">
        <v>11141</v>
      </c>
      <c r="BV5967" s="5" t="s">
        <v>3261</v>
      </c>
      <c r="BW5967" s="5" t="s">
        <v>11142</v>
      </c>
    </row>
    <row r="5968" spans="51:75" x14ac:dyDescent="0.3">
      <c r="AY5968" s="12" t="e">
        <f>VLOOKUP(C5968,#REF!, 2,FALSE)</f>
        <v>#REF!</v>
      </c>
      <c r="BM5968" s="5" t="s">
        <v>11143</v>
      </c>
      <c r="BN5968" s="5" t="s">
        <v>615</v>
      </c>
      <c r="BO5968" s="5" t="s">
        <v>2986</v>
      </c>
      <c r="BU5968" s="5" t="s">
        <v>11143</v>
      </c>
      <c r="BV5968" s="5" t="s">
        <v>615</v>
      </c>
      <c r="BW5968" s="5" t="s">
        <v>2986</v>
      </c>
    </row>
    <row r="5969" spans="51:75" x14ac:dyDescent="0.3">
      <c r="AY5969" s="12" t="e">
        <f>VLOOKUP(C5969,#REF!, 2,FALSE)</f>
        <v>#REF!</v>
      </c>
      <c r="BM5969" s="5" t="s">
        <v>11146</v>
      </c>
      <c r="BN5969" s="5" t="s">
        <v>642</v>
      </c>
      <c r="BO5969" s="5" t="s">
        <v>2014</v>
      </c>
      <c r="BU5969" s="5" t="s">
        <v>11146</v>
      </c>
      <c r="BV5969" s="5" t="s">
        <v>642</v>
      </c>
      <c r="BW5969" s="5" t="s">
        <v>2014</v>
      </c>
    </row>
    <row r="5970" spans="51:75" x14ac:dyDescent="0.3">
      <c r="AY5970" s="12" t="e">
        <f>VLOOKUP(C5970,#REF!, 2,FALSE)</f>
        <v>#REF!</v>
      </c>
      <c r="BM5970" s="5" t="s">
        <v>11147</v>
      </c>
      <c r="BN5970" s="5" t="s">
        <v>1282</v>
      </c>
      <c r="BO5970" s="5" t="s">
        <v>776</v>
      </c>
      <c r="BU5970" s="5" t="s">
        <v>11147</v>
      </c>
      <c r="BV5970" s="5" t="s">
        <v>1282</v>
      </c>
      <c r="BW5970" s="5" t="s">
        <v>776</v>
      </c>
    </row>
    <row r="5971" spans="51:75" x14ac:dyDescent="0.3">
      <c r="AY5971" s="12" t="e">
        <f>VLOOKUP(C5971,#REF!, 2,FALSE)</f>
        <v>#REF!</v>
      </c>
      <c r="BM5971" s="5" t="s">
        <v>11148</v>
      </c>
      <c r="BN5971" s="5" t="s">
        <v>640</v>
      </c>
      <c r="BO5971" s="5" t="s">
        <v>939</v>
      </c>
      <c r="BU5971" s="5" t="s">
        <v>11148</v>
      </c>
      <c r="BV5971" s="5" t="s">
        <v>640</v>
      </c>
      <c r="BW5971" s="5" t="s">
        <v>939</v>
      </c>
    </row>
    <row r="5972" spans="51:75" x14ac:dyDescent="0.3">
      <c r="AY5972" s="12" t="e">
        <f>VLOOKUP(C5972,#REF!, 2,FALSE)</f>
        <v>#REF!</v>
      </c>
      <c r="BM5972" s="5" t="s">
        <v>11149</v>
      </c>
      <c r="BN5972" s="5" t="s">
        <v>786</v>
      </c>
      <c r="BO5972" s="5" t="s">
        <v>11150</v>
      </c>
      <c r="BU5972" s="5" t="s">
        <v>11149</v>
      </c>
      <c r="BV5972" s="5" t="s">
        <v>786</v>
      </c>
      <c r="BW5972" s="5" t="s">
        <v>11150</v>
      </c>
    </row>
    <row r="5973" spans="51:75" x14ac:dyDescent="0.3">
      <c r="AY5973" s="12" t="e">
        <f>VLOOKUP(C5973,#REF!, 2,FALSE)</f>
        <v>#REF!</v>
      </c>
      <c r="BM5973" s="5" t="s">
        <v>11151</v>
      </c>
      <c r="BN5973" s="5" t="s">
        <v>3210</v>
      </c>
      <c r="BO5973" s="5" t="s">
        <v>3669</v>
      </c>
      <c r="BU5973" s="5" t="s">
        <v>11151</v>
      </c>
      <c r="BV5973" s="5" t="s">
        <v>3210</v>
      </c>
      <c r="BW5973" s="5" t="s">
        <v>3669</v>
      </c>
    </row>
    <row r="5974" spans="51:75" x14ac:dyDescent="0.3">
      <c r="AY5974" s="12" t="e">
        <f>VLOOKUP(C5974,#REF!, 2,FALSE)</f>
        <v>#REF!</v>
      </c>
      <c r="BM5974" s="5" t="s">
        <v>11152</v>
      </c>
      <c r="BN5974" s="5" t="s">
        <v>2986</v>
      </c>
      <c r="BO5974" s="5" t="s">
        <v>2986</v>
      </c>
      <c r="BU5974" s="5" t="s">
        <v>11152</v>
      </c>
      <c r="BV5974" s="5" t="s">
        <v>2986</v>
      </c>
      <c r="BW5974" s="5" t="s">
        <v>2986</v>
      </c>
    </row>
    <row r="5975" spans="51:75" x14ac:dyDescent="0.3">
      <c r="AY5975" s="12" t="e">
        <f>VLOOKUP(C5975,#REF!, 2,FALSE)</f>
        <v>#REF!</v>
      </c>
      <c r="BM5975" s="5" t="s">
        <v>11153</v>
      </c>
      <c r="BN5975" s="5" t="s">
        <v>661</v>
      </c>
      <c r="BO5975" s="5" t="s">
        <v>11154</v>
      </c>
      <c r="BU5975" s="5" t="s">
        <v>11153</v>
      </c>
      <c r="BV5975" s="5" t="s">
        <v>661</v>
      </c>
      <c r="BW5975" s="5" t="s">
        <v>11154</v>
      </c>
    </row>
    <row r="5976" spans="51:75" x14ac:dyDescent="0.3">
      <c r="AY5976" s="12" t="e">
        <f>VLOOKUP(C5976,#REF!, 2,FALSE)</f>
        <v>#REF!</v>
      </c>
      <c r="BM5976" s="5" t="s">
        <v>1986</v>
      </c>
      <c r="BN5976" s="5" t="s">
        <v>616</v>
      </c>
      <c r="BO5976" s="5" t="s">
        <v>2427</v>
      </c>
      <c r="BU5976" s="5" t="s">
        <v>1986</v>
      </c>
      <c r="BV5976" s="5" t="s">
        <v>616</v>
      </c>
      <c r="BW5976" s="5" t="s">
        <v>2427</v>
      </c>
    </row>
    <row r="5977" spans="51:75" x14ac:dyDescent="0.3">
      <c r="AY5977" s="12" t="e">
        <f>VLOOKUP(C5977,#REF!, 2,FALSE)</f>
        <v>#REF!</v>
      </c>
      <c r="BM5977" s="5" t="s">
        <v>11155</v>
      </c>
      <c r="BN5977" s="5" t="s">
        <v>813</v>
      </c>
      <c r="BO5977" s="5" t="s">
        <v>9415</v>
      </c>
      <c r="BU5977" s="5" t="s">
        <v>11155</v>
      </c>
      <c r="BV5977" s="5" t="s">
        <v>813</v>
      </c>
      <c r="BW5977" s="5" t="s">
        <v>9415</v>
      </c>
    </row>
    <row r="5978" spans="51:75" x14ac:dyDescent="0.3">
      <c r="AY5978" s="12" t="e">
        <f>VLOOKUP(C5978,#REF!, 2,FALSE)</f>
        <v>#REF!</v>
      </c>
      <c r="BM5978" s="5" t="s">
        <v>11156</v>
      </c>
      <c r="BN5978" s="5" t="s">
        <v>666</v>
      </c>
      <c r="BO5978" s="5" t="s">
        <v>1146</v>
      </c>
      <c r="BU5978" s="5" t="s">
        <v>11156</v>
      </c>
      <c r="BV5978" s="5" t="s">
        <v>666</v>
      </c>
      <c r="BW5978" s="5" t="s">
        <v>1146</v>
      </c>
    </row>
    <row r="5979" spans="51:75" x14ac:dyDescent="0.3">
      <c r="AY5979" s="12" t="e">
        <f>VLOOKUP(C5979,#REF!, 2,FALSE)</f>
        <v>#REF!</v>
      </c>
      <c r="BM5979" s="5" t="s">
        <v>1987</v>
      </c>
      <c r="BN5979" s="5" t="s">
        <v>945</v>
      </c>
      <c r="BO5979" s="5" t="s">
        <v>11157</v>
      </c>
      <c r="BU5979" s="5" t="s">
        <v>1987</v>
      </c>
      <c r="BV5979" s="5" t="s">
        <v>945</v>
      </c>
      <c r="BW5979" s="5" t="s">
        <v>11157</v>
      </c>
    </row>
    <row r="5980" spans="51:75" x14ac:dyDescent="0.3">
      <c r="AY5980" s="12" t="e">
        <f>VLOOKUP(C5980,#REF!, 2,FALSE)</f>
        <v>#REF!</v>
      </c>
      <c r="BM5980" s="5" t="s">
        <v>11158</v>
      </c>
      <c r="BN5980" s="5" t="s">
        <v>619</v>
      </c>
      <c r="BO5980" s="5" t="s">
        <v>775</v>
      </c>
      <c r="BU5980" s="5" t="s">
        <v>11158</v>
      </c>
      <c r="BV5980" s="5" t="s">
        <v>619</v>
      </c>
      <c r="BW5980" s="5" t="s">
        <v>775</v>
      </c>
    </row>
    <row r="5981" spans="51:75" x14ac:dyDescent="0.3">
      <c r="AY5981" s="12" t="e">
        <f>VLOOKUP(C5981,#REF!, 2,FALSE)</f>
        <v>#REF!</v>
      </c>
      <c r="BM5981" s="5" t="s">
        <v>11159</v>
      </c>
      <c r="BN5981" s="5" t="s">
        <v>618</v>
      </c>
      <c r="BO5981" s="5" t="s">
        <v>1447</v>
      </c>
      <c r="BU5981" s="5" t="s">
        <v>11159</v>
      </c>
      <c r="BV5981" s="5" t="s">
        <v>618</v>
      </c>
      <c r="BW5981" s="5" t="s">
        <v>1447</v>
      </c>
    </row>
    <row r="5982" spans="51:75" x14ac:dyDescent="0.3">
      <c r="AY5982" s="12" t="e">
        <f>VLOOKUP(C5982,#REF!, 2,FALSE)</f>
        <v>#REF!</v>
      </c>
      <c r="BM5982" s="5" t="s">
        <v>11160</v>
      </c>
      <c r="BN5982" s="5" t="s">
        <v>1270</v>
      </c>
      <c r="BO5982" s="5" t="s">
        <v>11161</v>
      </c>
      <c r="BU5982" s="5" t="s">
        <v>11160</v>
      </c>
      <c r="BV5982" s="5" t="s">
        <v>1270</v>
      </c>
      <c r="BW5982" s="5" t="s">
        <v>11161</v>
      </c>
    </row>
    <row r="5983" spans="51:75" x14ac:dyDescent="0.3">
      <c r="AY5983" s="12" t="e">
        <f>VLOOKUP(C5983,#REF!, 2,FALSE)</f>
        <v>#REF!</v>
      </c>
      <c r="BM5983" s="5" t="s">
        <v>1988</v>
      </c>
      <c r="BN5983" s="5" t="s">
        <v>1016</v>
      </c>
      <c r="BO5983" s="5" t="s">
        <v>2358</v>
      </c>
      <c r="BU5983" s="5" t="s">
        <v>1988</v>
      </c>
      <c r="BV5983" s="5" t="s">
        <v>1016</v>
      </c>
      <c r="BW5983" s="5" t="s">
        <v>2358</v>
      </c>
    </row>
    <row r="5984" spans="51:75" x14ac:dyDescent="0.3">
      <c r="AY5984" s="12" t="e">
        <f>VLOOKUP(C5984,#REF!, 2,FALSE)</f>
        <v>#REF!</v>
      </c>
      <c r="BM5984" s="5" t="s">
        <v>11162</v>
      </c>
      <c r="BN5984" s="5" t="s">
        <v>739</v>
      </c>
      <c r="BO5984" s="5" t="s">
        <v>5952</v>
      </c>
      <c r="BU5984" s="5" t="s">
        <v>11162</v>
      </c>
      <c r="BV5984" s="5" t="s">
        <v>739</v>
      </c>
      <c r="BW5984" s="5" t="s">
        <v>5952</v>
      </c>
    </row>
    <row r="5985" spans="51:75" x14ac:dyDescent="0.3">
      <c r="AY5985" s="12" t="e">
        <f>VLOOKUP(C5985,#REF!, 2,FALSE)</f>
        <v>#REF!</v>
      </c>
      <c r="BM5985" s="5" t="s">
        <v>1989</v>
      </c>
      <c r="BN5985" s="5" t="s">
        <v>739</v>
      </c>
      <c r="BO5985" s="5" t="s">
        <v>11163</v>
      </c>
      <c r="BU5985" s="5" t="s">
        <v>1989</v>
      </c>
      <c r="BV5985" s="5" t="s">
        <v>739</v>
      </c>
      <c r="BW5985" s="5" t="s">
        <v>11163</v>
      </c>
    </row>
    <row r="5986" spans="51:75" x14ac:dyDescent="0.3">
      <c r="AY5986" s="12" t="e">
        <f>VLOOKUP(C5986,#REF!, 2,FALSE)</f>
        <v>#REF!</v>
      </c>
      <c r="BM5986" s="5" t="s">
        <v>1990</v>
      </c>
      <c r="BN5986" s="5" t="s">
        <v>806</v>
      </c>
      <c r="BO5986" s="5" t="s">
        <v>10670</v>
      </c>
      <c r="BU5986" s="5" t="s">
        <v>1990</v>
      </c>
      <c r="BV5986" s="5" t="s">
        <v>806</v>
      </c>
      <c r="BW5986" s="5" t="s">
        <v>10670</v>
      </c>
    </row>
    <row r="5987" spans="51:75" x14ac:dyDescent="0.3">
      <c r="AY5987" s="12" t="e">
        <f>VLOOKUP(C5987,#REF!, 2,FALSE)</f>
        <v>#REF!</v>
      </c>
      <c r="BM5987" s="5" t="s">
        <v>381</v>
      </c>
      <c r="BN5987" s="5" t="s">
        <v>783</v>
      </c>
      <c r="BO5987" s="5" t="s">
        <v>8047</v>
      </c>
      <c r="BU5987" s="5" t="s">
        <v>381</v>
      </c>
      <c r="BV5987" s="5" t="s">
        <v>783</v>
      </c>
      <c r="BW5987" s="5" t="s">
        <v>8047</v>
      </c>
    </row>
    <row r="5988" spans="51:75" x14ac:dyDescent="0.3">
      <c r="AY5988" s="12" t="e">
        <f>VLOOKUP(C5988,#REF!, 2,FALSE)</f>
        <v>#REF!</v>
      </c>
      <c r="BM5988" s="5" t="s">
        <v>11164</v>
      </c>
      <c r="BN5988" s="5" t="s">
        <v>1785</v>
      </c>
      <c r="BO5988" s="5" t="s">
        <v>3729</v>
      </c>
      <c r="BU5988" s="5" t="s">
        <v>11164</v>
      </c>
      <c r="BV5988" s="5" t="s">
        <v>1785</v>
      </c>
      <c r="BW5988" s="5" t="s">
        <v>3729</v>
      </c>
    </row>
    <row r="5989" spans="51:75" x14ac:dyDescent="0.3">
      <c r="AY5989" s="12" t="e">
        <f>VLOOKUP(C5989,#REF!, 2,FALSE)</f>
        <v>#REF!</v>
      </c>
      <c r="BM5989" s="5" t="s">
        <v>11165</v>
      </c>
      <c r="BN5989" s="5" t="s">
        <v>1736</v>
      </c>
      <c r="BO5989" s="5" t="s">
        <v>2986</v>
      </c>
      <c r="BU5989" s="5" t="s">
        <v>11165</v>
      </c>
      <c r="BV5989" s="5" t="s">
        <v>1736</v>
      </c>
      <c r="BW5989" s="5" t="s">
        <v>2986</v>
      </c>
    </row>
    <row r="5990" spans="51:75" x14ac:dyDescent="0.3">
      <c r="AY5990" s="12" t="e">
        <f>VLOOKUP(C5990,#REF!, 2,FALSE)</f>
        <v>#REF!</v>
      </c>
      <c r="BM5990" s="5" t="s">
        <v>11166</v>
      </c>
      <c r="BN5990" s="5" t="s">
        <v>805</v>
      </c>
      <c r="BO5990" s="5" t="s">
        <v>11167</v>
      </c>
      <c r="BU5990" s="5" t="s">
        <v>11166</v>
      </c>
      <c r="BV5990" s="5" t="s">
        <v>805</v>
      </c>
      <c r="BW5990" s="5" t="s">
        <v>11167</v>
      </c>
    </row>
    <row r="5991" spans="51:75" x14ac:dyDescent="0.3">
      <c r="AY5991" s="12" t="e">
        <f>VLOOKUP(C5991,#REF!, 2,FALSE)</f>
        <v>#REF!</v>
      </c>
      <c r="BM5991" s="5" t="s">
        <v>1991</v>
      </c>
      <c r="BN5991" s="5" t="s">
        <v>945</v>
      </c>
      <c r="BO5991" s="5" t="s">
        <v>2986</v>
      </c>
      <c r="BU5991" s="5" t="s">
        <v>1991</v>
      </c>
      <c r="BV5991" s="5" t="s">
        <v>945</v>
      </c>
      <c r="BW5991" s="5" t="s">
        <v>2986</v>
      </c>
    </row>
    <row r="5992" spans="51:75" x14ac:dyDescent="0.3">
      <c r="AY5992" s="12" t="e">
        <f>VLOOKUP(C5992,#REF!, 2,FALSE)</f>
        <v>#REF!</v>
      </c>
      <c r="BM5992" s="5" t="s">
        <v>11168</v>
      </c>
      <c r="BN5992" s="5" t="s">
        <v>931</v>
      </c>
      <c r="BO5992" s="5" t="s">
        <v>2986</v>
      </c>
      <c r="BU5992" s="5" t="s">
        <v>11168</v>
      </c>
      <c r="BV5992" s="5" t="s">
        <v>931</v>
      </c>
      <c r="BW5992" s="5" t="s">
        <v>2986</v>
      </c>
    </row>
    <row r="5993" spans="51:75" x14ac:dyDescent="0.3">
      <c r="AY5993" s="12" t="e">
        <f>VLOOKUP(C5993,#REF!, 2,FALSE)</f>
        <v>#REF!</v>
      </c>
      <c r="BM5993" s="5" t="s">
        <v>1992</v>
      </c>
      <c r="BN5993" s="5" t="s">
        <v>945</v>
      </c>
      <c r="BO5993" s="5" t="s">
        <v>11169</v>
      </c>
      <c r="BU5993" s="5" t="s">
        <v>1992</v>
      </c>
      <c r="BV5993" s="5" t="s">
        <v>945</v>
      </c>
      <c r="BW5993" s="5" t="s">
        <v>11169</v>
      </c>
    </row>
    <row r="5994" spans="51:75" x14ac:dyDescent="0.3">
      <c r="AY5994" s="12" t="e">
        <f>VLOOKUP(C5994,#REF!, 2,FALSE)</f>
        <v>#REF!</v>
      </c>
      <c r="BM5994" s="5" t="s">
        <v>11170</v>
      </c>
      <c r="BN5994" s="5" t="s">
        <v>660</v>
      </c>
      <c r="BO5994" s="5" t="s">
        <v>11171</v>
      </c>
      <c r="BU5994" s="5" t="s">
        <v>11170</v>
      </c>
      <c r="BV5994" s="5" t="s">
        <v>660</v>
      </c>
      <c r="BW5994" s="5" t="s">
        <v>11171</v>
      </c>
    </row>
    <row r="5995" spans="51:75" x14ac:dyDescent="0.3">
      <c r="AY5995" s="12" t="e">
        <f>VLOOKUP(C5995,#REF!, 2,FALSE)</f>
        <v>#REF!</v>
      </c>
      <c r="BM5995" s="5" t="s">
        <v>11172</v>
      </c>
      <c r="BN5995" s="5" t="s">
        <v>774</v>
      </c>
      <c r="BO5995" s="5" t="s">
        <v>11173</v>
      </c>
      <c r="BU5995" s="5" t="s">
        <v>11172</v>
      </c>
      <c r="BV5995" s="5" t="s">
        <v>774</v>
      </c>
      <c r="BW5995" s="5" t="s">
        <v>11173</v>
      </c>
    </row>
    <row r="5996" spans="51:75" x14ac:dyDescent="0.3">
      <c r="AY5996" s="12" t="e">
        <f>VLOOKUP(C5996,#REF!, 2,FALSE)</f>
        <v>#REF!</v>
      </c>
      <c r="BM5996" s="5" t="s">
        <v>11174</v>
      </c>
      <c r="BN5996" s="5" t="s">
        <v>3261</v>
      </c>
      <c r="BO5996" s="5" t="s">
        <v>4488</v>
      </c>
      <c r="BU5996" s="5" t="s">
        <v>11174</v>
      </c>
      <c r="BV5996" s="5" t="s">
        <v>3261</v>
      </c>
      <c r="BW5996" s="5" t="s">
        <v>4488</v>
      </c>
    </row>
    <row r="5997" spans="51:75" x14ac:dyDescent="0.3">
      <c r="AY5997" s="12" t="e">
        <f>VLOOKUP(C5997,#REF!, 2,FALSE)</f>
        <v>#REF!</v>
      </c>
      <c r="BM5997" s="5" t="s">
        <v>11175</v>
      </c>
      <c r="BN5997" s="5" t="s">
        <v>1844</v>
      </c>
      <c r="BO5997" s="5" t="s">
        <v>2986</v>
      </c>
      <c r="BU5997" s="5" t="s">
        <v>11175</v>
      </c>
      <c r="BV5997" s="5" t="s">
        <v>1844</v>
      </c>
      <c r="BW5997" s="5" t="s">
        <v>2986</v>
      </c>
    </row>
    <row r="5998" spans="51:75" x14ac:dyDescent="0.3">
      <c r="AY5998" s="12" t="e">
        <f>VLOOKUP(C5998,#REF!, 2,FALSE)</f>
        <v>#REF!</v>
      </c>
      <c r="BM5998" s="5" t="s">
        <v>11176</v>
      </c>
      <c r="BN5998" s="5" t="s">
        <v>945</v>
      </c>
      <c r="BO5998" s="5" t="s">
        <v>11177</v>
      </c>
      <c r="BU5998" s="5" t="s">
        <v>11176</v>
      </c>
      <c r="BV5998" s="5" t="s">
        <v>945</v>
      </c>
      <c r="BW5998" s="5" t="s">
        <v>11177</v>
      </c>
    </row>
    <row r="5999" spans="51:75" x14ac:dyDescent="0.3">
      <c r="AY5999" s="12" t="e">
        <f>VLOOKUP(C5999,#REF!, 2,FALSE)</f>
        <v>#REF!</v>
      </c>
      <c r="BM5999" s="5" t="s">
        <v>11178</v>
      </c>
      <c r="BN5999" s="5" t="s">
        <v>708</v>
      </c>
      <c r="BO5999" s="5" t="s">
        <v>2986</v>
      </c>
      <c r="BU5999" s="5" t="s">
        <v>11178</v>
      </c>
      <c r="BV5999" s="5" t="s">
        <v>708</v>
      </c>
      <c r="BW5999" s="5" t="s">
        <v>2986</v>
      </c>
    </row>
    <row r="6000" spans="51:75" x14ac:dyDescent="0.3">
      <c r="AY6000" s="12" t="e">
        <f>VLOOKUP(C6000,#REF!, 2,FALSE)</f>
        <v>#REF!</v>
      </c>
      <c r="BM6000" s="5" t="s">
        <v>1993</v>
      </c>
      <c r="BN6000" s="5" t="s">
        <v>945</v>
      </c>
      <c r="BO6000" s="5" t="s">
        <v>2986</v>
      </c>
      <c r="BU6000" s="5" t="s">
        <v>1993</v>
      </c>
      <c r="BV6000" s="5" t="s">
        <v>945</v>
      </c>
      <c r="BW6000" s="5" t="s">
        <v>2986</v>
      </c>
    </row>
    <row r="6001" spans="51:75" x14ac:dyDescent="0.3">
      <c r="AY6001" s="12" t="e">
        <f>VLOOKUP(C6001,#REF!, 2,FALSE)</f>
        <v>#REF!</v>
      </c>
      <c r="BM6001" s="5" t="s">
        <v>1994</v>
      </c>
      <c r="BN6001" s="5" t="s">
        <v>615</v>
      </c>
      <c r="BO6001" s="5" t="s">
        <v>9530</v>
      </c>
      <c r="BU6001" s="5" t="s">
        <v>1994</v>
      </c>
      <c r="BV6001" s="5" t="s">
        <v>615</v>
      </c>
      <c r="BW6001" s="5" t="s">
        <v>9530</v>
      </c>
    </row>
    <row r="6002" spans="51:75" x14ac:dyDescent="0.3">
      <c r="AY6002" s="12" t="e">
        <f>VLOOKUP(C6002,#REF!, 2,FALSE)</f>
        <v>#REF!</v>
      </c>
      <c r="BM6002" s="5" t="s">
        <v>11179</v>
      </c>
      <c r="BN6002" s="5" t="s">
        <v>945</v>
      </c>
      <c r="BO6002" s="5" t="s">
        <v>6290</v>
      </c>
      <c r="BU6002" s="5" t="s">
        <v>11179</v>
      </c>
      <c r="BV6002" s="5" t="s">
        <v>945</v>
      </c>
      <c r="BW6002" s="5" t="s">
        <v>6290</v>
      </c>
    </row>
    <row r="6003" spans="51:75" x14ac:dyDescent="0.3">
      <c r="AY6003" s="12" t="e">
        <f>VLOOKUP(C6003,#REF!, 2,FALSE)</f>
        <v>#REF!</v>
      </c>
      <c r="BM6003" s="5" t="s">
        <v>11180</v>
      </c>
      <c r="BN6003" s="5" t="s">
        <v>949</v>
      </c>
      <c r="BO6003" s="5" t="s">
        <v>11181</v>
      </c>
      <c r="BU6003" s="5" t="s">
        <v>11180</v>
      </c>
      <c r="BV6003" s="5" t="s">
        <v>949</v>
      </c>
      <c r="BW6003" s="5" t="s">
        <v>11181</v>
      </c>
    </row>
    <row r="6004" spans="51:75" x14ac:dyDescent="0.3">
      <c r="AY6004" s="12" t="e">
        <f>VLOOKUP(C6004,#REF!, 2,FALSE)</f>
        <v>#REF!</v>
      </c>
      <c r="BM6004" s="5" t="s">
        <v>11182</v>
      </c>
      <c r="BN6004" s="5" t="s">
        <v>945</v>
      </c>
      <c r="BO6004" s="5" t="s">
        <v>2986</v>
      </c>
      <c r="BU6004" s="5" t="s">
        <v>11182</v>
      </c>
      <c r="BV6004" s="5" t="s">
        <v>945</v>
      </c>
      <c r="BW6004" s="5" t="s">
        <v>2986</v>
      </c>
    </row>
    <row r="6005" spans="51:75" x14ac:dyDescent="0.3">
      <c r="AY6005" s="12" t="e">
        <f>VLOOKUP(C6005,#REF!, 2,FALSE)</f>
        <v>#REF!</v>
      </c>
      <c r="BM6005" s="5" t="s">
        <v>1995</v>
      </c>
      <c r="BN6005" s="5" t="s">
        <v>945</v>
      </c>
      <c r="BO6005" s="5" t="s">
        <v>2647</v>
      </c>
      <c r="BU6005" s="5" t="s">
        <v>1995</v>
      </c>
      <c r="BV6005" s="5" t="s">
        <v>945</v>
      </c>
      <c r="BW6005" s="5" t="s">
        <v>2647</v>
      </c>
    </row>
    <row r="6006" spans="51:75" x14ac:dyDescent="0.3">
      <c r="AY6006" s="12" t="e">
        <f>VLOOKUP(C6006,#REF!, 2,FALSE)</f>
        <v>#REF!</v>
      </c>
      <c r="BM6006" s="5" t="s">
        <v>11184</v>
      </c>
      <c r="BN6006" s="5" t="s">
        <v>945</v>
      </c>
      <c r="BO6006" s="5" t="s">
        <v>909</v>
      </c>
      <c r="BU6006" s="5" t="s">
        <v>11184</v>
      </c>
      <c r="BV6006" s="5" t="s">
        <v>945</v>
      </c>
      <c r="BW6006" s="5" t="s">
        <v>909</v>
      </c>
    </row>
    <row r="6007" spans="51:75" x14ac:dyDescent="0.3">
      <c r="AY6007" s="12" t="e">
        <f>VLOOKUP(C6007,#REF!, 2,FALSE)</f>
        <v>#REF!</v>
      </c>
      <c r="BM6007" s="5" t="s">
        <v>11185</v>
      </c>
      <c r="BN6007" s="5" t="s">
        <v>614</v>
      </c>
      <c r="BO6007" s="5" t="s">
        <v>2986</v>
      </c>
      <c r="BU6007" s="5" t="s">
        <v>11185</v>
      </c>
      <c r="BV6007" s="5" t="s">
        <v>614</v>
      </c>
      <c r="BW6007" s="5" t="s">
        <v>2986</v>
      </c>
    </row>
    <row r="6008" spans="51:75" x14ac:dyDescent="0.3">
      <c r="AY6008" s="12" t="e">
        <f>VLOOKUP(C6008,#REF!, 2,FALSE)</f>
        <v>#REF!</v>
      </c>
      <c r="BM6008" s="5" t="s">
        <v>1996</v>
      </c>
      <c r="BN6008" s="5" t="s">
        <v>945</v>
      </c>
      <c r="BO6008" s="5" t="s">
        <v>6832</v>
      </c>
      <c r="BU6008" s="5" t="s">
        <v>1996</v>
      </c>
      <c r="BV6008" s="5" t="s">
        <v>945</v>
      </c>
      <c r="BW6008" s="5" t="s">
        <v>6832</v>
      </c>
    </row>
    <row r="6009" spans="51:75" x14ac:dyDescent="0.3">
      <c r="AY6009" s="12" t="e">
        <f>VLOOKUP(C6009,#REF!, 2,FALSE)</f>
        <v>#REF!</v>
      </c>
      <c r="BM6009" s="5" t="s">
        <v>11186</v>
      </c>
      <c r="BN6009" s="5" t="s">
        <v>2225</v>
      </c>
      <c r="BO6009" s="5" t="s">
        <v>8849</v>
      </c>
      <c r="BU6009" s="5" t="s">
        <v>11186</v>
      </c>
      <c r="BV6009" s="5" t="s">
        <v>2225</v>
      </c>
      <c r="BW6009" s="5" t="s">
        <v>8849</v>
      </c>
    </row>
    <row r="6010" spans="51:75" x14ac:dyDescent="0.3">
      <c r="AY6010" s="12" t="e">
        <f>VLOOKUP(C6010,#REF!, 2,FALSE)</f>
        <v>#REF!</v>
      </c>
      <c r="BM6010" s="5" t="s">
        <v>11187</v>
      </c>
      <c r="BN6010" s="5" t="s">
        <v>718</v>
      </c>
      <c r="BO6010" s="5" t="s">
        <v>9606</v>
      </c>
      <c r="BU6010" s="5" t="s">
        <v>11187</v>
      </c>
      <c r="BV6010" s="5" t="s">
        <v>718</v>
      </c>
      <c r="BW6010" s="5" t="s">
        <v>9606</v>
      </c>
    </row>
    <row r="6011" spans="51:75" x14ac:dyDescent="0.3">
      <c r="AY6011" s="12" t="e">
        <f>VLOOKUP(C6011,#REF!, 2,FALSE)</f>
        <v>#REF!</v>
      </c>
      <c r="BM6011" s="5" t="s">
        <v>11188</v>
      </c>
      <c r="BN6011" s="5" t="s">
        <v>844</v>
      </c>
      <c r="BO6011" s="5" t="s">
        <v>9274</v>
      </c>
      <c r="BU6011" s="5" t="s">
        <v>11188</v>
      </c>
      <c r="BV6011" s="5" t="s">
        <v>844</v>
      </c>
      <c r="BW6011" s="5" t="s">
        <v>9274</v>
      </c>
    </row>
    <row r="6012" spans="51:75" x14ac:dyDescent="0.3">
      <c r="AY6012" s="12" t="e">
        <f>VLOOKUP(C6012,#REF!, 2,FALSE)</f>
        <v>#REF!</v>
      </c>
      <c r="BM6012" s="5" t="s">
        <v>11189</v>
      </c>
      <c r="BN6012" s="5" t="s">
        <v>3092</v>
      </c>
      <c r="BO6012" s="5" t="s">
        <v>9307</v>
      </c>
      <c r="BU6012" s="5" t="s">
        <v>11189</v>
      </c>
      <c r="BV6012" s="5" t="s">
        <v>3092</v>
      </c>
      <c r="BW6012" s="5" t="s">
        <v>9307</v>
      </c>
    </row>
    <row r="6013" spans="51:75" x14ac:dyDescent="0.3">
      <c r="AY6013" s="12" t="e">
        <f>VLOOKUP(C6013,#REF!, 2,FALSE)</f>
        <v>#REF!</v>
      </c>
      <c r="BM6013" s="5" t="s">
        <v>11190</v>
      </c>
      <c r="BN6013" s="5" t="s">
        <v>718</v>
      </c>
      <c r="BO6013" s="5" t="s">
        <v>6627</v>
      </c>
      <c r="BU6013" s="5" t="s">
        <v>11190</v>
      </c>
      <c r="BV6013" s="5" t="s">
        <v>718</v>
      </c>
      <c r="BW6013" s="5" t="s">
        <v>6627</v>
      </c>
    </row>
    <row r="6014" spans="51:75" x14ac:dyDescent="0.3">
      <c r="AY6014" s="12" t="e">
        <f>VLOOKUP(C6014,#REF!, 2,FALSE)</f>
        <v>#REF!</v>
      </c>
      <c r="BM6014" s="5" t="s">
        <v>11191</v>
      </c>
      <c r="BN6014" s="5" t="s">
        <v>1499</v>
      </c>
      <c r="BO6014" s="5" t="s">
        <v>3000</v>
      </c>
      <c r="BU6014" s="5" t="s">
        <v>11191</v>
      </c>
      <c r="BV6014" s="5" t="s">
        <v>1499</v>
      </c>
      <c r="BW6014" s="5" t="s">
        <v>3000</v>
      </c>
    </row>
    <row r="6015" spans="51:75" x14ac:dyDescent="0.3">
      <c r="AY6015" s="12" t="e">
        <f>VLOOKUP(C6015,#REF!, 2,FALSE)</f>
        <v>#REF!</v>
      </c>
      <c r="BM6015" s="5" t="s">
        <v>11192</v>
      </c>
      <c r="BN6015" s="5" t="s">
        <v>630</v>
      </c>
      <c r="BO6015" s="5" t="s">
        <v>3921</v>
      </c>
      <c r="BU6015" s="5" t="s">
        <v>11192</v>
      </c>
      <c r="BV6015" s="5" t="s">
        <v>630</v>
      </c>
      <c r="BW6015" s="5" t="s">
        <v>3921</v>
      </c>
    </row>
    <row r="6016" spans="51:75" x14ac:dyDescent="0.3">
      <c r="AY6016" s="12" t="e">
        <f>VLOOKUP(C6016,#REF!, 2,FALSE)</f>
        <v>#REF!</v>
      </c>
      <c r="BM6016" s="5" t="s">
        <v>382</v>
      </c>
      <c r="BN6016" s="5" t="s">
        <v>628</v>
      </c>
      <c r="BO6016" s="5" t="s">
        <v>1271</v>
      </c>
      <c r="BU6016" s="5" t="s">
        <v>382</v>
      </c>
      <c r="BV6016" s="5" t="s">
        <v>628</v>
      </c>
      <c r="BW6016" s="5" t="s">
        <v>1271</v>
      </c>
    </row>
    <row r="6017" spans="51:75" x14ac:dyDescent="0.3">
      <c r="AY6017" s="12" t="e">
        <f>VLOOKUP(C6017,#REF!, 2,FALSE)</f>
        <v>#REF!</v>
      </c>
      <c r="BM6017" s="5" t="s">
        <v>11193</v>
      </c>
      <c r="BN6017" s="5" t="s">
        <v>1272</v>
      </c>
      <c r="BO6017" s="5" t="s">
        <v>2382</v>
      </c>
      <c r="BU6017" s="5" t="s">
        <v>11193</v>
      </c>
      <c r="BV6017" s="5" t="s">
        <v>1272</v>
      </c>
      <c r="BW6017" s="5" t="s">
        <v>2382</v>
      </c>
    </row>
    <row r="6018" spans="51:75" x14ac:dyDescent="0.3">
      <c r="AY6018" s="12" t="e">
        <f>VLOOKUP(C6018,#REF!, 2,FALSE)</f>
        <v>#REF!</v>
      </c>
      <c r="BM6018" s="5" t="s">
        <v>1997</v>
      </c>
      <c r="BN6018" s="5" t="s">
        <v>774</v>
      </c>
      <c r="BO6018" s="5" t="s">
        <v>2465</v>
      </c>
      <c r="BU6018" s="5" t="s">
        <v>1997</v>
      </c>
      <c r="BV6018" s="5" t="s">
        <v>774</v>
      </c>
      <c r="BW6018" s="5" t="s">
        <v>2465</v>
      </c>
    </row>
    <row r="6019" spans="51:75" x14ac:dyDescent="0.3">
      <c r="AY6019" s="12" t="e">
        <f>VLOOKUP(C6019,#REF!, 2,FALSE)</f>
        <v>#REF!</v>
      </c>
      <c r="BM6019" s="5" t="s">
        <v>11194</v>
      </c>
      <c r="BN6019" s="5" t="s">
        <v>774</v>
      </c>
      <c r="BO6019" s="5" t="s">
        <v>3068</v>
      </c>
      <c r="BU6019" s="5" t="s">
        <v>11194</v>
      </c>
      <c r="BV6019" s="5" t="s">
        <v>774</v>
      </c>
      <c r="BW6019" s="5" t="s">
        <v>3068</v>
      </c>
    </row>
    <row r="6020" spans="51:75" x14ac:dyDescent="0.3">
      <c r="AY6020" s="12" t="e">
        <f>VLOOKUP(C6020,#REF!, 2,FALSE)</f>
        <v>#REF!</v>
      </c>
      <c r="BM6020" s="5" t="s">
        <v>1998</v>
      </c>
      <c r="BN6020" s="5" t="s">
        <v>945</v>
      </c>
      <c r="BO6020" s="5" t="s">
        <v>2644</v>
      </c>
      <c r="BU6020" s="5" t="s">
        <v>1998</v>
      </c>
      <c r="BV6020" s="5" t="s">
        <v>945</v>
      </c>
      <c r="BW6020" s="5" t="s">
        <v>2644</v>
      </c>
    </row>
    <row r="6021" spans="51:75" x14ac:dyDescent="0.3">
      <c r="AY6021" s="12" t="e">
        <f>VLOOKUP(C6021,#REF!, 2,FALSE)</f>
        <v>#REF!</v>
      </c>
      <c r="BM6021" s="5" t="s">
        <v>11195</v>
      </c>
      <c r="BN6021" s="5" t="s">
        <v>642</v>
      </c>
      <c r="BO6021" s="5" t="s">
        <v>9685</v>
      </c>
      <c r="BU6021" s="5" t="s">
        <v>11195</v>
      </c>
      <c r="BV6021" s="5" t="s">
        <v>642</v>
      </c>
      <c r="BW6021" s="5" t="s">
        <v>9685</v>
      </c>
    </row>
    <row r="6022" spans="51:75" x14ac:dyDescent="0.3">
      <c r="AY6022" s="12" t="e">
        <f>VLOOKUP(C6022,#REF!, 2,FALSE)</f>
        <v>#REF!</v>
      </c>
      <c r="BM6022" s="5" t="s">
        <v>11196</v>
      </c>
      <c r="BN6022" s="5" t="s">
        <v>633</v>
      </c>
      <c r="BO6022" s="5" t="s">
        <v>11197</v>
      </c>
      <c r="BU6022" s="5" t="s">
        <v>11196</v>
      </c>
      <c r="BV6022" s="5" t="s">
        <v>633</v>
      </c>
      <c r="BW6022" s="5" t="s">
        <v>11197</v>
      </c>
    </row>
    <row r="6023" spans="51:75" x14ac:dyDescent="0.3">
      <c r="AY6023" s="12" t="e">
        <f>VLOOKUP(C6023,#REF!, 2,FALSE)</f>
        <v>#REF!</v>
      </c>
      <c r="BM6023" s="5" t="s">
        <v>11198</v>
      </c>
      <c r="BN6023" s="5" t="s">
        <v>774</v>
      </c>
      <c r="BO6023" s="5" t="s">
        <v>11199</v>
      </c>
      <c r="BU6023" s="5" t="s">
        <v>11198</v>
      </c>
      <c r="BV6023" s="5" t="s">
        <v>774</v>
      </c>
      <c r="BW6023" s="5" t="s">
        <v>11199</v>
      </c>
    </row>
    <row r="6024" spans="51:75" x14ac:dyDescent="0.3">
      <c r="AY6024" s="12" t="e">
        <f>VLOOKUP(C6024,#REF!, 2,FALSE)</f>
        <v>#REF!</v>
      </c>
      <c r="BM6024" s="5" t="s">
        <v>11200</v>
      </c>
      <c r="BN6024" s="5" t="s">
        <v>940</v>
      </c>
      <c r="BO6024" s="5" t="s">
        <v>6937</v>
      </c>
      <c r="BU6024" s="5" t="s">
        <v>11200</v>
      </c>
      <c r="BV6024" s="5" t="s">
        <v>940</v>
      </c>
      <c r="BW6024" s="5" t="s">
        <v>6937</v>
      </c>
    </row>
    <row r="6025" spans="51:75" x14ac:dyDescent="0.3">
      <c r="AY6025" s="12" t="e">
        <f>VLOOKUP(C6025,#REF!, 2,FALSE)</f>
        <v>#REF!</v>
      </c>
      <c r="BM6025" s="5" t="s">
        <v>11201</v>
      </c>
      <c r="BN6025" s="5" t="s">
        <v>633</v>
      </c>
      <c r="BO6025" s="5" t="s">
        <v>2243</v>
      </c>
      <c r="BU6025" s="5" t="s">
        <v>11201</v>
      </c>
      <c r="BV6025" s="5" t="s">
        <v>633</v>
      </c>
      <c r="BW6025" s="5" t="s">
        <v>2243</v>
      </c>
    </row>
    <row r="6026" spans="51:75" x14ac:dyDescent="0.3">
      <c r="AY6026" s="12" t="e">
        <f>VLOOKUP(C6026,#REF!, 2,FALSE)</f>
        <v>#REF!</v>
      </c>
      <c r="BM6026" s="5" t="s">
        <v>11202</v>
      </c>
      <c r="BN6026" s="5" t="s">
        <v>621</v>
      </c>
      <c r="BO6026" s="5" t="s">
        <v>2166</v>
      </c>
      <c r="BU6026" s="5" t="s">
        <v>11202</v>
      </c>
      <c r="BV6026" s="5" t="s">
        <v>621</v>
      </c>
      <c r="BW6026" s="5" t="s">
        <v>2166</v>
      </c>
    </row>
    <row r="6027" spans="51:75" x14ac:dyDescent="0.3">
      <c r="AY6027" s="12" t="e">
        <f>VLOOKUP(C6027,#REF!, 2,FALSE)</f>
        <v>#REF!</v>
      </c>
      <c r="BM6027" s="5" t="s">
        <v>383</v>
      </c>
      <c r="BN6027" s="5" t="s">
        <v>670</v>
      </c>
      <c r="BO6027" s="5" t="s">
        <v>1807</v>
      </c>
      <c r="BU6027" s="5" t="s">
        <v>383</v>
      </c>
      <c r="BV6027" s="5" t="s">
        <v>670</v>
      </c>
      <c r="BW6027" s="5" t="s">
        <v>1807</v>
      </c>
    </row>
    <row r="6028" spans="51:75" x14ac:dyDescent="0.3">
      <c r="AY6028" s="12" t="e">
        <f>VLOOKUP(C6028,#REF!, 2,FALSE)</f>
        <v>#REF!</v>
      </c>
      <c r="BM6028" s="5" t="s">
        <v>11204</v>
      </c>
      <c r="BN6028" s="5" t="s">
        <v>800</v>
      </c>
      <c r="BO6028" s="5" t="s">
        <v>4334</v>
      </c>
      <c r="BU6028" s="5" t="s">
        <v>11204</v>
      </c>
      <c r="BV6028" s="5" t="s">
        <v>800</v>
      </c>
      <c r="BW6028" s="5" t="s">
        <v>4334</v>
      </c>
    </row>
    <row r="6029" spans="51:75" x14ac:dyDescent="0.3">
      <c r="AY6029" s="12" t="e">
        <f>VLOOKUP(C6029,#REF!, 2,FALSE)</f>
        <v>#REF!</v>
      </c>
      <c r="BM6029" s="5" t="s">
        <v>11206</v>
      </c>
      <c r="BN6029" s="5" t="s">
        <v>774</v>
      </c>
      <c r="BO6029" s="5" t="s">
        <v>2986</v>
      </c>
      <c r="BU6029" s="5" t="s">
        <v>11206</v>
      </c>
      <c r="BV6029" s="5" t="s">
        <v>774</v>
      </c>
      <c r="BW6029" s="5" t="s">
        <v>2986</v>
      </c>
    </row>
    <row r="6030" spans="51:75" x14ac:dyDescent="0.3">
      <c r="AY6030" s="12" t="e">
        <f>VLOOKUP(C6030,#REF!, 2,FALSE)</f>
        <v>#REF!</v>
      </c>
      <c r="BM6030" s="5" t="s">
        <v>11207</v>
      </c>
      <c r="BN6030" s="5" t="s">
        <v>739</v>
      </c>
      <c r="BO6030" s="5" t="s">
        <v>8941</v>
      </c>
      <c r="BU6030" s="5" t="s">
        <v>11207</v>
      </c>
      <c r="BV6030" s="5" t="s">
        <v>739</v>
      </c>
      <c r="BW6030" s="5" t="s">
        <v>8941</v>
      </c>
    </row>
    <row r="6031" spans="51:75" x14ac:dyDescent="0.3">
      <c r="AY6031" s="12" t="e">
        <f>VLOOKUP(C6031,#REF!, 2,FALSE)</f>
        <v>#REF!</v>
      </c>
      <c r="BM6031" s="5" t="s">
        <v>11208</v>
      </c>
      <c r="BN6031" s="5" t="s">
        <v>949</v>
      </c>
      <c r="BO6031" s="5" t="s">
        <v>2986</v>
      </c>
      <c r="BU6031" s="5" t="s">
        <v>11208</v>
      </c>
      <c r="BV6031" s="5" t="s">
        <v>949</v>
      </c>
      <c r="BW6031" s="5" t="s">
        <v>2986</v>
      </c>
    </row>
    <row r="6032" spans="51:75" x14ac:dyDescent="0.3">
      <c r="AY6032" s="12" t="e">
        <f>VLOOKUP(C6032,#REF!, 2,FALSE)</f>
        <v>#REF!</v>
      </c>
      <c r="BM6032" s="5" t="s">
        <v>11209</v>
      </c>
      <c r="BN6032" s="5" t="s">
        <v>774</v>
      </c>
      <c r="BO6032" s="5" t="s">
        <v>9062</v>
      </c>
      <c r="BU6032" s="5" t="s">
        <v>11209</v>
      </c>
      <c r="BV6032" s="5" t="s">
        <v>774</v>
      </c>
      <c r="BW6032" s="5" t="s">
        <v>9062</v>
      </c>
    </row>
    <row r="6033" spans="51:75" x14ac:dyDescent="0.3">
      <c r="AY6033" s="12" t="e">
        <f>VLOOKUP(C6033,#REF!, 2,FALSE)</f>
        <v>#REF!</v>
      </c>
      <c r="BM6033" s="5" t="s">
        <v>11210</v>
      </c>
      <c r="BN6033" s="5" t="s">
        <v>665</v>
      </c>
      <c r="BO6033" s="5" t="s">
        <v>773</v>
      </c>
      <c r="BU6033" s="5" t="s">
        <v>11210</v>
      </c>
      <c r="BV6033" s="5" t="s">
        <v>665</v>
      </c>
      <c r="BW6033" s="5" t="s">
        <v>773</v>
      </c>
    </row>
    <row r="6034" spans="51:75" x14ac:dyDescent="0.3">
      <c r="AY6034" s="12" t="e">
        <f>VLOOKUP(C6034,#REF!, 2,FALSE)</f>
        <v>#REF!</v>
      </c>
      <c r="BM6034" s="5" t="s">
        <v>11211</v>
      </c>
      <c r="BN6034" s="5" t="s">
        <v>943</v>
      </c>
      <c r="BO6034" s="5" t="s">
        <v>11212</v>
      </c>
      <c r="BU6034" s="5" t="s">
        <v>11211</v>
      </c>
      <c r="BV6034" s="5" t="s">
        <v>943</v>
      </c>
      <c r="BW6034" s="5" t="s">
        <v>11212</v>
      </c>
    </row>
    <row r="6035" spans="51:75" x14ac:dyDescent="0.3">
      <c r="AY6035" s="12" t="e">
        <f>VLOOKUP(C6035,#REF!, 2,FALSE)</f>
        <v>#REF!</v>
      </c>
      <c r="BM6035" s="5" t="s">
        <v>11213</v>
      </c>
      <c r="BN6035" s="5" t="s">
        <v>3261</v>
      </c>
      <c r="BO6035" s="5" t="s">
        <v>11214</v>
      </c>
      <c r="BU6035" s="5" t="s">
        <v>11213</v>
      </c>
      <c r="BV6035" s="5" t="s">
        <v>3261</v>
      </c>
      <c r="BW6035" s="5" t="s">
        <v>11214</v>
      </c>
    </row>
    <row r="6036" spans="51:75" x14ac:dyDescent="0.3">
      <c r="AY6036" s="12" t="e">
        <f>VLOOKUP(C6036,#REF!, 2,FALSE)</f>
        <v>#REF!</v>
      </c>
      <c r="BM6036" s="5" t="s">
        <v>11215</v>
      </c>
      <c r="BN6036" s="5" t="s">
        <v>3092</v>
      </c>
      <c r="BO6036" s="5" t="s">
        <v>11216</v>
      </c>
      <c r="BU6036" s="5" t="s">
        <v>11215</v>
      </c>
      <c r="BV6036" s="5" t="s">
        <v>3092</v>
      </c>
      <c r="BW6036" s="5" t="s">
        <v>11216</v>
      </c>
    </row>
    <row r="6037" spans="51:75" x14ac:dyDescent="0.3">
      <c r="AY6037" s="12" t="e">
        <f>VLOOKUP(C6037,#REF!, 2,FALSE)</f>
        <v>#REF!</v>
      </c>
      <c r="BM6037" s="5" t="s">
        <v>11217</v>
      </c>
      <c r="BN6037" s="5" t="s">
        <v>3088</v>
      </c>
      <c r="BO6037" s="5" t="s">
        <v>2986</v>
      </c>
      <c r="BU6037" s="5" t="s">
        <v>11217</v>
      </c>
      <c r="BV6037" s="5" t="s">
        <v>3088</v>
      </c>
      <c r="BW6037" s="5" t="s">
        <v>2986</v>
      </c>
    </row>
    <row r="6038" spans="51:75" x14ac:dyDescent="0.3">
      <c r="AY6038" s="12" t="e">
        <f>VLOOKUP(C6038,#REF!, 2,FALSE)</f>
        <v>#REF!</v>
      </c>
      <c r="BM6038" s="5" t="s">
        <v>1999</v>
      </c>
      <c r="BN6038" s="5" t="s">
        <v>774</v>
      </c>
      <c r="BO6038" s="5" t="s">
        <v>2986</v>
      </c>
      <c r="BU6038" s="5" t="s">
        <v>1999</v>
      </c>
      <c r="BV6038" s="5" t="s">
        <v>774</v>
      </c>
      <c r="BW6038" s="5" t="s">
        <v>2986</v>
      </c>
    </row>
    <row r="6039" spans="51:75" x14ac:dyDescent="0.3">
      <c r="AY6039" s="12" t="e">
        <f>VLOOKUP(C6039,#REF!, 2,FALSE)</f>
        <v>#REF!</v>
      </c>
      <c r="BM6039" s="5" t="s">
        <v>11218</v>
      </c>
      <c r="BN6039" s="5" t="s">
        <v>1142</v>
      </c>
      <c r="BO6039" s="5" t="s">
        <v>4426</v>
      </c>
      <c r="BU6039" s="5" t="s">
        <v>11218</v>
      </c>
      <c r="BV6039" s="5" t="s">
        <v>1142</v>
      </c>
      <c r="BW6039" s="5" t="s">
        <v>4426</v>
      </c>
    </row>
    <row r="6040" spans="51:75" x14ac:dyDescent="0.3">
      <c r="AY6040" s="12" t="e">
        <f>VLOOKUP(C6040,#REF!, 2,FALSE)</f>
        <v>#REF!</v>
      </c>
      <c r="BM6040" s="5" t="s">
        <v>11219</v>
      </c>
      <c r="BN6040" s="5" t="s">
        <v>3210</v>
      </c>
      <c r="BO6040" s="5" t="s">
        <v>11220</v>
      </c>
      <c r="BU6040" s="5" t="s">
        <v>11219</v>
      </c>
      <c r="BV6040" s="5" t="s">
        <v>3210</v>
      </c>
      <c r="BW6040" s="5" t="s">
        <v>11220</v>
      </c>
    </row>
    <row r="6041" spans="51:75" x14ac:dyDescent="0.3">
      <c r="AY6041" s="12" t="e">
        <f>VLOOKUP(C6041,#REF!, 2,FALSE)</f>
        <v>#REF!</v>
      </c>
      <c r="BM6041" s="5" t="s">
        <v>11221</v>
      </c>
      <c r="BN6041" s="5" t="s">
        <v>1012</v>
      </c>
      <c r="BO6041" s="5" t="s">
        <v>11222</v>
      </c>
      <c r="BU6041" s="5" t="s">
        <v>11221</v>
      </c>
      <c r="BV6041" s="5" t="s">
        <v>1012</v>
      </c>
      <c r="BW6041" s="5" t="s">
        <v>11222</v>
      </c>
    </row>
    <row r="6042" spans="51:75" x14ac:dyDescent="0.3">
      <c r="AY6042" s="12" t="e">
        <f>VLOOKUP(C6042,#REF!, 2,FALSE)</f>
        <v>#REF!</v>
      </c>
      <c r="BM6042" s="5" t="s">
        <v>11223</v>
      </c>
      <c r="BN6042" s="5" t="s">
        <v>997</v>
      </c>
      <c r="BO6042" s="5" t="s">
        <v>7936</v>
      </c>
      <c r="BU6042" s="5" t="s">
        <v>11223</v>
      </c>
      <c r="BV6042" s="5" t="s">
        <v>997</v>
      </c>
      <c r="BW6042" s="5" t="s">
        <v>7936</v>
      </c>
    </row>
    <row r="6043" spans="51:75" x14ac:dyDescent="0.3">
      <c r="AY6043" s="12" t="e">
        <f>VLOOKUP(C6043,#REF!, 2,FALSE)</f>
        <v>#REF!</v>
      </c>
      <c r="BM6043" s="5" t="s">
        <v>2000</v>
      </c>
      <c r="BN6043" s="5" t="s">
        <v>1272</v>
      </c>
      <c r="BO6043" s="5" t="s">
        <v>2986</v>
      </c>
      <c r="BU6043" s="5" t="s">
        <v>2000</v>
      </c>
      <c r="BV6043" s="5" t="s">
        <v>1272</v>
      </c>
      <c r="BW6043" s="5" t="s">
        <v>2986</v>
      </c>
    </row>
    <row r="6044" spans="51:75" x14ac:dyDescent="0.3">
      <c r="AY6044" s="12" t="e">
        <f>VLOOKUP(C6044,#REF!, 2,FALSE)</f>
        <v>#REF!</v>
      </c>
      <c r="BM6044" s="5" t="s">
        <v>11224</v>
      </c>
      <c r="BN6044" s="5" t="s">
        <v>1012</v>
      </c>
      <c r="BO6044" s="5" t="s">
        <v>913</v>
      </c>
      <c r="BU6044" s="5" t="s">
        <v>11224</v>
      </c>
      <c r="BV6044" s="5" t="s">
        <v>1012</v>
      </c>
      <c r="BW6044" s="5" t="s">
        <v>913</v>
      </c>
    </row>
    <row r="6045" spans="51:75" x14ac:dyDescent="0.3">
      <c r="AY6045" s="12" t="e">
        <f>VLOOKUP(C6045,#REF!, 2,FALSE)</f>
        <v>#REF!</v>
      </c>
      <c r="BM6045" s="5" t="s">
        <v>11225</v>
      </c>
      <c r="BN6045" s="5" t="s">
        <v>7086</v>
      </c>
      <c r="BO6045" s="5" t="s">
        <v>2986</v>
      </c>
      <c r="BU6045" s="5" t="s">
        <v>11225</v>
      </c>
      <c r="BV6045" s="5" t="s">
        <v>7086</v>
      </c>
      <c r="BW6045" s="5" t="s">
        <v>2986</v>
      </c>
    </row>
    <row r="6046" spans="51:75" x14ac:dyDescent="0.3">
      <c r="AY6046" s="12" t="e">
        <f>VLOOKUP(C6046,#REF!, 2,FALSE)</f>
        <v>#REF!</v>
      </c>
      <c r="BM6046" s="5" t="s">
        <v>11226</v>
      </c>
      <c r="BN6046" s="5" t="s">
        <v>3010</v>
      </c>
      <c r="BO6046" s="5" t="s">
        <v>11227</v>
      </c>
      <c r="BU6046" s="5" t="s">
        <v>11226</v>
      </c>
      <c r="BV6046" s="5" t="s">
        <v>3010</v>
      </c>
      <c r="BW6046" s="5" t="s">
        <v>11227</v>
      </c>
    </row>
    <row r="6047" spans="51:75" x14ac:dyDescent="0.3">
      <c r="AY6047" s="12" t="e">
        <f>VLOOKUP(C6047,#REF!, 2,FALSE)</f>
        <v>#REF!</v>
      </c>
      <c r="BM6047" s="5" t="s">
        <v>11228</v>
      </c>
      <c r="BN6047" s="5" t="s">
        <v>915</v>
      </c>
      <c r="BO6047" s="5" t="s">
        <v>2383</v>
      </c>
      <c r="BU6047" s="5" t="s">
        <v>11228</v>
      </c>
      <c r="BV6047" s="5" t="s">
        <v>915</v>
      </c>
      <c r="BW6047" s="5" t="s">
        <v>2383</v>
      </c>
    </row>
    <row r="6048" spans="51:75" x14ac:dyDescent="0.3">
      <c r="AY6048" s="12" t="e">
        <f>VLOOKUP(C6048,#REF!, 2,FALSE)</f>
        <v>#REF!</v>
      </c>
      <c r="BM6048" s="5" t="s">
        <v>11229</v>
      </c>
      <c r="BN6048" s="5" t="s">
        <v>3010</v>
      </c>
      <c r="BO6048" s="5" t="s">
        <v>5159</v>
      </c>
      <c r="BU6048" s="5" t="s">
        <v>11229</v>
      </c>
      <c r="BV6048" s="5" t="s">
        <v>3010</v>
      </c>
      <c r="BW6048" s="5" t="s">
        <v>5159</v>
      </c>
    </row>
    <row r="6049" spans="51:75" x14ac:dyDescent="0.3">
      <c r="AY6049" s="12" t="e">
        <f>VLOOKUP(C6049,#REF!, 2,FALSE)</f>
        <v>#REF!</v>
      </c>
      <c r="BM6049" s="5" t="s">
        <v>11230</v>
      </c>
      <c r="BN6049" s="5" t="s">
        <v>1345</v>
      </c>
      <c r="BO6049" s="5" t="s">
        <v>629</v>
      </c>
      <c r="BU6049" s="5" t="s">
        <v>11230</v>
      </c>
      <c r="BV6049" s="5" t="s">
        <v>1345</v>
      </c>
      <c r="BW6049" s="5" t="s">
        <v>629</v>
      </c>
    </row>
    <row r="6050" spans="51:75" x14ac:dyDescent="0.3">
      <c r="AY6050" s="12" t="e">
        <f>VLOOKUP(C6050,#REF!, 2,FALSE)</f>
        <v>#REF!</v>
      </c>
      <c r="BM6050" s="5" t="s">
        <v>11232</v>
      </c>
      <c r="BN6050" s="5" t="s">
        <v>660</v>
      </c>
      <c r="BO6050" s="5" t="s">
        <v>6129</v>
      </c>
      <c r="BU6050" s="5" t="s">
        <v>11232</v>
      </c>
      <c r="BV6050" s="5" t="s">
        <v>660</v>
      </c>
      <c r="BW6050" s="5" t="s">
        <v>6129</v>
      </c>
    </row>
    <row r="6051" spans="51:75" x14ac:dyDescent="0.3">
      <c r="AY6051" s="12" t="e">
        <f>VLOOKUP(C6051,#REF!, 2,FALSE)</f>
        <v>#REF!</v>
      </c>
      <c r="BM6051" s="5" t="s">
        <v>2001</v>
      </c>
      <c r="BN6051" s="5" t="s">
        <v>708</v>
      </c>
      <c r="BO6051" s="5" t="s">
        <v>4301</v>
      </c>
      <c r="BU6051" s="5" t="s">
        <v>2001</v>
      </c>
      <c r="BV6051" s="5" t="s">
        <v>708</v>
      </c>
      <c r="BW6051" s="5" t="s">
        <v>4301</v>
      </c>
    </row>
    <row r="6052" spans="51:75" x14ac:dyDescent="0.3">
      <c r="AY6052" s="12" t="e">
        <f>VLOOKUP(C6052,#REF!, 2,FALSE)</f>
        <v>#REF!</v>
      </c>
      <c r="BM6052" s="5" t="s">
        <v>11233</v>
      </c>
      <c r="BN6052" s="5" t="s">
        <v>3010</v>
      </c>
      <c r="BO6052" s="5" t="s">
        <v>10391</v>
      </c>
      <c r="BU6052" s="5" t="s">
        <v>11233</v>
      </c>
      <c r="BV6052" s="5" t="s">
        <v>3010</v>
      </c>
      <c r="BW6052" s="5" t="s">
        <v>10391</v>
      </c>
    </row>
    <row r="6053" spans="51:75" x14ac:dyDescent="0.3">
      <c r="AY6053" s="12" t="e">
        <f>VLOOKUP(C6053,#REF!, 2,FALSE)</f>
        <v>#REF!</v>
      </c>
      <c r="BM6053" s="5" t="s">
        <v>384</v>
      </c>
      <c r="BN6053" s="5" t="s">
        <v>1275</v>
      </c>
      <c r="BO6053" s="5" t="s">
        <v>11234</v>
      </c>
      <c r="BU6053" s="5" t="s">
        <v>384</v>
      </c>
      <c r="BV6053" s="5" t="s">
        <v>1275</v>
      </c>
      <c r="BW6053" s="5" t="s">
        <v>11234</v>
      </c>
    </row>
    <row r="6054" spans="51:75" x14ac:dyDescent="0.3">
      <c r="AY6054" s="12" t="e">
        <f>VLOOKUP(C6054,#REF!, 2,FALSE)</f>
        <v>#REF!</v>
      </c>
      <c r="BM6054" s="5" t="s">
        <v>11235</v>
      </c>
      <c r="BN6054" s="5" t="s">
        <v>17000</v>
      </c>
      <c r="BO6054" s="5" t="s">
        <v>11236</v>
      </c>
      <c r="BU6054" s="5" t="s">
        <v>11235</v>
      </c>
      <c r="BV6054" s="5" t="s">
        <v>17000</v>
      </c>
      <c r="BW6054" s="5" t="s">
        <v>11236</v>
      </c>
    </row>
    <row r="6055" spans="51:75" x14ac:dyDescent="0.3">
      <c r="AY6055" s="12" t="e">
        <f>VLOOKUP(C6055,#REF!, 2,FALSE)</f>
        <v>#REF!</v>
      </c>
      <c r="BM6055" s="5" t="s">
        <v>11237</v>
      </c>
      <c r="BN6055" s="5" t="s">
        <v>17000</v>
      </c>
      <c r="BO6055" s="5" t="s">
        <v>2986</v>
      </c>
      <c r="BU6055" s="5" t="s">
        <v>11237</v>
      </c>
      <c r="BV6055" s="5" t="s">
        <v>17000</v>
      </c>
      <c r="BW6055" s="5" t="s">
        <v>2986</v>
      </c>
    </row>
    <row r="6056" spans="51:75" x14ac:dyDescent="0.3">
      <c r="AY6056" s="12" t="e">
        <f>VLOOKUP(C6056,#REF!, 2,FALSE)</f>
        <v>#REF!</v>
      </c>
      <c r="BM6056" s="5" t="s">
        <v>11238</v>
      </c>
      <c r="BN6056" s="5" t="s">
        <v>17000</v>
      </c>
      <c r="BO6056" s="5" t="s">
        <v>4785</v>
      </c>
      <c r="BU6056" s="5" t="s">
        <v>11238</v>
      </c>
      <c r="BV6056" s="5" t="s">
        <v>17000</v>
      </c>
      <c r="BW6056" s="5" t="s">
        <v>4785</v>
      </c>
    </row>
    <row r="6057" spans="51:75" x14ac:dyDescent="0.3">
      <c r="AY6057" s="12" t="e">
        <f>VLOOKUP(C6057,#REF!, 2,FALSE)</f>
        <v>#REF!</v>
      </c>
      <c r="BM6057" s="5" t="s">
        <v>11239</v>
      </c>
      <c r="BN6057" s="5" t="s">
        <v>639</v>
      </c>
      <c r="BO6057" s="5" t="s">
        <v>2986</v>
      </c>
      <c r="BU6057" s="5" t="s">
        <v>11239</v>
      </c>
      <c r="BV6057" s="5" t="s">
        <v>639</v>
      </c>
      <c r="BW6057" s="5" t="s">
        <v>2986</v>
      </c>
    </row>
    <row r="6058" spans="51:75" x14ac:dyDescent="0.3">
      <c r="AY6058" s="12" t="e">
        <f>VLOOKUP(C6058,#REF!, 2,FALSE)</f>
        <v>#REF!</v>
      </c>
      <c r="BM6058" s="5" t="s">
        <v>2002</v>
      </c>
      <c r="BN6058" s="5" t="s">
        <v>639</v>
      </c>
      <c r="BO6058" s="5" t="s">
        <v>1130</v>
      </c>
      <c r="BU6058" s="5" t="s">
        <v>2002</v>
      </c>
      <c r="BV6058" s="5" t="s">
        <v>639</v>
      </c>
      <c r="BW6058" s="5" t="s">
        <v>1130</v>
      </c>
    </row>
    <row r="6059" spans="51:75" x14ac:dyDescent="0.3">
      <c r="AY6059" s="12" t="e">
        <f>VLOOKUP(C6059,#REF!, 2,FALSE)</f>
        <v>#REF!</v>
      </c>
      <c r="BM6059" s="5" t="s">
        <v>11240</v>
      </c>
      <c r="BN6059" s="5" t="s">
        <v>639</v>
      </c>
      <c r="BO6059" s="5" t="s">
        <v>847</v>
      </c>
      <c r="BU6059" s="5" t="s">
        <v>11240</v>
      </c>
      <c r="BV6059" s="5" t="s">
        <v>639</v>
      </c>
      <c r="BW6059" s="5" t="s">
        <v>847</v>
      </c>
    </row>
    <row r="6060" spans="51:75" x14ac:dyDescent="0.3">
      <c r="AY6060" s="12" t="e">
        <f>VLOOKUP(C6060,#REF!, 2,FALSE)</f>
        <v>#REF!</v>
      </c>
      <c r="BM6060" s="5" t="s">
        <v>385</v>
      </c>
      <c r="BN6060" s="5" t="s">
        <v>844</v>
      </c>
      <c r="BO6060" s="5" t="s">
        <v>2887</v>
      </c>
      <c r="BU6060" s="5" t="s">
        <v>385</v>
      </c>
      <c r="BV6060" s="5" t="s">
        <v>844</v>
      </c>
      <c r="BW6060" s="5" t="s">
        <v>2887</v>
      </c>
    </row>
    <row r="6061" spans="51:75" x14ac:dyDescent="0.3">
      <c r="AY6061" s="12" t="e">
        <f>VLOOKUP(C6061,#REF!, 2,FALSE)</f>
        <v>#REF!</v>
      </c>
      <c r="BM6061" s="5" t="s">
        <v>386</v>
      </c>
      <c r="BN6061" s="5" t="s">
        <v>665</v>
      </c>
      <c r="BO6061" s="5" t="s">
        <v>3079</v>
      </c>
      <c r="BU6061" s="5" t="s">
        <v>386</v>
      </c>
      <c r="BV6061" s="5" t="s">
        <v>665</v>
      </c>
      <c r="BW6061" s="5" t="s">
        <v>3079</v>
      </c>
    </row>
    <row r="6062" spans="51:75" x14ac:dyDescent="0.3">
      <c r="AY6062" s="12" t="e">
        <f>VLOOKUP(C6062,#REF!, 2,FALSE)</f>
        <v>#REF!</v>
      </c>
      <c r="BM6062" s="5" t="s">
        <v>11242</v>
      </c>
      <c r="BN6062" s="5" t="s">
        <v>665</v>
      </c>
      <c r="BO6062" s="5" t="s">
        <v>7979</v>
      </c>
      <c r="BU6062" s="5" t="s">
        <v>11242</v>
      </c>
      <c r="BV6062" s="5" t="s">
        <v>665</v>
      </c>
      <c r="BW6062" s="5" t="s">
        <v>7979</v>
      </c>
    </row>
    <row r="6063" spans="51:75" x14ac:dyDescent="0.3">
      <c r="AY6063" s="12" t="e">
        <f>VLOOKUP(C6063,#REF!, 2,FALSE)</f>
        <v>#REF!</v>
      </c>
      <c r="BM6063" s="5" t="s">
        <v>11244</v>
      </c>
      <c r="BN6063" s="5" t="s">
        <v>665</v>
      </c>
      <c r="BO6063" s="5" t="s">
        <v>11245</v>
      </c>
      <c r="BU6063" s="5" t="s">
        <v>11244</v>
      </c>
      <c r="BV6063" s="5" t="s">
        <v>665</v>
      </c>
      <c r="BW6063" s="5" t="s">
        <v>11245</v>
      </c>
    </row>
    <row r="6064" spans="51:75" x14ac:dyDescent="0.3">
      <c r="AY6064" s="12" t="e">
        <f>VLOOKUP(C6064,#REF!, 2,FALSE)</f>
        <v>#REF!</v>
      </c>
      <c r="BM6064" s="5" t="s">
        <v>11246</v>
      </c>
      <c r="BN6064" s="5" t="s">
        <v>615</v>
      </c>
      <c r="BO6064" s="5" t="s">
        <v>6939</v>
      </c>
      <c r="BU6064" s="5" t="s">
        <v>11246</v>
      </c>
      <c r="BV6064" s="5" t="s">
        <v>615</v>
      </c>
      <c r="BW6064" s="5" t="s">
        <v>6939</v>
      </c>
    </row>
    <row r="6065" spans="51:75" x14ac:dyDescent="0.3">
      <c r="AY6065" s="12" t="e">
        <f>VLOOKUP(C6065,#REF!, 2,FALSE)</f>
        <v>#REF!</v>
      </c>
      <c r="BM6065" s="5" t="s">
        <v>428</v>
      </c>
      <c r="BN6065" s="5" t="s">
        <v>642</v>
      </c>
      <c r="BO6065" s="5" t="s">
        <v>3544</v>
      </c>
      <c r="BU6065" s="5" t="s">
        <v>428</v>
      </c>
      <c r="BV6065" s="5" t="s">
        <v>642</v>
      </c>
      <c r="BW6065" s="5" t="s">
        <v>3544</v>
      </c>
    </row>
    <row r="6066" spans="51:75" x14ac:dyDescent="0.3">
      <c r="AY6066" s="12" t="e">
        <f>VLOOKUP(C6066,#REF!, 2,FALSE)</f>
        <v>#REF!</v>
      </c>
      <c r="BM6066" s="5" t="s">
        <v>2003</v>
      </c>
      <c r="BN6066" s="5" t="s">
        <v>628</v>
      </c>
      <c r="BO6066" s="5" t="s">
        <v>1384</v>
      </c>
      <c r="BU6066" s="5" t="s">
        <v>2003</v>
      </c>
      <c r="BV6066" s="5" t="s">
        <v>628</v>
      </c>
      <c r="BW6066" s="5" t="s">
        <v>1384</v>
      </c>
    </row>
    <row r="6067" spans="51:75" x14ac:dyDescent="0.3">
      <c r="AY6067" s="12" t="e">
        <f>VLOOKUP(C6067,#REF!, 2,FALSE)</f>
        <v>#REF!</v>
      </c>
      <c r="BM6067" s="5" t="s">
        <v>11247</v>
      </c>
      <c r="BN6067" s="5" t="s">
        <v>2986</v>
      </c>
      <c r="BO6067" s="5" t="s">
        <v>2986</v>
      </c>
      <c r="BU6067" s="5" t="s">
        <v>11247</v>
      </c>
      <c r="BV6067" s="5" t="s">
        <v>2986</v>
      </c>
      <c r="BW6067" s="5" t="s">
        <v>2986</v>
      </c>
    </row>
    <row r="6068" spans="51:75" x14ac:dyDescent="0.3">
      <c r="AY6068" s="12" t="e">
        <f>VLOOKUP(C6068,#REF!, 2,FALSE)</f>
        <v>#REF!</v>
      </c>
      <c r="BM6068" s="5" t="s">
        <v>11248</v>
      </c>
      <c r="BN6068" s="5" t="s">
        <v>852</v>
      </c>
      <c r="BO6068" s="5" t="s">
        <v>11249</v>
      </c>
      <c r="BU6068" s="5" t="s">
        <v>11248</v>
      </c>
      <c r="BV6068" s="5" t="s">
        <v>852</v>
      </c>
      <c r="BW6068" s="5" t="s">
        <v>11249</v>
      </c>
    </row>
    <row r="6069" spans="51:75" x14ac:dyDescent="0.3">
      <c r="AY6069" s="12" t="e">
        <f>VLOOKUP(C6069,#REF!, 2,FALSE)</f>
        <v>#REF!</v>
      </c>
      <c r="BM6069" s="5" t="s">
        <v>11250</v>
      </c>
      <c r="BN6069" s="5" t="s">
        <v>3010</v>
      </c>
      <c r="BO6069" s="5" t="s">
        <v>11251</v>
      </c>
      <c r="BU6069" s="5" t="s">
        <v>11250</v>
      </c>
      <c r="BV6069" s="5" t="s">
        <v>3010</v>
      </c>
      <c r="BW6069" s="5" t="s">
        <v>11251</v>
      </c>
    </row>
    <row r="6070" spans="51:75" x14ac:dyDescent="0.3">
      <c r="AY6070" s="12" t="e">
        <f>VLOOKUP(C6070,#REF!, 2,FALSE)</f>
        <v>#REF!</v>
      </c>
      <c r="BM6070" s="5" t="s">
        <v>11252</v>
      </c>
      <c r="BN6070" s="5" t="s">
        <v>852</v>
      </c>
      <c r="BO6070" s="5" t="s">
        <v>3934</v>
      </c>
      <c r="BU6070" s="5" t="s">
        <v>11252</v>
      </c>
      <c r="BV6070" s="5" t="s">
        <v>852</v>
      </c>
      <c r="BW6070" s="5" t="s">
        <v>3934</v>
      </c>
    </row>
    <row r="6071" spans="51:75" x14ac:dyDescent="0.3">
      <c r="AY6071" s="12" t="e">
        <f>VLOOKUP(C6071,#REF!, 2,FALSE)</f>
        <v>#REF!</v>
      </c>
      <c r="BM6071" s="5" t="s">
        <v>11253</v>
      </c>
      <c r="BN6071" s="5" t="s">
        <v>17000</v>
      </c>
      <c r="BO6071" s="5" t="s">
        <v>11254</v>
      </c>
      <c r="BU6071" s="5" t="s">
        <v>11253</v>
      </c>
      <c r="BV6071" s="5" t="s">
        <v>17000</v>
      </c>
      <c r="BW6071" s="5" t="s">
        <v>11254</v>
      </c>
    </row>
    <row r="6072" spans="51:75" x14ac:dyDescent="0.3">
      <c r="AY6072" s="12" t="e">
        <f>VLOOKUP(C6072,#REF!, 2,FALSE)</f>
        <v>#REF!</v>
      </c>
      <c r="BM6072" s="5" t="s">
        <v>11255</v>
      </c>
      <c r="BN6072" s="5" t="s">
        <v>2982</v>
      </c>
      <c r="BO6072" s="5" t="s">
        <v>1594</v>
      </c>
      <c r="BU6072" s="5" t="s">
        <v>11255</v>
      </c>
      <c r="BV6072" s="5" t="s">
        <v>2982</v>
      </c>
      <c r="BW6072" s="5" t="s">
        <v>1594</v>
      </c>
    </row>
    <row r="6073" spans="51:75" x14ac:dyDescent="0.3">
      <c r="AY6073" s="12" t="e">
        <f>VLOOKUP(C6073,#REF!, 2,FALSE)</f>
        <v>#REF!</v>
      </c>
      <c r="BM6073" s="5" t="s">
        <v>11256</v>
      </c>
      <c r="BN6073" s="5" t="s">
        <v>1142</v>
      </c>
      <c r="BO6073" s="5" t="s">
        <v>4881</v>
      </c>
      <c r="BU6073" s="5" t="s">
        <v>11256</v>
      </c>
      <c r="BV6073" s="5" t="s">
        <v>1142</v>
      </c>
      <c r="BW6073" s="5" t="s">
        <v>4881</v>
      </c>
    </row>
    <row r="6074" spans="51:75" x14ac:dyDescent="0.3">
      <c r="AY6074" s="12" t="e">
        <f>VLOOKUP(C6074,#REF!, 2,FALSE)</f>
        <v>#REF!</v>
      </c>
      <c r="BM6074" s="5" t="s">
        <v>11257</v>
      </c>
      <c r="BN6074" s="5" t="s">
        <v>774</v>
      </c>
      <c r="BO6074" s="5" t="s">
        <v>11258</v>
      </c>
      <c r="BU6074" s="5" t="s">
        <v>11257</v>
      </c>
      <c r="BV6074" s="5" t="s">
        <v>774</v>
      </c>
      <c r="BW6074" s="5" t="s">
        <v>11258</v>
      </c>
    </row>
    <row r="6075" spans="51:75" x14ac:dyDescent="0.3">
      <c r="AY6075" s="12" t="e">
        <f>VLOOKUP(C6075,#REF!, 2,FALSE)</f>
        <v>#REF!</v>
      </c>
      <c r="BM6075" s="5" t="s">
        <v>11259</v>
      </c>
      <c r="BN6075" s="5" t="s">
        <v>17000</v>
      </c>
      <c r="BO6075" s="5" t="s">
        <v>11260</v>
      </c>
      <c r="BU6075" s="5" t="s">
        <v>11259</v>
      </c>
      <c r="BV6075" s="5" t="s">
        <v>17000</v>
      </c>
      <c r="BW6075" s="5" t="s">
        <v>11260</v>
      </c>
    </row>
    <row r="6076" spans="51:75" x14ac:dyDescent="0.3">
      <c r="AY6076" s="12" t="e">
        <f>VLOOKUP(C6076,#REF!, 2,FALSE)</f>
        <v>#REF!</v>
      </c>
      <c r="BM6076" s="5" t="s">
        <v>11261</v>
      </c>
      <c r="BN6076" s="5" t="s">
        <v>614</v>
      </c>
      <c r="BO6076" s="5" t="s">
        <v>11262</v>
      </c>
      <c r="BU6076" s="5" t="s">
        <v>11261</v>
      </c>
      <c r="BV6076" s="5" t="s">
        <v>614</v>
      </c>
      <c r="BW6076" s="5" t="s">
        <v>11262</v>
      </c>
    </row>
    <row r="6077" spans="51:75" x14ac:dyDescent="0.3">
      <c r="AY6077" s="12" t="e">
        <f>VLOOKUP(C6077,#REF!, 2,FALSE)</f>
        <v>#REF!</v>
      </c>
      <c r="BM6077" s="5" t="s">
        <v>11263</v>
      </c>
      <c r="BN6077" s="5" t="s">
        <v>633</v>
      </c>
      <c r="BO6077" s="5" t="s">
        <v>773</v>
      </c>
      <c r="BU6077" s="5" t="s">
        <v>11263</v>
      </c>
      <c r="BV6077" s="5" t="s">
        <v>633</v>
      </c>
      <c r="BW6077" s="5" t="s">
        <v>773</v>
      </c>
    </row>
    <row r="6078" spans="51:75" x14ac:dyDescent="0.3">
      <c r="AY6078" s="12" t="e">
        <f>VLOOKUP(C6078,#REF!, 2,FALSE)</f>
        <v>#REF!</v>
      </c>
      <c r="BM6078" s="5" t="s">
        <v>11264</v>
      </c>
      <c r="BN6078" s="5" t="s">
        <v>778</v>
      </c>
      <c r="BO6078" s="5" t="s">
        <v>10434</v>
      </c>
      <c r="BU6078" s="5" t="s">
        <v>11264</v>
      </c>
      <c r="BV6078" s="5" t="s">
        <v>778</v>
      </c>
      <c r="BW6078" s="5" t="s">
        <v>10434</v>
      </c>
    </row>
    <row r="6079" spans="51:75" x14ac:dyDescent="0.3">
      <c r="AY6079" s="12" t="e">
        <f>VLOOKUP(C6079,#REF!, 2,FALSE)</f>
        <v>#REF!</v>
      </c>
      <c r="BM6079" s="5" t="s">
        <v>2004</v>
      </c>
      <c r="BN6079" s="5" t="s">
        <v>806</v>
      </c>
      <c r="BO6079" s="5" t="s">
        <v>7197</v>
      </c>
      <c r="BU6079" s="5" t="s">
        <v>2004</v>
      </c>
      <c r="BV6079" s="5" t="s">
        <v>806</v>
      </c>
      <c r="BW6079" s="5" t="s">
        <v>7197</v>
      </c>
    </row>
    <row r="6080" spans="51:75" x14ac:dyDescent="0.3">
      <c r="AY6080" s="12" t="e">
        <f>VLOOKUP(C6080,#REF!, 2,FALSE)</f>
        <v>#REF!</v>
      </c>
      <c r="BM6080" s="5" t="s">
        <v>11265</v>
      </c>
      <c r="BN6080" s="5" t="s">
        <v>623</v>
      </c>
      <c r="BO6080" s="5" t="s">
        <v>721</v>
      </c>
      <c r="BU6080" s="5" t="s">
        <v>11265</v>
      </c>
      <c r="BV6080" s="5" t="s">
        <v>623</v>
      </c>
      <c r="BW6080" s="5" t="s">
        <v>721</v>
      </c>
    </row>
    <row r="6081" spans="51:75" x14ac:dyDescent="0.3">
      <c r="AY6081" s="12" t="e">
        <f>VLOOKUP(C6081,#REF!, 2,FALSE)</f>
        <v>#REF!</v>
      </c>
      <c r="BM6081" s="5" t="s">
        <v>11266</v>
      </c>
      <c r="BN6081" s="5" t="s">
        <v>633</v>
      </c>
      <c r="BO6081" s="5" t="s">
        <v>773</v>
      </c>
      <c r="BU6081" s="5" t="s">
        <v>11266</v>
      </c>
      <c r="BV6081" s="5" t="s">
        <v>633</v>
      </c>
      <c r="BW6081" s="5" t="s">
        <v>773</v>
      </c>
    </row>
    <row r="6082" spans="51:75" x14ac:dyDescent="0.3">
      <c r="AY6082" s="12" t="e">
        <f>VLOOKUP(C6082,#REF!, 2,FALSE)</f>
        <v>#REF!</v>
      </c>
      <c r="BM6082" s="5" t="s">
        <v>11267</v>
      </c>
      <c r="BN6082" s="5" t="s">
        <v>699</v>
      </c>
      <c r="BO6082" s="5" t="s">
        <v>1204</v>
      </c>
      <c r="BU6082" s="5" t="s">
        <v>11267</v>
      </c>
      <c r="BV6082" s="5" t="s">
        <v>699</v>
      </c>
      <c r="BW6082" s="5" t="s">
        <v>1204</v>
      </c>
    </row>
    <row r="6083" spans="51:75" x14ac:dyDescent="0.3">
      <c r="AY6083" s="12" t="e">
        <f>VLOOKUP(C6083,#REF!, 2,FALSE)</f>
        <v>#REF!</v>
      </c>
      <c r="BM6083" s="5" t="s">
        <v>11268</v>
      </c>
      <c r="BN6083" s="5" t="s">
        <v>633</v>
      </c>
      <c r="BO6083" s="5" t="s">
        <v>773</v>
      </c>
      <c r="BU6083" s="5" t="s">
        <v>11268</v>
      </c>
      <c r="BV6083" s="5" t="s">
        <v>633</v>
      </c>
      <c r="BW6083" s="5" t="s">
        <v>773</v>
      </c>
    </row>
    <row r="6084" spans="51:75" x14ac:dyDescent="0.3">
      <c r="AY6084" s="12" t="e">
        <f>VLOOKUP(C6084,#REF!, 2,FALSE)</f>
        <v>#REF!</v>
      </c>
      <c r="BM6084" s="5" t="s">
        <v>11269</v>
      </c>
      <c r="BN6084" s="5" t="s">
        <v>633</v>
      </c>
      <c r="BO6084" s="5" t="s">
        <v>773</v>
      </c>
      <c r="BU6084" s="5" t="s">
        <v>11269</v>
      </c>
      <c r="BV6084" s="5" t="s">
        <v>633</v>
      </c>
      <c r="BW6084" s="5" t="s">
        <v>773</v>
      </c>
    </row>
    <row r="6085" spans="51:75" x14ac:dyDescent="0.3">
      <c r="AY6085" s="12" t="e">
        <f>VLOOKUP(C6085,#REF!, 2,FALSE)</f>
        <v>#REF!</v>
      </c>
      <c r="BM6085" s="5" t="s">
        <v>11271</v>
      </c>
      <c r="BN6085" s="5" t="s">
        <v>615</v>
      </c>
      <c r="BO6085" s="5" t="s">
        <v>1204</v>
      </c>
      <c r="BU6085" s="5" t="s">
        <v>11271</v>
      </c>
      <c r="BV6085" s="5" t="s">
        <v>615</v>
      </c>
      <c r="BW6085" s="5" t="s">
        <v>1204</v>
      </c>
    </row>
    <row r="6086" spans="51:75" x14ac:dyDescent="0.3">
      <c r="AY6086" s="12" t="e">
        <f>VLOOKUP(C6086,#REF!, 2,FALSE)</f>
        <v>#REF!</v>
      </c>
      <c r="BM6086" s="5" t="s">
        <v>11272</v>
      </c>
      <c r="BN6086" s="5" t="s">
        <v>633</v>
      </c>
      <c r="BO6086" s="5" t="s">
        <v>9378</v>
      </c>
      <c r="BU6086" s="5" t="s">
        <v>11272</v>
      </c>
      <c r="BV6086" s="5" t="s">
        <v>633</v>
      </c>
      <c r="BW6086" s="5" t="s">
        <v>9378</v>
      </c>
    </row>
    <row r="6087" spans="51:75" x14ac:dyDescent="0.3">
      <c r="AY6087" s="12" t="e">
        <f>VLOOKUP(C6087,#REF!, 2,FALSE)</f>
        <v>#REF!</v>
      </c>
      <c r="BM6087" s="5" t="s">
        <v>11273</v>
      </c>
      <c r="BN6087" s="5" t="s">
        <v>774</v>
      </c>
      <c r="BO6087" s="5" t="s">
        <v>11274</v>
      </c>
      <c r="BU6087" s="5" t="s">
        <v>11273</v>
      </c>
      <c r="BV6087" s="5" t="s">
        <v>774</v>
      </c>
      <c r="BW6087" s="5" t="s">
        <v>11274</v>
      </c>
    </row>
    <row r="6088" spans="51:75" x14ac:dyDescent="0.3">
      <c r="AY6088" s="12" t="e">
        <f>VLOOKUP(C6088,#REF!, 2,FALSE)</f>
        <v>#REF!</v>
      </c>
      <c r="BM6088" s="5" t="s">
        <v>11275</v>
      </c>
      <c r="BN6088" s="5" t="s">
        <v>642</v>
      </c>
      <c r="BO6088" s="5" t="s">
        <v>7765</v>
      </c>
      <c r="BU6088" s="5" t="s">
        <v>11275</v>
      </c>
      <c r="BV6088" s="5" t="s">
        <v>642</v>
      </c>
      <c r="BW6088" s="5" t="s">
        <v>7765</v>
      </c>
    </row>
    <row r="6089" spans="51:75" x14ac:dyDescent="0.3">
      <c r="AY6089" s="12" t="e">
        <f>VLOOKUP(C6089,#REF!, 2,FALSE)</f>
        <v>#REF!</v>
      </c>
      <c r="BM6089" s="5" t="s">
        <v>2005</v>
      </c>
      <c r="BN6089" s="5" t="s">
        <v>734</v>
      </c>
      <c r="BO6089" s="5" t="s">
        <v>1495</v>
      </c>
      <c r="BU6089" s="5" t="s">
        <v>2005</v>
      </c>
      <c r="BV6089" s="5" t="s">
        <v>734</v>
      </c>
      <c r="BW6089" s="5" t="s">
        <v>1495</v>
      </c>
    </row>
    <row r="6090" spans="51:75" x14ac:dyDescent="0.3">
      <c r="AY6090" s="12" t="e">
        <f>VLOOKUP(C6090,#REF!, 2,FALSE)</f>
        <v>#REF!</v>
      </c>
      <c r="BM6090" s="5" t="s">
        <v>11276</v>
      </c>
      <c r="BN6090" s="5" t="s">
        <v>1142</v>
      </c>
      <c r="BO6090" s="5" t="s">
        <v>2986</v>
      </c>
      <c r="BU6090" s="5" t="s">
        <v>11276</v>
      </c>
      <c r="BV6090" s="5" t="s">
        <v>1142</v>
      </c>
      <c r="BW6090" s="5" t="s">
        <v>2986</v>
      </c>
    </row>
    <row r="6091" spans="51:75" x14ac:dyDescent="0.3">
      <c r="AY6091" s="12" t="e">
        <f>VLOOKUP(C6091,#REF!, 2,FALSE)</f>
        <v>#REF!</v>
      </c>
      <c r="BM6091" s="5" t="s">
        <v>11277</v>
      </c>
      <c r="BN6091" s="5" t="s">
        <v>17000</v>
      </c>
      <c r="BO6091" s="5" t="s">
        <v>7717</v>
      </c>
      <c r="BU6091" s="5" t="s">
        <v>11277</v>
      </c>
      <c r="BV6091" s="5" t="s">
        <v>17000</v>
      </c>
      <c r="BW6091" s="5" t="s">
        <v>7717</v>
      </c>
    </row>
    <row r="6092" spans="51:75" x14ac:dyDescent="0.3">
      <c r="AY6092" s="12" t="e">
        <f>VLOOKUP(C6092,#REF!, 2,FALSE)</f>
        <v>#REF!</v>
      </c>
      <c r="BM6092" s="5" t="s">
        <v>11278</v>
      </c>
      <c r="BN6092" s="5" t="s">
        <v>661</v>
      </c>
      <c r="BO6092" s="5" t="s">
        <v>6319</v>
      </c>
      <c r="BU6092" s="5" t="s">
        <v>11278</v>
      </c>
      <c r="BV6092" s="5" t="s">
        <v>661</v>
      </c>
      <c r="BW6092" s="5" t="s">
        <v>6319</v>
      </c>
    </row>
    <row r="6093" spans="51:75" x14ac:dyDescent="0.3">
      <c r="AY6093" s="12" t="e">
        <f>VLOOKUP(C6093,#REF!, 2,FALSE)</f>
        <v>#REF!</v>
      </c>
      <c r="BM6093" s="5" t="s">
        <v>11279</v>
      </c>
      <c r="BN6093" s="5" t="s">
        <v>3010</v>
      </c>
      <c r="BO6093" s="5" t="s">
        <v>6723</v>
      </c>
      <c r="BU6093" s="5" t="s">
        <v>11279</v>
      </c>
      <c r="BV6093" s="5" t="s">
        <v>3010</v>
      </c>
      <c r="BW6093" s="5" t="s">
        <v>6723</v>
      </c>
    </row>
    <row r="6094" spans="51:75" x14ac:dyDescent="0.3">
      <c r="AY6094" s="12" t="e">
        <f>VLOOKUP(C6094,#REF!, 2,FALSE)</f>
        <v>#REF!</v>
      </c>
      <c r="BM6094" s="5" t="s">
        <v>2006</v>
      </c>
      <c r="BN6094" s="5" t="s">
        <v>17000</v>
      </c>
      <c r="BO6094" s="5" t="s">
        <v>1751</v>
      </c>
      <c r="BU6094" s="5" t="s">
        <v>2006</v>
      </c>
      <c r="BV6094" s="5" t="s">
        <v>17000</v>
      </c>
      <c r="BW6094" s="5" t="s">
        <v>1751</v>
      </c>
    </row>
    <row r="6095" spans="51:75" x14ac:dyDescent="0.3">
      <c r="AY6095" s="12" t="e">
        <f>VLOOKUP(C6095,#REF!, 2,FALSE)</f>
        <v>#REF!</v>
      </c>
      <c r="BM6095" s="5" t="s">
        <v>11280</v>
      </c>
      <c r="BN6095" s="5" t="s">
        <v>633</v>
      </c>
      <c r="BO6095" s="5" t="s">
        <v>773</v>
      </c>
      <c r="BU6095" s="5" t="s">
        <v>11280</v>
      </c>
      <c r="BV6095" s="5" t="s">
        <v>633</v>
      </c>
      <c r="BW6095" s="5" t="s">
        <v>773</v>
      </c>
    </row>
    <row r="6096" spans="51:75" x14ac:dyDescent="0.3">
      <c r="AY6096" s="12" t="e">
        <f>VLOOKUP(C6096,#REF!, 2,FALSE)</f>
        <v>#REF!</v>
      </c>
      <c r="BM6096" s="5" t="s">
        <v>11281</v>
      </c>
      <c r="BN6096" s="5" t="s">
        <v>1275</v>
      </c>
      <c r="BO6096" s="5" t="s">
        <v>4551</v>
      </c>
      <c r="BU6096" s="5" t="s">
        <v>11281</v>
      </c>
      <c r="BV6096" s="5" t="s">
        <v>1275</v>
      </c>
      <c r="BW6096" s="5" t="s">
        <v>4551</v>
      </c>
    </row>
    <row r="6097" spans="51:75" x14ac:dyDescent="0.3">
      <c r="AY6097" s="12" t="e">
        <f>VLOOKUP(C6097,#REF!, 2,FALSE)</f>
        <v>#REF!</v>
      </c>
      <c r="BM6097" s="5" t="s">
        <v>11282</v>
      </c>
      <c r="BN6097" s="5" t="s">
        <v>781</v>
      </c>
      <c r="BO6097" s="5" t="s">
        <v>2986</v>
      </c>
      <c r="BU6097" s="5" t="s">
        <v>11282</v>
      </c>
      <c r="BV6097" s="5" t="s">
        <v>781</v>
      </c>
      <c r="BW6097" s="5" t="s">
        <v>2986</v>
      </c>
    </row>
    <row r="6098" spans="51:75" x14ac:dyDescent="0.3">
      <c r="AY6098" s="12" t="e">
        <f>VLOOKUP(C6098,#REF!, 2,FALSE)</f>
        <v>#REF!</v>
      </c>
      <c r="BM6098" s="5" t="s">
        <v>429</v>
      </c>
      <c r="BN6098" s="5" t="s">
        <v>2426</v>
      </c>
      <c r="BO6098" s="5" t="s">
        <v>1400</v>
      </c>
      <c r="BU6098" s="5" t="s">
        <v>429</v>
      </c>
      <c r="BV6098" s="5" t="s">
        <v>2426</v>
      </c>
      <c r="BW6098" s="5" t="s">
        <v>1400</v>
      </c>
    </row>
    <row r="6099" spans="51:75" x14ac:dyDescent="0.3">
      <c r="AY6099" s="12" t="e">
        <f>VLOOKUP(C6099,#REF!, 2,FALSE)</f>
        <v>#REF!</v>
      </c>
      <c r="BM6099" s="5" t="s">
        <v>11284</v>
      </c>
      <c r="BN6099" s="5" t="s">
        <v>639</v>
      </c>
      <c r="BO6099" s="5" t="s">
        <v>773</v>
      </c>
      <c r="BU6099" s="5" t="s">
        <v>11284</v>
      </c>
      <c r="BV6099" s="5" t="s">
        <v>639</v>
      </c>
      <c r="BW6099" s="5" t="s">
        <v>773</v>
      </c>
    </row>
    <row r="6100" spans="51:75" x14ac:dyDescent="0.3">
      <c r="AY6100" s="12" t="e">
        <f>VLOOKUP(C6100,#REF!, 2,FALSE)</f>
        <v>#REF!</v>
      </c>
      <c r="BM6100" s="5" t="s">
        <v>11285</v>
      </c>
      <c r="BN6100" s="5" t="s">
        <v>813</v>
      </c>
      <c r="BO6100" s="5" t="s">
        <v>3790</v>
      </c>
      <c r="BU6100" s="5" t="s">
        <v>11285</v>
      </c>
      <c r="BV6100" s="5" t="s">
        <v>813</v>
      </c>
      <c r="BW6100" s="5" t="s">
        <v>3790</v>
      </c>
    </row>
    <row r="6101" spans="51:75" x14ac:dyDescent="0.3">
      <c r="AY6101" s="12" t="e">
        <f>VLOOKUP(C6101,#REF!, 2,FALSE)</f>
        <v>#REF!</v>
      </c>
      <c r="BM6101" s="5" t="s">
        <v>11286</v>
      </c>
      <c r="BN6101" s="5" t="s">
        <v>633</v>
      </c>
      <c r="BO6101" s="5" t="s">
        <v>773</v>
      </c>
      <c r="BU6101" s="5" t="s">
        <v>11286</v>
      </c>
      <c r="BV6101" s="5" t="s">
        <v>633</v>
      </c>
      <c r="BW6101" s="5" t="s">
        <v>773</v>
      </c>
    </row>
    <row r="6102" spans="51:75" x14ac:dyDescent="0.3">
      <c r="AY6102" s="12" t="e">
        <f>VLOOKUP(C6102,#REF!, 2,FALSE)</f>
        <v>#REF!</v>
      </c>
      <c r="BM6102" s="5" t="s">
        <v>11287</v>
      </c>
      <c r="BN6102" s="5" t="s">
        <v>797</v>
      </c>
      <c r="BO6102" s="5" t="s">
        <v>2363</v>
      </c>
      <c r="BU6102" s="5" t="s">
        <v>11287</v>
      </c>
      <c r="BV6102" s="5" t="s">
        <v>797</v>
      </c>
      <c r="BW6102" s="5" t="s">
        <v>2363</v>
      </c>
    </row>
    <row r="6103" spans="51:75" x14ac:dyDescent="0.3">
      <c r="AY6103" s="12" t="e">
        <f>VLOOKUP(C6103,#REF!, 2,FALSE)</f>
        <v>#REF!</v>
      </c>
      <c r="BM6103" s="5" t="s">
        <v>387</v>
      </c>
      <c r="BN6103" s="5" t="s">
        <v>943</v>
      </c>
      <c r="BO6103" s="5" t="s">
        <v>1907</v>
      </c>
      <c r="BU6103" s="5" t="s">
        <v>387</v>
      </c>
      <c r="BV6103" s="5" t="s">
        <v>943</v>
      </c>
      <c r="BW6103" s="5" t="s">
        <v>1907</v>
      </c>
    </row>
    <row r="6104" spans="51:75" x14ac:dyDescent="0.3">
      <c r="AY6104" s="12" t="e">
        <f>VLOOKUP(C6104,#REF!, 2,FALSE)</f>
        <v>#REF!</v>
      </c>
      <c r="BM6104" s="5" t="s">
        <v>11289</v>
      </c>
      <c r="BN6104" s="5" t="s">
        <v>633</v>
      </c>
      <c r="BO6104" s="5" t="s">
        <v>773</v>
      </c>
      <c r="BU6104" s="5" t="s">
        <v>11289</v>
      </c>
      <c r="BV6104" s="5" t="s">
        <v>633</v>
      </c>
      <c r="BW6104" s="5" t="s">
        <v>773</v>
      </c>
    </row>
    <row r="6105" spans="51:75" x14ac:dyDescent="0.3">
      <c r="AY6105" s="12" t="e">
        <f>VLOOKUP(C6105,#REF!, 2,FALSE)</f>
        <v>#REF!</v>
      </c>
      <c r="BM6105" s="5" t="s">
        <v>11291</v>
      </c>
      <c r="BN6105" s="5" t="s">
        <v>1142</v>
      </c>
      <c r="BO6105" s="5" t="s">
        <v>11292</v>
      </c>
      <c r="BU6105" s="5" t="s">
        <v>11291</v>
      </c>
      <c r="BV6105" s="5" t="s">
        <v>1142</v>
      </c>
      <c r="BW6105" s="5" t="s">
        <v>11292</v>
      </c>
    </row>
    <row r="6106" spans="51:75" x14ac:dyDescent="0.3">
      <c r="AY6106" s="12" t="e">
        <f>VLOOKUP(C6106,#REF!, 2,FALSE)</f>
        <v>#REF!</v>
      </c>
      <c r="BM6106" s="5" t="s">
        <v>11293</v>
      </c>
      <c r="BN6106" s="5" t="s">
        <v>806</v>
      </c>
      <c r="BO6106" s="5" t="s">
        <v>2986</v>
      </c>
      <c r="BU6106" s="5" t="s">
        <v>11293</v>
      </c>
      <c r="BV6106" s="5" t="s">
        <v>806</v>
      </c>
      <c r="BW6106" s="5" t="s">
        <v>2986</v>
      </c>
    </row>
    <row r="6107" spans="51:75" x14ac:dyDescent="0.3">
      <c r="AY6107" s="12" t="e">
        <f>VLOOKUP(C6107,#REF!, 2,FALSE)</f>
        <v>#REF!</v>
      </c>
      <c r="BM6107" s="5" t="s">
        <v>11294</v>
      </c>
      <c r="BN6107" s="5" t="s">
        <v>786</v>
      </c>
      <c r="BO6107" s="5" t="s">
        <v>11295</v>
      </c>
      <c r="BU6107" s="5" t="s">
        <v>11294</v>
      </c>
      <c r="BV6107" s="5" t="s">
        <v>786</v>
      </c>
      <c r="BW6107" s="5" t="s">
        <v>11295</v>
      </c>
    </row>
    <row r="6108" spans="51:75" x14ac:dyDescent="0.3">
      <c r="AY6108" s="12" t="e">
        <f>VLOOKUP(C6108,#REF!, 2,FALSE)</f>
        <v>#REF!</v>
      </c>
      <c r="BM6108" s="5" t="s">
        <v>11296</v>
      </c>
      <c r="BN6108" s="5" t="s">
        <v>699</v>
      </c>
      <c r="BO6108" s="5" t="s">
        <v>663</v>
      </c>
      <c r="BU6108" s="5" t="s">
        <v>11296</v>
      </c>
      <c r="BV6108" s="5" t="s">
        <v>699</v>
      </c>
      <c r="BW6108" s="5" t="s">
        <v>663</v>
      </c>
    </row>
    <row r="6109" spans="51:75" x14ac:dyDescent="0.3">
      <c r="AY6109" s="12" t="e">
        <f>VLOOKUP(C6109,#REF!, 2,FALSE)</f>
        <v>#REF!</v>
      </c>
      <c r="BM6109" s="5" t="s">
        <v>11297</v>
      </c>
      <c r="BN6109" s="5" t="s">
        <v>633</v>
      </c>
      <c r="BO6109" s="5" t="s">
        <v>2986</v>
      </c>
      <c r="BU6109" s="5" t="s">
        <v>11297</v>
      </c>
      <c r="BV6109" s="5" t="s">
        <v>633</v>
      </c>
      <c r="BW6109" s="5" t="s">
        <v>2986</v>
      </c>
    </row>
    <row r="6110" spans="51:75" x14ac:dyDescent="0.3">
      <c r="AY6110" s="12" t="e">
        <f>VLOOKUP(C6110,#REF!, 2,FALSE)</f>
        <v>#REF!</v>
      </c>
      <c r="BM6110" s="5" t="s">
        <v>2007</v>
      </c>
      <c r="BN6110" s="5" t="s">
        <v>813</v>
      </c>
      <c r="BO6110" s="5" t="s">
        <v>11298</v>
      </c>
      <c r="BU6110" s="5" t="s">
        <v>2007</v>
      </c>
      <c r="BV6110" s="5" t="s">
        <v>813</v>
      </c>
      <c r="BW6110" s="5" t="s">
        <v>11298</v>
      </c>
    </row>
    <row r="6111" spans="51:75" x14ac:dyDescent="0.3">
      <c r="AY6111" s="12" t="e">
        <f>VLOOKUP(C6111,#REF!, 2,FALSE)</f>
        <v>#REF!</v>
      </c>
      <c r="BM6111" s="5" t="s">
        <v>11299</v>
      </c>
      <c r="BN6111" s="5" t="s">
        <v>790</v>
      </c>
      <c r="BO6111" s="5" t="s">
        <v>11300</v>
      </c>
      <c r="BU6111" s="5" t="s">
        <v>11299</v>
      </c>
      <c r="BV6111" s="5" t="s">
        <v>790</v>
      </c>
      <c r="BW6111" s="5" t="s">
        <v>11300</v>
      </c>
    </row>
    <row r="6112" spans="51:75" x14ac:dyDescent="0.3">
      <c r="AY6112" s="12" t="e">
        <f>VLOOKUP(C6112,#REF!, 2,FALSE)</f>
        <v>#REF!</v>
      </c>
      <c r="BM6112" s="5" t="s">
        <v>11301</v>
      </c>
      <c r="BN6112" s="5" t="s">
        <v>783</v>
      </c>
      <c r="BO6112" s="5" t="s">
        <v>2986</v>
      </c>
      <c r="BU6112" s="5" t="s">
        <v>11301</v>
      </c>
      <c r="BV6112" s="5" t="s">
        <v>783</v>
      </c>
      <c r="BW6112" s="5" t="s">
        <v>2986</v>
      </c>
    </row>
    <row r="6113" spans="51:75" x14ac:dyDescent="0.3">
      <c r="AY6113" s="12" t="e">
        <f>VLOOKUP(C6113,#REF!, 2,FALSE)</f>
        <v>#REF!</v>
      </c>
      <c r="BM6113" s="5" t="s">
        <v>11303</v>
      </c>
      <c r="BN6113" s="5" t="s">
        <v>3210</v>
      </c>
      <c r="BO6113" s="5" t="s">
        <v>11304</v>
      </c>
      <c r="BU6113" s="5" t="s">
        <v>11303</v>
      </c>
      <c r="BV6113" s="5" t="s">
        <v>3210</v>
      </c>
      <c r="BW6113" s="5" t="s">
        <v>11304</v>
      </c>
    </row>
    <row r="6114" spans="51:75" x14ac:dyDescent="0.3">
      <c r="AY6114" s="12" t="e">
        <f>VLOOKUP(C6114,#REF!, 2,FALSE)</f>
        <v>#REF!</v>
      </c>
      <c r="BM6114" s="5" t="s">
        <v>11305</v>
      </c>
      <c r="BN6114" s="5" t="s">
        <v>3210</v>
      </c>
      <c r="BO6114" s="5" t="s">
        <v>10059</v>
      </c>
      <c r="BU6114" s="5" t="s">
        <v>11305</v>
      </c>
      <c r="BV6114" s="5" t="s">
        <v>3210</v>
      </c>
      <c r="BW6114" s="5" t="s">
        <v>10059</v>
      </c>
    </row>
    <row r="6115" spans="51:75" x14ac:dyDescent="0.3">
      <c r="AY6115" s="12" t="e">
        <f>VLOOKUP(C6115,#REF!, 2,FALSE)</f>
        <v>#REF!</v>
      </c>
      <c r="BM6115" s="5" t="s">
        <v>11306</v>
      </c>
      <c r="BN6115" s="5" t="s">
        <v>790</v>
      </c>
      <c r="BO6115" s="5" t="s">
        <v>2986</v>
      </c>
      <c r="BU6115" s="5" t="s">
        <v>11306</v>
      </c>
      <c r="BV6115" s="5" t="s">
        <v>790</v>
      </c>
      <c r="BW6115" s="5" t="s">
        <v>2986</v>
      </c>
    </row>
    <row r="6116" spans="51:75" x14ac:dyDescent="0.3">
      <c r="AY6116" s="12" t="e">
        <f>VLOOKUP(C6116,#REF!, 2,FALSE)</f>
        <v>#REF!</v>
      </c>
      <c r="BM6116" s="5" t="s">
        <v>11307</v>
      </c>
      <c r="BN6116" s="5" t="s">
        <v>783</v>
      </c>
      <c r="BO6116" s="5" t="s">
        <v>11308</v>
      </c>
      <c r="BU6116" s="5" t="s">
        <v>11307</v>
      </c>
      <c r="BV6116" s="5" t="s">
        <v>783</v>
      </c>
      <c r="BW6116" s="5" t="s">
        <v>11308</v>
      </c>
    </row>
    <row r="6117" spans="51:75" x14ac:dyDescent="0.3">
      <c r="AY6117" s="12" t="e">
        <f>VLOOKUP(C6117,#REF!, 2,FALSE)</f>
        <v>#REF!</v>
      </c>
      <c r="BM6117" s="5" t="s">
        <v>11309</v>
      </c>
      <c r="BN6117" s="5" t="s">
        <v>17000</v>
      </c>
      <c r="BO6117" s="5" t="s">
        <v>10747</v>
      </c>
      <c r="BU6117" s="5" t="s">
        <v>11309</v>
      </c>
      <c r="BV6117" s="5" t="s">
        <v>17000</v>
      </c>
      <c r="BW6117" s="5" t="s">
        <v>10747</v>
      </c>
    </row>
    <row r="6118" spans="51:75" x14ac:dyDescent="0.3">
      <c r="AY6118" s="12" t="e">
        <f>VLOOKUP(C6118,#REF!, 2,FALSE)</f>
        <v>#REF!</v>
      </c>
      <c r="BM6118" s="5" t="s">
        <v>11310</v>
      </c>
      <c r="BN6118" s="5" t="s">
        <v>855</v>
      </c>
      <c r="BO6118" s="5" t="s">
        <v>9572</v>
      </c>
      <c r="BU6118" s="5" t="s">
        <v>11310</v>
      </c>
      <c r="BV6118" s="5" t="s">
        <v>855</v>
      </c>
      <c r="BW6118" s="5" t="s">
        <v>9572</v>
      </c>
    </row>
    <row r="6119" spans="51:75" x14ac:dyDescent="0.3">
      <c r="AY6119" s="12" t="e">
        <f>VLOOKUP(C6119,#REF!, 2,FALSE)</f>
        <v>#REF!</v>
      </c>
      <c r="BM6119" s="5" t="s">
        <v>11311</v>
      </c>
      <c r="BN6119" s="5" t="s">
        <v>1142</v>
      </c>
      <c r="BO6119" s="5" t="s">
        <v>11312</v>
      </c>
      <c r="BU6119" s="5" t="s">
        <v>11311</v>
      </c>
      <c r="BV6119" s="5" t="s">
        <v>1142</v>
      </c>
      <c r="BW6119" s="5" t="s">
        <v>11312</v>
      </c>
    </row>
    <row r="6120" spans="51:75" x14ac:dyDescent="0.3">
      <c r="AY6120" s="12" t="e">
        <f>VLOOKUP(C6120,#REF!, 2,FALSE)</f>
        <v>#REF!</v>
      </c>
      <c r="BM6120" s="5" t="s">
        <v>11313</v>
      </c>
      <c r="BN6120" s="5" t="s">
        <v>806</v>
      </c>
      <c r="BO6120" s="5" t="s">
        <v>2986</v>
      </c>
      <c r="BU6120" s="5" t="s">
        <v>11313</v>
      </c>
      <c r="BV6120" s="5" t="s">
        <v>806</v>
      </c>
      <c r="BW6120" s="5" t="s">
        <v>2986</v>
      </c>
    </row>
    <row r="6121" spans="51:75" x14ac:dyDescent="0.3">
      <c r="AY6121" s="12" t="e">
        <f>VLOOKUP(C6121,#REF!, 2,FALSE)</f>
        <v>#REF!</v>
      </c>
      <c r="BM6121" s="5" t="s">
        <v>2008</v>
      </c>
      <c r="BN6121" s="5" t="s">
        <v>783</v>
      </c>
      <c r="BO6121" s="5" t="s">
        <v>2986</v>
      </c>
      <c r="BU6121" s="5" t="s">
        <v>2008</v>
      </c>
      <c r="BV6121" s="5" t="s">
        <v>783</v>
      </c>
      <c r="BW6121" s="5" t="s">
        <v>2986</v>
      </c>
    </row>
    <row r="6122" spans="51:75" x14ac:dyDescent="0.3">
      <c r="AY6122" s="12" t="e">
        <f>VLOOKUP(C6122,#REF!, 2,FALSE)</f>
        <v>#REF!</v>
      </c>
      <c r="BM6122" s="5" t="s">
        <v>11314</v>
      </c>
      <c r="BN6122" s="5" t="s">
        <v>627</v>
      </c>
      <c r="BO6122" s="5" t="s">
        <v>11315</v>
      </c>
      <c r="BU6122" s="5" t="s">
        <v>11314</v>
      </c>
      <c r="BV6122" s="5" t="s">
        <v>627</v>
      </c>
      <c r="BW6122" s="5" t="s">
        <v>11315</v>
      </c>
    </row>
    <row r="6123" spans="51:75" x14ac:dyDescent="0.3">
      <c r="AY6123" s="12" t="e">
        <f>VLOOKUP(C6123,#REF!, 2,FALSE)</f>
        <v>#REF!</v>
      </c>
      <c r="BM6123" s="5" t="s">
        <v>11316</v>
      </c>
      <c r="BN6123" s="5" t="s">
        <v>806</v>
      </c>
      <c r="BO6123" s="5" t="s">
        <v>2986</v>
      </c>
      <c r="BU6123" s="5" t="s">
        <v>11316</v>
      </c>
      <c r="BV6123" s="5" t="s">
        <v>806</v>
      </c>
      <c r="BW6123" s="5" t="s">
        <v>2986</v>
      </c>
    </row>
    <row r="6124" spans="51:75" x14ac:dyDescent="0.3">
      <c r="AY6124" s="12" t="e">
        <f>VLOOKUP(C6124,#REF!, 2,FALSE)</f>
        <v>#REF!</v>
      </c>
      <c r="BM6124" s="5" t="s">
        <v>388</v>
      </c>
      <c r="BN6124" s="5" t="s">
        <v>633</v>
      </c>
      <c r="BO6124" s="5" t="s">
        <v>4565</v>
      </c>
      <c r="BU6124" s="5" t="s">
        <v>388</v>
      </c>
      <c r="BV6124" s="5" t="s">
        <v>633</v>
      </c>
      <c r="BW6124" s="5" t="s">
        <v>4565</v>
      </c>
    </row>
    <row r="6125" spans="51:75" x14ac:dyDescent="0.3">
      <c r="AY6125" s="12" t="e">
        <f>VLOOKUP(C6125,#REF!, 2,FALSE)</f>
        <v>#REF!</v>
      </c>
      <c r="BM6125" s="5" t="s">
        <v>11317</v>
      </c>
      <c r="BN6125" s="5" t="s">
        <v>17000</v>
      </c>
      <c r="BO6125" s="5" t="s">
        <v>4991</v>
      </c>
      <c r="BU6125" s="5" t="s">
        <v>11317</v>
      </c>
      <c r="BV6125" s="5" t="s">
        <v>17000</v>
      </c>
      <c r="BW6125" s="5" t="s">
        <v>4991</v>
      </c>
    </row>
    <row r="6126" spans="51:75" x14ac:dyDescent="0.3">
      <c r="AY6126" s="12" t="e">
        <f>VLOOKUP(C6126,#REF!, 2,FALSE)</f>
        <v>#REF!</v>
      </c>
      <c r="BM6126" s="5" t="s">
        <v>11318</v>
      </c>
      <c r="BN6126" s="5" t="s">
        <v>17000</v>
      </c>
      <c r="BO6126" s="5" t="s">
        <v>2931</v>
      </c>
      <c r="BU6126" s="5" t="s">
        <v>11318</v>
      </c>
      <c r="BV6126" s="5" t="s">
        <v>17000</v>
      </c>
      <c r="BW6126" s="5" t="s">
        <v>2931</v>
      </c>
    </row>
    <row r="6127" spans="51:75" x14ac:dyDescent="0.3">
      <c r="AY6127" s="12" t="e">
        <f>VLOOKUP(C6127,#REF!, 2,FALSE)</f>
        <v>#REF!</v>
      </c>
      <c r="BM6127" s="5" t="s">
        <v>11320</v>
      </c>
      <c r="BN6127" s="5" t="s">
        <v>790</v>
      </c>
      <c r="BO6127" s="5" t="s">
        <v>2986</v>
      </c>
      <c r="BU6127" s="5" t="s">
        <v>11320</v>
      </c>
      <c r="BV6127" s="5" t="s">
        <v>790</v>
      </c>
      <c r="BW6127" s="5" t="s">
        <v>2986</v>
      </c>
    </row>
    <row r="6128" spans="51:75" x14ac:dyDescent="0.3">
      <c r="AY6128" s="12" t="e">
        <f>VLOOKUP(C6128,#REF!, 2,FALSE)</f>
        <v>#REF!</v>
      </c>
      <c r="BM6128" s="5" t="s">
        <v>11321</v>
      </c>
      <c r="BN6128" s="5" t="s">
        <v>3261</v>
      </c>
      <c r="BO6128" s="5" t="s">
        <v>11323</v>
      </c>
      <c r="BU6128" s="5" t="s">
        <v>11321</v>
      </c>
      <c r="BV6128" s="5" t="s">
        <v>3261</v>
      </c>
      <c r="BW6128" s="5" t="s">
        <v>11323</v>
      </c>
    </row>
    <row r="6129" spans="51:75" x14ac:dyDescent="0.3">
      <c r="AY6129" s="12" t="e">
        <f>VLOOKUP(C6129,#REF!, 2,FALSE)</f>
        <v>#REF!</v>
      </c>
      <c r="BM6129" s="5" t="s">
        <v>11324</v>
      </c>
      <c r="BN6129" s="5" t="s">
        <v>2982</v>
      </c>
      <c r="BO6129" s="5" t="s">
        <v>4409</v>
      </c>
      <c r="BU6129" s="5" t="s">
        <v>11324</v>
      </c>
      <c r="BV6129" s="5" t="s">
        <v>2982</v>
      </c>
      <c r="BW6129" s="5" t="s">
        <v>4409</v>
      </c>
    </row>
    <row r="6130" spans="51:75" x14ac:dyDescent="0.3">
      <c r="AY6130" s="12" t="e">
        <f>VLOOKUP(C6130,#REF!, 2,FALSE)</f>
        <v>#REF!</v>
      </c>
      <c r="BM6130" s="5" t="s">
        <v>11325</v>
      </c>
      <c r="BN6130" s="5" t="s">
        <v>17000</v>
      </c>
      <c r="BO6130" s="5" t="s">
        <v>7986</v>
      </c>
      <c r="BU6130" s="5" t="s">
        <v>11325</v>
      </c>
      <c r="BV6130" s="5" t="s">
        <v>17000</v>
      </c>
      <c r="BW6130" s="5" t="s">
        <v>7986</v>
      </c>
    </row>
    <row r="6131" spans="51:75" x14ac:dyDescent="0.3">
      <c r="AY6131" s="12" t="e">
        <f>VLOOKUP(C6131,#REF!, 2,FALSE)</f>
        <v>#REF!</v>
      </c>
      <c r="BM6131" s="5" t="s">
        <v>2009</v>
      </c>
      <c r="BN6131" s="5" t="s">
        <v>670</v>
      </c>
      <c r="BO6131" s="5" t="s">
        <v>7448</v>
      </c>
      <c r="BU6131" s="5" t="s">
        <v>2009</v>
      </c>
      <c r="BV6131" s="5" t="s">
        <v>670</v>
      </c>
      <c r="BW6131" s="5" t="s">
        <v>7448</v>
      </c>
    </row>
    <row r="6132" spans="51:75" x14ac:dyDescent="0.3">
      <c r="AY6132" s="12" t="e">
        <f>VLOOKUP(C6132,#REF!, 2,FALSE)</f>
        <v>#REF!</v>
      </c>
      <c r="BM6132" s="5" t="s">
        <v>11326</v>
      </c>
      <c r="BN6132" s="5" t="s">
        <v>706</v>
      </c>
      <c r="BO6132" s="5" t="s">
        <v>11327</v>
      </c>
      <c r="BU6132" s="5" t="s">
        <v>11326</v>
      </c>
      <c r="BV6132" s="5" t="s">
        <v>706</v>
      </c>
      <c r="BW6132" s="5" t="s">
        <v>11327</v>
      </c>
    </row>
    <row r="6133" spans="51:75" x14ac:dyDescent="0.3">
      <c r="AY6133" s="12" t="e">
        <f>VLOOKUP(C6133,#REF!, 2,FALSE)</f>
        <v>#REF!</v>
      </c>
      <c r="BM6133" s="5" t="s">
        <v>11328</v>
      </c>
      <c r="BN6133" s="5" t="s">
        <v>699</v>
      </c>
      <c r="BO6133" s="5" t="s">
        <v>9808</v>
      </c>
      <c r="BU6133" s="5" t="s">
        <v>11328</v>
      </c>
      <c r="BV6133" s="5" t="s">
        <v>699</v>
      </c>
      <c r="BW6133" s="5" t="s">
        <v>9808</v>
      </c>
    </row>
    <row r="6134" spans="51:75" x14ac:dyDescent="0.3">
      <c r="AY6134" s="12" t="e">
        <f>VLOOKUP(C6134,#REF!, 2,FALSE)</f>
        <v>#REF!</v>
      </c>
      <c r="BM6134" s="5" t="s">
        <v>2010</v>
      </c>
      <c r="BN6134" s="5" t="s">
        <v>718</v>
      </c>
      <c r="BO6134" s="5" t="s">
        <v>2986</v>
      </c>
      <c r="BU6134" s="5" t="s">
        <v>2010</v>
      </c>
      <c r="BV6134" s="5" t="s">
        <v>718</v>
      </c>
      <c r="BW6134" s="5" t="s">
        <v>2986</v>
      </c>
    </row>
    <row r="6135" spans="51:75" x14ac:dyDescent="0.3">
      <c r="AY6135" s="12" t="e">
        <f>VLOOKUP(C6135,#REF!, 2,FALSE)</f>
        <v>#REF!</v>
      </c>
      <c r="BM6135" s="5" t="s">
        <v>389</v>
      </c>
      <c r="BN6135" s="5" t="s">
        <v>670</v>
      </c>
      <c r="BO6135" s="5" t="s">
        <v>6517</v>
      </c>
      <c r="BU6135" s="5" t="s">
        <v>389</v>
      </c>
      <c r="BV6135" s="5" t="s">
        <v>670</v>
      </c>
      <c r="BW6135" s="5" t="s">
        <v>6517</v>
      </c>
    </row>
    <row r="6136" spans="51:75" x14ac:dyDescent="0.3">
      <c r="AY6136" s="12" t="e">
        <f>VLOOKUP(C6136,#REF!, 2,FALSE)</f>
        <v>#REF!</v>
      </c>
      <c r="BM6136" s="5" t="s">
        <v>11329</v>
      </c>
      <c r="BN6136" s="5" t="s">
        <v>774</v>
      </c>
      <c r="BO6136" s="5" t="s">
        <v>6682</v>
      </c>
      <c r="BU6136" s="5" t="s">
        <v>11329</v>
      </c>
      <c r="BV6136" s="5" t="s">
        <v>774</v>
      </c>
      <c r="BW6136" s="5" t="s">
        <v>6682</v>
      </c>
    </row>
    <row r="6137" spans="51:75" x14ac:dyDescent="0.3">
      <c r="AY6137" s="12" t="e">
        <f>VLOOKUP(C6137,#REF!, 2,FALSE)</f>
        <v>#REF!</v>
      </c>
      <c r="BM6137" s="5" t="s">
        <v>2016</v>
      </c>
      <c r="BN6137" s="5" t="s">
        <v>642</v>
      </c>
      <c r="BO6137" s="5" t="s">
        <v>11330</v>
      </c>
      <c r="BU6137" s="5" t="s">
        <v>2016</v>
      </c>
      <c r="BV6137" s="5" t="s">
        <v>642</v>
      </c>
      <c r="BW6137" s="5" t="s">
        <v>11330</v>
      </c>
    </row>
    <row r="6138" spans="51:75" x14ac:dyDescent="0.3">
      <c r="AY6138" s="12" t="e">
        <f>VLOOKUP(C6138,#REF!, 2,FALSE)</f>
        <v>#REF!</v>
      </c>
      <c r="BM6138" s="5" t="s">
        <v>11331</v>
      </c>
      <c r="BN6138" s="5" t="s">
        <v>633</v>
      </c>
      <c r="BO6138" s="5" t="s">
        <v>11332</v>
      </c>
      <c r="BU6138" s="5" t="s">
        <v>11331</v>
      </c>
      <c r="BV6138" s="5" t="s">
        <v>633</v>
      </c>
      <c r="BW6138" s="5" t="s">
        <v>11332</v>
      </c>
    </row>
    <row r="6139" spans="51:75" x14ac:dyDescent="0.3">
      <c r="AY6139" s="12" t="e">
        <f>VLOOKUP(C6139,#REF!, 2,FALSE)</f>
        <v>#REF!</v>
      </c>
      <c r="BM6139" s="5" t="s">
        <v>2017</v>
      </c>
      <c r="BN6139" s="5" t="s">
        <v>929</v>
      </c>
      <c r="BO6139" s="5" t="s">
        <v>11333</v>
      </c>
      <c r="BU6139" s="5" t="s">
        <v>2017</v>
      </c>
      <c r="BV6139" s="5" t="s">
        <v>929</v>
      </c>
      <c r="BW6139" s="5" t="s">
        <v>11333</v>
      </c>
    </row>
    <row r="6140" spans="51:75" x14ac:dyDescent="0.3">
      <c r="AY6140" s="12" t="e">
        <f>VLOOKUP(C6140,#REF!, 2,FALSE)</f>
        <v>#REF!</v>
      </c>
      <c r="BM6140" s="5" t="s">
        <v>11334</v>
      </c>
      <c r="BN6140" s="5" t="s">
        <v>781</v>
      </c>
      <c r="BO6140" s="5" t="s">
        <v>11335</v>
      </c>
      <c r="BU6140" s="5" t="s">
        <v>11334</v>
      </c>
      <c r="BV6140" s="5" t="s">
        <v>781</v>
      </c>
      <c r="BW6140" s="5" t="s">
        <v>11335</v>
      </c>
    </row>
    <row r="6141" spans="51:75" x14ac:dyDescent="0.3">
      <c r="AY6141" s="12" t="e">
        <f>VLOOKUP(C6141,#REF!, 2,FALSE)</f>
        <v>#REF!</v>
      </c>
      <c r="BM6141" s="5" t="s">
        <v>11336</v>
      </c>
      <c r="BN6141" s="5" t="s">
        <v>806</v>
      </c>
      <c r="BO6141" s="5" t="s">
        <v>11338</v>
      </c>
      <c r="BU6141" s="5" t="s">
        <v>11336</v>
      </c>
      <c r="BV6141" s="5" t="s">
        <v>806</v>
      </c>
      <c r="BW6141" s="5" t="s">
        <v>11338</v>
      </c>
    </row>
    <row r="6142" spans="51:75" x14ac:dyDescent="0.3">
      <c r="AY6142" s="12" t="e">
        <f>VLOOKUP(C6142,#REF!, 2,FALSE)</f>
        <v>#REF!</v>
      </c>
      <c r="BM6142" s="5" t="s">
        <v>11339</v>
      </c>
      <c r="BN6142" s="5" t="s">
        <v>722</v>
      </c>
      <c r="BO6142" s="5" t="s">
        <v>1332</v>
      </c>
      <c r="BU6142" s="5" t="s">
        <v>11339</v>
      </c>
      <c r="BV6142" s="5" t="s">
        <v>722</v>
      </c>
      <c r="BW6142" s="5" t="s">
        <v>1332</v>
      </c>
    </row>
    <row r="6143" spans="51:75" x14ac:dyDescent="0.3">
      <c r="AY6143" s="12" t="e">
        <f>VLOOKUP(C6143,#REF!, 2,FALSE)</f>
        <v>#REF!</v>
      </c>
      <c r="BM6143" s="5" t="s">
        <v>11340</v>
      </c>
      <c r="BN6143" s="5" t="s">
        <v>672</v>
      </c>
      <c r="BO6143" s="5" t="s">
        <v>11341</v>
      </c>
      <c r="BU6143" s="5" t="s">
        <v>11340</v>
      </c>
      <c r="BV6143" s="5" t="s">
        <v>672</v>
      </c>
      <c r="BW6143" s="5" t="s">
        <v>11341</v>
      </c>
    </row>
    <row r="6144" spans="51:75" x14ac:dyDescent="0.3">
      <c r="AY6144" s="12" t="e">
        <f>VLOOKUP(C6144,#REF!, 2,FALSE)</f>
        <v>#REF!</v>
      </c>
      <c r="BM6144" s="5" t="s">
        <v>11342</v>
      </c>
      <c r="BN6144" s="5" t="s">
        <v>672</v>
      </c>
      <c r="BO6144" s="5" t="s">
        <v>11343</v>
      </c>
      <c r="BU6144" s="5" t="s">
        <v>11342</v>
      </c>
      <c r="BV6144" s="5" t="s">
        <v>672</v>
      </c>
      <c r="BW6144" s="5" t="s">
        <v>11343</v>
      </c>
    </row>
    <row r="6145" spans="51:75" x14ac:dyDescent="0.3">
      <c r="AY6145" s="12" t="e">
        <f>VLOOKUP(C6145,#REF!, 2,FALSE)</f>
        <v>#REF!</v>
      </c>
      <c r="BM6145" s="5" t="s">
        <v>11344</v>
      </c>
      <c r="BN6145" s="5" t="s">
        <v>664</v>
      </c>
      <c r="BO6145" s="5" t="s">
        <v>11345</v>
      </c>
      <c r="BU6145" s="5" t="s">
        <v>11344</v>
      </c>
      <c r="BV6145" s="5" t="s">
        <v>664</v>
      </c>
      <c r="BW6145" s="5" t="s">
        <v>11345</v>
      </c>
    </row>
    <row r="6146" spans="51:75" x14ac:dyDescent="0.3">
      <c r="AY6146" s="12" t="e">
        <f>VLOOKUP(C6146,#REF!, 2,FALSE)</f>
        <v>#REF!</v>
      </c>
      <c r="BM6146" s="5" t="s">
        <v>11346</v>
      </c>
      <c r="BN6146" s="5" t="s">
        <v>813</v>
      </c>
      <c r="BO6146" s="5" t="s">
        <v>11347</v>
      </c>
      <c r="BU6146" s="5" t="s">
        <v>11346</v>
      </c>
      <c r="BV6146" s="5" t="s">
        <v>813</v>
      </c>
      <c r="BW6146" s="5" t="s">
        <v>11347</v>
      </c>
    </row>
    <row r="6147" spans="51:75" x14ac:dyDescent="0.3">
      <c r="AY6147" s="12" t="e">
        <f>VLOOKUP(C6147,#REF!, 2,FALSE)</f>
        <v>#REF!</v>
      </c>
      <c r="BM6147" s="5" t="s">
        <v>11348</v>
      </c>
      <c r="BN6147" s="5" t="s">
        <v>669</v>
      </c>
      <c r="BO6147" s="5" t="s">
        <v>1376</v>
      </c>
      <c r="BU6147" s="5" t="s">
        <v>11348</v>
      </c>
      <c r="BV6147" s="5" t="s">
        <v>669</v>
      </c>
      <c r="BW6147" s="5" t="s">
        <v>1376</v>
      </c>
    </row>
    <row r="6148" spans="51:75" x14ac:dyDescent="0.3">
      <c r="AY6148" s="12" t="e">
        <f>VLOOKUP(C6148,#REF!, 2,FALSE)</f>
        <v>#REF!</v>
      </c>
      <c r="BM6148" s="5" t="s">
        <v>11349</v>
      </c>
      <c r="BN6148" s="5" t="s">
        <v>669</v>
      </c>
      <c r="BO6148" s="5" t="s">
        <v>11350</v>
      </c>
      <c r="BU6148" s="5" t="s">
        <v>11349</v>
      </c>
      <c r="BV6148" s="5" t="s">
        <v>669</v>
      </c>
      <c r="BW6148" s="5" t="s">
        <v>11350</v>
      </c>
    </row>
    <row r="6149" spans="51:75" x14ac:dyDescent="0.3">
      <c r="AY6149" s="12" t="e">
        <f>VLOOKUP(C6149,#REF!, 2,FALSE)</f>
        <v>#REF!</v>
      </c>
      <c r="BM6149" s="5" t="s">
        <v>11351</v>
      </c>
      <c r="BN6149" s="5" t="s">
        <v>802</v>
      </c>
      <c r="BO6149" s="5" t="s">
        <v>10041</v>
      </c>
      <c r="BU6149" s="5" t="s">
        <v>11351</v>
      </c>
      <c r="BV6149" s="5" t="s">
        <v>802</v>
      </c>
      <c r="BW6149" s="5" t="s">
        <v>10041</v>
      </c>
    </row>
    <row r="6150" spans="51:75" x14ac:dyDescent="0.3">
      <c r="AY6150" s="12" t="e">
        <f>VLOOKUP(C6150,#REF!, 2,FALSE)</f>
        <v>#REF!</v>
      </c>
      <c r="BM6150" s="5" t="s">
        <v>11353</v>
      </c>
      <c r="BN6150" s="5" t="s">
        <v>802</v>
      </c>
      <c r="BO6150" s="5" t="s">
        <v>11354</v>
      </c>
      <c r="BU6150" s="5" t="s">
        <v>11353</v>
      </c>
      <c r="BV6150" s="5" t="s">
        <v>802</v>
      </c>
      <c r="BW6150" s="5" t="s">
        <v>11354</v>
      </c>
    </row>
    <row r="6151" spans="51:75" x14ac:dyDescent="0.3">
      <c r="AY6151" s="12" t="e">
        <f>VLOOKUP(C6151,#REF!, 2,FALSE)</f>
        <v>#REF!</v>
      </c>
      <c r="BM6151" s="5" t="s">
        <v>11355</v>
      </c>
      <c r="BN6151" s="5" t="s">
        <v>802</v>
      </c>
      <c r="BO6151" s="5" t="s">
        <v>11356</v>
      </c>
      <c r="BU6151" s="5" t="s">
        <v>11355</v>
      </c>
      <c r="BV6151" s="5" t="s">
        <v>802</v>
      </c>
      <c r="BW6151" s="5" t="s">
        <v>11356</v>
      </c>
    </row>
    <row r="6152" spans="51:75" x14ac:dyDescent="0.3">
      <c r="AY6152" s="12" t="e">
        <f>VLOOKUP(C6152,#REF!, 2,FALSE)</f>
        <v>#REF!</v>
      </c>
      <c r="BM6152" s="5" t="s">
        <v>2018</v>
      </c>
      <c r="BN6152" s="5" t="s">
        <v>630</v>
      </c>
      <c r="BO6152" s="5" t="s">
        <v>11357</v>
      </c>
      <c r="BU6152" s="5" t="s">
        <v>2018</v>
      </c>
      <c r="BV6152" s="5" t="s">
        <v>630</v>
      </c>
      <c r="BW6152" s="5" t="s">
        <v>11357</v>
      </c>
    </row>
    <row r="6153" spans="51:75" x14ac:dyDescent="0.3">
      <c r="AY6153" s="12" t="e">
        <f>VLOOKUP(C6153,#REF!, 2,FALSE)</f>
        <v>#REF!</v>
      </c>
      <c r="BM6153" s="5" t="s">
        <v>11358</v>
      </c>
      <c r="BN6153" s="5" t="s">
        <v>3092</v>
      </c>
      <c r="BO6153" s="5" t="s">
        <v>1329</v>
      </c>
      <c r="BU6153" s="5" t="s">
        <v>11358</v>
      </c>
      <c r="BV6153" s="5" t="s">
        <v>3092</v>
      </c>
      <c r="BW6153" s="5" t="s">
        <v>1329</v>
      </c>
    </row>
    <row r="6154" spans="51:75" x14ac:dyDescent="0.3">
      <c r="AY6154" s="12" t="e">
        <f>VLOOKUP(C6154,#REF!, 2,FALSE)</f>
        <v>#REF!</v>
      </c>
      <c r="BM6154" s="5" t="s">
        <v>11359</v>
      </c>
      <c r="BN6154" s="5" t="s">
        <v>802</v>
      </c>
      <c r="BO6154" s="5" t="s">
        <v>5029</v>
      </c>
      <c r="BU6154" s="5" t="s">
        <v>11359</v>
      </c>
      <c r="BV6154" s="5" t="s">
        <v>802</v>
      </c>
      <c r="BW6154" s="5" t="s">
        <v>5029</v>
      </c>
    </row>
    <row r="6155" spans="51:75" x14ac:dyDescent="0.3">
      <c r="AY6155" s="12" t="e">
        <f>VLOOKUP(C6155,#REF!, 2,FALSE)</f>
        <v>#REF!</v>
      </c>
      <c r="BM6155" s="5" t="s">
        <v>11360</v>
      </c>
      <c r="BN6155" s="5" t="s">
        <v>800</v>
      </c>
      <c r="BO6155" s="5" t="s">
        <v>2986</v>
      </c>
      <c r="BU6155" s="5" t="s">
        <v>11360</v>
      </c>
      <c r="BV6155" s="5" t="s">
        <v>800</v>
      </c>
      <c r="BW6155" s="5" t="s">
        <v>2986</v>
      </c>
    </row>
    <row r="6156" spans="51:75" x14ac:dyDescent="0.3">
      <c r="AY6156" s="12" t="e">
        <f>VLOOKUP(C6156,#REF!, 2,FALSE)</f>
        <v>#REF!</v>
      </c>
      <c r="BM6156" s="5" t="s">
        <v>11361</v>
      </c>
      <c r="BN6156" s="5" t="s">
        <v>800</v>
      </c>
      <c r="BO6156" s="5" t="s">
        <v>2986</v>
      </c>
      <c r="BU6156" s="5" t="s">
        <v>11361</v>
      </c>
      <c r="BV6156" s="5" t="s">
        <v>800</v>
      </c>
      <c r="BW6156" s="5" t="s">
        <v>2986</v>
      </c>
    </row>
    <row r="6157" spans="51:75" x14ac:dyDescent="0.3">
      <c r="AY6157" s="12" t="e">
        <f>VLOOKUP(C6157,#REF!, 2,FALSE)</f>
        <v>#REF!</v>
      </c>
      <c r="BM6157" s="5" t="s">
        <v>11362</v>
      </c>
      <c r="BN6157" s="5" t="s">
        <v>665</v>
      </c>
      <c r="BO6157" s="5" t="s">
        <v>10041</v>
      </c>
      <c r="BU6157" s="5" t="s">
        <v>11362</v>
      </c>
      <c r="BV6157" s="5" t="s">
        <v>665</v>
      </c>
      <c r="BW6157" s="5" t="s">
        <v>10041</v>
      </c>
    </row>
    <row r="6158" spans="51:75" x14ac:dyDescent="0.3">
      <c r="AY6158" s="12" t="e">
        <f>VLOOKUP(C6158,#REF!, 2,FALSE)</f>
        <v>#REF!</v>
      </c>
      <c r="BM6158" s="5" t="s">
        <v>11364</v>
      </c>
      <c r="BN6158" s="5" t="s">
        <v>800</v>
      </c>
      <c r="BO6158" s="5" t="s">
        <v>10041</v>
      </c>
      <c r="BU6158" s="5" t="s">
        <v>11364</v>
      </c>
      <c r="BV6158" s="5" t="s">
        <v>800</v>
      </c>
      <c r="BW6158" s="5" t="s">
        <v>10041</v>
      </c>
    </row>
    <row r="6159" spans="51:75" x14ac:dyDescent="0.3">
      <c r="AY6159" s="12" t="e">
        <f>VLOOKUP(C6159,#REF!, 2,FALSE)</f>
        <v>#REF!</v>
      </c>
      <c r="BM6159" s="5" t="s">
        <v>11365</v>
      </c>
      <c r="BN6159" s="5" t="s">
        <v>665</v>
      </c>
      <c r="BO6159" s="5" t="s">
        <v>8137</v>
      </c>
      <c r="BU6159" s="5" t="s">
        <v>11365</v>
      </c>
      <c r="BV6159" s="5" t="s">
        <v>665</v>
      </c>
      <c r="BW6159" s="5" t="s">
        <v>8137</v>
      </c>
    </row>
    <row r="6160" spans="51:75" x14ac:dyDescent="0.3">
      <c r="AY6160" s="12" t="e">
        <f>VLOOKUP(C6160,#REF!, 2,FALSE)</f>
        <v>#REF!</v>
      </c>
      <c r="BM6160" s="5" t="s">
        <v>11366</v>
      </c>
      <c r="BN6160" s="5" t="s">
        <v>665</v>
      </c>
      <c r="BO6160" s="5" t="s">
        <v>2986</v>
      </c>
      <c r="BU6160" s="5" t="s">
        <v>11366</v>
      </c>
      <c r="BV6160" s="5" t="s">
        <v>665</v>
      </c>
      <c r="BW6160" s="5" t="s">
        <v>2986</v>
      </c>
    </row>
    <row r="6161" spans="51:75" x14ac:dyDescent="0.3">
      <c r="AY6161" s="12" t="e">
        <f>VLOOKUP(C6161,#REF!, 2,FALSE)</f>
        <v>#REF!</v>
      </c>
      <c r="BM6161" s="5" t="s">
        <v>11367</v>
      </c>
      <c r="BN6161" s="5" t="s">
        <v>665</v>
      </c>
      <c r="BO6161" s="5" t="s">
        <v>8059</v>
      </c>
      <c r="BU6161" s="5" t="s">
        <v>11367</v>
      </c>
      <c r="BV6161" s="5" t="s">
        <v>665</v>
      </c>
      <c r="BW6161" s="5" t="s">
        <v>8059</v>
      </c>
    </row>
    <row r="6162" spans="51:75" x14ac:dyDescent="0.3">
      <c r="AY6162" s="12" t="e">
        <f>VLOOKUP(C6162,#REF!, 2,FALSE)</f>
        <v>#REF!</v>
      </c>
      <c r="BM6162" s="5" t="s">
        <v>11368</v>
      </c>
      <c r="BN6162" s="5" t="s">
        <v>615</v>
      </c>
      <c r="BO6162" s="5" t="s">
        <v>4099</v>
      </c>
      <c r="BU6162" s="5" t="s">
        <v>11368</v>
      </c>
      <c r="BV6162" s="5" t="s">
        <v>615</v>
      </c>
      <c r="BW6162" s="5" t="s">
        <v>4099</v>
      </c>
    </row>
    <row r="6163" spans="51:75" x14ac:dyDescent="0.3">
      <c r="AY6163" s="12" t="e">
        <f>VLOOKUP(C6163,#REF!, 2,FALSE)</f>
        <v>#REF!</v>
      </c>
      <c r="BM6163" s="5" t="s">
        <v>11369</v>
      </c>
      <c r="BN6163" s="5" t="s">
        <v>640</v>
      </c>
      <c r="BO6163" s="5" t="s">
        <v>2986</v>
      </c>
      <c r="BU6163" s="5" t="s">
        <v>11369</v>
      </c>
      <c r="BV6163" s="5" t="s">
        <v>640</v>
      </c>
      <c r="BW6163" s="5" t="s">
        <v>2986</v>
      </c>
    </row>
    <row r="6164" spans="51:75" x14ac:dyDescent="0.3">
      <c r="AY6164" s="12" t="e">
        <f>VLOOKUP(C6164,#REF!, 2,FALSE)</f>
        <v>#REF!</v>
      </c>
      <c r="BM6164" s="5" t="s">
        <v>11370</v>
      </c>
      <c r="BN6164" s="5" t="s">
        <v>786</v>
      </c>
      <c r="BO6164" s="5" t="s">
        <v>2986</v>
      </c>
      <c r="BU6164" s="5" t="s">
        <v>11370</v>
      </c>
      <c r="BV6164" s="5" t="s">
        <v>786</v>
      </c>
      <c r="BW6164" s="5" t="s">
        <v>2986</v>
      </c>
    </row>
    <row r="6165" spans="51:75" x14ac:dyDescent="0.3">
      <c r="AY6165" s="12" t="e">
        <f>VLOOKUP(C6165,#REF!, 2,FALSE)</f>
        <v>#REF!</v>
      </c>
      <c r="BM6165" s="5" t="s">
        <v>11371</v>
      </c>
      <c r="BN6165" s="5" t="s">
        <v>623</v>
      </c>
      <c r="BO6165" s="5" t="s">
        <v>2986</v>
      </c>
      <c r="BU6165" s="5" t="s">
        <v>11371</v>
      </c>
      <c r="BV6165" s="5" t="s">
        <v>623</v>
      </c>
      <c r="BW6165" s="5" t="s">
        <v>2986</v>
      </c>
    </row>
    <row r="6166" spans="51:75" x14ac:dyDescent="0.3">
      <c r="AY6166" s="12" t="e">
        <f>VLOOKUP(C6166,#REF!, 2,FALSE)</f>
        <v>#REF!</v>
      </c>
      <c r="BM6166" s="5" t="s">
        <v>2019</v>
      </c>
      <c r="BN6166" s="5" t="s">
        <v>926</v>
      </c>
      <c r="BO6166" s="5" t="s">
        <v>11372</v>
      </c>
      <c r="BU6166" s="5" t="s">
        <v>2019</v>
      </c>
      <c r="BV6166" s="5" t="s">
        <v>926</v>
      </c>
      <c r="BW6166" s="5" t="s">
        <v>11372</v>
      </c>
    </row>
    <row r="6167" spans="51:75" x14ac:dyDescent="0.3">
      <c r="AY6167" s="12" t="e">
        <f>VLOOKUP(C6167,#REF!, 2,FALSE)</f>
        <v>#REF!</v>
      </c>
      <c r="BM6167" s="5" t="s">
        <v>2020</v>
      </c>
      <c r="BN6167" s="5" t="s">
        <v>615</v>
      </c>
      <c r="BO6167" s="5" t="s">
        <v>2986</v>
      </c>
      <c r="BU6167" s="5" t="s">
        <v>2020</v>
      </c>
      <c r="BV6167" s="5" t="s">
        <v>615</v>
      </c>
      <c r="BW6167" s="5" t="s">
        <v>2986</v>
      </c>
    </row>
    <row r="6168" spans="51:75" x14ac:dyDescent="0.3">
      <c r="AY6168" s="12" t="e">
        <f>VLOOKUP(C6168,#REF!, 2,FALSE)</f>
        <v>#REF!</v>
      </c>
      <c r="BM6168" s="5" t="s">
        <v>11373</v>
      </c>
      <c r="BN6168" s="5" t="s">
        <v>615</v>
      </c>
      <c r="BO6168" s="5" t="s">
        <v>3403</v>
      </c>
      <c r="BU6168" s="5" t="s">
        <v>11373</v>
      </c>
      <c r="BV6168" s="5" t="s">
        <v>615</v>
      </c>
      <c r="BW6168" s="5" t="s">
        <v>3403</v>
      </c>
    </row>
    <row r="6169" spans="51:75" x14ac:dyDescent="0.3">
      <c r="AY6169" s="12" t="e">
        <f>VLOOKUP(C6169,#REF!, 2,FALSE)</f>
        <v>#REF!</v>
      </c>
      <c r="BM6169" s="5" t="s">
        <v>2021</v>
      </c>
      <c r="BN6169" s="5" t="s">
        <v>642</v>
      </c>
      <c r="BO6169" s="5" t="s">
        <v>2874</v>
      </c>
      <c r="BU6169" s="5" t="s">
        <v>2021</v>
      </c>
      <c r="BV6169" s="5" t="s">
        <v>642</v>
      </c>
      <c r="BW6169" s="5" t="s">
        <v>2874</v>
      </c>
    </row>
    <row r="6170" spans="51:75" x14ac:dyDescent="0.3">
      <c r="AY6170" s="12" t="e">
        <f>VLOOKUP(C6170,#REF!, 2,FALSE)</f>
        <v>#REF!</v>
      </c>
      <c r="BM6170" s="5" t="s">
        <v>11376</v>
      </c>
      <c r="BN6170" s="5" t="s">
        <v>926</v>
      </c>
      <c r="BO6170" s="5" t="s">
        <v>2986</v>
      </c>
      <c r="BU6170" s="5" t="s">
        <v>11376</v>
      </c>
      <c r="BV6170" s="5" t="s">
        <v>926</v>
      </c>
      <c r="BW6170" s="5" t="s">
        <v>2986</v>
      </c>
    </row>
    <row r="6171" spans="51:75" x14ac:dyDescent="0.3">
      <c r="AY6171" s="12" t="e">
        <f>VLOOKUP(C6171,#REF!, 2,FALSE)</f>
        <v>#REF!</v>
      </c>
      <c r="BM6171" s="5" t="s">
        <v>11377</v>
      </c>
      <c r="BN6171" s="5" t="s">
        <v>642</v>
      </c>
      <c r="BO6171" s="5" t="s">
        <v>8023</v>
      </c>
      <c r="BU6171" s="5" t="s">
        <v>11377</v>
      </c>
      <c r="BV6171" s="5" t="s">
        <v>642</v>
      </c>
      <c r="BW6171" s="5" t="s">
        <v>8023</v>
      </c>
    </row>
    <row r="6172" spans="51:75" x14ac:dyDescent="0.3">
      <c r="AY6172" s="12" t="e">
        <f>VLOOKUP(C6172,#REF!, 2,FALSE)</f>
        <v>#REF!</v>
      </c>
      <c r="BM6172" s="5" t="s">
        <v>11378</v>
      </c>
      <c r="BN6172" s="5" t="s">
        <v>642</v>
      </c>
      <c r="BO6172" s="5" t="s">
        <v>2548</v>
      </c>
      <c r="BU6172" s="5" t="s">
        <v>11378</v>
      </c>
      <c r="BV6172" s="5" t="s">
        <v>642</v>
      </c>
      <c r="BW6172" s="5" t="s">
        <v>2548</v>
      </c>
    </row>
    <row r="6173" spans="51:75" x14ac:dyDescent="0.3">
      <c r="AY6173" s="12" t="e">
        <f>VLOOKUP(C6173,#REF!, 2,FALSE)</f>
        <v>#REF!</v>
      </c>
      <c r="BM6173" s="5" t="s">
        <v>390</v>
      </c>
      <c r="BN6173" s="5" t="s">
        <v>778</v>
      </c>
      <c r="BO6173" s="5" t="s">
        <v>3433</v>
      </c>
      <c r="BU6173" s="5" t="s">
        <v>390</v>
      </c>
      <c r="BV6173" s="5" t="s">
        <v>778</v>
      </c>
      <c r="BW6173" s="5" t="s">
        <v>3433</v>
      </c>
    </row>
    <row r="6174" spans="51:75" x14ac:dyDescent="0.3">
      <c r="AY6174" s="12" t="e">
        <f>VLOOKUP(C6174,#REF!, 2,FALSE)</f>
        <v>#REF!</v>
      </c>
      <c r="BM6174" s="5" t="s">
        <v>11379</v>
      </c>
      <c r="BN6174" s="5" t="s">
        <v>1270</v>
      </c>
      <c r="BO6174" s="5" t="s">
        <v>5287</v>
      </c>
      <c r="BU6174" s="5" t="s">
        <v>11379</v>
      </c>
      <c r="BV6174" s="5" t="s">
        <v>1270</v>
      </c>
      <c r="BW6174" s="5" t="s">
        <v>5287</v>
      </c>
    </row>
    <row r="6175" spans="51:75" x14ac:dyDescent="0.3">
      <c r="AY6175" s="12" t="e">
        <f>VLOOKUP(C6175,#REF!, 2,FALSE)</f>
        <v>#REF!</v>
      </c>
      <c r="BM6175" s="5" t="s">
        <v>11380</v>
      </c>
      <c r="BN6175" s="5" t="s">
        <v>734</v>
      </c>
      <c r="BO6175" s="5" t="s">
        <v>11381</v>
      </c>
      <c r="BU6175" s="5" t="s">
        <v>11380</v>
      </c>
      <c r="BV6175" s="5" t="s">
        <v>734</v>
      </c>
      <c r="BW6175" s="5" t="s">
        <v>11381</v>
      </c>
    </row>
    <row r="6176" spans="51:75" x14ac:dyDescent="0.3">
      <c r="AY6176" s="12" t="e">
        <f>VLOOKUP(C6176,#REF!, 2,FALSE)</f>
        <v>#REF!</v>
      </c>
      <c r="BM6176" s="5" t="s">
        <v>11382</v>
      </c>
      <c r="BN6176" s="5" t="s">
        <v>17000</v>
      </c>
      <c r="BO6176" s="5" t="s">
        <v>11383</v>
      </c>
      <c r="BU6176" s="5" t="s">
        <v>11382</v>
      </c>
      <c r="BV6176" s="5" t="s">
        <v>17000</v>
      </c>
      <c r="BW6176" s="5" t="s">
        <v>11383</v>
      </c>
    </row>
    <row r="6177" spans="51:75" x14ac:dyDescent="0.3">
      <c r="AY6177" s="12" t="e">
        <f>VLOOKUP(C6177,#REF!, 2,FALSE)</f>
        <v>#REF!</v>
      </c>
      <c r="BM6177" s="5" t="s">
        <v>11384</v>
      </c>
      <c r="BN6177" s="5" t="s">
        <v>783</v>
      </c>
      <c r="BO6177" s="5" t="s">
        <v>4311</v>
      </c>
      <c r="BU6177" s="5" t="s">
        <v>11384</v>
      </c>
      <c r="BV6177" s="5" t="s">
        <v>783</v>
      </c>
      <c r="BW6177" s="5" t="s">
        <v>4311</v>
      </c>
    </row>
    <row r="6178" spans="51:75" x14ac:dyDescent="0.3">
      <c r="AY6178" s="12" t="e">
        <f>VLOOKUP(C6178,#REF!, 2,FALSE)</f>
        <v>#REF!</v>
      </c>
      <c r="BM6178" s="5" t="s">
        <v>11385</v>
      </c>
      <c r="BN6178" s="5" t="s">
        <v>790</v>
      </c>
      <c r="BO6178" s="5" t="s">
        <v>11387</v>
      </c>
      <c r="BU6178" s="5" t="s">
        <v>11385</v>
      </c>
      <c r="BV6178" s="5" t="s">
        <v>790</v>
      </c>
      <c r="BW6178" s="5" t="s">
        <v>11387</v>
      </c>
    </row>
    <row r="6179" spans="51:75" x14ac:dyDescent="0.3">
      <c r="AY6179" s="12" t="e">
        <f>VLOOKUP(C6179,#REF!, 2,FALSE)</f>
        <v>#REF!</v>
      </c>
      <c r="BM6179" s="5" t="s">
        <v>11388</v>
      </c>
      <c r="BN6179" s="5" t="s">
        <v>774</v>
      </c>
      <c r="BO6179" s="5" t="s">
        <v>11389</v>
      </c>
      <c r="BU6179" s="5" t="s">
        <v>11388</v>
      </c>
      <c r="BV6179" s="5" t="s">
        <v>774</v>
      </c>
      <c r="BW6179" s="5" t="s">
        <v>11389</v>
      </c>
    </row>
    <row r="6180" spans="51:75" x14ac:dyDescent="0.3">
      <c r="AY6180" s="12" t="e">
        <f>VLOOKUP(C6180,#REF!, 2,FALSE)</f>
        <v>#REF!</v>
      </c>
      <c r="BM6180" s="5" t="s">
        <v>2022</v>
      </c>
      <c r="BN6180" s="5" t="s">
        <v>781</v>
      </c>
      <c r="BO6180" s="5" t="s">
        <v>11390</v>
      </c>
      <c r="BU6180" s="5" t="s">
        <v>2022</v>
      </c>
      <c r="BV6180" s="5" t="s">
        <v>781</v>
      </c>
      <c r="BW6180" s="5" t="s">
        <v>11390</v>
      </c>
    </row>
    <row r="6181" spans="51:75" x14ac:dyDescent="0.3">
      <c r="AY6181" s="12" t="e">
        <f>VLOOKUP(C6181,#REF!, 2,FALSE)</f>
        <v>#REF!</v>
      </c>
      <c r="BM6181" s="5" t="s">
        <v>11391</v>
      </c>
      <c r="BN6181" s="5" t="s">
        <v>806</v>
      </c>
      <c r="BO6181" s="5" t="s">
        <v>2986</v>
      </c>
      <c r="BU6181" s="5" t="s">
        <v>11391</v>
      </c>
      <c r="BV6181" s="5" t="s">
        <v>806</v>
      </c>
      <c r="BW6181" s="5" t="s">
        <v>2986</v>
      </c>
    </row>
    <row r="6182" spans="51:75" x14ac:dyDescent="0.3">
      <c r="AY6182" s="12" t="e">
        <f>VLOOKUP(C6182,#REF!, 2,FALSE)</f>
        <v>#REF!</v>
      </c>
      <c r="BM6182" s="5" t="s">
        <v>2023</v>
      </c>
      <c r="BN6182" s="5" t="s">
        <v>781</v>
      </c>
      <c r="BO6182" s="5" t="s">
        <v>8703</v>
      </c>
      <c r="BU6182" s="5" t="s">
        <v>2023</v>
      </c>
      <c r="BV6182" s="5" t="s">
        <v>781</v>
      </c>
      <c r="BW6182" s="5" t="s">
        <v>8703</v>
      </c>
    </row>
    <row r="6183" spans="51:75" x14ac:dyDescent="0.3">
      <c r="AY6183" s="12" t="e">
        <f>VLOOKUP(C6183,#REF!, 2,FALSE)</f>
        <v>#REF!</v>
      </c>
      <c r="BM6183" s="5" t="s">
        <v>391</v>
      </c>
      <c r="BN6183" s="5" t="s">
        <v>1694</v>
      </c>
      <c r="BO6183" s="5" t="s">
        <v>1796</v>
      </c>
      <c r="BU6183" s="5" t="s">
        <v>391</v>
      </c>
      <c r="BV6183" s="5" t="s">
        <v>1694</v>
      </c>
      <c r="BW6183" s="5" t="s">
        <v>1796</v>
      </c>
    </row>
    <row r="6184" spans="51:75" x14ac:dyDescent="0.3">
      <c r="AY6184" s="12" t="e">
        <f>VLOOKUP(C6184,#REF!, 2,FALSE)</f>
        <v>#REF!</v>
      </c>
      <c r="BM6184" s="5" t="s">
        <v>2024</v>
      </c>
      <c r="BN6184" s="5" t="s">
        <v>929</v>
      </c>
      <c r="BO6184" s="5" t="s">
        <v>4822</v>
      </c>
      <c r="BU6184" s="5" t="s">
        <v>2024</v>
      </c>
      <c r="BV6184" s="5" t="s">
        <v>929</v>
      </c>
      <c r="BW6184" s="5" t="s">
        <v>4822</v>
      </c>
    </row>
    <row r="6185" spans="51:75" x14ac:dyDescent="0.3">
      <c r="AY6185" s="12" t="e">
        <f>VLOOKUP(C6185,#REF!, 2,FALSE)</f>
        <v>#REF!</v>
      </c>
      <c r="BM6185" s="5" t="s">
        <v>11392</v>
      </c>
      <c r="BN6185" s="5" t="s">
        <v>1694</v>
      </c>
      <c r="BO6185" s="5" t="s">
        <v>8685</v>
      </c>
      <c r="BU6185" s="5" t="s">
        <v>11392</v>
      </c>
      <c r="BV6185" s="5" t="s">
        <v>1694</v>
      </c>
      <c r="BW6185" s="5" t="s">
        <v>8685</v>
      </c>
    </row>
    <row r="6186" spans="51:75" x14ac:dyDescent="0.3">
      <c r="AY6186" s="12" t="e">
        <f>VLOOKUP(C6186,#REF!, 2,FALSE)</f>
        <v>#REF!</v>
      </c>
      <c r="BM6186" s="5" t="s">
        <v>11393</v>
      </c>
      <c r="BN6186" s="5" t="s">
        <v>627</v>
      </c>
      <c r="BO6186" s="5" t="s">
        <v>11394</v>
      </c>
      <c r="BU6186" s="5" t="s">
        <v>11393</v>
      </c>
      <c r="BV6186" s="5" t="s">
        <v>627</v>
      </c>
      <c r="BW6186" s="5" t="s">
        <v>11394</v>
      </c>
    </row>
    <row r="6187" spans="51:75" x14ac:dyDescent="0.3">
      <c r="AY6187" s="12" t="e">
        <f>VLOOKUP(C6187,#REF!, 2,FALSE)</f>
        <v>#REF!</v>
      </c>
      <c r="BM6187" s="5" t="s">
        <v>11396</v>
      </c>
      <c r="BN6187" s="5" t="s">
        <v>1142</v>
      </c>
      <c r="BO6187" s="5" t="s">
        <v>5380</v>
      </c>
      <c r="BU6187" s="5" t="s">
        <v>11396</v>
      </c>
      <c r="BV6187" s="5" t="s">
        <v>1142</v>
      </c>
      <c r="BW6187" s="5" t="s">
        <v>5380</v>
      </c>
    </row>
    <row r="6188" spans="51:75" x14ac:dyDescent="0.3">
      <c r="AY6188" s="12" t="e">
        <f>VLOOKUP(C6188,#REF!, 2,FALSE)</f>
        <v>#REF!</v>
      </c>
      <c r="BM6188" s="5" t="s">
        <v>11397</v>
      </c>
      <c r="BN6188" s="5" t="s">
        <v>618</v>
      </c>
      <c r="BO6188" s="5" t="s">
        <v>2986</v>
      </c>
      <c r="BU6188" s="5" t="s">
        <v>11397</v>
      </c>
      <c r="BV6188" s="5" t="s">
        <v>618</v>
      </c>
      <c r="BW6188" s="5" t="s">
        <v>2986</v>
      </c>
    </row>
    <row r="6189" spans="51:75" x14ac:dyDescent="0.3">
      <c r="AY6189" s="12" t="e">
        <f>VLOOKUP(C6189,#REF!, 2,FALSE)</f>
        <v>#REF!</v>
      </c>
      <c r="BM6189" s="5" t="s">
        <v>11398</v>
      </c>
      <c r="BN6189" s="5" t="s">
        <v>3210</v>
      </c>
      <c r="BO6189" s="5" t="s">
        <v>1338</v>
      </c>
      <c r="BU6189" s="5" t="s">
        <v>11398</v>
      </c>
      <c r="BV6189" s="5" t="s">
        <v>3210</v>
      </c>
      <c r="BW6189" s="5" t="s">
        <v>1338</v>
      </c>
    </row>
    <row r="6190" spans="51:75" x14ac:dyDescent="0.3">
      <c r="AY6190" s="12" t="e">
        <f>VLOOKUP(C6190,#REF!, 2,FALSE)</f>
        <v>#REF!</v>
      </c>
      <c r="BM6190" s="5" t="s">
        <v>11399</v>
      </c>
      <c r="BN6190" s="5" t="s">
        <v>1345</v>
      </c>
      <c r="BO6190" s="5" t="s">
        <v>9118</v>
      </c>
      <c r="BU6190" s="5" t="s">
        <v>11399</v>
      </c>
      <c r="BV6190" s="5" t="s">
        <v>1345</v>
      </c>
      <c r="BW6190" s="5" t="s">
        <v>9118</v>
      </c>
    </row>
    <row r="6191" spans="51:75" x14ac:dyDescent="0.3">
      <c r="AY6191" s="12" t="e">
        <f>VLOOKUP(C6191,#REF!, 2,FALSE)</f>
        <v>#REF!</v>
      </c>
      <c r="BM6191" s="5" t="s">
        <v>11400</v>
      </c>
      <c r="BN6191" s="5" t="s">
        <v>3261</v>
      </c>
      <c r="BO6191" s="5" t="s">
        <v>11401</v>
      </c>
      <c r="BU6191" s="5" t="s">
        <v>11400</v>
      </c>
      <c r="BV6191" s="5" t="s">
        <v>3261</v>
      </c>
      <c r="BW6191" s="5" t="s">
        <v>11401</v>
      </c>
    </row>
    <row r="6192" spans="51:75" x14ac:dyDescent="0.3">
      <c r="AY6192" s="12" t="e">
        <f>VLOOKUP(C6192,#REF!, 2,FALSE)</f>
        <v>#REF!</v>
      </c>
      <c r="BM6192" s="5" t="s">
        <v>11402</v>
      </c>
      <c r="BN6192" s="5" t="s">
        <v>627</v>
      </c>
      <c r="BO6192" s="5" t="s">
        <v>11144</v>
      </c>
      <c r="BU6192" s="5" t="s">
        <v>11402</v>
      </c>
      <c r="BV6192" s="5" t="s">
        <v>627</v>
      </c>
      <c r="BW6192" s="5" t="s">
        <v>11144</v>
      </c>
    </row>
    <row r="6193" spans="51:75" x14ac:dyDescent="0.3">
      <c r="AY6193" s="12" t="e">
        <f>VLOOKUP(C6193,#REF!, 2,FALSE)</f>
        <v>#REF!</v>
      </c>
      <c r="BM6193" s="5" t="s">
        <v>11403</v>
      </c>
      <c r="BN6193" s="5" t="s">
        <v>3010</v>
      </c>
      <c r="BO6193" s="5" t="s">
        <v>11144</v>
      </c>
      <c r="BU6193" s="5" t="s">
        <v>11403</v>
      </c>
      <c r="BV6193" s="5" t="s">
        <v>3010</v>
      </c>
      <c r="BW6193" s="5" t="s">
        <v>11144</v>
      </c>
    </row>
    <row r="6194" spans="51:75" x14ac:dyDescent="0.3">
      <c r="AY6194" s="12" t="e">
        <f>VLOOKUP(C6194,#REF!, 2,FALSE)</f>
        <v>#REF!</v>
      </c>
      <c r="BM6194" s="5" t="s">
        <v>11404</v>
      </c>
      <c r="BN6194" s="5" t="s">
        <v>3010</v>
      </c>
      <c r="BO6194" s="5" t="s">
        <v>6138</v>
      </c>
      <c r="BU6194" s="5" t="s">
        <v>11404</v>
      </c>
      <c r="BV6194" s="5" t="s">
        <v>3010</v>
      </c>
      <c r="BW6194" s="5" t="s">
        <v>6138</v>
      </c>
    </row>
    <row r="6195" spans="51:75" x14ac:dyDescent="0.3">
      <c r="AY6195" s="12" t="e">
        <f>VLOOKUP(C6195,#REF!, 2,FALSE)</f>
        <v>#REF!</v>
      </c>
      <c r="BM6195" s="5" t="s">
        <v>11405</v>
      </c>
      <c r="BN6195" s="5" t="s">
        <v>1272</v>
      </c>
      <c r="BO6195" s="5" t="s">
        <v>10186</v>
      </c>
      <c r="BU6195" s="5" t="s">
        <v>11405</v>
      </c>
      <c r="BV6195" s="5" t="s">
        <v>1272</v>
      </c>
      <c r="BW6195" s="5" t="s">
        <v>10186</v>
      </c>
    </row>
    <row r="6196" spans="51:75" x14ac:dyDescent="0.3">
      <c r="AY6196" s="12" t="e">
        <f>VLOOKUP(C6196,#REF!, 2,FALSE)</f>
        <v>#REF!</v>
      </c>
      <c r="BM6196" s="5" t="s">
        <v>11406</v>
      </c>
      <c r="BN6196" s="5" t="s">
        <v>1016</v>
      </c>
      <c r="BO6196" s="5" t="s">
        <v>2986</v>
      </c>
      <c r="BU6196" s="5" t="s">
        <v>11406</v>
      </c>
      <c r="BV6196" s="5" t="s">
        <v>1016</v>
      </c>
      <c r="BW6196" s="5" t="s">
        <v>2986</v>
      </c>
    </row>
    <row r="6197" spans="51:75" x14ac:dyDescent="0.3">
      <c r="AY6197" s="12" t="e">
        <f>VLOOKUP(C6197,#REF!, 2,FALSE)</f>
        <v>#REF!</v>
      </c>
      <c r="BM6197" s="5" t="s">
        <v>11407</v>
      </c>
      <c r="BN6197" s="5" t="s">
        <v>666</v>
      </c>
      <c r="BO6197" s="5" t="s">
        <v>2986</v>
      </c>
      <c r="BU6197" s="5" t="s">
        <v>11407</v>
      </c>
      <c r="BV6197" s="5" t="s">
        <v>666</v>
      </c>
      <c r="BW6197" s="5" t="s">
        <v>2986</v>
      </c>
    </row>
    <row r="6198" spans="51:75" x14ac:dyDescent="0.3">
      <c r="AY6198" s="12" t="e">
        <f>VLOOKUP(C6198,#REF!, 2,FALSE)</f>
        <v>#REF!</v>
      </c>
      <c r="BM6198" s="5" t="s">
        <v>11409</v>
      </c>
      <c r="BN6198" s="5" t="s">
        <v>621</v>
      </c>
      <c r="BO6198" s="5" t="s">
        <v>1009</v>
      </c>
      <c r="BU6198" s="5" t="s">
        <v>11409</v>
      </c>
      <c r="BV6198" s="5" t="s">
        <v>621</v>
      </c>
      <c r="BW6198" s="5" t="s">
        <v>1009</v>
      </c>
    </row>
    <row r="6199" spans="51:75" x14ac:dyDescent="0.3">
      <c r="AY6199" s="12" t="e">
        <f>VLOOKUP(C6199,#REF!, 2,FALSE)</f>
        <v>#REF!</v>
      </c>
      <c r="BM6199" s="5" t="s">
        <v>11410</v>
      </c>
      <c r="BN6199" s="5" t="s">
        <v>615</v>
      </c>
      <c r="BO6199" s="5" t="s">
        <v>2986</v>
      </c>
      <c r="BU6199" s="5" t="s">
        <v>11410</v>
      </c>
      <c r="BV6199" s="5" t="s">
        <v>615</v>
      </c>
      <c r="BW6199" s="5" t="s">
        <v>2986</v>
      </c>
    </row>
    <row r="6200" spans="51:75" x14ac:dyDescent="0.3">
      <c r="AY6200" s="12" t="e">
        <f>VLOOKUP(C6200,#REF!, 2,FALSE)</f>
        <v>#REF!</v>
      </c>
      <c r="BM6200" s="5" t="s">
        <v>11411</v>
      </c>
      <c r="BN6200" s="5" t="s">
        <v>926</v>
      </c>
      <c r="BO6200" s="5" t="s">
        <v>11412</v>
      </c>
      <c r="BU6200" s="5" t="s">
        <v>11411</v>
      </c>
      <c r="BV6200" s="5" t="s">
        <v>926</v>
      </c>
      <c r="BW6200" s="5" t="s">
        <v>11412</v>
      </c>
    </row>
    <row r="6201" spans="51:75" x14ac:dyDescent="0.3">
      <c r="AY6201" s="12" t="e">
        <f>VLOOKUP(C6201,#REF!, 2,FALSE)</f>
        <v>#REF!</v>
      </c>
      <c r="BM6201" s="5" t="s">
        <v>11413</v>
      </c>
      <c r="BN6201" s="5" t="s">
        <v>17000</v>
      </c>
      <c r="BO6201" s="5" t="s">
        <v>11332</v>
      </c>
      <c r="BU6201" s="5" t="s">
        <v>11413</v>
      </c>
      <c r="BV6201" s="5" t="s">
        <v>17000</v>
      </c>
      <c r="BW6201" s="5" t="s">
        <v>11332</v>
      </c>
    </row>
    <row r="6202" spans="51:75" x14ac:dyDescent="0.3">
      <c r="AY6202" s="12" t="e">
        <f>VLOOKUP(C6202,#REF!, 2,FALSE)</f>
        <v>#REF!</v>
      </c>
      <c r="BM6202" s="5" t="s">
        <v>11414</v>
      </c>
      <c r="BN6202" s="5" t="s">
        <v>639</v>
      </c>
      <c r="BO6202" s="5" t="s">
        <v>2120</v>
      </c>
      <c r="BU6202" s="5" t="s">
        <v>11414</v>
      </c>
      <c r="BV6202" s="5" t="s">
        <v>639</v>
      </c>
      <c r="BW6202" s="5" t="s">
        <v>2120</v>
      </c>
    </row>
    <row r="6203" spans="51:75" x14ac:dyDescent="0.3">
      <c r="AY6203" s="12" t="e">
        <f>VLOOKUP(C6203,#REF!, 2,FALSE)</f>
        <v>#REF!</v>
      </c>
      <c r="BM6203" s="5" t="s">
        <v>11415</v>
      </c>
      <c r="BN6203" s="5" t="s">
        <v>844</v>
      </c>
      <c r="BO6203" s="5" t="s">
        <v>11332</v>
      </c>
      <c r="BU6203" s="5" t="s">
        <v>11415</v>
      </c>
      <c r="BV6203" s="5" t="s">
        <v>844</v>
      </c>
      <c r="BW6203" s="5" t="s">
        <v>11332</v>
      </c>
    </row>
    <row r="6204" spans="51:75" x14ac:dyDescent="0.3">
      <c r="AY6204" s="12" t="e">
        <f>VLOOKUP(C6204,#REF!, 2,FALSE)</f>
        <v>#REF!</v>
      </c>
      <c r="BM6204" s="5" t="s">
        <v>11416</v>
      </c>
      <c r="BN6204" s="5" t="s">
        <v>3092</v>
      </c>
      <c r="BO6204" s="5" t="s">
        <v>7151</v>
      </c>
      <c r="BU6204" s="5" t="s">
        <v>11416</v>
      </c>
      <c r="BV6204" s="5" t="s">
        <v>3092</v>
      </c>
      <c r="BW6204" s="5" t="s">
        <v>7151</v>
      </c>
    </row>
    <row r="6205" spans="51:75" x14ac:dyDescent="0.3">
      <c r="AY6205" s="12" t="e">
        <f>VLOOKUP(C6205,#REF!, 2,FALSE)</f>
        <v>#REF!</v>
      </c>
      <c r="BM6205" s="5" t="s">
        <v>11417</v>
      </c>
      <c r="BN6205" s="5" t="s">
        <v>661</v>
      </c>
      <c r="BO6205" s="5" t="s">
        <v>5969</v>
      </c>
      <c r="BU6205" s="5" t="s">
        <v>11417</v>
      </c>
      <c r="BV6205" s="5" t="s">
        <v>661</v>
      </c>
      <c r="BW6205" s="5" t="s">
        <v>5969</v>
      </c>
    </row>
    <row r="6206" spans="51:75" x14ac:dyDescent="0.3">
      <c r="AY6206" s="12" t="e">
        <f>VLOOKUP(C6206,#REF!, 2,FALSE)</f>
        <v>#REF!</v>
      </c>
      <c r="BM6206" s="5" t="s">
        <v>2025</v>
      </c>
      <c r="BN6206" s="5" t="s">
        <v>661</v>
      </c>
      <c r="BO6206" s="5" t="s">
        <v>11418</v>
      </c>
      <c r="BU6206" s="5" t="s">
        <v>2025</v>
      </c>
      <c r="BV6206" s="5" t="s">
        <v>661</v>
      </c>
      <c r="BW6206" s="5" t="s">
        <v>11418</v>
      </c>
    </row>
    <row r="6207" spans="51:75" x14ac:dyDescent="0.3">
      <c r="AY6207" s="12" t="e">
        <f>VLOOKUP(C6207,#REF!, 2,FALSE)</f>
        <v>#REF!</v>
      </c>
      <c r="BM6207" s="5" t="s">
        <v>2026</v>
      </c>
      <c r="BN6207" s="5" t="s">
        <v>660</v>
      </c>
      <c r="BO6207" s="5" t="s">
        <v>11419</v>
      </c>
      <c r="BU6207" s="5" t="s">
        <v>2026</v>
      </c>
      <c r="BV6207" s="5" t="s">
        <v>660</v>
      </c>
      <c r="BW6207" s="5" t="s">
        <v>11419</v>
      </c>
    </row>
    <row r="6208" spans="51:75" x14ac:dyDescent="0.3">
      <c r="AY6208" s="12" t="e">
        <f>VLOOKUP(C6208,#REF!, 2,FALSE)</f>
        <v>#REF!</v>
      </c>
      <c r="BM6208" s="5" t="s">
        <v>11420</v>
      </c>
      <c r="BN6208" s="5" t="s">
        <v>3007</v>
      </c>
      <c r="BO6208" s="5" t="s">
        <v>11421</v>
      </c>
      <c r="BU6208" s="5" t="s">
        <v>11420</v>
      </c>
      <c r="BV6208" s="5" t="s">
        <v>3007</v>
      </c>
      <c r="BW6208" s="5" t="s">
        <v>11421</v>
      </c>
    </row>
    <row r="6209" spans="51:75" x14ac:dyDescent="0.3">
      <c r="AY6209" s="12" t="e">
        <f>VLOOKUP(C6209,#REF!, 2,FALSE)</f>
        <v>#REF!</v>
      </c>
      <c r="BM6209" s="5" t="s">
        <v>11422</v>
      </c>
      <c r="BN6209" s="5" t="s">
        <v>3007</v>
      </c>
      <c r="BO6209" s="5" t="s">
        <v>11421</v>
      </c>
      <c r="BU6209" s="5" t="s">
        <v>11422</v>
      </c>
      <c r="BV6209" s="5" t="s">
        <v>3007</v>
      </c>
      <c r="BW6209" s="5" t="s">
        <v>11421</v>
      </c>
    </row>
    <row r="6210" spans="51:75" x14ac:dyDescent="0.3">
      <c r="AY6210" s="12" t="e">
        <f>VLOOKUP(C6210,#REF!, 2,FALSE)</f>
        <v>#REF!</v>
      </c>
      <c r="BM6210" s="5" t="s">
        <v>11423</v>
      </c>
      <c r="BN6210" s="5" t="s">
        <v>3007</v>
      </c>
      <c r="BO6210" s="5" t="s">
        <v>11424</v>
      </c>
      <c r="BU6210" s="5" t="s">
        <v>11423</v>
      </c>
      <c r="BV6210" s="5" t="s">
        <v>3007</v>
      </c>
      <c r="BW6210" s="5" t="s">
        <v>11424</v>
      </c>
    </row>
    <row r="6211" spans="51:75" x14ac:dyDescent="0.3">
      <c r="AY6211" s="12" t="e">
        <f>VLOOKUP(C6211,#REF!, 2,FALSE)</f>
        <v>#REF!</v>
      </c>
      <c r="BM6211" s="5" t="s">
        <v>11425</v>
      </c>
      <c r="BN6211" s="5" t="s">
        <v>664</v>
      </c>
      <c r="BO6211" s="5" t="s">
        <v>7460</v>
      </c>
      <c r="BU6211" s="5" t="s">
        <v>11425</v>
      </c>
      <c r="BV6211" s="5" t="s">
        <v>664</v>
      </c>
      <c r="BW6211" s="5" t="s">
        <v>7460</v>
      </c>
    </row>
    <row r="6212" spans="51:75" x14ac:dyDescent="0.3">
      <c r="AY6212" s="12" t="e">
        <f>VLOOKUP(C6212,#REF!, 2,FALSE)</f>
        <v>#REF!</v>
      </c>
      <c r="BM6212" s="5" t="s">
        <v>11426</v>
      </c>
      <c r="BN6212" s="5" t="s">
        <v>929</v>
      </c>
      <c r="BO6212" s="5" t="s">
        <v>859</v>
      </c>
      <c r="BU6212" s="5" t="s">
        <v>11426</v>
      </c>
      <c r="BV6212" s="5" t="s">
        <v>929</v>
      </c>
      <c r="BW6212" s="5" t="s">
        <v>859</v>
      </c>
    </row>
    <row r="6213" spans="51:75" x14ac:dyDescent="0.3">
      <c r="AY6213" s="12" t="e">
        <f>VLOOKUP(C6213,#REF!, 2,FALSE)</f>
        <v>#REF!</v>
      </c>
      <c r="BM6213" s="5" t="s">
        <v>11427</v>
      </c>
      <c r="BN6213" s="5" t="s">
        <v>1142</v>
      </c>
      <c r="BO6213" s="5" t="s">
        <v>2986</v>
      </c>
      <c r="BU6213" s="5" t="s">
        <v>11427</v>
      </c>
      <c r="BV6213" s="5" t="s">
        <v>1142</v>
      </c>
      <c r="BW6213" s="5" t="s">
        <v>2986</v>
      </c>
    </row>
    <row r="6214" spans="51:75" x14ac:dyDescent="0.3">
      <c r="AY6214" s="12" t="e">
        <f>VLOOKUP(C6214,#REF!, 2,FALSE)</f>
        <v>#REF!</v>
      </c>
      <c r="BM6214" s="5" t="s">
        <v>11428</v>
      </c>
      <c r="BN6214" s="5" t="s">
        <v>616</v>
      </c>
      <c r="BO6214" s="5" t="s">
        <v>11429</v>
      </c>
      <c r="BU6214" s="5" t="s">
        <v>11428</v>
      </c>
      <c r="BV6214" s="5" t="s">
        <v>616</v>
      </c>
      <c r="BW6214" s="5" t="s">
        <v>11429</v>
      </c>
    </row>
    <row r="6215" spans="51:75" x14ac:dyDescent="0.3">
      <c r="AY6215" s="12" t="e">
        <f>VLOOKUP(C6215,#REF!, 2,FALSE)</f>
        <v>#REF!</v>
      </c>
      <c r="BM6215" s="5" t="s">
        <v>2027</v>
      </c>
      <c r="BN6215" s="5" t="s">
        <v>706</v>
      </c>
      <c r="BO6215" s="5" t="s">
        <v>11430</v>
      </c>
      <c r="BU6215" s="5" t="s">
        <v>2027</v>
      </c>
      <c r="BV6215" s="5" t="s">
        <v>706</v>
      </c>
      <c r="BW6215" s="5" t="s">
        <v>11430</v>
      </c>
    </row>
    <row r="6216" spans="51:75" x14ac:dyDescent="0.3">
      <c r="AY6216" s="12" t="e">
        <f>VLOOKUP(C6216,#REF!, 2,FALSE)</f>
        <v>#REF!</v>
      </c>
      <c r="BM6216" s="5" t="s">
        <v>2028</v>
      </c>
      <c r="BN6216" s="5" t="s">
        <v>931</v>
      </c>
      <c r="BO6216" s="5" t="s">
        <v>4406</v>
      </c>
      <c r="BU6216" s="5" t="s">
        <v>2028</v>
      </c>
      <c r="BV6216" s="5" t="s">
        <v>931</v>
      </c>
      <c r="BW6216" s="5" t="s">
        <v>4406</v>
      </c>
    </row>
    <row r="6217" spans="51:75" x14ac:dyDescent="0.3">
      <c r="AY6217" s="12" t="e">
        <f>VLOOKUP(C6217,#REF!, 2,FALSE)</f>
        <v>#REF!</v>
      </c>
      <c r="BM6217" s="5" t="s">
        <v>2029</v>
      </c>
      <c r="BN6217" s="5" t="s">
        <v>929</v>
      </c>
      <c r="BO6217" s="5" t="s">
        <v>772</v>
      </c>
      <c r="BU6217" s="5" t="s">
        <v>2029</v>
      </c>
      <c r="BV6217" s="5" t="s">
        <v>929</v>
      </c>
      <c r="BW6217" s="5" t="s">
        <v>772</v>
      </c>
    </row>
    <row r="6218" spans="51:75" x14ac:dyDescent="0.3">
      <c r="AY6218" s="12" t="e">
        <f>VLOOKUP(C6218,#REF!, 2,FALSE)</f>
        <v>#REF!</v>
      </c>
      <c r="BM6218" s="5" t="s">
        <v>2030</v>
      </c>
      <c r="BN6218" s="5" t="s">
        <v>929</v>
      </c>
      <c r="BO6218" s="5" t="s">
        <v>8242</v>
      </c>
      <c r="BU6218" s="5" t="s">
        <v>2030</v>
      </c>
      <c r="BV6218" s="5" t="s">
        <v>929</v>
      </c>
      <c r="BW6218" s="5" t="s">
        <v>8242</v>
      </c>
    </row>
    <row r="6219" spans="51:75" x14ac:dyDescent="0.3">
      <c r="AY6219" s="12" t="e">
        <f>VLOOKUP(C6219,#REF!, 2,FALSE)</f>
        <v>#REF!</v>
      </c>
      <c r="BM6219" s="5" t="s">
        <v>430</v>
      </c>
      <c r="BN6219" s="5" t="s">
        <v>926</v>
      </c>
      <c r="BO6219" s="5" t="s">
        <v>5382</v>
      </c>
      <c r="BU6219" s="5" t="s">
        <v>430</v>
      </c>
      <c r="BV6219" s="5" t="s">
        <v>926</v>
      </c>
      <c r="BW6219" s="5" t="s">
        <v>5382</v>
      </c>
    </row>
    <row r="6220" spans="51:75" x14ac:dyDescent="0.3">
      <c r="AY6220" s="12" t="e">
        <f>VLOOKUP(C6220,#REF!, 2,FALSE)</f>
        <v>#REF!</v>
      </c>
      <c r="BM6220" s="5" t="s">
        <v>448</v>
      </c>
      <c r="BN6220" s="5" t="s">
        <v>926</v>
      </c>
      <c r="BO6220" s="5" t="s">
        <v>4949</v>
      </c>
      <c r="BU6220" s="5" t="s">
        <v>448</v>
      </c>
      <c r="BV6220" s="5" t="s">
        <v>926</v>
      </c>
      <c r="BW6220" s="5" t="s">
        <v>4949</v>
      </c>
    </row>
    <row r="6221" spans="51:75" x14ac:dyDescent="0.3">
      <c r="AY6221" s="12" t="e">
        <f>VLOOKUP(C6221,#REF!, 2,FALSE)</f>
        <v>#REF!</v>
      </c>
      <c r="BM6221" s="5" t="s">
        <v>2031</v>
      </c>
      <c r="BN6221" s="5" t="s">
        <v>786</v>
      </c>
      <c r="BO6221" s="5" t="s">
        <v>11431</v>
      </c>
      <c r="BU6221" s="5" t="s">
        <v>2031</v>
      </c>
      <c r="BV6221" s="5" t="s">
        <v>786</v>
      </c>
      <c r="BW6221" s="5" t="s">
        <v>11431</v>
      </c>
    </row>
    <row r="6222" spans="51:75" x14ac:dyDescent="0.3">
      <c r="AY6222" s="12" t="e">
        <f>VLOOKUP(C6222,#REF!, 2,FALSE)</f>
        <v>#REF!</v>
      </c>
      <c r="BM6222" s="5" t="s">
        <v>2032</v>
      </c>
      <c r="BN6222" s="5" t="s">
        <v>623</v>
      </c>
      <c r="BO6222" s="5" t="s">
        <v>2061</v>
      </c>
      <c r="BU6222" s="5" t="s">
        <v>2032</v>
      </c>
      <c r="BV6222" s="5" t="s">
        <v>623</v>
      </c>
      <c r="BW6222" s="5" t="s">
        <v>2061</v>
      </c>
    </row>
    <row r="6223" spans="51:75" x14ac:dyDescent="0.3">
      <c r="AY6223" s="12" t="e">
        <f>VLOOKUP(C6223,#REF!, 2,FALSE)</f>
        <v>#REF!</v>
      </c>
      <c r="BM6223" s="5" t="s">
        <v>11432</v>
      </c>
      <c r="BN6223" s="5" t="s">
        <v>670</v>
      </c>
      <c r="BO6223" s="5" t="s">
        <v>8017</v>
      </c>
      <c r="BU6223" s="5" t="s">
        <v>11432</v>
      </c>
      <c r="BV6223" s="5" t="s">
        <v>670</v>
      </c>
      <c r="BW6223" s="5" t="s">
        <v>8017</v>
      </c>
    </row>
    <row r="6224" spans="51:75" x14ac:dyDescent="0.3">
      <c r="AY6224" s="12" t="e">
        <f>VLOOKUP(C6224,#REF!, 2,FALSE)</f>
        <v>#REF!</v>
      </c>
      <c r="BM6224" s="5" t="s">
        <v>11433</v>
      </c>
      <c r="BN6224" s="5" t="s">
        <v>706</v>
      </c>
      <c r="BO6224" s="5" t="s">
        <v>2062</v>
      </c>
      <c r="BU6224" s="5" t="s">
        <v>11433</v>
      </c>
      <c r="BV6224" s="5" t="s">
        <v>706</v>
      </c>
      <c r="BW6224" s="5" t="s">
        <v>2062</v>
      </c>
    </row>
    <row r="6225" spans="51:75" x14ac:dyDescent="0.3">
      <c r="AY6225" s="12" t="e">
        <f>VLOOKUP(C6225,#REF!, 2,FALSE)</f>
        <v>#REF!</v>
      </c>
      <c r="BM6225" s="5" t="s">
        <v>11434</v>
      </c>
      <c r="BN6225" s="5" t="s">
        <v>3010</v>
      </c>
      <c r="BO6225" s="5" t="s">
        <v>2986</v>
      </c>
      <c r="BU6225" s="5" t="s">
        <v>11434</v>
      </c>
      <c r="BV6225" s="5" t="s">
        <v>3010</v>
      </c>
      <c r="BW6225" s="5" t="s">
        <v>2986</v>
      </c>
    </row>
    <row r="6226" spans="51:75" x14ac:dyDescent="0.3">
      <c r="AY6226" s="12" t="e">
        <f>VLOOKUP(C6226,#REF!, 2,FALSE)</f>
        <v>#REF!</v>
      </c>
      <c r="BM6226" s="5" t="s">
        <v>11435</v>
      </c>
      <c r="BN6226" s="5" t="s">
        <v>3007</v>
      </c>
      <c r="BO6226" s="5" t="s">
        <v>1913</v>
      </c>
      <c r="BU6226" s="5" t="s">
        <v>11435</v>
      </c>
      <c r="BV6226" s="5" t="s">
        <v>3007</v>
      </c>
      <c r="BW6226" s="5" t="s">
        <v>1913</v>
      </c>
    </row>
    <row r="6227" spans="51:75" x14ac:dyDescent="0.3">
      <c r="AY6227" s="12" t="e">
        <f>VLOOKUP(C6227,#REF!, 2,FALSE)</f>
        <v>#REF!</v>
      </c>
      <c r="BM6227" s="5" t="s">
        <v>11436</v>
      </c>
      <c r="BN6227" s="5" t="s">
        <v>660</v>
      </c>
      <c r="BO6227" s="5" t="s">
        <v>11437</v>
      </c>
      <c r="BU6227" s="5" t="s">
        <v>11436</v>
      </c>
      <c r="BV6227" s="5" t="s">
        <v>660</v>
      </c>
      <c r="BW6227" s="5" t="s">
        <v>11437</v>
      </c>
    </row>
    <row r="6228" spans="51:75" x14ac:dyDescent="0.3">
      <c r="AY6228" s="12" t="e">
        <f>VLOOKUP(C6228,#REF!, 2,FALSE)</f>
        <v>#REF!</v>
      </c>
      <c r="BM6228" s="5" t="s">
        <v>2033</v>
      </c>
      <c r="BN6228" s="5" t="s">
        <v>670</v>
      </c>
      <c r="BO6228" s="5" t="s">
        <v>1376</v>
      </c>
      <c r="BU6228" s="5" t="s">
        <v>2033</v>
      </c>
      <c r="BV6228" s="5" t="s">
        <v>670</v>
      </c>
      <c r="BW6228" s="5" t="s">
        <v>1376</v>
      </c>
    </row>
    <row r="6229" spans="51:75" x14ac:dyDescent="0.3">
      <c r="AY6229" s="12" t="e">
        <f>VLOOKUP(C6229,#REF!, 2,FALSE)</f>
        <v>#REF!</v>
      </c>
      <c r="BM6229" s="5" t="s">
        <v>11438</v>
      </c>
      <c r="BN6229" s="5" t="s">
        <v>3092</v>
      </c>
      <c r="BO6229" s="5" t="s">
        <v>2986</v>
      </c>
      <c r="BU6229" s="5" t="s">
        <v>11438</v>
      </c>
      <c r="BV6229" s="5" t="s">
        <v>3092</v>
      </c>
      <c r="BW6229" s="5" t="s">
        <v>2986</v>
      </c>
    </row>
    <row r="6230" spans="51:75" x14ac:dyDescent="0.3">
      <c r="AY6230" s="12" t="e">
        <f>VLOOKUP(C6230,#REF!, 2,FALSE)</f>
        <v>#REF!</v>
      </c>
      <c r="BM6230" s="5" t="s">
        <v>11439</v>
      </c>
      <c r="BN6230" s="5" t="s">
        <v>3088</v>
      </c>
      <c r="BO6230" s="5" t="s">
        <v>2986</v>
      </c>
      <c r="BU6230" s="5" t="s">
        <v>11439</v>
      </c>
      <c r="BV6230" s="5" t="s">
        <v>3088</v>
      </c>
      <c r="BW6230" s="5" t="s">
        <v>2986</v>
      </c>
    </row>
    <row r="6231" spans="51:75" x14ac:dyDescent="0.3">
      <c r="AY6231" s="12" t="e">
        <f>VLOOKUP(C6231,#REF!, 2,FALSE)</f>
        <v>#REF!</v>
      </c>
      <c r="BM6231" s="5" t="s">
        <v>11440</v>
      </c>
      <c r="BN6231" s="5" t="s">
        <v>625</v>
      </c>
      <c r="BO6231" s="5" t="s">
        <v>11441</v>
      </c>
      <c r="BU6231" s="5" t="s">
        <v>11440</v>
      </c>
      <c r="BV6231" s="5" t="s">
        <v>625</v>
      </c>
      <c r="BW6231" s="5" t="s">
        <v>11441</v>
      </c>
    </row>
    <row r="6232" spans="51:75" x14ac:dyDescent="0.3">
      <c r="AY6232" s="12" t="e">
        <f>VLOOKUP(C6232,#REF!, 2,FALSE)</f>
        <v>#REF!</v>
      </c>
      <c r="BM6232" s="5" t="s">
        <v>11442</v>
      </c>
      <c r="BN6232" s="5" t="s">
        <v>660</v>
      </c>
      <c r="BO6232" s="5" t="s">
        <v>919</v>
      </c>
      <c r="BU6232" s="5" t="s">
        <v>11442</v>
      </c>
      <c r="BV6232" s="5" t="s">
        <v>660</v>
      </c>
      <c r="BW6232" s="5" t="s">
        <v>919</v>
      </c>
    </row>
    <row r="6233" spans="51:75" x14ac:dyDescent="0.3">
      <c r="AY6233" s="12" t="e">
        <f>VLOOKUP(C6233,#REF!, 2,FALSE)</f>
        <v>#REF!</v>
      </c>
      <c r="BM6233" s="5" t="s">
        <v>11443</v>
      </c>
      <c r="BN6233" s="5" t="s">
        <v>672</v>
      </c>
      <c r="BO6233" s="5" t="s">
        <v>2697</v>
      </c>
      <c r="BU6233" s="5" t="s">
        <v>11443</v>
      </c>
      <c r="BV6233" s="5" t="s">
        <v>672</v>
      </c>
      <c r="BW6233" s="5" t="s">
        <v>2697</v>
      </c>
    </row>
    <row r="6234" spans="51:75" x14ac:dyDescent="0.3">
      <c r="AY6234" s="12" t="e">
        <f>VLOOKUP(C6234,#REF!, 2,FALSE)</f>
        <v>#REF!</v>
      </c>
      <c r="BM6234" s="5" t="s">
        <v>392</v>
      </c>
      <c r="BN6234" s="5" t="s">
        <v>3010</v>
      </c>
      <c r="BO6234" s="5" t="s">
        <v>11444</v>
      </c>
      <c r="BU6234" s="5" t="s">
        <v>392</v>
      </c>
      <c r="BV6234" s="5" t="s">
        <v>3010</v>
      </c>
      <c r="BW6234" s="5" t="s">
        <v>11444</v>
      </c>
    </row>
    <row r="6235" spans="51:75" x14ac:dyDescent="0.3">
      <c r="AY6235" s="12" t="e">
        <f>VLOOKUP(C6235,#REF!, 2,FALSE)</f>
        <v>#REF!</v>
      </c>
      <c r="BM6235" s="5" t="s">
        <v>11445</v>
      </c>
      <c r="BN6235" s="5" t="s">
        <v>3261</v>
      </c>
      <c r="BO6235" s="5" t="s">
        <v>2986</v>
      </c>
      <c r="BU6235" s="5" t="s">
        <v>11445</v>
      </c>
      <c r="BV6235" s="5" t="s">
        <v>3261</v>
      </c>
      <c r="BW6235" s="5" t="s">
        <v>2986</v>
      </c>
    </row>
    <row r="6236" spans="51:75" x14ac:dyDescent="0.3">
      <c r="AY6236" s="12" t="e">
        <f>VLOOKUP(C6236,#REF!, 2,FALSE)</f>
        <v>#REF!</v>
      </c>
      <c r="BM6236" s="5" t="s">
        <v>11446</v>
      </c>
      <c r="BN6236" s="5" t="s">
        <v>618</v>
      </c>
      <c r="BO6236" s="5" t="s">
        <v>7173</v>
      </c>
      <c r="BU6236" s="5" t="s">
        <v>11446</v>
      </c>
      <c r="BV6236" s="5" t="s">
        <v>618</v>
      </c>
      <c r="BW6236" s="5" t="s">
        <v>7173</v>
      </c>
    </row>
    <row r="6237" spans="51:75" x14ac:dyDescent="0.3">
      <c r="AY6237" s="12" t="e">
        <f>VLOOKUP(C6237,#REF!, 2,FALSE)</f>
        <v>#REF!</v>
      </c>
      <c r="BM6237" s="5" t="s">
        <v>11447</v>
      </c>
      <c r="BN6237" s="5" t="s">
        <v>844</v>
      </c>
      <c r="BO6237" s="5" t="s">
        <v>11300</v>
      </c>
      <c r="BU6237" s="5" t="s">
        <v>11447</v>
      </c>
      <c r="BV6237" s="5" t="s">
        <v>844</v>
      </c>
      <c r="BW6237" s="5" t="s">
        <v>11300</v>
      </c>
    </row>
    <row r="6238" spans="51:75" x14ac:dyDescent="0.3">
      <c r="AY6238" s="12" t="e">
        <f>VLOOKUP(C6238,#REF!, 2,FALSE)</f>
        <v>#REF!</v>
      </c>
      <c r="BM6238" s="5" t="s">
        <v>11448</v>
      </c>
      <c r="BN6238" s="5" t="s">
        <v>844</v>
      </c>
      <c r="BO6238" s="5" t="s">
        <v>2986</v>
      </c>
      <c r="BU6238" s="5" t="s">
        <v>11448</v>
      </c>
      <c r="BV6238" s="5" t="s">
        <v>844</v>
      </c>
      <c r="BW6238" s="5" t="s">
        <v>2986</v>
      </c>
    </row>
    <row r="6239" spans="51:75" x14ac:dyDescent="0.3">
      <c r="AY6239" s="12" t="e">
        <f>VLOOKUP(C6239,#REF!, 2,FALSE)</f>
        <v>#REF!</v>
      </c>
      <c r="BM6239" s="5" t="s">
        <v>11449</v>
      </c>
      <c r="BN6239" s="5" t="s">
        <v>628</v>
      </c>
      <c r="BO6239" s="5" t="s">
        <v>2986</v>
      </c>
      <c r="BU6239" s="5" t="s">
        <v>11449</v>
      </c>
      <c r="BV6239" s="5" t="s">
        <v>628</v>
      </c>
      <c r="BW6239" s="5" t="s">
        <v>2986</v>
      </c>
    </row>
    <row r="6240" spans="51:75" x14ac:dyDescent="0.3">
      <c r="AY6240" s="12" t="e">
        <f>VLOOKUP(C6240,#REF!, 2,FALSE)</f>
        <v>#REF!</v>
      </c>
      <c r="BM6240" s="5" t="s">
        <v>11450</v>
      </c>
      <c r="BN6240" s="5" t="s">
        <v>3050</v>
      </c>
      <c r="BO6240" s="5" t="s">
        <v>6471</v>
      </c>
      <c r="BU6240" s="5" t="s">
        <v>11450</v>
      </c>
      <c r="BV6240" s="5" t="s">
        <v>3050</v>
      </c>
      <c r="BW6240" s="5" t="s">
        <v>6471</v>
      </c>
    </row>
    <row r="6241" spans="51:75" x14ac:dyDescent="0.3">
      <c r="AY6241" s="12" t="e">
        <f>VLOOKUP(C6241,#REF!, 2,FALSE)</f>
        <v>#REF!</v>
      </c>
      <c r="BM6241" s="5" t="s">
        <v>11451</v>
      </c>
      <c r="BN6241" s="5" t="s">
        <v>623</v>
      </c>
      <c r="BO6241" s="5" t="s">
        <v>2986</v>
      </c>
      <c r="BU6241" s="5" t="s">
        <v>11451</v>
      </c>
      <c r="BV6241" s="5" t="s">
        <v>623</v>
      </c>
      <c r="BW6241" s="5" t="s">
        <v>2986</v>
      </c>
    </row>
    <row r="6242" spans="51:75" x14ac:dyDescent="0.3">
      <c r="AY6242" s="12" t="e">
        <f>VLOOKUP(C6242,#REF!, 2,FALSE)</f>
        <v>#REF!</v>
      </c>
      <c r="BM6242" s="5" t="s">
        <v>11452</v>
      </c>
      <c r="BN6242" s="5" t="s">
        <v>2982</v>
      </c>
      <c r="BO6242" s="5" t="s">
        <v>11453</v>
      </c>
      <c r="BU6242" s="5" t="s">
        <v>11452</v>
      </c>
      <c r="BV6242" s="5" t="s">
        <v>2982</v>
      </c>
      <c r="BW6242" s="5" t="s">
        <v>11453</v>
      </c>
    </row>
    <row r="6243" spans="51:75" x14ac:dyDescent="0.3">
      <c r="AY6243" s="12" t="e">
        <f>VLOOKUP(C6243,#REF!, 2,FALSE)</f>
        <v>#REF!</v>
      </c>
      <c r="BM6243" s="5" t="s">
        <v>11454</v>
      </c>
      <c r="BN6243" s="5" t="s">
        <v>774</v>
      </c>
      <c r="BO6243" s="5" t="s">
        <v>11455</v>
      </c>
      <c r="BU6243" s="5" t="s">
        <v>11454</v>
      </c>
      <c r="BV6243" s="5" t="s">
        <v>774</v>
      </c>
      <c r="BW6243" s="5" t="s">
        <v>11455</v>
      </c>
    </row>
    <row r="6244" spans="51:75" x14ac:dyDescent="0.3">
      <c r="AY6244" s="12" t="e">
        <f>VLOOKUP(C6244,#REF!, 2,FALSE)</f>
        <v>#REF!</v>
      </c>
      <c r="BM6244" s="5" t="s">
        <v>11456</v>
      </c>
      <c r="BN6244" s="5" t="s">
        <v>778</v>
      </c>
      <c r="BO6244" s="5" t="s">
        <v>11457</v>
      </c>
      <c r="BU6244" s="5" t="s">
        <v>11456</v>
      </c>
      <c r="BV6244" s="5" t="s">
        <v>778</v>
      </c>
      <c r="BW6244" s="5" t="s">
        <v>11457</v>
      </c>
    </row>
    <row r="6245" spans="51:75" x14ac:dyDescent="0.3">
      <c r="AY6245" s="12" t="e">
        <f>VLOOKUP(C6245,#REF!, 2,FALSE)</f>
        <v>#REF!</v>
      </c>
      <c r="BM6245" s="5" t="s">
        <v>11458</v>
      </c>
      <c r="BN6245" s="5" t="s">
        <v>855</v>
      </c>
      <c r="BO6245" s="5" t="s">
        <v>1268</v>
      </c>
      <c r="BU6245" s="5" t="s">
        <v>11458</v>
      </c>
      <c r="BV6245" s="5" t="s">
        <v>855</v>
      </c>
      <c r="BW6245" s="5" t="s">
        <v>1268</v>
      </c>
    </row>
    <row r="6246" spans="51:75" x14ac:dyDescent="0.3">
      <c r="AY6246" s="12" t="e">
        <f>VLOOKUP(C6246,#REF!, 2,FALSE)</f>
        <v>#REF!</v>
      </c>
      <c r="BM6246" s="5" t="s">
        <v>2034</v>
      </c>
      <c r="BN6246" s="5" t="s">
        <v>1142</v>
      </c>
      <c r="BO6246" s="5" t="s">
        <v>9791</v>
      </c>
      <c r="BU6246" s="5" t="s">
        <v>2034</v>
      </c>
      <c r="BV6246" s="5" t="s">
        <v>1142</v>
      </c>
      <c r="BW6246" s="5" t="s">
        <v>9791</v>
      </c>
    </row>
    <row r="6247" spans="51:75" x14ac:dyDescent="0.3">
      <c r="AY6247" s="12" t="e">
        <f>VLOOKUP(C6247,#REF!, 2,FALSE)</f>
        <v>#REF!</v>
      </c>
      <c r="BM6247" s="5" t="s">
        <v>449</v>
      </c>
      <c r="BN6247" s="5" t="s">
        <v>783</v>
      </c>
      <c r="BO6247" s="5" t="s">
        <v>11459</v>
      </c>
      <c r="BU6247" s="5" t="s">
        <v>449</v>
      </c>
      <c r="BV6247" s="5" t="s">
        <v>783</v>
      </c>
      <c r="BW6247" s="5" t="s">
        <v>11459</v>
      </c>
    </row>
    <row r="6248" spans="51:75" x14ac:dyDescent="0.3">
      <c r="AY6248" s="12" t="e">
        <f>VLOOKUP(C6248,#REF!, 2,FALSE)</f>
        <v>#REF!</v>
      </c>
      <c r="BM6248" s="5" t="s">
        <v>11460</v>
      </c>
      <c r="BN6248" s="5" t="s">
        <v>706</v>
      </c>
      <c r="BO6248" s="5" t="s">
        <v>5642</v>
      </c>
      <c r="BU6248" s="5" t="s">
        <v>11460</v>
      </c>
      <c r="BV6248" s="5" t="s">
        <v>706</v>
      </c>
      <c r="BW6248" s="5" t="s">
        <v>5642</v>
      </c>
    </row>
    <row r="6249" spans="51:75" x14ac:dyDescent="0.3">
      <c r="AY6249" s="12" t="e">
        <f>VLOOKUP(C6249,#REF!, 2,FALSE)</f>
        <v>#REF!</v>
      </c>
      <c r="BM6249" s="5" t="s">
        <v>11461</v>
      </c>
      <c r="BN6249" s="5" t="s">
        <v>1016</v>
      </c>
      <c r="BO6249" s="5" t="s">
        <v>1730</v>
      </c>
      <c r="BU6249" s="5" t="s">
        <v>11461</v>
      </c>
      <c r="BV6249" s="5" t="s">
        <v>1016</v>
      </c>
      <c r="BW6249" s="5" t="s">
        <v>1730</v>
      </c>
    </row>
    <row r="6250" spans="51:75" x14ac:dyDescent="0.3">
      <c r="AY6250" s="12" t="e">
        <f>VLOOKUP(C6250,#REF!, 2,FALSE)</f>
        <v>#REF!</v>
      </c>
      <c r="BM6250" s="5" t="s">
        <v>11462</v>
      </c>
      <c r="BN6250" s="5" t="s">
        <v>781</v>
      </c>
      <c r="BO6250" s="5" t="s">
        <v>2986</v>
      </c>
      <c r="BU6250" s="5" t="s">
        <v>11462</v>
      </c>
      <c r="BV6250" s="5" t="s">
        <v>781</v>
      </c>
      <c r="BW6250" s="5" t="s">
        <v>2986</v>
      </c>
    </row>
    <row r="6251" spans="51:75" x14ac:dyDescent="0.3">
      <c r="AY6251" s="12" t="e">
        <f>VLOOKUP(C6251,#REF!, 2,FALSE)</f>
        <v>#REF!</v>
      </c>
      <c r="BM6251" s="5" t="s">
        <v>11463</v>
      </c>
      <c r="BN6251" s="5" t="s">
        <v>781</v>
      </c>
      <c r="BO6251" s="5" t="s">
        <v>2986</v>
      </c>
      <c r="BU6251" s="5" t="s">
        <v>11463</v>
      </c>
      <c r="BV6251" s="5" t="s">
        <v>781</v>
      </c>
      <c r="BW6251" s="5" t="s">
        <v>2986</v>
      </c>
    </row>
    <row r="6252" spans="51:75" x14ac:dyDescent="0.3">
      <c r="AY6252" s="12" t="e">
        <f>VLOOKUP(C6252,#REF!, 2,FALSE)</f>
        <v>#REF!</v>
      </c>
      <c r="BM6252" s="5" t="s">
        <v>11464</v>
      </c>
      <c r="BN6252" s="5" t="s">
        <v>616</v>
      </c>
      <c r="BO6252" s="5" t="s">
        <v>2986</v>
      </c>
      <c r="BU6252" s="5" t="s">
        <v>11464</v>
      </c>
      <c r="BV6252" s="5" t="s">
        <v>616</v>
      </c>
      <c r="BW6252" s="5" t="s">
        <v>2986</v>
      </c>
    </row>
    <row r="6253" spans="51:75" x14ac:dyDescent="0.3">
      <c r="AY6253" s="12" t="e">
        <f>VLOOKUP(C6253,#REF!, 2,FALSE)</f>
        <v>#REF!</v>
      </c>
      <c r="BM6253" s="5" t="s">
        <v>11465</v>
      </c>
      <c r="BN6253" s="5" t="s">
        <v>929</v>
      </c>
      <c r="BO6253" s="5" t="s">
        <v>1493</v>
      </c>
      <c r="BU6253" s="5" t="s">
        <v>11465</v>
      </c>
      <c r="BV6253" s="5" t="s">
        <v>929</v>
      </c>
      <c r="BW6253" s="5" t="s">
        <v>1493</v>
      </c>
    </row>
    <row r="6254" spans="51:75" x14ac:dyDescent="0.3">
      <c r="AY6254" s="12" t="e">
        <f>VLOOKUP(C6254,#REF!, 2,FALSE)</f>
        <v>#REF!</v>
      </c>
      <c r="BM6254" s="5" t="s">
        <v>11466</v>
      </c>
      <c r="BN6254" s="5" t="s">
        <v>706</v>
      </c>
      <c r="BO6254" s="5" t="s">
        <v>11467</v>
      </c>
      <c r="BU6254" s="5" t="s">
        <v>11466</v>
      </c>
      <c r="BV6254" s="5" t="s">
        <v>706</v>
      </c>
      <c r="BW6254" s="5" t="s">
        <v>11467</v>
      </c>
    </row>
    <row r="6255" spans="51:75" x14ac:dyDescent="0.3">
      <c r="AY6255" s="12" t="e">
        <f>VLOOKUP(C6255,#REF!, 2,FALSE)</f>
        <v>#REF!</v>
      </c>
      <c r="BM6255" s="5" t="s">
        <v>11468</v>
      </c>
      <c r="BN6255" s="5" t="s">
        <v>1270</v>
      </c>
      <c r="BO6255" s="5" t="s">
        <v>4123</v>
      </c>
      <c r="BU6255" s="5" t="s">
        <v>11468</v>
      </c>
      <c r="BV6255" s="5" t="s">
        <v>1270</v>
      </c>
      <c r="BW6255" s="5" t="s">
        <v>4123</v>
      </c>
    </row>
    <row r="6256" spans="51:75" x14ac:dyDescent="0.3">
      <c r="AY6256" s="12" t="e">
        <f>VLOOKUP(C6256,#REF!, 2,FALSE)</f>
        <v>#REF!</v>
      </c>
      <c r="BM6256" s="5" t="s">
        <v>11469</v>
      </c>
      <c r="BN6256" s="5" t="s">
        <v>665</v>
      </c>
      <c r="BO6256" s="5" t="s">
        <v>11470</v>
      </c>
      <c r="BU6256" s="5" t="s">
        <v>11469</v>
      </c>
      <c r="BV6256" s="5" t="s">
        <v>665</v>
      </c>
      <c r="BW6256" s="5" t="s">
        <v>11470</v>
      </c>
    </row>
    <row r="6257" spans="51:75" x14ac:dyDescent="0.3">
      <c r="AY6257" s="12" t="e">
        <f>VLOOKUP(C6257,#REF!, 2,FALSE)</f>
        <v>#REF!</v>
      </c>
      <c r="BM6257" s="5" t="s">
        <v>11471</v>
      </c>
      <c r="BN6257" s="5" t="s">
        <v>615</v>
      </c>
      <c r="BO6257" s="5" t="s">
        <v>7508</v>
      </c>
      <c r="BU6257" s="5" t="s">
        <v>11471</v>
      </c>
      <c r="BV6257" s="5" t="s">
        <v>615</v>
      </c>
      <c r="BW6257" s="5" t="s">
        <v>7508</v>
      </c>
    </row>
    <row r="6258" spans="51:75" x14ac:dyDescent="0.3">
      <c r="AY6258" s="12" t="e">
        <f>VLOOKUP(C6258,#REF!, 2,FALSE)</f>
        <v>#REF!</v>
      </c>
      <c r="BM6258" s="5" t="s">
        <v>11472</v>
      </c>
      <c r="BN6258" s="5" t="s">
        <v>615</v>
      </c>
      <c r="BO6258" s="5" t="s">
        <v>8139</v>
      </c>
      <c r="BU6258" s="5" t="s">
        <v>11472</v>
      </c>
      <c r="BV6258" s="5" t="s">
        <v>615</v>
      </c>
      <c r="BW6258" s="5" t="s">
        <v>8139</v>
      </c>
    </row>
    <row r="6259" spans="51:75" x14ac:dyDescent="0.3">
      <c r="AY6259" s="12" t="e">
        <f>VLOOKUP(C6259,#REF!, 2,FALSE)</f>
        <v>#REF!</v>
      </c>
      <c r="BM6259" s="5" t="s">
        <v>11473</v>
      </c>
      <c r="BN6259" s="5" t="s">
        <v>665</v>
      </c>
      <c r="BO6259" s="5" t="s">
        <v>8137</v>
      </c>
      <c r="BU6259" s="5" t="s">
        <v>11473</v>
      </c>
      <c r="BV6259" s="5" t="s">
        <v>665</v>
      </c>
      <c r="BW6259" s="5" t="s">
        <v>8137</v>
      </c>
    </row>
    <row r="6260" spans="51:75" x14ac:dyDescent="0.3">
      <c r="AY6260" s="12" t="e">
        <f>VLOOKUP(C6260,#REF!, 2,FALSE)</f>
        <v>#REF!</v>
      </c>
      <c r="BM6260" s="5" t="s">
        <v>11474</v>
      </c>
      <c r="BN6260" s="5" t="s">
        <v>665</v>
      </c>
      <c r="BO6260" s="5" t="s">
        <v>2986</v>
      </c>
      <c r="BU6260" s="5" t="s">
        <v>11474</v>
      </c>
      <c r="BV6260" s="5" t="s">
        <v>665</v>
      </c>
      <c r="BW6260" s="5" t="s">
        <v>2986</v>
      </c>
    </row>
    <row r="6261" spans="51:75" x14ac:dyDescent="0.3">
      <c r="AY6261" s="12" t="e">
        <f>VLOOKUP(C6261,#REF!, 2,FALSE)</f>
        <v>#REF!</v>
      </c>
      <c r="BM6261" s="5" t="s">
        <v>11475</v>
      </c>
      <c r="BN6261" s="5" t="s">
        <v>623</v>
      </c>
      <c r="BO6261" s="5" t="s">
        <v>11476</v>
      </c>
      <c r="BU6261" s="5" t="s">
        <v>11475</v>
      </c>
      <c r="BV6261" s="5" t="s">
        <v>623</v>
      </c>
      <c r="BW6261" s="5" t="s">
        <v>11476</v>
      </c>
    </row>
    <row r="6262" spans="51:75" x14ac:dyDescent="0.3">
      <c r="AY6262" s="12" t="e">
        <f>VLOOKUP(C6262,#REF!, 2,FALSE)</f>
        <v>#REF!</v>
      </c>
      <c r="BM6262" s="5" t="s">
        <v>393</v>
      </c>
      <c r="BN6262" s="5" t="s">
        <v>664</v>
      </c>
      <c r="BO6262" s="5" t="s">
        <v>11477</v>
      </c>
      <c r="BU6262" s="5" t="s">
        <v>393</v>
      </c>
      <c r="BV6262" s="5" t="s">
        <v>664</v>
      </c>
      <c r="BW6262" s="5" t="s">
        <v>11477</v>
      </c>
    </row>
    <row r="6263" spans="51:75" x14ac:dyDescent="0.3">
      <c r="AY6263" s="12" t="e">
        <f>VLOOKUP(C6263,#REF!, 2,FALSE)</f>
        <v>#REF!</v>
      </c>
      <c r="BM6263" s="5" t="s">
        <v>11478</v>
      </c>
      <c r="BN6263" s="5" t="s">
        <v>627</v>
      </c>
      <c r="BO6263" s="5" t="s">
        <v>1739</v>
      </c>
      <c r="BU6263" s="5" t="s">
        <v>11478</v>
      </c>
      <c r="BV6263" s="5" t="s">
        <v>627</v>
      </c>
      <c r="BW6263" s="5" t="s">
        <v>1739</v>
      </c>
    </row>
    <row r="6264" spans="51:75" x14ac:dyDescent="0.3">
      <c r="AY6264" s="12" t="e">
        <f>VLOOKUP(C6264,#REF!, 2,FALSE)</f>
        <v>#REF!</v>
      </c>
      <c r="BM6264" s="5" t="s">
        <v>11479</v>
      </c>
      <c r="BN6264" s="5" t="s">
        <v>926</v>
      </c>
      <c r="BO6264" s="5" t="s">
        <v>11476</v>
      </c>
      <c r="BU6264" s="5" t="s">
        <v>11479</v>
      </c>
      <c r="BV6264" s="5" t="s">
        <v>926</v>
      </c>
      <c r="BW6264" s="5" t="s">
        <v>11476</v>
      </c>
    </row>
    <row r="6265" spans="51:75" x14ac:dyDescent="0.3">
      <c r="AY6265" s="12" t="e">
        <f>VLOOKUP(C6265,#REF!, 2,FALSE)</f>
        <v>#REF!</v>
      </c>
      <c r="BM6265" s="5" t="s">
        <v>11480</v>
      </c>
      <c r="BN6265" s="5" t="s">
        <v>813</v>
      </c>
      <c r="BO6265" s="5" t="s">
        <v>11481</v>
      </c>
      <c r="BU6265" s="5" t="s">
        <v>11480</v>
      </c>
      <c r="BV6265" s="5" t="s">
        <v>813</v>
      </c>
      <c r="BW6265" s="5" t="s">
        <v>11481</v>
      </c>
    </row>
    <row r="6266" spans="51:75" x14ac:dyDescent="0.3">
      <c r="AY6266" s="12" t="e">
        <f>VLOOKUP(C6266,#REF!, 2,FALSE)</f>
        <v>#REF!</v>
      </c>
      <c r="BM6266" s="5" t="s">
        <v>394</v>
      </c>
      <c r="BN6266" s="5" t="s">
        <v>623</v>
      </c>
      <c r="BO6266" s="5" t="s">
        <v>11482</v>
      </c>
      <c r="BU6266" s="5" t="s">
        <v>394</v>
      </c>
      <c r="BV6266" s="5" t="s">
        <v>623</v>
      </c>
      <c r="BW6266" s="5" t="s">
        <v>11482</v>
      </c>
    </row>
    <row r="6267" spans="51:75" x14ac:dyDescent="0.3">
      <c r="AY6267" s="12" t="e">
        <f>VLOOKUP(C6267,#REF!, 2,FALSE)</f>
        <v>#REF!</v>
      </c>
      <c r="BM6267" s="5" t="s">
        <v>395</v>
      </c>
      <c r="BN6267" s="5" t="s">
        <v>670</v>
      </c>
      <c r="BO6267" s="5" t="s">
        <v>8377</v>
      </c>
      <c r="BU6267" s="5" t="s">
        <v>395</v>
      </c>
      <c r="BV6267" s="5" t="s">
        <v>670</v>
      </c>
      <c r="BW6267" s="5" t="s">
        <v>8377</v>
      </c>
    </row>
    <row r="6268" spans="51:75" x14ac:dyDescent="0.3">
      <c r="AY6268" s="12" t="e">
        <f>VLOOKUP(C6268,#REF!, 2,FALSE)</f>
        <v>#REF!</v>
      </c>
      <c r="BM6268" s="5" t="s">
        <v>11483</v>
      </c>
      <c r="BN6268" s="5" t="s">
        <v>786</v>
      </c>
      <c r="BO6268" s="5" t="s">
        <v>8227</v>
      </c>
      <c r="BU6268" s="5" t="s">
        <v>11483</v>
      </c>
      <c r="BV6268" s="5" t="s">
        <v>786</v>
      </c>
      <c r="BW6268" s="5" t="s">
        <v>8227</v>
      </c>
    </row>
    <row r="6269" spans="51:75" x14ac:dyDescent="0.3">
      <c r="AY6269" s="12" t="e">
        <f>VLOOKUP(C6269,#REF!, 2,FALSE)</f>
        <v>#REF!</v>
      </c>
      <c r="BM6269" s="5" t="s">
        <v>396</v>
      </c>
      <c r="BN6269" s="5" t="s">
        <v>665</v>
      </c>
      <c r="BO6269" s="5" t="s">
        <v>2986</v>
      </c>
      <c r="BU6269" s="5" t="s">
        <v>396</v>
      </c>
      <c r="BV6269" s="5" t="s">
        <v>665</v>
      </c>
      <c r="BW6269" s="5" t="s">
        <v>2986</v>
      </c>
    </row>
    <row r="6270" spans="51:75" x14ac:dyDescent="0.3">
      <c r="AY6270" s="12" t="e">
        <f>VLOOKUP(C6270,#REF!, 2,FALSE)</f>
        <v>#REF!</v>
      </c>
      <c r="BM6270" s="5" t="s">
        <v>11484</v>
      </c>
      <c r="BN6270" s="5" t="s">
        <v>800</v>
      </c>
      <c r="BO6270" s="5" t="s">
        <v>11485</v>
      </c>
      <c r="BU6270" s="5" t="s">
        <v>11484</v>
      </c>
      <c r="BV6270" s="5" t="s">
        <v>800</v>
      </c>
      <c r="BW6270" s="5" t="s">
        <v>11485</v>
      </c>
    </row>
    <row r="6271" spans="51:75" x14ac:dyDescent="0.3">
      <c r="AY6271" s="12" t="e">
        <f>VLOOKUP(C6271,#REF!, 2,FALSE)</f>
        <v>#REF!</v>
      </c>
      <c r="BM6271" s="5" t="s">
        <v>11486</v>
      </c>
      <c r="BN6271" s="5" t="s">
        <v>665</v>
      </c>
      <c r="BO6271" s="5" t="s">
        <v>2986</v>
      </c>
      <c r="BU6271" s="5" t="s">
        <v>11486</v>
      </c>
      <c r="BV6271" s="5" t="s">
        <v>665</v>
      </c>
      <c r="BW6271" s="5" t="s">
        <v>2986</v>
      </c>
    </row>
    <row r="6272" spans="51:75" x14ac:dyDescent="0.3">
      <c r="AY6272" s="12" t="e">
        <f>VLOOKUP(C6272,#REF!, 2,FALSE)</f>
        <v>#REF!</v>
      </c>
      <c r="BM6272" s="5" t="s">
        <v>397</v>
      </c>
      <c r="BN6272" s="5" t="s">
        <v>665</v>
      </c>
      <c r="BO6272" s="5" t="s">
        <v>11487</v>
      </c>
      <c r="BU6272" s="5" t="s">
        <v>397</v>
      </c>
      <c r="BV6272" s="5" t="s">
        <v>665</v>
      </c>
      <c r="BW6272" s="5" t="s">
        <v>11487</v>
      </c>
    </row>
    <row r="6273" spans="51:75" x14ac:dyDescent="0.3">
      <c r="AY6273" s="12" t="e">
        <f>VLOOKUP(C6273,#REF!, 2,FALSE)</f>
        <v>#REF!</v>
      </c>
      <c r="BM6273" s="5" t="s">
        <v>11489</v>
      </c>
      <c r="BN6273" s="5" t="s">
        <v>628</v>
      </c>
      <c r="BO6273" s="5" t="s">
        <v>5433</v>
      </c>
      <c r="BU6273" s="5" t="s">
        <v>11489</v>
      </c>
      <c r="BV6273" s="5" t="s">
        <v>628</v>
      </c>
      <c r="BW6273" s="5" t="s">
        <v>5433</v>
      </c>
    </row>
    <row r="6274" spans="51:75" x14ac:dyDescent="0.3">
      <c r="AY6274" s="12" t="e">
        <f>VLOOKUP(C6274,#REF!, 2,FALSE)</f>
        <v>#REF!</v>
      </c>
      <c r="BM6274" s="5" t="s">
        <v>11490</v>
      </c>
      <c r="BN6274" s="5" t="s">
        <v>783</v>
      </c>
      <c r="BO6274" s="5" t="s">
        <v>3810</v>
      </c>
      <c r="BU6274" s="5" t="s">
        <v>11490</v>
      </c>
      <c r="BV6274" s="5" t="s">
        <v>783</v>
      </c>
      <c r="BW6274" s="5" t="s">
        <v>3810</v>
      </c>
    </row>
    <row r="6275" spans="51:75" x14ac:dyDescent="0.3">
      <c r="AY6275" s="12" t="e">
        <f>VLOOKUP(C6275,#REF!, 2,FALSE)</f>
        <v>#REF!</v>
      </c>
      <c r="BM6275" s="5" t="s">
        <v>11491</v>
      </c>
      <c r="BN6275" s="5" t="s">
        <v>669</v>
      </c>
      <c r="BO6275" s="5" t="s">
        <v>11492</v>
      </c>
      <c r="BU6275" s="5" t="s">
        <v>11491</v>
      </c>
      <c r="BV6275" s="5" t="s">
        <v>669</v>
      </c>
      <c r="BW6275" s="5" t="s">
        <v>11492</v>
      </c>
    </row>
    <row r="6276" spans="51:75" x14ac:dyDescent="0.3">
      <c r="AY6276" s="12" t="e">
        <f>VLOOKUP(C6276,#REF!, 2,FALSE)</f>
        <v>#REF!</v>
      </c>
      <c r="BM6276" s="5" t="s">
        <v>11493</v>
      </c>
      <c r="BN6276" s="5" t="s">
        <v>790</v>
      </c>
      <c r="BO6276" s="5" t="s">
        <v>7044</v>
      </c>
      <c r="BU6276" s="5" t="s">
        <v>11493</v>
      </c>
      <c r="BV6276" s="5" t="s">
        <v>790</v>
      </c>
      <c r="BW6276" s="5" t="s">
        <v>7044</v>
      </c>
    </row>
    <row r="6277" spans="51:75" x14ac:dyDescent="0.3">
      <c r="AY6277" s="12" t="e">
        <f>VLOOKUP(C6277,#REF!, 2,FALSE)</f>
        <v>#REF!</v>
      </c>
      <c r="BM6277" s="5" t="s">
        <v>2035</v>
      </c>
      <c r="BN6277" s="5" t="s">
        <v>931</v>
      </c>
      <c r="BO6277" s="5" t="s">
        <v>11494</v>
      </c>
      <c r="BU6277" s="5" t="s">
        <v>2035</v>
      </c>
      <c r="BV6277" s="5" t="s">
        <v>931</v>
      </c>
      <c r="BW6277" s="5" t="s">
        <v>11494</v>
      </c>
    </row>
    <row r="6278" spans="51:75" x14ac:dyDescent="0.3">
      <c r="AY6278" s="12" t="e">
        <f>VLOOKUP(C6278,#REF!, 2,FALSE)</f>
        <v>#REF!</v>
      </c>
      <c r="BM6278" s="5" t="s">
        <v>11495</v>
      </c>
      <c r="BN6278" s="5" t="s">
        <v>931</v>
      </c>
      <c r="BO6278" s="5" t="s">
        <v>9139</v>
      </c>
      <c r="BU6278" s="5" t="s">
        <v>11495</v>
      </c>
      <c r="BV6278" s="5" t="s">
        <v>931</v>
      </c>
      <c r="BW6278" s="5" t="s">
        <v>9139</v>
      </c>
    </row>
    <row r="6279" spans="51:75" x14ac:dyDescent="0.3">
      <c r="AY6279" s="12" t="e">
        <f>VLOOKUP(C6279,#REF!, 2,FALSE)</f>
        <v>#REF!</v>
      </c>
      <c r="BM6279" s="5" t="s">
        <v>11496</v>
      </c>
      <c r="BN6279" s="5" t="s">
        <v>929</v>
      </c>
      <c r="BO6279" s="5" t="s">
        <v>8295</v>
      </c>
      <c r="BU6279" s="5" t="s">
        <v>11496</v>
      </c>
      <c r="BV6279" s="5" t="s">
        <v>929</v>
      </c>
      <c r="BW6279" s="5" t="s">
        <v>8295</v>
      </c>
    </row>
    <row r="6280" spans="51:75" x14ac:dyDescent="0.3">
      <c r="AY6280" s="12" t="e">
        <f>VLOOKUP(C6280,#REF!, 2,FALSE)</f>
        <v>#REF!</v>
      </c>
      <c r="BM6280" s="5" t="s">
        <v>11497</v>
      </c>
      <c r="BN6280" s="5" t="s">
        <v>931</v>
      </c>
      <c r="BO6280" s="5" t="s">
        <v>11419</v>
      </c>
      <c r="BU6280" s="5" t="s">
        <v>11497</v>
      </c>
      <c r="BV6280" s="5" t="s">
        <v>931</v>
      </c>
      <c r="BW6280" s="5" t="s">
        <v>11419</v>
      </c>
    </row>
    <row r="6281" spans="51:75" x14ac:dyDescent="0.3">
      <c r="AY6281" s="12" t="e">
        <f>VLOOKUP(C6281,#REF!, 2,FALSE)</f>
        <v>#REF!</v>
      </c>
      <c r="BM6281" s="5" t="s">
        <v>11498</v>
      </c>
      <c r="BN6281" s="5" t="s">
        <v>3261</v>
      </c>
      <c r="BO6281" s="5" t="s">
        <v>11499</v>
      </c>
      <c r="BU6281" s="5" t="s">
        <v>11498</v>
      </c>
      <c r="BV6281" s="5" t="s">
        <v>3261</v>
      </c>
      <c r="BW6281" s="5" t="s">
        <v>11499</v>
      </c>
    </row>
    <row r="6282" spans="51:75" x14ac:dyDescent="0.3">
      <c r="AY6282" s="12" t="e">
        <f>VLOOKUP(C6282,#REF!, 2,FALSE)</f>
        <v>#REF!</v>
      </c>
      <c r="BM6282" s="5" t="s">
        <v>11500</v>
      </c>
      <c r="BN6282" s="5" t="s">
        <v>1006</v>
      </c>
      <c r="BO6282" s="5" t="s">
        <v>11501</v>
      </c>
      <c r="BU6282" s="5" t="s">
        <v>11500</v>
      </c>
      <c r="BV6282" s="5" t="s">
        <v>1006</v>
      </c>
      <c r="BW6282" s="5" t="s">
        <v>11501</v>
      </c>
    </row>
    <row r="6283" spans="51:75" x14ac:dyDescent="0.3">
      <c r="AY6283" s="12" t="e">
        <f>VLOOKUP(C6283,#REF!, 2,FALSE)</f>
        <v>#REF!</v>
      </c>
      <c r="BM6283" s="5" t="s">
        <v>11502</v>
      </c>
      <c r="BN6283" s="5" t="s">
        <v>1006</v>
      </c>
      <c r="BO6283" s="5" t="s">
        <v>11504</v>
      </c>
      <c r="BU6283" s="5" t="s">
        <v>11502</v>
      </c>
      <c r="BV6283" s="5" t="s">
        <v>1006</v>
      </c>
      <c r="BW6283" s="5" t="s">
        <v>11504</v>
      </c>
    </row>
    <row r="6284" spans="51:75" x14ac:dyDescent="0.3">
      <c r="AY6284" s="12" t="e">
        <f>VLOOKUP(C6284,#REF!, 2,FALSE)</f>
        <v>#REF!</v>
      </c>
      <c r="BM6284" s="5" t="s">
        <v>11505</v>
      </c>
      <c r="BN6284" s="5" t="s">
        <v>1006</v>
      </c>
      <c r="BO6284" s="5" t="s">
        <v>2986</v>
      </c>
      <c r="BU6284" s="5" t="s">
        <v>11505</v>
      </c>
      <c r="BV6284" s="5" t="s">
        <v>1006</v>
      </c>
      <c r="BW6284" s="5" t="s">
        <v>2986</v>
      </c>
    </row>
    <row r="6285" spans="51:75" x14ac:dyDescent="0.3">
      <c r="AY6285" s="12" t="e">
        <f>VLOOKUP(C6285,#REF!, 2,FALSE)</f>
        <v>#REF!</v>
      </c>
      <c r="BM6285" s="5" t="s">
        <v>11506</v>
      </c>
      <c r="BN6285" s="5" t="s">
        <v>1522</v>
      </c>
      <c r="BO6285" s="5" t="s">
        <v>2986</v>
      </c>
      <c r="BU6285" s="5" t="s">
        <v>11506</v>
      </c>
      <c r="BV6285" s="5" t="s">
        <v>1522</v>
      </c>
      <c r="BW6285" s="5" t="s">
        <v>2986</v>
      </c>
    </row>
    <row r="6286" spans="51:75" x14ac:dyDescent="0.3">
      <c r="AY6286" s="12" t="e">
        <f>VLOOKUP(C6286,#REF!, 2,FALSE)</f>
        <v>#REF!</v>
      </c>
      <c r="BM6286" s="5" t="s">
        <v>11507</v>
      </c>
      <c r="BN6286" s="5" t="s">
        <v>1272</v>
      </c>
      <c r="BO6286" s="5" t="s">
        <v>9144</v>
      </c>
      <c r="BU6286" s="5" t="s">
        <v>11507</v>
      </c>
      <c r="BV6286" s="5" t="s">
        <v>1272</v>
      </c>
      <c r="BW6286" s="5" t="s">
        <v>9144</v>
      </c>
    </row>
    <row r="6287" spans="51:75" x14ac:dyDescent="0.3">
      <c r="AY6287" s="12" t="e">
        <f>VLOOKUP(C6287,#REF!, 2,FALSE)</f>
        <v>#REF!</v>
      </c>
      <c r="BM6287" s="5" t="s">
        <v>11508</v>
      </c>
      <c r="BN6287" s="5" t="s">
        <v>1522</v>
      </c>
      <c r="BO6287" s="5" t="s">
        <v>8692</v>
      </c>
      <c r="BU6287" s="5" t="s">
        <v>11508</v>
      </c>
      <c r="BV6287" s="5" t="s">
        <v>1522</v>
      </c>
      <c r="BW6287" s="5" t="s">
        <v>8692</v>
      </c>
    </row>
    <row r="6288" spans="51:75" x14ac:dyDescent="0.3">
      <c r="AY6288" s="12" t="e">
        <f>VLOOKUP(C6288,#REF!, 2,FALSE)</f>
        <v>#REF!</v>
      </c>
      <c r="BM6288" s="5" t="s">
        <v>11510</v>
      </c>
      <c r="BN6288" s="5" t="s">
        <v>865</v>
      </c>
      <c r="BO6288" s="5" t="s">
        <v>6835</v>
      </c>
      <c r="BU6288" s="5" t="s">
        <v>11510</v>
      </c>
      <c r="BV6288" s="5" t="s">
        <v>865</v>
      </c>
      <c r="BW6288" s="5" t="s">
        <v>6835</v>
      </c>
    </row>
    <row r="6289" spans="51:75" x14ac:dyDescent="0.3">
      <c r="AY6289" s="12" t="e">
        <f>VLOOKUP(C6289,#REF!, 2,FALSE)</f>
        <v>#REF!</v>
      </c>
      <c r="BM6289" s="5" t="s">
        <v>11511</v>
      </c>
      <c r="BN6289" s="5" t="s">
        <v>865</v>
      </c>
      <c r="BO6289" s="5" t="s">
        <v>1607</v>
      </c>
      <c r="BU6289" s="5" t="s">
        <v>11511</v>
      </c>
      <c r="BV6289" s="5" t="s">
        <v>865</v>
      </c>
      <c r="BW6289" s="5" t="s">
        <v>1607</v>
      </c>
    </row>
    <row r="6290" spans="51:75" x14ac:dyDescent="0.3">
      <c r="AY6290" s="12" t="e">
        <f>VLOOKUP(C6290,#REF!, 2,FALSE)</f>
        <v>#REF!</v>
      </c>
      <c r="BM6290" s="5" t="s">
        <v>11512</v>
      </c>
      <c r="BN6290" s="5" t="s">
        <v>718</v>
      </c>
      <c r="BO6290" s="5" t="s">
        <v>7812</v>
      </c>
      <c r="BU6290" s="5" t="s">
        <v>11512</v>
      </c>
      <c r="BV6290" s="5" t="s">
        <v>718</v>
      </c>
      <c r="BW6290" s="5" t="s">
        <v>7812</v>
      </c>
    </row>
    <row r="6291" spans="51:75" x14ac:dyDescent="0.3">
      <c r="AY6291" s="12" t="e">
        <f>VLOOKUP(C6291,#REF!, 2,FALSE)</f>
        <v>#REF!</v>
      </c>
      <c r="BM6291" s="5" t="s">
        <v>11513</v>
      </c>
      <c r="BN6291" s="5" t="s">
        <v>865</v>
      </c>
      <c r="BO6291" s="5" t="s">
        <v>3585</v>
      </c>
      <c r="BU6291" s="5" t="s">
        <v>11513</v>
      </c>
      <c r="BV6291" s="5" t="s">
        <v>865</v>
      </c>
      <c r="BW6291" s="5" t="s">
        <v>3585</v>
      </c>
    </row>
    <row r="6292" spans="51:75" x14ac:dyDescent="0.3">
      <c r="AY6292" s="12" t="e">
        <f>VLOOKUP(C6292,#REF!, 2,FALSE)</f>
        <v>#REF!</v>
      </c>
      <c r="BM6292" s="5" t="s">
        <v>11514</v>
      </c>
      <c r="BN6292" s="5" t="s">
        <v>1006</v>
      </c>
      <c r="BO6292" s="5" t="s">
        <v>2986</v>
      </c>
      <c r="BU6292" s="5" t="s">
        <v>11514</v>
      </c>
      <c r="BV6292" s="5" t="s">
        <v>1006</v>
      </c>
      <c r="BW6292" s="5" t="s">
        <v>2986</v>
      </c>
    </row>
    <row r="6293" spans="51:75" x14ac:dyDescent="0.3">
      <c r="AY6293" s="12" t="e">
        <f>VLOOKUP(C6293,#REF!, 2,FALSE)</f>
        <v>#REF!</v>
      </c>
      <c r="BM6293" s="5" t="s">
        <v>11515</v>
      </c>
      <c r="BN6293" s="5" t="s">
        <v>1006</v>
      </c>
      <c r="BO6293" s="5" t="s">
        <v>2986</v>
      </c>
      <c r="BU6293" s="5" t="s">
        <v>11515</v>
      </c>
      <c r="BV6293" s="5" t="s">
        <v>1006</v>
      </c>
      <c r="BW6293" s="5" t="s">
        <v>2986</v>
      </c>
    </row>
    <row r="6294" spans="51:75" x14ac:dyDescent="0.3">
      <c r="AY6294" s="12" t="e">
        <f>VLOOKUP(C6294,#REF!, 2,FALSE)</f>
        <v>#REF!</v>
      </c>
      <c r="BM6294" s="5" t="s">
        <v>11516</v>
      </c>
      <c r="BN6294" s="5" t="s">
        <v>621</v>
      </c>
      <c r="BO6294" s="5" t="s">
        <v>2986</v>
      </c>
      <c r="BU6294" s="5" t="s">
        <v>11516</v>
      </c>
      <c r="BV6294" s="5" t="s">
        <v>621</v>
      </c>
      <c r="BW6294" s="5" t="s">
        <v>2986</v>
      </c>
    </row>
    <row r="6295" spans="51:75" x14ac:dyDescent="0.3">
      <c r="AY6295" s="12" t="e">
        <f>VLOOKUP(C6295,#REF!, 2,FALSE)</f>
        <v>#REF!</v>
      </c>
      <c r="BM6295" s="5" t="s">
        <v>11517</v>
      </c>
      <c r="BN6295" s="5" t="s">
        <v>664</v>
      </c>
      <c r="BO6295" s="5" t="s">
        <v>1502</v>
      </c>
      <c r="BU6295" s="5" t="s">
        <v>11517</v>
      </c>
      <c r="BV6295" s="5" t="s">
        <v>664</v>
      </c>
      <c r="BW6295" s="5" t="s">
        <v>1502</v>
      </c>
    </row>
    <row r="6296" spans="51:75" x14ac:dyDescent="0.3">
      <c r="AY6296" s="12" t="e">
        <f>VLOOKUP(C6296,#REF!, 2,FALSE)</f>
        <v>#REF!</v>
      </c>
      <c r="BM6296" s="5" t="s">
        <v>11519</v>
      </c>
      <c r="BN6296" s="5" t="s">
        <v>615</v>
      </c>
      <c r="BO6296" s="5" t="s">
        <v>5311</v>
      </c>
      <c r="BU6296" s="5" t="s">
        <v>11519</v>
      </c>
      <c r="BV6296" s="5" t="s">
        <v>615</v>
      </c>
      <c r="BW6296" s="5" t="s">
        <v>5311</v>
      </c>
    </row>
    <row r="6297" spans="51:75" x14ac:dyDescent="0.3">
      <c r="AY6297" s="12" t="e">
        <f>VLOOKUP(C6297,#REF!, 2,FALSE)</f>
        <v>#REF!</v>
      </c>
      <c r="BM6297" s="5" t="s">
        <v>2036</v>
      </c>
      <c r="BN6297" s="5" t="s">
        <v>664</v>
      </c>
      <c r="BO6297" s="5" t="s">
        <v>2986</v>
      </c>
      <c r="BU6297" s="5" t="s">
        <v>2036</v>
      </c>
      <c r="BV6297" s="5" t="s">
        <v>664</v>
      </c>
      <c r="BW6297" s="5" t="s">
        <v>2986</v>
      </c>
    </row>
    <row r="6298" spans="51:75" x14ac:dyDescent="0.3">
      <c r="AY6298" s="12" t="e">
        <f>VLOOKUP(C6298,#REF!, 2,FALSE)</f>
        <v>#REF!</v>
      </c>
      <c r="BM6298" s="5" t="s">
        <v>2037</v>
      </c>
      <c r="BN6298" s="5" t="s">
        <v>642</v>
      </c>
      <c r="BO6298" s="5" t="s">
        <v>2986</v>
      </c>
      <c r="BU6298" s="5" t="s">
        <v>2037</v>
      </c>
      <c r="BV6298" s="5" t="s">
        <v>642</v>
      </c>
      <c r="BW6298" s="5" t="s">
        <v>2986</v>
      </c>
    </row>
    <row r="6299" spans="51:75" x14ac:dyDescent="0.3">
      <c r="AY6299" s="12" t="e">
        <f>VLOOKUP(C6299,#REF!, 2,FALSE)</f>
        <v>#REF!</v>
      </c>
      <c r="BM6299" s="5" t="s">
        <v>11520</v>
      </c>
      <c r="BN6299" s="5" t="s">
        <v>639</v>
      </c>
      <c r="BO6299" s="5" t="s">
        <v>11521</v>
      </c>
      <c r="BU6299" s="5" t="s">
        <v>11520</v>
      </c>
      <c r="BV6299" s="5" t="s">
        <v>639</v>
      </c>
      <c r="BW6299" s="5" t="s">
        <v>11521</v>
      </c>
    </row>
    <row r="6300" spans="51:75" x14ac:dyDescent="0.3">
      <c r="AY6300" s="12" t="e">
        <f>VLOOKUP(C6300,#REF!, 2,FALSE)</f>
        <v>#REF!</v>
      </c>
      <c r="BM6300" s="5" t="s">
        <v>11522</v>
      </c>
      <c r="BN6300" s="5" t="s">
        <v>639</v>
      </c>
      <c r="BO6300" s="5" t="s">
        <v>2986</v>
      </c>
      <c r="BU6300" s="5" t="s">
        <v>11522</v>
      </c>
      <c r="BV6300" s="5" t="s">
        <v>639</v>
      </c>
      <c r="BW6300" s="5" t="s">
        <v>2986</v>
      </c>
    </row>
    <row r="6301" spans="51:75" x14ac:dyDescent="0.3">
      <c r="AY6301" s="12" t="e">
        <f>VLOOKUP(C6301,#REF!, 2,FALSE)</f>
        <v>#REF!</v>
      </c>
      <c r="BM6301" s="5" t="s">
        <v>431</v>
      </c>
      <c r="BN6301" s="5" t="s">
        <v>627</v>
      </c>
      <c r="BO6301" s="5" t="s">
        <v>11523</v>
      </c>
      <c r="BU6301" s="5" t="s">
        <v>431</v>
      </c>
      <c r="BV6301" s="5" t="s">
        <v>627</v>
      </c>
      <c r="BW6301" s="5" t="s">
        <v>11523</v>
      </c>
    </row>
    <row r="6302" spans="51:75" x14ac:dyDescent="0.3">
      <c r="AY6302" s="12" t="e">
        <f>VLOOKUP(C6302,#REF!, 2,FALSE)</f>
        <v>#REF!</v>
      </c>
      <c r="BM6302" s="5" t="s">
        <v>11524</v>
      </c>
      <c r="BN6302" s="5" t="s">
        <v>633</v>
      </c>
      <c r="BO6302" s="5" t="s">
        <v>2828</v>
      </c>
      <c r="BU6302" s="5" t="s">
        <v>11524</v>
      </c>
      <c r="BV6302" s="5" t="s">
        <v>633</v>
      </c>
      <c r="BW6302" s="5" t="s">
        <v>2828</v>
      </c>
    </row>
    <row r="6303" spans="51:75" x14ac:dyDescent="0.3">
      <c r="AY6303" s="12" t="e">
        <f>VLOOKUP(C6303,#REF!, 2,FALSE)</f>
        <v>#REF!</v>
      </c>
      <c r="BM6303" s="5" t="s">
        <v>11525</v>
      </c>
      <c r="BN6303" s="5" t="s">
        <v>627</v>
      </c>
      <c r="BO6303" s="5" t="s">
        <v>2100</v>
      </c>
      <c r="BU6303" s="5" t="s">
        <v>11525</v>
      </c>
      <c r="BV6303" s="5" t="s">
        <v>627</v>
      </c>
      <c r="BW6303" s="5" t="s">
        <v>2100</v>
      </c>
    </row>
    <row r="6304" spans="51:75" x14ac:dyDescent="0.3">
      <c r="AY6304" s="12" t="e">
        <f>VLOOKUP(C6304,#REF!, 2,FALSE)</f>
        <v>#REF!</v>
      </c>
      <c r="BM6304" s="5" t="s">
        <v>11526</v>
      </c>
      <c r="BN6304" s="5" t="s">
        <v>1272</v>
      </c>
      <c r="BO6304" s="5" t="s">
        <v>922</v>
      </c>
      <c r="BU6304" s="5" t="s">
        <v>11526</v>
      </c>
      <c r="BV6304" s="5" t="s">
        <v>1272</v>
      </c>
      <c r="BW6304" s="5" t="s">
        <v>922</v>
      </c>
    </row>
    <row r="6305" spans="51:75" x14ac:dyDescent="0.3">
      <c r="AY6305" s="12" t="e">
        <f>VLOOKUP(C6305,#REF!, 2,FALSE)</f>
        <v>#REF!</v>
      </c>
      <c r="BM6305" s="5" t="s">
        <v>11527</v>
      </c>
      <c r="BN6305" s="5" t="s">
        <v>664</v>
      </c>
      <c r="BO6305" s="5" t="s">
        <v>4080</v>
      </c>
      <c r="BU6305" s="5" t="s">
        <v>11527</v>
      </c>
      <c r="BV6305" s="5" t="s">
        <v>664</v>
      </c>
      <c r="BW6305" s="5" t="s">
        <v>4080</v>
      </c>
    </row>
    <row r="6306" spans="51:75" x14ac:dyDescent="0.3">
      <c r="AY6306" s="12" t="e">
        <f>VLOOKUP(C6306,#REF!, 2,FALSE)</f>
        <v>#REF!</v>
      </c>
      <c r="BM6306" s="5" t="s">
        <v>11528</v>
      </c>
      <c r="BN6306" s="5" t="s">
        <v>786</v>
      </c>
      <c r="BO6306" s="5" t="s">
        <v>728</v>
      </c>
      <c r="BU6306" s="5" t="s">
        <v>11528</v>
      </c>
      <c r="BV6306" s="5" t="s">
        <v>786</v>
      </c>
      <c r="BW6306" s="5" t="s">
        <v>728</v>
      </c>
    </row>
    <row r="6307" spans="51:75" x14ac:dyDescent="0.3">
      <c r="AY6307" s="12" t="e">
        <f>VLOOKUP(C6307,#REF!, 2,FALSE)</f>
        <v>#REF!</v>
      </c>
      <c r="BM6307" s="5" t="s">
        <v>11529</v>
      </c>
      <c r="BN6307" s="5" t="s">
        <v>1006</v>
      </c>
      <c r="BO6307" s="5" t="s">
        <v>2986</v>
      </c>
      <c r="BU6307" s="5" t="s">
        <v>11529</v>
      </c>
      <c r="BV6307" s="5" t="s">
        <v>1006</v>
      </c>
      <c r="BW6307" s="5" t="s">
        <v>2986</v>
      </c>
    </row>
    <row r="6308" spans="51:75" x14ac:dyDescent="0.3">
      <c r="AY6308" s="12" t="e">
        <f>VLOOKUP(C6308,#REF!, 2,FALSE)</f>
        <v>#REF!</v>
      </c>
      <c r="BM6308" s="5" t="s">
        <v>11530</v>
      </c>
      <c r="BN6308" s="5" t="s">
        <v>1006</v>
      </c>
      <c r="BO6308" s="5" t="s">
        <v>2986</v>
      </c>
      <c r="BU6308" s="5" t="s">
        <v>11530</v>
      </c>
      <c r="BV6308" s="5" t="s">
        <v>1006</v>
      </c>
      <c r="BW6308" s="5" t="s">
        <v>2986</v>
      </c>
    </row>
    <row r="6309" spans="51:75" x14ac:dyDescent="0.3">
      <c r="AY6309" s="12" t="e">
        <f>VLOOKUP(C6309,#REF!, 2,FALSE)</f>
        <v>#REF!</v>
      </c>
      <c r="BM6309" s="5" t="s">
        <v>11531</v>
      </c>
      <c r="BN6309" s="5" t="s">
        <v>718</v>
      </c>
      <c r="BO6309" s="5" t="s">
        <v>1406</v>
      </c>
      <c r="BU6309" s="5" t="s">
        <v>11531</v>
      </c>
      <c r="BV6309" s="5" t="s">
        <v>718</v>
      </c>
      <c r="BW6309" s="5" t="s">
        <v>1406</v>
      </c>
    </row>
    <row r="6310" spans="51:75" x14ac:dyDescent="0.3">
      <c r="AY6310" s="12" t="e">
        <f>VLOOKUP(C6310,#REF!, 2,FALSE)</f>
        <v>#REF!</v>
      </c>
      <c r="BM6310" s="5" t="s">
        <v>11532</v>
      </c>
      <c r="BN6310" s="5" t="s">
        <v>1006</v>
      </c>
      <c r="BO6310" s="5" t="s">
        <v>2986</v>
      </c>
      <c r="BU6310" s="5" t="s">
        <v>11532</v>
      </c>
      <c r="BV6310" s="5" t="s">
        <v>1006</v>
      </c>
      <c r="BW6310" s="5" t="s">
        <v>2986</v>
      </c>
    </row>
    <row r="6311" spans="51:75" x14ac:dyDescent="0.3">
      <c r="AY6311" s="12" t="e">
        <f>VLOOKUP(C6311,#REF!, 2,FALSE)</f>
        <v>#REF!</v>
      </c>
      <c r="BM6311" s="5" t="s">
        <v>11533</v>
      </c>
      <c r="BN6311" s="5" t="s">
        <v>17000</v>
      </c>
      <c r="BO6311" s="5" t="s">
        <v>3071</v>
      </c>
      <c r="BU6311" s="5" t="s">
        <v>11533</v>
      </c>
      <c r="BV6311" s="5" t="s">
        <v>17000</v>
      </c>
      <c r="BW6311" s="5" t="s">
        <v>3071</v>
      </c>
    </row>
    <row r="6312" spans="51:75" x14ac:dyDescent="0.3">
      <c r="AY6312" s="12" t="e">
        <f>VLOOKUP(C6312,#REF!, 2,FALSE)</f>
        <v>#REF!</v>
      </c>
      <c r="BM6312" s="5" t="s">
        <v>11534</v>
      </c>
      <c r="BN6312" s="5" t="s">
        <v>627</v>
      </c>
      <c r="BO6312" s="5" t="s">
        <v>11535</v>
      </c>
      <c r="BU6312" s="5" t="s">
        <v>11534</v>
      </c>
      <c r="BV6312" s="5" t="s">
        <v>627</v>
      </c>
      <c r="BW6312" s="5" t="s">
        <v>11535</v>
      </c>
    </row>
    <row r="6313" spans="51:75" x14ac:dyDescent="0.3">
      <c r="AY6313" s="12" t="e">
        <f>VLOOKUP(C6313,#REF!, 2,FALSE)</f>
        <v>#REF!</v>
      </c>
      <c r="BM6313" s="5" t="s">
        <v>11536</v>
      </c>
      <c r="BN6313" s="5" t="s">
        <v>3007</v>
      </c>
      <c r="BO6313" s="5" t="s">
        <v>11537</v>
      </c>
      <c r="BU6313" s="5" t="s">
        <v>11536</v>
      </c>
      <c r="BV6313" s="5" t="s">
        <v>3007</v>
      </c>
      <c r="BW6313" s="5" t="s">
        <v>11537</v>
      </c>
    </row>
    <row r="6314" spans="51:75" x14ac:dyDescent="0.3">
      <c r="AY6314" s="12" t="e">
        <f>VLOOKUP(C6314,#REF!, 2,FALSE)</f>
        <v>#REF!</v>
      </c>
      <c r="BM6314" s="5" t="s">
        <v>2038</v>
      </c>
      <c r="BN6314" s="5" t="s">
        <v>781</v>
      </c>
      <c r="BO6314" s="5" t="s">
        <v>11538</v>
      </c>
      <c r="BU6314" s="5" t="s">
        <v>2038</v>
      </c>
      <c r="BV6314" s="5" t="s">
        <v>781</v>
      </c>
      <c r="BW6314" s="5" t="s">
        <v>11538</v>
      </c>
    </row>
    <row r="6315" spans="51:75" x14ac:dyDescent="0.3">
      <c r="AY6315" s="12" t="e">
        <f>VLOOKUP(C6315,#REF!, 2,FALSE)</f>
        <v>#REF!</v>
      </c>
      <c r="BM6315" s="5" t="s">
        <v>11539</v>
      </c>
      <c r="BN6315" s="5" t="s">
        <v>703</v>
      </c>
      <c r="BO6315" s="5" t="s">
        <v>5536</v>
      </c>
      <c r="BU6315" s="5" t="s">
        <v>11539</v>
      </c>
      <c r="BV6315" s="5" t="s">
        <v>703</v>
      </c>
      <c r="BW6315" s="5" t="s">
        <v>5536</v>
      </c>
    </row>
    <row r="6316" spans="51:75" x14ac:dyDescent="0.3">
      <c r="AY6316" s="12" t="e">
        <f>VLOOKUP(C6316,#REF!, 2,FALSE)</f>
        <v>#REF!</v>
      </c>
      <c r="BM6316" s="5" t="s">
        <v>2039</v>
      </c>
      <c r="BN6316" s="5" t="s">
        <v>1016</v>
      </c>
      <c r="BO6316" s="5" t="s">
        <v>11540</v>
      </c>
      <c r="BU6316" s="5" t="s">
        <v>2039</v>
      </c>
      <c r="BV6316" s="5" t="s">
        <v>1016</v>
      </c>
      <c r="BW6316" s="5" t="s">
        <v>11540</v>
      </c>
    </row>
    <row r="6317" spans="51:75" x14ac:dyDescent="0.3">
      <c r="AY6317" s="12" t="e">
        <f>VLOOKUP(C6317,#REF!, 2,FALSE)</f>
        <v>#REF!</v>
      </c>
      <c r="BM6317" s="5" t="s">
        <v>11541</v>
      </c>
      <c r="BN6317" s="5" t="s">
        <v>929</v>
      </c>
      <c r="BO6317" s="5" t="s">
        <v>11542</v>
      </c>
      <c r="BU6317" s="5" t="s">
        <v>11541</v>
      </c>
      <c r="BV6317" s="5" t="s">
        <v>929</v>
      </c>
      <c r="BW6317" s="5" t="s">
        <v>11542</v>
      </c>
    </row>
    <row r="6318" spans="51:75" x14ac:dyDescent="0.3">
      <c r="AY6318" s="12" t="e">
        <f>VLOOKUP(C6318,#REF!, 2,FALSE)</f>
        <v>#REF!</v>
      </c>
      <c r="BM6318" s="5" t="s">
        <v>11543</v>
      </c>
      <c r="BN6318" s="5" t="s">
        <v>1270</v>
      </c>
      <c r="BO6318" s="5" t="s">
        <v>1232</v>
      </c>
      <c r="BU6318" s="5" t="s">
        <v>11543</v>
      </c>
      <c r="BV6318" s="5" t="s">
        <v>1270</v>
      </c>
      <c r="BW6318" s="5" t="s">
        <v>1232</v>
      </c>
    </row>
    <row r="6319" spans="51:75" x14ac:dyDescent="0.3">
      <c r="AY6319" s="12" t="e">
        <f>VLOOKUP(C6319,#REF!, 2,FALSE)</f>
        <v>#REF!</v>
      </c>
      <c r="BM6319" s="5" t="s">
        <v>11544</v>
      </c>
      <c r="BN6319" s="5" t="s">
        <v>786</v>
      </c>
      <c r="BO6319" s="5" t="s">
        <v>11545</v>
      </c>
      <c r="BU6319" s="5" t="s">
        <v>11544</v>
      </c>
      <c r="BV6319" s="5" t="s">
        <v>786</v>
      </c>
      <c r="BW6319" s="5" t="s">
        <v>11545</v>
      </c>
    </row>
    <row r="6320" spans="51:75" x14ac:dyDescent="0.3">
      <c r="AY6320" s="12" t="e">
        <f>VLOOKUP(C6320,#REF!, 2,FALSE)</f>
        <v>#REF!</v>
      </c>
      <c r="BM6320" s="5" t="s">
        <v>11546</v>
      </c>
      <c r="BN6320" s="5" t="s">
        <v>640</v>
      </c>
      <c r="BO6320" s="5" t="s">
        <v>11547</v>
      </c>
      <c r="BU6320" s="5" t="s">
        <v>11546</v>
      </c>
      <c r="BV6320" s="5" t="s">
        <v>640</v>
      </c>
      <c r="BW6320" s="5" t="s">
        <v>11547</v>
      </c>
    </row>
    <row r="6321" spans="51:75" x14ac:dyDescent="0.3">
      <c r="AY6321" s="12" t="e">
        <f>VLOOKUP(C6321,#REF!, 2,FALSE)</f>
        <v>#REF!</v>
      </c>
      <c r="BM6321" s="5" t="s">
        <v>11548</v>
      </c>
      <c r="BN6321" s="5" t="s">
        <v>664</v>
      </c>
      <c r="BO6321" s="5" t="s">
        <v>1743</v>
      </c>
      <c r="BU6321" s="5" t="s">
        <v>11548</v>
      </c>
      <c r="BV6321" s="5" t="s">
        <v>664</v>
      </c>
      <c r="BW6321" s="5" t="s">
        <v>1743</v>
      </c>
    </row>
    <row r="6322" spans="51:75" x14ac:dyDescent="0.3">
      <c r="AY6322" s="12" t="e">
        <f>VLOOKUP(C6322,#REF!, 2,FALSE)</f>
        <v>#REF!</v>
      </c>
      <c r="BM6322" s="5" t="s">
        <v>11549</v>
      </c>
      <c r="BN6322" s="5" t="s">
        <v>615</v>
      </c>
      <c r="BO6322" s="5" t="s">
        <v>6133</v>
      </c>
      <c r="BU6322" s="5" t="s">
        <v>11549</v>
      </c>
      <c r="BV6322" s="5" t="s">
        <v>615</v>
      </c>
      <c r="BW6322" s="5" t="s">
        <v>6133</v>
      </c>
    </row>
    <row r="6323" spans="51:75" x14ac:dyDescent="0.3">
      <c r="AY6323" s="12" t="e">
        <f>VLOOKUP(C6323,#REF!, 2,FALSE)</f>
        <v>#REF!</v>
      </c>
      <c r="BM6323" s="5" t="s">
        <v>398</v>
      </c>
      <c r="BN6323" s="5" t="s">
        <v>642</v>
      </c>
      <c r="BO6323" s="5" t="s">
        <v>11550</v>
      </c>
      <c r="BU6323" s="5" t="s">
        <v>398</v>
      </c>
      <c r="BV6323" s="5" t="s">
        <v>642</v>
      </c>
      <c r="BW6323" s="5" t="s">
        <v>11550</v>
      </c>
    </row>
    <row r="6324" spans="51:75" x14ac:dyDescent="0.3">
      <c r="AY6324" s="12" t="e">
        <f>VLOOKUP(C6324,#REF!, 2,FALSE)</f>
        <v>#REF!</v>
      </c>
      <c r="BM6324" s="5" t="s">
        <v>11551</v>
      </c>
      <c r="BN6324" s="5" t="s">
        <v>661</v>
      </c>
      <c r="BO6324" s="5" t="s">
        <v>8743</v>
      </c>
      <c r="BU6324" s="5" t="s">
        <v>11551</v>
      </c>
      <c r="BV6324" s="5" t="s">
        <v>661</v>
      </c>
      <c r="BW6324" s="5" t="s">
        <v>8743</v>
      </c>
    </row>
    <row r="6325" spans="51:75" x14ac:dyDescent="0.3">
      <c r="AY6325" s="12" t="e">
        <f>VLOOKUP(C6325,#REF!, 2,FALSE)</f>
        <v>#REF!</v>
      </c>
      <c r="BM6325" s="5" t="s">
        <v>11552</v>
      </c>
      <c r="BN6325" s="5" t="s">
        <v>790</v>
      </c>
      <c r="BO6325" s="5" t="s">
        <v>3332</v>
      </c>
      <c r="BU6325" s="5" t="s">
        <v>11552</v>
      </c>
      <c r="BV6325" s="5" t="s">
        <v>790</v>
      </c>
      <c r="BW6325" s="5" t="s">
        <v>3332</v>
      </c>
    </row>
    <row r="6326" spans="51:75" x14ac:dyDescent="0.3">
      <c r="AY6326" s="12" t="e">
        <f>VLOOKUP(C6326,#REF!, 2,FALSE)</f>
        <v>#REF!</v>
      </c>
      <c r="BM6326" s="5" t="s">
        <v>11553</v>
      </c>
      <c r="BN6326" s="5" t="s">
        <v>639</v>
      </c>
      <c r="BO6326" s="5" t="s">
        <v>3332</v>
      </c>
      <c r="BU6326" s="5" t="s">
        <v>11553</v>
      </c>
      <c r="BV6326" s="5" t="s">
        <v>639</v>
      </c>
      <c r="BW6326" s="5" t="s">
        <v>3332</v>
      </c>
    </row>
    <row r="6327" spans="51:75" x14ac:dyDescent="0.3">
      <c r="AY6327" s="12" t="e">
        <f>VLOOKUP(C6327,#REF!, 2,FALSE)</f>
        <v>#REF!</v>
      </c>
      <c r="BM6327" s="5" t="s">
        <v>11554</v>
      </c>
      <c r="BN6327" s="5" t="s">
        <v>805</v>
      </c>
      <c r="BO6327" s="5" t="s">
        <v>7970</v>
      </c>
      <c r="BU6327" s="5" t="s">
        <v>11554</v>
      </c>
      <c r="BV6327" s="5" t="s">
        <v>805</v>
      </c>
      <c r="BW6327" s="5" t="s">
        <v>7970</v>
      </c>
    </row>
    <row r="6328" spans="51:75" x14ac:dyDescent="0.3">
      <c r="AY6328" s="12" t="e">
        <f>VLOOKUP(C6328,#REF!, 2,FALSE)</f>
        <v>#REF!</v>
      </c>
      <c r="BM6328" s="5" t="s">
        <v>399</v>
      </c>
      <c r="BN6328" s="5" t="s">
        <v>619</v>
      </c>
      <c r="BO6328" s="5" t="s">
        <v>6491</v>
      </c>
      <c r="BU6328" s="5" t="s">
        <v>399</v>
      </c>
      <c r="BV6328" s="5" t="s">
        <v>619</v>
      </c>
      <c r="BW6328" s="5" t="s">
        <v>6491</v>
      </c>
    </row>
    <row r="6329" spans="51:75" x14ac:dyDescent="0.3">
      <c r="AY6329" s="12" t="e">
        <f>VLOOKUP(C6329,#REF!, 2,FALSE)</f>
        <v>#REF!</v>
      </c>
      <c r="BM6329" s="5" t="s">
        <v>11555</v>
      </c>
      <c r="BN6329" s="5" t="s">
        <v>17000</v>
      </c>
      <c r="BO6329" s="5" t="s">
        <v>11556</v>
      </c>
      <c r="BU6329" s="5" t="s">
        <v>11555</v>
      </c>
      <c r="BV6329" s="5" t="s">
        <v>17000</v>
      </c>
      <c r="BW6329" s="5" t="s">
        <v>11556</v>
      </c>
    </row>
    <row r="6330" spans="51:75" x14ac:dyDescent="0.3">
      <c r="AY6330" s="12" t="e">
        <f>VLOOKUP(C6330,#REF!, 2,FALSE)</f>
        <v>#REF!</v>
      </c>
      <c r="BM6330" s="5" t="s">
        <v>11557</v>
      </c>
      <c r="BN6330" s="5" t="s">
        <v>790</v>
      </c>
      <c r="BO6330" s="5" t="s">
        <v>6385</v>
      </c>
      <c r="BU6330" s="5" t="s">
        <v>11557</v>
      </c>
      <c r="BV6330" s="5" t="s">
        <v>790</v>
      </c>
      <c r="BW6330" s="5" t="s">
        <v>6385</v>
      </c>
    </row>
    <row r="6331" spans="51:75" x14ac:dyDescent="0.3">
      <c r="AY6331" s="12" t="e">
        <f>VLOOKUP(C6331,#REF!, 2,FALSE)</f>
        <v>#REF!</v>
      </c>
      <c r="BM6331" s="5" t="s">
        <v>11558</v>
      </c>
      <c r="BN6331" s="5" t="s">
        <v>813</v>
      </c>
      <c r="BO6331" s="5" t="s">
        <v>1343</v>
      </c>
      <c r="BU6331" s="5" t="s">
        <v>11558</v>
      </c>
      <c r="BV6331" s="5" t="s">
        <v>813</v>
      </c>
      <c r="BW6331" s="5" t="s">
        <v>1343</v>
      </c>
    </row>
    <row r="6332" spans="51:75" x14ac:dyDescent="0.3">
      <c r="AY6332" s="12" t="e">
        <f>VLOOKUP(C6332,#REF!, 2,FALSE)</f>
        <v>#REF!</v>
      </c>
      <c r="BM6332" s="5" t="s">
        <v>11559</v>
      </c>
      <c r="BN6332" s="5" t="s">
        <v>783</v>
      </c>
      <c r="BO6332" s="5" t="s">
        <v>1343</v>
      </c>
      <c r="BU6332" s="5" t="s">
        <v>11559</v>
      </c>
      <c r="BV6332" s="5" t="s">
        <v>783</v>
      </c>
      <c r="BW6332" s="5" t="s">
        <v>1343</v>
      </c>
    </row>
    <row r="6333" spans="51:75" x14ac:dyDescent="0.3">
      <c r="AY6333" s="12" t="e">
        <f>VLOOKUP(C6333,#REF!, 2,FALSE)</f>
        <v>#REF!</v>
      </c>
      <c r="BM6333" s="5" t="s">
        <v>11560</v>
      </c>
      <c r="BN6333" s="5" t="s">
        <v>17000</v>
      </c>
      <c r="BO6333" s="5" t="s">
        <v>8225</v>
      </c>
      <c r="BU6333" s="5" t="s">
        <v>11560</v>
      </c>
      <c r="BV6333" s="5" t="s">
        <v>17000</v>
      </c>
      <c r="BW6333" s="5" t="s">
        <v>8225</v>
      </c>
    </row>
    <row r="6334" spans="51:75" x14ac:dyDescent="0.3">
      <c r="AY6334" s="12" t="e">
        <f>VLOOKUP(C6334,#REF!, 2,FALSE)</f>
        <v>#REF!</v>
      </c>
      <c r="BM6334" s="5" t="s">
        <v>11561</v>
      </c>
      <c r="BN6334" s="5" t="s">
        <v>17000</v>
      </c>
      <c r="BO6334" s="5" t="s">
        <v>6246</v>
      </c>
      <c r="BU6334" s="5" t="s">
        <v>11561</v>
      </c>
      <c r="BV6334" s="5" t="s">
        <v>17000</v>
      </c>
      <c r="BW6334" s="5" t="s">
        <v>6246</v>
      </c>
    </row>
    <row r="6335" spans="51:75" x14ac:dyDescent="0.3">
      <c r="AY6335" s="12" t="e">
        <f>VLOOKUP(C6335,#REF!, 2,FALSE)</f>
        <v>#REF!</v>
      </c>
      <c r="BM6335" s="5" t="s">
        <v>11562</v>
      </c>
      <c r="BN6335" s="5" t="s">
        <v>739</v>
      </c>
      <c r="BO6335" s="5" t="s">
        <v>1906</v>
      </c>
      <c r="BU6335" s="5" t="s">
        <v>11562</v>
      </c>
      <c r="BV6335" s="5" t="s">
        <v>739</v>
      </c>
      <c r="BW6335" s="5" t="s">
        <v>1906</v>
      </c>
    </row>
    <row r="6336" spans="51:75" x14ac:dyDescent="0.3">
      <c r="AY6336" s="12" t="e">
        <f>VLOOKUP(C6336,#REF!, 2,FALSE)</f>
        <v>#REF!</v>
      </c>
      <c r="BM6336" s="5" t="s">
        <v>11563</v>
      </c>
      <c r="BN6336" s="5" t="s">
        <v>774</v>
      </c>
      <c r="BO6336" s="5" t="s">
        <v>2986</v>
      </c>
      <c r="BU6336" s="5" t="s">
        <v>11563</v>
      </c>
      <c r="BV6336" s="5" t="s">
        <v>774</v>
      </c>
      <c r="BW6336" s="5" t="s">
        <v>2986</v>
      </c>
    </row>
    <row r="6337" spans="51:75" x14ac:dyDescent="0.3">
      <c r="AY6337" s="12" t="e">
        <f>VLOOKUP(C6337,#REF!, 2,FALSE)</f>
        <v>#REF!</v>
      </c>
      <c r="BM6337" s="5" t="s">
        <v>11564</v>
      </c>
      <c r="BN6337" s="5" t="s">
        <v>774</v>
      </c>
      <c r="BO6337" s="5" t="s">
        <v>11565</v>
      </c>
      <c r="BU6337" s="5" t="s">
        <v>11564</v>
      </c>
      <c r="BV6337" s="5" t="s">
        <v>774</v>
      </c>
      <c r="BW6337" s="5" t="s">
        <v>11565</v>
      </c>
    </row>
    <row r="6338" spans="51:75" x14ac:dyDescent="0.3">
      <c r="AY6338" s="12" t="e">
        <f>VLOOKUP(C6338,#REF!, 2,FALSE)</f>
        <v>#REF!</v>
      </c>
      <c r="BM6338" s="5" t="s">
        <v>2040</v>
      </c>
      <c r="BN6338" s="5" t="s">
        <v>790</v>
      </c>
      <c r="BO6338" s="5" t="s">
        <v>7970</v>
      </c>
      <c r="BU6338" s="5" t="s">
        <v>2040</v>
      </c>
      <c r="BV6338" s="5" t="s">
        <v>790</v>
      </c>
      <c r="BW6338" s="5" t="s">
        <v>7970</v>
      </c>
    </row>
    <row r="6339" spans="51:75" x14ac:dyDescent="0.3">
      <c r="AY6339" s="12" t="e">
        <f>VLOOKUP(C6339,#REF!, 2,FALSE)</f>
        <v>#REF!</v>
      </c>
      <c r="BM6339" s="5" t="s">
        <v>11566</v>
      </c>
      <c r="BN6339" s="5" t="s">
        <v>17000</v>
      </c>
      <c r="BO6339" s="5" t="s">
        <v>5311</v>
      </c>
      <c r="BU6339" s="5" t="s">
        <v>11566</v>
      </c>
      <c r="BV6339" s="5" t="s">
        <v>17000</v>
      </c>
      <c r="BW6339" s="5" t="s">
        <v>5311</v>
      </c>
    </row>
    <row r="6340" spans="51:75" x14ac:dyDescent="0.3">
      <c r="AY6340" s="12" t="e">
        <f>VLOOKUP(C6340,#REF!, 2,FALSE)</f>
        <v>#REF!</v>
      </c>
      <c r="BM6340" s="5" t="s">
        <v>11568</v>
      </c>
      <c r="BN6340" s="5" t="s">
        <v>800</v>
      </c>
      <c r="BO6340" s="5" t="s">
        <v>2986</v>
      </c>
      <c r="BU6340" s="5" t="s">
        <v>11568</v>
      </c>
      <c r="BV6340" s="5" t="s">
        <v>800</v>
      </c>
      <c r="BW6340" s="5" t="s">
        <v>2986</v>
      </c>
    </row>
    <row r="6341" spans="51:75" x14ac:dyDescent="0.3">
      <c r="AY6341" s="12" t="e">
        <f>VLOOKUP(C6341,#REF!, 2,FALSE)</f>
        <v>#REF!</v>
      </c>
      <c r="BM6341" s="5" t="s">
        <v>11570</v>
      </c>
      <c r="BN6341" s="5" t="s">
        <v>800</v>
      </c>
      <c r="BO6341" s="5" t="s">
        <v>10599</v>
      </c>
      <c r="BU6341" s="5" t="s">
        <v>11570</v>
      </c>
      <c r="BV6341" s="5" t="s">
        <v>800</v>
      </c>
      <c r="BW6341" s="5" t="s">
        <v>10599</v>
      </c>
    </row>
    <row r="6342" spans="51:75" x14ac:dyDescent="0.3">
      <c r="AY6342" s="12" t="e">
        <f>VLOOKUP(C6342,#REF!, 2,FALSE)</f>
        <v>#REF!</v>
      </c>
      <c r="BM6342" s="5" t="s">
        <v>11571</v>
      </c>
      <c r="BN6342" s="5" t="s">
        <v>800</v>
      </c>
      <c r="BO6342" s="5" t="s">
        <v>10599</v>
      </c>
      <c r="BU6342" s="5" t="s">
        <v>11571</v>
      </c>
      <c r="BV6342" s="5" t="s">
        <v>800</v>
      </c>
      <c r="BW6342" s="5" t="s">
        <v>10599</v>
      </c>
    </row>
    <row r="6343" spans="51:75" x14ac:dyDescent="0.3">
      <c r="AY6343" s="12" t="e">
        <f>VLOOKUP(C6343,#REF!, 2,FALSE)</f>
        <v>#REF!</v>
      </c>
      <c r="BM6343" s="5" t="s">
        <v>11572</v>
      </c>
      <c r="BN6343" s="5" t="s">
        <v>800</v>
      </c>
      <c r="BO6343" s="5" t="s">
        <v>10599</v>
      </c>
      <c r="BU6343" s="5" t="s">
        <v>11572</v>
      </c>
      <c r="BV6343" s="5" t="s">
        <v>800</v>
      </c>
      <c r="BW6343" s="5" t="s">
        <v>10599</v>
      </c>
    </row>
    <row r="6344" spans="51:75" x14ac:dyDescent="0.3">
      <c r="AY6344" s="12" t="e">
        <f>VLOOKUP(C6344,#REF!, 2,FALSE)</f>
        <v>#REF!</v>
      </c>
      <c r="BM6344" s="5" t="s">
        <v>11573</v>
      </c>
      <c r="BN6344" s="5" t="s">
        <v>665</v>
      </c>
      <c r="BO6344" s="5" t="s">
        <v>10599</v>
      </c>
      <c r="BU6344" s="5" t="s">
        <v>11573</v>
      </c>
      <c r="BV6344" s="5" t="s">
        <v>665</v>
      </c>
      <c r="BW6344" s="5" t="s">
        <v>10599</v>
      </c>
    </row>
    <row r="6345" spans="51:75" x14ac:dyDescent="0.3">
      <c r="AY6345" s="12" t="e">
        <f>VLOOKUP(C6345,#REF!, 2,FALSE)</f>
        <v>#REF!</v>
      </c>
      <c r="BM6345" s="5" t="s">
        <v>11575</v>
      </c>
      <c r="BN6345" s="5" t="s">
        <v>865</v>
      </c>
      <c r="BO6345" s="5" t="s">
        <v>2986</v>
      </c>
      <c r="BU6345" s="5" t="s">
        <v>11575</v>
      </c>
      <c r="BV6345" s="5" t="s">
        <v>865</v>
      </c>
      <c r="BW6345" s="5" t="s">
        <v>2986</v>
      </c>
    </row>
    <row r="6346" spans="51:75" x14ac:dyDescent="0.3">
      <c r="AY6346" s="12" t="e">
        <f>VLOOKUP(C6346,#REF!, 2,FALSE)</f>
        <v>#REF!</v>
      </c>
      <c r="BM6346" s="5" t="s">
        <v>11576</v>
      </c>
      <c r="BN6346" s="5" t="s">
        <v>805</v>
      </c>
      <c r="BO6346" s="5" t="s">
        <v>1330</v>
      </c>
      <c r="BU6346" s="5" t="s">
        <v>11576</v>
      </c>
      <c r="BV6346" s="5" t="s">
        <v>805</v>
      </c>
      <c r="BW6346" s="5" t="s">
        <v>1330</v>
      </c>
    </row>
    <row r="6347" spans="51:75" x14ac:dyDescent="0.3">
      <c r="AY6347" s="12" t="e">
        <f>VLOOKUP(C6347,#REF!, 2,FALSE)</f>
        <v>#REF!</v>
      </c>
      <c r="BM6347" s="5" t="s">
        <v>11577</v>
      </c>
      <c r="BN6347" s="5" t="s">
        <v>640</v>
      </c>
      <c r="BO6347" s="5" t="s">
        <v>2986</v>
      </c>
      <c r="BU6347" s="5" t="s">
        <v>11577</v>
      </c>
      <c r="BV6347" s="5" t="s">
        <v>640</v>
      </c>
      <c r="BW6347" s="5" t="s">
        <v>2986</v>
      </c>
    </row>
    <row r="6348" spans="51:75" x14ac:dyDescent="0.3">
      <c r="AY6348" s="12" t="e">
        <f>VLOOKUP(C6348,#REF!, 2,FALSE)</f>
        <v>#REF!</v>
      </c>
      <c r="BM6348" s="5" t="s">
        <v>11578</v>
      </c>
      <c r="BN6348" s="5" t="s">
        <v>699</v>
      </c>
      <c r="BO6348" s="5" t="s">
        <v>780</v>
      </c>
      <c r="BU6348" s="5" t="s">
        <v>11578</v>
      </c>
      <c r="BV6348" s="5" t="s">
        <v>699</v>
      </c>
      <c r="BW6348" s="5" t="s">
        <v>780</v>
      </c>
    </row>
    <row r="6349" spans="51:75" x14ac:dyDescent="0.3">
      <c r="AY6349" s="12" t="e">
        <f>VLOOKUP(C6349,#REF!, 2,FALSE)</f>
        <v>#REF!</v>
      </c>
      <c r="BM6349" s="5" t="s">
        <v>11579</v>
      </c>
      <c r="BN6349" s="5" t="s">
        <v>17000</v>
      </c>
      <c r="BO6349" s="5" t="s">
        <v>7818</v>
      </c>
      <c r="BU6349" s="5" t="s">
        <v>11579</v>
      </c>
      <c r="BV6349" s="5" t="s">
        <v>17000</v>
      </c>
      <c r="BW6349" s="5" t="s">
        <v>7818</v>
      </c>
    </row>
    <row r="6350" spans="51:75" x14ac:dyDescent="0.3">
      <c r="AY6350" s="12" t="e">
        <f>VLOOKUP(C6350,#REF!, 2,FALSE)</f>
        <v>#REF!</v>
      </c>
      <c r="BM6350" s="5" t="s">
        <v>11580</v>
      </c>
      <c r="BN6350" s="5" t="s">
        <v>665</v>
      </c>
      <c r="BO6350" s="5" t="s">
        <v>11046</v>
      </c>
      <c r="BU6350" s="5" t="s">
        <v>11580</v>
      </c>
      <c r="BV6350" s="5" t="s">
        <v>665</v>
      </c>
      <c r="BW6350" s="5" t="s">
        <v>11046</v>
      </c>
    </row>
    <row r="6351" spans="51:75" x14ac:dyDescent="0.3">
      <c r="AY6351" s="12" t="e">
        <f>VLOOKUP(C6351,#REF!, 2,FALSE)</f>
        <v>#REF!</v>
      </c>
      <c r="BM6351" s="5" t="s">
        <v>11581</v>
      </c>
      <c r="BN6351" s="5" t="s">
        <v>615</v>
      </c>
      <c r="BO6351" s="5" t="s">
        <v>6685</v>
      </c>
      <c r="BU6351" s="5" t="s">
        <v>11581</v>
      </c>
      <c r="BV6351" s="5" t="s">
        <v>615</v>
      </c>
      <c r="BW6351" s="5" t="s">
        <v>6685</v>
      </c>
    </row>
    <row r="6352" spans="51:75" x14ac:dyDescent="0.3">
      <c r="AY6352" s="12" t="e">
        <f>VLOOKUP(C6352,#REF!, 2,FALSE)</f>
        <v>#REF!</v>
      </c>
      <c r="BM6352" s="5" t="s">
        <v>11582</v>
      </c>
      <c r="BN6352" s="5" t="s">
        <v>2986</v>
      </c>
      <c r="BO6352" s="5" t="s">
        <v>7910</v>
      </c>
      <c r="BU6352" s="5" t="s">
        <v>11582</v>
      </c>
      <c r="BV6352" s="5" t="s">
        <v>2986</v>
      </c>
      <c r="BW6352" s="5" t="s">
        <v>7910</v>
      </c>
    </row>
    <row r="6353" spans="51:75" x14ac:dyDescent="0.3">
      <c r="AY6353" s="12" t="e">
        <f>VLOOKUP(C6353,#REF!, 2,FALSE)</f>
        <v>#REF!</v>
      </c>
      <c r="BM6353" s="5" t="s">
        <v>2041</v>
      </c>
      <c r="BN6353" s="5" t="s">
        <v>17000</v>
      </c>
      <c r="BO6353" s="5" t="s">
        <v>3382</v>
      </c>
      <c r="BU6353" s="5" t="s">
        <v>2041</v>
      </c>
      <c r="BV6353" s="5" t="s">
        <v>17000</v>
      </c>
      <c r="BW6353" s="5" t="s">
        <v>3382</v>
      </c>
    </row>
    <row r="6354" spans="51:75" x14ac:dyDescent="0.3">
      <c r="AY6354" s="12" t="e">
        <f>VLOOKUP(C6354,#REF!, 2,FALSE)</f>
        <v>#REF!</v>
      </c>
      <c r="BM6354" s="5" t="s">
        <v>2042</v>
      </c>
      <c r="BN6354" s="5" t="s">
        <v>1142</v>
      </c>
      <c r="BO6354" s="5" t="s">
        <v>1910</v>
      </c>
      <c r="BU6354" s="5" t="s">
        <v>2042</v>
      </c>
      <c r="BV6354" s="5" t="s">
        <v>1142</v>
      </c>
      <c r="BW6354" s="5" t="s">
        <v>1910</v>
      </c>
    </row>
    <row r="6355" spans="51:75" x14ac:dyDescent="0.3">
      <c r="AY6355" s="12" t="e">
        <f>VLOOKUP(C6355,#REF!, 2,FALSE)</f>
        <v>#REF!</v>
      </c>
      <c r="BM6355" s="5" t="s">
        <v>11584</v>
      </c>
      <c r="BN6355" s="5" t="s">
        <v>669</v>
      </c>
      <c r="BO6355" s="5" t="s">
        <v>5249</v>
      </c>
      <c r="BU6355" s="5" t="s">
        <v>11584</v>
      </c>
      <c r="BV6355" s="5" t="s">
        <v>669</v>
      </c>
      <c r="BW6355" s="5" t="s">
        <v>5249</v>
      </c>
    </row>
    <row r="6356" spans="51:75" x14ac:dyDescent="0.3">
      <c r="AY6356" s="12" t="e">
        <f>VLOOKUP(C6356,#REF!, 2,FALSE)</f>
        <v>#REF!</v>
      </c>
      <c r="BM6356" s="5" t="s">
        <v>2043</v>
      </c>
      <c r="BN6356" s="5" t="s">
        <v>786</v>
      </c>
      <c r="BO6356" s="5" t="s">
        <v>2986</v>
      </c>
      <c r="BU6356" s="5" t="s">
        <v>2043</v>
      </c>
      <c r="BV6356" s="5" t="s">
        <v>786</v>
      </c>
      <c r="BW6356" s="5" t="s">
        <v>2986</v>
      </c>
    </row>
    <row r="6357" spans="51:75" x14ac:dyDescent="0.3">
      <c r="AY6357" s="12" t="e">
        <f>VLOOKUP(C6357,#REF!, 2,FALSE)</f>
        <v>#REF!</v>
      </c>
      <c r="BM6357" s="5" t="s">
        <v>11585</v>
      </c>
      <c r="BN6357" s="5" t="s">
        <v>1142</v>
      </c>
      <c r="BO6357" s="5" t="s">
        <v>11586</v>
      </c>
      <c r="BU6357" s="5" t="s">
        <v>11585</v>
      </c>
      <c r="BV6357" s="5" t="s">
        <v>1142</v>
      </c>
      <c r="BW6357" s="5" t="s">
        <v>11586</v>
      </c>
    </row>
    <row r="6358" spans="51:75" x14ac:dyDescent="0.3">
      <c r="AY6358" s="12" t="e">
        <f>VLOOKUP(C6358,#REF!, 2,FALSE)</f>
        <v>#REF!</v>
      </c>
      <c r="BM6358" s="5" t="s">
        <v>11587</v>
      </c>
      <c r="BN6358" s="5" t="s">
        <v>786</v>
      </c>
      <c r="BO6358" s="5" t="s">
        <v>11588</v>
      </c>
      <c r="BU6358" s="5" t="s">
        <v>11587</v>
      </c>
      <c r="BV6358" s="5" t="s">
        <v>786</v>
      </c>
      <c r="BW6358" s="5" t="s">
        <v>11588</v>
      </c>
    </row>
    <row r="6359" spans="51:75" x14ac:dyDescent="0.3">
      <c r="AY6359" s="12" t="e">
        <f>VLOOKUP(C6359,#REF!, 2,FALSE)</f>
        <v>#REF!</v>
      </c>
      <c r="BM6359" s="5" t="s">
        <v>11589</v>
      </c>
      <c r="BN6359" s="5" t="s">
        <v>672</v>
      </c>
      <c r="BO6359" s="5" t="s">
        <v>2986</v>
      </c>
      <c r="BU6359" s="5" t="s">
        <v>11589</v>
      </c>
      <c r="BV6359" s="5" t="s">
        <v>672</v>
      </c>
      <c r="BW6359" s="5" t="s">
        <v>2986</v>
      </c>
    </row>
    <row r="6360" spans="51:75" x14ac:dyDescent="0.3">
      <c r="AY6360" s="12" t="e">
        <f>VLOOKUP(C6360,#REF!, 2,FALSE)</f>
        <v>#REF!</v>
      </c>
      <c r="BM6360" s="5" t="s">
        <v>11590</v>
      </c>
      <c r="BN6360" s="5" t="s">
        <v>781</v>
      </c>
      <c r="BO6360" s="5" t="s">
        <v>11591</v>
      </c>
      <c r="BU6360" s="5" t="s">
        <v>11590</v>
      </c>
      <c r="BV6360" s="5" t="s">
        <v>781</v>
      </c>
      <c r="BW6360" s="5" t="s">
        <v>11591</v>
      </c>
    </row>
    <row r="6361" spans="51:75" x14ac:dyDescent="0.3">
      <c r="AY6361" s="12" t="e">
        <f>VLOOKUP(C6361,#REF!, 2,FALSE)</f>
        <v>#REF!</v>
      </c>
      <c r="BM6361" s="5" t="s">
        <v>11592</v>
      </c>
      <c r="BN6361" s="5" t="s">
        <v>1785</v>
      </c>
      <c r="BO6361" s="5" t="s">
        <v>11593</v>
      </c>
      <c r="BU6361" s="5" t="s">
        <v>11592</v>
      </c>
      <c r="BV6361" s="5" t="s">
        <v>1785</v>
      </c>
      <c r="BW6361" s="5" t="s">
        <v>11593</v>
      </c>
    </row>
    <row r="6362" spans="51:75" x14ac:dyDescent="0.3">
      <c r="AY6362" s="12" t="e">
        <f>VLOOKUP(C6362,#REF!, 2,FALSE)</f>
        <v>#REF!</v>
      </c>
      <c r="BM6362" s="5" t="s">
        <v>11594</v>
      </c>
      <c r="BN6362" s="5" t="s">
        <v>1785</v>
      </c>
      <c r="BO6362" s="5" t="s">
        <v>11595</v>
      </c>
      <c r="BU6362" s="5" t="s">
        <v>11594</v>
      </c>
      <c r="BV6362" s="5" t="s">
        <v>1785</v>
      </c>
      <c r="BW6362" s="5" t="s">
        <v>11595</v>
      </c>
    </row>
    <row r="6363" spans="51:75" x14ac:dyDescent="0.3">
      <c r="AY6363" s="12" t="e">
        <f>VLOOKUP(C6363,#REF!, 2,FALSE)</f>
        <v>#REF!</v>
      </c>
      <c r="BM6363" s="5" t="s">
        <v>11596</v>
      </c>
      <c r="BN6363" s="5" t="s">
        <v>1785</v>
      </c>
      <c r="BO6363" s="5" t="s">
        <v>11597</v>
      </c>
      <c r="BU6363" s="5" t="s">
        <v>11596</v>
      </c>
      <c r="BV6363" s="5" t="s">
        <v>1785</v>
      </c>
      <c r="BW6363" s="5" t="s">
        <v>11597</v>
      </c>
    </row>
    <row r="6364" spans="51:75" x14ac:dyDescent="0.3">
      <c r="AY6364" s="12" t="e">
        <f>VLOOKUP(C6364,#REF!, 2,FALSE)</f>
        <v>#REF!</v>
      </c>
      <c r="BM6364" s="5" t="s">
        <v>11599</v>
      </c>
      <c r="BN6364" s="5" t="s">
        <v>800</v>
      </c>
      <c r="BO6364" s="5" t="s">
        <v>2195</v>
      </c>
      <c r="BU6364" s="5" t="s">
        <v>11599</v>
      </c>
      <c r="BV6364" s="5" t="s">
        <v>800</v>
      </c>
      <c r="BW6364" s="5" t="s">
        <v>2195</v>
      </c>
    </row>
    <row r="6365" spans="51:75" x14ac:dyDescent="0.3">
      <c r="AY6365" s="12" t="e">
        <f>VLOOKUP(C6365,#REF!, 2,FALSE)</f>
        <v>#REF!</v>
      </c>
      <c r="BM6365" s="5" t="s">
        <v>11600</v>
      </c>
      <c r="BN6365" s="5" t="s">
        <v>660</v>
      </c>
      <c r="BO6365" s="5" t="s">
        <v>2986</v>
      </c>
      <c r="BU6365" s="5" t="s">
        <v>11600</v>
      </c>
      <c r="BV6365" s="5" t="s">
        <v>660</v>
      </c>
      <c r="BW6365" s="5" t="s">
        <v>2986</v>
      </c>
    </row>
    <row r="6366" spans="51:75" x14ac:dyDescent="0.3">
      <c r="AY6366" s="12" t="e">
        <f>VLOOKUP(C6366,#REF!, 2,FALSE)</f>
        <v>#REF!</v>
      </c>
      <c r="BM6366" s="5" t="s">
        <v>11601</v>
      </c>
      <c r="BN6366" s="5" t="s">
        <v>1073</v>
      </c>
      <c r="BO6366" s="5" t="s">
        <v>1751</v>
      </c>
      <c r="BU6366" s="5" t="s">
        <v>11601</v>
      </c>
      <c r="BV6366" s="5" t="s">
        <v>1073</v>
      </c>
      <c r="BW6366" s="5" t="s">
        <v>1751</v>
      </c>
    </row>
    <row r="6367" spans="51:75" x14ac:dyDescent="0.3">
      <c r="AY6367" s="12" t="e">
        <f>VLOOKUP(C6367,#REF!, 2,FALSE)</f>
        <v>#REF!</v>
      </c>
      <c r="BM6367" s="5" t="s">
        <v>400</v>
      </c>
      <c r="BN6367" s="5" t="s">
        <v>660</v>
      </c>
      <c r="BO6367" s="5" t="s">
        <v>11602</v>
      </c>
      <c r="BU6367" s="5" t="s">
        <v>400</v>
      </c>
      <c r="BV6367" s="5" t="s">
        <v>660</v>
      </c>
      <c r="BW6367" s="5" t="s">
        <v>11602</v>
      </c>
    </row>
    <row r="6368" spans="51:75" x14ac:dyDescent="0.3">
      <c r="AY6368" s="12" t="e">
        <f>VLOOKUP(C6368,#REF!, 2,FALSE)</f>
        <v>#REF!</v>
      </c>
      <c r="BM6368" s="5" t="s">
        <v>11603</v>
      </c>
      <c r="BN6368" s="5" t="s">
        <v>3092</v>
      </c>
      <c r="BO6368" s="5" t="s">
        <v>2986</v>
      </c>
      <c r="BU6368" s="5" t="s">
        <v>11603</v>
      </c>
      <c r="BV6368" s="5" t="s">
        <v>3092</v>
      </c>
      <c r="BW6368" s="5" t="s">
        <v>2986</v>
      </c>
    </row>
    <row r="6369" spans="51:75" x14ac:dyDescent="0.3">
      <c r="AY6369" s="12" t="e">
        <f>VLOOKUP(C6369,#REF!, 2,FALSE)</f>
        <v>#REF!</v>
      </c>
      <c r="BM6369" s="5" t="s">
        <v>2044</v>
      </c>
      <c r="BN6369" s="5" t="s">
        <v>855</v>
      </c>
      <c r="BO6369" s="5" t="s">
        <v>2986</v>
      </c>
      <c r="BU6369" s="5" t="s">
        <v>2044</v>
      </c>
      <c r="BV6369" s="5" t="s">
        <v>855</v>
      </c>
      <c r="BW6369" s="5" t="s">
        <v>2986</v>
      </c>
    </row>
    <row r="6370" spans="51:75" x14ac:dyDescent="0.3">
      <c r="AY6370" s="12" t="e">
        <f>VLOOKUP(C6370,#REF!, 2,FALSE)</f>
        <v>#REF!</v>
      </c>
      <c r="BM6370" s="5" t="s">
        <v>11604</v>
      </c>
      <c r="BN6370" s="5" t="s">
        <v>3261</v>
      </c>
      <c r="BO6370" s="5" t="s">
        <v>2986</v>
      </c>
      <c r="BU6370" s="5" t="s">
        <v>11604</v>
      </c>
      <c r="BV6370" s="5" t="s">
        <v>3261</v>
      </c>
      <c r="BW6370" s="5" t="s">
        <v>2986</v>
      </c>
    </row>
    <row r="6371" spans="51:75" x14ac:dyDescent="0.3">
      <c r="AY6371" s="12" t="e">
        <f>VLOOKUP(C6371,#REF!, 2,FALSE)</f>
        <v>#REF!</v>
      </c>
      <c r="BM6371" s="5" t="s">
        <v>11605</v>
      </c>
      <c r="BN6371" s="5" t="s">
        <v>3210</v>
      </c>
      <c r="BO6371" s="5" t="s">
        <v>11606</v>
      </c>
      <c r="BU6371" s="5" t="s">
        <v>11605</v>
      </c>
      <c r="BV6371" s="5" t="s">
        <v>3210</v>
      </c>
      <c r="BW6371" s="5" t="s">
        <v>11606</v>
      </c>
    </row>
    <row r="6372" spans="51:75" x14ac:dyDescent="0.3">
      <c r="AY6372" s="12" t="e">
        <f>VLOOKUP(C6372,#REF!, 2,FALSE)</f>
        <v>#REF!</v>
      </c>
      <c r="BM6372" s="5" t="s">
        <v>11607</v>
      </c>
      <c r="BN6372" s="5" t="s">
        <v>844</v>
      </c>
      <c r="BO6372" s="5" t="s">
        <v>2986</v>
      </c>
      <c r="BU6372" s="5" t="s">
        <v>11607</v>
      </c>
      <c r="BV6372" s="5" t="s">
        <v>844</v>
      </c>
      <c r="BW6372" s="5" t="s">
        <v>2986</v>
      </c>
    </row>
    <row r="6373" spans="51:75" x14ac:dyDescent="0.3">
      <c r="AY6373" s="12" t="e">
        <f>VLOOKUP(C6373,#REF!, 2,FALSE)</f>
        <v>#REF!</v>
      </c>
      <c r="BM6373" s="5" t="s">
        <v>11608</v>
      </c>
      <c r="BN6373" s="5" t="s">
        <v>790</v>
      </c>
      <c r="BO6373" s="5" t="s">
        <v>9511</v>
      </c>
      <c r="BU6373" s="5" t="s">
        <v>11608</v>
      </c>
      <c r="BV6373" s="5" t="s">
        <v>790</v>
      </c>
      <c r="BW6373" s="5" t="s">
        <v>9511</v>
      </c>
    </row>
    <row r="6374" spans="51:75" x14ac:dyDescent="0.3">
      <c r="AY6374" s="12" t="e">
        <f>VLOOKUP(C6374,#REF!, 2,FALSE)</f>
        <v>#REF!</v>
      </c>
      <c r="BM6374" s="5" t="s">
        <v>11609</v>
      </c>
      <c r="BN6374" s="5" t="s">
        <v>865</v>
      </c>
      <c r="BO6374" s="5" t="s">
        <v>4982</v>
      </c>
      <c r="BU6374" s="5" t="s">
        <v>11609</v>
      </c>
      <c r="BV6374" s="5" t="s">
        <v>865</v>
      </c>
      <c r="BW6374" s="5" t="s">
        <v>4982</v>
      </c>
    </row>
    <row r="6375" spans="51:75" x14ac:dyDescent="0.3">
      <c r="AY6375" s="12" t="e">
        <f>VLOOKUP(C6375,#REF!, 2,FALSE)</f>
        <v>#REF!</v>
      </c>
      <c r="BM6375" s="5" t="s">
        <v>11610</v>
      </c>
      <c r="BN6375" s="5" t="s">
        <v>619</v>
      </c>
      <c r="BO6375" s="5" t="s">
        <v>2986</v>
      </c>
      <c r="BU6375" s="5" t="s">
        <v>11610</v>
      </c>
      <c r="BV6375" s="5" t="s">
        <v>619</v>
      </c>
      <c r="BW6375" s="5" t="s">
        <v>2986</v>
      </c>
    </row>
    <row r="6376" spans="51:75" x14ac:dyDescent="0.3">
      <c r="AY6376" s="12" t="e">
        <f>VLOOKUP(C6376,#REF!, 2,FALSE)</f>
        <v>#REF!</v>
      </c>
      <c r="BM6376" s="5" t="s">
        <v>11611</v>
      </c>
      <c r="BN6376" s="5" t="s">
        <v>619</v>
      </c>
      <c r="BO6376" s="5" t="s">
        <v>2986</v>
      </c>
      <c r="BU6376" s="5" t="s">
        <v>11611</v>
      </c>
      <c r="BV6376" s="5" t="s">
        <v>619</v>
      </c>
      <c r="BW6376" s="5" t="s">
        <v>2986</v>
      </c>
    </row>
    <row r="6377" spans="51:75" x14ac:dyDescent="0.3">
      <c r="AY6377" s="12" t="e">
        <f>VLOOKUP(C6377,#REF!, 2,FALSE)</f>
        <v>#REF!</v>
      </c>
      <c r="BM6377" s="5" t="s">
        <v>11612</v>
      </c>
      <c r="BN6377" s="5" t="s">
        <v>1345</v>
      </c>
      <c r="BO6377" s="5" t="s">
        <v>3652</v>
      </c>
      <c r="BU6377" s="5" t="s">
        <v>11612</v>
      </c>
      <c r="BV6377" s="5" t="s">
        <v>1345</v>
      </c>
      <c r="BW6377" s="5" t="s">
        <v>3652</v>
      </c>
    </row>
    <row r="6378" spans="51:75" x14ac:dyDescent="0.3">
      <c r="AY6378" s="12" t="e">
        <f>VLOOKUP(C6378,#REF!, 2,FALSE)</f>
        <v>#REF!</v>
      </c>
      <c r="BM6378" s="5" t="s">
        <v>11613</v>
      </c>
      <c r="BN6378" s="5" t="s">
        <v>666</v>
      </c>
      <c r="BO6378" s="5" t="s">
        <v>2986</v>
      </c>
      <c r="BU6378" s="5" t="s">
        <v>11613</v>
      </c>
      <c r="BV6378" s="5" t="s">
        <v>666</v>
      </c>
      <c r="BW6378" s="5" t="s">
        <v>2986</v>
      </c>
    </row>
    <row r="6379" spans="51:75" x14ac:dyDescent="0.3">
      <c r="AY6379" s="12" t="e">
        <f>VLOOKUP(C6379,#REF!, 2,FALSE)</f>
        <v>#REF!</v>
      </c>
      <c r="BM6379" s="5" t="s">
        <v>11614</v>
      </c>
      <c r="BN6379" s="5" t="s">
        <v>666</v>
      </c>
      <c r="BO6379" s="5" t="s">
        <v>2986</v>
      </c>
      <c r="BU6379" s="5" t="s">
        <v>11614</v>
      </c>
      <c r="BV6379" s="5" t="s">
        <v>666</v>
      </c>
      <c r="BW6379" s="5" t="s">
        <v>2986</v>
      </c>
    </row>
    <row r="6380" spans="51:75" x14ac:dyDescent="0.3">
      <c r="AY6380" s="12" t="e">
        <f>VLOOKUP(C6380,#REF!, 2,FALSE)</f>
        <v>#REF!</v>
      </c>
      <c r="BM6380" s="5" t="s">
        <v>11615</v>
      </c>
      <c r="BN6380" s="5" t="s">
        <v>666</v>
      </c>
      <c r="BO6380" s="5" t="s">
        <v>11616</v>
      </c>
      <c r="BU6380" s="5" t="s">
        <v>11615</v>
      </c>
      <c r="BV6380" s="5" t="s">
        <v>666</v>
      </c>
      <c r="BW6380" s="5" t="s">
        <v>11616</v>
      </c>
    </row>
    <row r="6381" spans="51:75" x14ac:dyDescent="0.3">
      <c r="AY6381" s="12" t="e">
        <f>VLOOKUP(C6381,#REF!, 2,FALSE)</f>
        <v>#REF!</v>
      </c>
      <c r="BM6381" s="5" t="s">
        <v>11617</v>
      </c>
      <c r="BN6381" s="5" t="s">
        <v>865</v>
      </c>
      <c r="BO6381" s="5" t="s">
        <v>11618</v>
      </c>
      <c r="BU6381" s="5" t="s">
        <v>11617</v>
      </c>
      <c r="BV6381" s="5" t="s">
        <v>865</v>
      </c>
      <c r="BW6381" s="5" t="s">
        <v>11618</v>
      </c>
    </row>
    <row r="6382" spans="51:75" x14ac:dyDescent="0.3">
      <c r="AY6382" s="12" t="e">
        <f>VLOOKUP(C6382,#REF!, 2,FALSE)</f>
        <v>#REF!</v>
      </c>
      <c r="BM6382" s="5" t="s">
        <v>2045</v>
      </c>
      <c r="BN6382" s="5" t="s">
        <v>625</v>
      </c>
      <c r="BO6382" s="5" t="s">
        <v>11619</v>
      </c>
      <c r="BU6382" s="5" t="s">
        <v>2045</v>
      </c>
      <c r="BV6382" s="5" t="s">
        <v>625</v>
      </c>
      <c r="BW6382" s="5" t="s">
        <v>11619</v>
      </c>
    </row>
    <row r="6383" spans="51:75" x14ac:dyDescent="0.3">
      <c r="AY6383" s="12" t="e">
        <f>VLOOKUP(C6383,#REF!, 2,FALSE)</f>
        <v>#REF!</v>
      </c>
      <c r="BM6383" s="5" t="s">
        <v>11620</v>
      </c>
      <c r="BN6383" s="5" t="s">
        <v>3092</v>
      </c>
      <c r="BO6383" s="5" t="s">
        <v>2986</v>
      </c>
      <c r="BU6383" s="5" t="s">
        <v>11620</v>
      </c>
      <c r="BV6383" s="5" t="s">
        <v>3092</v>
      </c>
      <c r="BW6383" s="5" t="s">
        <v>2986</v>
      </c>
    </row>
    <row r="6384" spans="51:75" x14ac:dyDescent="0.3">
      <c r="AY6384" s="12" t="e">
        <f>VLOOKUP(C6384,#REF!, 2,FALSE)</f>
        <v>#REF!</v>
      </c>
      <c r="BM6384" s="5" t="s">
        <v>11621</v>
      </c>
      <c r="BN6384" s="5" t="s">
        <v>661</v>
      </c>
      <c r="BO6384" s="5" t="s">
        <v>1337</v>
      </c>
      <c r="BU6384" s="5" t="s">
        <v>11621</v>
      </c>
      <c r="BV6384" s="5" t="s">
        <v>661</v>
      </c>
      <c r="BW6384" s="5" t="s">
        <v>1337</v>
      </c>
    </row>
    <row r="6385" spans="51:75" x14ac:dyDescent="0.3">
      <c r="AY6385" s="12" t="e">
        <f>VLOOKUP(C6385,#REF!, 2,FALSE)</f>
        <v>#REF!</v>
      </c>
      <c r="BM6385" s="5" t="s">
        <v>11622</v>
      </c>
      <c r="BN6385" s="5" t="s">
        <v>661</v>
      </c>
      <c r="BO6385" s="5" t="s">
        <v>6506</v>
      </c>
      <c r="BU6385" s="5" t="s">
        <v>11622</v>
      </c>
      <c r="BV6385" s="5" t="s">
        <v>661</v>
      </c>
      <c r="BW6385" s="5" t="s">
        <v>6506</v>
      </c>
    </row>
    <row r="6386" spans="51:75" x14ac:dyDescent="0.3">
      <c r="AY6386" s="12" t="e">
        <f>VLOOKUP(C6386,#REF!, 2,FALSE)</f>
        <v>#REF!</v>
      </c>
      <c r="BM6386" s="5" t="s">
        <v>11623</v>
      </c>
      <c r="BN6386" s="5" t="s">
        <v>734</v>
      </c>
      <c r="BO6386" s="5" t="s">
        <v>2645</v>
      </c>
      <c r="BU6386" s="5" t="s">
        <v>11623</v>
      </c>
      <c r="BV6386" s="5" t="s">
        <v>734</v>
      </c>
      <c r="BW6386" s="5" t="s">
        <v>2645</v>
      </c>
    </row>
    <row r="6387" spans="51:75" x14ac:dyDescent="0.3">
      <c r="AY6387" s="12" t="e">
        <f>VLOOKUP(C6387,#REF!, 2,FALSE)</f>
        <v>#REF!</v>
      </c>
      <c r="BM6387" s="5" t="s">
        <v>11624</v>
      </c>
      <c r="BN6387" s="5" t="s">
        <v>633</v>
      </c>
      <c r="BO6387" s="5" t="s">
        <v>11332</v>
      </c>
      <c r="BU6387" s="5" t="s">
        <v>11624</v>
      </c>
      <c r="BV6387" s="5" t="s">
        <v>633</v>
      </c>
      <c r="BW6387" s="5" t="s">
        <v>11332</v>
      </c>
    </row>
    <row r="6388" spans="51:75" x14ac:dyDescent="0.3">
      <c r="AY6388" s="12" t="e">
        <f>VLOOKUP(C6388,#REF!, 2,FALSE)</f>
        <v>#REF!</v>
      </c>
      <c r="BM6388" s="5" t="s">
        <v>11625</v>
      </c>
      <c r="BN6388" s="5" t="s">
        <v>783</v>
      </c>
      <c r="BO6388" s="5" t="s">
        <v>11626</v>
      </c>
      <c r="BU6388" s="5" t="s">
        <v>11625</v>
      </c>
      <c r="BV6388" s="5" t="s">
        <v>783</v>
      </c>
      <c r="BW6388" s="5" t="s">
        <v>11626</v>
      </c>
    </row>
    <row r="6389" spans="51:75" x14ac:dyDescent="0.3">
      <c r="AY6389" s="12" t="e">
        <f>VLOOKUP(C6389,#REF!, 2,FALSE)</f>
        <v>#REF!</v>
      </c>
      <c r="BM6389" s="5" t="s">
        <v>2046</v>
      </c>
      <c r="BN6389" s="5" t="s">
        <v>855</v>
      </c>
      <c r="BO6389" s="5" t="s">
        <v>9951</v>
      </c>
      <c r="BU6389" s="5" t="s">
        <v>2046</v>
      </c>
      <c r="BV6389" s="5" t="s">
        <v>855</v>
      </c>
      <c r="BW6389" s="5" t="s">
        <v>9951</v>
      </c>
    </row>
    <row r="6390" spans="51:75" x14ac:dyDescent="0.3">
      <c r="AY6390" s="12" t="e">
        <f>VLOOKUP(C6390,#REF!, 2,FALSE)</f>
        <v>#REF!</v>
      </c>
      <c r="BM6390" s="5" t="s">
        <v>11627</v>
      </c>
      <c r="BN6390" s="5" t="s">
        <v>781</v>
      </c>
      <c r="BO6390" s="5" t="s">
        <v>10859</v>
      </c>
      <c r="BU6390" s="5" t="s">
        <v>11627</v>
      </c>
      <c r="BV6390" s="5" t="s">
        <v>781</v>
      </c>
      <c r="BW6390" s="5" t="s">
        <v>10859</v>
      </c>
    </row>
    <row r="6391" spans="51:75" x14ac:dyDescent="0.3">
      <c r="AY6391" s="12" t="e">
        <f>VLOOKUP(C6391,#REF!, 2,FALSE)</f>
        <v>#REF!</v>
      </c>
      <c r="BM6391" s="5" t="s">
        <v>11628</v>
      </c>
      <c r="BN6391" s="5" t="s">
        <v>931</v>
      </c>
      <c r="BO6391" s="5" t="s">
        <v>5336</v>
      </c>
      <c r="BU6391" s="5" t="s">
        <v>11628</v>
      </c>
      <c r="BV6391" s="5" t="s">
        <v>931</v>
      </c>
      <c r="BW6391" s="5" t="s">
        <v>5336</v>
      </c>
    </row>
    <row r="6392" spans="51:75" x14ac:dyDescent="0.3">
      <c r="AY6392" s="12" t="e">
        <f>VLOOKUP(C6392,#REF!, 2,FALSE)</f>
        <v>#REF!</v>
      </c>
      <c r="BM6392" s="5" t="s">
        <v>11629</v>
      </c>
      <c r="BN6392" s="5" t="s">
        <v>781</v>
      </c>
      <c r="BO6392" s="5" t="s">
        <v>11630</v>
      </c>
      <c r="BU6392" s="5" t="s">
        <v>11629</v>
      </c>
      <c r="BV6392" s="5" t="s">
        <v>781</v>
      </c>
      <c r="BW6392" s="5" t="s">
        <v>11630</v>
      </c>
    </row>
    <row r="6393" spans="51:75" x14ac:dyDescent="0.3">
      <c r="AY6393" s="12" t="e">
        <f>VLOOKUP(C6393,#REF!, 2,FALSE)</f>
        <v>#REF!</v>
      </c>
      <c r="BM6393" s="5" t="s">
        <v>11631</v>
      </c>
      <c r="BN6393" s="5" t="s">
        <v>739</v>
      </c>
      <c r="BO6393" s="5" t="s">
        <v>11632</v>
      </c>
      <c r="BU6393" s="5" t="s">
        <v>11631</v>
      </c>
      <c r="BV6393" s="5" t="s">
        <v>739</v>
      </c>
      <c r="BW6393" s="5" t="s">
        <v>11632</v>
      </c>
    </row>
    <row r="6394" spans="51:75" x14ac:dyDescent="0.3">
      <c r="AY6394" s="12" t="e">
        <f>VLOOKUP(C6394,#REF!, 2,FALSE)</f>
        <v>#REF!</v>
      </c>
      <c r="BM6394" s="5" t="s">
        <v>11633</v>
      </c>
      <c r="BN6394" s="5" t="s">
        <v>739</v>
      </c>
      <c r="BO6394" s="5" t="s">
        <v>2986</v>
      </c>
      <c r="BU6394" s="5" t="s">
        <v>11633</v>
      </c>
      <c r="BV6394" s="5" t="s">
        <v>739</v>
      </c>
      <c r="BW6394" s="5" t="s">
        <v>2986</v>
      </c>
    </row>
    <row r="6395" spans="51:75" x14ac:dyDescent="0.3">
      <c r="AY6395" s="12" t="e">
        <f>VLOOKUP(C6395,#REF!, 2,FALSE)</f>
        <v>#REF!</v>
      </c>
      <c r="BM6395" s="5" t="s">
        <v>11634</v>
      </c>
      <c r="BN6395" s="5" t="s">
        <v>2982</v>
      </c>
      <c r="BO6395" s="5" t="s">
        <v>2013</v>
      </c>
      <c r="BU6395" s="5" t="s">
        <v>11634</v>
      </c>
      <c r="BV6395" s="5" t="s">
        <v>2982</v>
      </c>
      <c r="BW6395" s="5" t="s">
        <v>2013</v>
      </c>
    </row>
    <row r="6396" spans="51:75" x14ac:dyDescent="0.3">
      <c r="AY6396" s="12" t="e">
        <f>VLOOKUP(C6396,#REF!, 2,FALSE)</f>
        <v>#REF!</v>
      </c>
      <c r="BM6396" s="5" t="s">
        <v>11635</v>
      </c>
      <c r="BN6396" s="5" t="s">
        <v>1142</v>
      </c>
      <c r="BO6396" s="5" t="s">
        <v>11636</v>
      </c>
      <c r="BU6396" s="5" t="s">
        <v>11635</v>
      </c>
      <c r="BV6396" s="5" t="s">
        <v>1142</v>
      </c>
      <c r="BW6396" s="5" t="s">
        <v>11636</v>
      </c>
    </row>
    <row r="6397" spans="51:75" x14ac:dyDescent="0.3">
      <c r="AY6397" s="12" t="e">
        <f>VLOOKUP(C6397,#REF!, 2,FALSE)</f>
        <v>#REF!</v>
      </c>
      <c r="BM6397" s="5" t="s">
        <v>11637</v>
      </c>
      <c r="BN6397" s="5" t="s">
        <v>781</v>
      </c>
      <c r="BO6397" s="5" t="s">
        <v>11638</v>
      </c>
      <c r="BU6397" s="5" t="s">
        <v>11637</v>
      </c>
      <c r="BV6397" s="5" t="s">
        <v>781</v>
      </c>
      <c r="BW6397" s="5" t="s">
        <v>11638</v>
      </c>
    </row>
    <row r="6398" spans="51:75" x14ac:dyDescent="0.3">
      <c r="AY6398" s="12" t="e">
        <f>VLOOKUP(C6398,#REF!, 2,FALSE)</f>
        <v>#REF!</v>
      </c>
      <c r="BM6398" s="5" t="s">
        <v>11639</v>
      </c>
      <c r="BN6398" s="5" t="s">
        <v>790</v>
      </c>
      <c r="BO6398" s="5" t="s">
        <v>11640</v>
      </c>
      <c r="BU6398" s="5" t="s">
        <v>11639</v>
      </c>
      <c r="BV6398" s="5" t="s">
        <v>790</v>
      </c>
      <c r="BW6398" s="5" t="s">
        <v>11640</v>
      </c>
    </row>
    <row r="6399" spans="51:75" x14ac:dyDescent="0.3">
      <c r="AY6399" s="12" t="e">
        <f>VLOOKUP(C6399,#REF!, 2,FALSE)</f>
        <v>#REF!</v>
      </c>
      <c r="BM6399" s="5" t="s">
        <v>11641</v>
      </c>
      <c r="BN6399" s="5" t="s">
        <v>778</v>
      </c>
      <c r="BO6399" s="5" t="s">
        <v>5730</v>
      </c>
      <c r="BU6399" s="5" t="s">
        <v>11641</v>
      </c>
      <c r="BV6399" s="5" t="s">
        <v>778</v>
      </c>
      <c r="BW6399" s="5" t="s">
        <v>5730</v>
      </c>
    </row>
    <row r="6400" spans="51:75" x14ac:dyDescent="0.3">
      <c r="AY6400" s="12" t="e">
        <f>VLOOKUP(C6400,#REF!, 2,FALSE)</f>
        <v>#REF!</v>
      </c>
      <c r="BM6400" s="5" t="s">
        <v>11642</v>
      </c>
      <c r="BN6400" s="5" t="s">
        <v>806</v>
      </c>
      <c r="BO6400" s="5" t="s">
        <v>1089</v>
      </c>
      <c r="BU6400" s="5" t="s">
        <v>11642</v>
      </c>
      <c r="BV6400" s="5" t="s">
        <v>806</v>
      </c>
      <c r="BW6400" s="5" t="s">
        <v>1089</v>
      </c>
    </row>
    <row r="6401" spans="51:75" x14ac:dyDescent="0.3">
      <c r="AY6401" s="12" t="e">
        <f>VLOOKUP(C6401,#REF!, 2,FALSE)</f>
        <v>#REF!</v>
      </c>
      <c r="BM6401" s="5" t="s">
        <v>11643</v>
      </c>
      <c r="BN6401" s="5" t="s">
        <v>855</v>
      </c>
      <c r="BO6401" s="5" t="s">
        <v>3631</v>
      </c>
      <c r="BU6401" s="5" t="s">
        <v>11643</v>
      </c>
      <c r="BV6401" s="5" t="s">
        <v>855</v>
      </c>
      <c r="BW6401" s="5" t="s">
        <v>3631</v>
      </c>
    </row>
    <row r="6402" spans="51:75" x14ac:dyDescent="0.3">
      <c r="AY6402" s="12" t="e">
        <f>VLOOKUP(C6402,#REF!, 2,FALSE)</f>
        <v>#REF!</v>
      </c>
      <c r="BM6402" s="5" t="s">
        <v>11644</v>
      </c>
      <c r="BN6402" s="5" t="s">
        <v>778</v>
      </c>
      <c r="BO6402" s="5" t="s">
        <v>6126</v>
      </c>
      <c r="BU6402" s="5" t="s">
        <v>11644</v>
      </c>
      <c r="BV6402" s="5" t="s">
        <v>778</v>
      </c>
      <c r="BW6402" s="5" t="s">
        <v>6126</v>
      </c>
    </row>
    <row r="6403" spans="51:75" x14ac:dyDescent="0.3">
      <c r="AY6403" s="12" t="e">
        <f>VLOOKUP(C6403,#REF!, 2,FALSE)</f>
        <v>#REF!</v>
      </c>
      <c r="BM6403" s="5" t="s">
        <v>11645</v>
      </c>
      <c r="BN6403" s="5" t="s">
        <v>633</v>
      </c>
      <c r="BO6403" s="5" t="s">
        <v>11332</v>
      </c>
      <c r="BU6403" s="5" t="s">
        <v>11645</v>
      </c>
      <c r="BV6403" s="5" t="s">
        <v>633</v>
      </c>
      <c r="BW6403" s="5" t="s">
        <v>11332</v>
      </c>
    </row>
    <row r="6404" spans="51:75" x14ac:dyDescent="0.3">
      <c r="AY6404" s="12" t="e">
        <f>VLOOKUP(C6404,#REF!, 2,FALSE)</f>
        <v>#REF!</v>
      </c>
      <c r="BM6404" s="5" t="s">
        <v>11646</v>
      </c>
      <c r="BN6404" s="5" t="s">
        <v>618</v>
      </c>
      <c r="BO6404" s="5" t="s">
        <v>11332</v>
      </c>
      <c r="BU6404" s="5" t="s">
        <v>11646</v>
      </c>
      <c r="BV6404" s="5" t="s">
        <v>618</v>
      </c>
      <c r="BW6404" s="5" t="s">
        <v>11332</v>
      </c>
    </row>
    <row r="6405" spans="51:75" x14ac:dyDescent="0.3">
      <c r="AY6405" s="12" t="e">
        <f>VLOOKUP(C6405,#REF!, 2,FALSE)</f>
        <v>#REF!</v>
      </c>
      <c r="BM6405" s="5" t="s">
        <v>11647</v>
      </c>
      <c r="BN6405" s="5" t="s">
        <v>1736</v>
      </c>
      <c r="BO6405" s="5" t="s">
        <v>11648</v>
      </c>
      <c r="BU6405" s="5" t="s">
        <v>11647</v>
      </c>
      <c r="BV6405" s="5" t="s">
        <v>1736</v>
      </c>
      <c r="BW6405" s="5" t="s">
        <v>11648</v>
      </c>
    </row>
    <row r="6406" spans="51:75" x14ac:dyDescent="0.3">
      <c r="AY6406" s="12" t="e">
        <f>VLOOKUP(C6406,#REF!, 2,FALSE)</f>
        <v>#REF!</v>
      </c>
      <c r="BM6406" s="5" t="s">
        <v>11649</v>
      </c>
      <c r="BN6406" s="5" t="s">
        <v>1736</v>
      </c>
      <c r="BO6406" s="5" t="s">
        <v>2986</v>
      </c>
      <c r="BU6406" s="5" t="s">
        <v>11649</v>
      </c>
      <c r="BV6406" s="5" t="s">
        <v>1736</v>
      </c>
      <c r="BW6406" s="5" t="s">
        <v>2986</v>
      </c>
    </row>
    <row r="6407" spans="51:75" x14ac:dyDescent="0.3">
      <c r="AY6407" s="12" t="e">
        <f>VLOOKUP(C6407,#REF!, 2,FALSE)</f>
        <v>#REF!</v>
      </c>
      <c r="BM6407" s="5" t="s">
        <v>11650</v>
      </c>
      <c r="BN6407" s="5" t="s">
        <v>630</v>
      </c>
      <c r="BO6407" s="5" t="s">
        <v>7717</v>
      </c>
      <c r="BU6407" s="5" t="s">
        <v>11650</v>
      </c>
      <c r="BV6407" s="5" t="s">
        <v>630</v>
      </c>
      <c r="BW6407" s="5" t="s">
        <v>7717</v>
      </c>
    </row>
    <row r="6408" spans="51:75" x14ac:dyDescent="0.3">
      <c r="AY6408" s="12" t="e">
        <f>VLOOKUP(C6408,#REF!, 2,FALSE)</f>
        <v>#REF!</v>
      </c>
      <c r="BM6408" s="5" t="s">
        <v>11651</v>
      </c>
      <c r="BN6408" s="5" t="s">
        <v>1736</v>
      </c>
      <c r="BO6408" s="5" t="s">
        <v>11652</v>
      </c>
      <c r="BU6408" s="5" t="s">
        <v>11651</v>
      </c>
      <c r="BV6408" s="5" t="s">
        <v>1736</v>
      </c>
      <c r="BW6408" s="5" t="s">
        <v>11652</v>
      </c>
    </row>
    <row r="6409" spans="51:75" x14ac:dyDescent="0.3">
      <c r="AY6409" s="12" t="e">
        <f>VLOOKUP(C6409,#REF!, 2,FALSE)</f>
        <v>#REF!</v>
      </c>
      <c r="BM6409" s="5" t="s">
        <v>11653</v>
      </c>
      <c r="BN6409" s="5" t="s">
        <v>1736</v>
      </c>
      <c r="BO6409" s="5" t="s">
        <v>11654</v>
      </c>
      <c r="BU6409" s="5" t="s">
        <v>11653</v>
      </c>
      <c r="BV6409" s="5" t="s">
        <v>1736</v>
      </c>
      <c r="BW6409" s="5" t="s">
        <v>11654</v>
      </c>
    </row>
    <row r="6410" spans="51:75" x14ac:dyDescent="0.3">
      <c r="AY6410" s="12" t="e">
        <f>VLOOKUP(C6410,#REF!, 2,FALSE)</f>
        <v>#REF!</v>
      </c>
      <c r="BM6410" s="5" t="s">
        <v>432</v>
      </c>
      <c r="BN6410" s="5" t="s">
        <v>1736</v>
      </c>
      <c r="BO6410" s="5" t="s">
        <v>2986</v>
      </c>
      <c r="BU6410" s="5" t="s">
        <v>432</v>
      </c>
      <c r="BV6410" s="5" t="s">
        <v>1736</v>
      </c>
      <c r="BW6410" s="5" t="s">
        <v>2986</v>
      </c>
    </row>
    <row r="6411" spans="51:75" x14ac:dyDescent="0.3">
      <c r="AY6411" s="12" t="e">
        <f>VLOOKUP(C6411,#REF!, 2,FALSE)</f>
        <v>#REF!</v>
      </c>
      <c r="BM6411" s="5" t="s">
        <v>11655</v>
      </c>
      <c r="BN6411" s="5" t="s">
        <v>665</v>
      </c>
      <c r="BO6411" s="5" t="s">
        <v>1213</v>
      </c>
      <c r="BU6411" s="5" t="s">
        <v>11655</v>
      </c>
      <c r="BV6411" s="5" t="s">
        <v>665</v>
      </c>
      <c r="BW6411" s="5" t="s">
        <v>1213</v>
      </c>
    </row>
    <row r="6412" spans="51:75" x14ac:dyDescent="0.3">
      <c r="AY6412" s="12" t="e">
        <f>VLOOKUP(C6412,#REF!, 2,FALSE)</f>
        <v>#REF!</v>
      </c>
      <c r="BM6412" s="5" t="s">
        <v>2047</v>
      </c>
      <c r="BN6412" s="5" t="s">
        <v>929</v>
      </c>
      <c r="BO6412" s="5" t="s">
        <v>11656</v>
      </c>
      <c r="BU6412" s="5" t="s">
        <v>2047</v>
      </c>
      <c r="BV6412" s="5" t="s">
        <v>929</v>
      </c>
      <c r="BW6412" s="5" t="s">
        <v>11656</v>
      </c>
    </row>
    <row r="6413" spans="51:75" x14ac:dyDescent="0.3">
      <c r="AY6413" s="12" t="e">
        <f>VLOOKUP(C6413,#REF!, 2,FALSE)</f>
        <v>#REF!</v>
      </c>
      <c r="BM6413" s="5" t="s">
        <v>11657</v>
      </c>
      <c r="BN6413" s="5" t="s">
        <v>800</v>
      </c>
      <c r="BO6413" s="5" t="s">
        <v>2986</v>
      </c>
      <c r="BU6413" s="5" t="s">
        <v>11657</v>
      </c>
      <c r="BV6413" s="5" t="s">
        <v>800</v>
      </c>
      <c r="BW6413" s="5" t="s">
        <v>2986</v>
      </c>
    </row>
    <row r="6414" spans="51:75" x14ac:dyDescent="0.3">
      <c r="AY6414" s="12" t="e">
        <f>VLOOKUP(C6414,#REF!, 2,FALSE)</f>
        <v>#REF!</v>
      </c>
      <c r="BM6414" s="5" t="s">
        <v>11658</v>
      </c>
      <c r="BN6414" s="5" t="s">
        <v>802</v>
      </c>
      <c r="BO6414" s="5" t="s">
        <v>11485</v>
      </c>
      <c r="BU6414" s="5" t="s">
        <v>11658</v>
      </c>
      <c r="BV6414" s="5" t="s">
        <v>802</v>
      </c>
      <c r="BW6414" s="5" t="s">
        <v>11485</v>
      </c>
    </row>
    <row r="6415" spans="51:75" x14ac:dyDescent="0.3">
      <c r="AY6415" s="12" t="e">
        <f>VLOOKUP(C6415,#REF!, 2,FALSE)</f>
        <v>#REF!</v>
      </c>
      <c r="BM6415" s="5" t="s">
        <v>11659</v>
      </c>
      <c r="BN6415" s="5" t="s">
        <v>802</v>
      </c>
      <c r="BO6415" s="5" t="s">
        <v>3359</v>
      </c>
      <c r="BU6415" s="5" t="s">
        <v>11659</v>
      </c>
      <c r="BV6415" s="5" t="s">
        <v>802</v>
      </c>
      <c r="BW6415" s="5" t="s">
        <v>3359</v>
      </c>
    </row>
    <row r="6416" spans="51:75" x14ac:dyDescent="0.3">
      <c r="AY6416" s="12" t="e">
        <f>VLOOKUP(C6416,#REF!, 2,FALSE)</f>
        <v>#REF!</v>
      </c>
      <c r="BM6416" s="5" t="s">
        <v>11660</v>
      </c>
      <c r="BN6416" s="5" t="s">
        <v>664</v>
      </c>
      <c r="BO6416" s="5" t="s">
        <v>1540</v>
      </c>
      <c r="BU6416" s="5" t="s">
        <v>11660</v>
      </c>
      <c r="BV6416" s="5" t="s">
        <v>664</v>
      </c>
      <c r="BW6416" s="5" t="s">
        <v>1540</v>
      </c>
    </row>
    <row r="6417" spans="51:75" x14ac:dyDescent="0.3">
      <c r="AY6417" s="12" t="e">
        <f>VLOOKUP(C6417,#REF!, 2,FALSE)</f>
        <v>#REF!</v>
      </c>
      <c r="BM6417" s="5" t="s">
        <v>11661</v>
      </c>
      <c r="BN6417" s="5" t="s">
        <v>802</v>
      </c>
      <c r="BO6417" s="5" t="s">
        <v>6159</v>
      </c>
      <c r="BU6417" s="5" t="s">
        <v>11661</v>
      </c>
      <c r="BV6417" s="5" t="s">
        <v>802</v>
      </c>
      <c r="BW6417" s="5" t="s">
        <v>6159</v>
      </c>
    </row>
    <row r="6418" spans="51:75" x14ac:dyDescent="0.3">
      <c r="AY6418" s="12" t="e">
        <f>VLOOKUP(C6418,#REF!, 2,FALSE)</f>
        <v>#REF!</v>
      </c>
      <c r="BM6418" s="5" t="s">
        <v>11662</v>
      </c>
      <c r="BN6418" s="5" t="s">
        <v>3007</v>
      </c>
      <c r="BO6418" s="5" t="s">
        <v>11663</v>
      </c>
      <c r="BU6418" s="5" t="s">
        <v>11662</v>
      </c>
      <c r="BV6418" s="5" t="s">
        <v>3007</v>
      </c>
      <c r="BW6418" s="5" t="s">
        <v>11663</v>
      </c>
    </row>
    <row r="6419" spans="51:75" x14ac:dyDescent="0.3">
      <c r="AY6419" s="12" t="e">
        <f>VLOOKUP(C6419,#REF!, 2,FALSE)</f>
        <v>#REF!</v>
      </c>
      <c r="BM6419" s="5" t="s">
        <v>11664</v>
      </c>
      <c r="BN6419" s="5" t="s">
        <v>1142</v>
      </c>
      <c r="BO6419" s="5" t="s">
        <v>11665</v>
      </c>
      <c r="BU6419" s="5" t="s">
        <v>11664</v>
      </c>
      <c r="BV6419" s="5" t="s">
        <v>1142</v>
      </c>
      <c r="BW6419" s="5" t="s">
        <v>11665</v>
      </c>
    </row>
    <row r="6420" spans="51:75" x14ac:dyDescent="0.3">
      <c r="AY6420" s="12" t="e">
        <f>VLOOKUP(C6420,#REF!, 2,FALSE)</f>
        <v>#REF!</v>
      </c>
      <c r="BM6420" s="5" t="s">
        <v>11666</v>
      </c>
      <c r="BN6420" s="5" t="s">
        <v>931</v>
      </c>
      <c r="BO6420" s="5" t="s">
        <v>2986</v>
      </c>
      <c r="BU6420" s="5" t="s">
        <v>11666</v>
      </c>
      <c r="BV6420" s="5" t="s">
        <v>931</v>
      </c>
      <c r="BW6420" s="5" t="s">
        <v>2986</v>
      </c>
    </row>
    <row r="6421" spans="51:75" x14ac:dyDescent="0.3">
      <c r="AY6421" s="12" t="e">
        <f>VLOOKUP(C6421,#REF!, 2,FALSE)</f>
        <v>#REF!</v>
      </c>
      <c r="BM6421" s="5" t="s">
        <v>11667</v>
      </c>
      <c r="BN6421" s="5" t="s">
        <v>1270</v>
      </c>
      <c r="BO6421" s="5" t="s">
        <v>2986</v>
      </c>
      <c r="BU6421" s="5" t="s">
        <v>11667</v>
      </c>
      <c r="BV6421" s="5" t="s">
        <v>1270</v>
      </c>
      <c r="BW6421" s="5" t="s">
        <v>2986</v>
      </c>
    </row>
    <row r="6422" spans="51:75" x14ac:dyDescent="0.3">
      <c r="AY6422" s="12" t="e">
        <f>VLOOKUP(C6422,#REF!, 2,FALSE)</f>
        <v>#REF!</v>
      </c>
      <c r="BM6422" s="5" t="s">
        <v>11668</v>
      </c>
      <c r="BN6422" s="5" t="s">
        <v>3010</v>
      </c>
      <c r="BO6422" s="5" t="s">
        <v>5883</v>
      </c>
      <c r="BU6422" s="5" t="s">
        <v>11668</v>
      </c>
      <c r="BV6422" s="5" t="s">
        <v>3010</v>
      </c>
      <c r="BW6422" s="5" t="s">
        <v>5883</v>
      </c>
    </row>
    <row r="6423" spans="51:75" x14ac:dyDescent="0.3">
      <c r="AY6423" s="12" t="e">
        <f>VLOOKUP(C6423,#REF!, 2,FALSE)</f>
        <v>#REF!</v>
      </c>
      <c r="BM6423" s="5" t="s">
        <v>11669</v>
      </c>
      <c r="BN6423" s="5" t="s">
        <v>17000</v>
      </c>
      <c r="BO6423" s="5" t="s">
        <v>7014</v>
      </c>
      <c r="BU6423" s="5" t="s">
        <v>11669</v>
      </c>
      <c r="BV6423" s="5" t="s">
        <v>17000</v>
      </c>
      <c r="BW6423" s="5" t="s">
        <v>7014</v>
      </c>
    </row>
    <row r="6424" spans="51:75" x14ac:dyDescent="0.3">
      <c r="AY6424" s="12" t="e">
        <f>VLOOKUP(C6424,#REF!, 2,FALSE)</f>
        <v>#REF!</v>
      </c>
      <c r="BM6424" s="5" t="s">
        <v>11670</v>
      </c>
      <c r="BN6424" s="5" t="s">
        <v>1270</v>
      </c>
      <c r="BO6424" s="5" t="s">
        <v>11671</v>
      </c>
      <c r="BU6424" s="5" t="s">
        <v>11670</v>
      </c>
      <c r="BV6424" s="5" t="s">
        <v>1270</v>
      </c>
      <c r="BW6424" s="5" t="s">
        <v>11671</v>
      </c>
    </row>
    <row r="6425" spans="51:75" x14ac:dyDescent="0.3">
      <c r="AY6425" s="12" t="e">
        <f>VLOOKUP(C6425,#REF!, 2,FALSE)</f>
        <v>#REF!</v>
      </c>
      <c r="BM6425" s="5" t="s">
        <v>11672</v>
      </c>
      <c r="BN6425" s="5" t="s">
        <v>1142</v>
      </c>
      <c r="BO6425" s="5" t="s">
        <v>617</v>
      </c>
      <c r="BU6425" s="5" t="s">
        <v>11672</v>
      </c>
      <c r="BV6425" s="5" t="s">
        <v>1142</v>
      </c>
      <c r="BW6425" s="5" t="s">
        <v>617</v>
      </c>
    </row>
    <row r="6426" spans="51:75" x14ac:dyDescent="0.3">
      <c r="AY6426" s="12" t="e">
        <f>VLOOKUP(C6426,#REF!, 2,FALSE)</f>
        <v>#REF!</v>
      </c>
      <c r="BM6426" s="5" t="s">
        <v>11673</v>
      </c>
      <c r="BN6426" s="5" t="s">
        <v>1270</v>
      </c>
      <c r="BO6426" s="5" t="s">
        <v>2986</v>
      </c>
      <c r="BU6426" s="5" t="s">
        <v>11673</v>
      </c>
      <c r="BV6426" s="5" t="s">
        <v>1270</v>
      </c>
      <c r="BW6426" s="5" t="s">
        <v>2986</v>
      </c>
    </row>
    <row r="6427" spans="51:75" x14ac:dyDescent="0.3">
      <c r="AY6427" s="12" t="e">
        <f>VLOOKUP(C6427,#REF!, 2,FALSE)</f>
        <v>#REF!</v>
      </c>
      <c r="BM6427" s="5" t="s">
        <v>11674</v>
      </c>
      <c r="BN6427" s="5" t="s">
        <v>3010</v>
      </c>
      <c r="BO6427" s="5" t="s">
        <v>617</v>
      </c>
      <c r="BU6427" s="5" t="s">
        <v>11674</v>
      </c>
      <c r="BV6427" s="5" t="s">
        <v>3010</v>
      </c>
      <c r="BW6427" s="5" t="s">
        <v>617</v>
      </c>
    </row>
    <row r="6428" spans="51:75" x14ac:dyDescent="0.3">
      <c r="AY6428" s="12" t="e">
        <f>VLOOKUP(C6428,#REF!, 2,FALSE)</f>
        <v>#REF!</v>
      </c>
      <c r="BM6428" s="5" t="s">
        <v>11675</v>
      </c>
      <c r="BN6428" s="5" t="s">
        <v>718</v>
      </c>
      <c r="BO6428" s="5" t="s">
        <v>3816</v>
      </c>
      <c r="BU6428" s="5" t="s">
        <v>11675</v>
      </c>
      <c r="BV6428" s="5" t="s">
        <v>718</v>
      </c>
      <c r="BW6428" s="5" t="s">
        <v>3816</v>
      </c>
    </row>
    <row r="6429" spans="51:75" x14ac:dyDescent="0.3">
      <c r="AY6429" s="12" t="e">
        <f>VLOOKUP(C6429,#REF!, 2,FALSE)</f>
        <v>#REF!</v>
      </c>
      <c r="BM6429" s="5" t="s">
        <v>11676</v>
      </c>
      <c r="BN6429" s="5" t="s">
        <v>616</v>
      </c>
      <c r="BO6429" s="5" t="s">
        <v>11677</v>
      </c>
      <c r="BU6429" s="5" t="s">
        <v>11676</v>
      </c>
      <c r="BV6429" s="5" t="s">
        <v>616</v>
      </c>
      <c r="BW6429" s="5" t="s">
        <v>11677</v>
      </c>
    </row>
    <row r="6430" spans="51:75" x14ac:dyDescent="0.3">
      <c r="AY6430" s="12" t="e">
        <f>VLOOKUP(C6430,#REF!, 2,FALSE)</f>
        <v>#REF!</v>
      </c>
      <c r="BM6430" s="5" t="s">
        <v>11678</v>
      </c>
      <c r="BN6430" s="5" t="s">
        <v>17000</v>
      </c>
      <c r="BO6430" s="5" t="s">
        <v>11679</v>
      </c>
      <c r="BU6430" s="5" t="s">
        <v>11678</v>
      </c>
      <c r="BV6430" s="5" t="s">
        <v>17000</v>
      </c>
      <c r="BW6430" s="5" t="s">
        <v>11679</v>
      </c>
    </row>
    <row r="6431" spans="51:75" x14ac:dyDescent="0.3">
      <c r="AY6431" s="12" t="e">
        <f>VLOOKUP(C6431,#REF!, 2,FALSE)</f>
        <v>#REF!</v>
      </c>
      <c r="BM6431" s="5" t="s">
        <v>11680</v>
      </c>
      <c r="BN6431" s="5" t="s">
        <v>639</v>
      </c>
      <c r="BO6431" s="5" t="s">
        <v>950</v>
      </c>
      <c r="BU6431" s="5" t="s">
        <v>11680</v>
      </c>
      <c r="BV6431" s="5" t="s">
        <v>639</v>
      </c>
      <c r="BW6431" s="5" t="s">
        <v>950</v>
      </c>
    </row>
    <row r="6432" spans="51:75" x14ac:dyDescent="0.3">
      <c r="AY6432" s="12" t="e">
        <f>VLOOKUP(C6432,#REF!, 2,FALSE)</f>
        <v>#REF!</v>
      </c>
      <c r="BM6432" s="5" t="s">
        <v>11681</v>
      </c>
      <c r="BN6432" s="5" t="s">
        <v>17000</v>
      </c>
      <c r="BO6432" s="5" t="s">
        <v>3907</v>
      </c>
      <c r="BU6432" s="5" t="s">
        <v>11681</v>
      </c>
      <c r="BV6432" s="5" t="s">
        <v>17000</v>
      </c>
      <c r="BW6432" s="5" t="s">
        <v>3907</v>
      </c>
    </row>
    <row r="6433" spans="51:75" x14ac:dyDescent="0.3">
      <c r="AY6433" s="12" t="e">
        <f>VLOOKUP(C6433,#REF!, 2,FALSE)</f>
        <v>#REF!</v>
      </c>
      <c r="BM6433" s="5" t="s">
        <v>11682</v>
      </c>
      <c r="BN6433" s="5" t="s">
        <v>800</v>
      </c>
      <c r="BO6433" s="5" t="s">
        <v>3592</v>
      </c>
      <c r="BU6433" s="5" t="s">
        <v>11682</v>
      </c>
      <c r="BV6433" s="5" t="s">
        <v>800</v>
      </c>
      <c r="BW6433" s="5" t="s">
        <v>3592</v>
      </c>
    </row>
    <row r="6434" spans="51:75" x14ac:dyDescent="0.3">
      <c r="AY6434" s="12" t="e">
        <f>VLOOKUP(C6434,#REF!, 2,FALSE)</f>
        <v>#REF!</v>
      </c>
      <c r="BM6434" s="5" t="s">
        <v>11683</v>
      </c>
      <c r="BN6434" s="5" t="s">
        <v>639</v>
      </c>
      <c r="BO6434" s="5" t="s">
        <v>11684</v>
      </c>
      <c r="BU6434" s="5" t="s">
        <v>11683</v>
      </c>
      <c r="BV6434" s="5" t="s">
        <v>639</v>
      </c>
      <c r="BW6434" s="5" t="s">
        <v>11684</v>
      </c>
    </row>
    <row r="6435" spans="51:75" x14ac:dyDescent="0.3">
      <c r="AY6435" s="12" t="e">
        <f>VLOOKUP(C6435,#REF!, 2,FALSE)</f>
        <v>#REF!</v>
      </c>
      <c r="BM6435" s="5" t="s">
        <v>11685</v>
      </c>
      <c r="BN6435" s="5" t="s">
        <v>639</v>
      </c>
      <c r="BO6435" s="5" t="s">
        <v>5332</v>
      </c>
      <c r="BU6435" s="5" t="s">
        <v>11685</v>
      </c>
      <c r="BV6435" s="5" t="s">
        <v>639</v>
      </c>
      <c r="BW6435" s="5" t="s">
        <v>5332</v>
      </c>
    </row>
    <row r="6436" spans="51:75" x14ac:dyDescent="0.3">
      <c r="AY6436" s="12" t="e">
        <f>VLOOKUP(C6436,#REF!, 2,FALSE)</f>
        <v>#REF!</v>
      </c>
      <c r="BM6436" s="5" t="s">
        <v>11686</v>
      </c>
      <c r="BN6436" s="5" t="s">
        <v>3007</v>
      </c>
      <c r="BO6436" s="5" t="s">
        <v>1779</v>
      </c>
      <c r="BU6436" s="5" t="s">
        <v>11686</v>
      </c>
      <c r="BV6436" s="5" t="s">
        <v>3007</v>
      </c>
      <c r="BW6436" s="5" t="s">
        <v>1779</v>
      </c>
    </row>
    <row r="6437" spans="51:75" x14ac:dyDescent="0.3">
      <c r="AY6437" s="12" t="e">
        <f>VLOOKUP(C6437,#REF!, 2,FALSE)</f>
        <v>#REF!</v>
      </c>
      <c r="BM6437" s="5" t="s">
        <v>433</v>
      </c>
      <c r="BN6437" s="5" t="s">
        <v>639</v>
      </c>
      <c r="BO6437" s="5" t="s">
        <v>2986</v>
      </c>
      <c r="BU6437" s="5" t="s">
        <v>433</v>
      </c>
      <c r="BV6437" s="5" t="s">
        <v>639</v>
      </c>
      <c r="BW6437" s="5" t="s">
        <v>2986</v>
      </c>
    </row>
    <row r="6438" spans="51:75" x14ac:dyDescent="0.3">
      <c r="AY6438" s="12" t="e">
        <f>VLOOKUP(C6438,#REF!, 2,FALSE)</f>
        <v>#REF!</v>
      </c>
      <c r="BM6438" s="5" t="s">
        <v>11687</v>
      </c>
      <c r="BN6438" s="5" t="s">
        <v>639</v>
      </c>
      <c r="BO6438" s="5" t="s">
        <v>911</v>
      </c>
      <c r="BU6438" s="5" t="s">
        <v>11687</v>
      </c>
      <c r="BV6438" s="5" t="s">
        <v>639</v>
      </c>
      <c r="BW6438" s="5" t="s">
        <v>911</v>
      </c>
    </row>
    <row r="6439" spans="51:75" x14ac:dyDescent="0.3">
      <c r="AY6439" s="12" t="e">
        <f>VLOOKUP(C6439,#REF!, 2,FALSE)</f>
        <v>#REF!</v>
      </c>
      <c r="BM6439" s="5" t="s">
        <v>11688</v>
      </c>
      <c r="BN6439" s="5" t="s">
        <v>1448</v>
      </c>
      <c r="BO6439" s="5" t="s">
        <v>638</v>
      </c>
      <c r="BU6439" s="5" t="s">
        <v>11688</v>
      </c>
      <c r="BV6439" s="5" t="s">
        <v>1448</v>
      </c>
      <c r="BW6439" s="5" t="s">
        <v>638</v>
      </c>
    </row>
    <row r="6440" spans="51:75" x14ac:dyDescent="0.3">
      <c r="AY6440" s="12" t="e">
        <f>VLOOKUP(C6440,#REF!, 2,FALSE)</f>
        <v>#REF!</v>
      </c>
      <c r="BM6440" s="5" t="s">
        <v>408</v>
      </c>
      <c r="BN6440" s="5" t="s">
        <v>1694</v>
      </c>
      <c r="BO6440" s="5" t="s">
        <v>5147</v>
      </c>
      <c r="BU6440" s="5" t="s">
        <v>408</v>
      </c>
      <c r="BV6440" s="5" t="s">
        <v>1694</v>
      </c>
      <c r="BW6440" s="5" t="s">
        <v>5147</v>
      </c>
    </row>
    <row r="6441" spans="51:75" x14ac:dyDescent="0.3">
      <c r="AY6441" s="12" t="e">
        <f>VLOOKUP(C6441,#REF!, 2,FALSE)</f>
        <v>#REF!</v>
      </c>
      <c r="BM6441" s="5" t="s">
        <v>11689</v>
      </c>
      <c r="BN6441" s="5" t="s">
        <v>943</v>
      </c>
      <c r="BO6441" s="5" t="s">
        <v>6337</v>
      </c>
      <c r="BU6441" s="5" t="s">
        <v>11689</v>
      </c>
      <c r="BV6441" s="5" t="s">
        <v>943</v>
      </c>
      <c r="BW6441" s="5" t="s">
        <v>6337</v>
      </c>
    </row>
    <row r="6442" spans="51:75" x14ac:dyDescent="0.3">
      <c r="AY6442" s="12" t="e">
        <f>VLOOKUP(C6442,#REF!, 2,FALSE)</f>
        <v>#REF!</v>
      </c>
      <c r="BM6442" s="5" t="s">
        <v>11690</v>
      </c>
      <c r="BN6442" s="5" t="s">
        <v>3010</v>
      </c>
      <c r="BO6442" s="5" t="s">
        <v>4228</v>
      </c>
      <c r="BU6442" s="5" t="s">
        <v>11690</v>
      </c>
      <c r="BV6442" s="5" t="s">
        <v>3010</v>
      </c>
      <c r="BW6442" s="5" t="s">
        <v>4228</v>
      </c>
    </row>
    <row r="6443" spans="51:75" x14ac:dyDescent="0.3">
      <c r="AY6443" s="12" t="e">
        <f>VLOOKUP(C6443,#REF!, 2,FALSE)</f>
        <v>#REF!</v>
      </c>
      <c r="BM6443" s="5" t="s">
        <v>11691</v>
      </c>
      <c r="BN6443" s="5" t="s">
        <v>1694</v>
      </c>
      <c r="BO6443" s="5" t="s">
        <v>11692</v>
      </c>
      <c r="BU6443" s="5" t="s">
        <v>11691</v>
      </c>
      <c r="BV6443" s="5" t="s">
        <v>1694</v>
      </c>
      <c r="BW6443" s="5" t="s">
        <v>11692</v>
      </c>
    </row>
    <row r="6444" spans="51:75" x14ac:dyDescent="0.3">
      <c r="AY6444" s="12" t="e">
        <f>VLOOKUP(C6444,#REF!, 2,FALSE)</f>
        <v>#REF!</v>
      </c>
      <c r="BM6444" s="5" t="s">
        <v>2048</v>
      </c>
      <c r="BN6444" s="5" t="s">
        <v>633</v>
      </c>
      <c r="BO6444" s="5" t="s">
        <v>2140</v>
      </c>
      <c r="BU6444" s="5" t="s">
        <v>2048</v>
      </c>
      <c r="BV6444" s="5" t="s">
        <v>633</v>
      </c>
      <c r="BW6444" s="5" t="s">
        <v>2140</v>
      </c>
    </row>
    <row r="6445" spans="51:75" x14ac:dyDescent="0.3">
      <c r="AY6445" s="12" t="e">
        <f>VLOOKUP(C6445,#REF!, 2,FALSE)</f>
        <v>#REF!</v>
      </c>
      <c r="BM6445" s="5" t="s">
        <v>11693</v>
      </c>
      <c r="BN6445" s="5" t="s">
        <v>931</v>
      </c>
      <c r="BO6445" s="5" t="s">
        <v>2986</v>
      </c>
      <c r="BU6445" s="5" t="s">
        <v>11693</v>
      </c>
      <c r="BV6445" s="5" t="s">
        <v>931</v>
      </c>
      <c r="BW6445" s="5" t="s">
        <v>2986</v>
      </c>
    </row>
    <row r="6446" spans="51:75" x14ac:dyDescent="0.3">
      <c r="AY6446" s="12" t="e">
        <f>VLOOKUP(C6446,#REF!, 2,FALSE)</f>
        <v>#REF!</v>
      </c>
      <c r="BM6446" s="5" t="s">
        <v>2049</v>
      </c>
      <c r="BN6446" s="5" t="s">
        <v>703</v>
      </c>
      <c r="BO6446" s="5" t="s">
        <v>2986</v>
      </c>
      <c r="BU6446" s="5" t="s">
        <v>2049</v>
      </c>
      <c r="BV6446" s="5" t="s">
        <v>703</v>
      </c>
      <c r="BW6446" s="5" t="s">
        <v>2986</v>
      </c>
    </row>
    <row r="6447" spans="51:75" x14ac:dyDescent="0.3">
      <c r="AY6447" s="12" t="e">
        <f>VLOOKUP(C6447,#REF!, 2,FALSE)</f>
        <v>#REF!</v>
      </c>
      <c r="BM6447" s="5" t="s">
        <v>11694</v>
      </c>
      <c r="BN6447" s="5" t="s">
        <v>17000</v>
      </c>
      <c r="BO6447" s="5" t="s">
        <v>5273</v>
      </c>
      <c r="BU6447" s="5" t="s">
        <v>11694</v>
      </c>
      <c r="BV6447" s="5" t="s">
        <v>17000</v>
      </c>
      <c r="BW6447" s="5" t="s">
        <v>5273</v>
      </c>
    </row>
    <row r="6448" spans="51:75" x14ac:dyDescent="0.3">
      <c r="AY6448" s="12" t="e">
        <f>VLOOKUP(C6448,#REF!, 2,FALSE)</f>
        <v>#REF!</v>
      </c>
      <c r="BM6448" s="5" t="s">
        <v>11695</v>
      </c>
      <c r="BN6448" s="5" t="s">
        <v>633</v>
      </c>
      <c r="BO6448" s="5" t="s">
        <v>933</v>
      </c>
      <c r="BU6448" s="5" t="s">
        <v>11695</v>
      </c>
      <c r="BV6448" s="5" t="s">
        <v>633</v>
      </c>
      <c r="BW6448" s="5" t="s">
        <v>933</v>
      </c>
    </row>
    <row r="6449" spans="51:75" x14ac:dyDescent="0.3">
      <c r="AY6449" s="12" t="e">
        <f>VLOOKUP(C6449,#REF!, 2,FALSE)</f>
        <v>#REF!</v>
      </c>
      <c r="BM6449" s="5" t="s">
        <v>11696</v>
      </c>
      <c r="BN6449" s="5" t="s">
        <v>697</v>
      </c>
      <c r="BO6449" s="5" t="s">
        <v>2986</v>
      </c>
      <c r="BU6449" s="5" t="s">
        <v>11696</v>
      </c>
      <c r="BV6449" s="5" t="s">
        <v>697</v>
      </c>
      <c r="BW6449" s="5" t="s">
        <v>2986</v>
      </c>
    </row>
    <row r="6450" spans="51:75" x14ac:dyDescent="0.3">
      <c r="AY6450" s="12" t="e">
        <f>VLOOKUP(C6450,#REF!, 2,FALSE)</f>
        <v>#REF!</v>
      </c>
      <c r="BM6450" s="5" t="s">
        <v>2050</v>
      </c>
      <c r="BN6450" s="5" t="s">
        <v>639</v>
      </c>
      <c r="BO6450" s="5" t="s">
        <v>6281</v>
      </c>
      <c r="BU6450" s="5" t="s">
        <v>2050</v>
      </c>
      <c r="BV6450" s="5" t="s">
        <v>639</v>
      </c>
      <c r="BW6450" s="5" t="s">
        <v>6281</v>
      </c>
    </row>
    <row r="6451" spans="51:75" x14ac:dyDescent="0.3">
      <c r="AY6451" s="12" t="e">
        <f>VLOOKUP(C6451,#REF!, 2,FALSE)</f>
        <v>#REF!</v>
      </c>
      <c r="BM6451" s="5" t="s">
        <v>11697</v>
      </c>
      <c r="BN6451" s="5" t="s">
        <v>3007</v>
      </c>
      <c r="BO6451" s="5" t="s">
        <v>11698</v>
      </c>
      <c r="BU6451" s="5" t="s">
        <v>11697</v>
      </c>
      <c r="BV6451" s="5" t="s">
        <v>3007</v>
      </c>
      <c r="BW6451" s="5" t="s">
        <v>11698</v>
      </c>
    </row>
    <row r="6452" spans="51:75" x14ac:dyDescent="0.3">
      <c r="AY6452" s="12" t="e">
        <f>VLOOKUP(C6452,#REF!, 2,FALSE)</f>
        <v>#REF!</v>
      </c>
      <c r="BM6452" s="5" t="s">
        <v>11699</v>
      </c>
      <c r="BN6452" s="5" t="s">
        <v>3010</v>
      </c>
      <c r="BO6452" s="5" t="s">
        <v>5020</v>
      </c>
      <c r="BU6452" s="5" t="s">
        <v>11699</v>
      </c>
      <c r="BV6452" s="5" t="s">
        <v>3010</v>
      </c>
      <c r="BW6452" s="5" t="s">
        <v>5020</v>
      </c>
    </row>
    <row r="6453" spans="51:75" x14ac:dyDescent="0.3">
      <c r="AY6453" s="12" t="e">
        <f>VLOOKUP(C6453,#REF!, 2,FALSE)</f>
        <v>#REF!</v>
      </c>
      <c r="BM6453" s="5" t="s">
        <v>11700</v>
      </c>
      <c r="BN6453" s="5" t="s">
        <v>3261</v>
      </c>
      <c r="BO6453" s="5" t="s">
        <v>8279</v>
      </c>
      <c r="BU6453" s="5" t="s">
        <v>11700</v>
      </c>
      <c r="BV6453" s="5" t="s">
        <v>3261</v>
      </c>
      <c r="BW6453" s="5" t="s">
        <v>8279</v>
      </c>
    </row>
    <row r="6454" spans="51:75" x14ac:dyDescent="0.3">
      <c r="AY6454" s="12" t="e">
        <f>VLOOKUP(C6454,#REF!, 2,FALSE)</f>
        <v>#REF!</v>
      </c>
      <c r="BM6454" s="5" t="s">
        <v>11701</v>
      </c>
      <c r="BN6454" s="5" t="s">
        <v>615</v>
      </c>
      <c r="BO6454" s="5" t="s">
        <v>1860</v>
      </c>
      <c r="BU6454" s="5" t="s">
        <v>11701</v>
      </c>
      <c r="BV6454" s="5" t="s">
        <v>615</v>
      </c>
      <c r="BW6454" s="5" t="s">
        <v>1860</v>
      </c>
    </row>
    <row r="6455" spans="51:75" x14ac:dyDescent="0.3">
      <c r="AY6455" s="12" t="e">
        <f>VLOOKUP(C6455,#REF!, 2,FALSE)</f>
        <v>#REF!</v>
      </c>
      <c r="BM6455" s="5" t="s">
        <v>11702</v>
      </c>
      <c r="BN6455" s="5" t="s">
        <v>3261</v>
      </c>
      <c r="BO6455" s="5" t="s">
        <v>3925</v>
      </c>
      <c r="BU6455" s="5" t="s">
        <v>11702</v>
      </c>
      <c r="BV6455" s="5" t="s">
        <v>3261</v>
      </c>
      <c r="BW6455" s="5" t="s">
        <v>3925</v>
      </c>
    </row>
    <row r="6456" spans="51:75" x14ac:dyDescent="0.3">
      <c r="AY6456" s="12" t="e">
        <f>VLOOKUP(C6456,#REF!, 2,FALSE)</f>
        <v>#REF!</v>
      </c>
      <c r="BM6456" s="5" t="s">
        <v>11703</v>
      </c>
      <c r="BN6456" s="5" t="s">
        <v>3261</v>
      </c>
      <c r="BO6456" s="5" t="s">
        <v>6179</v>
      </c>
      <c r="BU6456" s="5" t="s">
        <v>11703</v>
      </c>
      <c r="BV6456" s="5" t="s">
        <v>3261</v>
      </c>
      <c r="BW6456" s="5" t="s">
        <v>6179</v>
      </c>
    </row>
    <row r="6457" spans="51:75" x14ac:dyDescent="0.3">
      <c r="AY6457" s="12" t="e">
        <f>VLOOKUP(C6457,#REF!, 2,FALSE)</f>
        <v>#REF!</v>
      </c>
      <c r="BM6457" s="5" t="s">
        <v>11704</v>
      </c>
      <c r="BN6457" s="5" t="s">
        <v>708</v>
      </c>
      <c r="BO6457" s="5" t="s">
        <v>11705</v>
      </c>
      <c r="BU6457" s="5" t="s">
        <v>11704</v>
      </c>
      <c r="BV6457" s="5" t="s">
        <v>708</v>
      </c>
      <c r="BW6457" s="5" t="s">
        <v>11705</v>
      </c>
    </row>
    <row r="6458" spans="51:75" x14ac:dyDescent="0.3">
      <c r="AY6458" s="12" t="e">
        <f>VLOOKUP(C6458,#REF!, 2,FALSE)</f>
        <v>#REF!</v>
      </c>
      <c r="BM6458" s="5" t="s">
        <v>11706</v>
      </c>
      <c r="BN6458" s="5" t="s">
        <v>670</v>
      </c>
      <c r="BO6458" s="5" t="s">
        <v>2986</v>
      </c>
      <c r="BU6458" s="5" t="s">
        <v>11706</v>
      </c>
      <c r="BV6458" s="5" t="s">
        <v>670</v>
      </c>
      <c r="BW6458" s="5" t="s">
        <v>2986</v>
      </c>
    </row>
    <row r="6459" spans="51:75" x14ac:dyDescent="0.3">
      <c r="AY6459" s="12" t="e">
        <f>VLOOKUP(C6459,#REF!, 2,FALSE)</f>
        <v>#REF!</v>
      </c>
      <c r="BM6459" s="5" t="s">
        <v>11707</v>
      </c>
      <c r="BN6459" s="5" t="s">
        <v>17000</v>
      </c>
      <c r="BO6459" s="5" t="s">
        <v>11708</v>
      </c>
      <c r="BU6459" s="5" t="s">
        <v>11707</v>
      </c>
      <c r="BV6459" s="5" t="s">
        <v>17000</v>
      </c>
      <c r="BW6459" s="5" t="s">
        <v>11708</v>
      </c>
    </row>
    <row r="6460" spans="51:75" x14ac:dyDescent="0.3">
      <c r="AY6460" s="12" t="e">
        <f>VLOOKUP(C6460,#REF!, 2,FALSE)</f>
        <v>#REF!</v>
      </c>
      <c r="BM6460" s="5" t="s">
        <v>11709</v>
      </c>
      <c r="BN6460" s="5" t="s">
        <v>943</v>
      </c>
      <c r="BO6460" s="5" t="s">
        <v>11710</v>
      </c>
      <c r="BU6460" s="5" t="s">
        <v>11709</v>
      </c>
      <c r="BV6460" s="5" t="s">
        <v>943</v>
      </c>
      <c r="BW6460" s="5" t="s">
        <v>11710</v>
      </c>
    </row>
    <row r="6461" spans="51:75" x14ac:dyDescent="0.3">
      <c r="AY6461" s="12" t="e">
        <f>VLOOKUP(C6461,#REF!, 2,FALSE)</f>
        <v>#REF!</v>
      </c>
      <c r="BM6461" s="5" t="s">
        <v>11711</v>
      </c>
      <c r="BN6461" s="5" t="s">
        <v>17000</v>
      </c>
      <c r="BO6461" s="5" t="s">
        <v>11712</v>
      </c>
      <c r="BU6461" s="5" t="s">
        <v>11711</v>
      </c>
      <c r="BV6461" s="5" t="s">
        <v>17000</v>
      </c>
      <c r="BW6461" s="5" t="s">
        <v>11712</v>
      </c>
    </row>
    <row r="6462" spans="51:75" x14ac:dyDescent="0.3">
      <c r="AY6462" s="12" t="e">
        <f>VLOOKUP(C6462,#REF!, 2,FALSE)</f>
        <v>#REF!</v>
      </c>
      <c r="BM6462" s="5" t="s">
        <v>11713</v>
      </c>
      <c r="BN6462" s="5" t="s">
        <v>3010</v>
      </c>
      <c r="BO6462" s="5" t="s">
        <v>2986</v>
      </c>
      <c r="BU6462" s="5" t="s">
        <v>11713</v>
      </c>
      <c r="BV6462" s="5" t="s">
        <v>3010</v>
      </c>
      <c r="BW6462" s="5" t="s">
        <v>2986</v>
      </c>
    </row>
    <row r="6463" spans="51:75" x14ac:dyDescent="0.3">
      <c r="AY6463" s="12" t="e">
        <f>VLOOKUP(C6463,#REF!, 2,FALSE)</f>
        <v>#REF!</v>
      </c>
      <c r="BM6463" s="5" t="s">
        <v>11714</v>
      </c>
      <c r="BN6463" s="5" t="s">
        <v>943</v>
      </c>
      <c r="BO6463" s="5" t="s">
        <v>8091</v>
      </c>
      <c r="BU6463" s="5" t="s">
        <v>11714</v>
      </c>
      <c r="BV6463" s="5" t="s">
        <v>943</v>
      </c>
      <c r="BW6463" s="5" t="s">
        <v>8091</v>
      </c>
    </row>
    <row r="6464" spans="51:75" x14ac:dyDescent="0.3">
      <c r="AY6464" s="12" t="e">
        <f>VLOOKUP(C6464,#REF!, 2,FALSE)</f>
        <v>#REF!</v>
      </c>
      <c r="BM6464" s="5" t="s">
        <v>11715</v>
      </c>
      <c r="BN6464" s="5" t="s">
        <v>3261</v>
      </c>
      <c r="BO6464" s="5" t="s">
        <v>1976</v>
      </c>
      <c r="BU6464" s="5" t="s">
        <v>11715</v>
      </c>
      <c r="BV6464" s="5" t="s">
        <v>3261</v>
      </c>
      <c r="BW6464" s="5" t="s">
        <v>1976</v>
      </c>
    </row>
    <row r="6465" spans="51:75" x14ac:dyDescent="0.3">
      <c r="AY6465" s="12" t="e">
        <f>VLOOKUP(C6465,#REF!, 2,FALSE)</f>
        <v>#REF!</v>
      </c>
      <c r="BM6465" s="5" t="s">
        <v>11716</v>
      </c>
      <c r="BN6465" s="5" t="s">
        <v>3261</v>
      </c>
      <c r="BO6465" s="5" t="s">
        <v>4820</v>
      </c>
      <c r="BU6465" s="5" t="s">
        <v>11716</v>
      </c>
      <c r="BV6465" s="5" t="s">
        <v>3261</v>
      </c>
      <c r="BW6465" s="5" t="s">
        <v>4820</v>
      </c>
    </row>
    <row r="6466" spans="51:75" x14ac:dyDescent="0.3">
      <c r="AY6466" s="12" t="e">
        <f>VLOOKUP(C6466,#REF!, 2,FALSE)</f>
        <v>#REF!</v>
      </c>
      <c r="BM6466" s="5" t="s">
        <v>11717</v>
      </c>
      <c r="BN6466" s="5" t="s">
        <v>3010</v>
      </c>
      <c r="BO6466" s="5" t="s">
        <v>1675</v>
      </c>
      <c r="BU6466" s="5" t="s">
        <v>11717</v>
      </c>
      <c r="BV6466" s="5" t="s">
        <v>3010</v>
      </c>
      <c r="BW6466" s="5" t="s">
        <v>1675</v>
      </c>
    </row>
    <row r="6467" spans="51:75" x14ac:dyDescent="0.3">
      <c r="AY6467" s="12" t="e">
        <f>VLOOKUP(C6467,#REF!, 2,FALSE)</f>
        <v>#REF!</v>
      </c>
      <c r="BM6467" s="5" t="s">
        <v>2051</v>
      </c>
      <c r="BN6467" s="5" t="s">
        <v>697</v>
      </c>
      <c r="BO6467" s="5" t="s">
        <v>11718</v>
      </c>
      <c r="BU6467" s="5" t="s">
        <v>2051</v>
      </c>
      <c r="BV6467" s="5" t="s">
        <v>697</v>
      </c>
      <c r="BW6467" s="5" t="s">
        <v>11718</v>
      </c>
    </row>
    <row r="6468" spans="51:75" x14ac:dyDescent="0.3">
      <c r="AY6468" s="12" t="e">
        <f>VLOOKUP(C6468,#REF!, 2,FALSE)</f>
        <v>#REF!</v>
      </c>
      <c r="BM6468" s="5" t="s">
        <v>11719</v>
      </c>
      <c r="BN6468" s="5" t="s">
        <v>3010</v>
      </c>
      <c r="BO6468" s="5" t="s">
        <v>2986</v>
      </c>
      <c r="BU6468" s="5" t="s">
        <v>11719</v>
      </c>
      <c r="BV6468" s="5" t="s">
        <v>3010</v>
      </c>
      <c r="BW6468" s="5" t="s">
        <v>2986</v>
      </c>
    </row>
    <row r="6469" spans="51:75" x14ac:dyDescent="0.3">
      <c r="AY6469" s="12" t="e">
        <f>VLOOKUP(C6469,#REF!, 2,FALSE)</f>
        <v>#REF!</v>
      </c>
      <c r="BM6469" s="5" t="s">
        <v>11720</v>
      </c>
      <c r="BN6469" s="5" t="s">
        <v>3261</v>
      </c>
      <c r="BO6469" s="5" t="s">
        <v>1422</v>
      </c>
      <c r="BU6469" s="5" t="s">
        <v>11720</v>
      </c>
      <c r="BV6469" s="5" t="s">
        <v>3261</v>
      </c>
      <c r="BW6469" s="5" t="s">
        <v>1422</v>
      </c>
    </row>
    <row r="6470" spans="51:75" x14ac:dyDescent="0.3">
      <c r="AY6470" s="12" t="e">
        <f>VLOOKUP(C6470,#REF!, 2,FALSE)</f>
        <v>#REF!</v>
      </c>
      <c r="BM6470" s="5" t="s">
        <v>11721</v>
      </c>
      <c r="BN6470" s="5" t="s">
        <v>1142</v>
      </c>
      <c r="BO6470" s="5" t="s">
        <v>6969</v>
      </c>
      <c r="BU6470" s="5" t="s">
        <v>11721</v>
      </c>
      <c r="BV6470" s="5" t="s">
        <v>1142</v>
      </c>
      <c r="BW6470" s="5" t="s">
        <v>6969</v>
      </c>
    </row>
    <row r="6471" spans="51:75" x14ac:dyDescent="0.3">
      <c r="AY6471" s="12" t="e">
        <f>VLOOKUP(C6471,#REF!, 2,FALSE)</f>
        <v>#REF!</v>
      </c>
      <c r="BM6471" s="5" t="s">
        <v>11722</v>
      </c>
      <c r="BN6471" s="5" t="s">
        <v>666</v>
      </c>
      <c r="BO6471" s="5" t="s">
        <v>11723</v>
      </c>
      <c r="BU6471" s="5" t="s">
        <v>11722</v>
      </c>
      <c r="BV6471" s="5" t="s">
        <v>666</v>
      </c>
      <c r="BW6471" s="5" t="s">
        <v>11723</v>
      </c>
    </row>
    <row r="6472" spans="51:75" x14ac:dyDescent="0.3">
      <c r="AY6472" s="12" t="e">
        <f>VLOOKUP(C6472,#REF!, 2,FALSE)</f>
        <v>#REF!</v>
      </c>
      <c r="BM6472" s="5" t="s">
        <v>11724</v>
      </c>
      <c r="BN6472" s="5" t="s">
        <v>3210</v>
      </c>
      <c r="BO6472" s="5" t="s">
        <v>11302</v>
      </c>
      <c r="BU6472" s="5" t="s">
        <v>11724</v>
      </c>
      <c r="BV6472" s="5" t="s">
        <v>3210</v>
      </c>
      <c r="BW6472" s="5" t="s">
        <v>11302</v>
      </c>
    </row>
    <row r="6473" spans="51:75" x14ac:dyDescent="0.3">
      <c r="AY6473" s="12" t="e">
        <f>VLOOKUP(C6473,#REF!, 2,FALSE)</f>
        <v>#REF!</v>
      </c>
      <c r="BM6473" s="5" t="s">
        <v>11725</v>
      </c>
      <c r="BN6473" s="5" t="s">
        <v>1073</v>
      </c>
      <c r="BO6473" s="5" t="s">
        <v>11726</v>
      </c>
      <c r="BU6473" s="5" t="s">
        <v>11725</v>
      </c>
      <c r="BV6473" s="5" t="s">
        <v>1073</v>
      </c>
      <c r="BW6473" s="5" t="s">
        <v>11726</v>
      </c>
    </row>
    <row r="6474" spans="51:75" x14ac:dyDescent="0.3">
      <c r="AY6474" s="12" t="e">
        <f>VLOOKUP(C6474,#REF!, 2,FALSE)</f>
        <v>#REF!</v>
      </c>
      <c r="BM6474" s="5" t="s">
        <v>11727</v>
      </c>
      <c r="BN6474" s="5" t="s">
        <v>660</v>
      </c>
      <c r="BO6474" s="5" t="s">
        <v>2986</v>
      </c>
      <c r="BU6474" s="5" t="s">
        <v>11727</v>
      </c>
      <c r="BV6474" s="5" t="s">
        <v>660</v>
      </c>
      <c r="BW6474" s="5" t="s">
        <v>2986</v>
      </c>
    </row>
    <row r="6475" spans="51:75" x14ac:dyDescent="0.3">
      <c r="AY6475" s="12" t="e">
        <f>VLOOKUP(C6475,#REF!, 2,FALSE)</f>
        <v>#REF!</v>
      </c>
      <c r="BM6475" s="5" t="s">
        <v>11728</v>
      </c>
      <c r="BN6475" s="5" t="s">
        <v>1499</v>
      </c>
      <c r="BO6475" s="5" t="s">
        <v>3923</v>
      </c>
      <c r="BU6475" s="5" t="s">
        <v>11728</v>
      </c>
      <c r="BV6475" s="5" t="s">
        <v>1499</v>
      </c>
      <c r="BW6475" s="5" t="s">
        <v>3923</v>
      </c>
    </row>
    <row r="6476" spans="51:75" x14ac:dyDescent="0.3">
      <c r="AY6476" s="12" t="e">
        <f>VLOOKUP(C6476,#REF!, 2,FALSE)</f>
        <v>#REF!</v>
      </c>
      <c r="BM6476" s="5" t="s">
        <v>2052</v>
      </c>
      <c r="BN6476" s="5" t="s">
        <v>627</v>
      </c>
      <c r="BO6476" s="5" t="s">
        <v>2986</v>
      </c>
      <c r="BU6476" s="5" t="s">
        <v>2052</v>
      </c>
      <c r="BV6476" s="5" t="s">
        <v>627</v>
      </c>
      <c r="BW6476" s="5" t="s">
        <v>2986</v>
      </c>
    </row>
    <row r="6477" spans="51:75" x14ac:dyDescent="0.3">
      <c r="AY6477" s="12" t="e">
        <f>VLOOKUP(C6477,#REF!, 2,FALSE)</f>
        <v>#REF!</v>
      </c>
      <c r="BM6477" s="5" t="s">
        <v>11730</v>
      </c>
      <c r="BN6477" s="5" t="s">
        <v>642</v>
      </c>
      <c r="BO6477" s="5" t="s">
        <v>9530</v>
      </c>
      <c r="BU6477" s="5" t="s">
        <v>11730</v>
      </c>
      <c r="BV6477" s="5" t="s">
        <v>642</v>
      </c>
      <c r="BW6477" s="5" t="s">
        <v>9530</v>
      </c>
    </row>
    <row r="6478" spans="51:75" x14ac:dyDescent="0.3">
      <c r="AY6478" s="12" t="e">
        <f>VLOOKUP(C6478,#REF!, 2,FALSE)</f>
        <v>#REF!</v>
      </c>
      <c r="BM6478" s="5" t="s">
        <v>11731</v>
      </c>
      <c r="BN6478" s="5" t="s">
        <v>3010</v>
      </c>
      <c r="BO6478" s="5" t="s">
        <v>7765</v>
      </c>
      <c r="BU6478" s="5" t="s">
        <v>11731</v>
      </c>
      <c r="BV6478" s="5" t="s">
        <v>3010</v>
      </c>
      <c r="BW6478" s="5" t="s">
        <v>7765</v>
      </c>
    </row>
    <row r="6479" spans="51:75" x14ac:dyDescent="0.3">
      <c r="AY6479" s="12" t="e">
        <f>VLOOKUP(C6479,#REF!, 2,FALSE)</f>
        <v>#REF!</v>
      </c>
      <c r="BM6479" s="5" t="s">
        <v>11732</v>
      </c>
      <c r="BN6479" s="5" t="s">
        <v>615</v>
      </c>
      <c r="BO6479" s="5" t="s">
        <v>6896</v>
      </c>
      <c r="BU6479" s="5" t="s">
        <v>11732</v>
      </c>
      <c r="BV6479" s="5" t="s">
        <v>615</v>
      </c>
      <c r="BW6479" s="5" t="s">
        <v>6896</v>
      </c>
    </row>
    <row r="6480" spans="51:75" x14ac:dyDescent="0.3">
      <c r="AY6480" s="12" t="e">
        <f>VLOOKUP(C6480,#REF!, 2,FALSE)</f>
        <v>#REF!</v>
      </c>
      <c r="BM6480" s="5" t="s">
        <v>2053</v>
      </c>
      <c r="BN6480" s="5" t="s">
        <v>642</v>
      </c>
      <c r="BO6480" s="5" t="s">
        <v>1660</v>
      </c>
      <c r="BU6480" s="5" t="s">
        <v>2053</v>
      </c>
      <c r="BV6480" s="5" t="s">
        <v>642</v>
      </c>
      <c r="BW6480" s="5" t="s">
        <v>1660</v>
      </c>
    </row>
    <row r="6481" spans="51:75" x14ac:dyDescent="0.3">
      <c r="AY6481" s="12" t="e">
        <f>VLOOKUP(C6481,#REF!, 2,FALSE)</f>
        <v>#REF!</v>
      </c>
      <c r="BM6481" s="5" t="s">
        <v>11733</v>
      </c>
      <c r="BN6481" s="5" t="s">
        <v>17000</v>
      </c>
      <c r="BO6481" s="5" t="s">
        <v>11734</v>
      </c>
      <c r="BU6481" s="5" t="s">
        <v>11733</v>
      </c>
      <c r="BV6481" s="5" t="s">
        <v>17000</v>
      </c>
      <c r="BW6481" s="5" t="s">
        <v>11734</v>
      </c>
    </row>
    <row r="6482" spans="51:75" x14ac:dyDescent="0.3">
      <c r="AY6482" s="12" t="e">
        <f>VLOOKUP(C6482,#REF!, 2,FALSE)</f>
        <v>#REF!</v>
      </c>
      <c r="BM6482" s="5" t="s">
        <v>11735</v>
      </c>
      <c r="BN6482" s="5" t="s">
        <v>665</v>
      </c>
      <c r="BO6482" s="5" t="s">
        <v>2986</v>
      </c>
      <c r="BU6482" s="5" t="s">
        <v>11735</v>
      </c>
      <c r="BV6482" s="5" t="s">
        <v>665</v>
      </c>
      <c r="BW6482" s="5" t="s">
        <v>2986</v>
      </c>
    </row>
    <row r="6483" spans="51:75" x14ac:dyDescent="0.3">
      <c r="AY6483" s="12" t="e">
        <f>VLOOKUP(C6483,#REF!, 2,FALSE)</f>
        <v>#REF!</v>
      </c>
      <c r="BM6483" s="5" t="s">
        <v>11736</v>
      </c>
      <c r="BN6483" s="5" t="s">
        <v>699</v>
      </c>
      <c r="BO6483" s="5" t="s">
        <v>867</v>
      </c>
      <c r="BU6483" s="5" t="s">
        <v>11736</v>
      </c>
      <c r="BV6483" s="5" t="s">
        <v>699</v>
      </c>
      <c r="BW6483" s="5" t="s">
        <v>867</v>
      </c>
    </row>
    <row r="6484" spans="51:75" x14ac:dyDescent="0.3">
      <c r="AY6484" s="12" t="e">
        <f>VLOOKUP(C6484,#REF!, 2,FALSE)</f>
        <v>#REF!</v>
      </c>
      <c r="BM6484" s="5" t="s">
        <v>434</v>
      </c>
      <c r="BN6484" s="5" t="s">
        <v>943</v>
      </c>
      <c r="BO6484" s="5" t="s">
        <v>2986</v>
      </c>
      <c r="BU6484" s="5" t="s">
        <v>434</v>
      </c>
      <c r="BV6484" s="5" t="s">
        <v>943</v>
      </c>
      <c r="BW6484" s="5" t="s">
        <v>2986</v>
      </c>
    </row>
    <row r="6485" spans="51:75" x14ac:dyDescent="0.3">
      <c r="AY6485" s="12" t="e">
        <f>VLOOKUP(C6485,#REF!, 2,FALSE)</f>
        <v>#REF!</v>
      </c>
      <c r="BM6485" s="5" t="s">
        <v>11737</v>
      </c>
      <c r="BN6485" s="5" t="s">
        <v>1142</v>
      </c>
      <c r="BO6485" s="5" t="s">
        <v>3107</v>
      </c>
      <c r="BU6485" s="5" t="s">
        <v>11737</v>
      </c>
      <c r="BV6485" s="5" t="s">
        <v>1142</v>
      </c>
      <c r="BW6485" s="5" t="s">
        <v>3107</v>
      </c>
    </row>
    <row r="6486" spans="51:75" x14ac:dyDescent="0.3">
      <c r="AY6486" s="12" t="e">
        <f>VLOOKUP(C6486,#REF!, 2,FALSE)</f>
        <v>#REF!</v>
      </c>
      <c r="BM6486" s="5" t="s">
        <v>11738</v>
      </c>
      <c r="BN6486" s="5" t="s">
        <v>2225</v>
      </c>
      <c r="BO6486" s="5" t="s">
        <v>2986</v>
      </c>
      <c r="BU6486" s="5" t="s">
        <v>11738</v>
      </c>
      <c r="BV6486" s="5" t="s">
        <v>2225</v>
      </c>
      <c r="BW6486" s="5" t="s">
        <v>2986</v>
      </c>
    </row>
    <row r="6487" spans="51:75" x14ac:dyDescent="0.3">
      <c r="AY6487" s="12" t="e">
        <f>VLOOKUP(C6487,#REF!, 2,FALSE)</f>
        <v>#REF!</v>
      </c>
      <c r="BM6487" s="5" t="s">
        <v>11739</v>
      </c>
      <c r="BN6487" s="5" t="s">
        <v>1785</v>
      </c>
      <c r="BO6487" s="5" t="s">
        <v>11740</v>
      </c>
      <c r="BU6487" s="5" t="s">
        <v>11739</v>
      </c>
      <c r="BV6487" s="5" t="s">
        <v>1785</v>
      </c>
      <c r="BW6487" s="5" t="s">
        <v>11740</v>
      </c>
    </row>
    <row r="6488" spans="51:75" x14ac:dyDescent="0.3">
      <c r="AY6488" s="12" t="e">
        <f>VLOOKUP(C6488,#REF!, 2,FALSE)</f>
        <v>#REF!</v>
      </c>
      <c r="BM6488" s="5" t="s">
        <v>11741</v>
      </c>
      <c r="BN6488" s="5" t="s">
        <v>1736</v>
      </c>
      <c r="BO6488" s="5" t="s">
        <v>2893</v>
      </c>
      <c r="BU6488" s="5" t="s">
        <v>11741</v>
      </c>
      <c r="BV6488" s="5" t="s">
        <v>1736</v>
      </c>
      <c r="BW6488" s="5" t="s">
        <v>2893</v>
      </c>
    </row>
    <row r="6489" spans="51:75" x14ac:dyDescent="0.3">
      <c r="AY6489" s="12" t="e">
        <f>VLOOKUP(C6489,#REF!, 2,FALSE)</f>
        <v>#REF!</v>
      </c>
      <c r="BM6489" s="5" t="s">
        <v>11742</v>
      </c>
      <c r="BN6489" s="5" t="s">
        <v>1736</v>
      </c>
      <c r="BO6489" s="5" t="s">
        <v>11332</v>
      </c>
      <c r="BU6489" s="5" t="s">
        <v>11742</v>
      </c>
      <c r="BV6489" s="5" t="s">
        <v>1736</v>
      </c>
      <c r="BW6489" s="5" t="s">
        <v>11332</v>
      </c>
    </row>
    <row r="6490" spans="51:75" x14ac:dyDescent="0.3">
      <c r="AY6490" s="12" t="e">
        <f>VLOOKUP(C6490,#REF!, 2,FALSE)</f>
        <v>#REF!</v>
      </c>
      <c r="BM6490" s="5" t="s">
        <v>11743</v>
      </c>
      <c r="BN6490" s="5" t="s">
        <v>800</v>
      </c>
      <c r="BO6490" s="5" t="s">
        <v>11332</v>
      </c>
      <c r="BU6490" s="5" t="s">
        <v>11743</v>
      </c>
      <c r="BV6490" s="5" t="s">
        <v>800</v>
      </c>
      <c r="BW6490" s="5" t="s">
        <v>11332</v>
      </c>
    </row>
    <row r="6491" spans="51:75" x14ac:dyDescent="0.3">
      <c r="AY6491" s="12" t="e">
        <f>VLOOKUP(C6491,#REF!, 2,FALSE)</f>
        <v>#REF!</v>
      </c>
      <c r="BM6491" s="5" t="s">
        <v>11744</v>
      </c>
      <c r="BN6491" s="5" t="s">
        <v>800</v>
      </c>
      <c r="BO6491" s="5" t="s">
        <v>4745</v>
      </c>
      <c r="BU6491" s="5" t="s">
        <v>11744</v>
      </c>
      <c r="BV6491" s="5" t="s">
        <v>800</v>
      </c>
      <c r="BW6491" s="5" t="s">
        <v>4745</v>
      </c>
    </row>
    <row r="6492" spans="51:75" x14ac:dyDescent="0.3">
      <c r="AY6492" s="12" t="e">
        <f>VLOOKUP(C6492,#REF!, 2,FALSE)</f>
        <v>#REF!</v>
      </c>
      <c r="BM6492" s="5" t="s">
        <v>11745</v>
      </c>
      <c r="BN6492" s="5" t="s">
        <v>666</v>
      </c>
      <c r="BO6492" s="5" t="s">
        <v>11746</v>
      </c>
      <c r="BU6492" s="5" t="s">
        <v>11745</v>
      </c>
      <c r="BV6492" s="5" t="s">
        <v>666</v>
      </c>
      <c r="BW6492" s="5" t="s">
        <v>11746</v>
      </c>
    </row>
    <row r="6493" spans="51:75" x14ac:dyDescent="0.3">
      <c r="AY6493" s="12" t="e">
        <f>VLOOKUP(C6493,#REF!, 2,FALSE)</f>
        <v>#REF!</v>
      </c>
      <c r="BM6493" s="5" t="s">
        <v>11747</v>
      </c>
      <c r="BN6493" s="5" t="s">
        <v>800</v>
      </c>
      <c r="BO6493" s="5" t="s">
        <v>4571</v>
      </c>
      <c r="BU6493" s="5" t="s">
        <v>11747</v>
      </c>
      <c r="BV6493" s="5" t="s">
        <v>800</v>
      </c>
      <c r="BW6493" s="5" t="s">
        <v>4571</v>
      </c>
    </row>
    <row r="6494" spans="51:75" x14ac:dyDescent="0.3">
      <c r="AY6494" s="12" t="e">
        <f>VLOOKUP(C6494,#REF!, 2,FALSE)</f>
        <v>#REF!</v>
      </c>
      <c r="BM6494" s="5" t="s">
        <v>11748</v>
      </c>
      <c r="BN6494" s="5" t="s">
        <v>800</v>
      </c>
      <c r="BO6494" s="5" t="s">
        <v>776</v>
      </c>
      <c r="BU6494" s="5" t="s">
        <v>11748</v>
      </c>
      <c r="BV6494" s="5" t="s">
        <v>800</v>
      </c>
      <c r="BW6494" s="5" t="s">
        <v>776</v>
      </c>
    </row>
    <row r="6495" spans="51:75" x14ac:dyDescent="0.3">
      <c r="AY6495" s="12" t="e">
        <f>VLOOKUP(C6495,#REF!, 2,FALSE)</f>
        <v>#REF!</v>
      </c>
      <c r="BM6495" s="5" t="s">
        <v>11749</v>
      </c>
      <c r="BN6495" s="5" t="s">
        <v>800</v>
      </c>
      <c r="BO6495" s="5" t="s">
        <v>2056</v>
      </c>
      <c r="BU6495" s="5" t="s">
        <v>11749</v>
      </c>
      <c r="BV6495" s="5" t="s">
        <v>800</v>
      </c>
      <c r="BW6495" s="5" t="s">
        <v>2056</v>
      </c>
    </row>
    <row r="6496" spans="51:75" x14ac:dyDescent="0.3">
      <c r="AY6496" s="12" t="e">
        <f>VLOOKUP(C6496,#REF!, 2,FALSE)</f>
        <v>#REF!</v>
      </c>
      <c r="BM6496" s="5" t="s">
        <v>11750</v>
      </c>
      <c r="BN6496" s="5" t="s">
        <v>2982</v>
      </c>
      <c r="BO6496" s="5" t="s">
        <v>11751</v>
      </c>
      <c r="BU6496" s="5" t="s">
        <v>11750</v>
      </c>
      <c r="BV6496" s="5" t="s">
        <v>2982</v>
      </c>
      <c r="BW6496" s="5" t="s">
        <v>11751</v>
      </c>
    </row>
    <row r="6497" spans="51:75" x14ac:dyDescent="0.3">
      <c r="AY6497" s="12" t="e">
        <f>VLOOKUP(C6497,#REF!, 2,FALSE)</f>
        <v>#REF!</v>
      </c>
      <c r="BM6497" s="5" t="s">
        <v>450</v>
      </c>
      <c r="BN6497" s="5" t="s">
        <v>2982</v>
      </c>
      <c r="BO6497" s="5" t="s">
        <v>1286</v>
      </c>
      <c r="BU6497" s="5" t="s">
        <v>450</v>
      </c>
      <c r="BV6497" s="5" t="s">
        <v>2982</v>
      </c>
      <c r="BW6497" s="5" t="s">
        <v>1286</v>
      </c>
    </row>
    <row r="6498" spans="51:75" x14ac:dyDescent="0.3">
      <c r="AY6498" s="12" t="e">
        <f>VLOOKUP(C6498,#REF!, 2,FALSE)</f>
        <v>#REF!</v>
      </c>
      <c r="BM6498" s="5" t="s">
        <v>11752</v>
      </c>
      <c r="BN6498" s="5" t="s">
        <v>800</v>
      </c>
      <c r="BO6498" s="5" t="s">
        <v>2986</v>
      </c>
      <c r="BU6498" s="5" t="s">
        <v>11752</v>
      </c>
      <c r="BV6498" s="5" t="s">
        <v>800</v>
      </c>
      <c r="BW6498" s="5" t="s">
        <v>2986</v>
      </c>
    </row>
    <row r="6499" spans="51:75" x14ac:dyDescent="0.3">
      <c r="AY6499" s="12" t="e">
        <f>VLOOKUP(C6499,#REF!, 2,FALSE)</f>
        <v>#REF!</v>
      </c>
      <c r="BM6499" s="5" t="s">
        <v>11753</v>
      </c>
      <c r="BN6499" s="5" t="s">
        <v>800</v>
      </c>
      <c r="BO6499" s="5" t="s">
        <v>11504</v>
      </c>
      <c r="BU6499" s="5" t="s">
        <v>11753</v>
      </c>
      <c r="BV6499" s="5" t="s">
        <v>800</v>
      </c>
      <c r="BW6499" s="5" t="s">
        <v>11504</v>
      </c>
    </row>
    <row r="6500" spans="51:75" x14ac:dyDescent="0.3">
      <c r="AY6500" s="12" t="e">
        <f>VLOOKUP(C6500,#REF!, 2,FALSE)</f>
        <v>#REF!</v>
      </c>
      <c r="BM6500" s="5" t="s">
        <v>11754</v>
      </c>
      <c r="BN6500" s="5" t="s">
        <v>802</v>
      </c>
      <c r="BO6500" s="5" t="s">
        <v>11648</v>
      </c>
      <c r="BU6500" s="5" t="s">
        <v>11754</v>
      </c>
      <c r="BV6500" s="5" t="s">
        <v>802</v>
      </c>
      <c r="BW6500" s="5" t="s">
        <v>11648</v>
      </c>
    </row>
    <row r="6501" spans="51:75" x14ac:dyDescent="0.3">
      <c r="AY6501" s="12" t="e">
        <f>VLOOKUP(C6501,#REF!, 2,FALSE)</f>
        <v>#REF!</v>
      </c>
      <c r="BM6501" s="5" t="s">
        <v>11755</v>
      </c>
      <c r="BN6501" s="5" t="s">
        <v>800</v>
      </c>
      <c r="BO6501" s="5" t="s">
        <v>2986</v>
      </c>
      <c r="BU6501" s="5" t="s">
        <v>11755</v>
      </c>
      <c r="BV6501" s="5" t="s">
        <v>800</v>
      </c>
      <c r="BW6501" s="5" t="s">
        <v>2986</v>
      </c>
    </row>
    <row r="6502" spans="51:75" x14ac:dyDescent="0.3">
      <c r="AY6502" s="12" t="e">
        <f>VLOOKUP(C6502,#REF!, 2,FALSE)</f>
        <v>#REF!</v>
      </c>
      <c r="BM6502" s="5" t="s">
        <v>11756</v>
      </c>
      <c r="BN6502" s="5" t="s">
        <v>800</v>
      </c>
      <c r="BO6502" s="5" t="s">
        <v>2448</v>
      </c>
      <c r="BU6502" s="5" t="s">
        <v>11756</v>
      </c>
      <c r="BV6502" s="5" t="s">
        <v>800</v>
      </c>
      <c r="BW6502" s="5" t="s">
        <v>2448</v>
      </c>
    </row>
    <row r="6503" spans="51:75" x14ac:dyDescent="0.3">
      <c r="AY6503" s="12" t="e">
        <f>VLOOKUP(C6503,#REF!, 2,FALSE)</f>
        <v>#REF!</v>
      </c>
      <c r="BM6503" s="5" t="s">
        <v>11757</v>
      </c>
      <c r="BN6503" s="5" t="s">
        <v>665</v>
      </c>
      <c r="BO6503" s="5" t="s">
        <v>11758</v>
      </c>
      <c r="BU6503" s="5" t="s">
        <v>11757</v>
      </c>
      <c r="BV6503" s="5" t="s">
        <v>665</v>
      </c>
      <c r="BW6503" s="5" t="s">
        <v>11758</v>
      </c>
    </row>
    <row r="6504" spans="51:75" x14ac:dyDescent="0.3">
      <c r="AY6504" s="12" t="e">
        <f>VLOOKUP(C6504,#REF!, 2,FALSE)</f>
        <v>#REF!</v>
      </c>
      <c r="BM6504" s="5" t="s">
        <v>11759</v>
      </c>
      <c r="BN6504" s="5" t="s">
        <v>665</v>
      </c>
      <c r="BO6504" s="5" t="s">
        <v>11758</v>
      </c>
      <c r="BU6504" s="5" t="s">
        <v>11759</v>
      </c>
      <c r="BV6504" s="5" t="s">
        <v>665</v>
      </c>
      <c r="BW6504" s="5" t="s">
        <v>11758</v>
      </c>
    </row>
    <row r="6505" spans="51:75" x14ac:dyDescent="0.3">
      <c r="AY6505" s="12" t="e">
        <f>VLOOKUP(C6505,#REF!, 2,FALSE)</f>
        <v>#REF!</v>
      </c>
      <c r="BM6505" s="5" t="s">
        <v>11760</v>
      </c>
      <c r="BN6505" s="5" t="s">
        <v>665</v>
      </c>
      <c r="BO6505" s="5" t="s">
        <v>7511</v>
      </c>
      <c r="BU6505" s="5" t="s">
        <v>11760</v>
      </c>
      <c r="BV6505" s="5" t="s">
        <v>665</v>
      </c>
      <c r="BW6505" s="5" t="s">
        <v>7511</v>
      </c>
    </row>
    <row r="6506" spans="51:75" x14ac:dyDescent="0.3">
      <c r="AY6506" s="12" t="e">
        <f>VLOOKUP(C6506,#REF!, 2,FALSE)</f>
        <v>#REF!</v>
      </c>
      <c r="BM6506" s="5" t="s">
        <v>11761</v>
      </c>
      <c r="BN6506" s="5" t="s">
        <v>665</v>
      </c>
      <c r="BO6506" s="5" t="s">
        <v>11574</v>
      </c>
      <c r="BU6506" s="5" t="s">
        <v>11761</v>
      </c>
      <c r="BV6506" s="5" t="s">
        <v>665</v>
      </c>
      <c r="BW6506" s="5" t="s">
        <v>11574</v>
      </c>
    </row>
    <row r="6507" spans="51:75" x14ac:dyDescent="0.3">
      <c r="AY6507" s="12" t="e">
        <f>VLOOKUP(C6507,#REF!, 2,FALSE)</f>
        <v>#REF!</v>
      </c>
      <c r="BM6507" s="5" t="s">
        <v>401</v>
      </c>
      <c r="BN6507" s="5" t="s">
        <v>739</v>
      </c>
      <c r="BO6507" s="5" t="s">
        <v>11762</v>
      </c>
      <c r="BU6507" s="5" t="s">
        <v>401</v>
      </c>
      <c r="BV6507" s="5" t="s">
        <v>739</v>
      </c>
      <c r="BW6507" s="5" t="s">
        <v>11762</v>
      </c>
    </row>
    <row r="6508" spans="51:75" x14ac:dyDescent="0.3">
      <c r="AY6508" s="12" t="e">
        <f>VLOOKUP(C6508,#REF!, 2,FALSE)</f>
        <v>#REF!</v>
      </c>
      <c r="BM6508" s="5" t="s">
        <v>11763</v>
      </c>
      <c r="BN6508" s="5" t="s">
        <v>931</v>
      </c>
      <c r="BO6508" s="5" t="s">
        <v>11764</v>
      </c>
      <c r="BU6508" s="5" t="s">
        <v>11763</v>
      </c>
      <c r="BV6508" s="5" t="s">
        <v>931</v>
      </c>
      <c r="BW6508" s="5" t="s">
        <v>11764</v>
      </c>
    </row>
    <row r="6509" spans="51:75" x14ac:dyDescent="0.3">
      <c r="AY6509" s="12" t="e">
        <f>VLOOKUP(C6509,#REF!, 2,FALSE)</f>
        <v>#REF!</v>
      </c>
      <c r="BM6509" s="5" t="s">
        <v>2054</v>
      </c>
      <c r="BN6509" s="5" t="s">
        <v>642</v>
      </c>
      <c r="BO6509" s="5" t="s">
        <v>1401</v>
      </c>
      <c r="BU6509" s="5" t="s">
        <v>2054</v>
      </c>
      <c r="BV6509" s="5" t="s">
        <v>642</v>
      </c>
      <c r="BW6509" s="5" t="s">
        <v>1401</v>
      </c>
    </row>
    <row r="6510" spans="51:75" x14ac:dyDescent="0.3">
      <c r="AY6510" s="12" t="e">
        <f>VLOOKUP(C6510,#REF!, 2,FALSE)</f>
        <v>#REF!</v>
      </c>
      <c r="BM6510" s="5" t="s">
        <v>11765</v>
      </c>
      <c r="BN6510" s="5" t="s">
        <v>642</v>
      </c>
      <c r="BO6510" s="5" t="s">
        <v>4235</v>
      </c>
      <c r="BU6510" s="5" t="s">
        <v>11765</v>
      </c>
      <c r="BV6510" s="5" t="s">
        <v>642</v>
      </c>
      <c r="BW6510" s="5" t="s">
        <v>4235</v>
      </c>
    </row>
    <row r="6511" spans="51:75" x14ac:dyDescent="0.3">
      <c r="AY6511" s="12" t="e">
        <f>VLOOKUP(C6511,#REF!, 2,FALSE)</f>
        <v>#REF!</v>
      </c>
      <c r="BM6511" s="5" t="s">
        <v>11766</v>
      </c>
      <c r="BN6511" s="5" t="s">
        <v>615</v>
      </c>
      <c r="BO6511" s="5" t="s">
        <v>3437</v>
      </c>
      <c r="BU6511" s="5" t="s">
        <v>11766</v>
      </c>
      <c r="BV6511" s="5" t="s">
        <v>615</v>
      </c>
      <c r="BW6511" s="5" t="s">
        <v>3437</v>
      </c>
    </row>
    <row r="6512" spans="51:75" x14ac:dyDescent="0.3">
      <c r="AY6512" s="12" t="e">
        <f>VLOOKUP(C6512,#REF!, 2,FALSE)</f>
        <v>#REF!</v>
      </c>
      <c r="BM6512" s="5" t="s">
        <v>11767</v>
      </c>
      <c r="BN6512" s="5" t="s">
        <v>642</v>
      </c>
      <c r="BO6512" s="5" t="s">
        <v>2657</v>
      </c>
      <c r="BU6512" s="5" t="s">
        <v>11767</v>
      </c>
      <c r="BV6512" s="5" t="s">
        <v>642</v>
      </c>
      <c r="BW6512" s="5" t="s">
        <v>2657</v>
      </c>
    </row>
    <row r="6513" spans="51:75" x14ac:dyDescent="0.3">
      <c r="AY6513" s="12" t="e">
        <f>VLOOKUP(C6513,#REF!, 2,FALSE)</f>
        <v>#REF!</v>
      </c>
      <c r="BM6513" s="5" t="s">
        <v>11768</v>
      </c>
      <c r="BN6513" s="5" t="s">
        <v>642</v>
      </c>
      <c r="BO6513" s="5" t="s">
        <v>1022</v>
      </c>
      <c r="BU6513" s="5" t="s">
        <v>11768</v>
      </c>
      <c r="BV6513" s="5" t="s">
        <v>642</v>
      </c>
      <c r="BW6513" s="5" t="s">
        <v>1022</v>
      </c>
    </row>
    <row r="6514" spans="51:75" x14ac:dyDescent="0.3">
      <c r="AY6514" s="12" t="e">
        <f>VLOOKUP(C6514,#REF!, 2,FALSE)</f>
        <v>#REF!</v>
      </c>
      <c r="BM6514" s="5" t="s">
        <v>2055</v>
      </c>
      <c r="BN6514" s="5" t="s">
        <v>621</v>
      </c>
      <c r="BO6514" s="5" t="s">
        <v>2548</v>
      </c>
      <c r="BU6514" s="5" t="s">
        <v>2055</v>
      </c>
      <c r="BV6514" s="5" t="s">
        <v>621</v>
      </c>
      <c r="BW6514" s="5" t="s">
        <v>2548</v>
      </c>
    </row>
    <row r="6515" spans="51:75" x14ac:dyDescent="0.3">
      <c r="AY6515" s="12" t="e">
        <f>VLOOKUP(C6515,#REF!, 2,FALSE)</f>
        <v>#REF!</v>
      </c>
      <c r="BM6515" s="5" t="s">
        <v>11769</v>
      </c>
      <c r="BN6515" s="5" t="s">
        <v>639</v>
      </c>
      <c r="BO6515" s="5" t="s">
        <v>845</v>
      </c>
      <c r="BU6515" s="5" t="s">
        <v>11769</v>
      </c>
      <c r="BV6515" s="5" t="s">
        <v>639</v>
      </c>
      <c r="BW6515" s="5" t="s">
        <v>845</v>
      </c>
    </row>
    <row r="6516" spans="51:75" x14ac:dyDescent="0.3">
      <c r="AY6516" s="12" t="e">
        <f>VLOOKUP(C6516,#REF!, 2,FALSE)</f>
        <v>#REF!</v>
      </c>
      <c r="BM6516" s="5" t="s">
        <v>11770</v>
      </c>
      <c r="BN6516" s="5" t="s">
        <v>3261</v>
      </c>
      <c r="BO6516" s="5" t="s">
        <v>2570</v>
      </c>
      <c r="BU6516" s="5" t="s">
        <v>11770</v>
      </c>
      <c r="BV6516" s="5" t="s">
        <v>3261</v>
      </c>
      <c r="BW6516" s="5" t="s">
        <v>2570</v>
      </c>
    </row>
    <row r="6517" spans="51:75" x14ac:dyDescent="0.3">
      <c r="AY6517" s="12" t="e">
        <f>VLOOKUP(C6517,#REF!, 2,FALSE)</f>
        <v>#REF!</v>
      </c>
      <c r="BM6517" s="5" t="s">
        <v>11771</v>
      </c>
      <c r="BN6517" s="5" t="s">
        <v>1275</v>
      </c>
      <c r="BO6517" s="5" t="s">
        <v>2641</v>
      </c>
      <c r="BU6517" s="5" t="s">
        <v>11771</v>
      </c>
      <c r="BV6517" s="5" t="s">
        <v>1275</v>
      </c>
      <c r="BW6517" s="5" t="s">
        <v>2641</v>
      </c>
    </row>
    <row r="6518" spans="51:75" x14ac:dyDescent="0.3">
      <c r="AY6518" s="12" t="e">
        <f>VLOOKUP(C6518,#REF!, 2,FALSE)</f>
        <v>#REF!</v>
      </c>
      <c r="BM6518" s="5" t="s">
        <v>11772</v>
      </c>
      <c r="BN6518" s="5" t="s">
        <v>805</v>
      </c>
      <c r="BO6518" s="5" t="s">
        <v>10710</v>
      </c>
      <c r="BU6518" s="5" t="s">
        <v>11772</v>
      </c>
      <c r="BV6518" s="5" t="s">
        <v>805</v>
      </c>
      <c r="BW6518" s="5" t="s">
        <v>10710</v>
      </c>
    </row>
    <row r="6519" spans="51:75" x14ac:dyDescent="0.3">
      <c r="AY6519" s="12" t="e">
        <f>VLOOKUP(C6519,#REF!, 2,FALSE)</f>
        <v>#REF!</v>
      </c>
      <c r="BM6519" s="5" t="s">
        <v>2074</v>
      </c>
      <c r="BN6519" s="5" t="s">
        <v>1785</v>
      </c>
      <c r="BO6519" s="5" t="s">
        <v>2986</v>
      </c>
      <c r="BU6519" s="5" t="s">
        <v>2074</v>
      </c>
      <c r="BV6519" s="5" t="s">
        <v>1785</v>
      </c>
      <c r="BW6519" s="5" t="s">
        <v>2986</v>
      </c>
    </row>
    <row r="6520" spans="51:75" x14ac:dyDescent="0.3">
      <c r="AY6520" s="12" t="e">
        <f>VLOOKUP(C6520,#REF!, 2,FALSE)</f>
        <v>#REF!</v>
      </c>
      <c r="BM6520" s="5" t="s">
        <v>11773</v>
      </c>
      <c r="BN6520" s="5" t="s">
        <v>660</v>
      </c>
      <c r="BO6520" s="5" t="s">
        <v>2759</v>
      </c>
      <c r="BU6520" s="5" t="s">
        <v>11773</v>
      </c>
      <c r="BV6520" s="5" t="s">
        <v>660</v>
      </c>
      <c r="BW6520" s="5" t="s">
        <v>2759</v>
      </c>
    </row>
    <row r="6521" spans="51:75" x14ac:dyDescent="0.3">
      <c r="AY6521" s="12" t="e">
        <f>VLOOKUP(C6521,#REF!, 2,FALSE)</f>
        <v>#REF!</v>
      </c>
      <c r="BM6521" s="5" t="s">
        <v>2075</v>
      </c>
      <c r="BN6521" s="5" t="s">
        <v>664</v>
      </c>
      <c r="BO6521" s="5" t="s">
        <v>1344</v>
      </c>
      <c r="BU6521" s="5" t="s">
        <v>2075</v>
      </c>
      <c r="BV6521" s="5" t="s">
        <v>664</v>
      </c>
      <c r="BW6521" s="5" t="s">
        <v>1344</v>
      </c>
    </row>
    <row r="6522" spans="51:75" x14ac:dyDescent="0.3">
      <c r="AY6522" s="12" t="e">
        <f>VLOOKUP(C6522,#REF!, 2,FALSE)</f>
        <v>#REF!</v>
      </c>
      <c r="BM6522" s="5" t="s">
        <v>11774</v>
      </c>
      <c r="BN6522" s="5" t="s">
        <v>623</v>
      </c>
      <c r="BO6522" s="5" t="s">
        <v>2986</v>
      </c>
      <c r="BU6522" s="5" t="s">
        <v>11774</v>
      </c>
      <c r="BV6522" s="5" t="s">
        <v>623</v>
      </c>
      <c r="BW6522" s="5" t="s">
        <v>2986</v>
      </c>
    </row>
    <row r="6523" spans="51:75" x14ac:dyDescent="0.3">
      <c r="AY6523" s="12" t="e">
        <f>VLOOKUP(C6523,#REF!, 2,FALSE)</f>
        <v>#REF!</v>
      </c>
      <c r="BM6523" s="5" t="s">
        <v>2076</v>
      </c>
      <c r="BN6523" s="5" t="s">
        <v>670</v>
      </c>
      <c r="BO6523" s="5" t="s">
        <v>6355</v>
      </c>
      <c r="BU6523" s="5" t="s">
        <v>2076</v>
      </c>
      <c r="BV6523" s="5" t="s">
        <v>670</v>
      </c>
      <c r="BW6523" s="5" t="s">
        <v>6355</v>
      </c>
    </row>
    <row r="6524" spans="51:75" x14ac:dyDescent="0.3">
      <c r="AY6524" s="12" t="e">
        <f>VLOOKUP(C6524,#REF!, 2,FALSE)</f>
        <v>#REF!</v>
      </c>
      <c r="BM6524" s="5" t="s">
        <v>11775</v>
      </c>
      <c r="BN6524" s="5" t="s">
        <v>3092</v>
      </c>
      <c r="BO6524" s="5" t="s">
        <v>9662</v>
      </c>
      <c r="BU6524" s="5" t="s">
        <v>11775</v>
      </c>
      <c r="BV6524" s="5" t="s">
        <v>3092</v>
      </c>
      <c r="BW6524" s="5" t="s">
        <v>9662</v>
      </c>
    </row>
    <row r="6525" spans="51:75" x14ac:dyDescent="0.3">
      <c r="AY6525" s="12" t="e">
        <f>VLOOKUP(C6525,#REF!, 2,FALSE)</f>
        <v>#REF!</v>
      </c>
      <c r="BM6525" s="5" t="s">
        <v>11776</v>
      </c>
      <c r="BN6525" s="5" t="s">
        <v>800</v>
      </c>
      <c r="BO6525" s="5" t="s">
        <v>2986</v>
      </c>
      <c r="BU6525" s="5" t="s">
        <v>11776</v>
      </c>
      <c r="BV6525" s="5" t="s">
        <v>800</v>
      </c>
      <c r="BW6525" s="5" t="s">
        <v>2986</v>
      </c>
    </row>
    <row r="6526" spans="51:75" x14ac:dyDescent="0.3">
      <c r="AY6526" s="12" t="e">
        <f>VLOOKUP(C6526,#REF!, 2,FALSE)</f>
        <v>#REF!</v>
      </c>
      <c r="BM6526" s="5" t="s">
        <v>11777</v>
      </c>
      <c r="BN6526" s="5" t="s">
        <v>800</v>
      </c>
      <c r="BO6526" s="5" t="s">
        <v>11778</v>
      </c>
      <c r="BU6526" s="5" t="s">
        <v>11777</v>
      </c>
      <c r="BV6526" s="5" t="s">
        <v>800</v>
      </c>
      <c r="BW6526" s="5" t="s">
        <v>11778</v>
      </c>
    </row>
    <row r="6527" spans="51:75" x14ac:dyDescent="0.3">
      <c r="AY6527" s="12" t="e">
        <f>VLOOKUP(C6527,#REF!, 2,FALSE)</f>
        <v>#REF!</v>
      </c>
      <c r="BM6527" s="5" t="s">
        <v>11779</v>
      </c>
      <c r="BN6527" s="5" t="s">
        <v>665</v>
      </c>
      <c r="BO6527" s="5" t="s">
        <v>11781</v>
      </c>
      <c r="BU6527" s="5" t="s">
        <v>11779</v>
      </c>
      <c r="BV6527" s="5" t="s">
        <v>665</v>
      </c>
      <c r="BW6527" s="5" t="s">
        <v>11781</v>
      </c>
    </row>
    <row r="6528" spans="51:75" x14ac:dyDescent="0.3">
      <c r="AY6528" s="12" t="e">
        <f>VLOOKUP(C6528,#REF!, 2,FALSE)</f>
        <v>#REF!</v>
      </c>
      <c r="BM6528" s="5" t="s">
        <v>11782</v>
      </c>
      <c r="BN6528" s="5" t="s">
        <v>665</v>
      </c>
      <c r="BO6528" s="5" t="s">
        <v>2986</v>
      </c>
      <c r="BU6528" s="5" t="s">
        <v>11782</v>
      </c>
      <c r="BV6528" s="5" t="s">
        <v>665</v>
      </c>
      <c r="BW6528" s="5" t="s">
        <v>2986</v>
      </c>
    </row>
    <row r="6529" spans="51:75" x14ac:dyDescent="0.3">
      <c r="AY6529" s="12" t="e">
        <f>VLOOKUP(C6529,#REF!, 2,FALSE)</f>
        <v>#REF!</v>
      </c>
      <c r="BM6529" s="5" t="s">
        <v>409</v>
      </c>
      <c r="BN6529" s="5" t="s">
        <v>665</v>
      </c>
      <c r="BO6529" s="5" t="s">
        <v>11332</v>
      </c>
      <c r="BU6529" s="5" t="s">
        <v>409</v>
      </c>
      <c r="BV6529" s="5" t="s">
        <v>665</v>
      </c>
      <c r="BW6529" s="5" t="s">
        <v>11332</v>
      </c>
    </row>
    <row r="6530" spans="51:75" x14ac:dyDescent="0.3">
      <c r="AY6530" s="12" t="e">
        <f>VLOOKUP(C6530,#REF!, 2,FALSE)</f>
        <v>#REF!</v>
      </c>
      <c r="BM6530" s="5" t="s">
        <v>11783</v>
      </c>
      <c r="BN6530" s="5" t="s">
        <v>669</v>
      </c>
      <c r="BO6530" s="5" t="s">
        <v>11665</v>
      </c>
      <c r="BU6530" s="5" t="s">
        <v>11783</v>
      </c>
      <c r="BV6530" s="5" t="s">
        <v>669</v>
      </c>
      <c r="BW6530" s="5" t="s">
        <v>11665</v>
      </c>
    </row>
    <row r="6531" spans="51:75" x14ac:dyDescent="0.3">
      <c r="AY6531" s="12" t="e">
        <f>VLOOKUP(C6531,#REF!, 2,FALSE)</f>
        <v>#REF!</v>
      </c>
      <c r="BM6531" s="5" t="s">
        <v>11784</v>
      </c>
      <c r="BN6531" s="5" t="s">
        <v>790</v>
      </c>
      <c r="BO6531" s="5" t="s">
        <v>11665</v>
      </c>
      <c r="BU6531" s="5" t="s">
        <v>11784</v>
      </c>
      <c r="BV6531" s="5" t="s">
        <v>790</v>
      </c>
      <c r="BW6531" s="5" t="s">
        <v>11665</v>
      </c>
    </row>
    <row r="6532" spans="51:75" x14ac:dyDescent="0.3">
      <c r="AY6532" s="12" t="e">
        <f>VLOOKUP(C6532,#REF!, 2,FALSE)</f>
        <v>#REF!</v>
      </c>
      <c r="BM6532" s="5" t="s">
        <v>11785</v>
      </c>
      <c r="BN6532" s="5" t="s">
        <v>813</v>
      </c>
      <c r="BO6532" s="5" t="s">
        <v>933</v>
      </c>
      <c r="BU6532" s="5" t="s">
        <v>11785</v>
      </c>
      <c r="BV6532" s="5" t="s">
        <v>813</v>
      </c>
      <c r="BW6532" s="5" t="s">
        <v>933</v>
      </c>
    </row>
    <row r="6533" spans="51:75" x14ac:dyDescent="0.3">
      <c r="AY6533" s="12" t="e">
        <f>VLOOKUP(C6533,#REF!, 2,FALSE)</f>
        <v>#REF!</v>
      </c>
      <c r="BM6533" s="5" t="s">
        <v>11786</v>
      </c>
      <c r="BN6533" s="5" t="s">
        <v>813</v>
      </c>
      <c r="BO6533" s="5" t="s">
        <v>5141</v>
      </c>
      <c r="BU6533" s="5" t="s">
        <v>11786</v>
      </c>
      <c r="BV6533" s="5" t="s">
        <v>813</v>
      </c>
      <c r="BW6533" s="5" t="s">
        <v>5141</v>
      </c>
    </row>
    <row r="6534" spans="51:75" x14ac:dyDescent="0.3">
      <c r="AY6534" s="12" t="e">
        <f>VLOOKUP(C6534,#REF!, 2,FALSE)</f>
        <v>#REF!</v>
      </c>
      <c r="BM6534" s="5" t="s">
        <v>11787</v>
      </c>
      <c r="BN6534" s="5" t="s">
        <v>3010</v>
      </c>
      <c r="BO6534" s="5" t="s">
        <v>11788</v>
      </c>
      <c r="BU6534" s="5" t="s">
        <v>11787</v>
      </c>
      <c r="BV6534" s="5" t="s">
        <v>3010</v>
      </c>
      <c r="BW6534" s="5" t="s">
        <v>11788</v>
      </c>
    </row>
    <row r="6535" spans="51:75" x14ac:dyDescent="0.3">
      <c r="AY6535" s="12" t="e">
        <f>VLOOKUP(C6535,#REF!, 2,FALSE)</f>
        <v>#REF!</v>
      </c>
      <c r="BM6535" s="5" t="s">
        <v>11789</v>
      </c>
      <c r="BN6535" s="5" t="s">
        <v>17000</v>
      </c>
      <c r="BO6535" s="5" t="s">
        <v>2986</v>
      </c>
      <c r="BU6535" s="5" t="s">
        <v>11789</v>
      </c>
      <c r="BV6535" s="5" t="s">
        <v>17000</v>
      </c>
      <c r="BW6535" s="5" t="s">
        <v>2986</v>
      </c>
    </row>
    <row r="6536" spans="51:75" x14ac:dyDescent="0.3">
      <c r="AY6536" s="12" t="e">
        <f>VLOOKUP(C6536,#REF!, 2,FALSE)</f>
        <v>#REF!</v>
      </c>
      <c r="BM6536" s="5" t="s">
        <v>11790</v>
      </c>
      <c r="BN6536" s="5" t="s">
        <v>17000</v>
      </c>
      <c r="BO6536" s="5" t="s">
        <v>2986</v>
      </c>
      <c r="BU6536" s="5" t="s">
        <v>11790</v>
      </c>
      <c r="BV6536" s="5" t="s">
        <v>17000</v>
      </c>
      <c r="BW6536" s="5" t="s">
        <v>2986</v>
      </c>
    </row>
    <row r="6537" spans="51:75" x14ac:dyDescent="0.3">
      <c r="AY6537" s="12" t="e">
        <f>VLOOKUP(C6537,#REF!, 2,FALSE)</f>
        <v>#REF!</v>
      </c>
      <c r="BM6537" s="5" t="s">
        <v>11791</v>
      </c>
      <c r="BN6537" s="5" t="s">
        <v>1016</v>
      </c>
      <c r="BO6537" s="5" t="s">
        <v>2986</v>
      </c>
      <c r="BU6537" s="5" t="s">
        <v>11791</v>
      </c>
      <c r="BV6537" s="5" t="s">
        <v>1016</v>
      </c>
      <c r="BW6537" s="5" t="s">
        <v>2986</v>
      </c>
    </row>
    <row r="6538" spans="51:75" x14ac:dyDescent="0.3">
      <c r="AY6538" s="12" t="e">
        <f>VLOOKUP(C6538,#REF!, 2,FALSE)</f>
        <v>#REF!</v>
      </c>
      <c r="BM6538" s="5" t="s">
        <v>11792</v>
      </c>
      <c r="BN6538" s="5" t="s">
        <v>3261</v>
      </c>
      <c r="BO6538" s="5" t="s">
        <v>2986</v>
      </c>
      <c r="BU6538" s="5" t="s">
        <v>11792</v>
      </c>
      <c r="BV6538" s="5" t="s">
        <v>3261</v>
      </c>
      <c r="BW6538" s="5" t="s">
        <v>2986</v>
      </c>
    </row>
    <row r="6539" spans="51:75" x14ac:dyDescent="0.3">
      <c r="AY6539" s="12" t="e">
        <f>VLOOKUP(C6539,#REF!, 2,FALSE)</f>
        <v>#REF!</v>
      </c>
      <c r="BM6539" s="5" t="s">
        <v>2077</v>
      </c>
      <c r="BN6539" s="5" t="s">
        <v>618</v>
      </c>
      <c r="BO6539" s="5" t="s">
        <v>11793</v>
      </c>
      <c r="BU6539" s="5" t="s">
        <v>2077</v>
      </c>
      <c r="BV6539" s="5" t="s">
        <v>618</v>
      </c>
      <c r="BW6539" s="5" t="s">
        <v>11793</v>
      </c>
    </row>
    <row r="6540" spans="51:75" x14ac:dyDescent="0.3">
      <c r="AY6540" s="12" t="e">
        <f>VLOOKUP(C6540,#REF!, 2,FALSE)</f>
        <v>#REF!</v>
      </c>
      <c r="BM6540" s="5" t="s">
        <v>11794</v>
      </c>
      <c r="BN6540" s="5" t="s">
        <v>3010</v>
      </c>
      <c r="BO6540" s="5" t="s">
        <v>6141</v>
      </c>
      <c r="BU6540" s="5" t="s">
        <v>11794</v>
      </c>
      <c r="BV6540" s="5" t="s">
        <v>3010</v>
      </c>
      <c r="BW6540" s="5" t="s">
        <v>6141</v>
      </c>
    </row>
    <row r="6541" spans="51:75" x14ac:dyDescent="0.3">
      <c r="AY6541" s="12" t="e">
        <f>VLOOKUP(C6541,#REF!, 2,FALSE)</f>
        <v>#REF!</v>
      </c>
      <c r="BM6541" s="5" t="s">
        <v>451</v>
      </c>
      <c r="BN6541" s="5" t="s">
        <v>666</v>
      </c>
      <c r="BO6541" s="5" t="s">
        <v>11795</v>
      </c>
      <c r="BU6541" s="5" t="s">
        <v>451</v>
      </c>
      <c r="BV6541" s="5" t="s">
        <v>666</v>
      </c>
      <c r="BW6541" s="5" t="s">
        <v>11795</v>
      </c>
    </row>
    <row r="6542" spans="51:75" x14ac:dyDescent="0.3">
      <c r="AY6542" s="12" t="e">
        <f>VLOOKUP(C6542,#REF!, 2,FALSE)</f>
        <v>#REF!</v>
      </c>
      <c r="BM6542" s="5" t="s">
        <v>452</v>
      </c>
      <c r="BN6542" s="5" t="s">
        <v>666</v>
      </c>
      <c r="BO6542" s="5" t="s">
        <v>2986</v>
      </c>
      <c r="BU6542" s="5" t="s">
        <v>452</v>
      </c>
      <c r="BV6542" s="5" t="s">
        <v>666</v>
      </c>
      <c r="BW6542" s="5" t="s">
        <v>2986</v>
      </c>
    </row>
    <row r="6543" spans="51:75" x14ac:dyDescent="0.3">
      <c r="AY6543" s="12" t="e">
        <f>VLOOKUP(C6543,#REF!, 2,FALSE)</f>
        <v>#REF!</v>
      </c>
      <c r="BM6543" s="5" t="s">
        <v>435</v>
      </c>
      <c r="BN6543" s="5" t="s">
        <v>7086</v>
      </c>
      <c r="BO6543" s="5" t="s">
        <v>2986</v>
      </c>
      <c r="BU6543" s="5" t="s">
        <v>435</v>
      </c>
      <c r="BV6543" s="5" t="s">
        <v>7086</v>
      </c>
      <c r="BW6543" s="5" t="s">
        <v>2986</v>
      </c>
    </row>
    <row r="6544" spans="51:75" x14ac:dyDescent="0.3">
      <c r="AY6544" s="12" t="e">
        <f>VLOOKUP(C6544,#REF!, 2,FALSE)</f>
        <v>#REF!</v>
      </c>
      <c r="BM6544" s="5" t="s">
        <v>11796</v>
      </c>
      <c r="BN6544" s="5" t="s">
        <v>797</v>
      </c>
      <c r="BO6544" s="5" t="s">
        <v>8128</v>
      </c>
      <c r="BU6544" s="5" t="s">
        <v>11796</v>
      </c>
      <c r="BV6544" s="5" t="s">
        <v>797</v>
      </c>
      <c r="BW6544" s="5" t="s">
        <v>8128</v>
      </c>
    </row>
    <row r="6545" spans="51:75" x14ac:dyDescent="0.3">
      <c r="AY6545" s="12" t="e">
        <f>VLOOKUP(C6545,#REF!, 2,FALSE)</f>
        <v>#REF!</v>
      </c>
      <c r="BM6545" s="5" t="s">
        <v>436</v>
      </c>
      <c r="BN6545" s="5" t="s">
        <v>739</v>
      </c>
      <c r="BO6545" s="5" t="s">
        <v>11797</v>
      </c>
      <c r="BU6545" s="5" t="s">
        <v>436</v>
      </c>
      <c r="BV6545" s="5" t="s">
        <v>739</v>
      </c>
      <c r="BW6545" s="5" t="s">
        <v>11797</v>
      </c>
    </row>
    <row r="6546" spans="51:75" x14ac:dyDescent="0.3">
      <c r="AY6546" s="12" t="e">
        <f>VLOOKUP(C6546,#REF!, 2,FALSE)</f>
        <v>#REF!</v>
      </c>
      <c r="BM6546" s="5" t="s">
        <v>11799</v>
      </c>
      <c r="BN6546" s="5" t="s">
        <v>3010</v>
      </c>
      <c r="BO6546" s="5" t="s">
        <v>11800</v>
      </c>
      <c r="BU6546" s="5" t="s">
        <v>11799</v>
      </c>
      <c r="BV6546" s="5" t="s">
        <v>3010</v>
      </c>
      <c r="BW6546" s="5" t="s">
        <v>11800</v>
      </c>
    </row>
    <row r="6547" spans="51:75" x14ac:dyDescent="0.3">
      <c r="AY6547" s="12" t="e">
        <f>VLOOKUP(C6547,#REF!, 2,FALSE)</f>
        <v>#REF!</v>
      </c>
      <c r="BM6547" s="5" t="s">
        <v>11801</v>
      </c>
      <c r="BN6547" s="5" t="s">
        <v>3010</v>
      </c>
      <c r="BO6547" s="5" t="s">
        <v>11800</v>
      </c>
      <c r="BU6547" s="5" t="s">
        <v>11801</v>
      </c>
      <c r="BV6547" s="5" t="s">
        <v>3010</v>
      </c>
      <c r="BW6547" s="5" t="s">
        <v>11800</v>
      </c>
    </row>
    <row r="6548" spans="51:75" x14ac:dyDescent="0.3">
      <c r="AY6548" s="12" t="e">
        <f>VLOOKUP(C6548,#REF!, 2,FALSE)</f>
        <v>#REF!</v>
      </c>
      <c r="BM6548" s="5" t="s">
        <v>11802</v>
      </c>
      <c r="BN6548" s="5" t="s">
        <v>713</v>
      </c>
      <c r="BO6548" s="5" t="s">
        <v>2986</v>
      </c>
      <c r="BU6548" s="5" t="s">
        <v>11802</v>
      </c>
      <c r="BV6548" s="5" t="s">
        <v>713</v>
      </c>
      <c r="BW6548" s="5" t="s">
        <v>2986</v>
      </c>
    </row>
    <row r="6549" spans="51:75" x14ac:dyDescent="0.3">
      <c r="AY6549" s="12" t="e">
        <f>VLOOKUP(C6549,#REF!, 2,FALSE)</f>
        <v>#REF!</v>
      </c>
      <c r="BM6549" s="5" t="s">
        <v>11803</v>
      </c>
      <c r="BN6549" s="5" t="s">
        <v>805</v>
      </c>
      <c r="BO6549" s="5" t="s">
        <v>11181</v>
      </c>
      <c r="BU6549" s="5" t="s">
        <v>11803</v>
      </c>
      <c r="BV6549" s="5" t="s">
        <v>805</v>
      </c>
      <c r="BW6549" s="5" t="s">
        <v>11181</v>
      </c>
    </row>
    <row r="6550" spans="51:75" x14ac:dyDescent="0.3">
      <c r="AY6550" s="12" t="e">
        <f>VLOOKUP(C6550,#REF!, 2,FALSE)</f>
        <v>#REF!</v>
      </c>
      <c r="BM6550" s="5" t="s">
        <v>11804</v>
      </c>
      <c r="BN6550" s="5" t="s">
        <v>805</v>
      </c>
      <c r="BO6550" s="5" t="s">
        <v>11181</v>
      </c>
      <c r="BU6550" s="5" t="s">
        <v>11804</v>
      </c>
      <c r="BV6550" s="5" t="s">
        <v>805</v>
      </c>
      <c r="BW6550" s="5" t="s">
        <v>11181</v>
      </c>
    </row>
    <row r="6551" spans="51:75" x14ac:dyDescent="0.3">
      <c r="AY6551" s="12" t="e">
        <f>VLOOKUP(C6551,#REF!, 2,FALSE)</f>
        <v>#REF!</v>
      </c>
      <c r="BM6551" s="5" t="s">
        <v>11805</v>
      </c>
      <c r="BN6551" s="5" t="s">
        <v>3010</v>
      </c>
      <c r="BO6551" s="5" t="s">
        <v>860</v>
      </c>
      <c r="BU6551" s="5" t="s">
        <v>11805</v>
      </c>
      <c r="BV6551" s="5" t="s">
        <v>3010</v>
      </c>
      <c r="BW6551" s="5" t="s">
        <v>860</v>
      </c>
    </row>
    <row r="6552" spans="51:75" x14ac:dyDescent="0.3">
      <c r="AY6552" s="12" t="e">
        <f>VLOOKUP(C6552,#REF!, 2,FALSE)</f>
        <v>#REF!</v>
      </c>
      <c r="BM6552" s="5" t="s">
        <v>11806</v>
      </c>
      <c r="BN6552" s="5" t="s">
        <v>3261</v>
      </c>
      <c r="BO6552" s="5" t="s">
        <v>860</v>
      </c>
      <c r="BU6552" s="5" t="s">
        <v>11806</v>
      </c>
      <c r="BV6552" s="5" t="s">
        <v>3261</v>
      </c>
      <c r="BW6552" s="5" t="s">
        <v>860</v>
      </c>
    </row>
    <row r="6553" spans="51:75" x14ac:dyDescent="0.3">
      <c r="AY6553" s="12" t="e">
        <f>VLOOKUP(C6553,#REF!, 2,FALSE)</f>
        <v>#REF!</v>
      </c>
      <c r="BM6553" s="5" t="s">
        <v>11807</v>
      </c>
      <c r="BN6553" s="5" t="s">
        <v>17000</v>
      </c>
      <c r="BO6553" s="5" t="s">
        <v>2369</v>
      </c>
      <c r="BU6553" s="5" t="s">
        <v>11807</v>
      </c>
      <c r="BV6553" s="5" t="s">
        <v>17000</v>
      </c>
      <c r="BW6553" s="5" t="s">
        <v>2369</v>
      </c>
    </row>
    <row r="6554" spans="51:75" x14ac:dyDescent="0.3">
      <c r="AY6554" s="12" t="e">
        <f>VLOOKUP(C6554,#REF!, 2,FALSE)</f>
        <v>#REF!</v>
      </c>
      <c r="BM6554" s="5" t="s">
        <v>11808</v>
      </c>
      <c r="BN6554" s="5" t="s">
        <v>17000</v>
      </c>
      <c r="BO6554" s="5" t="s">
        <v>2369</v>
      </c>
      <c r="BU6554" s="5" t="s">
        <v>11808</v>
      </c>
      <c r="BV6554" s="5" t="s">
        <v>17000</v>
      </c>
      <c r="BW6554" s="5" t="s">
        <v>2369</v>
      </c>
    </row>
    <row r="6555" spans="51:75" x14ac:dyDescent="0.3">
      <c r="AY6555" s="12" t="e">
        <f>VLOOKUP(C6555,#REF!, 2,FALSE)</f>
        <v>#REF!</v>
      </c>
      <c r="BM6555" s="5" t="s">
        <v>11809</v>
      </c>
      <c r="BN6555" s="5" t="s">
        <v>17000</v>
      </c>
      <c r="BO6555" s="5" t="s">
        <v>2369</v>
      </c>
      <c r="BU6555" s="5" t="s">
        <v>11809</v>
      </c>
      <c r="BV6555" s="5" t="s">
        <v>17000</v>
      </c>
      <c r="BW6555" s="5" t="s">
        <v>2369</v>
      </c>
    </row>
    <row r="6556" spans="51:75" x14ac:dyDescent="0.3">
      <c r="AY6556" s="12" t="e">
        <f>VLOOKUP(C6556,#REF!, 2,FALSE)</f>
        <v>#REF!</v>
      </c>
      <c r="BM6556" s="5" t="s">
        <v>11810</v>
      </c>
      <c r="BN6556" s="5" t="s">
        <v>17000</v>
      </c>
      <c r="BO6556" s="5" t="s">
        <v>2369</v>
      </c>
      <c r="BU6556" s="5" t="s">
        <v>11810</v>
      </c>
      <c r="BV6556" s="5" t="s">
        <v>17000</v>
      </c>
      <c r="BW6556" s="5" t="s">
        <v>2369</v>
      </c>
    </row>
    <row r="6557" spans="51:75" x14ac:dyDescent="0.3">
      <c r="AY6557" s="12" t="e">
        <f>VLOOKUP(C6557,#REF!, 2,FALSE)</f>
        <v>#REF!</v>
      </c>
      <c r="BM6557" s="5" t="s">
        <v>11811</v>
      </c>
      <c r="BN6557" s="5" t="s">
        <v>17000</v>
      </c>
      <c r="BO6557" s="5" t="s">
        <v>2369</v>
      </c>
      <c r="BU6557" s="5" t="s">
        <v>11811</v>
      </c>
      <c r="BV6557" s="5" t="s">
        <v>17000</v>
      </c>
      <c r="BW6557" s="5" t="s">
        <v>2369</v>
      </c>
    </row>
    <row r="6558" spans="51:75" x14ac:dyDescent="0.3">
      <c r="AY6558" s="12" t="e">
        <f>VLOOKUP(C6558,#REF!, 2,FALSE)</f>
        <v>#REF!</v>
      </c>
      <c r="BM6558" s="5" t="s">
        <v>11812</v>
      </c>
      <c r="BN6558" s="5" t="s">
        <v>17000</v>
      </c>
      <c r="BO6558" s="5" t="s">
        <v>2369</v>
      </c>
      <c r="BU6558" s="5" t="s">
        <v>11812</v>
      </c>
      <c r="BV6558" s="5" t="s">
        <v>17000</v>
      </c>
      <c r="BW6558" s="5" t="s">
        <v>2369</v>
      </c>
    </row>
    <row r="6559" spans="51:75" x14ac:dyDescent="0.3">
      <c r="AY6559" s="12" t="e">
        <f>VLOOKUP(C6559,#REF!, 2,FALSE)</f>
        <v>#REF!</v>
      </c>
      <c r="BM6559" s="5" t="s">
        <v>11813</v>
      </c>
      <c r="BN6559" s="5" t="s">
        <v>17000</v>
      </c>
      <c r="BO6559" s="5" t="s">
        <v>2369</v>
      </c>
      <c r="BU6559" s="5" t="s">
        <v>11813</v>
      </c>
      <c r="BV6559" s="5" t="s">
        <v>17000</v>
      </c>
      <c r="BW6559" s="5" t="s">
        <v>2369</v>
      </c>
    </row>
    <row r="6560" spans="51:75" x14ac:dyDescent="0.3">
      <c r="AY6560" s="12" t="e">
        <f>VLOOKUP(C6560,#REF!, 2,FALSE)</f>
        <v>#REF!</v>
      </c>
      <c r="BM6560" s="5" t="s">
        <v>11814</v>
      </c>
      <c r="BN6560" s="5" t="s">
        <v>639</v>
      </c>
      <c r="BO6560" s="5" t="s">
        <v>2369</v>
      </c>
      <c r="BU6560" s="5" t="s">
        <v>11814</v>
      </c>
      <c r="BV6560" s="5" t="s">
        <v>639</v>
      </c>
      <c r="BW6560" s="5" t="s">
        <v>2369</v>
      </c>
    </row>
    <row r="6561" spans="51:75" x14ac:dyDescent="0.3">
      <c r="AY6561" s="12" t="e">
        <f>VLOOKUP(C6561,#REF!, 2,FALSE)</f>
        <v>#REF!</v>
      </c>
      <c r="BM6561" s="5" t="s">
        <v>11815</v>
      </c>
      <c r="BN6561" s="5" t="s">
        <v>786</v>
      </c>
      <c r="BO6561" s="5" t="s">
        <v>2986</v>
      </c>
      <c r="BU6561" s="5" t="s">
        <v>11815</v>
      </c>
      <c r="BV6561" s="5" t="s">
        <v>786</v>
      </c>
      <c r="BW6561" s="5" t="s">
        <v>2986</v>
      </c>
    </row>
    <row r="6562" spans="51:75" x14ac:dyDescent="0.3">
      <c r="AY6562" s="12" t="e">
        <f>VLOOKUP(C6562,#REF!, 2,FALSE)</f>
        <v>#REF!</v>
      </c>
      <c r="BM6562" s="5" t="s">
        <v>11816</v>
      </c>
      <c r="BN6562" s="5" t="s">
        <v>734</v>
      </c>
      <c r="BO6562" s="5" t="s">
        <v>2986</v>
      </c>
      <c r="BU6562" s="5" t="s">
        <v>11816</v>
      </c>
      <c r="BV6562" s="5" t="s">
        <v>734</v>
      </c>
      <c r="BW6562" s="5" t="s">
        <v>2986</v>
      </c>
    </row>
    <row r="6563" spans="51:75" x14ac:dyDescent="0.3">
      <c r="AY6563" s="12" t="e">
        <f>VLOOKUP(C6563,#REF!, 2,FALSE)</f>
        <v>#REF!</v>
      </c>
      <c r="BM6563" s="5" t="s">
        <v>11817</v>
      </c>
      <c r="BN6563" s="5" t="s">
        <v>661</v>
      </c>
      <c r="BO6563" s="5" t="s">
        <v>2986</v>
      </c>
      <c r="BU6563" s="5" t="s">
        <v>11817</v>
      </c>
      <c r="BV6563" s="5" t="s">
        <v>661</v>
      </c>
      <c r="BW6563" s="5" t="s">
        <v>2986</v>
      </c>
    </row>
    <row r="6564" spans="51:75" x14ac:dyDescent="0.3">
      <c r="AY6564" s="12" t="e">
        <f>VLOOKUP(C6564,#REF!, 2,FALSE)</f>
        <v>#REF!</v>
      </c>
      <c r="BM6564" s="5" t="s">
        <v>453</v>
      </c>
      <c r="BN6564" s="5" t="s">
        <v>844</v>
      </c>
      <c r="BO6564" s="5" t="s">
        <v>2986</v>
      </c>
      <c r="BU6564" s="5" t="s">
        <v>453</v>
      </c>
      <c r="BV6564" s="5" t="s">
        <v>844</v>
      </c>
      <c r="BW6564" s="5" t="s">
        <v>2986</v>
      </c>
    </row>
    <row r="6565" spans="51:75" x14ac:dyDescent="0.3">
      <c r="AY6565" s="12" t="e">
        <f>VLOOKUP(C6565,#REF!, 2,FALSE)</f>
        <v>#REF!</v>
      </c>
      <c r="BM6565" s="5" t="s">
        <v>11818</v>
      </c>
      <c r="BN6565" s="5" t="s">
        <v>2986</v>
      </c>
      <c r="BO6565" s="5" t="s">
        <v>2986</v>
      </c>
      <c r="BU6565" s="5" t="s">
        <v>11818</v>
      </c>
      <c r="BV6565" s="5" t="s">
        <v>2986</v>
      </c>
      <c r="BW6565" s="5" t="s">
        <v>2986</v>
      </c>
    </row>
    <row r="6566" spans="51:75" x14ac:dyDescent="0.3">
      <c r="AY6566" s="12" t="e">
        <f>VLOOKUP(C6566,#REF!, 2,FALSE)</f>
        <v>#REF!</v>
      </c>
      <c r="BM6566" s="5" t="s">
        <v>11819</v>
      </c>
      <c r="BN6566" s="5" t="s">
        <v>3088</v>
      </c>
      <c r="BO6566" s="5" t="s">
        <v>2986</v>
      </c>
      <c r="BU6566" s="5" t="s">
        <v>11819</v>
      </c>
      <c r="BV6566" s="5" t="s">
        <v>3088</v>
      </c>
      <c r="BW6566" s="5" t="s">
        <v>2986</v>
      </c>
    </row>
    <row r="6567" spans="51:75" x14ac:dyDescent="0.3">
      <c r="AY6567" s="12" t="e">
        <f>VLOOKUP(C6567,#REF!, 2,FALSE)</f>
        <v>#REF!</v>
      </c>
      <c r="BM6567" s="5" t="s">
        <v>11820</v>
      </c>
      <c r="BN6567" s="5" t="s">
        <v>2986</v>
      </c>
      <c r="BO6567" s="5" t="s">
        <v>2986</v>
      </c>
      <c r="BU6567" s="5" t="s">
        <v>11820</v>
      </c>
      <c r="BV6567" s="5" t="s">
        <v>2986</v>
      </c>
      <c r="BW6567" s="5" t="s">
        <v>2986</v>
      </c>
    </row>
    <row r="6568" spans="51:75" x14ac:dyDescent="0.3">
      <c r="AY6568" s="12" t="e">
        <f>VLOOKUP(C6568,#REF!, 2,FALSE)</f>
        <v>#REF!</v>
      </c>
      <c r="BM6568" s="5" t="s">
        <v>11821</v>
      </c>
      <c r="BN6568" s="5" t="s">
        <v>3092</v>
      </c>
      <c r="BO6568" s="5" t="s">
        <v>11822</v>
      </c>
      <c r="BU6568" s="5" t="s">
        <v>11821</v>
      </c>
      <c r="BV6568" s="5" t="s">
        <v>3092</v>
      </c>
      <c r="BW6568" s="5" t="s">
        <v>11822</v>
      </c>
    </row>
    <row r="6569" spans="51:75" x14ac:dyDescent="0.3">
      <c r="AY6569" s="12" t="e">
        <f>VLOOKUP(C6569,#REF!, 2,FALSE)</f>
        <v>#REF!</v>
      </c>
      <c r="BM6569" s="5" t="s">
        <v>11823</v>
      </c>
      <c r="BN6569" s="5" t="s">
        <v>670</v>
      </c>
      <c r="BO6569" s="5" t="s">
        <v>846</v>
      </c>
      <c r="BU6569" s="5" t="s">
        <v>11823</v>
      </c>
      <c r="BV6569" s="5" t="s">
        <v>670</v>
      </c>
      <c r="BW6569" s="5" t="s">
        <v>846</v>
      </c>
    </row>
    <row r="6570" spans="51:75" x14ac:dyDescent="0.3">
      <c r="AY6570" s="12" t="e">
        <f>VLOOKUP(C6570,#REF!, 2,FALSE)</f>
        <v>#REF!</v>
      </c>
      <c r="BM6570" s="5" t="s">
        <v>11824</v>
      </c>
      <c r="BN6570" s="5" t="s">
        <v>633</v>
      </c>
      <c r="BO6570" s="5" t="s">
        <v>773</v>
      </c>
      <c r="BU6570" s="5" t="s">
        <v>11824</v>
      </c>
      <c r="BV6570" s="5" t="s">
        <v>633</v>
      </c>
      <c r="BW6570" s="5" t="s">
        <v>773</v>
      </c>
    </row>
    <row r="6571" spans="51:75" x14ac:dyDescent="0.3">
      <c r="AY6571" s="12" t="e">
        <f>VLOOKUP(C6571,#REF!, 2,FALSE)</f>
        <v>#REF!</v>
      </c>
      <c r="BM6571" s="5" t="s">
        <v>11825</v>
      </c>
      <c r="BN6571" s="5" t="s">
        <v>931</v>
      </c>
      <c r="BO6571" s="5" t="s">
        <v>862</v>
      </c>
      <c r="BU6571" s="5" t="s">
        <v>11825</v>
      </c>
      <c r="BV6571" s="5" t="s">
        <v>931</v>
      </c>
      <c r="BW6571" s="5" t="s">
        <v>862</v>
      </c>
    </row>
    <row r="6572" spans="51:75" x14ac:dyDescent="0.3">
      <c r="AY6572" s="12" t="e">
        <f>VLOOKUP(C6572,#REF!, 2,FALSE)</f>
        <v>#REF!</v>
      </c>
      <c r="BM6572" s="5" t="s">
        <v>11826</v>
      </c>
      <c r="BN6572" s="5" t="s">
        <v>1016</v>
      </c>
      <c r="BO6572" s="5" t="s">
        <v>695</v>
      </c>
      <c r="BU6572" s="5" t="s">
        <v>11826</v>
      </c>
      <c r="BV6572" s="5" t="s">
        <v>1016</v>
      </c>
      <c r="BW6572" s="5" t="s">
        <v>695</v>
      </c>
    </row>
    <row r="6573" spans="51:75" x14ac:dyDescent="0.3">
      <c r="AY6573" s="12" t="e">
        <f>VLOOKUP(C6573,#REF!, 2,FALSE)</f>
        <v>#REF!</v>
      </c>
      <c r="BM6573" s="5" t="s">
        <v>11827</v>
      </c>
      <c r="BN6573" s="5" t="s">
        <v>17000</v>
      </c>
      <c r="BO6573" s="5" t="s">
        <v>6811</v>
      </c>
      <c r="BU6573" s="5" t="s">
        <v>11827</v>
      </c>
      <c r="BV6573" s="5" t="s">
        <v>17000</v>
      </c>
      <c r="BW6573" s="5" t="s">
        <v>6811</v>
      </c>
    </row>
    <row r="6574" spans="51:75" x14ac:dyDescent="0.3">
      <c r="AY6574" s="12" t="e">
        <f>VLOOKUP(C6574,#REF!, 2,FALSE)</f>
        <v>#REF!</v>
      </c>
      <c r="BM6574" s="5" t="s">
        <v>402</v>
      </c>
      <c r="BN6574" s="5" t="s">
        <v>1270</v>
      </c>
      <c r="BO6574" s="5" t="s">
        <v>2986</v>
      </c>
      <c r="BU6574" s="5" t="s">
        <v>402</v>
      </c>
      <c r="BV6574" s="5" t="s">
        <v>1270</v>
      </c>
      <c r="BW6574" s="5" t="s">
        <v>2986</v>
      </c>
    </row>
    <row r="6575" spans="51:75" x14ac:dyDescent="0.3">
      <c r="AY6575" s="12" t="e">
        <f>VLOOKUP(C6575,#REF!, 2,FALSE)</f>
        <v>#REF!</v>
      </c>
      <c r="BM6575" s="5" t="s">
        <v>2078</v>
      </c>
      <c r="BN6575" s="5" t="s">
        <v>786</v>
      </c>
      <c r="BO6575" s="5" t="s">
        <v>11828</v>
      </c>
      <c r="BU6575" s="5" t="s">
        <v>2078</v>
      </c>
      <c r="BV6575" s="5" t="s">
        <v>786</v>
      </c>
      <c r="BW6575" s="5" t="s">
        <v>11828</v>
      </c>
    </row>
    <row r="6576" spans="51:75" x14ac:dyDescent="0.3">
      <c r="AY6576" s="12" t="e">
        <f>VLOOKUP(C6576,#REF!, 2,FALSE)</f>
        <v>#REF!</v>
      </c>
      <c r="BM6576" s="5" t="s">
        <v>11829</v>
      </c>
      <c r="BN6576" s="5" t="s">
        <v>931</v>
      </c>
      <c r="BO6576" s="5" t="s">
        <v>5175</v>
      </c>
      <c r="BU6576" s="5" t="s">
        <v>11829</v>
      </c>
      <c r="BV6576" s="5" t="s">
        <v>931</v>
      </c>
      <c r="BW6576" s="5" t="s">
        <v>5175</v>
      </c>
    </row>
    <row r="6577" spans="51:75" x14ac:dyDescent="0.3">
      <c r="AY6577" s="12" t="e">
        <f>VLOOKUP(C6577,#REF!, 2,FALSE)</f>
        <v>#REF!</v>
      </c>
      <c r="BM6577" s="5" t="s">
        <v>11830</v>
      </c>
      <c r="BN6577" s="5" t="s">
        <v>929</v>
      </c>
      <c r="BO6577" s="5" t="s">
        <v>5380</v>
      </c>
      <c r="BU6577" s="5" t="s">
        <v>11830</v>
      </c>
      <c r="BV6577" s="5" t="s">
        <v>929</v>
      </c>
      <c r="BW6577" s="5" t="s">
        <v>5380</v>
      </c>
    </row>
    <row r="6578" spans="51:75" x14ac:dyDescent="0.3">
      <c r="AY6578" s="12" t="e">
        <f>VLOOKUP(C6578,#REF!, 2,FALSE)</f>
        <v>#REF!</v>
      </c>
      <c r="BM6578" s="5" t="s">
        <v>11831</v>
      </c>
      <c r="BN6578" s="5" t="s">
        <v>3010</v>
      </c>
      <c r="BO6578" s="5" t="s">
        <v>2986</v>
      </c>
      <c r="BU6578" s="5" t="s">
        <v>11831</v>
      </c>
      <c r="BV6578" s="5" t="s">
        <v>3010</v>
      </c>
      <c r="BW6578" s="5" t="s">
        <v>2986</v>
      </c>
    </row>
    <row r="6579" spans="51:75" x14ac:dyDescent="0.3">
      <c r="AY6579" s="12" t="e">
        <f>VLOOKUP(C6579,#REF!, 2,FALSE)</f>
        <v>#REF!</v>
      </c>
      <c r="BM6579" s="5" t="s">
        <v>11832</v>
      </c>
      <c r="BN6579" s="5" t="s">
        <v>1016</v>
      </c>
      <c r="BO6579" s="5" t="s">
        <v>11833</v>
      </c>
      <c r="BU6579" s="5" t="s">
        <v>11832</v>
      </c>
      <c r="BV6579" s="5" t="s">
        <v>1016</v>
      </c>
      <c r="BW6579" s="5" t="s">
        <v>11833</v>
      </c>
    </row>
    <row r="6580" spans="51:75" x14ac:dyDescent="0.3">
      <c r="AY6580" s="12" t="e">
        <f>VLOOKUP(C6580,#REF!, 2,FALSE)</f>
        <v>#REF!</v>
      </c>
      <c r="BM6580" s="5" t="s">
        <v>11834</v>
      </c>
      <c r="BN6580" s="5" t="s">
        <v>774</v>
      </c>
      <c r="BO6580" s="5" t="s">
        <v>11835</v>
      </c>
      <c r="BU6580" s="5" t="s">
        <v>11834</v>
      </c>
      <c r="BV6580" s="5" t="s">
        <v>774</v>
      </c>
      <c r="BW6580" s="5" t="s">
        <v>11835</v>
      </c>
    </row>
    <row r="6581" spans="51:75" x14ac:dyDescent="0.3">
      <c r="AY6581" s="12" t="e">
        <f>VLOOKUP(C6581,#REF!, 2,FALSE)</f>
        <v>#REF!</v>
      </c>
      <c r="BM6581" s="5" t="s">
        <v>11836</v>
      </c>
      <c r="BN6581" s="5" t="s">
        <v>3050</v>
      </c>
      <c r="BO6581" s="5" t="s">
        <v>7563</v>
      </c>
      <c r="BU6581" s="5" t="s">
        <v>11836</v>
      </c>
      <c r="BV6581" s="5" t="s">
        <v>3050</v>
      </c>
      <c r="BW6581" s="5" t="s">
        <v>7563</v>
      </c>
    </row>
    <row r="6582" spans="51:75" x14ac:dyDescent="0.3">
      <c r="AY6582" s="12" t="e">
        <f>VLOOKUP(C6582,#REF!, 2,FALSE)</f>
        <v>#REF!</v>
      </c>
      <c r="BM6582" s="5" t="s">
        <v>2079</v>
      </c>
      <c r="BN6582" s="5" t="s">
        <v>1345</v>
      </c>
      <c r="BO6582" s="5" t="s">
        <v>11837</v>
      </c>
      <c r="BU6582" s="5" t="s">
        <v>2079</v>
      </c>
      <c r="BV6582" s="5" t="s">
        <v>1345</v>
      </c>
      <c r="BW6582" s="5" t="s">
        <v>11837</v>
      </c>
    </row>
    <row r="6583" spans="51:75" x14ac:dyDescent="0.3">
      <c r="AY6583" s="12" t="e">
        <f>VLOOKUP(C6583,#REF!, 2,FALSE)</f>
        <v>#REF!</v>
      </c>
      <c r="BM6583" s="5" t="s">
        <v>2080</v>
      </c>
      <c r="BN6583" s="5" t="s">
        <v>3210</v>
      </c>
      <c r="BO6583" s="5" t="s">
        <v>712</v>
      </c>
      <c r="BU6583" s="5" t="s">
        <v>2080</v>
      </c>
      <c r="BV6583" s="5" t="s">
        <v>3210</v>
      </c>
      <c r="BW6583" s="5" t="s">
        <v>712</v>
      </c>
    </row>
    <row r="6584" spans="51:75" x14ac:dyDescent="0.3">
      <c r="AY6584" s="12" t="e">
        <f>VLOOKUP(C6584,#REF!, 2,FALSE)</f>
        <v>#REF!</v>
      </c>
      <c r="BM6584" s="5" t="s">
        <v>2081</v>
      </c>
      <c r="BN6584" s="5" t="s">
        <v>642</v>
      </c>
      <c r="BO6584" s="5" t="s">
        <v>11838</v>
      </c>
      <c r="BU6584" s="5" t="s">
        <v>2081</v>
      </c>
      <c r="BV6584" s="5" t="s">
        <v>642</v>
      </c>
      <c r="BW6584" s="5" t="s">
        <v>11838</v>
      </c>
    </row>
    <row r="6585" spans="51:75" x14ac:dyDescent="0.3">
      <c r="AY6585" s="12" t="e">
        <f>VLOOKUP(C6585,#REF!, 2,FALSE)</f>
        <v>#REF!</v>
      </c>
      <c r="BM6585" s="5" t="s">
        <v>2082</v>
      </c>
      <c r="BN6585" s="5" t="s">
        <v>1272</v>
      </c>
      <c r="BO6585" s="5" t="s">
        <v>11839</v>
      </c>
      <c r="BU6585" s="5" t="s">
        <v>2082</v>
      </c>
      <c r="BV6585" s="5" t="s">
        <v>1272</v>
      </c>
      <c r="BW6585" s="5" t="s">
        <v>11839</v>
      </c>
    </row>
    <row r="6586" spans="51:75" x14ac:dyDescent="0.3">
      <c r="AY6586" s="12" t="e">
        <f>VLOOKUP(C6586,#REF!, 2,FALSE)</f>
        <v>#REF!</v>
      </c>
      <c r="BM6586" s="5" t="s">
        <v>2083</v>
      </c>
      <c r="BN6586" s="5" t="s">
        <v>672</v>
      </c>
      <c r="BO6586" s="5" t="s">
        <v>5631</v>
      </c>
      <c r="BU6586" s="5" t="s">
        <v>2083</v>
      </c>
      <c r="BV6586" s="5" t="s">
        <v>672</v>
      </c>
      <c r="BW6586" s="5" t="s">
        <v>5631</v>
      </c>
    </row>
    <row r="6587" spans="51:75" x14ac:dyDescent="0.3">
      <c r="AY6587" s="12" t="e">
        <f>VLOOKUP(C6587,#REF!, 2,FALSE)</f>
        <v>#REF!</v>
      </c>
      <c r="BM6587" s="5" t="s">
        <v>2084</v>
      </c>
      <c r="BN6587" s="5" t="s">
        <v>627</v>
      </c>
      <c r="BO6587" s="5" t="s">
        <v>7849</v>
      </c>
      <c r="BU6587" s="5" t="s">
        <v>2084</v>
      </c>
      <c r="BV6587" s="5" t="s">
        <v>627</v>
      </c>
      <c r="BW6587" s="5" t="s">
        <v>7849</v>
      </c>
    </row>
    <row r="6588" spans="51:75" x14ac:dyDescent="0.3">
      <c r="AY6588" s="12" t="e">
        <f>VLOOKUP(C6588,#REF!, 2,FALSE)</f>
        <v>#REF!</v>
      </c>
      <c r="BM6588" s="5" t="s">
        <v>11840</v>
      </c>
      <c r="BN6588" s="5" t="s">
        <v>2982</v>
      </c>
      <c r="BO6588" s="5" t="s">
        <v>11841</v>
      </c>
      <c r="BU6588" s="5" t="s">
        <v>11840</v>
      </c>
      <c r="BV6588" s="5" t="s">
        <v>2982</v>
      </c>
      <c r="BW6588" s="5" t="s">
        <v>11841</v>
      </c>
    </row>
    <row r="6589" spans="51:75" x14ac:dyDescent="0.3">
      <c r="AY6589" s="12" t="e">
        <f>VLOOKUP(C6589,#REF!, 2,FALSE)</f>
        <v>#REF!</v>
      </c>
      <c r="BM6589" s="5" t="s">
        <v>11842</v>
      </c>
      <c r="BN6589" s="5" t="s">
        <v>670</v>
      </c>
      <c r="BO6589" s="5" t="s">
        <v>2986</v>
      </c>
      <c r="BU6589" s="5" t="s">
        <v>11842</v>
      </c>
      <c r="BV6589" s="5" t="s">
        <v>670</v>
      </c>
      <c r="BW6589" s="5" t="s">
        <v>2986</v>
      </c>
    </row>
    <row r="6590" spans="51:75" x14ac:dyDescent="0.3">
      <c r="AY6590" s="12" t="e">
        <f>VLOOKUP(C6590,#REF!, 2,FALSE)</f>
        <v>#REF!</v>
      </c>
      <c r="BM6590" s="5" t="s">
        <v>11843</v>
      </c>
      <c r="BN6590" s="5" t="s">
        <v>640</v>
      </c>
      <c r="BO6590" s="5" t="s">
        <v>2986</v>
      </c>
      <c r="BU6590" s="5" t="s">
        <v>11843</v>
      </c>
      <c r="BV6590" s="5" t="s">
        <v>640</v>
      </c>
      <c r="BW6590" s="5" t="s">
        <v>2986</v>
      </c>
    </row>
    <row r="6591" spans="51:75" x14ac:dyDescent="0.3">
      <c r="AY6591" s="12" t="e">
        <f>VLOOKUP(C6591,#REF!, 2,FALSE)</f>
        <v>#REF!</v>
      </c>
      <c r="BM6591" s="5" t="s">
        <v>11844</v>
      </c>
      <c r="BN6591" s="5" t="s">
        <v>672</v>
      </c>
      <c r="BO6591" s="5" t="s">
        <v>1059</v>
      </c>
      <c r="BU6591" s="5" t="s">
        <v>11844</v>
      </c>
      <c r="BV6591" s="5" t="s">
        <v>672</v>
      </c>
      <c r="BW6591" s="5" t="s">
        <v>1059</v>
      </c>
    </row>
    <row r="6592" spans="51:75" x14ac:dyDescent="0.3">
      <c r="AY6592" s="12" t="e">
        <f>VLOOKUP(C6592,#REF!, 2,FALSE)</f>
        <v>#REF!</v>
      </c>
      <c r="BM6592" s="5" t="s">
        <v>11845</v>
      </c>
      <c r="BN6592" s="5" t="s">
        <v>672</v>
      </c>
      <c r="BO6592" s="5" t="s">
        <v>2986</v>
      </c>
      <c r="BU6592" s="5" t="s">
        <v>11845</v>
      </c>
      <c r="BV6592" s="5" t="s">
        <v>672</v>
      </c>
      <c r="BW6592" s="5" t="s">
        <v>2986</v>
      </c>
    </row>
    <row r="6593" spans="51:75" x14ac:dyDescent="0.3">
      <c r="AY6593" s="12" t="e">
        <f>VLOOKUP(C6593,#REF!, 2,FALSE)</f>
        <v>#REF!</v>
      </c>
      <c r="BM6593" s="5" t="s">
        <v>11846</v>
      </c>
      <c r="BN6593" s="5" t="s">
        <v>865</v>
      </c>
      <c r="BO6593" s="5" t="s">
        <v>11375</v>
      </c>
      <c r="BU6593" s="5" t="s">
        <v>11846</v>
      </c>
      <c r="BV6593" s="5" t="s">
        <v>865</v>
      </c>
      <c r="BW6593" s="5" t="s">
        <v>11375</v>
      </c>
    </row>
    <row r="6594" spans="51:75" x14ac:dyDescent="0.3">
      <c r="AY6594" s="12" t="e">
        <f>VLOOKUP(C6594,#REF!, 2,FALSE)</f>
        <v>#REF!</v>
      </c>
      <c r="BM6594" s="5" t="s">
        <v>11847</v>
      </c>
      <c r="BN6594" s="5" t="s">
        <v>1142</v>
      </c>
      <c r="BO6594" s="5" t="s">
        <v>11848</v>
      </c>
      <c r="BU6594" s="5" t="s">
        <v>11847</v>
      </c>
      <c r="BV6594" s="5" t="s">
        <v>1142</v>
      </c>
      <c r="BW6594" s="5" t="s">
        <v>11848</v>
      </c>
    </row>
    <row r="6595" spans="51:75" x14ac:dyDescent="0.3">
      <c r="AY6595" s="12" t="e">
        <f>VLOOKUP(C6595,#REF!, 2,FALSE)</f>
        <v>#REF!</v>
      </c>
      <c r="BM6595" s="5" t="s">
        <v>11849</v>
      </c>
      <c r="BN6595" s="5" t="s">
        <v>2982</v>
      </c>
      <c r="BO6595" s="5" t="s">
        <v>11850</v>
      </c>
      <c r="BU6595" s="5" t="s">
        <v>11849</v>
      </c>
      <c r="BV6595" s="5" t="s">
        <v>2982</v>
      </c>
      <c r="BW6595" s="5" t="s">
        <v>11850</v>
      </c>
    </row>
    <row r="6596" spans="51:75" x14ac:dyDescent="0.3">
      <c r="AY6596" s="12" t="e">
        <f>VLOOKUP(C6596,#REF!, 2,FALSE)</f>
        <v>#REF!</v>
      </c>
      <c r="BM6596" s="5" t="s">
        <v>2085</v>
      </c>
      <c r="BN6596" s="5" t="s">
        <v>3210</v>
      </c>
      <c r="BO6596" s="5" t="s">
        <v>6120</v>
      </c>
      <c r="BU6596" s="5" t="s">
        <v>2085</v>
      </c>
      <c r="BV6596" s="5" t="s">
        <v>3210</v>
      </c>
      <c r="BW6596" s="5" t="s">
        <v>6120</v>
      </c>
    </row>
    <row r="6597" spans="51:75" x14ac:dyDescent="0.3">
      <c r="AY6597" s="12" t="e">
        <f>VLOOKUP(C6597,#REF!, 2,FALSE)</f>
        <v>#REF!</v>
      </c>
      <c r="BM6597" s="5" t="s">
        <v>437</v>
      </c>
      <c r="BN6597" s="5" t="s">
        <v>1694</v>
      </c>
      <c r="BO6597" s="5" t="s">
        <v>2375</v>
      </c>
      <c r="BU6597" s="5" t="s">
        <v>437</v>
      </c>
      <c r="BV6597" s="5" t="s">
        <v>1694</v>
      </c>
      <c r="BW6597" s="5" t="s">
        <v>2375</v>
      </c>
    </row>
    <row r="6598" spans="51:75" x14ac:dyDescent="0.3">
      <c r="AY6598" s="12" t="e">
        <f>VLOOKUP(C6598,#REF!, 2,FALSE)</f>
        <v>#REF!</v>
      </c>
      <c r="BM6598" s="5" t="s">
        <v>11851</v>
      </c>
      <c r="BN6598" s="5" t="s">
        <v>1694</v>
      </c>
      <c r="BO6598" s="5" t="s">
        <v>5364</v>
      </c>
      <c r="BU6598" s="5" t="s">
        <v>11851</v>
      </c>
      <c r="BV6598" s="5" t="s">
        <v>1694</v>
      </c>
      <c r="BW6598" s="5" t="s">
        <v>5364</v>
      </c>
    </row>
    <row r="6599" spans="51:75" x14ac:dyDescent="0.3">
      <c r="AY6599" s="12" t="e">
        <f>VLOOKUP(C6599,#REF!, 2,FALSE)</f>
        <v>#REF!</v>
      </c>
      <c r="BM6599" s="5" t="s">
        <v>11852</v>
      </c>
      <c r="BN6599" s="5" t="s">
        <v>1694</v>
      </c>
      <c r="BO6599" s="5" t="s">
        <v>7913</v>
      </c>
      <c r="BU6599" s="5" t="s">
        <v>11852</v>
      </c>
      <c r="BV6599" s="5" t="s">
        <v>1694</v>
      </c>
      <c r="BW6599" s="5" t="s">
        <v>7913</v>
      </c>
    </row>
    <row r="6600" spans="51:75" x14ac:dyDescent="0.3">
      <c r="AY6600" s="12" t="e">
        <f>VLOOKUP(C6600,#REF!, 2,FALSE)</f>
        <v>#REF!</v>
      </c>
      <c r="BM6600" s="5" t="s">
        <v>11853</v>
      </c>
      <c r="BN6600" s="5" t="s">
        <v>1694</v>
      </c>
      <c r="BO6600" s="5" t="s">
        <v>7913</v>
      </c>
      <c r="BU6600" s="5" t="s">
        <v>11853</v>
      </c>
      <c r="BV6600" s="5" t="s">
        <v>1694</v>
      </c>
      <c r="BW6600" s="5" t="s">
        <v>7913</v>
      </c>
    </row>
    <row r="6601" spans="51:75" x14ac:dyDescent="0.3">
      <c r="AY6601" s="12" t="e">
        <f>VLOOKUP(C6601,#REF!, 2,FALSE)</f>
        <v>#REF!</v>
      </c>
      <c r="BM6601" s="5" t="s">
        <v>11855</v>
      </c>
      <c r="BN6601" s="5" t="s">
        <v>1694</v>
      </c>
      <c r="BO6601" s="5" t="s">
        <v>2986</v>
      </c>
      <c r="BU6601" s="5" t="s">
        <v>11855</v>
      </c>
      <c r="BV6601" s="5" t="s">
        <v>1694</v>
      </c>
      <c r="BW6601" s="5" t="s">
        <v>2986</v>
      </c>
    </row>
    <row r="6602" spans="51:75" x14ac:dyDescent="0.3">
      <c r="AY6602" s="12" t="e">
        <f>VLOOKUP(C6602,#REF!, 2,FALSE)</f>
        <v>#REF!</v>
      </c>
      <c r="BM6602" s="5" t="s">
        <v>11856</v>
      </c>
      <c r="BN6602" s="5" t="s">
        <v>786</v>
      </c>
      <c r="BO6602" s="5" t="s">
        <v>6433</v>
      </c>
      <c r="BU6602" s="5" t="s">
        <v>11856</v>
      </c>
      <c r="BV6602" s="5" t="s">
        <v>786</v>
      </c>
      <c r="BW6602" s="5" t="s">
        <v>6433</v>
      </c>
    </row>
    <row r="6603" spans="51:75" x14ac:dyDescent="0.3">
      <c r="AY6603" s="12" t="e">
        <f>VLOOKUP(C6603,#REF!, 2,FALSE)</f>
        <v>#REF!</v>
      </c>
      <c r="BM6603" s="5" t="s">
        <v>410</v>
      </c>
      <c r="BN6603" s="5" t="s">
        <v>3010</v>
      </c>
      <c r="BO6603" s="5" t="s">
        <v>2069</v>
      </c>
      <c r="BU6603" s="5" t="s">
        <v>410</v>
      </c>
      <c r="BV6603" s="5" t="s">
        <v>3010</v>
      </c>
      <c r="BW6603" s="5" t="s">
        <v>2069</v>
      </c>
    </row>
    <row r="6604" spans="51:75" x14ac:dyDescent="0.3">
      <c r="AY6604" s="12" t="e">
        <f>VLOOKUP(C6604,#REF!, 2,FALSE)</f>
        <v>#REF!</v>
      </c>
      <c r="BM6604" s="5" t="s">
        <v>11857</v>
      </c>
      <c r="BN6604" s="5" t="s">
        <v>660</v>
      </c>
      <c r="BO6604" s="5" t="s">
        <v>11858</v>
      </c>
      <c r="BU6604" s="5" t="s">
        <v>11857</v>
      </c>
      <c r="BV6604" s="5" t="s">
        <v>660</v>
      </c>
      <c r="BW6604" s="5" t="s">
        <v>11858</v>
      </c>
    </row>
    <row r="6605" spans="51:75" x14ac:dyDescent="0.3">
      <c r="AY6605" s="12" t="e">
        <f>VLOOKUP(C6605,#REF!, 2,FALSE)</f>
        <v>#REF!</v>
      </c>
      <c r="BM6605" s="5" t="s">
        <v>11859</v>
      </c>
      <c r="BN6605" s="5" t="s">
        <v>800</v>
      </c>
      <c r="BO6605" s="5" t="s">
        <v>641</v>
      </c>
      <c r="BU6605" s="5" t="s">
        <v>11859</v>
      </c>
      <c r="BV6605" s="5" t="s">
        <v>800</v>
      </c>
      <c r="BW6605" s="5" t="s">
        <v>641</v>
      </c>
    </row>
    <row r="6606" spans="51:75" x14ac:dyDescent="0.3">
      <c r="AY6606" s="12" t="e">
        <f>VLOOKUP(C6606,#REF!, 2,FALSE)</f>
        <v>#REF!</v>
      </c>
      <c r="BM6606" s="5" t="s">
        <v>11860</v>
      </c>
      <c r="BN6606" s="5" t="s">
        <v>633</v>
      </c>
      <c r="BO6606" s="5" t="s">
        <v>11861</v>
      </c>
      <c r="BU6606" s="5" t="s">
        <v>11860</v>
      </c>
      <c r="BV6606" s="5" t="s">
        <v>633</v>
      </c>
      <c r="BW6606" s="5" t="s">
        <v>11861</v>
      </c>
    </row>
    <row r="6607" spans="51:75" x14ac:dyDescent="0.3">
      <c r="AY6607" s="12" t="e">
        <f>VLOOKUP(C6607,#REF!, 2,FALSE)</f>
        <v>#REF!</v>
      </c>
      <c r="BM6607" s="5" t="s">
        <v>11862</v>
      </c>
      <c r="BN6607" s="5" t="s">
        <v>697</v>
      </c>
      <c r="BO6607" s="5" t="s">
        <v>700</v>
      </c>
      <c r="BU6607" s="5" t="s">
        <v>11862</v>
      </c>
      <c r="BV6607" s="5" t="s">
        <v>697</v>
      </c>
      <c r="BW6607" s="5" t="s">
        <v>700</v>
      </c>
    </row>
    <row r="6608" spans="51:75" x14ac:dyDescent="0.3">
      <c r="AY6608" s="12" t="e">
        <f>VLOOKUP(C6608,#REF!, 2,FALSE)</f>
        <v>#REF!</v>
      </c>
      <c r="BM6608" s="5" t="s">
        <v>11863</v>
      </c>
      <c r="BN6608" s="5" t="s">
        <v>633</v>
      </c>
      <c r="BO6608" s="5" t="s">
        <v>11864</v>
      </c>
      <c r="BU6608" s="5" t="s">
        <v>11863</v>
      </c>
      <c r="BV6608" s="5" t="s">
        <v>633</v>
      </c>
      <c r="BW6608" s="5" t="s">
        <v>11864</v>
      </c>
    </row>
    <row r="6609" spans="51:75" x14ac:dyDescent="0.3">
      <c r="AY6609" s="12" t="e">
        <f>VLOOKUP(C6609,#REF!, 2,FALSE)</f>
        <v>#REF!</v>
      </c>
      <c r="BM6609" s="5" t="s">
        <v>11865</v>
      </c>
      <c r="BN6609" s="5" t="s">
        <v>615</v>
      </c>
      <c r="BO6609" s="5" t="s">
        <v>5354</v>
      </c>
      <c r="BU6609" s="5" t="s">
        <v>11865</v>
      </c>
      <c r="BV6609" s="5" t="s">
        <v>615</v>
      </c>
      <c r="BW6609" s="5" t="s">
        <v>5354</v>
      </c>
    </row>
    <row r="6610" spans="51:75" x14ac:dyDescent="0.3">
      <c r="AY6610" s="12" t="e">
        <f>VLOOKUP(C6610,#REF!, 2,FALSE)</f>
        <v>#REF!</v>
      </c>
      <c r="BM6610" s="5" t="s">
        <v>403</v>
      </c>
      <c r="BN6610" s="5" t="s">
        <v>665</v>
      </c>
      <c r="BO6610" s="5" t="s">
        <v>700</v>
      </c>
      <c r="BU6610" s="5" t="s">
        <v>403</v>
      </c>
      <c r="BV6610" s="5" t="s">
        <v>665</v>
      </c>
      <c r="BW6610" s="5" t="s">
        <v>700</v>
      </c>
    </row>
    <row r="6611" spans="51:75" x14ac:dyDescent="0.3">
      <c r="AY6611" s="12" t="e">
        <f>VLOOKUP(C6611,#REF!, 2,FALSE)</f>
        <v>#REF!</v>
      </c>
      <c r="BM6611" s="5" t="s">
        <v>404</v>
      </c>
      <c r="BN6611" s="5" t="s">
        <v>642</v>
      </c>
      <c r="BO6611" s="5" t="s">
        <v>996</v>
      </c>
      <c r="BU6611" s="5" t="s">
        <v>404</v>
      </c>
      <c r="BV6611" s="5" t="s">
        <v>642</v>
      </c>
      <c r="BW6611" s="5" t="s">
        <v>996</v>
      </c>
    </row>
    <row r="6612" spans="51:75" x14ac:dyDescent="0.3">
      <c r="AY6612" s="12" t="e">
        <f>VLOOKUP(C6612,#REF!, 2,FALSE)</f>
        <v>#REF!</v>
      </c>
      <c r="BM6612" s="5" t="s">
        <v>11866</v>
      </c>
      <c r="BN6612" s="5" t="s">
        <v>642</v>
      </c>
      <c r="BO6612" s="5" t="s">
        <v>11656</v>
      </c>
      <c r="BU6612" s="5" t="s">
        <v>11866</v>
      </c>
      <c r="BV6612" s="5" t="s">
        <v>642</v>
      </c>
      <c r="BW6612" s="5" t="s">
        <v>11656</v>
      </c>
    </row>
    <row r="6613" spans="51:75" x14ac:dyDescent="0.3">
      <c r="AY6613" s="12" t="e">
        <f>VLOOKUP(C6613,#REF!, 2,FALSE)</f>
        <v>#REF!</v>
      </c>
      <c r="BM6613" s="5" t="s">
        <v>11867</v>
      </c>
      <c r="BN6613" s="5" t="s">
        <v>618</v>
      </c>
      <c r="BO6613" s="5" t="s">
        <v>2986</v>
      </c>
      <c r="BU6613" s="5" t="s">
        <v>11867</v>
      </c>
      <c r="BV6613" s="5" t="s">
        <v>618</v>
      </c>
      <c r="BW6613" s="5" t="s">
        <v>2986</v>
      </c>
    </row>
    <row r="6614" spans="51:75" x14ac:dyDescent="0.3">
      <c r="AY6614" s="12" t="e">
        <f>VLOOKUP(C6614,#REF!, 2,FALSE)</f>
        <v>#REF!</v>
      </c>
      <c r="BM6614" s="5" t="s">
        <v>11868</v>
      </c>
      <c r="BN6614" s="5" t="s">
        <v>618</v>
      </c>
      <c r="BO6614" s="5" t="s">
        <v>2986</v>
      </c>
      <c r="BU6614" s="5" t="s">
        <v>11868</v>
      </c>
      <c r="BV6614" s="5" t="s">
        <v>618</v>
      </c>
      <c r="BW6614" s="5" t="s">
        <v>2986</v>
      </c>
    </row>
    <row r="6615" spans="51:75" x14ac:dyDescent="0.3">
      <c r="AY6615" s="12" t="e">
        <f>VLOOKUP(C6615,#REF!, 2,FALSE)</f>
        <v>#REF!</v>
      </c>
      <c r="BM6615" s="5" t="s">
        <v>11869</v>
      </c>
      <c r="BN6615" s="5" t="s">
        <v>800</v>
      </c>
      <c r="BO6615" s="5" t="s">
        <v>2363</v>
      </c>
      <c r="BU6615" s="5" t="s">
        <v>11869</v>
      </c>
      <c r="BV6615" s="5" t="s">
        <v>800</v>
      </c>
      <c r="BW6615" s="5" t="s">
        <v>2363</v>
      </c>
    </row>
    <row r="6616" spans="51:75" x14ac:dyDescent="0.3">
      <c r="AY6616" s="12" t="e">
        <f>VLOOKUP(C6616,#REF!, 2,FALSE)</f>
        <v>#REF!</v>
      </c>
      <c r="BM6616" s="5" t="s">
        <v>11870</v>
      </c>
      <c r="BN6616" s="5" t="s">
        <v>800</v>
      </c>
      <c r="BO6616" s="5" t="s">
        <v>1287</v>
      </c>
      <c r="BU6616" s="5" t="s">
        <v>11870</v>
      </c>
      <c r="BV6616" s="5" t="s">
        <v>800</v>
      </c>
      <c r="BW6616" s="5" t="s">
        <v>1287</v>
      </c>
    </row>
    <row r="6617" spans="51:75" x14ac:dyDescent="0.3">
      <c r="AY6617" s="12" t="e">
        <f>VLOOKUP(C6617,#REF!, 2,FALSE)</f>
        <v>#REF!</v>
      </c>
      <c r="BM6617" s="5" t="s">
        <v>438</v>
      </c>
      <c r="BN6617" s="5" t="s">
        <v>800</v>
      </c>
      <c r="BO6617" s="5" t="s">
        <v>8023</v>
      </c>
      <c r="BU6617" s="5" t="s">
        <v>438</v>
      </c>
      <c r="BV6617" s="5" t="s">
        <v>800</v>
      </c>
      <c r="BW6617" s="5" t="s">
        <v>8023</v>
      </c>
    </row>
    <row r="6618" spans="51:75" x14ac:dyDescent="0.3">
      <c r="AY6618" s="12" t="e">
        <f>VLOOKUP(C6618,#REF!, 2,FALSE)</f>
        <v>#REF!</v>
      </c>
      <c r="BM6618" s="5" t="s">
        <v>11872</v>
      </c>
      <c r="BN6618" s="5" t="s">
        <v>800</v>
      </c>
      <c r="BO6618" s="5" t="s">
        <v>1287</v>
      </c>
      <c r="BU6618" s="5" t="s">
        <v>11872</v>
      </c>
      <c r="BV6618" s="5" t="s">
        <v>800</v>
      </c>
      <c r="BW6618" s="5" t="s">
        <v>1287</v>
      </c>
    </row>
    <row r="6619" spans="51:75" x14ac:dyDescent="0.3">
      <c r="AY6619" s="12" t="e">
        <f>VLOOKUP(C6619,#REF!, 2,FALSE)</f>
        <v>#REF!</v>
      </c>
      <c r="BM6619" s="5" t="s">
        <v>11873</v>
      </c>
      <c r="BN6619" s="5" t="s">
        <v>800</v>
      </c>
      <c r="BO6619" s="5" t="s">
        <v>1129</v>
      </c>
      <c r="BU6619" s="5" t="s">
        <v>11873</v>
      </c>
      <c r="BV6619" s="5" t="s">
        <v>800</v>
      </c>
      <c r="BW6619" s="5" t="s">
        <v>1129</v>
      </c>
    </row>
    <row r="6620" spans="51:75" x14ac:dyDescent="0.3">
      <c r="AY6620" s="12" t="e">
        <f>VLOOKUP(C6620,#REF!, 2,FALSE)</f>
        <v>#REF!</v>
      </c>
      <c r="BM6620" s="5" t="s">
        <v>11874</v>
      </c>
      <c r="BN6620" s="5" t="s">
        <v>2982</v>
      </c>
      <c r="BO6620" s="5" t="s">
        <v>11875</v>
      </c>
      <c r="BU6620" s="5" t="s">
        <v>11874</v>
      </c>
      <c r="BV6620" s="5" t="s">
        <v>2982</v>
      </c>
      <c r="BW6620" s="5" t="s">
        <v>11875</v>
      </c>
    </row>
    <row r="6621" spans="51:75" x14ac:dyDescent="0.3">
      <c r="AY6621" s="12" t="e">
        <f>VLOOKUP(C6621,#REF!, 2,FALSE)</f>
        <v>#REF!</v>
      </c>
      <c r="BM6621" s="5" t="s">
        <v>11876</v>
      </c>
      <c r="BN6621" s="5" t="s">
        <v>1345</v>
      </c>
      <c r="BO6621" s="5" t="s">
        <v>11877</v>
      </c>
      <c r="BU6621" s="5" t="s">
        <v>11876</v>
      </c>
      <c r="BV6621" s="5" t="s">
        <v>1345</v>
      </c>
      <c r="BW6621" s="5" t="s">
        <v>11877</v>
      </c>
    </row>
    <row r="6622" spans="51:75" x14ac:dyDescent="0.3">
      <c r="AY6622" s="12" t="e">
        <f>VLOOKUP(C6622,#REF!, 2,FALSE)</f>
        <v>#REF!</v>
      </c>
      <c r="BM6622" s="5" t="s">
        <v>11878</v>
      </c>
      <c r="BN6622" s="5" t="s">
        <v>1272</v>
      </c>
      <c r="BO6622" s="5" t="s">
        <v>11879</v>
      </c>
      <c r="BU6622" s="5" t="s">
        <v>11878</v>
      </c>
      <c r="BV6622" s="5" t="s">
        <v>1272</v>
      </c>
      <c r="BW6622" s="5" t="s">
        <v>11879</v>
      </c>
    </row>
    <row r="6623" spans="51:75" x14ac:dyDescent="0.3">
      <c r="AY6623" s="12" t="e">
        <f>VLOOKUP(C6623,#REF!, 2,FALSE)</f>
        <v>#REF!</v>
      </c>
      <c r="BM6623" s="5" t="s">
        <v>11880</v>
      </c>
      <c r="BN6623" s="5" t="s">
        <v>1270</v>
      </c>
      <c r="BO6623" s="5" t="s">
        <v>9538</v>
      </c>
      <c r="BU6623" s="5" t="s">
        <v>11880</v>
      </c>
      <c r="BV6623" s="5" t="s">
        <v>1270</v>
      </c>
      <c r="BW6623" s="5" t="s">
        <v>9538</v>
      </c>
    </row>
    <row r="6624" spans="51:75" x14ac:dyDescent="0.3">
      <c r="AY6624" s="12" t="e">
        <f>VLOOKUP(C6624,#REF!, 2,FALSE)</f>
        <v>#REF!</v>
      </c>
      <c r="BM6624" s="5" t="s">
        <v>11881</v>
      </c>
      <c r="BN6624" s="5" t="s">
        <v>1345</v>
      </c>
      <c r="BO6624" s="5" t="s">
        <v>11882</v>
      </c>
      <c r="BU6624" s="5" t="s">
        <v>11881</v>
      </c>
      <c r="BV6624" s="5" t="s">
        <v>1345</v>
      </c>
      <c r="BW6624" s="5" t="s">
        <v>11882</v>
      </c>
    </row>
    <row r="6625" spans="51:75" x14ac:dyDescent="0.3">
      <c r="AY6625" s="12" t="e">
        <f>VLOOKUP(C6625,#REF!, 2,FALSE)</f>
        <v>#REF!</v>
      </c>
      <c r="BM6625" s="5" t="s">
        <v>11883</v>
      </c>
      <c r="BN6625" s="5" t="s">
        <v>640</v>
      </c>
      <c r="BO6625" s="5" t="s">
        <v>11884</v>
      </c>
      <c r="BU6625" s="5" t="s">
        <v>11883</v>
      </c>
      <c r="BV6625" s="5" t="s">
        <v>640</v>
      </c>
      <c r="BW6625" s="5" t="s">
        <v>11884</v>
      </c>
    </row>
    <row r="6626" spans="51:75" x14ac:dyDescent="0.3">
      <c r="AY6626" s="12" t="e">
        <f>VLOOKUP(C6626,#REF!, 2,FALSE)</f>
        <v>#REF!</v>
      </c>
      <c r="BM6626" s="5" t="s">
        <v>11885</v>
      </c>
      <c r="BN6626" s="5" t="s">
        <v>623</v>
      </c>
      <c r="BO6626" s="5" t="s">
        <v>11886</v>
      </c>
      <c r="BU6626" s="5" t="s">
        <v>11885</v>
      </c>
      <c r="BV6626" s="5" t="s">
        <v>623</v>
      </c>
      <c r="BW6626" s="5" t="s">
        <v>11886</v>
      </c>
    </row>
    <row r="6627" spans="51:75" x14ac:dyDescent="0.3">
      <c r="AY6627" s="12" t="e">
        <f>VLOOKUP(C6627,#REF!, 2,FALSE)</f>
        <v>#REF!</v>
      </c>
      <c r="BM6627" s="5" t="s">
        <v>11887</v>
      </c>
      <c r="BN6627" s="5" t="s">
        <v>783</v>
      </c>
      <c r="BO6627" s="5" t="s">
        <v>11888</v>
      </c>
      <c r="BU6627" s="5" t="s">
        <v>11887</v>
      </c>
      <c r="BV6627" s="5" t="s">
        <v>783</v>
      </c>
      <c r="BW6627" s="5" t="s">
        <v>11888</v>
      </c>
    </row>
    <row r="6628" spans="51:75" x14ac:dyDescent="0.3">
      <c r="AY6628" s="12" t="e">
        <f>VLOOKUP(C6628,#REF!, 2,FALSE)</f>
        <v>#REF!</v>
      </c>
      <c r="BM6628" s="5" t="s">
        <v>11889</v>
      </c>
      <c r="BN6628" s="5" t="s">
        <v>790</v>
      </c>
      <c r="BO6628" s="5" t="s">
        <v>6181</v>
      </c>
      <c r="BU6628" s="5" t="s">
        <v>11889</v>
      </c>
      <c r="BV6628" s="5" t="s">
        <v>790</v>
      </c>
      <c r="BW6628" s="5" t="s">
        <v>6181</v>
      </c>
    </row>
    <row r="6629" spans="51:75" x14ac:dyDescent="0.3">
      <c r="AY6629" s="12" t="e">
        <f>VLOOKUP(C6629,#REF!, 2,FALSE)</f>
        <v>#REF!</v>
      </c>
      <c r="BM6629" s="5" t="s">
        <v>11890</v>
      </c>
      <c r="BN6629" s="5" t="s">
        <v>783</v>
      </c>
      <c r="BO6629" s="5" t="s">
        <v>2986</v>
      </c>
      <c r="BU6629" s="5" t="s">
        <v>11890</v>
      </c>
      <c r="BV6629" s="5" t="s">
        <v>783</v>
      </c>
      <c r="BW6629" s="5" t="s">
        <v>2986</v>
      </c>
    </row>
    <row r="6630" spans="51:75" x14ac:dyDescent="0.3">
      <c r="AY6630" s="12" t="e">
        <f>VLOOKUP(C6630,#REF!, 2,FALSE)</f>
        <v>#REF!</v>
      </c>
      <c r="BM6630" s="5" t="s">
        <v>11891</v>
      </c>
      <c r="BN6630" s="5" t="s">
        <v>997</v>
      </c>
      <c r="BO6630" s="5" t="s">
        <v>2986</v>
      </c>
      <c r="BU6630" s="5" t="s">
        <v>11891</v>
      </c>
      <c r="BV6630" s="5" t="s">
        <v>997</v>
      </c>
      <c r="BW6630" s="5" t="s">
        <v>2986</v>
      </c>
    </row>
    <row r="6631" spans="51:75" x14ac:dyDescent="0.3">
      <c r="AY6631" s="12" t="e">
        <f>VLOOKUP(C6631,#REF!, 2,FALSE)</f>
        <v>#REF!</v>
      </c>
      <c r="BM6631" s="5" t="s">
        <v>11892</v>
      </c>
      <c r="BN6631" s="5" t="s">
        <v>813</v>
      </c>
      <c r="BO6631" s="5" t="s">
        <v>2986</v>
      </c>
      <c r="BU6631" s="5" t="s">
        <v>11892</v>
      </c>
      <c r="BV6631" s="5" t="s">
        <v>813</v>
      </c>
      <c r="BW6631" s="5" t="s">
        <v>2986</v>
      </c>
    </row>
    <row r="6632" spans="51:75" x14ac:dyDescent="0.3">
      <c r="AY6632" s="12" t="e">
        <f>VLOOKUP(C6632,#REF!, 2,FALSE)</f>
        <v>#REF!</v>
      </c>
      <c r="BM6632" s="5" t="s">
        <v>11893</v>
      </c>
      <c r="BN6632" s="5" t="s">
        <v>615</v>
      </c>
      <c r="BO6632" s="5" t="s">
        <v>5452</v>
      </c>
      <c r="BU6632" s="5" t="s">
        <v>11893</v>
      </c>
      <c r="BV6632" s="5" t="s">
        <v>615</v>
      </c>
      <c r="BW6632" s="5" t="s">
        <v>5452</v>
      </c>
    </row>
    <row r="6633" spans="51:75" x14ac:dyDescent="0.3">
      <c r="AY6633" s="12" t="e">
        <f>VLOOKUP(C6633,#REF!, 2,FALSE)</f>
        <v>#REF!</v>
      </c>
      <c r="BM6633" s="5" t="s">
        <v>11894</v>
      </c>
      <c r="BN6633" s="5" t="s">
        <v>639</v>
      </c>
      <c r="BO6633" s="5" t="s">
        <v>9874</v>
      </c>
      <c r="BU6633" s="5" t="s">
        <v>11894</v>
      </c>
      <c r="BV6633" s="5" t="s">
        <v>639</v>
      </c>
      <c r="BW6633" s="5" t="s">
        <v>9874</v>
      </c>
    </row>
    <row r="6634" spans="51:75" x14ac:dyDescent="0.3">
      <c r="AY6634" s="12" t="e">
        <f>VLOOKUP(C6634,#REF!, 2,FALSE)</f>
        <v>#REF!</v>
      </c>
      <c r="BM6634" s="5" t="s">
        <v>11895</v>
      </c>
      <c r="BN6634" s="5" t="s">
        <v>633</v>
      </c>
      <c r="BO6634" s="5" t="s">
        <v>11332</v>
      </c>
      <c r="BU6634" s="5" t="s">
        <v>11895</v>
      </c>
      <c r="BV6634" s="5" t="s">
        <v>633</v>
      </c>
      <c r="BW6634" s="5" t="s">
        <v>11332</v>
      </c>
    </row>
    <row r="6635" spans="51:75" x14ac:dyDescent="0.3">
      <c r="AY6635" s="12" t="e">
        <f>VLOOKUP(C6635,#REF!, 2,FALSE)</f>
        <v>#REF!</v>
      </c>
      <c r="BM6635" s="5" t="s">
        <v>11896</v>
      </c>
      <c r="BN6635" s="5" t="s">
        <v>633</v>
      </c>
      <c r="BO6635" s="5" t="s">
        <v>11332</v>
      </c>
      <c r="BU6635" s="5" t="s">
        <v>11896</v>
      </c>
      <c r="BV6635" s="5" t="s">
        <v>633</v>
      </c>
      <c r="BW6635" s="5" t="s">
        <v>11332</v>
      </c>
    </row>
    <row r="6636" spans="51:75" x14ac:dyDescent="0.3">
      <c r="AY6636" s="12" t="e">
        <f>VLOOKUP(C6636,#REF!, 2,FALSE)</f>
        <v>#REF!</v>
      </c>
      <c r="BM6636" s="5" t="s">
        <v>11897</v>
      </c>
      <c r="BN6636" s="5" t="s">
        <v>642</v>
      </c>
      <c r="BO6636" s="5" t="s">
        <v>11332</v>
      </c>
      <c r="BU6636" s="5" t="s">
        <v>11897</v>
      </c>
      <c r="BV6636" s="5" t="s">
        <v>642</v>
      </c>
      <c r="BW6636" s="5" t="s">
        <v>11332</v>
      </c>
    </row>
    <row r="6637" spans="51:75" x14ac:dyDescent="0.3">
      <c r="AY6637" s="12" t="e">
        <f>VLOOKUP(C6637,#REF!, 2,FALSE)</f>
        <v>#REF!</v>
      </c>
      <c r="BM6637" s="5" t="s">
        <v>11898</v>
      </c>
      <c r="BN6637" s="5" t="s">
        <v>633</v>
      </c>
      <c r="BO6637" s="5" t="s">
        <v>11332</v>
      </c>
      <c r="BU6637" s="5" t="s">
        <v>11898</v>
      </c>
      <c r="BV6637" s="5" t="s">
        <v>633</v>
      </c>
      <c r="BW6637" s="5" t="s">
        <v>11332</v>
      </c>
    </row>
    <row r="6638" spans="51:75" x14ac:dyDescent="0.3">
      <c r="AY6638" s="12" t="e">
        <f>VLOOKUP(C6638,#REF!, 2,FALSE)</f>
        <v>#REF!</v>
      </c>
      <c r="BM6638" s="5" t="s">
        <v>11899</v>
      </c>
      <c r="BN6638" s="5" t="s">
        <v>806</v>
      </c>
      <c r="BO6638" s="5" t="s">
        <v>11900</v>
      </c>
      <c r="BU6638" s="5" t="s">
        <v>11899</v>
      </c>
      <c r="BV6638" s="5" t="s">
        <v>806</v>
      </c>
      <c r="BW6638" s="5" t="s">
        <v>11900</v>
      </c>
    </row>
    <row r="6639" spans="51:75" x14ac:dyDescent="0.3">
      <c r="AY6639" s="12" t="e">
        <f>VLOOKUP(C6639,#REF!, 2,FALSE)</f>
        <v>#REF!</v>
      </c>
      <c r="BM6639" s="5" t="s">
        <v>11901</v>
      </c>
      <c r="BN6639" s="5" t="s">
        <v>778</v>
      </c>
      <c r="BO6639" s="5" t="s">
        <v>3273</v>
      </c>
      <c r="BU6639" s="5" t="s">
        <v>11901</v>
      </c>
      <c r="BV6639" s="5" t="s">
        <v>778</v>
      </c>
      <c r="BW6639" s="5" t="s">
        <v>3273</v>
      </c>
    </row>
    <row r="6640" spans="51:75" x14ac:dyDescent="0.3">
      <c r="AY6640" s="12" t="e">
        <f>VLOOKUP(C6640,#REF!, 2,FALSE)</f>
        <v>#REF!</v>
      </c>
      <c r="BM6640" s="5" t="s">
        <v>11902</v>
      </c>
      <c r="BN6640" s="5" t="s">
        <v>806</v>
      </c>
      <c r="BO6640" s="5" t="s">
        <v>11903</v>
      </c>
      <c r="BU6640" s="5" t="s">
        <v>11902</v>
      </c>
      <c r="BV6640" s="5" t="s">
        <v>806</v>
      </c>
      <c r="BW6640" s="5" t="s">
        <v>11903</v>
      </c>
    </row>
    <row r="6641" spans="51:75" x14ac:dyDescent="0.3">
      <c r="AY6641" s="12" t="e">
        <f>VLOOKUP(C6641,#REF!, 2,FALSE)</f>
        <v>#REF!</v>
      </c>
      <c r="BM6641" s="5" t="s">
        <v>11904</v>
      </c>
      <c r="BN6641" s="5" t="s">
        <v>855</v>
      </c>
      <c r="BO6641" s="5" t="s">
        <v>5308</v>
      </c>
      <c r="BU6641" s="5" t="s">
        <v>11904</v>
      </c>
      <c r="BV6641" s="5" t="s">
        <v>855</v>
      </c>
      <c r="BW6641" s="5" t="s">
        <v>5308</v>
      </c>
    </row>
    <row r="6642" spans="51:75" x14ac:dyDescent="0.3">
      <c r="AY6642" s="12" t="e">
        <f>VLOOKUP(C6642,#REF!, 2,FALSE)</f>
        <v>#REF!</v>
      </c>
      <c r="BM6642" s="5" t="s">
        <v>11905</v>
      </c>
      <c r="BN6642" s="5" t="s">
        <v>616</v>
      </c>
      <c r="BO6642" s="5" t="s">
        <v>11906</v>
      </c>
      <c r="BU6642" s="5" t="s">
        <v>11905</v>
      </c>
      <c r="BV6642" s="5" t="s">
        <v>616</v>
      </c>
      <c r="BW6642" s="5" t="s">
        <v>11906</v>
      </c>
    </row>
    <row r="6643" spans="51:75" x14ac:dyDescent="0.3">
      <c r="AY6643" s="12" t="e">
        <f>VLOOKUP(C6643,#REF!, 2,FALSE)</f>
        <v>#REF!</v>
      </c>
      <c r="BM6643" s="5" t="s">
        <v>11907</v>
      </c>
      <c r="BN6643" s="5" t="s">
        <v>17000</v>
      </c>
      <c r="BO6643" s="5" t="s">
        <v>11908</v>
      </c>
      <c r="BU6643" s="5" t="s">
        <v>11907</v>
      </c>
      <c r="BV6643" s="5" t="s">
        <v>17000</v>
      </c>
      <c r="BW6643" s="5" t="s">
        <v>11908</v>
      </c>
    </row>
    <row r="6644" spans="51:75" x14ac:dyDescent="0.3">
      <c r="AY6644" s="12" t="e">
        <f>VLOOKUP(C6644,#REF!, 2,FALSE)</f>
        <v>#REF!</v>
      </c>
      <c r="BM6644" s="5" t="s">
        <v>11909</v>
      </c>
      <c r="BN6644" s="5" t="s">
        <v>806</v>
      </c>
      <c r="BO6644" s="5" t="s">
        <v>11910</v>
      </c>
      <c r="BU6644" s="5" t="s">
        <v>11909</v>
      </c>
      <c r="BV6644" s="5" t="s">
        <v>806</v>
      </c>
      <c r="BW6644" s="5" t="s">
        <v>11910</v>
      </c>
    </row>
    <row r="6645" spans="51:75" x14ac:dyDescent="0.3">
      <c r="AY6645" s="12" t="e">
        <f>VLOOKUP(C6645,#REF!, 2,FALSE)</f>
        <v>#REF!</v>
      </c>
      <c r="BM6645" s="5" t="s">
        <v>405</v>
      </c>
      <c r="BN6645" s="5" t="s">
        <v>639</v>
      </c>
      <c r="BO6645" s="5" t="s">
        <v>2066</v>
      </c>
      <c r="BU6645" s="5" t="s">
        <v>405</v>
      </c>
      <c r="BV6645" s="5" t="s">
        <v>639</v>
      </c>
      <c r="BW6645" s="5" t="s">
        <v>2066</v>
      </c>
    </row>
    <row r="6646" spans="51:75" x14ac:dyDescent="0.3">
      <c r="AY6646" s="12" t="e">
        <f>VLOOKUP(C6646,#REF!, 2,FALSE)</f>
        <v>#REF!</v>
      </c>
      <c r="BM6646" s="5" t="s">
        <v>11911</v>
      </c>
      <c r="BN6646" s="5" t="s">
        <v>639</v>
      </c>
      <c r="BO6646" s="5" t="s">
        <v>11332</v>
      </c>
      <c r="BU6646" s="5" t="s">
        <v>11911</v>
      </c>
      <c r="BV6646" s="5" t="s">
        <v>639</v>
      </c>
      <c r="BW6646" s="5" t="s">
        <v>11332</v>
      </c>
    </row>
    <row r="6647" spans="51:75" x14ac:dyDescent="0.3">
      <c r="AY6647" s="12" t="e">
        <f>VLOOKUP(C6647,#REF!, 2,FALSE)</f>
        <v>#REF!</v>
      </c>
      <c r="BM6647" s="5" t="s">
        <v>11912</v>
      </c>
      <c r="BN6647" s="5" t="s">
        <v>639</v>
      </c>
      <c r="BO6647" s="5" t="s">
        <v>11332</v>
      </c>
      <c r="BU6647" s="5" t="s">
        <v>11912</v>
      </c>
      <c r="BV6647" s="5" t="s">
        <v>639</v>
      </c>
      <c r="BW6647" s="5" t="s">
        <v>11332</v>
      </c>
    </row>
    <row r="6648" spans="51:75" x14ac:dyDescent="0.3">
      <c r="AY6648" s="12" t="e">
        <f>VLOOKUP(C6648,#REF!, 2,FALSE)</f>
        <v>#REF!</v>
      </c>
      <c r="BM6648" s="5" t="s">
        <v>11913</v>
      </c>
      <c r="BN6648" s="5" t="s">
        <v>633</v>
      </c>
      <c r="BO6648" s="5" t="s">
        <v>11332</v>
      </c>
      <c r="BU6648" s="5" t="s">
        <v>11913</v>
      </c>
      <c r="BV6648" s="5" t="s">
        <v>633</v>
      </c>
      <c r="BW6648" s="5" t="s">
        <v>11332</v>
      </c>
    </row>
    <row r="6649" spans="51:75" x14ac:dyDescent="0.3">
      <c r="AY6649" s="12" t="e">
        <f>VLOOKUP(C6649,#REF!, 2,FALSE)</f>
        <v>#REF!</v>
      </c>
      <c r="BM6649" s="5" t="s">
        <v>11914</v>
      </c>
      <c r="BN6649" s="5" t="s">
        <v>642</v>
      </c>
      <c r="BO6649" s="5" t="s">
        <v>11915</v>
      </c>
      <c r="BU6649" s="5" t="s">
        <v>11914</v>
      </c>
      <c r="BV6649" s="5" t="s">
        <v>642</v>
      </c>
      <c r="BW6649" s="5" t="s">
        <v>11915</v>
      </c>
    </row>
    <row r="6650" spans="51:75" x14ac:dyDescent="0.3">
      <c r="AY6650" s="12" t="e">
        <f>VLOOKUP(C6650,#REF!, 2,FALSE)</f>
        <v>#REF!</v>
      </c>
      <c r="BM6650" s="5" t="s">
        <v>2086</v>
      </c>
      <c r="BN6650" s="5" t="s">
        <v>639</v>
      </c>
      <c r="BO6650" s="5" t="s">
        <v>4327</v>
      </c>
      <c r="BU6650" s="5" t="s">
        <v>2086</v>
      </c>
      <c r="BV6650" s="5" t="s">
        <v>639</v>
      </c>
      <c r="BW6650" s="5" t="s">
        <v>4327</v>
      </c>
    </row>
    <row r="6651" spans="51:75" x14ac:dyDescent="0.3">
      <c r="AY6651" s="12" t="e">
        <f>VLOOKUP(C6651,#REF!, 2,FALSE)</f>
        <v>#REF!</v>
      </c>
      <c r="BM6651" s="5" t="s">
        <v>11916</v>
      </c>
      <c r="BN6651" s="5" t="s">
        <v>615</v>
      </c>
      <c r="BO6651" s="5" t="s">
        <v>8419</v>
      </c>
      <c r="BU6651" s="5" t="s">
        <v>11916</v>
      </c>
      <c r="BV6651" s="5" t="s">
        <v>615</v>
      </c>
      <c r="BW6651" s="5" t="s">
        <v>8419</v>
      </c>
    </row>
    <row r="6652" spans="51:75" x14ac:dyDescent="0.3">
      <c r="AY6652" s="12" t="e">
        <f>VLOOKUP(C6652,#REF!, 2,FALSE)</f>
        <v>#REF!</v>
      </c>
      <c r="BM6652" s="5" t="s">
        <v>2087</v>
      </c>
      <c r="BN6652" s="5" t="s">
        <v>639</v>
      </c>
      <c r="BO6652" s="5" t="s">
        <v>2986</v>
      </c>
      <c r="BU6652" s="5" t="s">
        <v>2087</v>
      </c>
      <c r="BV6652" s="5" t="s">
        <v>639</v>
      </c>
      <c r="BW6652" s="5" t="s">
        <v>2986</v>
      </c>
    </row>
    <row r="6653" spans="51:75" x14ac:dyDescent="0.3">
      <c r="AY6653" s="12" t="e">
        <f>VLOOKUP(C6653,#REF!, 2,FALSE)</f>
        <v>#REF!</v>
      </c>
      <c r="BM6653" s="5" t="s">
        <v>2088</v>
      </c>
      <c r="BN6653" s="5" t="s">
        <v>642</v>
      </c>
      <c r="BO6653" s="5" t="s">
        <v>1457</v>
      </c>
      <c r="BU6653" s="5" t="s">
        <v>2088</v>
      </c>
      <c r="BV6653" s="5" t="s">
        <v>642</v>
      </c>
      <c r="BW6653" s="5" t="s">
        <v>1457</v>
      </c>
    </row>
    <row r="6654" spans="51:75" x14ac:dyDescent="0.3">
      <c r="AY6654" s="12" t="e">
        <f>VLOOKUP(C6654,#REF!, 2,FALSE)</f>
        <v>#REF!</v>
      </c>
      <c r="BM6654" s="5" t="s">
        <v>11917</v>
      </c>
      <c r="BN6654" s="5" t="s">
        <v>639</v>
      </c>
      <c r="BO6654" s="5" t="s">
        <v>3981</v>
      </c>
      <c r="BU6654" s="5" t="s">
        <v>11917</v>
      </c>
      <c r="BV6654" s="5" t="s">
        <v>639</v>
      </c>
      <c r="BW6654" s="5" t="s">
        <v>3981</v>
      </c>
    </row>
    <row r="6655" spans="51:75" x14ac:dyDescent="0.3">
      <c r="AY6655" s="12" t="e">
        <f>VLOOKUP(C6655,#REF!, 2,FALSE)</f>
        <v>#REF!</v>
      </c>
      <c r="BM6655" s="5" t="s">
        <v>11918</v>
      </c>
      <c r="BN6655" s="5" t="s">
        <v>633</v>
      </c>
      <c r="BO6655" s="5" t="s">
        <v>11919</v>
      </c>
      <c r="BU6655" s="5" t="s">
        <v>11918</v>
      </c>
      <c r="BV6655" s="5" t="s">
        <v>633</v>
      </c>
      <c r="BW6655" s="5" t="s">
        <v>11919</v>
      </c>
    </row>
    <row r="6656" spans="51:75" x14ac:dyDescent="0.3">
      <c r="AY6656" s="12" t="e">
        <f>VLOOKUP(C6656,#REF!, 2,FALSE)</f>
        <v>#REF!</v>
      </c>
      <c r="BM6656" s="5" t="s">
        <v>11920</v>
      </c>
      <c r="BN6656" s="5" t="s">
        <v>1522</v>
      </c>
      <c r="BO6656" s="5" t="s">
        <v>2986</v>
      </c>
      <c r="BU6656" s="5" t="s">
        <v>11920</v>
      </c>
      <c r="BV6656" s="5" t="s">
        <v>1522</v>
      </c>
      <c r="BW6656" s="5" t="s">
        <v>2986</v>
      </c>
    </row>
    <row r="6657" spans="51:75" x14ac:dyDescent="0.3">
      <c r="AY6657" s="12" t="e">
        <f>VLOOKUP(C6657,#REF!, 2,FALSE)</f>
        <v>#REF!</v>
      </c>
      <c r="BM6657" s="5" t="s">
        <v>2089</v>
      </c>
      <c r="BN6657" s="5" t="s">
        <v>3010</v>
      </c>
      <c r="BO6657" s="5" t="s">
        <v>775</v>
      </c>
      <c r="BU6657" s="5" t="s">
        <v>2089</v>
      </c>
      <c r="BV6657" s="5" t="s">
        <v>3010</v>
      </c>
      <c r="BW6657" s="5" t="s">
        <v>775</v>
      </c>
    </row>
    <row r="6658" spans="51:75" x14ac:dyDescent="0.3">
      <c r="AY6658" s="12" t="e">
        <f>VLOOKUP(C6658,#REF!, 2,FALSE)</f>
        <v>#REF!</v>
      </c>
      <c r="BM6658" s="5" t="s">
        <v>11921</v>
      </c>
      <c r="BN6658" s="5" t="s">
        <v>3261</v>
      </c>
      <c r="BO6658" s="5" t="s">
        <v>11798</v>
      </c>
      <c r="BU6658" s="5" t="s">
        <v>11921</v>
      </c>
      <c r="BV6658" s="5" t="s">
        <v>3261</v>
      </c>
      <c r="BW6658" s="5" t="s">
        <v>11798</v>
      </c>
    </row>
    <row r="6659" spans="51:75" x14ac:dyDescent="0.3">
      <c r="AY6659" s="12" t="e">
        <f>VLOOKUP(C6659,#REF!, 2,FALSE)</f>
        <v>#REF!</v>
      </c>
      <c r="BM6659" s="5" t="s">
        <v>11922</v>
      </c>
      <c r="BN6659" s="5" t="s">
        <v>664</v>
      </c>
      <c r="BO6659" s="5" t="s">
        <v>1496</v>
      </c>
      <c r="BU6659" s="5" t="s">
        <v>11922</v>
      </c>
      <c r="BV6659" s="5" t="s">
        <v>664</v>
      </c>
      <c r="BW6659" s="5" t="s">
        <v>1496</v>
      </c>
    </row>
    <row r="6660" spans="51:75" x14ac:dyDescent="0.3">
      <c r="AY6660" s="12" t="e">
        <f>VLOOKUP(C6660,#REF!, 2,FALSE)</f>
        <v>#REF!</v>
      </c>
      <c r="BM6660" s="5" t="s">
        <v>11923</v>
      </c>
      <c r="BN6660" s="5" t="s">
        <v>633</v>
      </c>
      <c r="BO6660" s="5" t="s">
        <v>2986</v>
      </c>
      <c r="BU6660" s="5" t="s">
        <v>11923</v>
      </c>
      <c r="BV6660" s="5" t="s">
        <v>633</v>
      </c>
      <c r="BW6660" s="5" t="s">
        <v>2986</v>
      </c>
    </row>
    <row r="6661" spans="51:75" x14ac:dyDescent="0.3">
      <c r="AY6661" s="12" t="e">
        <f>VLOOKUP(C6661,#REF!, 2,FALSE)</f>
        <v>#REF!</v>
      </c>
      <c r="BM6661" s="5" t="s">
        <v>11924</v>
      </c>
      <c r="BN6661" s="5" t="s">
        <v>3261</v>
      </c>
      <c r="BO6661" s="5" t="s">
        <v>9962</v>
      </c>
      <c r="BU6661" s="5" t="s">
        <v>11924</v>
      </c>
      <c r="BV6661" s="5" t="s">
        <v>3261</v>
      </c>
      <c r="BW6661" s="5" t="s">
        <v>9962</v>
      </c>
    </row>
    <row r="6662" spans="51:75" x14ac:dyDescent="0.3">
      <c r="AY6662" s="12" t="e">
        <f>VLOOKUP(C6662,#REF!, 2,FALSE)</f>
        <v>#REF!</v>
      </c>
      <c r="BM6662" s="5" t="s">
        <v>11925</v>
      </c>
      <c r="BN6662" s="5" t="s">
        <v>774</v>
      </c>
      <c r="BO6662" s="5" t="s">
        <v>2986</v>
      </c>
      <c r="BU6662" s="5" t="s">
        <v>11925</v>
      </c>
      <c r="BV6662" s="5" t="s">
        <v>774</v>
      </c>
      <c r="BW6662" s="5" t="s">
        <v>2986</v>
      </c>
    </row>
    <row r="6663" spans="51:75" x14ac:dyDescent="0.3">
      <c r="AY6663" s="12" t="e">
        <f>VLOOKUP(C6663,#REF!, 2,FALSE)</f>
        <v>#REF!</v>
      </c>
      <c r="BM6663" s="5" t="s">
        <v>11926</v>
      </c>
      <c r="BN6663" s="5" t="s">
        <v>3010</v>
      </c>
      <c r="BO6663" s="5" t="s">
        <v>2143</v>
      </c>
      <c r="BU6663" s="5" t="s">
        <v>11926</v>
      </c>
      <c r="BV6663" s="5" t="s">
        <v>3010</v>
      </c>
      <c r="BW6663" s="5" t="s">
        <v>2143</v>
      </c>
    </row>
    <row r="6664" spans="51:75" x14ac:dyDescent="0.3">
      <c r="AY6664" s="12" t="e">
        <f>VLOOKUP(C6664,#REF!, 2,FALSE)</f>
        <v>#REF!</v>
      </c>
      <c r="BM6664" s="5" t="s">
        <v>11927</v>
      </c>
      <c r="BN6664" s="5" t="s">
        <v>806</v>
      </c>
      <c r="BO6664" s="5" t="s">
        <v>2986</v>
      </c>
      <c r="BU6664" s="5" t="s">
        <v>11927</v>
      </c>
      <c r="BV6664" s="5" t="s">
        <v>806</v>
      </c>
      <c r="BW6664" s="5" t="s">
        <v>2986</v>
      </c>
    </row>
    <row r="6665" spans="51:75" x14ac:dyDescent="0.3">
      <c r="AY6665" s="12" t="e">
        <f>VLOOKUP(C6665,#REF!, 2,FALSE)</f>
        <v>#REF!</v>
      </c>
      <c r="BM6665" s="5" t="s">
        <v>11928</v>
      </c>
      <c r="BN6665" s="5" t="s">
        <v>1142</v>
      </c>
      <c r="BO6665" s="5" t="s">
        <v>1425</v>
      </c>
      <c r="BU6665" s="5" t="s">
        <v>11928</v>
      </c>
      <c r="BV6665" s="5" t="s">
        <v>1142</v>
      </c>
      <c r="BW6665" s="5" t="s">
        <v>1425</v>
      </c>
    </row>
    <row r="6666" spans="51:75" x14ac:dyDescent="0.3">
      <c r="AY6666" s="12" t="e">
        <f>VLOOKUP(C6666,#REF!, 2,FALSE)</f>
        <v>#REF!</v>
      </c>
      <c r="BM6666" s="5" t="s">
        <v>11929</v>
      </c>
      <c r="BN6666" s="5" t="s">
        <v>1142</v>
      </c>
      <c r="BO6666" s="5" t="s">
        <v>938</v>
      </c>
      <c r="BU6666" s="5" t="s">
        <v>11929</v>
      </c>
      <c r="BV6666" s="5" t="s">
        <v>1142</v>
      </c>
      <c r="BW6666" s="5" t="s">
        <v>938</v>
      </c>
    </row>
    <row r="6667" spans="51:75" x14ac:dyDescent="0.3">
      <c r="AY6667" s="12" t="e">
        <f>VLOOKUP(C6667,#REF!, 2,FALSE)</f>
        <v>#REF!</v>
      </c>
      <c r="BM6667" s="5" t="s">
        <v>11930</v>
      </c>
      <c r="BN6667" s="5" t="s">
        <v>781</v>
      </c>
      <c r="BO6667" s="5" t="s">
        <v>2697</v>
      </c>
      <c r="BU6667" s="5" t="s">
        <v>11930</v>
      </c>
      <c r="BV6667" s="5" t="s">
        <v>781</v>
      </c>
      <c r="BW6667" s="5" t="s">
        <v>2697</v>
      </c>
    </row>
    <row r="6668" spans="51:75" x14ac:dyDescent="0.3">
      <c r="AY6668" s="12" t="e">
        <f>VLOOKUP(C6668,#REF!, 2,FALSE)</f>
        <v>#REF!</v>
      </c>
      <c r="BM6668" s="5" t="s">
        <v>11931</v>
      </c>
      <c r="BN6668" s="5" t="s">
        <v>783</v>
      </c>
      <c r="BO6668" s="5" t="s">
        <v>9524</v>
      </c>
      <c r="BU6668" s="5" t="s">
        <v>11931</v>
      </c>
      <c r="BV6668" s="5" t="s">
        <v>783</v>
      </c>
      <c r="BW6668" s="5" t="s">
        <v>9524</v>
      </c>
    </row>
    <row r="6669" spans="51:75" x14ac:dyDescent="0.3">
      <c r="AY6669" s="12" t="e">
        <f>VLOOKUP(C6669,#REF!, 2,FALSE)</f>
        <v>#REF!</v>
      </c>
      <c r="BM6669" s="5" t="s">
        <v>11932</v>
      </c>
      <c r="BN6669" s="5" t="s">
        <v>3007</v>
      </c>
      <c r="BO6669" s="5" t="s">
        <v>11933</v>
      </c>
      <c r="BU6669" s="5" t="s">
        <v>11932</v>
      </c>
      <c r="BV6669" s="5" t="s">
        <v>3007</v>
      </c>
      <c r="BW6669" s="5" t="s">
        <v>11933</v>
      </c>
    </row>
    <row r="6670" spans="51:75" x14ac:dyDescent="0.3">
      <c r="AY6670" s="12" t="e">
        <f>VLOOKUP(C6670,#REF!, 2,FALSE)</f>
        <v>#REF!</v>
      </c>
      <c r="BM6670" s="5" t="s">
        <v>11934</v>
      </c>
      <c r="BN6670" s="5" t="s">
        <v>783</v>
      </c>
      <c r="BO6670" s="5" t="s">
        <v>9558</v>
      </c>
      <c r="BU6670" s="5" t="s">
        <v>11934</v>
      </c>
      <c r="BV6670" s="5" t="s">
        <v>783</v>
      </c>
      <c r="BW6670" s="5" t="s">
        <v>9558</v>
      </c>
    </row>
    <row r="6671" spans="51:75" x14ac:dyDescent="0.3">
      <c r="AY6671" s="12" t="e">
        <f>VLOOKUP(C6671,#REF!, 2,FALSE)</f>
        <v>#REF!</v>
      </c>
      <c r="BM6671" s="5" t="s">
        <v>11935</v>
      </c>
      <c r="BN6671" s="5" t="s">
        <v>3007</v>
      </c>
      <c r="BO6671" s="5" t="s">
        <v>11936</v>
      </c>
      <c r="BU6671" s="5" t="s">
        <v>11935</v>
      </c>
      <c r="BV6671" s="5" t="s">
        <v>3007</v>
      </c>
      <c r="BW6671" s="5" t="s">
        <v>11936</v>
      </c>
    </row>
    <row r="6672" spans="51:75" x14ac:dyDescent="0.3">
      <c r="AY6672" s="12" t="e">
        <f>VLOOKUP(C6672,#REF!, 2,FALSE)</f>
        <v>#REF!</v>
      </c>
      <c r="BM6672" s="5" t="s">
        <v>11937</v>
      </c>
      <c r="BN6672" s="5" t="s">
        <v>774</v>
      </c>
      <c r="BO6672" s="5" t="s">
        <v>2986</v>
      </c>
      <c r="BU6672" s="5" t="s">
        <v>11937</v>
      </c>
      <c r="BV6672" s="5" t="s">
        <v>774</v>
      </c>
      <c r="BW6672" s="5" t="s">
        <v>2986</v>
      </c>
    </row>
    <row r="6673" spans="51:75" x14ac:dyDescent="0.3">
      <c r="AY6673" s="12" t="e">
        <f>VLOOKUP(C6673,#REF!, 2,FALSE)</f>
        <v>#REF!</v>
      </c>
      <c r="BM6673" s="5" t="s">
        <v>11938</v>
      </c>
      <c r="BN6673" s="5" t="s">
        <v>929</v>
      </c>
      <c r="BO6673" s="5" t="s">
        <v>2986</v>
      </c>
      <c r="BU6673" s="5" t="s">
        <v>11938</v>
      </c>
      <c r="BV6673" s="5" t="s">
        <v>929</v>
      </c>
      <c r="BW6673" s="5" t="s">
        <v>2986</v>
      </c>
    </row>
    <row r="6674" spans="51:75" x14ac:dyDescent="0.3">
      <c r="AY6674" s="12" t="e">
        <f>VLOOKUP(C6674,#REF!, 2,FALSE)</f>
        <v>#REF!</v>
      </c>
      <c r="BM6674" s="5" t="s">
        <v>11939</v>
      </c>
      <c r="BN6674" s="5" t="s">
        <v>627</v>
      </c>
      <c r="BO6674" s="5" t="s">
        <v>11940</v>
      </c>
      <c r="BU6674" s="5" t="s">
        <v>11939</v>
      </c>
      <c r="BV6674" s="5" t="s">
        <v>627</v>
      </c>
      <c r="BW6674" s="5" t="s">
        <v>11940</v>
      </c>
    </row>
    <row r="6675" spans="51:75" x14ac:dyDescent="0.3">
      <c r="AY6675" s="12" t="e">
        <f>VLOOKUP(C6675,#REF!, 2,FALSE)</f>
        <v>#REF!</v>
      </c>
      <c r="BM6675" s="5" t="s">
        <v>11941</v>
      </c>
      <c r="BN6675" s="5" t="s">
        <v>618</v>
      </c>
      <c r="BO6675" s="5" t="s">
        <v>2986</v>
      </c>
      <c r="BU6675" s="5" t="s">
        <v>11941</v>
      </c>
      <c r="BV6675" s="5" t="s">
        <v>618</v>
      </c>
      <c r="BW6675" s="5" t="s">
        <v>2986</v>
      </c>
    </row>
    <row r="6676" spans="51:75" x14ac:dyDescent="0.3">
      <c r="AY6676" s="12" t="e">
        <f>VLOOKUP(C6676,#REF!, 2,FALSE)</f>
        <v>#REF!</v>
      </c>
      <c r="BM6676" s="5" t="s">
        <v>2090</v>
      </c>
      <c r="BN6676" s="5" t="s">
        <v>639</v>
      </c>
      <c r="BO6676" s="5" t="s">
        <v>2986</v>
      </c>
      <c r="BU6676" s="5" t="s">
        <v>2090</v>
      </c>
      <c r="BV6676" s="5" t="s">
        <v>639</v>
      </c>
      <c r="BW6676" s="5" t="s">
        <v>2986</v>
      </c>
    </row>
    <row r="6677" spans="51:75" x14ac:dyDescent="0.3">
      <c r="AY6677" s="12" t="e">
        <f>VLOOKUP(C6677,#REF!, 2,FALSE)</f>
        <v>#REF!</v>
      </c>
      <c r="BM6677" s="5" t="s">
        <v>11943</v>
      </c>
      <c r="BN6677" s="5" t="s">
        <v>1522</v>
      </c>
      <c r="BO6677" s="5" t="s">
        <v>2986</v>
      </c>
      <c r="BU6677" s="5" t="s">
        <v>11943</v>
      </c>
      <c r="BV6677" s="5" t="s">
        <v>1522</v>
      </c>
      <c r="BW6677" s="5" t="s">
        <v>2986</v>
      </c>
    </row>
    <row r="6678" spans="51:75" x14ac:dyDescent="0.3">
      <c r="AY6678" s="12" t="e">
        <f>VLOOKUP(C6678,#REF!, 2,FALSE)</f>
        <v>#REF!</v>
      </c>
      <c r="BM6678" s="5" t="s">
        <v>11944</v>
      </c>
      <c r="BN6678" s="5" t="s">
        <v>1006</v>
      </c>
      <c r="BO6678" s="5" t="s">
        <v>2986</v>
      </c>
      <c r="BU6678" s="5" t="s">
        <v>11944</v>
      </c>
      <c r="BV6678" s="5" t="s">
        <v>1006</v>
      </c>
      <c r="BW6678" s="5" t="s">
        <v>2986</v>
      </c>
    </row>
    <row r="6679" spans="51:75" x14ac:dyDescent="0.3">
      <c r="AY6679" s="12" t="e">
        <f>VLOOKUP(C6679,#REF!, 2,FALSE)</f>
        <v>#REF!</v>
      </c>
      <c r="BM6679" s="5" t="s">
        <v>11946</v>
      </c>
      <c r="BN6679" s="5" t="s">
        <v>1522</v>
      </c>
      <c r="BO6679" s="5" t="s">
        <v>11947</v>
      </c>
      <c r="BU6679" s="5" t="s">
        <v>11946</v>
      </c>
      <c r="BV6679" s="5" t="s">
        <v>1522</v>
      </c>
      <c r="BW6679" s="5" t="s">
        <v>11947</v>
      </c>
    </row>
    <row r="6680" spans="51:75" x14ac:dyDescent="0.3">
      <c r="AY6680" s="12" t="e">
        <f>VLOOKUP(C6680,#REF!, 2,FALSE)</f>
        <v>#REF!</v>
      </c>
      <c r="BM6680" s="5" t="s">
        <v>11948</v>
      </c>
      <c r="BN6680" s="5" t="s">
        <v>1006</v>
      </c>
      <c r="BO6680" s="5" t="s">
        <v>11947</v>
      </c>
      <c r="BU6680" s="5" t="s">
        <v>11948</v>
      </c>
      <c r="BV6680" s="5" t="s">
        <v>1006</v>
      </c>
      <c r="BW6680" s="5" t="s">
        <v>11947</v>
      </c>
    </row>
    <row r="6681" spans="51:75" x14ac:dyDescent="0.3">
      <c r="AY6681" s="12" t="e">
        <f>VLOOKUP(C6681,#REF!, 2,FALSE)</f>
        <v>#REF!</v>
      </c>
      <c r="BM6681" s="5" t="s">
        <v>11949</v>
      </c>
      <c r="BN6681" s="5" t="s">
        <v>1522</v>
      </c>
      <c r="BO6681" s="5" t="s">
        <v>10658</v>
      </c>
      <c r="BU6681" s="5" t="s">
        <v>11949</v>
      </c>
      <c r="BV6681" s="5" t="s">
        <v>1522</v>
      </c>
      <c r="BW6681" s="5" t="s">
        <v>10658</v>
      </c>
    </row>
    <row r="6682" spans="51:75" x14ac:dyDescent="0.3">
      <c r="AY6682" s="12" t="e">
        <f>VLOOKUP(C6682,#REF!, 2,FALSE)</f>
        <v>#REF!</v>
      </c>
      <c r="BM6682" s="5" t="s">
        <v>411</v>
      </c>
      <c r="BN6682" s="5" t="s">
        <v>1006</v>
      </c>
      <c r="BO6682" s="5" t="s">
        <v>2986</v>
      </c>
      <c r="BU6682" s="5" t="s">
        <v>411</v>
      </c>
      <c r="BV6682" s="5" t="s">
        <v>1006</v>
      </c>
      <c r="BW6682" s="5" t="s">
        <v>2986</v>
      </c>
    </row>
    <row r="6683" spans="51:75" x14ac:dyDescent="0.3">
      <c r="AY6683" s="12" t="e">
        <f>VLOOKUP(C6683,#REF!, 2,FALSE)</f>
        <v>#REF!</v>
      </c>
      <c r="BM6683" s="5" t="s">
        <v>11950</v>
      </c>
      <c r="BN6683" s="5" t="s">
        <v>1522</v>
      </c>
      <c r="BO6683" s="5" t="s">
        <v>11332</v>
      </c>
      <c r="BU6683" s="5" t="s">
        <v>11950</v>
      </c>
      <c r="BV6683" s="5" t="s">
        <v>1522</v>
      </c>
      <c r="BW6683" s="5" t="s">
        <v>11332</v>
      </c>
    </row>
    <row r="6684" spans="51:75" x14ac:dyDescent="0.3">
      <c r="AY6684" s="12" t="e">
        <f>VLOOKUP(C6684,#REF!, 2,FALSE)</f>
        <v>#REF!</v>
      </c>
      <c r="BM6684" s="5" t="s">
        <v>2091</v>
      </c>
      <c r="BN6684" s="5" t="s">
        <v>734</v>
      </c>
      <c r="BO6684" s="5" t="s">
        <v>2986</v>
      </c>
      <c r="BU6684" s="5" t="s">
        <v>2091</v>
      </c>
      <c r="BV6684" s="5" t="s">
        <v>734</v>
      </c>
      <c r="BW6684" s="5" t="s">
        <v>2986</v>
      </c>
    </row>
    <row r="6685" spans="51:75" x14ac:dyDescent="0.3">
      <c r="AY6685" s="12" t="e">
        <f>VLOOKUP(C6685,#REF!, 2,FALSE)</f>
        <v>#REF!</v>
      </c>
      <c r="BM6685" s="5" t="s">
        <v>11951</v>
      </c>
      <c r="BN6685" s="5" t="s">
        <v>11952</v>
      </c>
      <c r="BO6685" s="5" t="s">
        <v>7680</v>
      </c>
      <c r="BU6685" s="5" t="s">
        <v>11951</v>
      </c>
      <c r="BV6685" s="5" t="s">
        <v>11952</v>
      </c>
      <c r="BW6685" s="5" t="s">
        <v>7680</v>
      </c>
    </row>
    <row r="6686" spans="51:75" x14ac:dyDescent="0.3">
      <c r="AY6686" s="12" t="e">
        <f>VLOOKUP(C6686,#REF!, 2,FALSE)</f>
        <v>#REF!</v>
      </c>
      <c r="BM6686" s="5" t="s">
        <v>11953</v>
      </c>
      <c r="BN6686" s="5" t="s">
        <v>844</v>
      </c>
      <c r="BO6686" s="5" t="s">
        <v>2986</v>
      </c>
      <c r="BU6686" s="5" t="s">
        <v>11953</v>
      </c>
      <c r="BV6686" s="5" t="s">
        <v>844</v>
      </c>
      <c r="BW6686" s="5" t="s">
        <v>2986</v>
      </c>
    </row>
    <row r="6687" spans="51:75" x14ac:dyDescent="0.3">
      <c r="AY6687" s="12" t="e">
        <f>VLOOKUP(C6687,#REF!, 2,FALSE)</f>
        <v>#REF!</v>
      </c>
      <c r="BM6687" s="5" t="s">
        <v>439</v>
      </c>
      <c r="BN6687" s="5" t="s">
        <v>945</v>
      </c>
      <c r="BO6687" s="5" t="s">
        <v>2986</v>
      </c>
      <c r="BU6687" s="5" t="s">
        <v>439</v>
      </c>
      <c r="BV6687" s="5" t="s">
        <v>945</v>
      </c>
      <c r="BW6687" s="5" t="s">
        <v>2986</v>
      </c>
    </row>
    <row r="6688" spans="51:75" x14ac:dyDescent="0.3">
      <c r="AY6688" s="12" t="e">
        <f>VLOOKUP(C6688,#REF!, 2,FALSE)</f>
        <v>#REF!</v>
      </c>
      <c r="BM6688" s="5" t="s">
        <v>11954</v>
      </c>
      <c r="BN6688" s="5" t="s">
        <v>774</v>
      </c>
      <c r="BO6688" s="5" t="s">
        <v>11300</v>
      </c>
      <c r="BU6688" s="5" t="s">
        <v>11954</v>
      </c>
      <c r="BV6688" s="5" t="s">
        <v>774</v>
      </c>
      <c r="BW6688" s="5" t="s">
        <v>11300</v>
      </c>
    </row>
    <row r="6689" spans="51:75" x14ac:dyDescent="0.3">
      <c r="AY6689" s="12" t="e">
        <f>VLOOKUP(C6689,#REF!, 2,FALSE)</f>
        <v>#REF!</v>
      </c>
      <c r="BM6689" s="5" t="s">
        <v>2092</v>
      </c>
      <c r="BN6689" s="5" t="s">
        <v>661</v>
      </c>
      <c r="BO6689" s="5" t="s">
        <v>4932</v>
      </c>
      <c r="BU6689" s="5" t="s">
        <v>2092</v>
      </c>
      <c r="BV6689" s="5" t="s">
        <v>661</v>
      </c>
      <c r="BW6689" s="5" t="s">
        <v>4932</v>
      </c>
    </row>
    <row r="6690" spans="51:75" x14ac:dyDescent="0.3">
      <c r="AY6690" s="12" t="e">
        <f>VLOOKUP(C6690,#REF!, 2,FALSE)</f>
        <v>#REF!</v>
      </c>
      <c r="BM6690" s="5" t="s">
        <v>11955</v>
      </c>
      <c r="BN6690" s="5" t="s">
        <v>1424</v>
      </c>
      <c r="BO6690" s="5" t="s">
        <v>10501</v>
      </c>
      <c r="BU6690" s="5" t="s">
        <v>11955</v>
      </c>
      <c r="BV6690" s="5" t="s">
        <v>1424</v>
      </c>
      <c r="BW6690" s="5" t="s">
        <v>10501</v>
      </c>
    </row>
    <row r="6691" spans="51:75" x14ac:dyDescent="0.3">
      <c r="AY6691" s="12" t="e">
        <f>VLOOKUP(C6691,#REF!, 2,FALSE)</f>
        <v>#REF!</v>
      </c>
      <c r="BM6691" s="5" t="s">
        <v>11956</v>
      </c>
      <c r="BN6691" s="5" t="s">
        <v>1424</v>
      </c>
      <c r="BO6691" s="5" t="s">
        <v>8364</v>
      </c>
      <c r="BU6691" s="5" t="s">
        <v>11956</v>
      </c>
      <c r="BV6691" s="5" t="s">
        <v>1424</v>
      </c>
      <c r="BW6691" s="5" t="s">
        <v>8364</v>
      </c>
    </row>
    <row r="6692" spans="51:75" x14ac:dyDescent="0.3">
      <c r="AY6692" s="12" t="e">
        <f>VLOOKUP(C6692,#REF!, 2,FALSE)</f>
        <v>#REF!</v>
      </c>
      <c r="BM6692" s="5" t="s">
        <v>11957</v>
      </c>
      <c r="BN6692" s="5" t="s">
        <v>1424</v>
      </c>
      <c r="BO6692" s="5" t="s">
        <v>11958</v>
      </c>
      <c r="BU6692" s="5" t="s">
        <v>11957</v>
      </c>
      <c r="BV6692" s="5" t="s">
        <v>1424</v>
      </c>
      <c r="BW6692" s="5" t="s">
        <v>11958</v>
      </c>
    </row>
    <row r="6693" spans="51:75" x14ac:dyDescent="0.3">
      <c r="AY6693" s="12" t="e">
        <f>VLOOKUP(C6693,#REF!, 2,FALSE)</f>
        <v>#REF!</v>
      </c>
      <c r="BM6693" s="5" t="s">
        <v>11959</v>
      </c>
      <c r="BN6693" s="5" t="s">
        <v>1448</v>
      </c>
      <c r="BO6693" s="5" t="s">
        <v>2986</v>
      </c>
      <c r="BU6693" s="5" t="s">
        <v>11959</v>
      </c>
      <c r="BV6693" s="5" t="s">
        <v>1448</v>
      </c>
      <c r="BW6693" s="5" t="s">
        <v>2986</v>
      </c>
    </row>
    <row r="6694" spans="51:75" x14ac:dyDescent="0.3">
      <c r="AY6694" s="12" t="e">
        <f>VLOOKUP(C6694,#REF!, 2,FALSE)</f>
        <v>#REF!</v>
      </c>
      <c r="BM6694" s="5" t="s">
        <v>11960</v>
      </c>
      <c r="BN6694" s="5" t="s">
        <v>1694</v>
      </c>
      <c r="BO6694" s="5" t="s">
        <v>2874</v>
      </c>
      <c r="BU6694" s="5" t="s">
        <v>11960</v>
      </c>
      <c r="BV6694" s="5" t="s">
        <v>1694</v>
      </c>
      <c r="BW6694" s="5" t="s">
        <v>2874</v>
      </c>
    </row>
    <row r="6695" spans="51:75" x14ac:dyDescent="0.3">
      <c r="AY6695" s="12" t="e">
        <f>VLOOKUP(C6695,#REF!, 2,FALSE)</f>
        <v>#REF!</v>
      </c>
      <c r="BM6695" s="5" t="s">
        <v>11961</v>
      </c>
      <c r="BN6695" s="5" t="s">
        <v>1424</v>
      </c>
      <c r="BO6695" s="5" t="s">
        <v>2986</v>
      </c>
      <c r="BU6695" s="5" t="s">
        <v>11961</v>
      </c>
      <c r="BV6695" s="5" t="s">
        <v>1424</v>
      </c>
      <c r="BW6695" s="5" t="s">
        <v>2986</v>
      </c>
    </row>
    <row r="6696" spans="51:75" x14ac:dyDescent="0.3">
      <c r="AY6696" s="12" t="e">
        <f>VLOOKUP(C6696,#REF!, 2,FALSE)</f>
        <v>#REF!</v>
      </c>
      <c r="BM6696" s="5" t="s">
        <v>11962</v>
      </c>
      <c r="BN6696" s="5" t="s">
        <v>2142</v>
      </c>
      <c r="BO6696" s="5" t="s">
        <v>2986</v>
      </c>
      <c r="BU6696" s="5" t="s">
        <v>11962</v>
      </c>
      <c r="BV6696" s="5" t="s">
        <v>2142</v>
      </c>
      <c r="BW6696" s="5" t="s">
        <v>2986</v>
      </c>
    </row>
    <row r="6697" spans="51:75" x14ac:dyDescent="0.3">
      <c r="AY6697" s="12" t="e">
        <f>VLOOKUP(C6697,#REF!, 2,FALSE)</f>
        <v>#REF!</v>
      </c>
      <c r="BM6697" s="5" t="s">
        <v>11965</v>
      </c>
      <c r="BN6697" s="5" t="s">
        <v>2142</v>
      </c>
      <c r="BO6697" s="5" t="s">
        <v>2986</v>
      </c>
      <c r="BU6697" s="5" t="s">
        <v>11965</v>
      </c>
      <c r="BV6697" s="5" t="s">
        <v>2142</v>
      </c>
      <c r="BW6697" s="5" t="s">
        <v>2986</v>
      </c>
    </row>
    <row r="6698" spans="51:75" x14ac:dyDescent="0.3">
      <c r="AY6698" s="12" t="e">
        <f>VLOOKUP(C6698,#REF!, 2,FALSE)</f>
        <v>#REF!</v>
      </c>
      <c r="BM6698" s="5" t="s">
        <v>11966</v>
      </c>
      <c r="BN6698" s="5" t="s">
        <v>1448</v>
      </c>
      <c r="BO6698" s="5" t="s">
        <v>11967</v>
      </c>
      <c r="BU6698" s="5" t="s">
        <v>11966</v>
      </c>
      <c r="BV6698" s="5" t="s">
        <v>1448</v>
      </c>
      <c r="BW6698" s="5" t="s">
        <v>11967</v>
      </c>
    </row>
    <row r="6699" spans="51:75" x14ac:dyDescent="0.3">
      <c r="AY6699" s="12" t="e">
        <f>VLOOKUP(C6699,#REF!, 2,FALSE)</f>
        <v>#REF!</v>
      </c>
      <c r="BM6699" s="5" t="s">
        <v>11968</v>
      </c>
      <c r="BN6699" s="5" t="s">
        <v>1448</v>
      </c>
      <c r="BO6699" s="5" t="s">
        <v>11967</v>
      </c>
      <c r="BU6699" s="5" t="s">
        <v>11968</v>
      </c>
      <c r="BV6699" s="5" t="s">
        <v>1448</v>
      </c>
      <c r="BW6699" s="5" t="s">
        <v>11967</v>
      </c>
    </row>
    <row r="6700" spans="51:75" x14ac:dyDescent="0.3">
      <c r="AY6700" s="12" t="e">
        <f>VLOOKUP(C6700,#REF!, 2,FALSE)</f>
        <v>#REF!</v>
      </c>
      <c r="BM6700" s="5" t="s">
        <v>11969</v>
      </c>
      <c r="BN6700" s="5" t="s">
        <v>945</v>
      </c>
      <c r="BO6700" s="5" t="s">
        <v>1836</v>
      </c>
      <c r="BU6700" s="5" t="s">
        <v>11969</v>
      </c>
      <c r="BV6700" s="5" t="s">
        <v>945</v>
      </c>
      <c r="BW6700" s="5" t="s">
        <v>1836</v>
      </c>
    </row>
    <row r="6701" spans="51:75" x14ac:dyDescent="0.3">
      <c r="AY6701" s="12" t="e">
        <f>VLOOKUP(C6701,#REF!, 2,FALSE)</f>
        <v>#REF!</v>
      </c>
      <c r="BM6701" s="5" t="s">
        <v>11970</v>
      </c>
      <c r="BN6701" s="5" t="s">
        <v>666</v>
      </c>
      <c r="BO6701" s="5" t="s">
        <v>2986</v>
      </c>
      <c r="BU6701" s="5" t="s">
        <v>11970</v>
      </c>
      <c r="BV6701" s="5" t="s">
        <v>666</v>
      </c>
      <c r="BW6701" s="5" t="s">
        <v>2986</v>
      </c>
    </row>
    <row r="6702" spans="51:75" x14ac:dyDescent="0.3">
      <c r="AY6702" s="12" t="e">
        <f>VLOOKUP(C6702,#REF!, 2,FALSE)</f>
        <v>#REF!</v>
      </c>
      <c r="BM6702" s="5" t="s">
        <v>11971</v>
      </c>
      <c r="BN6702" s="5" t="s">
        <v>3010</v>
      </c>
      <c r="BO6702" s="5" t="s">
        <v>2986</v>
      </c>
      <c r="BU6702" s="5" t="s">
        <v>11971</v>
      </c>
      <c r="BV6702" s="5" t="s">
        <v>3010</v>
      </c>
      <c r="BW6702" s="5" t="s">
        <v>2986</v>
      </c>
    </row>
    <row r="6703" spans="51:75" x14ac:dyDescent="0.3">
      <c r="AY6703" s="12" t="e">
        <f>VLOOKUP(C6703,#REF!, 2,FALSE)</f>
        <v>#REF!</v>
      </c>
      <c r="BM6703" s="5" t="s">
        <v>11972</v>
      </c>
      <c r="BN6703" s="5" t="s">
        <v>3010</v>
      </c>
      <c r="BO6703" s="5" t="s">
        <v>2986</v>
      </c>
      <c r="BU6703" s="5" t="s">
        <v>11972</v>
      </c>
      <c r="BV6703" s="5" t="s">
        <v>3010</v>
      </c>
      <c r="BW6703" s="5" t="s">
        <v>2986</v>
      </c>
    </row>
    <row r="6704" spans="51:75" x14ac:dyDescent="0.3">
      <c r="AY6704" s="12" t="e">
        <f>VLOOKUP(C6704,#REF!, 2,FALSE)</f>
        <v>#REF!</v>
      </c>
      <c r="BM6704" s="5" t="s">
        <v>11973</v>
      </c>
      <c r="BN6704" s="5" t="s">
        <v>3007</v>
      </c>
      <c r="BO6704" s="5" t="s">
        <v>5224</v>
      </c>
      <c r="BU6704" s="5" t="s">
        <v>11973</v>
      </c>
      <c r="BV6704" s="5" t="s">
        <v>3007</v>
      </c>
      <c r="BW6704" s="5" t="s">
        <v>5224</v>
      </c>
    </row>
    <row r="6705" spans="51:75" x14ac:dyDescent="0.3">
      <c r="AY6705" s="12" t="e">
        <f>VLOOKUP(C6705,#REF!, 2,FALSE)</f>
        <v>#REF!</v>
      </c>
      <c r="BM6705" s="5" t="s">
        <v>11974</v>
      </c>
      <c r="BN6705" s="5" t="s">
        <v>3010</v>
      </c>
      <c r="BO6705" s="5" t="s">
        <v>2986</v>
      </c>
      <c r="BU6705" s="5" t="s">
        <v>11974</v>
      </c>
      <c r="BV6705" s="5" t="s">
        <v>3010</v>
      </c>
      <c r="BW6705" s="5" t="s">
        <v>2986</v>
      </c>
    </row>
    <row r="6706" spans="51:75" x14ac:dyDescent="0.3">
      <c r="AY6706" s="12" t="e">
        <f>VLOOKUP(C6706,#REF!, 2,FALSE)</f>
        <v>#REF!</v>
      </c>
      <c r="BM6706" s="5" t="s">
        <v>2104</v>
      </c>
      <c r="BN6706" s="5" t="s">
        <v>852</v>
      </c>
      <c r="BO6706" s="5" t="s">
        <v>2986</v>
      </c>
      <c r="BU6706" s="5" t="s">
        <v>2104</v>
      </c>
      <c r="BV6706" s="5" t="s">
        <v>852</v>
      </c>
      <c r="BW6706" s="5" t="s">
        <v>2986</v>
      </c>
    </row>
    <row r="6707" spans="51:75" x14ac:dyDescent="0.3">
      <c r="AY6707" s="12" t="e">
        <f>VLOOKUP(C6707,#REF!, 2,FALSE)</f>
        <v>#REF!</v>
      </c>
      <c r="BM6707" s="5" t="s">
        <v>11975</v>
      </c>
      <c r="BN6707" s="5" t="s">
        <v>17000</v>
      </c>
      <c r="BO6707" s="5" t="s">
        <v>11976</v>
      </c>
      <c r="BU6707" s="5" t="s">
        <v>11975</v>
      </c>
      <c r="BV6707" s="5" t="s">
        <v>17000</v>
      </c>
      <c r="BW6707" s="5" t="s">
        <v>11976</v>
      </c>
    </row>
    <row r="6708" spans="51:75" x14ac:dyDescent="0.3">
      <c r="AY6708" s="12" t="e">
        <f>VLOOKUP(C6708,#REF!, 2,FALSE)</f>
        <v>#REF!</v>
      </c>
      <c r="BM6708" s="5" t="s">
        <v>440</v>
      </c>
      <c r="BN6708" s="5" t="s">
        <v>665</v>
      </c>
      <c r="BO6708" s="5" t="s">
        <v>4766</v>
      </c>
      <c r="BU6708" s="5" t="s">
        <v>440</v>
      </c>
      <c r="BV6708" s="5" t="s">
        <v>665</v>
      </c>
      <c r="BW6708" s="5" t="s">
        <v>4766</v>
      </c>
    </row>
    <row r="6709" spans="51:75" x14ac:dyDescent="0.3">
      <c r="AY6709" s="12" t="e">
        <f>VLOOKUP(C6709,#REF!, 2,FALSE)</f>
        <v>#REF!</v>
      </c>
      <c r="BM6709" s="5" t="s">
        <v>11978</v>
      </c>
      <c r="BN6709" s="5" t="s">
        <v>615</v>
      </c>
      <c r="BO6709" s="5" t="s">
        <v>6326</v>
      </c>
      <c r="BU6709" s="5" t="s">
        <v>11978</v>
      </c>
      <c r="BV6709" s="5" t="s">
        <v>615</v>
      </c>
      <c r="BW6709" s="5" t="s">
        <v>6326</v>
      </c>
    </row>
    <row r="6710" spans="51:75" x14ac:dyDescent="0.3">
      <c r="AY6710" s="12" t="e">
        <f>VLOOKUP(C6710,#REF!, 2,FALSE)</f>
        <v>#REF!</v>
      </c>
      <c r="BM6710" s="5" t="s">
        <v>11980</v>
      </c>
      <c r="BN6710" s="5" t="s">
        <v>665</v>
      </c>
      <c r="BO6710" s="5" t="s">
        <v>2305</v>
      </c>
      <c r="BU6710" s="5" t="s">
        <v>11980</v>
      </c>
      <c r="BV6710" s="5" t="s">
        <v>665</v>
      </c>
      <c r="BW6710" s="5" t="s">
        <v>2305</v>
      </c>
    </row>
    <row r="6711" spans="51:75" x14ac:dyDescent="0.3">
      <c r="AY6711" s="12" t="e">
        <f>VLOOKUP(C6711,#REF!, 2,FALSE)</f>
        <v>#REF!</v>
      </c>
      <c r="BM6711" s="5" t="s">
        <v>2105</v>
      </c>
      <c r="BN6711" s="5" t="s">
        <v>642</v>
      </c>
      <c r="BO6711" s="5" t="s">
        <v>2828</v>
      </c>
      <c r="BU6711" s="5" t="s">
        <v>2105</v>
      </c>
      <c r="BV6711" s="5" t="s">
        <v>642</v>
      </c>
      <c r="BW6711" s="5" t="s">
        <v>2828</v>
      </c>
    </row>
    <row r="6712" spans="51:75" x14ac:dyDescent="0.3">
      <c r="AY6712" s="12" t="e">
        <f>VLOOKUP(C6712,#REF!, 2,FALSE)</f>
        <v>#REF!</v>
      </c>
      <c r="BM6712" s="5" t="s">
        <v>11981</v>
      </c>
      <c r="BN6712" s="5" t="s">
        <v>665</v>
      </c>
      <c r="BO6712" s="5" t="s">
        <v>1287</v>
      </c>
      <c r="BU6712" s="5" t="s">
        <v>11981</v>
      </c>
      <c r="BV6712" s="5" t="s">
        <v>665</v>
      </c>
      <c r="BW6712" s="5" t="s">
        <v>1287</v>
      </c>
    </row>
    <row r="6713" spans="51:75" x14ac:dyDescent="0.3">
      <c r="AY6713" s="12" t="e">
        <f>VLOOKUP(C6713,#REF!, 2,FALSE)</f>
        <v>#REF!</v>
      </c>
      <c r="BM6713" s="5" t="s">
        <v>11982</v>
      </c>
      <c r="BN6713" s="5" t="s">
        <v>633</v>
      </c>
      <c r="BO6713" s="5" t="s">
        <v>2057</v>
      </c>
      <c r="BU6713" s="5" t="s">
        <v>11982</v>
      </c>
      <c r="BV6713" s="5" t="s">
        <v>633</v>
      </c>
      <c r="BW6713" s="5" t="s">
        <v>2057</v>
      </c>
    </row>
    <row r="6714" spans="51:75" x14ac:dyDescent="0.3">
      <c r="AY6714" s="12" t="e">
        <f>VLOOKUP(C6714,#REF!, 2,FALSE)</f>
        <v>#REF!</v>
      </c>
      <c r="BM6714" s="5" t="s">
        <v>11983</v>
      </c>
      <c r="BN6714" s="5" t="s">
        <v>633</v>
      </c>
      <c r="BO6714" s="5" t="s">
        <v>2299</v>
      </c>
      <c r="BU6714" s="5" t="s">
        <v>11983</v>
      </c>
      <c r="BV6714" s="5" t="s">
        <v>633</v>
      </c>
      <c r="BW6714" s="5" t="s">
        <v>2299</v>
      </c>
    </row>
    <row r="6715" spans="51:75" x14ac:dyDescent="0.3">
      <c r="AY6715" s="12" t="e">
        <f>VLOOKUP(C6715,#REF!, 2,FALSE)</f>
        <v>#REF!</v>
      </c>
      <c r="BM6715" s="5" t="s">
        <v>11984</v>
      </c>
      <c r="BN6715" s="5" t="s">
        <v>800</v>
      </c>
      <c r="BO6715" s="5" t="s">
        <v>2305</v>
      </c>
      <c r="BU6715" s="5" t="s">
        <v>11984</v>
      </c>
      <c r="BV6715" s="5" t="s">
        <v>800</v>
      </c>
      <c r="BW6715" s="5" t="s">
        <v>2305</v>
      </c>
    </row>
    <row r="6716" spans="51:75" x14ac:dyDescent="0.3">
      <c r="AY6716" s="12" t="e">
        <f>VLOOKUP(C6716,#REF!, 2,FALSE)</f>
        <v>#REF!</v>
      </c>
      <c r="BM6716" s="5" t="s">
        <v>11985</v>
      </c>
      <c r="BN6716" s="5" t="s">
        <v>633</v>
      </c>
      <c r="BO6716" s="5" t="s">
        <v>11332</v>
      </c>
      <c r="BU6716" s="5" t="s">
        <v>11985</v>
      </c>
      <c r="BV6716" s="5" t="s">
        <v>633</v>
      </c>
      <c r="BW6716" s="5" t="s">
        <v>11332</v>
      </c>
    </row>
    <row r="6717" spans="51:75" x14ac:dyDescent="0.3">
      <c r="AY6717" s="12" t="e">
        <f>VLOOKUP(C6717,#REF!, 2,FALSE)</f>
        <v>#REF!</v>
      </c>
      <c r="BM6717" s="5" t="s">
        <v>11986</v>
      </c>
      <c r="BN6717" s="5" t="s">
        <v>615</v>
      </c>
      <c r="BO6717" s="5" t="s">
        <v>8227</v>
      </c>
      <c r="BU6717" s="5" t="s">
        <v>11986</v>
      </c>
      <c r="BV6717" s="5" t="s">
        <v>615</v>
      </c>
      <c r="BW6717" s="5" t="s">
        <v>8227</v>
      </c>
    </row>
    <row r="6718" spans="51:75" x14ac:dyDescent="0.3">
      <c r="AY6718" s="12" t="e">
        <f>VLOOKUP(C6718,#REF!, 2,FALSE)</f>
        <v>#REF!</v>
      </c>
      <c r="BM6718" s="5" t="s">
        <v>412</v>
      </c>
      <c r="BN6718" s="5" t="s">
        <v>615</v>
      </c>
      <c r="BO6718" s="5" t="s">
        <v>2986</v>
      </c>
      <c r="BU6718" s="5" t="s">
        <v>412</v>
      </c>
      <c r="BV6718" s="5" t="s">
        <v>615</v>
      </c>
      <c r="BW6718" s="5" t="s">
        <v>2986</v>
      </c>
    </row>
    <row r="6719" spans="51:75" x14ac:dyDescent="0.3">
      <c r="AY6719" s="12" t="e">
        <f>VLOOKUP(C6719,#REF!, 2,FALSE)</f>
        <v>#REF!</v>
      </c>
      <c r="BM6719" s="5" t="s">
        <v>11987</v>
      </c>
      <c r="BN6719" s="5" t="s">
        <v>615</v>
      </c>
      <c r="BO6719" s="5" t="s">
        <v>4502</v>
      </c>
      <c r="BU6719" s="5" t="s">
        <v>11987</v>
      </c>
      <c r="BV6719" s="5" t="s">
        <v>615</v>
      </c>
      <c r="BW6719" s="5" t="s">
        <v>4502</v>
      </c>
    </row>
    <row r="6720" spans="51:75" x14ac:dyDescent="0.3">
      <c r="AY6720" s="12" t="e">
        <f>VLOOKUP(C6720,#REF!, 2,FALSE)</f>
        <v>#REF!</v>
      </c>
      <c r="BM6720" s="5" t="s">
        <v>11988</v>
      </c>
      <c r="BN6720" s="5" t="s">
        <v>615</v>
      </c>
      <c r="BO6720" s="5" t="s">
        <v>1287</v>
      </c>
      <c r="BU6720" s="5" t="s">
        <v>11988</v>
      </c>
      <c r="BV6720" s="5" t="s">
        <v>615</v>
      </c>
      <c r="BW6720" s="5" t="s">
        <v>1287</v>
      </c>
    </row>
    <row r="6721" spans="51:75" x14ac:dyDescent="0.3">
      <c r="AY6721" s="12" t="e">
        <f>VLOOKUP(C6721,#REF!, 2,FALSE)</f>
        <v>#REF!</v>
      </c>
      <c r="BM6721" s="5" t="s">
        <v>11989</v>
      </c>
      <c r="BN6721" s="5" t="s">
        <v>642</v>
      </c>
      <c r="BO6721" s="5" t="s">
        <v>11990</v>
      </c>
      <c r="BU6721" s="5" t="s">
        <v>11989</v>
      </c>
      <c r="BV6721" s="5" t="s">
        <v>642</v>
      </c>
      <c r="BW6721" s="5" t="s">
        <v>11990</v>
      </c>
    </row>
    <row r="6722" spans="51:75" x14ac:dyDescent="0.3">
      <c r="AY6722" s="12" t="e">
        <f>VLOOKUP(C6722,#REF!, 2,FALSE)</f>
        <v>#REF!</v>
      </c>
      <c r="BM6722" s="5" t="s">
        <v>11991</v>
      </c>
      <c r="BN6722" s="5" t="s">
        <v>615</v>
      </c>
      <c r="BO6722" s="5" t="s">
        <v>2986</v>
      </c>
      <c r="BU6722" s="5" t="s">
        <v>11991</v>
      </c>
      <c r="BV6722" s="5" t="s">
        <v>615</v>
      </c>
      <c r="BW6722" s="5" t="s">
        <v>2986</v>
      </c>
    </row>
    <row r="6723" spans="51:75" x14ac:dyDescent="0.3">
      <c r="AY6723" s="12" t="e">
        <f>VLOOKUP(C6723,#REF!, 2,FALSE)</f>
        <v>#REF!</v>
      </c>
      <c r="BM6723" s="5" t="s">
        <v>11992</v>
      </c>
      <c r="BN6723" s="5" t="s">
        <v>615</v>
      </c>
      <c r="BO6723" s="5" t="s">
        <v>11322</v>
      </c>
      <c r="BU6723" s="5" t="s">
        <v>11992</v>
      </c>
      <c r="BV6723" s="5" t="s">
        <v>615</v>
      </c>
      <c r="BW6723" s="5" t="s">
        <v>11322</v>
      </c>
    </row>
    <row r="6724" spans="51:75" x14ac:dyDescent="0.3">
      <c r="AY6724" s="12" t="e">
        <f>VLOOKUP(C6724,#REF!, 2,FALSE)</f>
        <v>#REF!</v>
      </c>
      <c r="BM6724" s="5" t="s">
        <v>11993</v>
      </c>
      <c r="BN6724" s="5" t="s">
        <v>3092</v>
      </c>
      <c r="BO6724" s="5" t="s">
        <v>11822</v>
      </c>
      <c r="BU6724" s="5" t="s">
        <v>11993</v>
      </c>
      <c r="BV6724" s="5" t="s">
        <v>3092</v>
      </c>
      <c r="BW6724" s="5" t="s">
        <v>11822</v>
      </c>
    </row>
    <row r="6725" spans="51:75" x14ac:dyDescent="0.3">
      <c r="AY6725" s="12" t="e">
        <f>VLOOKUP(C6725,#REF!, 2,FALSE)</f>
        <v>#REF!</v>
      </c>
      <c r="BM6725" s="5" t="s">
        <v>11994</v>
      </c>
      <c r="BN6725" s="5" t="s">
        <v>783</v>
      </c>
      <c r="BO6725" s="5" t="s">
        <v>2986</v>
      </c>
      <c r="BU6725" s="5" t="s">
        <v>11994</v>
      </c>
      <c r="BV6725" s="5" t="s">
        <v>783</v>
      </c>
      <c r="BW6725" s="5" t="s">
        <v>2986</v>
      </c>
    </row>
    <row r="6726" spans="51:75" x14ac:dyDescent="0.3">
      <c r="AY6726" s="12" t="e">
        <f>VLOOKUP(C6726,#REF!, 2,FALSE)</f>
        <v>#REF!</v>
      </c>
      <c r="BM6726" s="5" t="s">
        <v>11995</v>
      </c>
      <c r="BN6726" s="5" t="s">
        <v>666</v>
      </c>
      <c r="BO6726" s="5" t="s">
        <v>5939</v>
      </c>
      <c r="BU6726" s="5" t="s">
        <v>11995</v>
      </c>
      <c r="BV6726" s="5" t="s">
        <v>666</v>
      </c>
      <c r="BW6726" s="5" t="s">
        <v>5939</v>
      </c>
    </row>
    <row r="6727" spans="51:75" x14ac:dyDescent="0.3">
      <c r="AY6727" s="12" t="e">
        <f>VLOOKUP(C6727,#REF!, 2,FALSE)</f>
        <v>#REF!</v>
      </c>
      <c r="BM6727" s="5" t="s">
        <v>2106</v>
      </c>
      <c r="BN6727" s="5" t="s">
        <v>3010</v>
      </c>
      <c r="BO6727" s="5" t="s">
        <v>11997</v>
      </c>
      <c r="BU6727" s="5" t="s">
        <v>2106</v>
      </c>
      <c r="BV6727" s="5" t="s">
        <v>3010</v>
      </c>
      <c r="BW6727" s="5" t="s">
        <v>11997</v>
      </c>
    </row>
    <row r="6728" spans="51:75" x14ac:dyDescent="0.3">
      <c r="AY6728" s="12" t="e">
        <f>VLOOKUP(C6728,#REF!, 2,FALSE)</f>
        <v>#REF!</v>
      </c>
      <c r="BM6728" s="5" t="s">
        <v>11998</v>
      </c>
      <c r="BN6728" s="5" t="s">
        <v>722</v>
      </c>
      <c r="BO6728" s="5" t="s">
        <v>2986</v>
      </c>
      <c r="BU6728" s="5" t="s">
        <v>11998</v>
      </c>
      <c r="BV6728" s="5" t="s">
        <v>722</v>
      </c>
      <c r="BW6728" s="5" t="s">
        <v>2986</v>
      </c>
    </row>
    <row r="6729" spans="51:75" x14ac:dyDescent="0.3">
      <c r="AY6729" s="12" t="e">
        <f>VLOOKUP(C6729,#REF!, 2,FALSE)</f>
        <v>#REF!</v>
      </c>
      <c r="BM6729" s="5" t="s">
        <v>2107</v>
      </c>
      <c r="BN6729" s="5" t="s">
        <v>2982</v>
      </c>
      <c r="BO6729" s="5" t="s">
        <v>8789</v>
      </c>
      <c r="BU6729" s="5" t="s">
        <v>2107</v>
      </c>
      <c r="BV6729" s="5" t="s">
        <v>2982</v>
      </c>
      <c r="BW6729" s="5" t="s">
        <v>8789</v>
      </c>
    </row>
    <row r="6730" spans="51:75" x14ac:dyDescent="0.3">
      <c r="AY6730" s="12" t="e">
        <f>VLOOKUP(C6730,#REF!, 2,FALSE)</f>
        <v>#REF!</v>
      </c>
      <c r="BM6730" s="5" t="s">
        <v>11999</v>
      </c>
      <c r="BN6730" s="5" t="s">
        <v>3010</v>
      </c>
      <c r="BO6730" s="5" t="s">
        <v>12000</v>
      </c>
      <c r="BU6730" s="5" t="s">
        <v>11999</v>
      </c>
      <c r="BV6730" s="5" t="s">
        <v>3010</v>
      </c>
      <c r="BW6730" s="5" t="s">
        <v>12000</v>
      </c>
    </row>
    <row r="6731" spans="51:75" x14ac:dyDescent="0.3">
      <c r="AY6731" s="12" t="e">
        <f>VLOOKUP(C6731,#REF!, 2,FALSE)</f>
        <v>#REF!</v>
      </c>
      <c r="BM6731" s="5" t="s">
        <v>12001</v>
      </c>
      <c r="BN6731" s="5" t="s">
        <v>1142</v>
      </c>
      <c r="BO6731" s="5" t="s">
        <v>2648</v>
      </c>
      <c r="BU6731" s="5" t="s">
        <v>12001</v>
      </c>
      <c r="BV6731" s="5" t="s">
        <v>1142</v>
      </c>
      <c r="BW6731" s="5" t="s">
        <v>2648</v>
      </c>
    </row>
    <row r="6732" spans="51:75" x14ac:dyDescent="0.3">
      <c r="AY6732" s="12" t="e">
        <f>VLOOKUP(C6732,#REF!, 2,FALSE)</f>
        <v>#REF!</v>
      </c>
      <c r="BM6732" s="5" t="s">
        <v>12002</v>
      </c>
      <c r="BN6732" s="5" t="s">
        <v>1142</v>
      </c>
      <c r="BO6732" s="5" t="s">
        <v>924</v>
      </c>
      <c r="BU6732" s="5" t="s">
        <v>12002</v>
      </c>
      <c r="BV6732" s="5" t="s">
        <v>1142</v>
      </c>
      <c r="BW6732" s="5" t="s">
        <v>924</v>
      </c>
    </row>
    <row r="6733" spans="51:75" x14ac:dyDescent="0.3">
      <c r="AY6733" s="12" t="e">
        <f>VLOOKUP(C6733,#REF!, 2,FALSE)</f>
        <v>#REF!</v>
      </c>
      <c r="BM6733" s="5" t="s">
        <v>2108</v>
      </c>
      <c r="BN6733" s="5" t="s">
        <v>1142</v>
      </c>
      <c r="BO6733" s="5" t="s">
        <v>4496</v>
      </c>
      <c r="BU6733" s="5" t="s">
        <v>2108</v>
      </c>
      <c r="BV6733" s="5" t="s">
        <v>1142</v>
      </c>
      <c r="BW6733" s="5" t="s">
        <v>4496</v>
      </c>
    </row>
    <row r="6734" spans="51:75" x14ac:dyDescent="0.3">
      <c r="AY6734" s="12" t="e">
        <f>VLOOKUP(C6734,#REF!, 2,FALSE)</f>
        <v>#REF!</v>
      </c>
      <c r="BM6734" s="5" t="s">
        <v>12003</v>
      </c>
      <c r="BN6734" s="5" t="s">
        <v>1272</v>
      </c>
      <c r="BO6734" s="5" t="s">
        <v>3041</v>
      </c>
      <c r="BU6734" s="5" t="s">
        <v>12003</v>
      </c>
      <c r="BV6734" s="5" t="s">
        <v>1272</v>
      </c>
      <c r="BW6734" s="5" t="s">
        <v>3041</v>
      </c>
    </row>
    <row r="6735" spans="51:75" x14ac:dyDescent="0.3">
      <c r="AY6735" s="12" t="e">
        <f>VLOOKUP(C6735,#REF!, 2,FALSE)</f>
        <v>#REF!</v>
      </c>
      <c r="BM6735" s="5" t="s">
        <v>12004</v>
      </c>
      <c r="BN6735" s="5" t="s">
        <v>666</v>
      </c>
      <c r="BO6735" s="5" t="s">
        <v>2986</v>
      </c>
      <c r="BU6735" s="5" t="s">
        <v>12004</v>
      </c>
      <c r="BV6735" s="5" t="s">
        <v>666</v>
      </c>
      <c r="BW6735" s="5" t="s">
        <v>2986</v>
      </c>
    </row>
    <row r="6736" spans="51:75" x14ac:dyDescent="0.3">
      <c r="AY6736" s="12" t="e">
        <f>VLOOKUP(C6736,#REF!, 2,FALSE)</f>
        <v>#REF!</v>
      </c>
      <c r="BM6736" s="5" t="s">
        <v>12005</v>
      </c>
      <c r="BN6736" s="5" t="s">
        <v>664</v>
      </c>
      <c r="BO6736" s="5" t="s">
        <v>8793</v>
      </c>
      <c r="BU6736" s="5" t="s">
        <v>12005</v>
      </c>
      <c r="BV6736" s="5" t="s">
        <v>664</v>
      </c>
      <c r="BW6736" s="5" t="s">
        <v>8793</v>
      </c>
    </row>
    <row r="6737" spans="51:75" x14ac:dyDescent="0.3">
      <c r="AY6737" s="12" t="e">
        <f>VLOOKUP(C6737,#REF!, 2,FALSE)</f>
        <v>#REF!</v>
      </c>
      <c r="BM6737" s="5" t="s">
        <v>12007</v>
      </c>
      <c r="BN6737" s="5" t="s">
        <v>706</v>
      </c>
      <c r="BO6737" s="5" t="s">
        <v>12008</v>
      </c>
      <c r="BU6737" s="5" t="s">
        <v>12007</v>
      </c>
      <c r="BV6737" s="5" t="s">
        <v>706</v>
      </c>
      <c r="BW6737" s="5" t="s">
        <v>12008</v>
      </c>
    </row>
    <row r="6738" spans="51:75" x14ac:dyDescent="0.3">
      <c r="AY6738" s="12" t="e">
        <f>VLOOKUP(C6738,#REF!, 2,FALSE)</f>
        <v>#REF!</v>
      </c>
      <c r="BM6738" s="5" t="s">
        <v>12009</v>
      </c>
      <c r="BN6738" s="5" t="s">
        <v>17000</v>
      </c>
      <c r="BO6738" s="5" t="s">
        <v>9095</v>
      </c>
      <c r="BU6738" s="5" t="s">
        <v>12009</v>
      </c>
      <c r="BV6738" s="5" t="s">
        <v>17000</v>
      </c>
      <c r="BW6738" s="5" t="s">
        <v>9095</v>
      </c>
    </row>
    <row r="6739" spans="51:75" x14ac:dyDescent="0.3">
      <c r="AY6739" s="12" t="e">
        <f>VLOOKUP(C6739,#REF!, 2,FALSE)</f>
        <v>#REF!</v>
      </c>
      <c r="BM6739" s="5" t="s">
        <v>2109</v>
      </c>
      <c r="BN6739" s="5" t="s">
        <v>945</v>
      </c>
      <c r="BO6739" s="5" t="s">
        <v>2360</v>
      </c>
      <c r="BU6739" s="5" t="s">
        <v>2109</v>
      </c>
      <c r="BV6739" s="5" t="s">
        <v>945</v>
      </c>
      <c r="BW6739" s="5" t="s">
        <v>2360</v>
      </c>
    </row>
    <row r="6740" spans="51:75" x14ac:dyDescent="0.3">
      <c r="AY6740" s="12" t="e">
        <f>VLOOKUP(C6740,#REF!, 2,FALSE)</f>
        <v>#REF!</v>
      </c>
      <c r="BM6740" s="5" t="s">
        <v>12010</v>
      </c>
      <c r="BN6740" s="5" t="s">
        <v>1736</v>
      </c>
      <c r="BO6740" s="5" t="s">
        <v>9297</v>
      </c>
      <c r="BU6740" s="5" t="s">
        <v>12010</v>
      </c>
      <c r="BV6740" s="5" t="s">
        <v>1736</v>
      </c>
      <c r="BW6740" s="5" t="s">
        <v>9297</v>
      </c>
    </row>
    <row r="6741" spans="51:75" x14ac:dyDescent="0.3">
      <c r="AY6741" s="12" t="e">
        <f>VLOOKUP(C6741,#REF!, 2,FALSE)</f>
        <v>#REF!</v>
      </c>
      <c r="BM6741" s="5" t="s">
        <v>413</v>
      </c>
      <c r="BN6741" s="5" t="s">
        <v>734</v>
      </c>
      <c r="BO6741" s="5" t="s">
        <v>9985</v>
      </c>
      <c r="BU6741" s="5" t="s">
        <v>413</v>
      </c>
      <c r="BV6741" s="5" t="s">
        <v>734</v>
      </c>
      <c r="BW6741" s="5" t="s">
        <v>9985</v>
      </c>
    </row>
    <row r="6742" spans="51:75" x14ac:dyDescent="0.3">
      <c r="AY6742" s="12" t="e">
        <f>VLOOKUP(C6742,#REF!, 2,FALSE)</f>
        <v>#REF!</v>
      </c>
      <c r="BM6742" s="5" t="s">
        <v>12011</v>
      </c>
      <c r="BN6742" s="5" t="s">
        <v>813</v>
      </c>
      <c r="BO6742" s="5" t="s">
        <v>4524</v>
      </c>
      <c r="BU6742" s="5" t="s">
        <v>12011</v>
      </c>
      <c r="BV6742" s="5" t="s">
        <v>813</v>
      </c>
      <c r="BW6742" s="5" t="s">
        <v>4524</v>
      </c>
    </row>
    <row r="6743" spans="51:75" x14ac:dyDescent="0.3">
      <c r="AY6743" s="12" t="e">
        <f>VLOOKUP(C6743,#REF!, 2,FALSE)</f>
        <v>#REF!</v>
      </c>
      <c r="BM6743" s="5" t="s">
        <v>12012</v>
      </c>
      <c r="BN6743" s="5" t="s">
        <v>17000</v>
      </c>
      <c r="BO6743" s="5" t="s">
        <v>1967</v>
      </c>
      <c r="BU6743" s="5" t="s">
        <v>12012</v>
      </c>
      <c r="BV6743" s="5" t="s">
        <v>17000</v>
      </c>
      <c r="BW6743" s="5" t="s">
        <v>1967</v>
      </c>
    </row>
    <row r="6744" spans="51:75" x14ac:dyDescent="0.3">
      <c r="AY6744" s="12" t="e">
        <f>VLOOKUP(C6744,#REF!, 2,FALSE)</f>
        <v>#REF!</v>
      </c>
      <c r="BM6744" s="5" t="s">
        <v>12013</v>
      </c>
      <c r="BN6744" s="5" t="s">
        <v>865</v>
      </c>
      <c r="BO6744" s="5" t="s">
        <v>3295</v>
      </c>
      <c r="BU6744" s="5" t="s">
        <v>12013</v>
      </c>
      <c r="BV6744" s="5" t="s">
        <v>865</v>
      </c>
      <c r="BW6744" s="5" t="s">
        <v>3295</v>
      </c>
    </row>
    <row r="6745" spans="51:75" x14ac:dyDescent="0.3">
      <c r="AY6745" s="12" t="e">
        <f>VLOOKUP(C6745,#REF!, 2,FALSE)</f>
        <v>#REF!</v>
      </c>
      <c r="BM6745" s="5" t="s">
        <v>12014</v>
      </c>
      <c r="BN6745" s="5" t="s">
        <v>774</v>
      </c>
      <c r="BO6745" s="5" t="s">
        <v>12015</v>
      </c>
      <c r="BU6745" s="5" t="s">
        <v>12014</v>
      </c>
      <c r="BV6745" s="5" t="s">
        <v>774</v>
      </c>
      <c r="BW6745" s="5" t="s">
        <v>12015</v>
      </c>
    </row>
    <row r="6746" spans="51:75" x14ac:dyDescent="0.3">
      <c r="AY6746" s="12" t="e">
        <f>VLOOKUP(C6746,#REF!, 2,FALSE)</f>
        <v>#REF!</v>
      </c>
      <c r="BM6746" s="5" t="s">
        <v>12016</v>
      </c>
      <c r="BN6746" s="5" t="s">
        <v>802</v>
      </c>
      <c r="BO6746" s="5" t="s">
        <v>2191</v>
      </c>
      <c r="BU6746" s="5" t="s">
        <v>12016</v>
      </c>
      <c r="BV6746" s="5" t="s">
        <v>802</v>
      </c>
      <c r="BW6746" s="5" t="s">
        <v>2191</v>
      </c>
    </row>
    <row r="6747" spans="51:75" x14ac:dyDescent="0.3">
      <c r="AY6747" s="12" t="e">
        <f>VLOOKUP(C6747,#REF!, 2,FALSE)</f>
        <v>#REF!</v>
      </c>
      <c r="BM6747" s="5" t="s">
        <v>12017</v>
      </c>
      <c r="BN6747" s="5" t="s">
        <v>1272</v>
      </c>
      <c r="BO6747" s="5" t="s">
        <v>12018</v>
      </c>
      <c r="BU6747" s="5" t="s">
        <v>12017</v>
      </c>
      <c r="BV6747" s="5" t="s">
        <v>1272</v>
      </c>
      <c r="BW6747" s="5" t="s">
        <v>12018</v>
      </c>
    </row>
    <row r="6748" spans="51:75" x14ac:dyDescent="0.3">
      <c r="AY6748" s="12" t="e">
        <f>VLOOKUP(C6748,#REF!, 2,FALSE)</f>
        <v>#REF!</v>
      </c>
      <c r="BM6748" s="5" t="s">
        <v>12019</v>
      </c>
      <c r="BN6748" s="5" t="s">
        <v>2982</v>
      </c>
      <c r="BO6748" s="5" t="s">
        <v>5252</v>
      </c>
      <c r="BU6748" s="5" t="s">
        <v>12019</v>
      </c>
      <c r="BV6748" s="5" t="s">
        <v>2982</v>
      </c>
      <c r="BW6748" s="5" t="s">
        <v>5252</v>
      </c>
    </row>
    <row r="6749" spans="51:75" x14ac:dyDescent="0.3">
      <c r="AY6749" s="12" t="e">
        <f>VLOOKUP(C6749,#REF!, 2,FALSE)</f>
        <v>#REF!</v>
      </c>
      <c r="BM6749" s="5" t="s">
        <v>12020</v>
      </c>
      <c r="BN6749" s="5" t="s">
        <v>2982</v>
      </c>
      <c r="BO6749" s="5" t="s">
        <v>5161</v>
      </c>
      <c r="BU6749" s="5" t="s">
        <v>12020</v>
      </c>
      <c r="BV6749" s="5" t="s">
        <v>2982</v>
      </c>
      <c r="BW6749" s="5" t="s">
        <v>5161</v>
      </c>
    </row>
    <row r="6750" spans="51:75" x14ac:dyDescent="0.3">
      <c r="AY6750" s="12" t="e">
        <f>VLOOKUP(C6750,#REF!, 2,FALSE)</f>
        <v>#REF!</v>
      </c>
      <c r="BM6750" s="5" t="s">
        <v>12021</v>
      </c>
      <c r="BN6750" s="5" t="s">
        <v>718</v>
      </c>
      <c r="BO6750" s="5" t="s">
        <v>12022</v>
      </c>
      <c r="BU6750" s="5" t="s">
        <v>12021</v>
      </c>
      <c r="BV6750" s="5" t="s">
        <v>718</v>
      </c>
      <c r="BW6750" s="5" t="s">
        <v>12022</v>
      </c>
    </row>
    <row r="6751" spans="51:75" x14ac:dyDescent="0.3">
      <c r="AY6751" s="12" t="e">
        <f>VLOOKUP(C6751,#REF!, 2,FALSE)</f>
        <v>#REF!</v>
      </c>
      <c r="BM6751" s="5" t="s">
        <v>12023</v>
      </c>
      <c r="BN6751" s="5" t="s">
        <v>739</v>
      </c>
      <c r="BO6751" s="5" t="s">
        <v>2986</v>
      </c>
      <c r="BU6751" s="5" t="s">
        <v>12023</v>
      </c>
      <c r="BV6751" s="5" t="s">
        <v>739</v>
      </c>
      <c r="BW6751" s="5" t="s">
        <v>2986</v>
      </c>
    </row>
    <row r="6752" spans="51:75" x14ac:dyDescent="0.3">
      <c r="AY6752" s="12" t="e">
        <f>VLOOKUP(C6752,#REF!, 2,FALSE)</f>
        <v>#REF!</v>
      </c>
      <c r="BM6752" s="5" t="s">
        <v>406</v>
      </c>
      <c r="BN6752" s="5" t="s">
        <v>2982</v>
      </c>
      <c r="BO6752" s="5" t="s">
        <v>1400</v>
      </c>
      <c r="BU6752" s="5" t="s">
        <v>406</v>
      </c>
      <c r="BV6752" s="5" t="s">
        <v>2982</v>
      </c>
      <c r="BW6752" s="5" t="s">
        <v>1400</v>
      </c>
    </row>
    <row r="6753" spans="51:75" x14ac:dyDescent="0.3">
      <c r="AY6753" s="12" t="e">
        <f>VLOOKUP(C6753,#REF!, 2,FALSE)</f>
        <v>#REF!</v>
      </c>
      <c r="BM6753" s="5" t="s">
        <v>12024</v>
      </c>
      <c r="BN6753" s="5" t="s">
        <v>915</v>
      </c>
      <c r="BO6753" s="5" t="s">
        <v>2986</v>
      </c>
      <c r="BU6753" s="5" t="s">
        <v>12024</v>
      </c>
      <c r="BV6753" s="5" t="s">
        <v>915</v>
      </c>
      <c r="BW6753" s="5" t="s">
        <v>2986</v>
      </c>
    </row>
    <row r="6754" spans="51:75" x14ac:dyDescent="0.3">
      <c r="AY6754" s="12" t="e">
        <f>VLOOKUP(C6754,#REF!, 2,FALSE)</f>
        <v>#REF!</v>
      </c>
      <c r="BM6754" s="5" t="s">
        <v>12025</v>
      </c>
      <c r="BN6754" s="5" t="s">
        <v>2982</v>
      </c>
      <c r="BO6754" s="5" t="s">
        <v>12026</v>
      </c>
      <c r="BU6754" s="5" t="s">
        <v>12025</v>
      </c>
      <c r="BV6754" s="5" t="s">
        <v>2982</v>
      </c>
      <c r="BW6754" s="5" t="s">
        <v>12026</v>
      </c>
    </row>
    <row r="6755" spans="51:75" x14ac:dyDescent="0.3">
      <c r="AY6755" s="12" t="e">
        <f>VLOOKUP(C6755,#REF!, 2,FALSE)</f>
        <v>#REF!</v>
      </c>
      <c r="BM6755" s="5" t="s">
        <v>12027</v>
      </c>
      <c r="BN6755" s="5" t="s">
        <v>664</v>
      </c>
      <c r="BO6755" s="5" t="s">
        <v>12028</v>
      </c>
      <c r="BU6755" s="5" t="s">
        <v>12027</v>
      </c>
      <c r="BV6755" s="5" t="s">
        <v>664</v>
      </c>
      <c r="BW6755" s="5" t="s">
        <v>12028</v>
      </c>
    </row>
    <row r="6756" spans="51:75" x14ac:dyDescent="0.3">
      <c r="AY6756" s="12" t="e">
        <f>VLOOKUP(C6756,#REF!, 2,FALSE)</f>
        <v>#REF!</v>
      </c>
      <c r="BM6756" s="5" t="s">
        <v>454</v>
      </c>
      <c r="BN6756" s="5" t="s">
        <v>3007</v>
      </c>
      <c r="BO6756" s="5" t="s">
        <v>3514</v>
      </c>
      <c r="BU6756" s="5" t="s">
        <v>454</v>
      </c>
      <c r="BV6756" s="5" t="s">
        <v>3007</v>
      </c>
      <c r="BW6756" s="5" t="s">
        <v>3514</v>
      </c>
    </row>
    <row r="6757" spans="51:75" x14ac:dyDescent="0.3">
      <c r="AY6757" s="12" t="e">
        <f>VLOOKUP(C6757,#REF!, 2,FALSE)</f>
        <v>#REF!</v>
      </c>
      <c r="BM6757" s="5" t="s">
        <v>12029</v>
      </c>
      <c r="BN6757" s="5" t="s">
        <v>997</v>
      </c>
      <c r="BO6757" s="5" t="s">
        <v>2986</v>
      </c>
      <c r="BU6757" s="5" t="s">
        <v>12029</v>
      </c>
      <c r="BV6757" s="5" t="s">
        <v>997</v>
      </c>
      <c r="BW6757" s="5" t="s">
        <v>2986</v>
      </c>
    </row>
    <row r="6758" spans="51:75" x14ac:dyDescent="0.3">
      <c r="AY6758" s="12" t="e">
        <f>VLOOKUP(C6758,#REF!, 2,FALSE)</f>
        <v>#REF!</v>
      </c>
      <c r="BM6758" s="5" t="s">
        <v>441</v>
      </c>
      <c r="BN6758" s="5" t="s">
        <v>664</v>
      </c>
      <c r="BO6758" s="5" t="s">
        <v>3742</v>
      </c>
      <c r="BU6758" s="5" t="s">
        <v>441</v>
      </c>
      <c r="BV6758" s="5" t="s">
        <v>664</v>
      </c>
      <c r="BW6758" s="5" t="s">
        <v>3742</v>
      </c>
    </row>
    <row r="6759" spans="51:75" x14ac:dyDescent="0.3">
      <c r="AY6759" s="12" t="e">
        <f>VLOOKUP(C6759,#REF!, 2,FALSE)</f>
        <v>#REF!</v>
      </c>
      <c r="BM6759" s="5" t="s">
        <v>12030</v>
      </c>
      <c r="BN6759" s="5" t="s">
        <v>790</v>
      </c>
      <c r="BO6759" s="5" t="s">
        <v>2986</v>
      </c>
      <c r="BU6759" s="5" t="s">
        <v>12030</v>
      </c>
      <c r="BV6759" s="5" t="s">
        <v>790</v>
      </c>
      <c r="BW6759" s="5" t="s">
        <v>2986</v>
      </c>
    </row>
    <row r="6760" spans="51:75" x14ac:dyDescent="0.3">
      <c r="AY6760" s="12" t="e">
        <f>VLOOKUP(C6760,#REF!, 2,FALSE)</f>
        <v>#REF!</v>
      </c>
      <c r="BM6760" s="5" t="s">
        <v>12031</v>
      </c>
      <c r="BN6760" s="5" t="s">
        <v>3210</v>
      </c>
      <c r="BO6760" s="5" t="s">
        <v>12032</v>
      </c>
      <c r="BU6760" s="5" t="s">
        <v>12031</v>
      </c>
      <c r="BV6760" s="5" t="s">
        <v>3210</v>
      </c>
      <c r="BW6760" s="5" t="s">
        <v>12032</v>
      </c>
    </row>
    <row r="6761" spans="51:75" x14ac:dyDescent="0.3">
      <c r="AY6761" s="12" t="e">
        <f>VLOOKUP(C6761,#REF!, 2,FALSE)</f>
        <v>#REF!</v>
      </c>
      <c r="BM6761" s="5" t="s">
        <v>12033</v>
      </c>
      <c r="BN6761" s="5" t="s">
        <v>2982</v>
      </c>
      <c r="BO6761" s="5" t="s">
        <v>8517</v>
      </c>
      <c r="BU6761" s="5" t="s">
        <v>12033</v>
      </c>
      <c r="BV6761" s="5" t="s">
        <v>2982</v>
      </c>
      <c r="BW6761" s="5" t="s">
        <v>8517</v>
      </c>
    </row>
    <row r="6762" spans="51:75" x14ac:dyDescent="0.3">
      <c r="AY6762" s="12" t="e">
        <f>VLOOKUP(C6762,#REF!, 2,FALSE)</f>
        <v>#REF!</v>
      </c>
      <c r="BM6762" s="5" t="s">
        <v>12034</v>
      </c>
      <c r="BN6762" s="5" t="s">
        <v>1272</v>
      </c>
      <c r="BO6762" s="5" t="s">
        <v>3938</v>
      </c>
      <c r="BU6762" s="5" t="s">
        <v>12034</v>
      </c>
      <c r="BV6762" s="5" t="s">
        <v>1272</v>
      </c>
      <c r="BW6762" s="5" t="s">
        <v>3938</v>
      </c>
    </row>
    <row r="6763" spans="51:75" x14ac:dyDescent="0.3">
      <c r="AY6763" s="12" t="e">
        <f>VLOOKUP(C6763,#REF!, 2,FALSE)</f>
        <v>#REF!</v>
      </c>
      <c r="BM6763" s="5" t="s">
        <v>12035</v>
      </c>
      <c r="BN6763" s="5" t="s">
        <v>1006</v>
      </c>
      <c r="BO6763" s="5" t="s">
        <v>2986</v>
      </c>
      <c r="BU6763" s="5" t="s">
        <v>12035</v>
      </c>
      <c r="BV6763" s="5" t="s">
        <v>1006</v>
      </c>
      <c r="BW6763" s="5" t="s">
        <v>2986</v>
      </c>
    </row>
    <row r="6764" spans="51:75" x14ac:dyDescent="0.3">
      <c r="AY6764" s="12" t="e">
        <f>VLOOKUP(C6764,#REF!, 2,FALSE)</f>
        <v>#REF!</v>
      </c>
      <c r="BM6764" s="5" t="s">
        <v>12036</v>
      </c>
      <c r="BN6764" s="5" t="s">
        <v>774</v>
      </c>
      <c r="BO6764" s="5" t="s">
        <v>8495</v>
      </c>
      <c r="BU6764" s="5" t="s">
        <v>12036</v>
      </c>
      <c r="BV6764" s="5" t="s">
        <v>774</v>
      </c>
      <c r="BW6764" s="5" t="s">
        <v>8495</v>
      </c>
    </row>
    <row r="6765" spans="51:75" x14ac:dyDescent="0.3">
      <c r="AY6765" s="12" t="e">
        <f>VLOOKUP(C6765,#REF!, 2,FALSE)</f>
        <v>#REF!</v>
      </c>
      <c r="BM6765" s="5" t="s">
        <v>12037</v>
      </c>
      <c r="BN6765" s="5" t="s">
        <v>1142</v>
      </c>
      <c r="BO6765" s="5" t="s">
        <v>3923</v>
      </c>
      <c r="BU6765" s="5" t="s">
        <v>12037</v>
      </c>
      <c r="BV6765" s="5" t="s">
        <v>1142</v>
      </c>
      <c r="BW6765" s="5" t="s">
        <v>3923</v>
      </c>
    </row>
    <row r="6766" spans="51:75" x14ac:dyDescent="0.3">
      <c r="AY6766" s="12" t="e">
        <f>VLOOKUP(C6766,#REF!, 2,FALSE)</f>
        <v>#REF!</v>
      </c>
      <c r="BM6766" s="5" t="s">
        <v>12038</v>
      </c>
      <c r="BN6766" s="5" t="s">
        <v>1006</v>
      </c>
      <c r="BO6766" s="5" t="s">
        <v>2986</v>
      </c>
      <c r="BU6766" s="5" t="s">
        <v>12038</v>
      </c>
      <c r="BV6766" s="5" t="s">
        <v>1006</v>
      </c>
      <c r="BW6766" s="5" t="s">
        <v>2986</v>
      </c>
    </row>
    <row r="6767" spans="51:75" x14ac:dyDescent="0.3">
      <c r="AY6767" s="12" t="e">
        <f>VLOOKUP(C6767,#REF!, 2,FALSE)</f>
        <v>#REF!</v>
      </c>
      <c r="BM6767" s="5" t="s">
        <v>12039</v>
      </c>
      <c r="BN6767" s="5" t="s">
        <v>3261</v>
      </c>
      <c r="BO6767" s="5" t="s">
        <v>3875</v>
      </c>
      <c r="BU6767" s="5" t="s">
        <v>12039</v>
      </c>
      <c r="BV6767" s="5" t="s">
        <v>3261</v>
      </c>
      <c r="BW6767" s="5" t="s">
        <v>3875</v>
      </c>
    </row>
    <row r="6768" spans="51:75" x14ac:dyDescent="0.3">
      <c r="AY6768" s="12" t="e">
        <f>VLOOKUP(C6768,#REF!, 2,FALSE)</f>
        <v>#REF!</v>
      </c>
      <c r="BM6768" s="5" t="s">
        <v>12040</v>
      </c>
      <c r="BN6768" s="5" t="s">
        <v>3261</v>
      </c>
      <c r="BO6768" s="5" t="s">
        <v>2654</v>
      </c>
      <c r="BU6768" s="5" t="s">
        <v>12040</v>
      </c>
      <c r="BV6768" s="5" t="s">
        <v>3261</v>
      </c>
      <c r="BW6768" s="5" t="s">
        <v>2654</v>
      </c>
    </row>
    <row r="6769" spans="51:75" x14ac:dyDescent="0.3">
      <c r="AY6769" s="12" t="e">
        <f>VLOOKUP(C6769,#REF!, 2,FALSE)</f>
        <v>#REF!</v>
      </c>
      <c r="BM6769" s="5" t="s">
        <v>12042</v>
      </c>
      <c r="BN6769" s="5" t="s">
        <v>1345</v>
      </c>
      <c r="BO6769" s="5" t="s">
        <v>9687</v>
      </c>
      <c r="BU6769" s="5" t="s">
        <v>12042</v>
      </c>
      <c r="BV6769" s="5" t="s">
        <v>1345</v>
      </c>
      <c r="BW6769" s="5" t="s">
        <v>9687</v>
      </c>
    </row>
    <row r="6770" spans="51:75" x14ac:dyDescent="0.3">
      <c r="AY6770" s="12" t="e">
        <f>VLOOKUP(C6770,#REF!, 2,FALSE)</f>
        <v>#REF!</v>
      </c>
      <c r="BM6770" s="5" t="s">
        <v>12043</v>
      </c>
      <c r="BN6770" s="5" t="s">
        <v>3050</v>
      </c>
      <c r="BO6770" s="5" t="s">
        <v>712</v>
      </c>
      <c r="BU6770" s="5" t="s">
        <v>12043</v>
      </c>
      <c r="BV6770" s="5" t="s">
        <v>3050</v>
      </c>
      <c r="BW6770" s="5" t="s">
        <v>712</v>
      </c>
    </row>
    <row r="6771" spans="51:75" x14ac:dyDescent="0.3">
      <c r="AY6771" s="12" t="e">
        <f>VLOOKUP(C6771,#REF!, 2,FALSE)</f>
        <v>#REF!</v>
      </c>
      <c r="BM6771" s="5" t="s">
        <v>12044</v>
      </c>
      <c r="BN6771" s="5" t="s">
        <v>621</v>
      </c>
      <c r="BO6771" s="5" t="s">
        <v>2986</v>
      </c>
      <c r="BU6771" s="5" t="s">
        <v>12044</v>
      </c>
      <c r="BV6771" s="5" t="s">
        <v>621</v>
      </c>
      <c r="BW6771" s="5" t="s">
        <v>2986</v>
      </c>
    </row>
    <row r="6772" spans="51:75" x14ac:dyDescent="0.3">
      <c r="AY6772" s="12" t="e">
        <f>VLOOKUP(C6772,#REF!, 2,FALSE)</f>
        <v>#REF!</v>
      </c>
      <c r="BM6772" s="5" t="s">
        <v>12046</v>
      </c>
      <c r="BN6772" s="5" t="s">
        <v>1272</v>
      </c>
      <c r="BO6772" s="5" t="s">
        <v>7042</v>
      </c>
      <c r="BU6772" s="5" t="s">
        <v>12046</v>
      </c>
      <c r="BV6772" s="5" t="s">
        <v>1272</v>
      </c>
      <c r="BW6772" s="5" t="s">
        <v>7042</v>
      </c>
    </row>
    <row r="6773" spans="51:75" x14ac:dyDescent="0.3">
      <c r="AY6773" s="12" t="e">
        <f>VLOOKUP(C6773,#REF!, 2,FALSE)</f>
        <v>#REF!</v>
      </c>
      <c r="BM6773" s="5" t="s">
        <v>12047</v>
      </c>
      <c r="BN6773" s="5" t="s">
        <v>1345</v>
      </c>
      <c r="BO6773" s="5" t="s">
        <v>7150</v>
      </c>
      <c r="BU6773" s="5" t="s">
        <v>12047</v>
      </c>
      <c r="BV6773" s="5" t="s">
        <v>1345</v>
      </c>
      <c r="BW6773" s="5" t="s">
        <v>7150</v>
      </c>
    </row>
    <row r="6774" spans="51:75" x14ac:dyDescent="0.3">
      <c r="AY6774" s="12" t="e">
        <f>VLOOKUP(C6774,#REF!, 2,FALSE)</f>
        <v>#REF!</v>
      </c>
      <c r="BM6774" s="5" t="s">
        <v>12048</v>
      </c>
      <c r="BN6774" s="5" t="s">
        <v>1142</v>
      </c>
      <c r="BO6774" s="5" t="s">
        <v>1023</v>
      </c>
      <c r="BU6774" s="5" t="s">
        <v>12048</v>
      </c>
      <c r="BV6774" s="5" t="s">
        <v>1142</v>
      </c>
      <c r="BW6774" s="5" t="s">
        <v>1023</v>
      </c>
    </row>
    <row r="6775" spans="51:75" x14ac:dyDescent="0.3">
      <c r="AY6775" s="12" t="e">
        <f>VLOOKUP(C6775,#REF!, 2,FALSE)</f>
        <v>#REF!</v>
      </c>
      <c r="BM6775" s="5" t="s">
        <v>2113</v>
      </c>
      <c r="BN6775" s="5" t="s">
        <v>1272</v>
      </c>
      <c r="BO6775" s="5" t="s">
        <v>937</v>
      </c>
      <c r="BU6775" s="5" t="s">
        <v>2113</v>
      </c>
      <c r="BV6775" s="5" t="s">
        <v>1272</v>
      </c>
      <c r="BW6775" s="5" t="s">
        <v>937</v>
      </c>
    </row>
    <row r="6776" spans="51:75" x14ac:dyDescent="0.3">
      <c r="AY6776" s="12" t="e">
        <f>VLOOKUP(C6776,#REF!, 2,FALSE)</f>
        <v>#REF!</v>
      </c>
      <c r="BM6776" s="5" t="s">
        <v>12049</v>
      </c>
      <c r="BN6776" s="5" t="s">
        <v>722</v>
      </c>
      <c r="BO6776" s="5" t="s">
        <v>2102</v>
      </c>
      <c r="BU6776" s="5" t="s">
        <v>12049</v>
      </c>
      <c r="BV6776" s="5" t="s">
        <v>722</v>
      </c>
      <c r="BW6776" s="5" t="s">
        <v>2102</v>
      </c>
    </row>
    <row r="6777" spans="51:75" x14ac:dyDescent="0.3">
      <c r="AY6777" s="12" t="e">
        <f>VLOOKUP(C6777,#REF!, 2,FALSE)</f>
        <v>#REF!</v>
      </c>
      <c r="BM6777" s="5" t="s">
        <v>12050</v>
      </c>
      <c r="BN6777" s="5" t="s">
        <v>627</v>
      </c>
      <c r="BO6777" s="5" t="s">
        <v>1063</v>
      </c>
      <c r="BU6777" s="5" t="s">
        <v>12050</v>
      </c>
      <c r="BV6777" s="5" t="s">
        <v>627</v>
      </c>
      <c r="BW6777" s="5" t="s">
        <v>1063</v>
      </c>
    </row>
    <row r="6778" spans="51:75" x14ac:dyDescent="0.3">
      <c r="AY6778" s="12" t="e">
        <f>VLOOKUP(C6778,#REF!, 2,FALSE)</f>
        <v>#REF!</v>
      </c>
      <c r="BM6778" s="5" t="s">
        <v>12051</v>
      </c>
      <c r="BN6778" s="5" t="s">
        <v>664</v>
      </c>
      <c r="BO6778" s="5" t="s">
        <v>12052</v>
      </c>
      <c r="BU6778" s="5" t="s">
        <v>12051</v>
      </c>
      <c r="BV6778" s="5" t="s">
        <v>664</v>
      </c>
      <c r="BW6778" s="5" t="s">
        <v>12052</v>
      </c>
    </row>
    <row r="6779" spans="51:75" x14ac:dyDescent="0.3">
      <c r="AY6779" s="12" t="e">
        <f>VLOOKUP(C6779,#REF!, 2,FALSE)</f>
        <v>#REF!</v>
      </c>
      <c r="BM6779" s="5" t="s">
        <v>12053</v>
      </c>
      <c r="BN6779" s="5" t="s">
        <v>1345</v>
      </c>
      <c r="BO6779" s="5" t="s">
        <v>12054</v>
      </c>
      <c r="BU6779" s="5" t="s">
        <v>12053</v>
      </c>
      <c r="BV6779" s="5" t="s">
        <v>1345</v>
      </c>
      <c r="BW6779" s="5" t="s">
        <v>12054</v>
      </c>
    </row>
    <row r="6780" spans="51:75" x14ac:dyDescent="0.3">
      <c r="AY6780" s="12" t="e">
        <f>VLOOKUP(C6780,#REF!, 2,FALSE)</f>
        <v>#REF!</v>
      </c>
      <c r="BM6780" s="5" t="s">
        <v>12055</v>
      </c>
      <c r="BN6780" s="5" t="s">
        <v>664</v>
      </c>
      <c r="BO6780" s="5" t="s">
        <v>10059</v>
      </c>
      <c r="BU6780" s="5" t="s">
        <v>12055</v>
      </c>
      <c r="BV6780" s="5" t="s">
        <v>664</v>
      </c>
      <c r="BW6780" s="5" t="s">
        <v>10059</v>
      </c>
    </row>
    <row r="6781" spans="51:75" x14ac:dyDescent="0.3">
      <c r="AY6781" s="12" t="e">
        <f>VLOOKUP(C6781,#REF!, 2,FALSE)</f>
        <v>#REF!</v>
      </c>
      <c r="BM6781" s="5" t="s">
        <v>2114</v>
      </c>
      <c r="BN6781" s="5" t="s">
        <v>2012</v>
      </c>
      <c r="BO6781" s="5" t="s">
        <v>2986</v>
      </c>
      <c r="BU6781" s="5" t="s">
        <v>2114</v>
      </c>
      <c r="BV6781" s="5" t="s">
        <v>2012</v>
      </c>
      <c r="BW6781" s="5" t="s">
        <v>2986</v>
      </c>
    </row>
    <row r="6782" spans="51:75" x14ac:dyDescent="0.3">
      <c r="AY6782" s="12" t="e">
        <f>VLOOKUP(C6782,#REF!, 2,FALSE)</f>
        <v>#REF!</v>
      </c>
      <c r="BM6782" s="5" t="s">
        <v>12056</v>
      </c>
      <c r="BN6782" s="5" t="s">
        <v>734</v>
      </c>
      <c r="BO6782" s="5" t="s">
        <v>2986</v>
      </c>
      <c r="BU6782" s="5" t="s">
        <v>12056</v>
      </c>
      <c r="BV6782" s="5" t="s">
        <v>734</v>
      </c>
      <c r="BW6782" s="5" t="s">
        <v>2986</v>
      </c>
    </row>
    <row r="6783" spans="51:75" x14ac:dyDescent="0.3">
      <c r="AY6783" s="12" t="e">
        <f>VLOOKUP(C6783,#REF!, 2,FALSE)</f>
        <v>#REF!</v>
      </c>
      <c r="BM6783" s="5" t="s">
        <v>12057</v>
      </c>
      <c r="BN6783" s="5" t="s">
        <v>616</v>
      </c>
      <c r="BO6783" s="5" t="s">
        <v>9091</v>
      </c>
      <c r="BU6783" s="5" t="s">
        <v>12057</v>
      </c>
      <c r="BV6783" s="5" t="s">
        <v>616</v>
      </c>
      <c r="BW6783" s="5" t="s">
        <v>9091</v>
      </c>
    </row>
    <row r="6784" spans="51:75" x14ac:dyDescent="0.3">
      <c r="AY6784" s="12" t="e">
        <f>VLOOKUP(C6784,#REF!, 2,FALSE)</f>
        <v>#REF!</v>
      </c>
      <c r="BM6784" s="5" t="s">
        <v>12058</v>
      </c>
      <c r="BN6784" s="5" t="s">
        <v>17000</v>
      </c>
      <c r="BO6784" s="5" t="s">
        <v>3909</v>
      </c>
      <c r="BU6784" s="5" t="s">
        <v>12058</v>
      </c>
      <c r="BV6784" s="5" t="s">
        <v>17000</v>
      </c>
      <c r="BW6784" s="5" t="s">
        <v>3909</v>
      </c>
    </row>
    <row r="6785" spans="51:75" x14ac:dyDescent="0.3">
      <c r="AY6785" s="12" t="e">
        <f>VLOOKUP(C6785,#REF!, 2,FALSE)</f>
        <v>#REF!</v>
      </c>
      <c r="BM6785" s="5" t="s">
        <v>12060</v>
      </c>
      <c r="BN6785" s="5" t="s">
        <v>800</v>
      </c>
      <c r="BO6785" s="5" t="s">
        <v>2369</v>
      </c>
      <c r="BU6785" s="5" t="s">
        <v>12060</v>
      </c>
      <c r="BV6785" s="5" t="s">
        <v>800</v>
      </c>
      <c r="BW6785" s="5" t="s">
        <v>2369</v>
      </c>
    </row>
    <row r="6786" spans="51:75" x14ac:dyDescent="0.3">
      <c r="AY6786" s="12" t="e">
        <f>VLOOKUP(C6786,#REF!, 2,FALSE)</f>
        <v>#REF!</v>
      </c>
      <c r="BM6786" s="5" t="s">
        <v>2115</v>
      </c>
      <c r="BN6786" s="5" t="s">
        <v>1073</v>
      </c>
      <c r="BO6786" s="5" t="s">
        <v>1671</v>
      </c>
      <c r="BU6786" s="5" t="s">
        <v>2115</v>
      </c>
      <c r="BV6786" s="5" t="s">
        <v>1073</v>
      </c>
      <c r="BW6786" s="5" t="s">
        <v>1671</v>
      </c>
    </row>
    <row r="6787" spans="51:75" x14ac:dyDescent="0.3">
      <c r="AY6787" s="12" t="e">
        <f>VLOOKUP(C6787,#REF!, 2,FALSE)</f>
        <v>#REF!</v>
      </c>
      <c r="BM6787" s="5" t="s">
        <v>12061</v>
      </c>
      <c r="BN6787" s="5" t="s">
        <v>660</v>
      </c>
      <c r="BO6787" s="5" t="s">
        <v>5017</v>
      </c>
      <c r="BU6787" s="5" t="s">
        <v>12061</v>
      </c>
      <c r="BV6787" s="5" t="s">
        <v>660</v>
      </c>
      <c r="BW6787" s="5" t="s">
        <v>5017</v>
      </c>
    </row>
    <row r="6788" spans="51:75" x14ac:dyDescent="0.3">
      <c r="AY6788" s="12" t="e">
        <f>VLOOKUP(C6788,#REF!, 2,FALSE)</f>
        <v>#REF!</v>
      </c>
      <c r="BM6788" s="5" t="s">
        <v>407</v>
      </c>
      <c r="BN6788" s="5" t="s">
        <v>664</v>
      </c>
      <c r="BO6788" s="5" t="s">
        <v>919</v>
      </c>
      <c r="BU6788" s="5" t="s">
        <v>407</v>
      </c>
      <c r="BV6788" s="5" t="s">
        <v>664</v>
      </c>
      <c r="BW6788" s="5" t="s">
        <v>919</v>
      </c>
    </row>
    <row r="6789" spans="51:75" x14ac:dyDescent="0.3">
      <c r="AY6789" s="12" t="e">
        <f>VLOOKUP(C6789,#REF!, 2,FALSE)</f>
        <v>#REF!</v>
      </c>
      <c r="BM6789" s="5" t="s">
        <v>12062</v>
      </c>
      <c r="BN6789" s="5" t="s">
        <v>621</v>
      </c>
      <c r="BO6789" s="5" t="s">
        <v>7295</v>
      </c>
      <c r="BU6789" s="5" t="s">
        <v>12062</v>
      </c>
      <c r="BV6789" s="5" t="s">
        <v>621</v>
      </c>
      <c r="BW6789" s="5" t="s">
        <v>7295</v>
      </c>
    </row>
    <row r="6790" spans="51:75" x14ac:dyDescent="0.3">
      <c r="AY6790" s="12" t="e">
        <f>VLOOKUP(C6790,#REF!, 2,FALSE)</f>
        <v>#REF!</v>
      </c>
      <c r="BM6790" s="5" t="s">
        <v>12063</v>
      </c>
      <c r="BN6790" s="5" t="s">
        <v>621</v>
      </c>
      <c r="BO6790" s="5" t="s">
        <v>2986</v>
      </c>
      <c r="BU6790" s="5" t="s">
        <v>12063</v>
      </c>
      <c r="BV6790" s="5" t="s">
        <v>621</v>
      </c>
      <c r="BW6790" s="5" t="s">
        <v>2986</v>
      </c>
    </row>
    <row r="6791" spans="51:75" x14ac:dyDescent="0.3">
      <c r="AY6791" s="12" t="e">
        <f>VLOOKUP(C6791,#REF!, 2,FALSE)</f>
        <v>#REF!</v>
      </c>
      <c r="BM6791" s="5" t="s">
        <v>12064</v>
      </c>
      <c r="BN6791" s="5" t="s">
        <v>642</v>
      </c>
      <c r="BO6791" s="5" t="s">
        <v>2986</v>
      </c>
      <c r="BU6791" s="5" t="s">
        <v>12064</v>
      </c>
      <c r="BV6791" s="5" t="s">
        <v>642</v>
      </c>
      <c r="BW6791" s="5" t="s">
        <v>2986</v>
      </c>
    </row>
    <row r="6792" spans="51:75" x14ac:dyDescent="0.3">
      <c r="AY6792" s="12" t="e">
        <f>VLOOKUP(C6792,#REF!, 2,FALSE)</f>
        <v>#REF!</v>
      </c>
      <c r="BM6792" s="5" t="s">
        <v>2116</v>
      </c>
      <c r="BN6792" s="5" t="s">
        <v>639</v>
      </c>
      <c r="BO6792" s="5" t="s">
        <v>3770</v>
      </c>
      <c r="BU6792" s="5" t="s">
        <v>2116</v>
      </c>
      <c r="BV6792" s="5" t="s">
        <v>639</v>
      </c>
      <c r="BW6792" s="5" t="s">
        <v>3770</v>
      </c>
    </row>
    <row r="6793" spans="51:75" x14ac:dyDescent="0.3">
      <c r="AY6793" s="12" t="e">
        <f>VLOOKUP(C6793,#REF!, 2,FALSE)</f>
        <v>#REF!</v>
      </c>
      <c r="BM6793" s="5" t="s">
        <v>12065</v>
      </c>
      <c r="BN6793" s="5" t="s">
        <v>642</v>
      </c>
      <c r="BO6793" s="5" t="s">
        <v>2986</v>
      </c>
      <c r="BU6793" s="5" t="s">
        <v>12065</v>
      </c>
      <c r="BV6793" s="5" t="s">
        <v>642</v>
      </c>
      <c r="BW6793" s="5" t="s">
        <v>2986</v>
      </c>
    </row>
    <row r="6794" spans="51:75" x14ac:dyDescent="0.3">
      <c r="AY6794" s="12" t="e">
        <f>VLOOKUP(C6794,#REF!, 2,FALSE)</f>
        <v>#REF!</v>
      </c>
      <c r="BM6794" s="5" t="s">
        <v>12066</v>
      </c>
      <c r="BN6794" s="5" t="s">
        <v>633</v>
      </c>
      <c r="BO6794" s="5" t="s">
        <v>2986</v>
      </c>
      <c r="BU6794" s="5" t="s">
        <v>12066</v>
      </c>
      <c r="BV6794" s="5" t="s">
        <v>633</v>
      </c>
      <c r="BW6794" s="5" t="s">
        <v>2986</v>
      </c>
    </row>
    <row r="6795" spans="51:75" x14ac:dyDescent="0.3">
      <c r="AY6795" s="12" t="e">
        <f>VLOOKUP(C6795,#REF!, 2,FALSE)</f>
        <v>#REF!</v>
      </c>
      <c r="BM6795" s="5" t="s">
        <v>12067</v>
      </c>
      <c r="BN6795" s="5" t="s">
        <v>633</v>
      </c>
      <c r="BO6795" s="5" t="s">
        <v>2986</v>
      </c>
      <c r="BU6795" s="5" t="s">
        <v>12067</v>
      </c>
      <c r="BV6795" s="5" t="s">
        <v>633</v>
      </c>
      <c r="BW6795" s="5" t="s">
        <v>2986</v>
      </c>
    </row>
    <row r="6796" spans="51:75" x14ac:dyDescent="0.3">
      <c r="AY6796" s="12" t="e">
        <f>VLOOKUP(C6796,#REF!, 2,FALSE)</f>
        <v>#REF!</v>
      </c>
      <c r="BM6796" s="5" t="s">
        <v>12068</v>
      </c>
      <c r="BN6796" s="5" t="s">
        <v>633</v>
      </c>
      <c r="BO6796" s="5" t="s">
        <v>2986</v>
      </c>
      <c r="BU6796" s="5" t="s">
        <v>12068</v>
      </c>
      <c r="BV6796" s="5" t="s">
        <v>633</v>
      </c>
      <c r="BW6796" s="5" t="s">
        <v>2986</v>
      </c>
    </row>
    <row r="6797" spans="51:75" x14ac:dyDescent="0.3">
      <c r="AY6797" s="12" t="e">
        <f>VLOOKUP(C6797,#REF!, 2,FALSE)</f>
        <v>#REF!</v>
      </c>
      <c r="BM6797" s="5" t="s">
        <v>12069</v>
      </c>
      <c r="BN6797" s="5" t="s">
        <v>633</v>
      </c>
      <c r="BO6797" s="5" t="s">
        <v>2986</v>
      </c>
      <c r="BU6797" s="5" t="s">
        <v>12069</v>
      </c>
      <c r="BV6797" s="5" t="s">
        <v>633</v>
      </c>
      <c r="BW6797" s="5" t="s">
        <v>2986</v>
      </c>
    </row>
    <row r="6798" spans="51:75" x14ac:dyDescent="0.3">
      <c r="AY6798" s="12" t="e">
        <f>VLOOKUP(C6798,#REF!, 2,FALSE)</f>
        <v>#REF!</v>
      </c>
      <c r="BM6798" s="5" t="s">
        <v>12070</v>
      </c>
      <c r="BN6798" s="5" t="s">
        <v>3010</v>
      </c>
      <c r="BO6798" s="5" t="s">
        <v>12071</v>
      </c>
      <c r="BU6798" s="5" t="s">
        <v>12070</v>
      </c>
      <c r="BV6798" s="5" t="s">
        <v>3010</v>
      </c>
      <c r="BW6798" s="5" t="s">
        <v>12071</v>
      </c>
    </row>
    <row r="6799" spans="51:75" x14ac:dyDescent="0.3">
      <c r="AY6799" s="12" t="e">
        <f>VLOOKUP(C6799,#REF!, 2,FALSE)</f>
        <v>#REF!</v>
      </c>
      <c r="BM6799" s="5" t="s">
        <v>12072</v>
      </c>
      <c r="BN6799" s="5" t="s">
        <v>3010</v>
      </c>
      <c r="BO6799" s="5" t="s">
        <v>7609</v>
      </c>
      <c r="BU6799" s="5" t="s">
        <v>12072</v>
      </c>
      <c r="BV6799" s="5" t="s">
        <v>3010</v>
      </c>
      <c r="BW6799" s="5" t="s">
        <v>7609</v>
      </c>
    </row>
    <row r="6800" spans="51:75" x14ac:dyDescent="0.3">
      <c r="AY6800" s="12" t="e">
        <f>VLOOKUP(C6800,#REF!, 2,FALSE)</f>
        <v>#REF!</v>
      </c>
      <c r="BM6800" s="5" t="s">
        <v>12073</v>
      </c>
      <c r="BN6800" s="5" t="s">
        <v>800</v>
      </c>
      <c r="BO6800" s="5" t="s">
        <v>860</v>
      </c>
      <c r="BU6800" s="5" t="s">
        <v>12073</v>
      </c>
      <c r="BV6800" s="5" t="s">
        <v>800</v>
      </c>
      <c r="BW6800" s="5" t="s">
        <v>860</v>
      </c>
    </row>
    <row r="6801" spans="51:75" x14ac:dyDescent="0.3">
      <c r="AY6801" s="12" t="e">
        <f>VLOOKUP(C6801,#REF!, 2,FALSE)</f>
        <v>#REF!</v>
      </c>
      <c r="BM6801" s="5" t="s">
        <v>414</v>
      </c>
      <c r="BN6801" s="5" t="s">
        <v>665</v>
      </c>
      <c r="BO6801" s="5" t="s">
        <v>2550</v>
      </c>
      <c r="BU6801" s="5" t="s">
        <v>414</v>
      </c>
      <c r="BV6801" s="5" t="s">
        <v>665</v>
      </c>
      <c r="BW6801" s="5" t="s">
        <v>2550</v>
      </c>
    </row>
    <row r="6802" spans="51:75" x14ac:dyDescent="0.3">
      <c r="AY6802" s="12" t="e">
        <f>VLOOKUP(C6802,#REF!, 2,FALSE)</f>
        <v>#REF!</v>
      </c>
      <c r="BM6802" s="5" t="s">
        <v>12074</v>
      </c>
      <c r="BN6802" s="5" t="s">
        <v>1282</v>
      </c>
      <c r="BO6802" s="5" t="s">
        <v>2986</v>
      </c>
      <c r="BU6802" s="5" t="s">
        <v>12074</v>
      </c>
      <c r="BV6802" s="5" t="s">
        <v>1282</v>
      </c>
      <c r="BW6802" s="5" t="s">
        <v>2986</v>
      </c>
    </row>
    <row r="6803" spans="51:75" x14ac:dyDescent="0.3">
      <c r="AY6803" s="12" t="e">
        <f>VLOOKUP(C6803,#REF!, 2,FALSE)</f>
        <v>#REF!</v>
      </c>
      <c r="BM6803" s="5" t="s">
        <v>12075</v>
      </c>
      <c r="BN6803" s="5" t="s">
        <v>1282</v>
      </c>
      <c r="BO6803" s="5" t="s">
        <v>12076</v>
      </c>
      <c r="BU6803" s="5" t="s">
        <v>12075</v>
      </c>
      <c r="BV6803" s="5" t="s">
        <v>1282</v>
      </c>
      <c r="BW6803" s="5" t="s">
        <v>12076</v>
      </c>
    </row>
    <row r="6804" spans="51:75" x14ac:dyDescent="0.3">
      <c r="AY6804" s="12" t="e">
        <f>VLOOKUP(C6804,#REF!, 2,FALSE)</f>
        <v>#REF!</v>
      </c>
      <c r="BM6804" s="5" t="s">
        <v>12077</v>
      </c>
      <c r="BN6804" s="5" t="s">
        <v>615</v>
      </c>
      <c r="BO6804" s="5" t="s">
        <v>3770</v>
      </c>
      <c r="BU6804" s="5" t="s">
        <v>12077</v>
      </c>
      <c r="BV6804" s="5" t="s">
        <v>615</v>
      </c>
      <c r="BW6804" s="5" t="s">
        <v>3770</v>
      </c>
    </row>
    <row r="6805" spans="51:75" x14ac:dyDescent="0.3">
      <c r="AY6805" s="12" t="e">
        <f>VLOOKUP(C6805,#REF!, 2,FALSE)</f>
        <v>#REF!</v>
      </c>
      <c r="BM6805" s="5" t="s">
        <v>12078</v>
      </c>
      <c r="BN6805" s="5" t="s">
        <v>3261</v>
      </c>
      <c r="BO6805" s="5" t="s">
        <v>8253</v>
      </c>
      <c r="BU6805" s="5" t="s">
        <v>12078</v>
      </c>
      <c r="BV6805" s="5" t="s">
        <v>3261</v>
      </c>
      <c r="BW6805" s="5" t="s">
        <v>8253</v>
      </c>
    </row>
    <row r="6806" spans="51:75" x14ac:dyDescent="0.3">
      <c r="AY6806" s="12" t="e">
        <f>VLOOKUP(C6806,#REF!, 2,FALSE)</f>
        <v>#REF!</v>
      </c>
      <c r="BM6806" s="5" t="s">
        <v>2117</v>
      </c>
      <c r="BN6806" s="5" t="s">
        <v>615</v>
      </c>
      <c r="BO6806" s="5" t="s">
        <v>3770</v>
      </c>
      <c r="BU6806" s="5" t="s">
        <v>2117</v>
      </c>
      <c r="BV6806" s="5" t="s">
        <v>615</v>
      </c>
      <c r="BW6806" s="5" t="s">
        <v>3770</v>
      </c>
    </row>
    <row r="6807" spans="51:75" x14ac:dyDescent="0.3">
      <c r="AY6807" s="12" t="e">
        <f>VLOOKUP(C6807,#REF!, 2,FALSE)</f>
        <v>#REF!</v>
      </c>
      <c r="BM6807" s="5" t="s">
        <v>12079</v>
      </c>
      <c r="BN6807" s="5" t="s">
        <v>1016</v>
      </c>
      <c r="BO6807" s="5" t="s">
        <v>12080</v>
      </c>
      <c r="BU6807" s="5" t="s">
        <v>12079</v>
      </c>
      <c r="BV6807" s="5" t="s">
        <v>1016</v>
      </c>
      <c r="BW6807" s="5" t="s">
        <v>12080</v>
      </c>
    </row>
    <row r="6808" spans="51:75" x14ac:dyDescent="0.3">
      <c r="AY6808" s="12" t="e">
        <f>VLOOKUP(C6808,#REF!, 2,FALSE)</f>
        <v>#REF!</v>
      </c>
      <c r="BM6808" s="5" t="s">
        <v>12081</v>
      </c>
      <c r="BN6808" s="5" t="s">
        <v>619</v>
      </c>
      <c r="BO6808" s="5" t="s">
        <v>12082</v>
      </c>
      <c r="BU6808" s="5" t="s">
        <v>12081</v>
      </c>
      <c r="BV6808" s="5" t="s">
        <v>619</v>
      </c>
      <c r="BW6808" s="5" t="s">
        <v>12082</v>
      </c>
    </row>
    <row r="6809" spans="51:75" x14ac:dyDescent="0.3">
      <c r="AY6809" s="12" t="e">
        <f>VLOOKUP(C6809,#REF!, 2,FALSE)</f>
        <v>#REF!</v>
      </c>
      <c r="BM6809" s="5" t="s">
        <v>12083</v>
      </c>
      <c r="BN6809" s="5" t="s">
        <v>929</v>
      </c>
      <c r="BO6809" s="5" t="s">
        <v>2986</v>
      </c>
      <c r="BU6809" s="5" t="s">
        <v>12083</v>
      </c>
      <c r="BV6809" s="5" t="s">
        <v>929</v>
      </c>
      <c r="BW6809" s="5" t="s">
        <v>2986</v>
      </c>
    </row>
    <row r="6810" spans="51:75" x14ac:dyDescent="0.3">
      <c r="AY6810" s="12" t="e">
        <f>VLOOKUP(C6810,#REF!, 2,FALSE)</f>
        <v>#REF!</v>
      </c>
      <c r="BM6810" s="5" t="s">
        <v>12084</v>
      </c>
      <c r="BN6810" s="5" t="s">
        <v>639</v>
      </c>
      <c r="BO6810" s="5" t="s">
        <v>2986</v>
      </c>
      <c r="BU6810" s="5" t="s">
        <v>12084</v>
      </c>
      <c r="BV6810" s="5" t="s">
        <v>639</v>
      </c>
      <c r="BW6810" s="5" t="s">
        <v>2986</v>
      </c>
    </row>
    <row r="6811" spans="51:75" x14ac:dyDescent="0.3">
      <c r="AY6811" s="12" t="e">
        <f>VLOOKUP(C6811,#REF!, 2,FALSE)</f>
        <v>#REF!</v>
      </c>
      <c r="BM6811" s="5" t="s">
        <v>12085</v>
      </c>
      <c r="BN6811" s="5" t="s">
        <v>706</v>
      </c>
      <c r="BO6811" s="5" t="s">
        <v>6228</v>
      </c>
      <c r="BU6811" s="5" t="s">
        <v>12085</v>
      </c>
      <c r="BV6811" s="5" t="s">
        <v>706</v>
      </c>
      <c r="BW6811" s="5" t="s">
        <v>6228</v>
      </c>
    </row>
    <row r="6812" spans="51:75" x14ac:dyDescent="0.3">
      <c r="AY6812" s="12" t="e">
        <f>VLOOKUP(C6812,#REF!, 2,FALSE)</f>
        <v>#REF!</v>
      </c>
      <c r="BM6812" s="5" t="s">
        <v>12086</v>
      </c>
      <c r="BN6812" s="5" t="s">
        <v>929</v>
      </c>
      <c r="BO6812" s="5" t="s">
        <v>2986</v>
      </c>
      <c r="BU6812" s="5" t="s">
        <v>12086</v>
      </c>
      <c r="BV6812" s="5" t="s">
        <v>929</v>
      </c>
      <c r="BW6812" s="5" t="s">
        <v>2986</v>
      </c>
    </row>
    <row r="6813" spans="51:75" x14ac:dyDescent="0.3">
      <c r="AY6813" s="12" t="e">
        <f>VLOOKUP(C6813,#REF!, 2,FALSE)</f>
        <v>#REF!</v>
      </c>
      <c r="BM6813" s="5" t="s">
        <v>12087</v>
      </c>
      <c r="BN6813" s="5" t="s">
        <v>1142</v>
      </c>
      <c r="BO6813" s="5" t="s">
        <v>12088</v>
      </c>
      <c r="BU6813" s="5" t="s">
        <v>12087</v>
      </c>
      <c r="BV6813" s="5" t="s">
        <v>1142</v>
      </c>
      <c r="BW6813" s="5" t="s">
        <v>12088</v>
      </c>
    </row>
    <row r="6814" spans="51:75" x14ac:dyDescent="0.3">
      <c r="AY6814" s="12" t="e">
        <f>VLOOKUP(C6814,#REF!, 2,FALSE)</f>
        <v>#REF!</v>
      </c>
      <c r="BM6814" s="5" t="s">
        <v>12089</v>
      </c>
      <c r="BN6814" s="5" t="s">
        <v>1142</v>
      </c>
      <c r="BO6814" s="5" t="s">
        <v>2462</v>
      </c>
      <c r="BU6814" s="5" t="s">
        <v>12089</v>
      </c>
      <c r="BV6814" s="5" t="s">
        <v>1142</v>
      </c>
      <c r="BW6814" s="5" t="s">
        <v>2462</v>
      </c>
    </row>
    <row r="6815" spans="51:75" x14ac:dyDescent="0.3">
      <c r="AY6815" s="12" t="e">
        <f>VLOOKUP(C6815,#REF!, 2,FALSE)</f>
        <v>#REF!</v>
      </c>
      <c r="BM6815" s="5" t="s">
        <v>2118</v>
      </c>
      <c r="BN6815" s="5" t="s">
        <v>1142</v>
      </c>
      <c r="BO6815" s="5" t="s">
        <v>8935</v>
      </c>
      <c r="BU6815" s="5" t="s">
        <v>2118</v>
      </c>
      <c r="BV6815" s="5" t="s">
        <v>1142</v>
      </c>
      <c r="BW6815" s="5" t="s">
        <v>8935</v>
      </c>
    </row>
    <row r="6816" spans="51:75" x14ac:dyDescent="0.3">
      <c r="AY6816" s="12" t="e">
        <f>VLOOKUP(C6816,#REF!, 2,FALSE)</f>
        <v>#REF!</v>
      </c>
      <c r="BM6816" s="5" t="s">
        <v>12090</v>
      </c>
      <c r="BN6816" s="5" t="s">
        <v>3261</v>
      </c>
      <c r="BO6816" s="5" t="s">
        <v>1202</v>
      </c>
      <c r="BU6816" s="5" t="s">
        <v>12090</v>
      </c>
      <c r="BV6816" s="5" t="s">
        <v>3261</v>
      </c>
      <c r="BW6816" s="5" t="s">
        <v>1202</v>
      </c>
    </row>
    <row r="6817" spans="51:75" x14ac:dyDescent="0.3">
      <c r="AY6817" s="12" t="e">
        <f>VLOOKUP(C6817,#REF!, 2,FALSE)</f>
        <v>#REF!</v>
      </c>
      <c r="BM6817" s="5" t="s">
        <v>12091</v>
      </c>
      <c r="BN6817" s="5" t="s">
        <v>940</v>
      </c>
      <c r="BO6817" s="5" t="s">
        <v>1340</v>
      </c>
      <c r="BU6817" s="5" t="s">
        <v>12091</v>
      </c>
      <c r="BV6817" s="5" t="s">
        <v>940</v>
      </c>
      <c r="BW6817" s="5" t="s">
        <v>1340</v>
      </c>
    </row>
    <row r="6818" spans="51:75" x14ac:dyDescent="0.3">
      <c r="AY6818" s="12" t="e">
        <f>VLOOKUP(C6818,#REF!, 2,FALSE)</f>
        <v>#REF!</v>
      </c>
      <c r="BM6818" s="5" t="s">
        <v>12092</v>
      </c>
      <c r="BN6818" s="5" t="s">
        <v>949</v>
      </c>
      <c r="BO6818" s="5" t="s">
        <v>996</v>
      </c>
      <c r="BU6818" s="5" t="s">
        <v>12092</v>
      </c>
      <c r="BV6818" s="5" t="s">
        <v>949</v>
      </c>
      <c r="BW6818" s="5" t="s">
        <v>996</v>
      </c>
    </row>
    <row r="6819" spans="51:75" x14ac:dyDescent="0.3">
      <c r="AY6819" s="12" t="e">
        <f>VLOOKUP(C6819,#REF!, 2,FALSE)</f>
        <v>#REF!</v>
      </c>
      <c r="BM6819" s="5" t="s">
        <v>12093</v>
      </c>
      <c r="BN6819" s="5" t="s">
        <v>813</v>
      </c>
      <c r="BO6819" s="5" t="s">
        <v>1074</v>
      </c>
      <c r="BU6819" s="5" t="s">
        <v>12093</v>
      </c>
      <c r="BV6819" s="5" t="s">
        <v>813</v>
      </c>
      <c r="BW6819" s="5" t="s">
        <v>1074</v>
      </c>
    </row>
    <row r="6820" spans="51:75" x14ac:dyDescent="0.3">
      <c r="AY6820" s="12" t="e">
        <f>VLOOKUP(C6820,#REF!, 2,FALSE)</f>
        <v>#REF!</v>
      </c>
      <c r="BM6820" s="5" t="s">
        <v>12094</v>
      </c>
      <c r="BN6820" s="5" t="s">
        <v>949</v>
      </c>
      <c r="BO6820" s="5" t="s">
        <v>996</v>
      </c>
      <c r="BU6820" s="5" t="s">
        <v>12094</v>
      </c>
      <c r="BV6820" s="5" t="s">
        <v>949</v>
      </c>
      <c r="BW6820" s="5" t="s">
        <v>996</v>
      </c>
    </row>
    <row r="6821" spans="51:75" x14ac:dyDescent="0.3">
      <c r="AY6821" s="12" t="e">
        <f>VLOOKUP(C6821,#REF!, 2,FALSE)</f>
        <v>#REF!</v>
      </c>
      <c r="BM6821" s="5" t="s">
        <v>12095</v>
      </c>
      <c r="BN6821" s="5" t="s">
        <v>1499</v>
      </c>
      <c r="BO6821" s="5" t="s">
        <v>1340</v>
      </c>
      <c r="BU6821" s="5" t="s">
        <v>12095</v>
      </c>
      <c r="BV6821" s="5" t="s">
        <v>1499</v>
      </c>
      <c r="BW6821" s="5" t="s">
        <v>1340</v>
      </c>
    </row>
    <row r="6822" spans="51:75" x14ac:dyDescent="0.3">
      <c r="AY6822" s="12" t="e">
        <f>VLOOKUP(C6822,#REF!, 2,FALSE)</f>
        <v>#REF!</v>
      </c>
      <c r="BM6822" s="5" t="s">
        <v>12096</v>
      </c>
      <c r="BN6822" s="5" t="s">
        <v>929</v>
      </c>
      <c r="BO6822" s="5" t="s">
        <v>2986</v>
      </c>
      <c r="BU6822" s="5" t="s">
        <v>12096</v>
      </c>
      <c r="BV6822" s="5" t="s">
        <v>929</v>
      </c>
      <c r="BW6822" s="5" t="s">
        <v>2986</v>
      </c>
    </row>
    <row r="6823" spans="51:75" x14ac:dyDescent="0.3">
      <c r="AY6823" s="12" t="e">
        <f>VLOOKUP(C6823,#REF!, 2,FALSE)</f>
        <v>#REF!</v>
      </c>
      <c r="BM6823" s="5" t="s">
        <v>12097</v>
      </c>
      <c r="BN6823" s="5" t="s">
        <v>3261</v>
      </c>
      <c r="BO6823" s="5" t="s">
        <v>2986</v>
      </c>
      <c r="BU6823" s="5" t="s">
        <v>12097</v>
      </c>
      <c r="BV6823" s="5" t="s">
        <v>3261</v>
      </c>
      <c r="BW6823" s="5" t="s">
        <v>2986</v>
      </c>
    </row>
    <row r="6824" spans="51:75" x14ac:dyDescent="0.3">
      <c r="AY6824" s="12" t="e">
        <f>VLOOKUP(C6824,#REF!, 2,FALSE)</f>
        <v>#REF!</v>
      </c>
      <c r="BM6824" s="5" t="s">
        <v>12098</v>
      </c>
      <c r="BN6824" s="5" t="s">
        <v>640</v>
      </c>
      <c r="BO6824" s="5" t="s">
        <v>5242</v>
      </c>
      <c r="BU6824" s="5" t="s">
        <v>12098</v>
      </c>
      <c r="BV6824" s="5" t="s">
        <v>640</v>
      </c>
      <c r="BW6824" s="5" t="s">
        <v>5242</v>
      </c>
    </row>
    <row r="6825" spans="51:75" x14ac:dyDescent="0.3">
      <c r="AY6825" s="12" t="e">
        <f>VLOOKUP(C6825,#REF!, 2,FALSE)</f>
        <v>#REF!</v>
      </c>
      <c r="BM6825" s="5" t="s">
        <v>12099</v>
      </c>
      <c r="BN6825" s="5" t="s">
        <v>615</v>
      </c>
      <c r="BO6825" s="5" t="s">
        <v>8049</v>
      </c>
      <c r="BU6825" s="5" t="s">
        <v>12099</v>
      </c>
      <c r="BV6825" s="5" t="s">
        <v>615</v>
      </c>
      <c r="BW6825" s="5" t="s">
        <v>8049</v>
      </c>
    </row>
    <row r="6826" spans="51:75" x14ac:dyDescent="0.3">
      <c r="AY6826" s="12" t="e">
        <f>VLOOKUP(C6826,#REF!, 2,FALSE)</f>
        <v>#REF!</v>
      </c>
      <c r="BM6826" s="5" t="s">
        <v>12100</v>
      </c>
      <c r="BN6826" s="5" t="s">
        <v>639</v>
      </c>
      <c r="BO6826" s="5" t="s">
        <v>12102</v>
      </c>
      <c r="BU6826" s="5" t="s">
        <v>12100</v>
      </c>
      <c r="BV6826" s="5" t="s">
        <v>639</v>
      </c>
      <c r="BW6826" s="5" t="s">
        <v>12102</v>
      </c>
    </row>
    <row r="6827" spans="51:75" x14ac:dyDescent="0.3">
      <c r="AY6827" s="12" t="e">
        <f>VLOOKUP(C6827,#REF!, 2,FALSE)</f>
        <v>#REF!</v>
      </c>
      <c r="BM6827" s="5" t="s">
        <v>2119</v>
      </c>
      <c r="BN6827" s="5" t="s">
        <v>669</v>
      </c>
      <c r="BO6827" s="5" t="s">
        <v>2510</v>
      </c>
      <c r="BU6827" s="5" t="s">
        <v>2119</v>
      </c>
      <c r="BV6827" s="5" t="s">
        <v>669</v>
      </c>
      <c r="BW6827" s="5" t="s">
        <v>2510</v>
      </c>
    </row>
    <row r="6828" spans="51:75" x14ac:dyDescent="0.3">
      <c r="AY6828" s="12" t="e">
        <f>VLOOKUP(C6828,#REF!, 2,FALSE)</f>
        <v>#REF!</v>
      </c>
      <c r="BM6828" s="5" t="s">
        <v>12104</v>
      </c>
      <c r="BN6828" s="5" t="s">
        <v>949</v>
      </c>
      <c r="BO6828" s="5" t="s">
        <v>10323</v>
      </c>
      <c r="BU6828" s="5" t="s">
        <v>12104</v>
      </c>
      <c r="BV6828" s="5" t="s">
        <v>949</v>
      </c>
      <c r="BW6828" s="5" t="s">
        <v>10323</v>
      </c>
    </row>
    <row r="6829" spans="51:75" x14ac:dyDescent="0.3">
      <c r="AY6829" s="12" t="e">
        <f>VLOOKUP(C6829,#REF!, 2,FALSE)</f>
        <v>#REF!</v>
      </c>
      <c r="BM6829" s="5" t="s">
        <v>445</v>
      </c>
      <c r="BN6829" s="5" t="s">
        <v>699</v>
      </c>
      <c r="BO6829" s="5" t="s">
        <v>4078</v>
      </c>
      <c r="BU6829" s="5" t="s">
        <v>445</v>
      </c>
      <c r="BV6829" s="5" t="s">
        <v>699</v>
      </c>
      <c r="BW6829" s="5" t="s">
        <v>4078</v>
      </c>
    </row>
    <row r="6830" spans="51:75" x14ac:dyDescent="0.3">
      <c r="AY6830" s="12" t="e">
        <f>VLOOKUP(C6830,#REF!, 2,FALSE)</f>
        <v>#REF!</v>
      </c>
      <c r="BM6830" s="5" t="s">
        <v>12105</v>
      </c>
      <c r="BN6830" s="5" t="s">
        <v>661</v>
      </c>
      <c r="BO6830" s="5" t="s">
        <v>2986</v>
      </c>
      <c r="BU6830" s="5" t="s">
        <v>12105</v>
      </c>
      <c r="BV6830" s="5" t="s">
        <v>661</v>
      </c>
      <c r="BW6830" s="5" t="s">
        <v>2986</v>
      </c>
    </row>
    <row r="6831" spans="51:75" x14ac:dyDescent="0.3">
      <c r="AY6831" s="12" t="e">
        <f>VLOOKUP(C6831,#REF!, 2,FALSE)</f>
        <v>#REF!</v>
      </c>
      <c r="BM6831" s="5" t="s">
        <v>12106</v>
      </c>
      <c r="BN6831" s="5" t="s">
        <v>781</v>
      </c>
      <c r="BO6831" s="5" t="s">
        <v>2450</v>
      </c>
      <c r="BU6831" s="5" t="s">
        <v>12106</v>
      </c>
      <c r="BV6831" s="5" t="s">
        <v>781</v>
      </c>
      <c r="BW6831" s="5" t="s">
        <v>2450</v>
      </c>
    </row>
    <row r="6832" spans="51:75" x14ac:dyDescent="0.3">
      <c r="AY6832" s="12" t="e">
        <f>VLOOKUP(C6832,#REF!, 2,FALSE)</f>
        <v>#REF!</v>
      </c>
      <c r="BM6832" s="5" t="s">
        <v>415</v>
      </c>
      <c r="BN6832" s="5" t="s">
        <v>774</v>
      </c>
      <c r="BO6832" s="5" t="s">
        <v>5434</v>
      </c>
      <c r="BU6832" s="5" t="s">
        <v>415</v>
      </c>
      <c r="BV6832" s="5" t="s">
        <v>774</v>
      </c>
      <c r="BW6832" s="5" t="s">
        <v>5434</v>
      </c>
    </row>
    <row r="6833" spans="51:75" x14ac:dyDescent="0.3">
      <c r="AY6833" s="12" t="e">
        <f>VLOOKUP(C6833,#REF!, 2,FALSE)</f>
        <v>#REF!</v>
      </c>
      <c r="BM6833" s="5" t="s">
        <v>12107</v>
      </c>
      <c r="BN6833" s="5" t="s">
        <v>618</v>
      </c>
      <c r="BO6833" s="5" t="s">
        <v>8799</v>
      </c>
      <c r="BU6833" s="5" t="s">
        <v>12107</v>
      </c>
      <c r="BV6833" s="5" t="s">
        <v>618</v>
      </c>
      <c r="BW6833" s="5" t="s">
        <v>8799</v>
      </c>
    </row>
    <row r="6834" spans="51:75" x14ac:dyDescent="0.3">
      <c r="AY6834" s="12" t="e">
        <f>VLOOKUP(C6834,#REF!, 2,FALSE)</f>
        <v>#REF!</v>
      </c>
      <c r="BM6834" s="5" t="s">
        <v>12108</v>
      </c>
      <c r="BN6834" s="5" t="s">
        <v>618</v>
      </c>
      <c r="BO6834" s="5" t="s">
        <v>12109</v>
      </c>
      <c r="BU6834" s="5" t="s">
        <v>12108</v>
      </c>
      <c r="BV6834" s="5" t="s">
        <v>618</v>
      </c>
      <c r="BW6834" s="5" t="s">
        <v>12109</v>
      </c>
    </row>
    <row r="6835" spans="51:75" x14ac:dyDescent="0.3">
      <c r="AY6835" s="12" t="e">
        <f>VLOOKUP(C6835,#REF!, 2,FALSE)</f>
        <v>#REF!</v>
      </c>
      <c r="BM6835" s="5" t="s">
        <v>12110</v>
      </c>
      <c r="BN6835" s="5" t="s">
        <v>945</v>
      </c>
      <c r="BO6835" s="5" t="s">
        <v>2986</v>
      </c>
      <c r="BU6835" s="5" t="s">
        <v>12110</v>
      </c>
      <c r="BV6835" s="5" t="s">
        <v>945</v>
      </c>
      <c r="BW6835" s="5" t="s">
        <v>2986</v>
      </c>
    </row>
    <row r="6836" spans="51:75" x14ac:dyDescent="0.3">
      <c r="AY6836" s="12" t="e">
        <f>VLOOKUP(C6836,#REF!, 2,FALSE)</f>
        <v>#REF!</v>
      </c>
      <c r="BM6836" s="5" t="s">
        <v>12111</v>
      </c>
      <c r="BN6836" s="5" t="s">
        <v>665</v>
      </c>
      <c r="BO6836" s="5" t="s">
        <v>5758</v>
      </c>
      <c r="BU6836" s="5" t="s">
        <v>12111</v>
      </c>
      <c r="BV6836" s="5" t="s">
        <v>665</v>
      </c>
      <c r="BW6836" s="5" t="s">
        <v>5758</v>
      </c>
    </row>
    <row r="6837" spans="51:75" x14ac:dyDescent="0.3">
      <c r="AY6837" s="12" t="e">
        <f>VLOOKUP(C6837,#REF!, 2,FALSE)</f>
        <v>#REF!</v>
      </c>
      <c r="BM6837" s="5" t="s">
        <v>12112</v>
      </c>
      <c r="BN6837" s="5" t="s">
        <v>800</v>
      </c>
      <c r="BO6837" s="5" t="s">
        <v>4280</v>
      </c>
      <c r="BU6837" s="5" t="s">
        <v>12112</v>
      </c>
      <c r="BV6837" s="5" t="s">
        <v>800</v>
      </c>
      <c r="BW6837" s="5" t="s">
        <v>4280</v>
      </c>
    </row>
    <row r="6838" spans="51:75" x14ac:dyDescent="0.3">
      <c r="AY6838" s="12" t="e">
        <f>VLOOKUP(C6838,#REF!, 2,FALSE)</f>
        <v>#REF!</v>
      </c>
      <c r="BM6838" s="5" t="s">
        <v>12113</v>
      </c>
      <c r="BN6838" s="5" t="s">
        <v>665</v>
      </c>
      <c r="BO6838" s="5" t="s">
        <v>1409</v>
      </c>
      <c r="BU6838" s="5" t="s">
        <v>12113</v>
      </c>
      <c r="BV6838" s="5" t="s">
        <v>665</v>
      </c>
      <c r="BW6838" s="5" t="s">
        <v>1409</v>
      </c>
    </row>
    <row r="6839" spans="51:75" x14ac:dyDescent="0.3">
      <c r="AY6839" s="12" t="e">
        <f>VLOOKUP(C6839,#REF!, 2,FALSE)</f>
        <v>#REF!</v>
      </c>
      <c r="BM6839" s="5" t="s">
        <v>12114</v>
      </c>
      <c r="BN6839" s="5" t="s">
        <v>615</v>
      </c>
      <c r="BO6839" s="5" t="s">
        <v>7983</v>
      </c>
      <c r="BU6839" s="5" t="s">
        <v>12114</v>
      </c>
      <c r="BV6839" s="5" t="s">
        <v>615</v>
      </c>
      <c r="BW6839" s="5" t="s">
        <v>7983</v>
      </c>
    </row>
    <row r="6840" spans="51:75" x14ac:dyDescent="0.3">
      <c r="AY6840" s="12" t="e">
        <f>VLOOKUP(C6840,#REF!, 2,FALSE)</f>
        <v>#REF!</v>
      </c>
      <c r="BM6840" s="5" t="s">
        <v>12115</v>
      </c>
      <c r="BN6840" s="5" t="s">
        <v>781</v>
      </c>
      <c r="BO6840" s="5" t="s">
        <v>2986</v>
      </c>
      <c r="BU6840" s="5" t="s">
        <v>12115</v>
      </c>
      <c r="BV6840" s="5" t="s">
        <v>781</v>
      </c>
      <c r="BW6840" s="5" t="s">
        <v>2986</v>
      </c>
    </row>
    <row r="6841" spans="51:75" x14ac:dyDescent="0.3">
      <c r="AY6841" s="12" t="e">
        <f>VLOOKUP(C6841,#REF!, 2,FALSE)</f>
        <v>#REF!</v>
      </c>
      <c r="BM6841" s="5" t="s">
        <v>12116</v>
      </c>
      <c r="BN6841" s="5" t="s">
        <v>17000</v>
      </c>
      <c r="BO6841" s="5" t="s">
        <v>1909</v>
      </c>
      <c r="BU6841" s="5" t="s">
        <v>12116</v>
      </c>
      <c r="BV6841" s="5" t="s">
        <v>17000</v>
      </c>
      <c r="BW6841" s="5" t="s">
        <v>1909</v>
      </c>
    </row>
    <row r="6842" spans="51:75" x14ac:dyDescent="0.3">
      <c r="AY6842" s="12" t="e">
        <f>VLOOKUP(C6842,#REF!, 2,FALSE)</f>
        <v>#REF!</v>
      </c>
      <c r="BM6842" s="5" t="s">
        <v>446</v>
      </c>
      <c r="BN6842" s="5" t="s">
        <v>813</v>
      </c>
      <c r="BO6842" s="5" t="s">
        <v>12117</v>
      </c>
      <c r="BU6842" s="5" t="s">
        <v>446</v>
      </c>
      <c r="BV6842" s="5" t="s">
        <v>813</v>
      </c>
      <c r="BW6842" s="5" t="s">
        <v>12117</v>
      </c>
    </row>
    <row r="6843" spans="51:75" x14ac:dyDescent="0.3">
      <c r="AY6843" s="12" t="e">
        <f>VLOOKUP(C6843,#REF!, 2,FALSE)</f>
        <v>#REF!</v>
      </c>
      <c r="BM6843" s="5" t="s">
        <v>12118</v>
      </c>
      <c r="BN6843" s="5" t="s">
        <v>17000</v>
      </c>
      <c r="BO6843" s="5" t="s">
        <v>663</v>
      </c>
      <c r="BU6843" s="5" t="s">
        <v>12118</v>
      </c>
      <c r="BV6843" s="5" t="s">
        <v>17000</v>
      </c>
      <c r="BW6843" s="5" t="s">
        <v>663</v>
      </c>
    </row>
    <row r="6844" spans="51:75" x14ac:dyDescent="0.3">
      <c r="AY6844" s="12" t="e">
        <f>VLOOKUP(C6844,#REF!, 2,FALSE)</f>
        <v>#REF!</v>
      </c>
      <c r="BM6844" s="5" t="s">
        <v>12119</v>
      </c>
      <c r="BN6844" s="5" t="s">
        <v>786</v>
      </c>
      <c r="BO6844" s="5" t="s">
        <v>2986</v>
      </c>
      <c r="BU6844" s="5" t="s">
        <v>12119</v>
      </c>
      <c r="BV6844" s="5" t="s">
        <v>786</v>
      </c>
      <c r="BW6844" s="5" t="s">
        <v>2986</v>
      </c>
    </row>
    <row r="6845" spans="51:75" x14ac:dyDescent="0.3">
      <c r="AY6845" s="12" t="e">
        <f>VLOOKUP(C6845,#REF!, 2,FALSE)</f>
        <v>#REF!</v>
      </c>
      <c r="BM6845" s="5" t="s">
        <v>12120</v>
      </c>
      <c r="BN6845" s="5" t="s">
        <v>929</v>
      </c>
      <c r="BO6845" s="5" t="s">
        <v>2986</v>
      </c>
      <c r="BU6845" s="5" t="s">
        <v>12120</v>
      </c>
      <c r="BV6845" s="5" t="s">
        <v>929</v>
      </c>
      <c r="BW6845" s="5" t="s">
        <v>2986</v>
      </c>
    </row>
    <row r="6846" spans="51:75" x14ac:dyDescent="0.3">
      <c r="AY6846" s="12" t="e">
        <f>VLOOKUP(C6846,#REF!, 2,FALSE)</f>
        <v>#REF!</v>
      </c>
      <c r="BM6846" s="5" t="s">
        <v>12121</v>
      </c>
      <c r="BN6846" s="5" t="s">
        <v>3088</v>
      </c>
      <c r="BO6846" s="5" t="s">
        <v>2986</v>
      </c>
      <c r="BU6846" s="5" t="s">
        <v>12121</v>
      </c>
      <c r="BV6846" s="5" t="s">
        <v>3088</v>
      </c>
      <c r="BW6846" s="5" t="s">
        <v>2986</v>
      </c>
    </row>
    <row r="6847" spans="51:75" x14ac:dyDescent="0.3">
      <c r="AY6847" s="12" t="e">
        <f>VLOOKUP(C6847,#REF!, 2,FALSE)</f>
        <v>#REF!</v>
      </c>
      <c r="BM6847" s="5" t="s">
        <v>416</v>
      </c>
      <c r="BN6847" s="5" t="s">
        <v>2982</v>
      </c>
      <c r="BO6847" s="5" t="s">
        <v>11942</v>
      </c>
      <c r="BU6847" s="5" t="s">
        <v>416</v>
      </c>
      <c r="BV6847" s="5" t="s">
        <v>2982</v>
      </c>
      <c r="BW6847" s="5" t="s">
        <v>11942</v>
      </c>
    </row>
    <row r="6848" spans="51:75" x14ac:dyDescent="0.3">
      <c r="AY6848" s="12" t="e">
        <f>VLOOKUP(C6848,#REF!, 2,FALSE)</f>
        <v>#REF!</v>
      </c>
      <c r="BM6848" s="5" t="s">
        <v>12123</v>
      </c>
      <c r="BN6848" s="5" t="s">
        <v>660</v>
      </c>
      <c r="BO6848" s="5" t="s">
        <v>1209</v>
      </c>
      <c r="BU6848" s="5" t="s">
        <v>12123</v>
      </c>
      <c r="BV6848" s="5" t="s">
        <v>660</v>
      </c>
      <c r="BW6848" s="5" t="s">
        <v>1209</v>
      </c>
    </row>
    <row r="6849" spans="51:75" x14ac:dyDescent="0.3">
      <c r="AY6849" s="12" t="e">
        <f>VLOOKUP(C6849,#REF!, 2,FALSE)</f>
        <v>#REF!</v>
      </c>
      <c r="BM6849" s="5" t="s">
        <v>12124</v>
      </c>
      <c r="BN6849" s="5" t="s">
        <v>1275</v>
      </c>
      <c r="BO6849" s="5" t="s">
        <v>2986</v>
      </c>
      <c r="BU6849" s="5" t="s">
        <v>12124</v>
      </c>
      <c r="BV6849" s="5" t="s">
        <v>1275</v>
      </c>
      <c r="BW6849" s="5" t="s">
        <v>2986</v>
      </c>
    </row>
    <row r="6850" spans="51:75" x14ac:dyDescent="0.3">
      <c r="AY6850" s="12" t="e">
        <f>VLOOKUP(C6850,#REF!, 2,FALSE)</f>
        <v>#REF!</v>
      </c>
      <c r="BM6850" s="5" t="s">
        <v>12125</v>
      </c>
      <c r="BN6850" s="5" t="s">
        <v>915</v>
      </c>
      <c r="BO6850" s="5" t="s">
        <v>1599</v>
      </c>
      <c r="BU6850" s="5" t="s">
        <v>12125</v>
      </c>
      <c r="BV6850" s="5" t="s">
        <v>915</v>
      </c>
      <c r="BW6850" s="5" t="s">
        <v>1599</v>
      </c>
    </row>
    <row r="6851" spans="51:75" x14ac:dyDescent="0.3">
      <c r="AY6851" s="12" t="e">
        <f>VLOOKUP(C6851,#REF!, 2,FALSE)</f>
        <v>#REF!</v>
      </c>
      <c r="BM6851" s="5" t="s">
        <v>417</v>
      </c>
      <c r="BN6851" s="5" t="s">
        <v>945</v>
      </c>
      <c r="BO6851" s="5" t="s">
        <v>2986</v>
      </c>
      <c r="BU6851" s="5" t="s">
        <v>417</v>
      </c>
      <c r="BV6851" s="5" t="s">
        <v>945</v>
      </c>
      <c r="BW6851" s="5" t="s">
        <v>2986</v>
      </c>
    </row>
    <row r="6852" spans="51:75" x14ac:dyDescent="0.3">
      <c r="AY6852" s="12" t="e">
        <f>VLOOKUP(C6852,#REF!, 2,FALSE)</f>
        <v>#REF!</v>
      </c>
      <c r="BM6852" s="5" t="s">
        <v>12126</v>
      </c>
      <c r="BN6852" s="5" t="s">
        <v>734</v>
      </c>
      <c r="BO6852" s="5" t="s">
        <v>720</v>
      </c>
      <c r="BU6852" s="5" t="s">
        <v>12126</v>
      </c>
      <c r="BV6852" s="5" t="s">
        <v>734</v>
      </c>
      <c r="BW6852" s="5" t="s">
        <v>720</v>
      </c>
    </row>
    <row r="6853" spans="51:75" x14ac:dyDescent="0.3">
      <c r="AY6853" s="12" t="e">
        <f>VLOOKUP(C6853,#REF!, 2,FALSE)</f>
        <v>#REF!</v>
      </c>
      <c r="BM6853" s="5" t="s">
        <v>12127</v>
      </c>
      <c r="BN6853" s="5" t="s">
        <v>699</v>
      </c>
      <c r="BO6853" s="5" t="s">
        <v>2986</v>
      </c>
      <c r="BU6853" s="5" t="s">
        <v>12127</v>
      </c>
      <c r="BV6853" s="5" t="s">
        <v>699</v>
      </c>
      <c r="BW6853" s="5" t="s">
        <v>2986</v>
      </c>
    </row>
    <row r="6854" spans="51:75" x14ac:dyDescent="0.3">
      <c r="AY6854" s="12" t="e">
        <f>VLOOKUP(C6854,#REF!, 2,FALSE)</f>
        <v>#REF!</v>
      </c>
      <c r="BM6854" s="5" t="s">
        <v>12128</v>
      </c>
      <c r="BN6854" s="5" t="s">
        <v>664</v>
      </c>
      <c r="BO6854" s="5" t="s">
        <v>6215</v>
      </c>
      <c r="BU6854" s="5" t="s">
        <v>12128</v>
      </c>
      <c r="BV6854" s="5" t="s">
        <v>664</v>
      </c>
      <c r="BW6854" s="5" t="s">
        <v>6215</v>
      </c>
    </row>
    <row r="6855" spans="51:75" x14ac:dyDescent="0.3">
      <c r="AY6855" s="12" t="e">
        <f>VLOOKUP(C6855,#REF!, 2,FALSE)</f>
        <v>#REF!</v>
      </c>
      <c r="BM6855" s="5" t="s">
        <v>12129</v>
      </c>
      <c r="BN6855" s="5" t="s">
        <v>664</v>
      </c>
      <c r="BO6855" s="5" t="s">
        <v>12130</v>
      </c>
      <c r="BU6855" s="5" t="s">
        <v>12129</v>
      </c>
      <c r="BV6855" s="5" t="s">
        <v>664</v>
      </c>
      <c r="BW6855" s="5" t="s">
        <v>12130</v>
      </c>
    </row>
    <row r="6856" spans="51:75" x14ac:dyDescent="0.3">
      <c r="AY6856" s="12" t="e">
        <f>VLOOKUP(C6856,#REF!, 2,FALSE)</f>
        <v>#REF!</v>
      </c>
      <c r="BM6856" s="5" t="s">
        <v>12131</v>
      </c>
      <c r="BN6856" s="5" t="s">
        <v>618</v>
      </c>
      <c r="BO6856" s="5" t="s">
        <v>2986</v>
      </c>
      <c r="BU6856" s="5" t="s">
        <v>12131</v>
      </c>
      <c r="BV6856" s="5" t="s">
        <v>618</v>
      </c>
      <c r="BW6856" s="5" t="s">
        <v>2986</v>
      </c>
    </row>
    <row r="6857" spans="51:75" x14ac:dyDescent="0.3">
      <c r="AY6857" s="12" t="e">
        <f>VLOOKUP(C6857,#REF!, 2,FALSE)</f>
        <v>#REF!</v>
      </c>
      <c r="BM6857" s="5" t="s">
        <v>12132</v>
      </c>
      <c r="BN6857" s="5" t="s">
        <v>3050</v>
      </c>
      <c r="BO6857" s="5" t="s">
        <v>12133</v>
      </c>
      <c r="BU6857" s="5" t="s">
        <v>12132</v>
      </c>
      <c r="BV6857" s="5" t="s">
        <v>3050</v>
      </c>
      <c r="BW6857" s="5" t="s">
        <v>12133</v>
      </c>
    </row>
    <row r="6858" spans="51:75" x14ac:dyDescent="0.3">
      <c r="AY6858" s="12" t="e">
        <f>VLOOKUP(C6858,#REF!, 2,FALSE)</f>
        <v>#REF!</v>
      </c>
      <c r="BM6858" s="5" t="s">
        <v>12134</v>
      </c>
      <c r="BN6858" s="5" t="s">
        <v>619</v>
      </c>
      <c r="BO6858" s="5" t="s">
        <v>2986</v>
      </c>
      <c r="BU6858" s="5" t="s">
        <v>12134</v>
      </c>
      <c r="BV6858" s="5" t="s">
        <v>619</v>
      </c>
      <c r="BW6858" s="5" t="s">
        <v>2986</v>
      </c>
    </row>
    <row r="6859" spans="51:75" x14ac:dyDescent="0.3">
      <c r="AY6859" s="12" t="e">
        <f>VLOOKUP(C6859,#REF!, 2,FALSE)</f>
        <v>#REF!</v>
      </c>
      <c r="BM6859" s="5" t="s">
        <v>12135</v>
      </c>
      <c r="BN6859" s="5" t="s">
        <v>3010</v>
      </c>
      <c r="BO6859" s="5" t="s">
        <v>8128</v>
      </c>
      <c r="BU6859" s="5" t="s">
        <v>12135</v>
      </c>
      <c r="BV6859" s="5" t="s">
        <v>3010</v>
      </c>
      <c r="BW6859" s="5" t="s">
        <v>8128</v>
      </c>
    </row>
    <row r="6860" spans="51:75" x14ac:dyDescent="0.3">
      <c r="AY6860" s="12" t="e">
        <f>VLOOKUP(C6860,#REF!, 2,FALSE)</f>
        <v>#REF!</v>
      </c>
      <c r="BM6860" s="5" t="s">
        <v>12136</v>
      </c>
      <c r="BN6860" s="5" t="s">
        <v>3007</v>
      </c>
      <c r="BO6860" s="5" t="s">
        <v>11290</v>
      </c>
      <c r="BU6860" s="5" t="s">
        <v>12136</v>
      </c>
      <c r="BV6860" s="5" t="s">
        <v>3007</v>
      </c>
      <c r="BW6860" s="5" t="s">
        <v>11290</v>
      </c>
    </row>
    <row r="6861" spans="51:75" x14ac:dyDescent="0.3">
      <c r="AY6861" s="12" t="e">
        <f>VLOOKUP(C6861,#REF!, 2,FALSE)</f>
        <v>#REF!</v>
      </c>
      <c r="BM6861" s="5" t="s">
        <v>12137</v>
      </c>
      <c r="BN6861" s="5" t="s">
        <v>3261</v>
      </c>
      <c r="BO6861" s="5" t="s">
        <v>12138</v>
      </c>
      <c r="BU6861" s="5" t="s">
        <v>12137</v>
      </c>
      <c r="BV6861" s="5" t="s">
        <v>3261</v>
      </c>
      <c r="BW6861" s="5" t="s">
        <v>12138</v>
      </c>
    </row>
    <row r="6862" spans="51:75" x14ac:dyDescent="0.3">
      <c r="AY6862" s="12" t="e">
        <f>VLOOKUP(C6862,#REF!, 2,FALSE)</f>
        <v>#REF!</v>
      </c>
      <c r="BM6862" s="5" t="s">
        <v>12139</v>
      </c>
      <c r="BN6862" s="5" t="s">
        <v>865</v>
      </c>
      <c r="BO6862" s="5" t="s">
        <v>11598</v>
      </c>
      <c r="BU6862" s="5" t="s">
        <v>12139</v>
      </c>
      <c r="BV6862" s="5" t="s">
        <v>865</v>
      </c>
      <c r="BW6862" s="5" t="s">
        <v>11598</v>
      </c>
    </row>
    <row r="6863" spans="51:75" x14ac:dyDescent="0.3">
      <c r="AY6863" s="12" t="e">
        <f>VLOOKUP(C6863,#REF!, 2,FALSE)</f>
        <v>#REF!</v>
      </c>
      <c r="BM6863" s="5" t="s">
        <v>12140</v>
      </c>
      <c r="BN6863" s="5" t="s">
        <v>926</v>
      </c>
      <c r="BO6863" s="5" t="s">
        <v>2986</v>
      </c>
      <c r="BU6863" s="5" t="s">
        <v>12140</v>
      </c>
      <c r="BV6863" s="5" t="s">
        <v>926</v>
      </c>
      <c r="BW6863" s="5" t="s">
        <v>2986</v>
      </c>
    </row>
    <row r="6864" spans="51:75" x14ac:dyDescent="0.3">
      <c r="AY6864" s="12" t="e">
        <f>VLOOKUP(C6864,#REF!, 2,FALSE)</f>
        <v>#REF!</v>
      </c>
      <c r="BM6864" s="5" t="s">
        <v>418</v>
      </c>
      <c r="BN6864" s="5" t="s">
        <v>2982</v>
      </c>
      <c r="BO6864" s="5" t="s">
        <v>12141</v>
      </c>
      <c r="BU6864" s="5" t="s">
        <v>418</v>
      </c>
      <c r="BV6864" s="5" t="s">
        <v>2982</v>
      </c>
      <c r="BW6864" s="5" t="s">
        <v>12141</v>
      </c>
    </row>
    <row r="6865" spans="51:75" x14ac:dyDescent="0.3">
      <c r="AY6865" s="12" t="e">
        <f>VLOOKUP(C6865,#REF!, 2,FALSE)</f>
        <v>#REF!</v>
      </c>
      <c r="BM6865" s="5" t="s">
        <v>12142</v>
      </c>
      <c r="BN6865" s="5" t="s">
        <v>3010</v>
      </c>
      <c r="BO6865" s="5" t="s">
        <v>2931</v>
      </c>
      <c r="BU6865" s="5" t="s">
        <v>12142</v>
      </c>
      <c r="BV6865" s="5" t="s">
        <v>3010</v>
      </c>
      <c r="BW6865" s="5" t="s">
        <v>2931</v>
      </c>
    </row>
    <row r="6866" spans="51:75" x14ac:dyDescent="0.3">
      <c r="AY6866" s="12" t="e">
        <f>VLOOKUP(C6866,#REF!, 2,FALSE)</f>
        <v>#REF!</v>
      </c>
      <c r="BM6866" s="5" t="s">
        <v>12143</v>
      </c>
      <c r="BN6866" s="5" t="s">
        <v>2982</v>
      </c>
      <c r="BO6866" s="5" t="s">
        <v>12028</v>
      </c>
      <c r="BU6866" s="5" t="s">
        <v>12143</v>
      </c>
      <c r="BV6866" s="5" t="s">
        <v>2982</v>
      </c>
      <c r="BW6866" s="5" t="s">
        <v>12028</v>
      </c>
    </row>
    <row r="6867" spans="51:75" x14ac:dyDescent="0.3">
      <c r="AY6867" s="12" t="e">
        <f>VLOOKUP(C6867,#REF!, 2,FALSE)</f>
        <v>#REF!</v>
      </c>
      <c r="BM6867" s="5" t="s">
        <v>12144</v>
      </c>
      <c r="BN6867" s="5" t="s">
        <v>1345</v>
      </c>
      <c r="BO6867" s="5" t="s">
        <v>5789</v>
      </c>
      <c r="BU6867" s="5" t="s">
        <v>12144</v>
      </c>
      <c r="BV6867" s="5" t="s">
        <v>1345</v>
      </c>
      <c r="BW6867" s="5" t="s">
        <v>5789</v>
      </c>
    </row>
    <row r="6868" spans="51:75" x14ac:dyDescent="0.3">
      <c r="AY6868" s="12" t="e">
        <f>VLOOKUP(C6868,#REF!, 2,FALSE)</f>
        <v>#REF!</v>
      </c>
      <c r="BM6868" s="5" t="s">
        <v>12145</v>
      </c>
      <c r="BN6868" s="5" t="s">
        <v>1142</v>
      </c>
      <c r="BO6868" s="5" t="s">
        <v>6126</v>
      </c>
      <c r="BU6868" s="5" t="s">
        <v>12145</v>
      </c>
      <c r="BV6868" s="5" t="s">
        <v>1142</v>
      </c>
      <c r="BW6868" s="5" t="s">
        <v>6126</v>
      </c>
    </row>
    <row r="6869" spans="51:75" x14ac:dyDescent="0.3">
      <c r="AY6869" s="12" t="e">
        <f>VLOOKUP(C6869,#REF!, 2,FALSE)</f>
        <v>#REF!</v>
      </c>
      <c r="BM6869" s="5" t="s">
        <v>12146</v>
      </c>
      <c r="BN6869" s="5" t="s">
        <v>2982</v>
      </c>
      <c r="BO6869" s="5" t="s">
        <v>3017</v>
      </c>
      <c r="BU6869" s="5" t="s">
        <v>12146</v>
      </c>
      <c r="BV6869" s="5" t="s">
        <v>2982</v>
      </c>
      <c r="BW6869" s="5" t="s">
        <v>3017</v>
      </c>
    </row>
    <row r="6870" spans="51:75" x14ac:dyDescent="0.3">
      <c r="AY6870" s="12" t="e">
        <f>VLOOKUP(C6870,#REF!, 2,FALSE)</f>
        <v>#REF!</v>
      </c>
      <c r="BM6870" s="5" t="s">
        <v>12147</v>
      </c>
      <c r="BN6870" s="5" t="s">
        <v>865</v>
      </c>
      <c r="BO6870" s="5" t="s">
        <v>12148</v>
      </c>
      <c r="BU6870" s="5" t="s">
        <v>12147</v>
      </c>
      <c r="BV6870" s="5" t="s">
        <v>865</v>
      </c>
      <c r="BW6870" s="5" t="s">
        <v>12148</v>
      </c>
    </row>
    <row r="6871" spans="51:75" x14ac:dyDescent="0.3">
      <c r="AY6871" s="12" t="e">
        <f>VLOOKUP(C6871,#REF!, 2,FALSE)</f>
        <v>#REF!</v>
      </c>
      <c r="BM6871" s="5" t="s">
        <v>12149</v>
      </c>
      <c r="BN6871" s="5" t="s">
        <v>997</v>
      </c>
      <c r="BO6871" s="5" t="s">
        <v>2986</v>
      </c>
      <c r="BU6871" s="5" t="s">
        <v>12149</v>
      </c>
      <c r="BV6871" s="5" t="s">
        <v>997</v>
      </c>
      <c r="BW6871" s="5" t="s">
        <v>2986</v>
      </c>
    </row>
    <row r="6872" spans="51:75" x14ac:dyDescent="0.3">
      <c r="AY6872" s="12" t="e">
        <f>VLOOKUP(C6872,#REF!, 2,FALSE)</f>
        <v>#REF!</v>
      </c>
      <c r="BM6872" s="5" t="s">
        <v>12150</v>
      </c>
      <c r="BN6872" s="5" t="s">
        <v>708</v>
      </c>
      <c r="BO6872" s="5" t="s">
        <v>3650</v>
      </c>
      <c r="BU6872" s="5" t="s">
        <v>12150</v>
      </c>
      <c r="BV6872" s="5" t="s">
        <v>708</v>
      </c>
      <c r="BW6872" s="5" t="s">
        <v>3650</v>
      </c>
    </row>
    <row r="6873" spans="51:75" x14ac:dyDescent="0.3">
      <c r="AY6873" s="12" t="e">
        <f>VLOOKUP(C6873,#REF!, 2,FALSE)</f>
        <v>#REF!</v>
      </c>
      <c r="BM6873" s="5" t="s">
        <v>12151</v>
      </c>
      <c r="BN6873" s="5" t="s">
        <v>3092</v>
      </c>
      <c r="BO6873" s="5" t="s">
        <v>8007</v>
      </c>
      <c r="BU6873" s="5" t="s">
        <v>12151</v>
      </c>
      <c r="BV6873" s="5" t="s">
        <v>3092</v>
      </c>
      <c r="BW6873" s="5" t="s">
        <v>8007</v>
      </c>
    </row>
    <row r="6874" spans="51:75" x14ac:dyDescent="0.3">
      <c r="AY6874" s="12" t="e">
        <f>VLOOKUP(C6874,#REF!, 2,FALSE)</f>
        <v>#REF!</v>
      </c>
      <c r="BM6874" s="5" t="s">
        <v>12152</v>
      </c>
      <c r="BN6874" s="5" t="s">
        <v>997</v>
      </c>
      <c r="BO6874" s="5" t="s">
        <v>5920</v>
      </c>
      <c r="BU6874" s="5" t="s">
        <v>12152</v>
      </c>
      <c r="BV6874" s="5" t="s">
        <v>997</v>
      </c>
      <c r="BW6874" s="5" t="s">
        <v>5920</v>
      </c>
    </row>
    <row r="6875" spans="51:75" x14ac:dyDescent="0.3">
      <c r="AY6875" s="12" t="e">
        <f>VLOOKUP(C6875,#REF!, 2,FALSE)</f>
        <v>#REF!</v>
      </c>
      <c r="BM6875" s="5" t="s">
        <v>12153</v>
      </c>
      <c r="BN6875" s="5" t="s">
        <v>943</v>
      </c>
      <c r="BO6875" s="5" t="s">
        <v>2986</v>
      </c>
      <c r="BU6875" s="5" t="s">
        <v>12153</v>
      </c>
      <c r="BV6875" s="5" t="s">
        <v>943</v>
      </c>
      <c r="BW6875" s="5" t="s">
        <v>2986</v>
      </c>
    </row>
    <row r="6876" spans="51:75" x14ac:dyDescent="0.3">
      <c r="AY6876" s="12" t="e">
        <f>VLOOKUP(C6876,#REF!, 2,FALSE)</f>
        <v>#REF!</v>
      </c>
      <c r="BM6876" s="5" t="s">
        <v>12154</v>
      </c>
      <c r="BN6876" s="5" t="s">
        <v>943</v>
      </c>
      <c r="BO6876" s="5" t="s">
        <v>2986</v>
      </c>
      <c r="BU6876" s="5" t="s">
        <v>12154</v>
      </c>
      <c r="BV6876" s="5" t="s">
        <v>943</v>
      </c>
      <c r="BW6876" s="5" t="s">
        <v>2986</v>
      </c>
    </row>
    <row r="6877" spans="51:75" x14ac:dyDescent="0.3">
      <c r="AY6877" s="12" t="e">
        <f>VLOOKUP(C6877,#REF!, 2,FALSE)</f>
        <v>#REF!</v>
      </c>
      <c r="BM6877" s="5" t="s">
        <v>12155</v>
      </c>
      <c r="BN6877" s="5" t="s">
        <v>3261</v>
      </c>
      <c r="BO6877" s="5" t="s">
        <v>12156</v>
      </c>
      <c r="BU6877" s="5" t="s">
        <v>12155</v>
      </c>
      <c r="BV6877" s="5" t="s">
        <v>3261</v>
      </c>
      <c r="BW6877" s="5" t="s">
        <v>12156</v>
      </c>
    </row>
    <row r="6878" spans="51:75" x14ac:dyDescent="0.3">
      <c r="AY6878" s="12" t="e">
        <f>VLOOKUP(C6878,#REF!, 2,FALSE)</f>
        <v>#REF!</v>
      </c>
      <c r="BM6878" s="5" t="s">
        <v>12157</v>
      </c>
      <c r="BN6878" s="5" t="s">
        <v>706</v>
      </c>
      <c r="BO6878" s="5" t="s">
        <v>2986</v>
      </c>
      <c r="BU6878" s="5" t="s">
        <v>12157</v>
      </c>
      <c r="BV6878" s="5" t="s">
        <v>706</v>
      </c>
      <c r="BW6878" s="5" t="s">
        <v>2986</v>
      </c>
    </row>
    <row r="6879" spans="51:75" x14ac:dyDescent="0.3">
      <c r="AY6879" s="12" t="e">
        <f>VLOOKUP(C6879,#REF!, 2,FALSE)</f>
        <v>#REF!</v>
      </c>
      <c r="BM6879" s="5" t="s">
        <v>2123</v>
      </c>
      <c r="BN6879" s="5" t="s">
        <v>3007</v>
      </c>
      <c r="BO6879" s="5" t="s">
        <v>3068</v>
      </c>
      <c r="BU6879" s="5" t="s">
        <v>2123</v>
      </c>
      <c r="BV6879" s="5" t="s">
        <v>3007</v>
      </c>
      <c r="BW6879" s="5" t="s">
        <v>3068</v>
      </c>
    </row>
    <row r="6880" spans="51:75" x14ac:dyDescent="0.3">
      <c r="AY6880" s="12" t="e">
        <f>VLOOKUP(C6880,#REF!, 2,FALSE)</f>
        <v>#REF!</v>
      </c>
      <c r="BM6880" s="5" t="s">
        <v>12158</v>
      </c>
      <c r="BN6880" s="5" t="s">
        <v>786</v>
      </c>
      <c r="BO6880" s="5" t="s">
        <v>2986</v>
      </c>
      <c r="BU6880" s="5" t="s">
        <v>12158</v>
      </c>
      <c r="BV6880" s="5" t="s">
        <v>786</v>
      </c>
      <c r="BW6880" s="5" t="s">
        <v>2986</v>
      </c>
    </row>
    <row r="6881" spans="51:75" x14ac:dyDescent="0.3">
      <c r="AY6881" s="12" t="e">
        <f>VLOOKUP(C6881,#REF!, 2,FALSE)</f>
        <v>#REF!</v>
      </c>
      <c r="BM6881" s="5" t="s">
        <v>2124</v>
      </c>
      <c r="BN6881" s="5" t="s">
        <v>3010</v>
      </c>
      <c r="BO6881" s="5" t="s">
        <v>1745</v>
      </c>
      <c r="BU6881" s="5" t="s">
        <v>2124</v>
      </c>
      <c r="BV6881" s="5" t="s">
        <v>3010</v>
      </c>
      <c r="BW6881" s="5" t="s">
        <v>1745</v>
      </c>
    </row>
    <row r="6882" spans="51:75" x14ac:dyDescent="0.3">
      <c r="AY6882" s="12" t="e">
        <f>VLOOKUP(C6882,#REF!, 2,FALSE)</f>
        <v>#REF!</v>
      </c>
      <c r="BM6882" s="5" t="s">
        <v>12159</v>
      </c>
      <c r="BN6882" s="5" t="s">
        <v>3261</v>
      </c>
      <c r="BO6882" s="5" t="s">
        <v>3990</v>
      </c>
      <c r="BU6882" s="5" t="s">
        <v>12159</v>
      </c>
      <c r="BV6882" s="5" t="s">
        <v>3261</v>
      </c>
      <c r="BW6882" s="5" t="s">
        <v>3990</v>
      </c>
    </row>
    <row r="6883" spans="51:75" x14ac:dyDescent="0.3">
      <c r="AY6883" s="12" t="e">
        <f>VLOOKUP(C6883,#REF!, 2,FALSE)</f>
        <v>#REF!</v>
      </c>
      <c r="BM6883" s="5" t="s">
        <v>12160</v>
      </c>
      <c r="BN6883" s="5" t="s">
        <v>1694</v>
      </c>
      <c r="BO6883" s="5" t="s">
        <v>2986</v>
      </c>
      <c r="BU6883" s="5" t="s">
        <v>12160</v>
      </c>
      <c r="BV6883" s="5" t="s">
        <v>1694</v>
      </c>
      <c r="BW6883" s="5" t="s">
        <v>2986</v>
      </c>
    </row>
    <row r="6884" spans="51:75" x14ac:dyDescent="0.3">
      <c r="AY6884" s="12" t="e">
        <f>VLOOKUP(C6884,#REF!, 2,FALSE)</f>
        <v>#REF!</v>
      </c>
      <c r="BM6884" s="5" t="s">
        <v>12161</v>
      </c>
      <c r="BN6884" s="5" t="s">
        <v>781</v>
      </c>
      <c r="BO6884" s="5" t="s">
        <v>5164</v>
      </c>
      <c r="BU6884" s="5" t="s">
        <v>12161</v>
      </c>
      <c r="BV6884" s="5" t="s">
        <v>781</v>
      </c>
      <c r="BW6884" s="5" t="s">
        <v>5164</v>
      </c>
    </row>
    <row r="6885" spans="51:75" x14ac:dyDescent="0.3">
      <c r="AY6885" s="12" t="e">
        <f>VLOOKUP(C6885,#REF!, 2,FALSE)</f>
        <v>#REF!</v>
      </c>
      <c r="BM6885" s="5" t="s">
        <v>12162</v>
      </c>
      <c r="BN6885" s="5" t="s">
        <v>3261</v>
      </c>
      <c r="BO6885" s="5" t="s">
        <v>2773</v>
      </c>
      <c r="BU6885" s="5" t="s">
        <v>12162</v>
      </c>
      <c r="BV6885" s="5" t="s">
        <v>3261</v>
      </c>
      <c r="BW6885" s="5" t="s">
        <v>2773</v>
      </c>
    </row>
    <row r="6886" spans="51:75" x14ac:dyDescent="0.3">
      <c r="AY6886" s="12" t="e">
        <f>VLOOKUP(C6886,#REF!, 2,FALSE)</f>
        <v>#REF!</v>
      </c>
      <c r="BM6886" s="5" t="s">
        <v>12163</v>
      </c>
      <c r="BN6886" s="5" t="s">
        <v>3010</v>
      </c>
      <c r="BO6886" s="5" t="s">
        <v>2773</v>
      </c>
      <c r="BU6886" s="5" t="s">
        <v>12163</v>
      </c>
      <c r="BV6886" s="5" t="s">
        <v>3010</v>
      </c>
      <c r="BW6886" s="5" t="s">
        <v>2773</v>
      </c>
    </row>
    <row r="6887" spans="51:75" x14ac:dyDescent="0.3">
      <c r="AY6887" s="12" t="e">
        <f>VLOOKUP(C6887,#REF!, 2,FALSE)</f>
        <v>#REF!</v>
      </c>
      <c r="BM6887" s="5" t="s">
        <v>12164</v>
      </c>
      <c r="BN6887" s="5" t="s">
        <v>943</v>
      </c>
      <c r="BO6887" s="5" t="s">
        <v>10275</v>
      </c>
      <c r="BU6887" s="5" t="s">
        <v>12164</v>
      </c>
      <c r="BV6887" s="5" t="s">
        <v>943</v>
      </c>
      <c r="BW6887" s="5" t="s">
        <v>10275</v>
      </c>
    </row>
    <row r="6888" spans="51:75" x14ac:dyDescent="0.3">
      <c r="AY6888" s="12" t="e">
        <f>VLOOKUP(C6888,#REF!, 2,FALSE)</f>
        <v>#REF!</v>
      </c>
      <c r="BM6888" s="5" t="s">
        <v>12165</v>
      </c>
      <c r="BN6888" s="5" t="s">
        <v>17000</v>
      </c>
      <c r="BO6888" s="5" t="s">
        <v>8827</v>
      </c>
      <c r="BU6888" s="5" t="s">
        <v>12165</v>
      </c>
      <c r="BV6888" s="5" t="s">
        <v>17000</v>
      </c>
      <c r="BW6888" s="5" t="s">
        <v>8827</v>
      </c>
    </row>
    <row r="6889" spans="51:75" x14ac:dyDescent="0.3">
      <c r="AY6889" s="12" t="e">
        <f>VLOOKUP(C6889,#REF!, 2,FALSE)</f>
        <v>#REF!</v>
      </c>
      <c r="BM6889" s="5" t="s">
        <v>12166</v>
      </c>
      <c r="BN6889" s="5" t="s">
        <v>1142</v>
      </c>
      <c r="BO6889" s="5" t="s">
        <v>9115</v>
      </c>
      <c r="BU6889" s="5" t="s">
        <v>12166</v>
      </c>
      <c r="BV6889" s="5" t="s">
        <v>1142</v>
      </c>
      <c r="BW6889" s="5" t="s">
        <v>9115</v>
      </c>
    </row>
    <row r="6890" spans="51:75" x14ac:dyDescent="0.3">
      <c r="AY6890" s="12" t="e">
        <f>VLOOKUP(C6890,#REF!, 2,FALSE)</f>
        <v>#REF!</v>
      </c>
      <c r="BM6890" s="5" t="s">
        <v>2125</v>
      </c>
      <c r="BN6890" s="5" t="s">
        <v>734</v>
      </c>
      <c r="BO6890" s="5" t="s">
        <v>2986</v>
      </c>
      <c r="BU6890" s="5" t="s">
        <v>2125</v>
      </c>
      <c r="BV6890" s="5" t="s">
        <v>734</v>
      </c>
      <c r="BW6890" s="5" t="s">
        <v>2986</v>
      </c>
    </row>
    <row r="6891" spans="51:75" x14ac:dyDescent="0.3">
      <c r="AY6891" s="12" t="e">
        <f>VLOOKUP(C6891,#REF!, 2,FALSE)</f>
        <v>#REF!</v>
      </c>
      <c r="BM6891" s="5" t="s">
        <v>12167</v>
      </c>
      <c r="BN6891" s="5" t="s">
        <v>3210</v>
      </c>
      <c r="BO6891" s="5" t="s">
        <v>3239</v>
      </c>
      <c r="BU6891" s="5" t="s">
        <v>12167</v>
      </c>
      <c r="BV6891" s="5" t="s">
        <v>3210</v>
      </c>
      <c r="BW6891" s="5" t="s">
        <v>3239</v>
      </c>
    </row>
    <row r="6892" spans="51:75" x14ac:dyDescent="0.3">
      <c r="AY6892" s="12" t="e">
        <f>VLOOKUP(C6892,#REF!, 2,FALSE)</f>
        <v>#REF!</v>
      </c>
      <c r="BM6892" s="5" t="s">
        <v>12168</v>
      </c>
      <c r="BN6892" s="5" t="s">
        <v>3092</v>
      </c>
      <c r="BO6892" s="5" t="s">
        <v>2986</v>
      </c>
      <c r="BU6892" s="5" t="s">
        <v>12168</v>
      </c>
      <c r="BV6892" s="5" t="s">
        <v>3092</v>
      </c>
      <c r="BW6892" s="5" t="s">
        <v>2986</v>
      </c>
    </row>
    <row r="6893" spans="51:75" x14ac:dyDescent="0.3">
      <c r="AY6893" s="12" t="e">
        <f>VLOOKUP(C6893,#REF!, 2,FALSE)</f>
        <v>#REF!</v>
      </c>
      <c r="BM6893" s="5" t="s">
        <v>12169</v>
      </c>
      <c r="BN6893" s="5" t="s">
        <v>1142</v>
      </c>
      <c r="BO6893" s="5" t="s">
        <v>12170</v>
      </c>
      <c r="BU6893" s="5" t="s">
        <v>12169</v>
      </c>
      <c r="BV6893" s="5" t="s">
        <v>1142</v>
      </c>
      <c r="BW6893" s="5" t="s">
        <v>12170</v>
      </c>
    </row>
    <row r="6894" spans="51:75" x14ac:dyDescent="0.3">
      <c r="AY6894" s="12" t="e">
        <f>VLOOKUP(C6894,#REF!, 2,FALSE)</f>
        <v>#REF!</v>
      </c>
      <c r="BM6894" s="5" t="s">
        <v>12171</v>
      </c>
      <c r="BN6894" s="5" t="s">
        <v>3092</v>
      </c>
      <c r="BO6894" s="5" t="s">
        <v>2986</v>
      </c>
      <c r="BU6894" s="5" t="s">
        <v>12171</v>
      </c>
      <c r="BV6894" s="5" t="s">
        <v>3092</v>
      </c>
      <c r="BW6894" s="5" t="s">
        <v>2986</v>
      </c>
    </row>
    <row r="6895" spans="51:75" x14ac:dyDescent="0.3">
      <c r="AY6895" s="12" t="e">
        <f>VLOOKUP(C6895,#REF!, 2,FALSE)</f>
        <v>#REF!</v>
      </c>
      <c r="BM6895" s="5" t="s">
        <v>12172</v>
      </c>
      <c r="BN6895" s="5" t="s">
        <v>627</v>
      </c>
      <c r="BO6895" s="5" t="s">
        <v>2645</v>
      </c>
      <c r="BU6895" s="5" t="s">
        <v>12172</v>
      </c>
      <c r="BV6895" s="5" t="s">
        <v>627</v>
      </c>
      <c r="BW6895" s="5" t="s">
        <v>2645</v>
      </c>
    </row>
    <row r="6896" spans="51:75" x14ac:dyDescent="0.3">
      <c r="AY6896" s="12" t="e">
        <f>VLOOKUP(C6896,#REF!, 2,FALSE)</f>
        <v>#REF!</v>
      </c>
      <c r="BM6896" s="5" t="s">
        <v>12173</v>
      </c>
      <c r="BN6896" s="5" t="s">
        <v>855</v>
      </c>
      <c r="BO6896" s="5" t="s">
        <v>2986</v>
      </c>
      <c r="BU6896" s="5" t="s">
        <v>12173</v>
      </c>
      <c r="BV6896" s="5" t="s">
        <v>855</v>
      </c>
      <c r="BW6896" s="5" t="s">
        <v>2986</v>
      </c>
    </row>
    <row r="6897" spans="51:75" x14ac:dyDescent="0.3">
      <c r="AY6897" s="12" t="e">
        <f>VLOOKUP(C6897,#REF!, 2,FALSE)</f>
        <v>#REF!</v>
      </c>
      <c r="BM6897" s="5" t="s">
        <v>12174</v>
      </c>
      <c r="BN6897" s="5" t="s">
        <v>3050</v>
      </c>
      <c r="BO6897" s="5" t="s">
        <v>2986</v>
      </c>
      <c r="BU6897" s="5" t="s">
        <v>12174</v>
      </c>
      <c r="BV6897" s="5" t="s">
        <v>3050</v>
      </c>
      <c r="BW6897" s="5" t="s">
        <v>2986</v>
      </c>
    </row>
    <row r="6898" spans="51:75" x14ac:dyDescent="0.3">
      <c r="AY6898" s="12" t="e">
        <f>VLOOKUP(C6898,#REF!, 2,FALSE)</f>
        <v>#REF!</v>
      </c>
      <c r="BM6898" s="5" t="s">
        <v>12175</v>
      </c>
      <c r="BN6898" s="5" t="s">
        <v>1142</v>
      </c>
      <c r="BO6898" s="5" t="s">
        <v>2986</v>
      </c>
      <c r="BU6898" s="5" t="s">
        <v>12175</v>
      </c>
      <c r="BV6898" s="5" t="s">
        <v>1142</v>
      </c>
      <c r="BW6898" s="5" t="s">
        <v>2986</v>
      </c>
    </row>
    <row r="6899" spans="51:75" x14ac:dyDescent="0.3">
      <c r="AY6899" s="12" t="e">
        <f>VLOOKUP(C6899,#REF!, 2,FALSE)</f>
        <v>#REF!</v>
      </c>
      <c r="BM6899" s="5" t="s">
        <v>12176</v>
      </c>
      <c r="BN6899" s="5" t="s">
        <v>627</v>
      </c>
      <c r="BO6899" s="5" t="s">
        <v>12177</v>
      </c>
      <c r="BU6899" s="5" t="s">
        <v>12176</v>
      </c>
      <c r="BV6899" s="5" t="s">
        <v>627</v>
      </c>
      <c r="BW6899" s="5" t="s">
        <v>12177</v>
      </c>
    </row>
    <row r="6900" spans="51:75" x14ac:dyDescent="0.3">
      <c r="AY6900" s="12" t="e">
        <f>VLOOKUP(C6900,#REF!, 2,FALSE)</f>
        <v>#REF!</v>
      </c>
      <c r="BM6900" s="5" t="s">
        <v>12178</v>
      </c>
      <c r="BN6900" s="5" t="s">
        <v>616</v>
      </c>
      <c r="BO6900" s="5" t="s">
        <v>2986</v>
      </c>
      <c r="BU6900" s="5" t="s">
        <v>12178</v>
      </c>
      <c r="BV6900" s="5" t="s">
        <v>616</v>
      </c>
      <c r="BW6900" s="5" t="s">
        <v>2986</v>
      </c>
    </row>
    <row r="6901" spans="51:75" x14ac:dyDescent="0.3">
      <c r="AY6901" s="12" t="e">
        <f>VLOOKUP(C6901,#REF!, 2,FALSE)</f>
        <v>#REF!</v>
      </c>
      <c r="BM6901" s="5" t="s">
        <v>12179</v>
      </c>
      <c r="BN6901" s="5" t="s">
        <v>1016</v>
      </c>
      <c r="BO6901" s="5" t="s">
        <v>2986</v>
      </c>
      <c r="BU6901" s="5" t="s">
        <v>12179</v>
      </c>
      <c r="BV6901" s="5" t="s">
        <v>1016</v>
      </c>
      <c r="BW6901" s="5" t="s">
        <v>2986</v>
      </c>
    </row>
    <row r="6902" spans="51:75" x14ac:dyDescent="0.3">
      <c r="AY6902" s="12" t="e">
        <f>VLOOKUP(C6902,#REF!, 2,FALSE)</f>
        <v>#REF!</v>
      </c>
      <c r="BM6902" s="5" t="s">
        <v>12180</v>
      </c>
      <c r="BN6902" s="5" t="s">
        <v>1142</v>
      </c>
      <c r="BO6902" s="5" t="s">
        <v>12181</v>
      </c>
      <c r="BU6902" s="5" t="s">
        <v>12180</v>
      </c>
      <c r="BV6902" s="5" t="s">
        <v>1142</v>
      </c>
      <c r="BW6902" s="5" t="s">
        <v>12181</v>
      </c>
    </row>
    <row r="6903" spans="51:75" x14ac:dyDescent="0.3">
      <c r="AY6903" s="12" t="e">
        <f>VLOOKUP(C6903,#REF!, 2,FALSE)</f>
        <v>#REF!</v>
      </c>
      <c r="BM6903" s="5" t="s">
        <v>12182</v>
      </c>
      <c r="BN6903" s="5" t="s">
        <v>672</v>
      </c>
      <c r="BO6903" s="5" t="s">
        <v>5574</v>
      </c>
      <c r="BU6903" s="5" t="s">
        <v>12182</v>
      </c>
      <c r="BV6903" s="5" t="s">
        <v>672</v>
      </c>
      <c r="BW6903" s="5" t="s">
        <v>5574</v>
      </c>
    </row>
    <row r="6904" spans="51:75" x14ac:dyDescent="0.3">
      <c r="AY6904" s="12" t="e">
        <f>VLOOKUP(C6904,#REF!, 2,FALSE)</f>
        <v>#REF!</v>
      </c>
      <c r="BM6904" s="5" t="s">
        <v>12183</v>
      </c>
      <c r="BN6904" s="5" t="s">
        <v>661</v>
      </c>
      <c r="BO6904" s="5" t="s">
        <v>12184</v>
      </c>
      <c r="BU6904" s="5" t="s">
        <v>12183</v>
      </c>
      <c r="BV6904" s="5" t="s">
        <v>661</v>
      </c>
      <c r="BW6904" s="5" t="s">
        <v>12184</v>
      </c>
    </row>
    <row r="6905" spans="51:75" x14ac:dyDescent="0.3">
      <c r="AY6905" s="12" t="e">
        <f>VLOOKUP(C6905,#REF!, 2,FALSE)</f>
        <v>#REF!</v>
      </c>
      <c r="BM6905" s="5" t="s">
        <v>12185</v>
      </c>
      <c r="BN6905" s="5" t="s">
        <v>661</v>
      </c>
      <c r="BO6905" s="5" t="s">
        <v>12186</v>
      </c>
      <c r="BU6905" s="5" t="s">
        <v>12185</v>
      </c>
      <c r="BV6905" s="5" t="s">
        <v>661</v>
      </c>
      <c r="BW6905" s="5" t="s">
        <v>12186</v>
      </c>
    </row>
    <row r="6906" spans="51:75" x14ac:dyDescent="0.3">
      <c r="AY6906" s="12" t="e">
        <f>VLOOKUP(C6906,#REF!, 2,FALSE)</f>
        <v>#REF!</v>
      </c>
      <c r="BM6906" s="5" t="s">
        <v>12187</v>
      </c>
      <c r="BN6906" s="5" t="s">
        <v>658</v>
      </c>
      <c r="BO6906" s="5" t="s">
        <v>2650</v>
      </c>
      <c r="BU6906" s="5" t="s">
        <v>12187</v>
      </c>
      <c r="BV6906" s="5" t="s">
        <v>658</v>
      </c>
      <c r="BW6906" s="5" t="s">
        <v>2650</v>
      </c>
    </row>
    <row r="6907" spans="51:75" x14ac:dyDescent="0.3">
      <c r="AY6907" s="12" t="e">
        <f>VLOOKUP(C6907,#REF!, 2,FALSE)</f>
        <v>#REF!</v>
      </c>
      <c r="BM6907" s="5" t="s">
        <v>419</v>
      </c>
      <c r="BN6907" s="5" t="s">
        <v>672</v>
      </c>
      <c r="BO6907" s="5" t="s">
        <v>12122</v>
      </c>
      <c r="BU6907" s="5" t="s">
        <v>419</v>
      </c>
      <c r="BV6907" s="5" t="s">
        <v>672</v>
      </c>
      <c r="BW6907" s="5" t="s">
        <v>12122</v>
      </c>
    </row>
    <row r="6908" spans="51:75" x14ac:dyDescent="0.3">
      <c r="AY6908" s="12" t="e">
        <f>VLOOKUP(C6908,#REF!, 2,FALSE)</f>
        <v>#REF!</v>
      </c>
      <c r="BM6908" s="5" t="s">
        <v>12188</v>
      </c>
      <c r="BN6908" s="5" t="s">
        <v>3010</v>
      </c>
      <c r="BO6908" s="5" t="s">
        <v>12189</v>
      </c>
      <c r="BU6908" s="5" t="s">
        <v>12188</v>
      </c>
      <c r="BV6908" s="5" t="s">
        <v>3010</v>
      </c>
      <c r="BW6908" s="5" t="s">
        <v>12189</v>
      </c>
    </row>
    <row r="6909" spans="51:75" x14ac:dyDescent="0.3">
      <c r="AY6909" s="12" t="e">
        <f>VLOOKUP(C6909,#REF!, 2,FALSE)</f>
        <v>#REF!</v>
      </c>
      <c r="BM6909" s="5" t="s">
        <v>2128</v>
      </c>
      <c r="BN6909" s="5" t="s">
        <v>658</v>
      </c>
      <c r="BO6909" s="5" t="s">
        <v>3075</v>
      </c>
      <c r="BU6909" s="5" t="s">
        <v>2128</v>
      </c>
      <c r="BV6909" s="5" t="s">
        <v>658</v>
      </c>
      <c r="BW6909" s="5" t="s">
        <v>3075</v>
      </c>
    </row>
    <row r="6910" spans="51:75" x14ac:dyDescent="0.3">
      <c r="AY6910" s="12" t="e">
        <f>VLOOKUP(C6910,#REF!, 2,FALSE)</f>
        <v>#REF!</v>
      </c>
      <c r="BM6910" s="5" t="s">
        <v>12190</v>
      </c>
      <c r="BN6910" s="5" t="s">
        <v>3010</v>
      </c>
      <c r="BO6910" s="5" t="s">
        <v>12191</v>
      </c>
      <c r="BU6910" s="5" t="s">
        <v>12190</v>
      </c>
      <c r="BV6910" s="5" t="s">
        <v>3010</v>
      </c>
      <c r="BW6910" s="5" t="s">
        <v>12191</v>
      </c>
    </row>
    <row r="6911" spans="51:75" x14ac:dyDescent="0.3">
      <c r="AY6911" s="12" t="e">
        <f>VLOOKUP(C6911,#REF!, 2,FALSE)</f>
        <v>#REF!</v>
      </c>
      <c r="BM6911" s="5" t="s">
        <v>12192</v>
      </c>
      <c r="BN6911" s="5" t="s">
        <v>3261</v>
      </c>
      <c r="BO6911" s="5" t="s">
        <v>12193</v>
      </c>
      <c r="BU6911" s="5" t="s">
        <v>12192</v>
      </c>
      <c r="BV6911" s="5" t="s">
        <v>3261</v>
      </c>
      <c r="BW6911" s="5" t="s">
        <v>12193</v>
      </c>
    </row>
    <row r="6912" spans="51:75" x14ac:dyDescent="0.3">
      <c r="AY6912" s="12" t="e">
        <f>VLOOKUP(C6912,#REF!, 2,FALSE)</f>
        <v>#REF!</v>
      </c>
      <c r="BM6912" s="5" t="s">
        <v>12194</v>
      </c>
      <c r="BN6912" s="5" t="s">
        <v>3261</v>
      </c>
      <c r="BO6912" s="5" t="s">
        <v>12195</v>
      </c>
      <c r="BU6912" s="5" t="s">
        <v>12194</v>
      </c>
      <c r="BV6912" s="5" t="s">
        <v>3261</v>
      </c>
      <c r="BW6912" s="5" t="s">
        <v>12195</v>
      </c>
    </row>
    <row r="6913" spans="51:75" x14ac:dyDescent="0.3">
      <c r="AY6913" s="12" t="e">
        <f>VLOOKUP(C6913,#REF!, 2,FALSE)</f>
        <v>#REF!</v>
      </c>
      <c r="BM6913" s="5" t="s">
        <v>12196</v>
      </c>
      <c r="BN6913" s="5" t="s">
        <v>3261</v>
      </c>
      <c r="BO6913" s="5" t="s">
        <v>2986</v>
      </c>
      <c r="BU6913" s="5" t="s">
        <v>12196</v>
      </c>
      <c r="BV6913" s="5" t="s">
        <v>3261</v>
      </c>
      <c r="BW6913" s="5" t="s">
        <v>2986</v>
      </c>
    </row>
    <row r="6914" spans="51:75" x14ac:dyDescent="0.3">
      <c r="AY6914" s="12" t="e">
        <f>VLOOKUP(C6914,#REF!, 2,FALSE)</f>
        <v>#REF!</v>
      </c>
      <c r="BM6914" s="5" t="s">
        <v>12197</v>
      </c>
      <c r="BN6914" s="5" t="s">
        <v>3050</v>
      </c>
      <c r="BO6914" s="5" t="s">
        <v>2986</v>
      </c>
      <c r="BU6914" s="5" t="s">
        <v>12197</v>
      </c>
      <c r="BV6914" s="5" t="s">
        <v>3050</v>
      </c>
      <c r="BW6914" s="5" t="s">
        <v>2986</v>
      </c>
    </row>
    <row r="6915" spans="51:75" x14ac:dyDescent="0.3">
      <c r="AY6915" s="12" t="e">
        <f>VLOOKUP(C6915,#REF!, 2,FALSE)</f>
        <v>#REF!</v>
      </c>
      <c r="BM6915" s="5" t="s">
        <v>12198</v>
      </c>
      <c r="BN6915" s="5" t="s">
        <v>1142</v>
      </c>
      <c r="BO6915" s="5" t="s">
        <v>7150</v>
      </c>
      <c r="BU6915" s="5" t="s">
        <v>12198</v>
      </c>
      <c r="BV6915" s="5" t="s">
        <v>1142</v>
      </c>
      <c r="BW6915" s="5" t="s">
        <v>7150</v>
      </c>
    </row>
    <row r="6916" spans="51:75" x14ac:dyDescent="0.3">
      <c r="AY6916" s="12" t="e">
        <f>VLOOKUP(C6916,#REF!, 2,FALSE)</f>
        <v>#REF!</v>
      </c>
      <c r="BM6916" s="5" t="s">
        <v>12199</v>
      </c>
      <c r="BN6916" s="5" t="s">
        <v>672</v>
      </c>
      <c r="BO6916" s="5" t="s">
        <v>1337</v>
      </c>
      <c r="BU6916" s="5" t="s">
        <v>12199</v>
      </c>
      <c r="BV6916" s="5" t="s">
        <v>672</v>
      </c>
      <c r="BW6916" s="5" t="s">
        <v>1337</v>
      </c>
    </row>
    <row r="6917" spans="51:75" x14ac:dyDescent="0.3">
      <c r="AY6917" s="12" t="e">
        <f>VLOOKUP(C6917,#REF!, 2,FALSE)</f>
        <v>#REF!</v>
      </c>
      <c r="BM6917" s="5" t="s">
        <v>12200</v>
      </c>
      <c r="BN6917" s="5" t="s">
        <v>865</v>
      </c>
      <c r="BO6917" s="5" t="s">
        <v>2986</v>
      </c>
      <c r="BU6917" s="5" t="s">
        <v>12200</v>
      </c>
      <c r="BV6917" s="5" t="s">
        <v>865</v>
      </c>
      <c r="BW6917" s="5" t="s">
        <v>2986</v>
      </c>
    </row>
    <row r="6918" spans="51:75" x14ac:dyDescent="0.3">
      <c r="AY6918" s="12" t="e">
        <f>VLOOKUP(C6918,#REF!, 2,FALSE)</f>
        <v>#REF!</v>
      </c>
      <c r="BM6918" s="5" t="s">
        <v>12201</v>
      </c>
      <c r="BN6918" s="5" t="s">
        <v>3210</v>
      </c>
      <c r="BO6918" s="5" t="s">
        <v>12202</v>
      </c>
      <c r="BU6918" s="5" t="s">
        <v>12201</v>
      </c>
      <c r="BV6918" s="5" t="s">
        <v>3210</v>
      </c>
      <c r="BW6918" s="5" t="s">
        <v>12202</v>
      </c>
    </row>
    <row r="6919" spans="51:75" x14ac:dyDescent="0.3">
      <c r="AY6919" s="12" t="e">
        <f>VLOOKUP(C6919,#REF!, 2,FALSE)</f>
        <v>#REF!</v>
      </c>
      <c r="BM6919" s="5" t="s">
        <v>12203</v>
      </c>
      <c r="BN6919" s="5" t="s">
        <v>627</v>
      </c>
      <c r="BO6919" s="5" t="s">
        <v>2986</v>
      </c>
      <c r="BU6919" s="5" t="s">
        <v>12203</v>
      </c>
      <c r="BV6919" s="5" t="s">
        <v>627</v>
      </c>
      <c r="BW6919" s="5" t="s">
        <v>2986</v>
      </c>
    </row>
    <row r="6920" spans="51:75" x14ac:dyDescent="0.3">
      <c r="AY6920" s="12" t="e">
        <f>VLOOKUP(C6920,#REF!, 2,FALSE)</f>
        <v>#REF!</v>
      </c>
      <c r="BM6920" s="5" t="s">
        <v>12204</v>
      </c>
      <c r="BN6920" s="5" t="s">
        <v>664</v>
      </c>
      <c r="BO6920" s="5" t="s">
        <v>4467</v>
      </c>
      <c r="BU6920" s="5" t="s">
        <v>12204</v>
      </c>
      <c r="BV6920" s="5" t="s">
        <v>664</v>
      </c>
      <c r="BW6920" s="5" t="s">
        <v>4467</v>
      </c>
    </row>
    <row r="6921" spans="51:75" x14ac:dyDescent="0.3">
      <c r="AY6921" s="12" t="e">
        <f>VLOOKUP(C6921,#REF!, 2,FALSE)</f>
        <v>#REF!</v>
      </c>
      <c r="BM6921" s="5" t="s">
        <v>12205</v>
      </c>
      <c r="BN6921" s="5" t="s">
        <v>625</v>
      </c>
      <c r="BO6921" s="5" t="s">
        <v>2645</v>
      </c>
      <c r="BU6921" s="5" t="s">
        <v>12205</v>
      </c>
      <c r="BV6921" s="5" t="s">
        <v>625</v>
      </c>
      <c r="BW6921" s="5" t="s">
        <v>2645</v>
      </c>
    </row>
    <row r="6922" spans="51:75" x14ac:dyDescent="0.3">
      <c r="AY6922" s="12" t="e">
        <f>VLOOKUP(C6922,#REF!, 2,FALSE)</f>
        <v>#REF!</v>
      </c>
      <c r="BM6922" s="5" t="s">
        <v>12206</v>
      </c>
      <c r="BN6922" s="5" t="s">
        <v>708</v>
      </c>
      <c r="BO6922" s="5" t="s">
        <v>1751</v>
      </c>
      <c r="BU6922" s="5" t="s">
        <v>12206</v>
      </c>
      <c r="BV6922" s="5" t="s">
        <v>708</v>
      </c>
      <c r="BW6922" s="5" t="s">
        <v>1751</v>
      </c>
    </row>
    <row r="6923" spans="51:75" x14ac:dyDescent="0.3">
      <c r="AY6923" s="12" t="e">
        <f>VLOOKUP(C6923,#REF!, 2,FALSE)</f>
        <v>#REF!</v>
      </c>
      <c r="BM6923" s="5" t="s">
        <v>12207</v>
      </c>
      <c r="BN6923" s="5" t="s">
        <v>708</v>
      </c>
      <c r="BO6923" s="5" t="s">
        <v>2650</v>
      </c>
      <c r="BU6923" s="5" t="s">
        <v>12207</v>
      </c>
      <c r="BV6923" s="5" t="s">
        <v>708</v>
      </c>
      <c r="BW6923" s="5" t="s">
        <v>2650</v>
      </c>
    </row>
    <row r="6924" spans="51:75" x14ac:dyDescent="0.3">
      <c r="AY6924" s="12" t="e">
        <f>VLOOKUP(C6924,#REF!, 2,FALSE)</f>
        <v>#REF!</v>
      </c>
      <c r="BM6924" s="5" t="s">
        <v>12208</v>
      </c>
      <c r="BN6924" s="5" t="s">
        <v>660</v>
      </c>
      <c r="BO6924" s="5" t="s">
        <v>631</v>
      </c>
      <c r="BU6924" s="5" t="s">
        <v>12208</v>
      </c>
      <c r="BV6924" s="5" t="s">
        <v>660</v>
      </c>
      <c r="BW6924" s="5" t="s">
        <v>631</v>
      </c>
    </row>
    <row r="6925" spans="51:75" x14ac:dyDescent="0.3">
      <c r="AY6925" s="12" t="e">
        <f>VLOOKUP(C6925,#REF!, 2,FALSE)</f>
        <v>#REF!</v>
      </c>
      <c r="BM6925" s="5" t="s">
        <v>12209</v>
      </c>
      <c r="BN6925" s="5" t="s">
        <v>2986</v>
      </c>
      <c r="BO6925" s="5" t="s">
        <v>2986</v>
      </c>
      <c r="BU6925" s="5" t="s">
        <v>12209</v>
      </c>
      <c r="BV6925" s="5" t="s">
        <v>2986</v>
      </c>
      <c r="BW6925" s="5" t="s">
        <v>2986</v>
      </c>
    </row>
    <row r="6926" spans="51:75" x14ac:dyDescent="0.3">
      <c r="AY6926" s="12" t="e">
        <f>VLOOKUP(C6926,#REF!, 2,FALSE)</f>
        <v>#REF!</v>
      </c>
      <c r="BM6926" s="5" t="s">
        <v>12210</v>
      </c>
      <c r="BN6926" s="5" t="s">
        <v>664</v>
      </c>
      <c r="BO6926" s="5" t="s">
        <v>2986</v>
      </c>
      <c r="BU6926" s="5" t="s">
        <v>12210</v>
      </c>
      <c r="BV6926" s="5" t="s">
        <v>664</v>
      </c>
      <c r="BW6926" s="5" t="s">
        <v>2986</v>
      </c>
    </row>
    <row r="6927" spans="51:75" x14ac:dyDescent="0.3">
      <c r="AY6927" s="12" t="e">
        <f>VLOOKUP(C6927,#REF!, 2,FALSE)</f>
        <v>#REF!</v>
      </c>
      <c r="BM6927" s="5" t="s">
        <v>12211</v>
      </c>
      <c r="BN6927" s="5" t="s">
        <v>739</v>
      </c>
      <c r="BO6927" s="5" t="s">
        <v>2986</v>
      </c>
      <c r="BU6927" s="5" t="s">
        <v>12211</v>
      </c>
      <c r="BV6927" s="5" t="s">
        <v>739</v>
      </c>
      <c r="BW6927" s="5" t="s">
        <v>2986</v>
      </c>
    </row>
    <row r="6928" spans="51:75" x14ac:dyDescent="0.3">
      <c r="AY6928" s="12" t="e">
        <f>VLOOKUP(C6928,#REF!, 2,FALSE)</f>
        <v>#REF!</v>
      </c>
      <c r="BM6928" s="5" t="s">
        <v>12212</v>
      </c>
      <c r="BN6928" s="5" t="s">
        <v>718</v>
      </c>
      <c r="BO6928" s="5" t="s">
        <v>12213</v>
      </c>
      <c r="BU6928" s="5" t="s">
        <v>12212</v>
      </c>
      <c r="BV6928" s="5" t="s">
        <v>718</v>
      </c>
      <c r="BW6928" s="5" t="s">
        <v>12213</v>
      </c>
    </row>
    <row r="6929" spans="51:75" x14ac:dyDescent="0.3">
      <c r="AY6929" s="12" t="e">
        <f>VLOOKUP(C6929,#REF!, 2,FALSE)</f>
        <v>#REF!</v>
      </c>
      <c r="BM6929" s="5" t="s">
        <v>12214</v>
      </c>
      <c r="BN6929" s="5" t="s">
        <v>945</v>
      </c>
      <c r="BO6929" s="5" t="s">
        <v>2986</v>
      </c>
      <c r="BU6929" s="5" t="s">
        <v>12214</v>
      </c>
      <c r="BV6929" s="5" t="s">
        <v>945</v>
      </c>
      <c r="BW6929" s="5" t="s">
        <v>2986</v>
      </c>
    </row>
    <row r="6930" spans="51:75" x14ac:dyDescent="0.3">
      <c r="AY6930" s="12" t="e">
        <f>VLOOKUP(C6930,#REF!, 2,FALSE)</f>
        <v>#REF!</v>
      </c>
      <c r="BM6930" s="5" t="s">
        <v>12215</v>
      </c>
      <c r="BN6930" s="5" t="s">
        <v>17000</v>
      </c>
      <c r="BO6930" s="5" t="s">
        <v>6430</v>
      </c>
      <c r="BU6930" s="5" t="s">
        <v>12215</v>
      </c>
      <c r="BV6930" s="5" t="s">
        <v>17000</v>
      </c>
      <c r="BW6930" s="5" t="s">
        <v>6430</v>
      </c>
    </row>
    <row r="6931" spans="51:75" x14ac:dyDescent="0.3">
      <c r="AY6931" s="12" t="e">
        <f>VLOOKUP(C6931,#REF!, 2,FALSE)</f>
        <v>#REF!</v>
      </c>
      <c r="BM6931" s="5" t="s">
        <v>12216</v>
      </c>
      <c r="BN6931" s="5" t="s">
        <v>17000</v>
      </c>
      <c r="BO6931" s="5" t="s">
        <v>12217</v>
      </c>
      <c r="BU6931" s="5" t="s">
        <v>12216</v>
      </c>
      <c r="BV6931" s="5" t="s">
        <v>17000</v>
      </c>
      <c r="BW6931" s="5" t="s">
        <v>12217</v>
      </c>
    </row>
    <row r="6932" spans="51:75" x14ac:dyDescent="0.3">
      <c r="AY6932" s="12" t="e">
        <f>VLOOKUP(C6932,#REF!, 2,FALSE)</f>
        <v>#REF!</v>
      </c>
      <c r="BM6932" s="5" t="s">
        <v>12218</v>
      </c>
      <c r="BN6932" s="5" t="s">
        <v>17000</v>
      </c>
      <c r="BO6932" s="5" t="s">
        <v>3765</v>
      </c>
      <c r="BU6932" s="5" t="s">
        <v>12218</v>
      </c>
      <c r="BV6932" s="5" t="s">
        <v>17000</v>
      </c>
      <c r="BW6932" s="5" t="s">
        <v>3765</v>
      </c>
    </row>
    <row r="6933" spans="51:75" x14ac:dyDescent="0.3">
      <c r="AY6933" s="12" t="e">
        <f>VLOOKUP(C6933,#REF!, 2,FALSE)</f>
        <v>#REF!</v>
      </c>
      <c r="BM6933" s="5" t="s">
        <v>12219</v>
      </c>
      <c r="BN6933" s="5" t="s">
        <v>3007</v>
      </c>
      <c r="BO6933" s="5" t="s">
        <v>773</v>
      </c>
      <c r="BU6933" s="5" t="s">
        <v>12219</v>
      </c>
      <c r="BV6933" s="5" t="s">
        <v>3007</v>
      </c>
      <c r="BW6933" s="5" t="s">
        <v>773</v>
      </c>
    </row>
    <row r="6934" spans="51:75" x14ac:dyDescent="0.3">
      <c r="AY6934" s="12" t="e">
        <f>VLOOKUP(C6934,#REF!, 2,FALSE)</f>
        <v>#REF!</v>
      </c>
      <c r="BM6934" s="5" t="s">
        <v>12220</v>
      </c>
      <c r="BN6934" s="5" t="s">
        <v>3261</v>
      </c>
      <c r="BO6934" s="5" t="s">
        <v>2986</v>
      </c>
      <c r="BU6934" s="5" t="s">
        <v>12220</v>
      </c>
      <c r="BV6934" s="5" t="s">
        <v>3261</v>
      </c>
      <c r="BW6934" s="5" t="s">
        <v>2986</v>
      </c>
    </row>
    <row r="6935" spans="51:75" x14ac:dyDescent="0.3">
      <c r="AY6935" s="12" t="e">
        <f>VLOOKUP(C6935,#REF!, 2,FALSE)</f>
        <v>#REF!</v>
      </c>
      <c r="BM6935" s="5" t="s">
        <v>2129</v>
      </c>
      <c r="BN6935" s="5" t="s">
        <v>661</v>
      </c>
      <c r="BO6935" s="5" t="s">
        <v>12221</v>
      </c>
      <c r="BU6935" s="5" t="s">
        <v>2129</v>
      </c>
      <c r="BV6935" s="5" t="s">
        <v>661</v>
      </c>
      <c r="BW6935" s="5" t="s">
        <v>12221</v>
      </c>
    </row>
    <row r="6936" spans="51:75" x14ac:dyDescent="0.3">
      <c r="AY6936" s="12" t="e">
        <f>VLOOKUP(C6936,#REF!, 2,FALSE)</f>
        <v>#REF!</v>
      </c>
      <c r="BM6936" s="5" t="s">
        <v>12222</v>
      </c>
      <c r="BN6936" s="5" t="s">
        <v>1785</v>
      </c>
      <c r="BO6936" s="5" t="s">
        <v>12223</v>
      </c>
      <c r="BU6936" s="5" t="s">
        <v>12222</v>
      </c>
      <c r="BV6936" s="5" t="s">
        <v>1785</v>
      </c>
      <c r="BW6936" s="5" t="s">
        <v>12223</v>
      </c>
    </row>
    <row r="6937" spans="51:75" x14ac:dyDescent="0.3">
      <c r="AY6937" s="12" t="e">
        <f>VLOOKUP(C6937,#REF!, 2,FALSE)</f>
        <v>#REF!</v>
      </c>
      <c r="BM6937" s="5" t="s">
        <v>12224</v>
      </c>
      <c r="BN6937" s="5" t="s">
        <v>1785</v>
      </c>
      <c r="BO6937" s="5" t="s">
        <v>2986</v>
      </c>
      <c r="BU6937" s="5" t="s">
        <v>12224</v>
      </c>
      <c r="BV6937" s="5" t="s">
        <v>1785</v>
      </c>
      <c r="BW6937" s="5" t="s">
        <v>2986</v>
      </c>
    </row>
    <row r="6938" spans="51:75" x14ac:dyDescent="0.3">
      <c r="AY6938" s="12" t="e">
        <f>VLOOKUP(C6938,#REF!, 2,FALSE)</f>
        <v>#REF!</v>
      </c>
      <c r="BM6938" s="5" t="s">
        <v>12225</v>
      </c>
      <c r="BN6938" s="5" t="s">
        <v>1736</v>
      </c>
      <c r="BO6938" s="5" t="s">
        <v>12226</v>
      </c>
      <c r="BU6938" s="5" t="s">
        <v>12225</v>
      </c>
      <c r="BV6938" s="5" t="s">
        <v>1736</v>
      </c>
      <c r="BW6938" s="5" t="s">
        <v>12226</v>
      </c>
    </row>
    <row r="6939" spans="51:75" x14ac:dyDescent="0.3">
      <c r="AY6939" s="12" t="e">
        <f>VLOOKUP(C6939,#REF!, 2,FALSE)</f>
        <v>#REF!</v>
      </c>
      <c r="BM6939" s="5" t="s">
        <v>12227</v>
      </c>
      <c r="BN6939" s="5" t="s">
        <v>1785</v>
      </c>
      <c r="BO6939" s="5" t="s">
        <v>12228</v>
      </c>
      <c r="BU6939" s="5" t="s">
        <v>12227</v>
      </c>
      <c r="BV6939" s="5" t="s">
        <v>1785</v>
      </c>
      <c r="BW6939" s="5" t="s">
        <v>12228</v>
      </c>
    </row>
    <row r="6940" spans="51:75" x14ac:dyDescent="0.3">
      <c r="AY6940" s="12" t="e">
        <f>VLOOKUP(C6940,#REF!, 2,FALSE)</f>
        <v>#REF!</v>
      </c>
      <c r="BM6940" s="5" t="s">
        <v>12229</v>
      </c>
      <c r="BN6940" s="5" t="s">
        <v>1736</v>
      </c>
      <c r="BO6940" s="5" t="s">
        <v>2986</v>
      </c>
      <c r="BU6940" s="5" t="s">
        <v>12229</v>
      </c>
      <c r="BV6940" s="5" t="s">
        <v>1736</v>
      </c>
      <c r="BW6940" s="5" t="s">
        <v>2986</v>
      </c>
    </row>
    <row r="6941" spans="51:75" x14ac:dyDescent="0.3">
      <c r="AY6941" s="12" t="e">
        <f>VLOOKUP(C6941,#REF!, 2,FALSE)</f>
        <v>#REF!</v>
      </c>
      <c r="BM6941" s="5" t="s">
        <v>12230</v>
      </c>
      <c r="BN6941" s="5" t="s">
        <v>1785</v>
      </c>
      <c r="BO6941" s="5" t="s">
        <v>12231</v>
      </c>
      <c r="BU6941" s="5" t="s">
        <v>12230</v>
      </c>
      <c r="BV6941" s="5" t="s">
        <v>1785</v>
      </c>
      <c r="BW6941" s="5" t="s">
        <v>12231</v>
      </c>
    </row>
    <row r="6942" spans="51:75" x14ac:dyDescent="0.3">
      <c r="AY6942" s="12" t="e">
        <f>VLOOKUP(C6942,#REF!, 2,FALSE)</f>
        <v>#REF!</v>
      </c>
      <c r="BM6942" s="5" t="s">
        <v>447</v>
      </c>
      <c r="BN6942" s="5" t="s">
        <v>931</v>
      </c>
      <c r="BO6942" s="5" t="s">
        <v>10323</v>
      </c>
      <c r="BU6942" s="5" t="s">
        <v>447</v>
      </c>
      <c r="BV6942" s="5" t="s">
        <v>931</v>
      </c>
      <c r="BW6942" s="5" t="s">
        <v>10323</v>
      </c>
    </row>
    <row r="6943" spans="51:75" x14ac:dyDescent="0.3">
      <c r="AY6943" s="12" t="e">
        <f>VLOOKUP(C6943,#REF!, 2,FALSE)</f>
        <v>#REF!</v>
      </c>
      <c r="BM6943" s="5" t="s">
        <v>12232</v>
      </c>
      <c r="BN6943" s="5" t="s">
        <v>3010</v>
      </c>
      <c r="BO6943" s="5" t="s">
        <v>730</v>
      </c>
      <c r="BU6943" s="5" t="s">
        <v>12232</v>
      </c>
      <c r="BV6943" s="5" t="s">
        <v>3010</v>
      </c>
      <c r="BW6943" s="5" t="s">
        <v>730</v>
      </c>
    </row>
    <row r="6944" spans="51:75" x14ac:dyDescent="0.3">
      <c r="AY6944" s="12" t="e">
        <f>VLOOKUP(C6944,#REF!, 2,FALSE)</f>
        <v>#REF!</v>
      </c>
      <c r="BM6944" s="5" t="s">
        <v>420</v>
      </c>
      <c r="BN6944" s="5" t="s">
        <v>1736</v>
      </c>
      <c r="BO6944" s="5" t="s">
        <v>2986</v>
      </c>
      <c r="BU6944" s="5" t="s">
        <v>420</v>
      </c>
      <c r="BV6944" s="5" t="s">
        <v>1736</v>
      </c>
      <c r="BW6944" s="5" t="s">
        <v>2986</v>
      </c>
    </row>
    <row r="6945" spans="51:75" x14ac:dyDescent="0.3">
      <c r="AY6945" s="12" t="e">
        <f>VLOOKUP(C6945,#REF!, 2,FALSE)</f>
        <v>#REF!</v>
      </c>
      <c r="BM6945" s="5" t="s">
        <v>12233</v>
      </c>
      <c r="BN6945" s="5" t="s">
        <v>670</v>
      </c>
      <c r="BO6945" s="5" t="s">
        <v>2986</v>
      </c>
      <c r="BU6945" s="5" t="s">
        <v>12233</v>
      </c>
      <c r="BV6945" s="5" t="s">
        <v>670</v>
      </c>
      <c r="BW6945" s="5" t="s">
        <v>2986</v>
      </c>
    </row>
    <row r="6946" spans="51:75" x14ac:dyDescent="0.3">
      <c r="AY6946" s="12" t="e">
        <f>VLOOKUP(C6946,#REF!, 2,FALSE)</f>
        <v>#REF!</v>
      </c>
      <c r="BM6946" s="5" t="s">
        <v>12234</v>
      </c>
      <c r="BN6946" s="5" t="s">
        <v>1736</v>
      </c>
      <c r="BO6946" s="5" t="s">
        <v>9740</v>
      </c>
      <c r="BU6946" s="5" t="s">
        <v>12234</v>
      </c>
      <c r="BV6946" s="5" t="s">
        <v>1736</v>
      </c>
      <c r="BW6946" s="5" t="s">
        <v>9740</v>
      </c>
    </row>
    <row r="6947" spans="51:75" x14ac:dyDescent="0.3">
      <c r="AY6947" s="12" t="e">
        <f>VLOOKUP(C6947,#REF!, 2,FALSE)</f>
        <v>#REF!</v>
      </c>
      <c r="BM6947" s="5" t="s">
        <v>12235</v>
      </c>
      <c r="BN6947" s="5" t="s">
        <v>17000</v>
      </c>
      <c r="BO6947" s="5" t="s">
        <v>10508</v>
      </c>
      <c r="BU6947" s="5" t="s">
        <v>12235</v>
      </c>
      <c r="BV6947" s="5" t="s">
        <v>17000</v>
      </c>
      <c r="BW6947" s="5" t="s">
        <v>10508</v>
      </c>
    </row>
    <row r="6948" spans="51:75" x14ac:dyDescent="0.3">
      <c r="AY6948" s="12" t="e">
        <f>VLOOKUP(C6948,#REF!, 2,FALSE)</f>
        <v>#REF!</v>
      </c>
      <c r="BM6948" s="5" t="s">
        <v>12236</v>
      </c>
      <c r="BN6948" s="5" t="s">
        <v>619</v>
      </c>
      <c r="BO6948" s="5" t="s">
        <v>2806</v>
      </c>
      <c r="BU6948" s="5" t="s">
        <v>12236</v>
      </c>
      <c r="BV6948" s="5" t="s">
        <v>619</v>
      </c>
      <c r="BW6948" s="5" t="s">
        <v>2806</v>
      </c>
    </row>
    <row r="6949" spans="51:75" x14ac:dyDescent="0.3">
      <c r="AY6949" s="12" t="e">
        <f>VLOOKUP(C6949,#REF!, 2,FALSE)</f>
        <v>#REF!</v>
      </c>
      <c r="BM6949" s="5" t="s">
        <v>12237</v>
      </c>
      <c r="BN6949" s="5" t="s">
        <v>3010</v>
      </c>
      <c r="BO6949" s="5" t="s">
        <v>12238</v>
      </c>
      <c r="BU6949" s="5" t="s">
        <v>12237</v>
      </c>
      <c r="BV6949" s="5" t="s">
        <v>3010</v>
      </c>
      <c r="BW6949" s="5" t="s">
        <v>12238</v>
      </c>
    </row>
    <row r="6950" spans="51:75" x14ac:dyDescent="0.3">
      <c r="AY6950" s="12" t="e">
        <f>VLOOKUP(C6950,#REF!, 2,FALSE)</f>
        <v>#REF!</v>
      </c>
      <c r="BM6950" s="5" t="s">
        <v>12239</v>
      </c>
      <c r="BN6950" s="5" t="s">
        <v>802</v>
      </c>
      <c r="BO6950" s="5" t="s">
        <v>1446</v>
      </c>
      <c r="BU6950" s="5" t="s">
        <v>12239</v>
      </c>
      <c r="BV6950" s="5" t="s">
        <v>802</v>
      </c>
      <c r="BW6950" s="5" t="s">
        <v>1446</v>
      </c>
    </row>
    <row r="6951" spans="51:75" x14ac:dyDescent="0.3">
      <c r="AY6951" s="12" t="e">
        <f>VLOOKUP(C6951,#REF!, 2,FALSE)</f>
        <v>#REF!</v>
      </c>
      <c r="BM6951" s="5" t="s">
        <v>12240</v>
      </c>
      <c r="BN6951" s="5" t="s">
        <v>790</v>
      </c>
      <c r="BO6951" s="5" t="s">
        <v>3060</v>
      </c>
      <c r="BU6951" s="5" t="s">
        <v>12240</v>
      </c>
      <c r="BV6951" s="5" t="s">
        <v>790</v>
      </c>
      <c r="BW6951" s="5" t="s">
        <v>3060</v>
      </c>
    </row>
    <row r="6952" spans="51:75" x14ac:dyDescent="0.3">
      <c r="AY6952" s="12" t="e">
        <f>VLOOKUP(C6952,#REF!, 2,FALSE)</f>
        <v>#REF!</v>
      </c>
      <c r="BM6952" s="5" t="s">
        <v>12241</v>
      </c>
      <c r="BN6952" s="5" t="s">
        <v>642</v>
      </c>
      <c r="BO6952" s="5" t="s">
        <v>1907</v>
      </c>
      <c r="BU6952" s="5" t="s">
        <v>12241</v>
      </c>
      <c r="BV6952" s="5" t="s">
        <v>642</v>
      </c>
      <c r="BW6952" s="5" t="s">
        <v>1907</v>
      </c>
    </row>
    <row r="6953" spans="51:75" x14ac:dyDescent="0.3">
      <c r="AY6953" s="12" t="e">
        <f>VLOOKUP(C6953,#REF!, 2,FALSE)</f>
        <v>#REF!</v>
      </c>
      <c r="BM6953" s="5" t="s">
        <v>12242</v>
      </c>
      <c r="BN6953" s="5" t="s">
        <v>739</v>
      </c>
      <c r="BO6953" s="5" t="s">
        <v>12243</v>
      </c>
      <c r="BU6953" s="5" t="s">
        <v>12242</v>
      </c>
      <c r="BV6953" s="5" t="s">
        <v>739</v>
      </c>
      <c r="BW6953" s="5" t="s">
        <v>12243</v>
      </c>
    </row>
    <row r="6954" spans="51:75" x14ac:dyDescent="0.3">
      <c r="AY6954" s="12" t="e">
        <f>VLOOKUP(C6954,#REF!, 2,FALSE)</f>
        <v>#REF!</v>
      </c>
      <c r="BM6954" s="5" t="s">
        <v>12244</v>
      </c>
      <c r="BN6954" s="5" t="s">
        <v>800</v>
      </c>
      <c r="BO6954" s="5" t="s">
        <v>1129</v>
      </c>
      <c r="BU6954" s="5" t="s">
        <v>12244</v>
      </c>
      <c r="BV6954" s="5" t="s">
        <v>800</v>
      </c>
      <c r="BW6954" s="5" t="s">
        <v>1129</v>
      </c>
    </row>
    <row r="6955" spans="51:75" x14ac:dyDescent="0.3">
      <c r="AY6955" s="12" t="e">
        <f>VLOOKUP(C6955,#REF!, 2,FALSE)</f>
        <v>#REF!</v>
      </c>
      <c r="BM6955" s="5" t="s">
        <v>2130</v>
      </c>
      <c r="BN6955" s="5" t="s">
        <v>616</v>
      </c>
      <c r="BO6955" s="5" t="s">
        <v>12245</v>
      </c>
      <c r="BU6955" s="5" t="s">
        <v>2130</v>
      </c>
      <c r="BV6955" s="5" t="s">
        <v>616</v>
      </c>
      <c r="BW6955" s="5" t="s">
        <v>12245</v>
      </c>
    </row>
    <row r="6956" spans="51:75" x14ac:dyDescent="0.3">
      <c r="AY6956" s="12" t="e">
        <f>VLOOKUP(C6956,#REF!, 2,FALSE)</f>
        <v>#REF!</v>
      </c>
      <c r="BM6956" s="5" t="s">
        <v>12246</v>
      </c>
      <c r="BN6956" s="5" t="s">
        <v>800</v>
      </c>
      <c r="BO6956" s="5" t="s">
        <v>1129</v>
      </c>
      <c r="BU6956" s="5" t="s">
        <v>12246</v>
      </c>
      <c r="BV6956" s="5" t="s">
        <v>800</v>
      </c>
      <c r="BW6956" s="5" t="s">
        <v>1129</v>
      </c>
    </row>
    <row r="6957" spans="51:75" x14ac:dyDescent="0.3">
      <c r="AY6957" s="12" t="e">
        <f>VLOOKUP(C6957,#REF!, 2,FALSE)</f>
        <v>#REF!</v>
      </c>
      <c r="BM6957" s="5" t="s">
        <v>442</v>
      </c>
      <c r="BN6957" s="5" t="s">
        <v>800</v>
      </c>
      <c r="BO6957" s="5" t="s">
        <v>1129</v>
      </c>
      <c r="BU6957" s="5" t="s">
        <v>442</v>
      </c>
      <c r="BV6957" s="5" t="s">
        <v>800</v>
      </c>
      <c r="BW6957" s="5" t="s">
        <v>1129</v>
      </c>
    </row>
    <row r="6958" spans="51:75" x14ac:dyDescent="0.3">
      <c r="AY6958" s="12" t="e">
        <f>VLOOKUP(C6958,#REF!, 2,FALSE)</f>
        <v>#REF!</v>
      </c>
      <c r="BM6958" s="5" t="s">
        <v>12247</v>
      </c>
      <c r="BN6958" s="5" t="s">
        <v>800</v>
      </c>
      <c r="BO6958" s="5" t="s">
        <v>1129</v>
      </c>
      <c r="BU6958" s="5" t="s">
        <v>12247</v>
      </c>
      <c r="BV6958" s="5" t="s">
        <v>800</v>
      </c>
      <c r="BW6958" s="5" t="s">
        <v>1129</v>
      </c>
    </row>
    <row r="6959" spans="51:75" x14ac:dyDescent="0.3">
      <c r="AY6959" s="12" t="e">
        <f>VLOOKUP(C6959,#REF!, 2,FALSE)</f>
        <v>#REF!</v>
      </c>
      <c r="BM6959" s="5" t="s">
        <v>12248</v>
      </c>
      <c r="BN6959" s="5" t="s">
        <v>800</v>
      </c>
      <c r="BO6959" s="5" t="s">
        <v>1129</v>
      </c>
      <c r="BU6959" s="5" t="s">
        <v>12248</v>
      </c>
      <c r="BV6959" s="5" t="s">
        <v>800</v>
      </c>
      <c r="BW6959" s="5" t="s">
        <v>1129</v>
      </c>
    </row>
    <row r="6960" spans="51:75" x14ac:dyDescent="0.3">
      <c r="AY6960" s="12" t="e">
        <f>VLOOKUP(C6960,#REF!, 2,FALSE)</f>
        <v>#REF!</v>
      </c>
      <c r="BM6960" s="5" t="s">
        <v>12249</v>
      </c>
      <c r="BN6960" s="5" t="s">
        <v>623</v>
      </c>
      <c r="BO6960" s="5" t="s">
        <v>3553</v>
      </c>
      <c r="BU6960" s="5" t="s">
        <v>12249</v>
      </c>
      <c r="BV6960" s="5" t="s">
        <v>623</v>
      </c>
      <c r="BW6960" s="5" t="s">
        <v>3553</v>
      </c>
    </row>
    <row r="6961" spans="51:75" x14ac:dyDescent="0.3">
      <c r="AY6961" s="12" t="e">
        <f>VLOOKUP(C6961,#REF!, 2,FALSE)</f>
        <v>#REF!</v>
      </c>
      <c r="BM6961" s="5" t="s">
        <v>12250</v>
      </c>
      <c r="BN6961" s="5" t="s">
        <v>639</v>
      </c>
      <c r="BO6961" s="5" t="s">
        <v>5367</v>
      </c>
      <c r="BU6961" s="5" t="s">
        <v>12250</v>
      </c>
      <c r="BV6961" s="5" t="s">
        <v>639</v>
      </c>
      <c r="BW6961" s="5" t="s">
        <v>5367</v>
      </c>
    </row>
    <row r="6962" spans="51:75" x14ac:dyDescent="0.3">
      <c r="AY6962" s="12" t="e">
        <f>VLOOKUP(C6962,#REF!, 2,FALSE)</f>
        <v>#REF!</v>
      </c>
      <c r="BM6962" s="5" t="s">
        <v>2131</v>
      </c>
      <c r="BN6962" s="5" t="s">
        <v>783</v>
      </c>
      <c r="BO6962" s="5" t="s">
        <v>936</v>
      </c>
      <c r="BU6962" s="5" t="s">
        <v>2131</v>
      </c>
      <c r="BV6962" s="5" t="s">
        <v>783</v>
      </c>
      <c r="BW6962" s="5" t="s">
        <v>936</v>
      </c>
    </row>
    <row r="6963" spans="51:75" x14ac:dyDescent="0.3">
      <c r="AY6963" s="12" t="e">
        <f>VLOOKUP(C6963,#REF!, 2,FALSE)</f>
        <v>#REF!</v>
      </c>
      <c r="BM6963" s="5" t="s">
        <v>12251</v>
      </c>
      <c r="BN6963" s="5" t="s">
        <v>3092</v>
      </c>
      <c r="BO6963" s="5" t="s">
        <v>2986</v>
      </c>
      <c r="BU6963" s="5" t="s">
        <v>12251</v>
      </c>
      <c r="BV6963" s="5" t="s">
        <v>3092</v>
      </c>
      <c r="BW6963" s="5" t="s">
        <v>2986</v>
      </c>
    </row>
    <row r="6964" spans="51:75" x14ac:dyDescent="0.3">
      <c r="AY6964" s="12" t="e">
        <f>VLOOKUP(C6964,#REF!, 2,FALSE)</f>
        <v>#REF!</v>
      </c>
      <c r="BM6964" s="5" t="s">
        <v>12252</v>
      </c>
      <c r="BN6964" s="5" t="s">
        <v>800</v>
      </c>
      <c r="BO6964" s="5" t="s">
        <v>1907</v>
      </c>
      <c r="BU6964" s="5" t="s">
        <v>12252</v>
      </c>
      <c r="BV6964" s="5" t="s">
        <v>800</v>
      </c>
      <c r="BW6964" s="5" t="s">
        <v>1907</v>
      </c>
    </row>
    <row r="6965" spans="51:75" x14ac:dyDescent="0.3">
      <c r="AY6965" s="12" t="e">
        <f>VLOOKUP(C6965,#REF!, 2,FALSE)</f>
        <v>#REF!</v>
      </c>
      <c r="BM6965" s="5" t="s">
        <v>12253</v>
      </c>
      <c r="BN6965" s="5" t="s">
        <v>800</v>
      </c>
      <c r="BO6965" s="5" t="s">
        <v>1907</v>
      </c>
      <c r="BU6965" s="5" t="s">
        <v>12253</v>
      </c>
      <c r="BV6965" s="5" t="s">
        <v>800</v>
      </c>
      <c r="BW6965" s="5" t="s">
        <v>1907</v>
      </c>
    </row>
    <row r="6966" spans="51:75" x14ac:dyDescent="0.3">
      <c r="AY6966" s="12" t="e">
        <f>VLOOKUP(C6966,#REF!, 2,FALSE)</f>
        <v>#REF!</v>
      </c>
      <c r="BM6966" s="5" t="s">
        <v>2132</v>
      </c>
      <c r="BN6966" s="5" t="s">
        <v>619</v>
      </c>
      <c r="BO6966" s="5" t="s">
        <v>2191</v>
      </c>
      <c r="BU6966" s="5" t="s">
        <v>2132</v>
      </c>
      <c r="BV6966" s="5" t="s">
        <v>619</v>
      </c>
      <c r="BW6966" s="5" t="s">
        <v>2191</v>
      </c>
    </row>
    <row r="6967" spans="51:75" x14ac:dyDescent="0.3">
      <c r="AY6967" s="12" t="e">
        <f>VLOOKUP(C6967,#REF!, 2,FALSE)</f>
        <v>#REF!</v>
      </c>
      <c r="BM6967" s="5" t="s">
        <v>12254</v>
      </c>
      <c r="BN6967" s="5" t="s">
        <v>800</v>
      </c>
      <c r="BO6967" s="5" t="s">
        <v>1287</v>
      </c>
      <c r="BU6967" s="5" t="s">
        <v>12254</v>
      </c>
      <c r="BV6967" s="5" t="s">
        <v>800</v>
      </c>
      <c r="BW6967" s="5" t="s">
        <v>1287</v>
      </c>
    </row>
    <row r="6968" spans="51:75" x14ac:dyDescent="0.3">
      <c r="AY6968" s="12" t="e">
        <f>VLOOKUP(C6968,#REF!, 2,FALSE)</f>
        <v>#REF!</v>
      </c>
      <c r="BM6968" s="5" t="s">
        <v>12255</v>
      </c>
      <c r="BN6968" s="5" t="s">
        <v>621</v>
      </c>
      <c r="BO6968" s="5" t="s">
        <v>1741</v>
      </c>
      <c r="BU6968" s="5" t="s">
        <v>12255</v>
      </c>
      <c r="BV6968" s="5" t="s">
        <v>621</v>
      </c>
      <c r="BW6968" s="5" t="s">
        <v>1741</v>
      </c>
    </row>
    <row r="6969" spans="51:75" x14ac:dyDescent="0.3">
      <c r="AY6969" s="12" t="e">
        <f>VLOOKUP(C6969,#REF!, 2,FALSE)</f>
        <v>#REF!</v>
      </c>
      <c r="BM6969" s="5" t="s">
        <v>2133</v>
      </c>
      <c r="BN6969" s="5" t="s">
        <v>844</v>
      </c>
      <c r="BO6969" s="5" t="s">
        <v>934</v>
      </c>
      <c r="BU6969" s="5" t="s">
        <v>2133</v>
      </c>
      <c r="BV6969" s="5" t="s">
        <v>844</v>
      </c>
      <c r="BW6969" s="5" t="s">
        <v>934</v>
      </c>
    </row>
    <row r="6970" spans="51:75" x14ac:dyDescent="0.3">
      <c r="AY6970" s="12" t="e">
        <f>VLOOKUP(C6970,#REF!, 2,FALSE)</f>
        <v>#REF!</v>
      </c>
      <c r="BM6970" s="5" t="s">
        <v>12256</v>
      </c>
      <c r="BN6970" s="5" t="s">
        <v>786</v>
      </c>
      <c r="BO6970" s="5" t="s">
        <v>2369</v>
      </c>
      <c r="BU6970" s="5" t="s">
        <v>12256</v>
      </c>
      <c r="BV6970" s="5" t="s">
        <v>786</v>
      </c>
      <c r="BW6970" s="5" t="s">
        <v>2369</v>
      </c>
    </row>
    <row r="6971" spans="51:75" x14ac:dyDescent="0.3">
      <c r="AY6971" s="12" t="e">
        <f>VLOOKUP(C6971,#REF!, 2,FALSE)</f>
        <v>#REF!</v>
      </c>
      <c r="BM6971" s="5" t="s">
        <v>12257</v>
      </c>
      <c r="BN6971" s="5" t="s">
        <v>17000</v>
      </c>
      <c r="BO6971" s="5" t="s">
        <v>12258</v>
      </c>
      <c r="BU6971" s="5" t="s">
        <v>12257</v>
      </c>
      <c r="BV6971" s="5" t="s">
        <v>17000</v>
      </c>
      <c r="BW6971" s="5" t="s">
        <v>12258</v>
      </c>
    </row>
    <row r="6972" spans="51:75" x14ac:dyDescent="0.3">
      <c r="AY6972" s="12" t="e">
        <f>VLOOKUP(C6972,#REF!, 2,FALSE)</f>
        <v>#REF!</v>
      </c>
      <c r="BM6972" s="5" t="s">
        <v>12259</v>
      </c>
      <c r="BN6972" s="5" t="s">
        <v>813</v>
      </c>
      <c r="BO6972" s="5" t="s">
        <v>4190</v>
      </c>
      <c r="BU6972" s="5" t="s">
        <v>12259</v>
      </c>
      <c r="BV6972" s="5" t="s">
        <v>813</v>
      </c>
      <c r="BW6972" s="5" t="s">
        <v>4190</v>
      </c>
    </row>
    <row r="6973" spans="51:75" x14ac:dyDescent="0.3">
      <c r="AY6973" s="12" t="e">
        <f>VLOOKUP(C6973,#REF!, 2,FALSE)</f>
        <v>#REF!</v>
      </c>
      <c r="BM6973" s="5" t="s">
        <v>443</v>
      </c>
      <c r="BN6973" s="5" t="s">
        <v>642</v>
      </c>
      <c r="BO6973" s="5" t="s">
        <v>2986</v>
      </c>
      <c r="BU6973" s="5" t="s">
        <v>443</v>
      </c>
      <c r="BV6973" s="5" t="s">
        <v>642</v>
      </c>
      <c r="BW6973" s="5" t="s">
        <v>2986</v>
      </c>
    </row>
    <row r="6974" spans="51:75" x14ac:dyDescent="0.3">
      <c r="AY6974" s="12" t="e">
        <f>VLOOKUP(C6974,#REF!, 2,FALSE)</f>
        <v>#REF!</v>
      </c>
      <c r="BM6974" s="5" t="s">
        <v>12260</v>
      </c>
      <c r="BN6974" s="5" t="s">
        <v>633</v>
      </c>
      <c r="BO6974" s="5" t="s">
        <v>2986</v>
      </c>
      <c r="BU6974" s="5" t="s">
        <v>12260</v>
      </c>
      <c r="BV6974" s="5" t="s">
        <v>633</v>
      </c>
      <c r="BW6974" s="5" t="s">
        <v>2986</v>
      </c>
    </row>
    <row r="6975" spans="51:75" x14ac:dyDescent="0.3">
      <c r="AY6975" s="12" t="e">
        <f>VLOOKUP(C6975,#REF!, 2,FALSE)</f>
        <v>#REF!</v>
      </c>
      <c r="BM6975" s="5" t="s">
        <v>12261</v>
      </c>
      <c r="BN6975" s="5" t="s">
        <v>3261</v>
      </c>
      <c r="BO6975" s="5" t="s">
        <v>2795</v>
      </c>
      <c r="BU6975" s="5" t="s">
        <v>12261</v>
      </c>
      <c r="BV6975" s="5" t="s">
        <v>3261</v>
      </c>
      <c r="BW6975" s="5" t="s">
        <v>2795</v>
      </c>
    </row>
    <row r="6976" spans="51:75" x14ac:dyDescent="0.3">
      <c r="AY6976" s="12" t="e">
        <f>VLOOKUP(C6976,#REF!, 2,FALSE)</f>
        <v>#REF!</v>
      </c>
      <c r="BM6976" s="5" t="s">
        <v>12262</v>
      </c>
      <c r="BN6976" s="5" t="s">
        <v>943</v>
      </c>
      <c r="BO6976" s="5" t="s">
        <v>2986</v>
      </c>
      <c r="BU6976" s="5" t="s">
        <v>12262</v>
      </c>
      <c r="BV6976" s="5" t="s">
        <v>943</v>
      </c>
      <c r="BW6976" s="5" t="s">
        <v>2986</v>
      </c>
    </row>
    <row r="6977" spans="51:75" x14ac:dyDescent="0.3">
      <c r="AY6977" s="12" t="e">
        <f>VLOOKUP(C6977,#REF!, 2,FALSE)</f>
        <v>#REF!</v>
      </c>
      <c r="BM6977" s="5" t="s">
        <v>12264</v>
      </c>
      <c r="BN6977" s="5" t="s">
        <v>627</v>
      </c>
      <c r="BO6977" s="5" t="s">
        <v>12265</v>
      </c>
      <c r="BU6977" s="5" t="s">
        <v>12264</v>
      </c>
      <c r="BV6977" s="5" t="s">
        <v>627</v>
      </c>
      <c r="BW6977" s="5" t="s">
        <v>12265</v>
      </c>
    </row>
    <row r="6978" spans="51:75" x14ac:dyDescent="0.3">
      <c r="AY6978" s="12" t="e">
        <f>VLOOKUP(C6978,#REF!, 2,FALSE)</f>
        <v>#REF!</v>
      </c>
      <c r="BM6978" s="5" t="s">
        <v>421</v>
      </c>
      <c r="BN6978" s="5" t="s">
        <v>17000</v>
      </c>
      <c r="BO6978" s="5" t="s">
        <v>7889</v>
      </c>
      <c r="BU6978" s="5" t="s">
        <v>421</v>
      </c>
      <c r="BV6978" s="5" t="s">
        <v>17000</v>
      </c>
      <c r="BW6978" s="5" t="s">
        <v>7889</v>
      </c>
    </row>
    <row r="6979" spans="51:75" x14ac:dyDescent="0.3">
      <c r="AY6979" s="12" t="e">
        <f>VLOOKUP(C6979,#REF!, 2,FALSE)</f>
        <v>#REF!</v>
      </c>
      <c r="BM6979" s="5" t="s">
        <v>12266</v>
      </c>
      <c r="BN6979" s="5" t="s">
        <v>642</v>
      </c>
      <c r="BO6979" s="5" t="s">
        <v>12268</v>
      </c>
      <c r="BU6979" s="5" t="s">
        <v>12266</v>
      </c>
      <c r="BV6979" s="5" t="s">
        <v>642</v>
      </c>
      <c r="BW6979" s="5" t="s">
        <v>12268</v>
      </c>
    </row>
    <row r="6980" spans="51:75" x14ac:dyDescent="0.3">
      <c r="AY6980" s="12" t="e">
        <f>VLOOKUP(C6980,#REF!, 2,FALSE)</f>
        <v>#REF!</v>
      </c>
      <c r="BM6980" s="5" t="s">
        <v>12269</v>
      </c>
      <c r="BN6980" s="5" t="s">
        <v>17000</v>
      </c>
      <c r="BO6980" s="5" t="s">
        <v>12270</v>
      </c>
      <c r="BU6980" s="5" t="s">
        <v>12269</v>
      </c>
      <c r="BV6980" s="5" t="s">
        <v>17000</v>
      </c>
      <c r="BW6980" s="5" t="s">
        <v>12270</v>
      </c>
    </row>
    <row r="6981" spans="51:75" x14ac:dyDescent="0.3">
      <c r="AY6981" s="12" t="e">
        <f>VLOOKUP(C6981,#REF!, 2,FALSE)</f>
        <v>#REF!</v>
      </c>
      <c r="BM6981" s="5" t="s">
        <v>12271</v>
      </c>
      <c r="BN6981" s="5" t="s">
        <v>1345</v>
      </c>
      <c r="BO6981" s="5" t="s">
        <v>12272</v>
      </c>
      <c r="BU6981" s="5" t="s">
        <v>12271</v>
      </c>
      <c r="BV6981" s="5" t="s">
        <v>1345</v>
      </c>
      <c r="BW6981" s="5" t="s">
        <v>12272</v>
      </c>
    </row>
    <row r="6982" spans="51:75" x14ac:dyDescent="0.3">
      <c r="AY6982" s="12" t="e">
        <f>VLOOKUP(C6982,#REF!, 2,FALSE)</f>
        <v>#REF!</v>
      </c>
      <c r="BM6982" s="5" t="s">
        <v>12273</v>
      </c>
      <c r="BN6982" s="5" t="s">
        <v>3007</v>
      </c>
      <c r="BO6982" s="5" t="s">
        <v>12274</v>
      </c>
      <c r="BU6982" s="5" t="s">
        <v>12273</v>
      </c>
      <c r="BV6982" s="5" t="s">
        <v>3007</v>
      </c>
      <c r="BW6982" s="5" t="s">
        <v>12274</v>
      </c>
    </row>
    <row r="6983" spans="51:75" x14ac:dyDescent="0.3">
      <c r="AY6983" s="12" t="e">
        <f>VLOOKUP(C6983,#REF!, 2,FALSE)</f>
        <v>#REF!</v>
      </c>
      <c r="BM6983" s="5" t="s">
        <v>423</v>
      </c>
      <c r="BN6983" s="5" t="s">
        <v>670</v>
      </c>
      <c r="BO6983" s="5" t="s">
        <v>2986</v>
      </c>
      <c r="BU6983" s="5" t="s">
        <v>423</v>
      </c>
      <c r="BV6983" s="5" t="s">
        <v>670</v>
      </c>
      <c r="BW6983" s="5" t="s">
        <v>2986</v>
      </c>
    </row>
    <row r="6984" spans="51:75" x14ac:dyDescent="0.3">
      <c r="AY6984" s="12" t="e">
        <f>VLOOKUP(C6984,#REF!, 2,FALSE)</f>
        <v>#REF!</v>
      </c>
      <c r="BM6984" s="5" t="s">
        <v>12275</v>
      </c>
      <c r="BN6984" s="5" t="s">
        <v>3007</v>
      </c>
      <c r="BO6984" s="5" t="s">
        <v>2986</v>
      </c>
      <c r="BU6984" s="5" t="s">
        <v>12275</v>
      </c>
      <c r="BV6984" s="5" t="s">
        <v>3007</v>
      </c>
      <c r="BW6984" s="5" t="s">
        <v>2986</v>
      </c>
    </row>
    <row r="6985" spans="51:75" x14ac:dyDescent="0.3">
      <c r="AY6985" s="12" t="e">
        <f>VLOOKUP(C6985,#REF!, 2,FALSE)</f>
        <v>#REF!</v>
      </c>
      <c r="BM6985" s="5" t="s">
        <v>12276</v>
      </c>
      <c r="BN6985" s="5" t="s">
        <v>1016</v>
      </c>
      <c r="BO6985" s="5" t="s">
        <v>4732</v>
      </c>
      <c r="BU6985" s="5" t="s">
        <v>12276</v>
      </c>
      <c r="BV6985" s="5" t="s">
        <v>1016</v>
      </c>
      <c r="BW6985" s="5" t="s">
        <v>4732</v>
      </c>
    </row>
    <row r="6986" spans="51:75" x14ac:dyDescent="0.3">
      <c r="AY6986" s="12" t="e">
        <f>VLOOKUP(C6986,#REF!, 2,FALSE)</f>
        <v>#REF!</v>
      </c>
      <c r="BM6986" s="5" t="s">
        <v>12277</v>
      </c>
      <c r="BN6986" s="5" t="s">
        <v>17000</v>
      </c>
      <c r="BO6986" s="5" t="s">
        <v>10677</v>
      </c>
      <c r="BU6986" s="5" t="s">
        <v>12277</v>
      </c>
      <c r="BV6986" s="5" t="s">
        <v>17000</v>
      </c>
      <c r="BW6986" s="5" t="s">
        <v>10677</v>
      </c>
    </row>
    <row r="6987" spans="51:75" x14ac:dyDescent="0.3">
      <c r="AY6987" s="12" t="e">
        <f>VLOOKUP(C6987,#REF!, 2,FALSE)</f>
        <v>#REF!</v>
      </c>
      <c r="BM6987" s="5" t="s">
        <v>2134</v>
      </c>
      <c r="BN6987" s="5" t="s">
        <v>806</v>
      </c>
      <c r="BO6987" s="5" t="s">
        <v>12278</v>
      </c>
      <c r="BU6987" s="5" t="s">
        <v>2134</v>
      </c>
      <c r="BV6987" s="5" t="s">
        <v>806</v>
      </c>
      <c r="BW6987" s="5" t="s">
        <v>12278</v>
      </c>
    </row>
    <row r="6988" spans="51:75" x14ac:dyDescent="0.3">
      <c r="AY6988" s="12" t="e">
        <f>VLOOKUP(C6988,#REF!, 2,FALSE)</f>
        <v>#REF!</v>
      </c>
      <c r="BM6988" s="5" t="s">
        <v>12279</v>
      </c>
      <c r="BN6988" s="5" t="s">
        <v>1270</v>
      </c>
      <c r="BO6988" s="5" t="s">
        <v>1618</v>
      </c>
      <c r="BU6988" s="5" t="s">
        <v>12279</v>
      </c>
      <c r="BV6988" s="5" t="s">
        <v>1270</v>
      </c>
      <c r="BW6988" s="5" t="s">
        <v>1618</v>
      </c>
    </row>
    <row r="6989" spans="51:75" x14ac:dyDescent="0.3">
      <c r="AY6989" s="12" t="e">
        <f>VLOOKUP(C6989,#REF!, 2,FALSE)</f>
        <v>#REF!</v>
      </c>
      <c r="BM6989" s="5" t="s">
        <v>12280</v>
      </c>
      <c r="BN6989" s="5" t="s">
        <v>931</v>
      </c>
      <c r="BO6989" s="5" t="s">
        <v>12281</v>
      </c>
      <c r="BU6989" s="5" t="s">
        <v>12280</v>
      </c>
      <c r="BV6989" s="5" t="s">
        <v>931</v>
      </c>
      <c r="BW6989" s="5" t="s">
        <v>12281</v>
      </c>
    </row>
    <row r="6990" spans="51:75" x14ac:dyDescent="0.3">
      <c r="AY6990" s="12" t="e">
        <f>VLOOKUP(C6990,#REF!, 2,FALSE)</f>
        <v>#REF!</v>
      </c>
      <c r="BM6990" s="5" t="s">
        <v>422</v>
      </c>
      <c r="BN6990" s="5" t="s">
        <v>706</v>
      </c>
      <c r="BO6990" s="5" t="s">
        <v>12282</v>
      </c>
      <c r="BU6990" s="5" t="s">
        <v>422</v>
      </c>
      <c r="BV6990" s="5" t="s">
        <v>706</v>
      </c>
      <c r="BW6990" s="5" t="s">
        <v>12282</v>
      </c>
    </row>
    <row r="6991" spans="51:75" x14ac:dyDescent="0.3">
      <c r="AY6991" s="12" t="e">
        <f>VLOOKUP(C6991,#REF!, 2,FALSE)</f>
        <v>#REF!</v>
      </c>
      <c r="BM6991" s="5" t="s">
        <v>12283</v>
      </c>
      <c r="BN6991" s="5" t="s">
        <v>623</v>
      </c>
      <c r="BO6991" s="5" t="s">
        <v>2986</v>
      </c>
      <c r="BU6991" s="5" t="s">
        <v>12283</v>
      </c>
      <c r="BV6991" s="5" t="s">
        <v>623</v>
      </c>
      <c r="BW6991" s="5" t="s">
        <v>2986</v>
      </c>
    </row>
    <row r="6992" spans="51:75" x14ac:dyDescent="0.3">
      <c r="AY6992" s="12" t="e">
        <f>VLOOKUP(C6992,#REF!, 2,FALSE)</f>
        <v>#REF!</v>
      </c>
      <c r="BM6992" s="5" t="s">
        <v>12284</v>
      </c>
      <c r="BN6992" s="5" t="s">
        <v>855</v>
      </c>
      <c r="BO6992" s="5" t="s">
        <v>1907</v>
      </c>
      <c r="BU6992" s="5" t="s">
        <v>12284</v>
      </c>
      <c r="BV6992" s="5" t="s">
        <v>855</v>
      </c>
      <c r="BW6992" s="5" t="s">
        <v>1907</v>
      </c>
    </row>
    <row r="6993" spans="51:75" x14ac:dyDescent="0.3">
      <c r="AY6993" s="12" t="e">
        <f>VLOOKUP(C6993,#REF!, 2,FALSE)</f>
        <v>#REF!</v>
      </c>
      <c r="BM6993" s="5" t="s">
        <v>12285</v>
      </c>
      <c r="BN6993" s="5" t="s">
        <v>739</v>
      </c>
      <c r="BO6993" s="5" t="s">
        <v>1739</v>
      </c>
      <c r="BU6993" s="5" t="s">
        <v>12285</v>
      </c>
      <c r="BV6993" s="5" t="s">
        <v>739</v>
      </c>
      <c r="BW6993" s="5" t="s">
        <v>1739</v>
      </c>
    </row>
    <row r="6994" spans="51:75" x14ac:dyDescent="0.3">
      <c r="AY6994" s="12" t="e">
        <f>VLOOKUP(C6994,#REF!, 2,FALSE)</f>
        <v>#REF!</v>
      </c>
      <c r="BM6994" s="5" t="s">
        <v>12286</v>
      </c>
      <c r="BN6994" s="5" t="s">
        <v>1012</v>
      </c>
      <c r="BO6994" s="5" t="s">
        <v>1446</v>
      </c>
      <c r="BU6994" s="5" t="s">
        <v>12286</v>
      </c>
      <c r="BV6994" s="5" t="s">
        <v>1012</v>
      </c>
      <c r="BW6994" s="5" t="s">
        <v>1446</v>
      </c>
    </row>
    <row r="6995" spans="51:75" x14ac:dyDescent="0.3">
      <c r="AY6995" s="12" t="e">
        <f>VLOOKUP(C6995,#REF!, 2,FALSE)</f>
        <v>#REF!</v>
      </c>
      <c r="BM6995" s="5" t="s">
        <v>12287</v>
      </c>
      <c r="BN6995" s="5" t="s">
        <v>800</v>
      </c>
      <c r="BO6995" s="5" t="s">
        <v>3025</v>
      </c>
      <c r="BU6995" s="5" t="s">
        <v>12287</v>
      </c>
      <c r="BV6995" s="5" t="s">
        <v>800</v>
      </c>
      <c r="BW6995" s="5" t="s">
        <v>3025</v>
      </c>
    </row>
    <row r="6996" spans="51:75" x14ac:dyDescent="0.3">
      <c r="AY6996" s="12" t="e">
        <f>VLOOKUP(C6996,#REF!, 2,FALSE)</f>
        <v>#REF!</v>
      </c>
      <c r="BM6996" s="5" t="s">
        <v>12288</v>
      </c>
      <c r="BN6996" s="5" t="s">
        <v>800</v>
      </c>
      <c r="BO6996" s="5" t="s">
        <v>11656</v>
      </c>
      <c r="BU6996" s="5" t="s">
        <v>12288</v>
      </c>
      <c r="BV6996" s="5" t="s">
        <v>800</v>
      </c>
      <c r="BW6996" s="5" t="s">
        <v>11656</v>
      </c>
    </row>
    <row r="6997" spans="51:75" x14ac:dyDescent="0.3">
      <c r="AY6997" s="12" t="e">
        <f>VLOOKUP(C6997,#REF!, 2,FALSE)</f>
        <v>#REF!</v>
      </c>
      <c r="BM6997" s="5" t="s">
        <v>12289</v>
      </c>
      <c r="BN6997" s="5" t="s">
        <v>800</v>
      </c>
      <c r="BO6997" s="5" t="s">
        <v>11656</v>
      </c>
      <c r="BU6997" s="5" t="s">
        <v>12289</v>
      </c>
      <c r="BV6997" s="5" t="s">
        <v>800</v>
      </c>
      <c r="BW6997" s="5" t="s">
        <v>11656</v>
      </c>
    </row>
    <row r="6998" spans="51:75" x14ac:dyDescent="0.3">
      <c r="AY6998" s="12" t="e">
        <f>VLOOKUP(C6998,#REF!, 2,FALSE)</f>
        <v>#REF!</v>
      </c>
      <c r="BM6998" s="5" t="s">
        <v>12290</v>
      </c>
      <c r="BN6998" s="5" t="s">
        <v>800</v>
      </c>
      <c r="BO6998" s="5" t="s">
        <v>11656</v>
      </c>
      <c r="BU6998" s="5" t="s">
        <v>12290</v>
      </c>
      <c r="BV6998" s="5" t="s">
        <v>800</v>
      </c>
      <c r="BW6998" s="5" t="s">
        <v>11656</v>
      </c>
    </row>
    <row r="6999" spans="51:75" x14ac:dyDescent="0.3">
      <c r="AY6999" s="12" t="e">
        <f>VLOOKUP(C6999,#REF!, 2,FALSE)</f>
        <v>#REF!</v>
      </c>
      <c r="BM6999" s="5" t="s">
        <v>12292</v>
      </c>
      <c r="BN6999" s="5" t="s">
        <v>855</v>
      </c>
      <c r="BO6999" s="5" t="s">
        <v>4555</v>
      </c>
      <c r="BU6999" s="5" t="s">
        <v>12292</v>
      </c>
      <c r="BV6999" s="5" t="s">
        <v>855</v>
      </c>
      <c r="BW6999" s="5" t="s">
        <v>4555</v>
      </c>
    </row>
    <row r="7000" spans="51:75" x14ac:dyDescent="0.3">
      <c r="AY7000" s="12" t="e">
        <f>VLOOKUP(C7000,#REF!, 2,FALSE)</f>
        <v>#REF!</v>
      </c>
      <c r="BM7000" s="5" t="s">
        <v>12293</v>
      </c>
      <c r="BN7000" s="5" t="s">
        <v>790</v>
      </c>
      <c r="BO7000" s="5" t="s">
        <v>12294</v>
      </c>
      <c r="BU7000" s="5" t="s">
        <v>12293</v>
      </c>
      <c r="BV7000" s="5" t="s">
        <v>790</v>
      </c>
      <c r="BW7000" s="5" t="s">
        <v>12294</v>
      </c>
    </row>
    <row r="7001" spans="51:75" x14ac:dyDescent="0.3">
      <c r="AY7001" s="12" t="e">
        <f>VLOOKUP(C7001,#REF!, 2,FALSE)</f>
        <v>#REF!</v>
      </c>
      <c r="BM7001" s="5" t="s">
        <v>12295</v>
      </c>
      <c r="BN7001" s="5" t="s">
        <v>666</v>
      </c>
      <c r="BO7001" s="5" t="s">
        <v>12296</v>
      </c>
      <c r="BU7001" s="5" t="s">
        <v>12295</v>
      </c>
      <c r="BV7001" s="5" t="s">
        <v>666</v>
      </c>
      <c r="BW7001" s="5" t="s">
        <v>12296</v>
      </c>
    </row>
    <row r="7002" spans="51:75" x14ac:dyDescent="0.3">
      <c r="AY7002" s="12" t="e">
        <f>VLOOKUP(C7002,#REF!, 2,FALSE)</f>
        <v>#REF!</v>
      </c>
      <c r="BM7002" s="5" t="s">
        <v>12297</v>
      </c>
      <c r="BN7002" s="5" t="s">
        <v>1012</v>
      </c>
      <c r="BO7002" s="5" t="s">
        <v>1446</v>
      </c>
      <c r="BU7002" s="5" t="s">
        <v>12297</v>
      </c>
      <c r="BV7002" s="5" t="s">
        <v>1012</v>
      </c>
      <c r="BW7002" s="5" t="s">
        <v>1446</v>
      </c>
    </row>
    <row r="7003" spans="51:75" x14ac:dyDescent="0.3">
      <c r="AY7003" s="12" t="e">
        <f>VLOOKUP(C7003,#REF!, 2,FALSE)</f>
        <v>#REF!</v>
      </c>
      <c r="BM7003" s="5" t="s">
        <v>12298</v>
      </c>
      <c r="BN7003" s="5" t="s">
        <v>790</v>
      </c>
      <c r="BO7003" s="5" t="s">
        <v>1280</v>
      </c>
      <c r="BU7003" s="5" t="s">
        <v>12298</v>
      </c>
      <c r="BV7003" s="5" t="s">
        <v>790</v>
      </c>
      <c r="BW7003" s="5" t="s">
        <v>1280</v>
      </c>
    </row>
    <row r="7004" spans="51:75" x14ac:dyDescent="0.3">
      <c r="AY7004" s="12" t="e">
        <f>VLOOKUP(C7004,#REF!, 2,FALSE)</f>
        <v>#REF!</v>
      </c>
      <c r="BM7004" s="5" t="s">
        <v>424</v>
      </c>
      <c r="BN7004" s="5" t="s">
        <v>1012</v>
      </c>
      <c r="BO7004" s="5" t="s">
        <v>7847</v>
      </c>
      <c r="BU7004" s="5" t="s">
        <v>424</v>
      </c>
      <c r="BV7004" s="5" t="s">
        <v>1012</v>
      </c>
      <c r="BW7004" s="5" t="s">
        <v>7847</v>
      </c>
    </row>
    <row r="7005" spans="51:75" x14ac:dyDescent="0.3">
      <c r="AY7005" s="12" t="e">
        <f>VLOOKUP(C7005,#REF!, 2,FALSE)</f>
        <v>#REF!</v>
      </c>
      <c r="BM7005" s="5" t="s">
        <v>12299</v>
      </c>
      <c r="BN7005" s="5" t="s">
        <v>790</v>
      </c>
      <c r="BO7005" s="5" t="s">
        <v>2986</v>
      </c>
      <c r="BU7005" s="5" t="s">
        <v>12299</v>
      </c>
      <c r="BV7005" s="5" t="s">
        <v>790</v>
      </c>
      <c r="BW7005" s="5" t="s">
        <v>2986</v>
      </c>
    </row>
    <row r="7006" spans="51:75" x14ac:dyDescent="0.3">
      <c r="AY7006" s="12" t="e">
        <f>VLOOKUP(C7006,#REF!, 2,FALSE)</f>
        <v>#REF!</v>
      </c>
      <c r="BM7006" s="5" t="s">
        <v>12300</v>
      </c>
      <c r="BN7006" s="5" t="s">
        <v>806</v>
      </c>
      <c r="BO7006" s="5" t="s">
        <v>1201</v>
      </c>
      <c r="BU7006" s="5" t="s">
        <v>12300</v>
      </c>
      <c r="BV7006" s="5" t="s">
        <v>806</v>
      </c>
      <c r="BW7006" s="5" t="s">
        <v>1201</v>
      </c>
    </row>
    <row r="7007" spans="51:75" x14ac:dyDescent="0.3">
      <c r="AY7007" s="12" t="e">
        <f>VLOOKUP(C7007,#REF!, 2,FALSE)</f>
        <v>#REF!</v>
      </c>
      <c r="BM7007" s="5" t="s">
        <v>12301</v>
      </c>
      <c r="BN7007" s="5" t="s">
        <v>781</v>
      </c>
      <c r="BO7007" s="5" t="s">
        <v>6412</v>
      </c>
      <c r="BU7007" s="5" t="s">
        <v>12301</v>
      </c>
      <c r="BV7007" s="5" t="s">
        <v>781</v>
      </c>
      <c r="BW7007" s="5" t="s">
        <v>6412</v>
      </c>
    </row>
    <row r="7008" spans="51:75" x14ac:dyDescent="0.3">
      <c r="AY7008" s="12" t="e">
        <f>VLOOKUP(C7008,#REF!, 2,FALSE)</f>
        <v>#REF!</v>
      </c>
      <c r="BM7008" s="5" t="s">
        <v>12302</v>
      </c>
      <c r="BN7008" s="5" t="s">
        <v>781</v>
      </c>
      <c r="BO7008" s="5" t="s">
        <v>2986</v>
      </c>
      <c r="BU7008" s="5" t="s">
        <v>12302</v>
      </c>
      <c r="BV7008" s="5" t="s">
        <v>781</v>
      </c>
      <c r="BW7008" s="5" t="s">
        <v>2986</v>
      </c>
    </row>
    <row r="7009" spans="51:75" x14ac:dyDescent="0.3">
      <c r="AY7009" s="12" t="e">
        <f>VLOOKUP(C7009,#REF!, 2,FALSE)</f>
        <v>#REF!</v>
      </c>
      <c r="BM7009" s="5" t="s">
        <v>12303</v>
      </c>
      <c r="BN7009" s="5" t="s">
        <v>778</v>
      </c>
      <c r="BO7009" s="5" t="s">
        <v>2986</v>
      </c>
      <c r="BU7009" s="5" t="s">
        <v>12303</v>
      </c>
      <c r="BV7009" s="5" t="s">
        <v>778</v>
      </c>
      <c r="BW7009" s="5" t="s">
        <v>2986</v>
      </c>
    </row>
    <row r="7010" spans="51:75" x14ac:dyDescent="0.3">
      <c r="AY7010" s="12" t="e">
        <f>VLOOKUP(C7010,#REF!, 2,FALSE)</f>
        <v>#REF!</v>
      </c>
      <c r="BM7010" s="5" t="s">
        <v>12304</v>
      </c>
      <c r="BN7010" s="5" t="s">
        <v>3261</v>
      </c>
      <c r="BO7010" s="5" t="s">
        <v>11583</v>
      </c>
      <c r="BU7010" s="5" t="s">
        <v>12304</v>
      </c>
      <c r="BV7010" s="5" t="s">
        <v>3261</v>
      </c>
      <c r="BW7010" s="5" t="s">
        <v>11583</v>
      </c>
    </row>
    <row r="7011" spans="51:75" x14ac:dyDescent="0.3">
      <c r="AY7011" s="12" t="e">
        <f>VLOOKUP(C7011,#REF!, 2,FALSE)</f>
        <v>#REF!</v>
      </c>
      <c r="BM7011" s="5" t="s">
        <v>12305</v>
      </c>
      <c r="BN7011" s="5" t="s">
        <v>844</v>
      </c>
      <c r="BO7011" s="5" t="s">
        <v>1005</v>
      </c>
      <c r="BU7011" s="5" t="s">
        <v>12305</v>
      </c>
      <c r="BV7011" s="5" t="s">
        <v>844</v>
      </c>
      <c r="BW7011" s="5" t="s">
        <v>1005</v>
      </c>
    </row>
    <row r="7012" spans="51:75" x14ac:dyDescent="0.3">
      <c r="AY7012" s="12" t="e">
        <f>VLOOKUP(C7012,#REF!, 2,FALSE)</f>
        <v>#REF!</v>
      </c>
      <c r="BM7012" s="5" t="s">
        <v>12306</v>
      </c>
      <c r="BN7012" s="5" t="s">
        <v>616</v>
      </c>
      <c r="BO7012" s="5" t="s">
        <v>4101</v>
      </c>
      <c r="BU7012" s="5" t="s">
        <v>12306</v>
      </c>
      <c r="BV7012" s="5" t="s">
        <v>616</v>
      </c>
      <c r="BW7012" s="5" t="s">
        <v>4101</v>
      </c>
    </row>
    <row r="7013" spans="51:75" x14ac:dyDescent="0.3">
      <c r="AY7013" s="12" t="e">
        <f>VLOOKUP(C7013,#REF!, 2,FALSE)</f>
        <v>#REF!</v>
      </c>
      <c r="BM7013" s="5" t="s">
        <v>12307</v>
      </c>
      <c r="BN7013" s="5" t="s">
        <v>621</v>
      </c>
      <c r="BO7013" s="5" t="s">
        <v>2986</v>
      </c>
      <c r="BU7013" s="5" t="s">
        <v>12307</v>
      </c>
      <c r="BV7013" s="5" t="s">
        <v>621</v>
      </c>
      <c r="BW7013" s="5" t="s">
        <v>2986</v>
      </c>
    </row>
    <row r="7014" spans="51:75" x14ac:dyDescent="0.3">
      <c r="AY7014" s="12" t="e">
        <f>VLOOKUP(C7014,#REF!, 2,FALSE)</f>
        <v>#REF!</v>
      </c>
      <c r="BM7014" s="5" t="s">
        <v>12308</v>
      </c>
      <c r="BN7014" s="5" t="s">
        <v>619</v>
      </c>
      <c r="BO7014" s="5" t="s">
        <v>2986</v>
      </c>
      <c r="BU7014" s="5" t="s">
        <v>12308</v>
      </c>
      <c r="BV7014" s="5" t="s">
        <v>619</v>
      </c>
      <c r="BW7014" s="5" t="s">
        <v>2986</v>
      </c>
    </row>
    <row r="7015" spans="51:75" x14ac:dyDescent="0.3">
      <c r="AY7015" s="12" t="e">
        <f>VLOOKUP(C7015,#REF!, 2,FALSE)</f>
        <v>#REF!</v>
      </c>
      <c r="BM7015" s="5" t="s">
        <v>12309</v>
      </c>
      <c r="BN7015" s="5" t="s">
        <v>616</v>
      </c>
      <c r="BO7015" s="5" t="s">
        <v>12310</v>
      </c>
      <c r="BU7015" s="5" t="s">
        <v>12309</v>
      </c>
      <c r="BV7015" s="5" t="s">
        <v>616</v>
      </c>
      <c r="BW7015" s="5" t="s">
        <v>12310</v>
      </c>
    </row>
    <row r="7016" spans="51:75" x14ac:dyDescent="0.3">
      <c r="AY7016" s="12" t="e">
        <f>VLOOKUP(C7016,#REF!, 2,FALSE)</f>
        <v>#REF!</v>
      </c>
      <c r="BM7016" s="5" t="s">
        <v>12311</v>
      </c>
      <c r="BN7016" s="5" t="s">
        <v>865</v>
      </c>
      <c r="BO7016" s="5" t="s">
        <v>2986</v>
      </c>
      <c r="BU7016" s="5" t="s">
        <v>12311</v>
      </c>
      <c r="BV7016" s="5" t="s">
        <v>865</v>
      </c>
      <c r="BW7016" s="5" t="s">
        <v>2986</v>
      </c>
    </row>
    <row r="7017" spans="51:75" x14ac:dyDescent="0.3">
      <c r="AY7017" s="12" t="e">
        <f>VLOOKUP(C7017,#REF!, 2,FALSE)</f>
        <v>#REF!</v>
      </c>
      <c r="BM7017" s="5" t="s">
        <v>12312</v>
      </c>
      <c r="BN7017" s="5" t="s">
        <v>806</v>
      </c>
      <c r="BO7017" s="5" t="s">
        <v>4424</v>
      </c>
      <c r="BU7017" s="5" t="s">
        <v>12312</v>
      </c>
      <c r="BV7017" s="5" t="s">
        <v>806</v>
      </c>
      <c r="BW7017" s="5" t="s">
        <v>4424</v>
      </c>
    </row>
    <row r="7018" spans="51:75" x14ac:dyDescent="0.3">
      <c r="AY7018" s="12" t="e">
        <f>VLOOKUP(C7018,#REF!, 2,FALSE)</f>
        <v>#REF!</v>
      </c>
      <c r="BM7018" s="5" t="s">
        <v>425</v>
      </c>
      <c r="BN7018" s="5" t="s">
        <v>670</v>
      </c>
      <c r="BO7018" s="5" t="s">
        <v>12313</v>
      </c>
      <c r="BU7018" s="5" t="s">
        <v>425</v>
      </c>
      <c r="BV7018" s="5" t="s">
        <v>670</v>
      </c>
      <c r="BW7018" s="5" t="s">
        <v>12313</v>
      </c>
    </row>
    <row r="7019" spans="51:75" x14ac:dyDescent="0.3">
      <c r="AY7019" s="12" t="e">
        <f>VLOOKUP(C7019,#REF!, 2,FALSE)</f>
        <v>#REF!</v>
      </c>
      <c r="BM7019" s="5" t="s">
        <v>12314</v>
      </c>
      <c r="BN7019" s="5" t="s">
        <v>17000</v>
      </c>
      <c r="BO7019" s="5" t="s">
        <v>12316</v>
      </c>
      <c r="BU7019" s="5" t="s">
        <v>12314</v>
      </c>
      <c r="BV7019" s="5" t="s">
        <v>17000</v>
      </c>
      <c r="BW7019" s="5" t="s">
        <v>12316</v>
      </c>
    </row>
    <row r="7020" spans="51:75" x14ac:dyDescent="0.3">
      <c r="AY7020" s="12" t="e">
        <f>VLOOKUP(C7020,#REF!, 2,FALSE)</f>
        <v>#REF!</v>
      </c>
      <c r="BM7020" s="5" t="s">
        <v>12317</v>
      </c>
      <c r="BN7020" s="5" t="s">
        <v>3010</v>
      </c>
      <c r="BO7020" s="5" t="s">
        <v>2986</v>
      </c>
      <c r="BU7020" s="5" t="s">
        <v>12317</v>
      </c>
      <c r="BV7020" s="5" t="s">
        <v>3010</v>
      </c>
      <c r="BW7020" s="5" t="s">
        <v>2986</v>
      </c>
    </row>
    <row r="7021" spans="51:75" x14ac:dyDescent="0.3">
      <c r="AY7021" s="12" t="e">
        <f>VLOOKUP(C7021,#REF!, 2,FALSE)</f>
        <v>#REF!</v>
      </c>
      <c r="BM7021" s="5" t="s">
        <v>12318</v>
      </c>
      <c r="BN7021" s="5" t="s">
        <v>12319</v>
      </c>
      <c r="BO7021" s="5" t="s">
        <v>1503</v>
      </c>
      <c r="BU7021" s="5" t="s">
        <v>12318</v>
      </c>
      <c r="BV7021" s="5" t="s">
        <v>12319</v>
      </c>
      <c r="BW7021" s="5" t="s">
        <v>1503</v>
      </c>
    </row>
    <row r="7022" spans="51:75" x14ac:dyDescent="0.3">
      <c r="AY7022" s="12" t="e">
        <f>VLOOKUP(C7022,#REF!, 2,FALSE)</f>
        <v>#REF!</v>
      </c>
      <c r="BM7022" s="5" t="s">
        <v>12320</v>
      </c>
      <c r="BN7022" s="5" t="s">
        <v>665</v>
      </c>
      <c r="BO7022" s="5" t="s">
        <v>2986</v>
      </c>
      <c r="BU7022" s="5" t="s">
        <v>12320</v>
      </c>
      <c r="BV7022" s="5" t="s">
        <v>665</v>
      </c>
      <c r="BW7022" s="5" t="s">
        <v>2986</v>
      </c>
    </row>
    <row r="7023" spans="51:75" x14ac:dyDescent="0.3">
      <c r="AY7023" s="12" t="e">
        <f>VLOOKUP(C7023,#REF!, 2,FALSE)</f>
        <v>#REF!</v>
      </c>
      <c r="BM7023" s="5" t="s">
        <v>12321</v>
      </c>
      <c r="BN7023" s="5" t="s">
        <v>633</v>
      </c>
      <c r="BO7023" s="5" t="s">
        <v>8685</v>
      </c>
      <c r="BU7023" s="5" t="s">
        <v>12321</v>
      </c>
      <c r="BV7023" s="5" t="s">
        <v>633</v>
      </c>
      <c r="BW7023" s="5" t="s">
        <v>8685</v>
      </c>
    </row>
    <row r="7024" spans="51:75" x14ac:dyDescent="0.3">
      <c r="AY7024" s="12" t="e">
        <f>VLOOKUP(C7024,#REF!, 2,FALSE)</f>
        <v>#REF!</v>
      </c>
      <c r="BM7024" s="5" t="s">
        <v>12322</v>
      </c>
      <c r="BN7024" s="5" t="s">
        <v>945</v>
      </c>
      <c r="BO7024" s="5" t="s">
        <v>2986</v>
      </c>
      <c r="BU7024" s="5" t="s">
        <v>12322</v>
      </c>
      <c r="BV7024" s="5" t="s">
        <v>945</v>
      </c>
      <c r="BW7024" s="5" t="s">
        <v>2986</v>
      </c>
    </row>
    <row r="7025" spans="51:75" x14ac:dyDescent="0.3">
      <c r="AY7025" s="12" t="e">
        <f>VLOOKUP(C7025,#REF!, 2,FALSE)</f>
        <v>#REF!</v>
      </c>
      <c r="BM7025" s="5" t="s">
        <v>12323</v>
      </c>
      <c r="BN7025" s="5" t="s">
        <v>618</v>
      </c>
      <c r="BO7025" s="5" t="s">
        <v>2986</v>
      </c>
      <c r="BU7025" s="5" t="s">
        <v>12323</v>
      </c>
      <c r="BV7025" s="5" t="s">
        <v>618</v>
      </c>
      <c r="BW7025" s="5" t="s">
        <v>2986</v>
      </c>
    </row>
    <row r="7026" spans="51:75" x14ac:dyDescent="0.3">
      <c r="AY7026" s="12" t="e">
        <f>VLOOKUP(C7026,#REF!, 2,FALSE)</f>
        <v>#REF!</v>
      </c>
      <c r="BM7026" s="5" t="s">
        <v>12324</v>
      </c>
      <c r="BN7026" s="5" t="s">
        <v>931</v>
      </c>
      <c r="BO7026" s="5" t="s">
        <v>11509</v>
      </c>
      <c r="BU7026" s="5" t="s">
        <v>12324</v>
      </c>
      <c r="BV7026" s="5" t="s">
        <v>931</v>
      </c>
      <c r="BW7026" s="5" t="s">
        <v>11509</v>
      </c>
    </row>
    <row r="7027" spans="51:75" x14ac:dyDescent="0.3">
      <c r="AY7027" s="12" t="e">
        <f>VLOOKUP(C7027,#REF!, 2,FALSE)</f>
        <v>#REF!</v>
      </c>
      <c r="BM7027" s="5" t="s">
        <v>2135</v>
      </c>
      <c r="BN7027" s="5" t="s">
        <v>3092</v>
      </c>
      <c r="BO7027" s="5" t="s">
        <v>5144</v>
      </c>
      <c r="BU7027" s="5" t="s">
        <v>2135</v>
      </c>
      <c r="BV7027" s="5" t="s">
        <v>3092</v>
      </c>
      <c r="BW7027" s="5" t="s">
        <v>5144</v>
      </c>
    </row>
    <row r="7028" spans="51:75" x14ac:dyDescent="0.3">
      <c r="AY7028" s="12" t="e">
        <f>VLOOKUP(C7028,#REF!, 2,FALSE)</f>
        <v>#REF!</v>
      </c>
      <c r="BM7028" s="5" t="s">
        <v>12325</v>
      </c>
      <c r="BN7028" s="5" t="s">
        <v>1270</v>
      </c>
      <c r="BO7028" s="5" t="s">
        <v>2986</v>
      </c>
      <c r="BU7028" s="5" t="s">
        <v>12325</v>
      </c>
      <c r="BV7028" s="5" t="s">
        <v>1270</v>
      </c>
      <c r="BW7028" s="5" t="s">
        <v>2986</v>
      </c>
    </row>
    <row r="7029" spans="51:75" x14ac:dyDescent="0.3">
      <c r="AY7029" s="12" t="e">
        <f>VLOOKUP(C7029,#REF!, 2,FALSE)</f>
        <v>#REF!</v>
      </c>
      <c r="BM7029" s="5" t="s">
        <v>2136</v>
      </c>
      <c r="BN7029" s="5" t="s">
        <v>630</v>
      </c>
      <c r="BO7029" s="5" t="s">
        <v>2986</v>
      </c>
      <c r="BU7029" s="5" t="s">
        <v>2136</v>
      </c>
      <c r="BV7029" s="5" t="s">
        <v>630</v>
      </c>
      <c r="BW7029" s="5" t="s">
        <v>2986</v>
      </c>
    </row>
    <row r="7030" spans="51:75" x14ac:dyDescent="0.3">
      <c r="AY7030" s="12" t="e">
        <f>VLOOKUP(C7030,#REF!, 2,FALSE)</f>
        <v>#REF!</v>
      </c>
      <c r="BM7030" s="5" t="s">
        <v>2137</v>
      </c>
      <c r="BN7030" s="5" t="s">
        <v>614</v>
      </c>
      <c r="BO7030" s="5" t="s">
        <v>2986</v>
      </c>
      <c r="BU7030" s="5" t="s">
        <v>2137</v>
      </c>
      <c r="BV7030" s="5" t="s">
        <v>614</v>
      </c>
      <c r="BW7030" s="5" t="s">
        <v>2986</v>
      </c>
    </row>
    <row r="7031" spans="51:75" x14ac:dyDescent="0.3">
      <c r="AY7031" s="12" t="e">
        <f>VLOOKUP(C7031,#REF!, 2,FALSE)</f>
        <v>#REF!</v>
      </c>
      <c r="BM7031" s="5" t="s">
        <v>12326</v>
      </c>
      <c r="BN7031" s="5" t="s">
        <v>1016</v>
      </c>
      <c r="BO7031" s="5" t="s">
        <v>12327</v>
      </c>
      <c r="BU7031" s="5" t="s">
        <v>12326</v>
      </c>
      <c r="BV7031" s="5" t="s">
        <v>1016</v>
      </c>
      <c r="BW7031" s="5" t="s">
        <v>12327</v>
      </c>
    </row>
    <row r="7032" spans="51:75" x14ac:dyDescent="0.3">
      <c r="AY7032" s="12" t="e">
        <f>VLOOKUP(C7032,#REF!, 2,FALSE)</f>
        <v>#REF!</v>
      </c>
      <c r="BM7032" s="5" t="s">
        <v>12328</v>
      </c>
      <c r="BN7032" s="5" t="s">
        <v>3010</v>
      </c>
      <c r="BO7032" s="5" t="s">
        <v>5352</v>
      </c>
      <c r="BU7032" s="5" t="s">
        <v>12328</v>
      </c>
      <c r="BV7032" s="5" t="s">
        <v>3010</v>
      </c>
      <c r="BW7032" s="5" t="s">
        <v>5352</v>
      </c>
    </row>
    <row r="7033" spans="51:75" x14ac:dyDescent="0.3">
      <c r="AY7033" s="12" t="e">
        <f>VLOOKUP(C7033,#REF!, 2,FALSE)</f>
        <v>#REF!</v>
      </c>
      <c r="BM7033" s="5" t="s">
        <v>12329</v>
      </c>
      <c r="BN7033" s="5" t="s">
        <v>3092</v>
      </c>
      <c r="BO7033" s="5" t="s">
        <v>1347</v>
      </c>
      <c r="BU7033" s="5" t="s">
        <v>12329</v>
      </c>
      <c r="BV7033" s="5" t="s">
        <v>3092</v>
      </c>
      <c r="BW7033" s="5" t="s">
        <v>1347</v>
      </c>
    </row>
    <row r="7034" spans="51:75" x14ac:dyDescent="0.3">
      <c r="AY7034" s="12" t="e">
        <f>VLOOKUP(C7034,#REF!, 2,FALSE)</f>
        <v>#REF!</v>
      </c>
      <c r="BM7034" s="5" t="s">
        <v>12330</v>
      </c>
      <c r="BN7034" s="5" t="s">
        <v>739</v>
      </c>
      <c r="BO7034" s="5" t="s">
        <v>2986</v>
      </c>
      <c r="BU7034" s="5" t="s">
        <v>12330</v>
      </c>
      <c r="BV7034" s="5" t="s">
        <v>739</v>
      </c>
      <c r="BW7034" s="5" t="s">
        <v>2986</v>
      </c>
    </row>
    <row r="7035" spans="51:75" x14ac:dyDescent="0.3">
      <c r="AY7035" s="12" t="e">
        <f>VLOOKUP(C7035,#REF!, 2,FALSE)</f>
        <v>#REF!</v>
      </c>
      <c r="BM7035" s="5" t="s">
        <v>12331</v>
      </c>
      <c r="BN7035" s="5" t="s">
        <v>3092</v>
      </c>
      <c r="BO7035" s="5" t="s">
        <v>12332</v>
      </c>
      <c r="BU7035" s="5" t="s">
        <v>12331</v>
      </c>
      <c r="BV7035" s="5" t="s">
        <v>3092</v>
      </c>
      <c r="BW7035" s="5" t="s">
        <v>12332</v>
      </c>
    </row>
    <row r="7036" spans="51:75" x14ac:dyDescent="0.3">
      <c r="AY7036" s="12" t="e">
        <f>VLOOKUP(C7036,#REF!, 2,FALSE)</f>
        <v>#REF!</v>
      </c>
      <c r="BM7036" s="5" t="s">
        <v>12333</v>
      </c>
      <c r="BN7036" s="5" t="s">
        <v>1785</v>
      </c>
      <c r="BO7036" s="5" t="s">
        <v>2986</v>
      </c>
      <c r="BU7036" s="5" t="s">
        <v>12333</v>
      </c>
      <c r="BV7036" s="5" t="s">
        <v>1785</v>
      </c>
      <c r="BW7036" s="5" t="s">
        <v>2986</v>
      </c>
    </row>
    <row r="7037" spans="51:75" x14ac:dyDescent="0.3">
      <c r="AY7037" s="12" t="e">
        <f>VLOOKUP(C7037,#REF!, 2,FALSE)</f>
        <v>#REF!</v>
      </c>
      <c r="BM7037" s="5" t="s">
        <v>12334</v>
      </c>
      <c r="BN7037" s="5" t="s">
        <v>1785</v>
      </c>
      <c r="BO7037" s="5" t="s">
        <v>2986</v>
      </c>
      <c r="BU7037" s="5" t="s">
        <v>12334</v>
      </c>
      <c r="BV7037" s="5" t="s">
        <v>1785</v>
      </c>
      <c r="BW7037" s="5" t="s">
        <v>2986</v>
      </c>
    </row>
    <row r="7038" spans="51:75" x14ac:dyDescent="0.3">
      <c r="AY7038" s="12" t="e">
        <f>VLOOKUP(C7038,#REF!, 2,FALSE)</f>
        <v>#REF!</v>
      </c>
      <c r="BM7038" s="5" t="s">
        <v>12335</v>
      </c>
      <c r="BN7038" s="5" t="s">
        <v>3010</v>
      </c>
      <c r="BO7038" s="5" t="s">
        <v>3655</v>
      </c>
      <c r="BU7038" s="5" t="s">
        <v>12335</v>
      </c>
      <c r="BV7038" s="5" t="s">
        <v>3010</v>
      </c>
      <c r="BW7038" s="5" t="s">
        <v>3655</v>
      </c>
    </row>
    <row r="7039" spans="51:75" x14ac:dyDescent="0.3">
      <c r="AY7039" s="12" t="e">
        <f>VLOOKUP(C7039,#REF!, 2,FALSE)</f>
        <v>#REF!</v>
      </c>
      <c r="BM7039" s="5" t="s">
        <v>12336</v>
      </c>
      <c r="BN7039" s="5" t="s">
        <v>615</v>
      </c>
      <c r="BO7039" s="5" t="s">
        <v>715</v>
      </c>
      <c r="BU7039" s="5" t="s">
        <v>12336</v>
      </c>
      <c r="BV7039" s="5" t="s">
        <v>615</v>
      </c>
      <c r="BW7039" s="5" t="s">
        <v>715</v>
      </c>
    </row>
    <row r="7040" spans="51:75" x14ac:dyDescent="0.3">
      <c r="AY7040" s="12" t="e">
        <f>VLOOKUP(C7040,#REF!, 2,FALSE)</f>
        <v>#REF!</v>
      </c>
      <c r="BM7040" s="5" t="s">
        <v>12337</v>
      </c>
      <c r="BN7040" s="5" t="s">
        <v>633</v>
      </c>
      <c r="BO7040" s="5" t="s">
        <v>1744</v>
      </c>
      <c r="BU7040" s="5" t="s">
        <v>12337</v>
      </c>
      <c r="BV7040" s="5" t="s">
        <v>633</v>
      </c>
      <c r="BW7040" s="5" t="s">
        <v>1744</v>
      </c>
    </row>
    <row r="7041" spans="51:75" x14ac:dyDescent="0.3">
      <c r="AY7041" s="12" t="e">
        <f>VLOOKUP(C7041,#REF!, 2,FALSE)</f>
        <v>#REF!</v>
      </c>
      <c r="BM7041" s="5" t="s">
        <v>12338</v>
      </c>
      <c r="BN7041" s="5" t="s">
        <v>661</v>
      </c>
      <c r="BO7041" s="5" t="s">
        <v>2986</v>
      </c>
      <c r="BU7041" s="5" t="s">
        <v>12338</v>
      </c>
      <c r="BV7041" s="5" t="s">
        <v>661</v>
      </c>
      <c r="BW7041" s="5" t="s">
        <v>2986</v>
      </c>
    </row>
    <row r="7042" spans="51:75" x14ac:dyDescent="0.3">
      <c r="AY7042" s="12" t="e">
        <f>VLOOKUP(C7042,#REF!, 2,FALSE)</f>
        <v>#REF!</v>
      </c>
      <c r="BM7042" s="5" t="s">
        <v>12339</v>
      </c>
      <c r="BN7042" s="5" t="s">
        <v>786</v>
      </c>
      <c r="BO7042" s="5" t="s">
        <v>12340</v>
      </c>
      <c r="BU7042" s="5" t="s">
        <v>12339</v>
      </c>
      <c r="BV7042" s="5" t="s">
        <v>786</v>
      </c>
      <c r="BW7042" s="5" t="s">
        <v>12340</v>
      </c>
    </row>
    <row r="7043" spans="51:75" x14ac:dyDescent="0.3">
      <c r="AY7043" s="12" t="e">
        <f>VLOOKUP(C7043,#REF!, 2,FALSE)</f>
        <v>#REF!</v>
      </c>
      <c r="BM7043" s="5" t="s">
        <v>12341</v>
      </c>
      <c r="BN7043" s="5" t="s">
        <v>17000</v>
      </c>
      <c r="BO7043" s="5" t="s">
        <v>11389</v>
      </c>
      <c r="BU7043" s="5" t="s">
        <v>12341</v>
      </c>
      <c r="BV7043" s="5" t="s">
        <v>17000</v>
      </c>
      <c r="BW7043" s="5" t="s">
        <v>11389</v>
      </c>
    </row>
    <row r="7044" spans="51:75" x14ac:dyDescent="0.3">
      <c r="AY7044" s="12" t="e">
        <f>VLOOKUP(C7044,#REF!, 2,FALSE)</f>
        <v>#REF!</v>
      </c>
      <c r="BM7044" s="5" t="s">
        <v>12342</v>
      </c>
      <c r="BN7044" s="5" t="s">
        <v>639</v>
      </c>
      <c r="BO7044" s="5" t="s">
        <v>3123</v>
      </c>
      <c r="BU7044" s="5" t="s">
        <v>12342</v>
      </c>
      <c r="BV7044" s="5" t="s">
        <v>639</v>
      </c>
      <c r="BW7044" s="5" t="s">
        <v>3123</v>
      </c>
    </row>
    <row r="7045" spans="51:75" x14ac:dyDescent="0.3">
      <c r="AY7045" s="12" t="e">
        <f>VLOOKUP(C7045,#REF!, 2,FALSE)</f>
        <v>#REF!</v>
      </c>
      <c r="BM7045" s="5" t="s">
        <v>444</v>
      </c>
      <c r="BN7045" s="5" t="s">
        <v>639</v>
      </c>
      <c r="BO7045" s="5" t="s">
        <v>2986</v>
      </c>
      <c r="BU7045" s="5" t="s">
        <v>444</v>
      </c>
      <c r="BV7045" s="5" t="s">
        <v>639</v>
      </c>
      <c r="BW7045" s="5" t="s">
        <v>2986</v>
      </c>
    </row>
    <row r="7046" spans="51:75" x14ac:dyDescent="0.3">
      <c r="AY7046" s="12" t="e">
        <f>VLOOKUP(C7046,#REF!, 2,FALSE)</f>
        <v>#REF!</v>
      </c>
      <c r="BM7046" s="5" t="s">
        <v>12343</v>
      </c>
      <c r="BN7046" s="5" t="s">
        <v>786</v>
      </c>
      <c r="BO7046" s="5" t="s">
        <v>2986</v>
      </c>
      <c r="BU7046" s="5" t="s">
        <v>12343</v>
      </c>
      <c r="BV7046" s="5" t="s">
        <v>786</v>
      </c>
      <c r="BW7046" s="5" t="s">
        <v>2986</v>
      </c>
    </row>
    <row r="7047" spans="51:75" x14ac:dyDescent="0.3">
      <c r="AY7047" s="12" t="e">
        <f>VLOOKUP(C7047,#REF!, 2,FALSE)</f>
        <v>#REF!</v>
      </c>
      <c r="BM7047" s="5" t="s">
        <v>426</v>
      </c>
      <c r="BN7047" s="5" t="s">
        <v>774</v>
      </c>
      <c r="BO7047" s="5" t="s">
        <v>3805</v>
      </c>
      <c r="BU7047" s="5" t="s">
        <v>426</v>
      </c>
      <c r="BV7047" s="5" t="s">
        <v>774</v>
      </c>
      <c r="BW7047" s="5" t="s">
        <v>3805</v>
      </c>
    </row>
    <row r="7048" spans="51:75" x14ac:dyDescent="0.3">
      <c r="AY7048" s="12" t="e">
        <f>VLOOKUP(C7048,#REF!, 2,FALSE)</f>
        <v>#REF!</v>
      </c>
      <c r="BM7048" s="5" t="s">
        <v>2138</v>
      </c>
      <c r="BN7048" s="5" t="s">
        <v>661</v>
      </c>
      <c r="BO7048" s="5" t="s">
        <v>5124</v>
      </c>
      <c r="BU7048" s="5" t="s">
        <v>2138</v>
      </c>
      <c r="BV7048" s="5" t="s">
        <v>661</v>
      </c>
      <c r="BW7048" s="5" t="s">
        <v>5124</v>
      </c>
    </row>
    <row r="7049" spans="51:75" x14ac:dyDescent="0.3">
      <c r="AY7049" s="12" t="e">
        <f>VLOOKUP(C7049,#REF!, 2,FALSE)</f>
        <v>#REF!</v>
      </c>
      <c r="BM7049" s="5" t="s">
        <v>12344</v>
      </c>
      <c r="BN7049" s="5" t="s">
        <v>1345</v>
      </c>
      <c r="BO7049" s="5" t="s">
        <v>663</v>
      </c>
      <c r="BU7049" s="5" t="s">
        <v>12344</v>
      </c>
      <c r="BV7049" s="5" t="s">
        <v>1345</v>
      </c>
      <c r="BW7049" s="5" t="s">
        <v>663</v>
      </c>
    </row>
    <row r="7050" spans="51:75" x14ac:dyDescent="0.3">
      <c r="AY7050" s="12" t="e">
        <f>VLOOKUP(C7050,#REF!, 2,FALSE)</f>
        <v>#REF!</v>
      </c>
      <c r="BM7050" s="5" t="s">
        <v>12345</v>
      </c>
      <c r="BN7050" s="5" t="s">
        <v>945</v>
      </c>
      <c r="BO7050" s="5" t="s">
        <v>2986</v>
      </c>
      <c r="BU7050" s="5" t="s">
        <v>12345</v>
      </c>
      <c r="BV7050" s="5" t="s">
        <v>945</v>
      </c>
      <c r="BW7050" s="5" t="s">
        <v>2986</v>
      </c>
    </row>
    <row r="7051" spans="51:75" x14ac:dyDescent="0.3">
      <c r="AY7051" s="12" t="e">
        <f>VLOOKUP(C7051,#REF!, 2,FALSE)</f>
        <v>#REF!</v>
      </c>
      <c r="BM7051" s="5" t="s">
        <v>12346</v>
      </c>
      <c r="BN7051" s="5" t="s">
        <v>2986</v>
      </c>
      <c r="BO7051" s="5" t="s">
        <v>12347</v>
      </c>
      <c r="BU7051" s="5" t="s">
        <v>12346</v>
      </c>
      <c r="BV7051" s="5" t="s">
        <v>2986</v>
      </c>
      <c r="BW7051" s="5" t="s">
        <v>12347</v>
      </c>
    </row>
    <row r="7052" spans="51:75" x14ac:dyDescent="0.3">
      <c r="AY7052" s="12" t="e">
        <f>VLOOKUP(C7052,#REF!, 2,FALSE)</f>
        <v>#REF!</v>
      </c>
      <c r="BM7052" s="5" t="s">
        <v>12348</v>
      </c>
      <c r="BN7052" s="5" t="s">
        <v>639</v>
      </c>
      <c r="BO7052" s="5" t="s">
        <v>12349</v>
      </c>
      <c r="BU7052" s="5" t="s">
        <v>12348</v>
      </c>
      <c r="BV7052" s="5" t="s">
        <v>639</v>
      </c>
      <c r="BW7052" s="5" t="s">
        <v>12349</v>
      </c>
    </row>
    <row r="7053" spans="51:75" x14ac:dyDescent="0.3">
      <c r="AY7053" s="12" t="e">
        <f>VLOOKUP(C7053,#REF!, 2,FALSE)</f>
        <v>#REF!</v>
      </c>
      <c r="BM7053" s="5" t="s">
        <v>12350</v>
      </c>
      <c r="BN7053" s="5" t="s">
        <v>17000</v>
      </c>
      <c r="BO7053" s="5" t="s">
        <v>2366</v>
      </c>
      <c r="BU7053" s="5" t="s">
        <v>12350</v>
      </c>
      <c r="BV7053" s="5" t="s">
        <v>17000</v>
      </c>
      <c r="BW7053" s="5" t="s">
        <v>2366</v>
      </c>
    </row>
    <row r="7054" spans="51:75" x14ac:dyDescent="0.3">
      <c r="AY7054" s="12" t="e">
        <f>VLOOKUP(C7054,#REF!, 2,FALSE)</f>
        <v>#REF!</v>
      </c>
      <c r="BM7054" s="5" t="s">
        <v>12351</v>
      </c>
      <c r="BN7054" s="5" t="s">
        <v>2986</v>
      </c>
      <c r="BO7054" s="5" t="s">
        <v>7183</v>
      </c>
      <c r="BU7054" s="5" t="s">
        <v>12351</v>
      </c>
      <c r="BV7054" s="5" t="s">
        <v>2986</v>
      </c>
      <c r="BW7054" s="5" t="s">
        <v>7183</v>
      </c>
    </row>
    <row r="7055" spans="51:75" x14ac:dyDescent="0.3">
      <c r="AY7055" s="12" t="e">
        <f>VLOOKUP(C7055,#REF!, 2,FALSE)</f>
        <v>#REF!</v>
      </c>
      <c r="BM7055" s="5" t="s">
        <v>12352</v>
      </c>
      <c r="BN7055" s="5" t="s">
        <v>790</v>
      </c>
      <c r="BO7055" s="5" t="s">
        <v>10098</v>
      </c>
      <c r="BU7055" s="5" t="s">
        <v>12352</v>
      </c>
      <c r="BV7055" s="5" t="s">
        <v>790</v>
      </c>
      <c r="BW7055" s="5" t="s">
        <v>10098</v>
      </c>
    </row>
    <row r="7056" spans="51:75" x14ac:dyDescent="0.3">
      <c r="AY7056" s="12" t="e">
        <f>VLOOKUP(C7056,#REF!, 2,FALSE)</f>
        <v>#REF!</v>
      </c>
      <c r="BM7056" s="5" t="s">
        <v>12353</v>
      </c>
      <c r="BN7056" s="5" t="s">
        <v>17000</v>
      </c>
      <c r="BO7056" s="5" t="s">
        <v>8748</v>
      </c>
      <c r="BU7056" s="5" t="s">
        <v>12353</v>
      </c>
      <c r="BV7056" s="5" t="s">
        <v>17000</v>
      </c>
      <c r="BW7056" s="5" t="s">
        <v>8748</v>
      </c>
    </row>
    <row r="7057" spans="51:75" x14ac:dyDescent="0.3">
      <c r="AY7057" s="12" t="e">
        <f>VLOOKUP(C7057,#REF!, 2,FALSE)</f>
        <v>#REF!</v>
      </c>
      <c r="BM7057" s="5" t="s">
        <v>12354</v>
      </c>
      <c r="BN7057" s="5" t="s">
        <v>17000</v>
      </c>
      <c r="BO7057" s="5" t="s">
        <v>12347</v>
      </c>
      <c r="BU7057" s="5" t="s">
        <v>12354</v>
      </c>
      <c r="BV7057" s="5" t="s">
        <v>17000</v>
      </c>
      <c r="BW7057" s="5" t="s">
        <v>12347</v>
      </c>
    </row>
    <row r="7058" spans="51:75" x14ac:dyDescent="0.3">
      <c r="AY7058" s="12" t="e">
        <f>VLOOKUP(C7058,#REF!, 2,FALSE)</f>
        <v>#REF!</v>
      </c>
      <c r="BM7058" s="5" t="s">
        <v>12355</v>
      </c>
      <c r="BN7058" s="5" t="s">
        <v>17000</v>
      </c>
      <c r="BO7058" s="5" t="s">
        <v>6936</v>
      </c>
      <c r="BU7058" s="5" t="s">
        <v>12355</v>
      </c>
      <c r="BV7058" s="5" t="s">
        <v>17000</v>
      </c>
      <c r="BW7058" s="5" t="s">
        <v>6936</v>
      </c>
    </row>
    <row r="7059" spans="51:75" x14ac:dyDescent="0.3">
      <c r="AY7059" s="12" t="e">
        <f>VLOOKUP(C7059,#REF!, 2,FALSE)</f>
        <v>#REF!</v>
      </c>
      <c r="BM7059" s="5" t="s">
        <v>12356</v>
      </c>
      <c r="BN7059" s="5" t="s">
        <v>17000</v>
      </c>
      <c r="BO7059" s="5" t="s">
        <v>2381</v>
      </c>
      <c r="BU7059" s="5" t="s">
        <v>12356</v>
      </c>
      <c r="BV7059" s="5" t="s">
        <v>17000</v>
      </c>
      <c r="BW7059" s="5" t="s">
        <v>2381</v>
      </c>
    </row>
    <row r="7060" spans="51:75" x14ac:dyDescent="0.3">
      <c r="AY7060" s="12" t="e">
        <f>VLOOKUP(C7060,#REF!, 2,FALSE)</f>
        <v>#REF!</v>
      </c>
      <c r="BM7060" s="5" t="s">
        <v>12357</v>
      </c>
      <c r="BN7060" s="5" t="s">
        <v>17000</v>
      </c>
      <c r="BO7060" s="5" t="s">
        <v>4848</v>
      </c>
      <c r="BU7060" s="5" t="s">
        <v>12357</v>
      </c>
      <c r="BV7060" s="5" t="s">
        <v>17000</v>
      </c>
      <c r="BW7060" s="5" t="s">
        <v>4848</v>
      </c>
    </row>
    <row r="7061" spans="51:75" x14ac:dyDescent="0.3">
      <c r="AY7061" s="12" t="e">
        <f>VLOOKUP(C7061,#REF!, 2,FALSE)</f>
        <v>#REF!</v>
      </c>
      <c r="BM7061" s="5" t="s">
        <v>12358</v>
      </c>
      <c r="BN7061" s="5" t="s">
        <v>2986</v>
      </c>
      <c r="BO7061" s="5" t="s">
        <v>1601</v>
      </c>
      <c r="BU7061" s="5" t="s">
        <v>12358</v>
      </c>
      <c r="BV7061" s="5" t="s">
        <v>2986</v>
      </c>
      <c r="BW7061" s="5" t="s">
        <v>1601</v>
      </c>
    </row>
    <row r="7062" spans="51:75" x14ac:dyDescent="0.3">
      <c r="AY7062" s="12" t="e">
        <f>VLOOKUP(C7062,#REF!, 2,FALSE)</f>
        <v>#REF!</v>
      </c>
      <c r="BM7062" s="5" t="s">
        <v>12359</v>
      </c>
      <c r="BN7062" s="5" t="s">
        <v>2986</v>
      </c>
      <c r="BO7062" s="5" t="s">
        <v>2357</v>
      </c>
      <c r="BU7062" s="5" t="s">
        <v>12359</v>
      </c>
      <c r="BV7062" s="5" t="s">
        <v>2986</v>
      </c>
      <c r="BW7062" s="5" t="s">
        <v>2357</v>
      </c>
    </row>
    <row r="7063" spans="51:75" x14ac:dyDescent="0.3">
      <c r="AY7063" s="12" t="e">
        <f>VLOOKUP(C7063,#REF!, 2,FALSE)</f>
        <v>#REF!</v>
      </c>
      <c r="BM7063" s="5" t="s">
        <v>43</v>
      </c>
      <c r="BN7063" s="5" t="s">
        <v>806</v>
      </c>
      <c r="BO7063" s="5" t="s">
        <v>3726</v>
      </c>
      <c r="BU7063" s="5" t="s">
        <v>43</v>
      </c>
      <c r="BV7063" s="5" t="s">
        <v>806</v>
      </c>
      <c r="BW7063" s="5" t="s">
        <v>3726</v>
      </c>
    </row>
    <row r="7064" spans="51:75" x14ac:dyDescent="0.3">
      <c r="AY7064" s="12" t="e">
        <f>VLOOKUP(C7064,#REF!, 2,FALSE)</f>
        <v>#REF!</v>
      </c>
      <c r="BM7064" s="5" t="s">
        <v>12360</v>
      </c>
      <c r="BN7064" s="5" t="s">
        <v>2986</v>
      </c>
      <c r="BO7064" s="5" t="s">
        <v>12361</v>
      </c>
      <c r="BU7064" s="5" t="s">
        <v>12360</v>
      </c>
      <c r="BV7064" s="5" t="s">
        <v>2986</v>
      </c>
      <c r="BW7064" s="5" t="s">
        <v>12361</v>
      </c>
    </row>
    <row r="7065" spans="51:75" x14ac:dyDescent="0.3">
      <c r="AY7065" s="12" t="e">
        <f>VLOOKUP(C7065,#REF!, 2,FALSE)</f>
        <v>#REF!</v>
      </c>
      <c r="BM7065" s="5" t="s">
        <v>12362</v>
      </c>
      <c r="BN7065" s="5" t="s">
        <v>2986</v>
      </c>
      <c r="BO7065" s="5" t="s">
        <v>12363</v>
      </c>
      <c r="BU7065" s="5" t="s">
        <v>12362</v>
      </c>
      <c r="BV7065" s="5" t="s">
        <v>2986</v>
      </c>
      <c r="BW7065" s="5" t="s">
        <v>12363</v>
      </c>
    </row>
    <row r="7066" spans="51:75" x14ac:dyDescent="0.3">
      <c r="AY7066" s="12" t="e">
        <f>VLOOKUP(C7066,#REF!, 2,FALSE)</f>
        <v>#REF!</v>
      </c>
      <c r="BM7066" s="5" t="s">
        <v>42</v>
      </c>
      <c r="BN7066" s="5" t="s">
        <v>2986</v>
      </c>
      <c r="BO7066" s="5" t="s">
        <v>12364</v>
      </c>
      <c r="BU7066" s="5" t="s">
        <v>42</v>
      </c>
      <c r="BV7066" s="5" t="s">
        <v>2986</v>
      </c>
      <c r="BW7066" s="5" t="s">
        <v>12364</v>
      </c>
    </row>
    <row r="7067" spans="51:75" x14ac:dyDescent="0.3">
      <c r="AY7067" s="12" t="e">
        <f>VLOOKUP(C7067,#REF!, 2,FALSE)</f>
        <v>#REF!</v>
      </c>
      <c r="BM7067" s="5" t="s">
        <v>12366</v>
      </c>
      <c r="BN7067" s="5" t="s">
        <v>2986</v>
      </c>
      <c r="BO7067" s="5" t="s">
        <v>1915</v>
      </c>
      <c r="BU7067" s="5" t="s">
        <v>12366</v>
      </c>
      <c r="BV7067" s="5" t="s">
        <v>2986</v>
      </c>
      <c r="BW7067" s="5" t="s">
        <v>1915</v>
      </c>
    </row>
    <row r="7068" spans="51:75" x14ac:dyDescent="0.3">
      <c r="AY7068" s="12" t="e">
        <f>VLOOKUP(C7068,#REF!, 2,FALSE)</f>
        <v>#REF!</v>
      </c>
      <c r="BM7068" s="5" t="s">
        <v>12367</v>
      </c>
      <c r="BN7068" s="5" t="s">
        <v>2986</v>
      </c>
      <c r="BO7068" s="5" t="s">
        <v>7831</v>
      </c>
      <c r="BU7068" s="5" t="s">
        <v>12367</v>
      </c>
      <c r="BV7068" s="5" t="s">
        <v>2986</v>
      </c>
      <c r="BW7068" s="5" t="s">
        <v>7831</v>
      </c>
    </row>
    <row r="7069" spans="51:75" x14ac:dyDescent="0.3">
      <c r="AY7069" s="12" t="e">
        <f>VLOOKUP(C7069,#REF!, 2,FALSE)</f>
        <v>#REF!</v>
      </c>
      <c r="BM7069" s="5" t="s">
        <v>12368</v>
      </c>
      <c r="BN7069" s="5" t="s">
        <v>2986</v>
      </c>
      <c r="BO7069" s="5" t="s">
        <v>2986</v>
      </c>
      <c r="BU7069" s="5" t="s">
        <v>12368</v>
      </c>
      <c r="BV7069" s="5" t="s">
        <v>2986</v>
      </c>
      <c r="BW7069" s="5" t="s">
        <v>2986</v>
      </c>
    </row>
    <row r="7070" spans="51:75" x14ac:dyDescent="0.3">
      <c r="AY7070" s="12" t="e">
        <f>VLOOKUP(C7070,#REF!, 2,FALSE)</f>
        <v>#REF!</v>
      </c>
      <c r="BM7070" s="5" t="s">
        <v>12369</v>
      </c>
      <c r="BN7070" s="5" t="s">
        <v>2986</v>
      </c>
      <c r="BO7070" s="5" t="s">
        <v>2986</v>
      </c>
      <c r="BU7070" s="5" t="s">
        <v>12369</v>
      </c>
      <c r="BV7070" s="5" t="s">
        <v>2986</v>
      </c>
      <c r="BW7070" s="5" t="s">
        <v>2986</v>
      </c>
    </row>
    <row r="7071" spans="51:75" x14ac:dyDescent="0.3">
      <c r="AY7071" s="12" t="e">
        <f>VLOOKUP(C7071,#REF!, 2,FALSE)</f>
        <v>#REF!</v>
      </c>
      <c r="BM7071" s="5" t="s">
        <v>12370</v>
      </c>
      <c r="BN7071" s="5" t="s">
        <v>2986</v>
      </c>
      <c r="BO7071" s="5" t="s">
        <v>2986</v>
      </c>
      <c r="BU7071" s="5" t="s">
        <v>12370</v>
      </c>
      <c r="BV7071" s="5" t="s">
        <v>2986</v>
      </c>
      <c r="BW7071" s="5" t="s">
        <v>2986</v>
      </c>
    </row>
    <row r="7072" spans="51:75" x14ac:dyDescent="0.3">
      <c r="AY7072" s="12" t="e">
        <f>VLOOKUP(C7072,#REF!, 2,FALSE)</f>
        <v>#REF!</v>
      </c>
      <c r="BM7072" s="5" t="s">
        <v>12371</v>
      </c>
      <c r="BN7072" s="5" t="s">
        <v>2986</v>
      </c>
      <c r="BO7072" s="5" t="s">
        <v>9956</v>
      </c>
      <c r="BU7072" s="5" t="s">
        <v>12371</v>
      </c>
      <c r="BV7072" s="5" t="s">
        <v>2986</v>
      </c>
      <c r="BW7072" s="5" t="s">
        <v>9956</v>
      </c>
    </row>
    <row r="7073" spans="51:75" x14ac:dyDescent="0.3">
      <c r="AY7073" s="12" t="e">
        <f>VLOOKUP(C7073,#REF!, 2,FALSE)</f>
        <v>#REF!</v>
      </c>
      <c r="BM7073" s="5" t="s">
        <v>12372</v>
      </c>
      <c r="BN7073" s="5" t="s">
        <v>2986</v>
      </c>
      <c r="BO7073" s="5" t="s">
        <v>2986</v>
      </c>
      <c r="BU7073" s="5" t="s">
        <v>12372</v>
      </c>
      <c r="BV7073" s="5" t="s">
        <v>2986</v>
      </c>
      <c r="BW7073" s="5" t="s">
        <v>2986</v>
      </c>
    </row>
    <row r="7074" spans="51:75" x14ac:dyDescent="0.3">
      <c r="AY7074" s="12" t="e">
        <f>VLOOKUP(C7074,#REF!, 2,FALSE)</f>
        <v>#REF!</v>
      </c>
      <c r="BM7074" s="5" t="s">
        <v>37</v>
      </c>
      <c r="BN7074" s="5" t="s">
        <v>2986</v>
      </c>
      <c r="BO7074" s="5" t="s">
        <v>2394</v>
      </c>
      <c r="BU7074" s="5" t="s">
        <v>37</v>
      </c>
      <c r="BV7074" s="5" t="s">
        <v>2986</v>
      </c>
      <c r="BW7074" s="5" t="s">
        <v>2394</v>
      </c>
    </row>
    <row r="7075" spans="51:75" x14ac:dyDescent="0.3">
      <c r="AY7075" s="12" t="e">
        <f>VLOOKUP(C7075,#REF!, 2,FALSE)</f>
        <v>#REF!</v>
      </c>
      <c r="BM7075" s="5" t="s">
        <v>2145</v>
      </c>
      <c r="BN7075" s="5" t="s">
        <v>2986</v>
      </c>
      <c r="BO7075" s="5" t="s">
        <v>6321</v>
      </c>
      <c r="BU7075" s="5" t="s">
        <v>2145</v>
      </c>
      <c r="BV7075" s="5" t="s">
        <v>2986</v>
      </c>
      <c r="BW7075" s="5" t="s">
        <v>6321</v>
      </c>
    </row>
    <row r="7076" spans="51:75" x14ac:dyDescent="0.3">
      <c r="AY7076" s="12" t="e">
        <f>VLOOKUP(C7076,#REF!, 2,FALSE)</f>
        <v>#REF!</v>
      </c>
      <c r="BM7076" s="5" t="s">
        <v>12373</v>
      </c>
      <c r="BN7076" s="5" t="s">
        <v>2986</v>
      </c>
      <c r="BO7076" s="5" t="s">
        <v>10979</v>
      </c>
      <c r="BU7076" s="5" t="s">
        <v>12373</v>
      </c>
      <c r="BV7076" s="5" t="s">
        <v>2986</v>
      </c>
      <c r="BW7076" s="5" t="s">
        <v>10979</v>
      </c>
    </row>
    <row r="7077" spans="51:75" x14ac:dyDescent="0.3">
      <c r="AY7077" s="12" t="e">
        <f>VLOOKUP(C7077,#REF!, 2,FALSE)</f>
        <v>#REF!</v>
      </c>
      <c r="BM7077" s="5" t="s">
        <v>12374</v>
      </c>
      <c r="BN7077" s="5" t="s">
        <v>2986</v>
      </c>
      <c r="BO7077" s="5" t="s">
        <v>2578</v>
      </c>
      <c r="BU7077" s="5" t="s">
        <v>12374</v>
      </c>
      <c r="BV7077" s="5" t="s">
        <v>2986</v>
      </c>
      <c r="BW7077" s="5" t="s">
        <v>2578</v>
      </c>
    </row>
    <row r="7078" spans="51:75" x14ac:dyDescent="0.3">
      <c r="AY7078" s="12" t="e">
        <f>VLOOKUP(C7078,#REF!, 2,FALSE)</f>
        <v>#REF!</v>
      </c>
      <c r="BM7078" s="5" t="s">
        <v>12375</v>
      </c>
      <c r="BN7078" s="5" t="s">
        <v>2982</v>
      </c>
      <c r="BO7078" s="5" t="s">
        <v>1229</v>
      </c>
      <c r="BU7078" s="5" t="s">
        <v>12375</v>
      </c>
      <c r="BV7078" s="5" t="s">
        <v>2982</v>
      </c>
      <c r="BW7078" s="5" t="s">
        <v>1229</v>
      </c>
    </row>
    <row r="7079" spans="51:75" x14ac:dyDescent="0.3">
      <c r="AY7079" s="12" t="e">
        <f>VLOOKUP(C7079,#REF!, 2,FALSE)</f>
        <v>#REF!</v>
      </c>
      <c r="BM7079" s="5" t="s">
        <v>12376</v>
      </c>
      <c r="BN7079" s="5" t="s">
        <v>2986</v>
      </c>
      <c r="BO7079" s="5" t="s">
        <v>12377</v>
      </c>
      <c r="BU7079" s="5" t="s">
        <v>12376</v>
      </c>
      <c r="BV7079" s="5" t="s">
        <v>2986</v>
      </c>
      <c r="BW7079" s="5" t="s">
        <v>12377</v>
      </c>
    </row>
    <row r="7080" spans="51:75" x14ac:dyDescent="0.3">
      <c r="AY7080" s="12" t="e">
        <f>VLOOKUP(C7080,#REF!, 2,FALSE)</f>
        <v>#REF!</v>
      </c>
      <c r="BM7080" s="5" t="s">
        <v>12378</v>
      </c>
      <c r="BN7080" s="5" t="s">
        <v>2986</v>
      </c>
      <c r="BO7080" s="5" t="s">
        <v>2938</v>
      </c>
      <c r="BU7080" s="5" t="s">
        <v>12378</v>
      </c>
      <c r="BV7080" s="5" t="s">
        <v>2986</v>
      </c>
      <c r="BW7080" s="5" t="s">
        <v>2938</v>
      </c>
    </row>
    <row r="7081" spans="51:75" x14ac:dyDescent="0.3">
      <c r="AY7081" s="12" t="e">
        <f>VLOOKUP(C7081,#REF!, 2,FALSE)</f>
        <v>#REF!</v>
      </c>
      <c r="BM7081" s="5" t="s">
        <v>49</v>
      </c>
      <c r="BN7081" s="5" t="s">
        <v>2982</v>
      </c>
      <c r="BO7081" s="5" t="s">
        <v>1614</v>
      </c>
      <c r="BU7081" s="5" t="s">
        <v>49</v>
      </c>
      <c r="BV7081" s="5" t="s">
        <v>2982</v>
      </c>
      <c r="BW7081" s="5" t="s">
        <v>1614</v>
      </c>
    </row>
    <row r="7082" spans="51:75" x14ac:dyDescent="0.3">
      <c r="AY7082" s="12" t="e">
        <f>VLOOKUP(C7082,#REF!, 2,FALSE)</f>
        <v>#REF!</v>
      </c>
      <c r="BM7082" s="5" t="s">
        <v>2146</v>
      </c>
      <c r="BN7082" s="5" t="s">
        <v>1142</v>
      </c>
      <c r="BO7082" s="5" t="s">
        <v>2450</v>
      </c>
      <c r="BU7082" s="5" t="s">
        <v>2146</v>
      </c>
      <c r="BV7082" s="5" t="s">
        <v>1142</v>
      </c>
      <c r="BW7082" s="5" t="s">
        <v>2450</v>
      </c>
    </row>
    <row r="7083" spans="51:75" x14ac:dyDescent="0.3">
      <c r="AY7083" s="12" t="e">
        <f>VLOOKUP(C7083,#REF!, 2,FALSE)</f>
        <v>#REF!</v>
      </c>
      <c r="BM7083" s="5" t="s">
        <v>12379</v>
      </c>
      <c r="BN7083" s="5" t="s">
        <v>697</v>
      </c>
      <c r="BO7083" s="5" t="s">
        <v>8261</v>
      </c>
      <c r="BU7083" s="5" t="s">
        <v>12379</v>
      </c>
      <c r="BV7083" s="5" t="s">
        <v>697</v>
      </c>
      <c r="BW7083" s="5" t="s">
        <v>8261</v>
      </c>
    </row>
    <row r="7084" spans="51:75" x14ac:dyDescent="0.3">
      <c r="AY7084" s="12" t="e">
        <f>VLOOKUP(C7084,#REF!, 2,FALSE)</f>
        <v>#REF!</v>
      </c>
      <c r="BM7084" s="5" t="s">
        <v>12380</v>
      </c>
      <c r="BN7084" s="5" t="s">
        <v>931</v>
      </c>
      <c r="BO7084" s="5" t="s">
        <v>4582</v>
      </c>
      <c r="BU7084" s="5" t="s">
        <v>12380</v>
      </c>
      <c r="BV7084" s="5" t="s">
        <v>931</v>
      </c>
      <c r="BW7084" s="5" t="s">
        <v>4582</v>
      </c>
    </row>
    <row r="7085" spans="51:75" x14ac:dyDescent="0.3">
      <c r="AY7085" s="12" t="e">
        <f>VLOOKUP(C7085,#REF!, 2,FALSE)</f>
        <v>#REF!</v>
      </c>
      <c r="BM7085" s="5" t="s">
        <v>35</v>
      </c>
      <c r="BN7085" s="5" t="s">
        <v>1142</v>
      </c>
      <c r="BO7085" s="5" t="s">
        <v>12381</v>
      </c>
      <c r="BU7085" s="5" t="s">
        <v>35</v>
      </c>
      <c r="BV7085" s="5" t="s">
        <v>1142</v>
      </c>
      <c r="BW7085" s="5" t="s">
        <v>12381</v>
      </c>
    </row>
    <row r="7086" spans="51:75" x14ac:dyDescent="0.3">
      <c r="AY7086" s="12" t="e">
        <f>VLOOKUP(C7086,#REF!, 2,FALSE)</f>
        <v>#REF!</v>
      </c>
      <c r="BM7086" s="5" t="s">
        <v>50</v>
      </c>
      <c r="BN7086" s="5" t="s">
        <v>616</v>
      </c>
      <c r="BO7086" s="5" t="s">
        <v>1614</v>
      </c>
      <c r="BU7086" s="5" t="s">
        <v>50</v>
      </c>
      <c r="BV7086" s="5" t="s">
        <v>616</v>
      </c>
      <c r="BW7086" s="5" t="s">
        <v>1614</v>
      </c>
    </row>
    <row r="7087" spans="51:75" x14ac:dyDescent="0.3">
      <c r="AY7087" s="12" t="e">
        <f>VLOOKUP(C7087,#REF!, 2,FALSE)</f>
        <v>#REF!</v>
      </c>
      <c r="BM7087" s="5" t="s">
        <v>12382</v>
      </c>
      <c r="BN7087" s="5" t="s">
        <v>2986</v>
      </c>
      <c r="BO7087" s="5" t="s">
        <v>1836</v>
      </c>
      <c r="BU7087" s="5" t="s">
        <v>12382</v>
      </c>
      <c r="BV7087" s="5" t="s">
        <v>2986</v>
      </c>
      <c r="BW7087" s="5" t="s">
        <v>1836</v>
      </c>
    </row>
    <row r="7088" spans="51:75" x14ac:dyDescent="0.3">
      <c r="AY7088" s="12" t="e">
        <f>VLOOKUP(C7088,#REF!, 2,FALSE)</f>
        <v>#REF!</v>
      </c>
      <c r="BM7088" s="5" t="s">
        <v>12383</v>
      </c>
      <c r="BN7088" s="5" t="s">
        <v>2986</v>
      </c>
      <c r="BO7088" s="5" t="s">
        <v>8362</v>
      </c>
      <c r="BU7088" s="5" t="s">
        <v>12383</v>
      </c>
      <c r="BV7088" s="5" t="s">
        <v>2986</v>
      </c>
      <c r="BW7088" s="5" t="s">
        <v>8362</v>
      </c>
    </row>
    <row r="7089" spans="51:75" x14ac:dyDescent="0.3">
      <c r="AY7089" s="12" t="e">
        <f>VLOOKUP(C7089,#REF!, 2,FALSE)</f>
        <v>#REF!</v>
      </c>
      <c r="BM7089" s="5" t="s">
        <v>12384</v>
      </c>
      <c r="BN7089" s="5" t="s">
        <v>2986</v>
      </c>
      <c r="BO7089" s="5" t="s">
        <v>6927</v>
      </c>
      <c r="BU7089" s="5" t="s">
        <v>12384</v>
      </c>
      <c r="BV7089" s="5" t="s">
        <v>2986</v>
      </c>
      <c r="BW7089" s="5" t="s">
        <v>6927</v>
      </c>
    </row>
    <row r="7090" spans="51:75" x14ac:dyDescent="0.3">
      <c r="AY7090" s="12" t="e">
        <f>VLOOKUP(C7090,#REF!, 2,FALSE)</f>
        <v>#REF!</v>
      </c>
      <c r="BM7090" s="5" t="s">
        <v>12385</v>
      </c>
      <c r="BN7090" s="5" t="s">
        <v>783</v>
      </c>
      <c r="BO7090" s="5" t="s">
        <v>11947</v>
      </c>
      <c r="BU7090" s="5" t="s">
        <v>12385</v>
      </c>
      <c r="BV7090" s="5" t="s">
        <v>783</v>
      </c>
      <c r="BW7090" s="5" t="s">
        <v>11947</v>
      </c>
    </row>
    <row r="7091" spans="51:75" x14ac:dyDescent="0.3">
      <c r="AY7091" s="12" t="e">
        <f>VLOOKUP(C7091,#REF!, 2,FALSE)</f>
        <v>#REF!</v>
      </c>
      <c r="BM7091" s="5" t="s">
        <v>12386</v>
      </c>
      <c r="BN7091" s="5" t="s">
        <v>2986</v>
      </c>
      <c r="BO7091" s="5" t="s">
        <v>2986</v>
      </c>
      <c r="BU7091" s="5" t="s">
        <v>12386</v>
      </c>
      <c r="BV7091" s="5" t="s">
        <v>2986</v>
      </c>
      <c r="BW7091" s="5" t="s">
        <v>2986</v>
      </c>
    </row>
    <row r="7092" spans="51:75" x14ac:dyDescent="0.3">
      <c r="AY7092" s="12" t="e">
        <f>VLOOKUP(C7092,#REF!, 2,FALSE)</f>
        <v>#REF!</v>
      </c>
      <c r="BM7092" s="5" t="s">
        <v>2147</v>
      </c>
      <c r="BN7092" s="5" t="s">
        <v>669</v>
      </c>
      <c r="BO7092" s="5" t="s">
        <v>2986</v>
      </c>
      <c r="BU7092" s="5" t="s">
        <v>2147</v>
      </c>
      <c r="BV7092" s="5" t="s">
        <v>669</v>
      </c>
      <c r="BW7092" s="5" t="s">
        <v>2986</v>
      </c>
    </row>
    <row r="7093" spans="51:75" x14ac:dyDescent="0.3">
      <c r="AY7093" s="12" t="e">
        <f>VLOOKUP(C7093,#REF!, 2,FALSE)</f>
        <v>#REF!</v>
      </c>
      <c r="BM7093" s="5" t="s">
        <v>12387</v>
      </c>
      <c r="BN7093" s="5" t="s">
        <v>781</v>
      </c>
      <c r="BO7093" s="5" t="s">
        <v>2986</v>
      </c>
      <c r="BU7093" s="5" t="s">
        <v>12387</v>
      </c>
      <c r="BV7093" s="5" t="s">
        <v>781</v>
      </c>
      <c r="BW7093" s="5" t="s">
        <v>2986</v>
      </c>
    </row>
    <row r="7094" spans="51:75" x14ac:dyDescent="0.3">
      <c r="AY7094" s="12" t="e">
        <f>VLOOKUP(C7094,#REF!, 2,FALSE)</f>
        <v>#REF!</v>
      </c>
      <c r="BM7094" s="5" t="s">
        <v>12388</v>
      </c>
      <c r="BN7094" s="5" t="s">
        <v>616</v>
      </c>
      <c r="BO7094" s="5" t="s">
        <v>2986</v>
      </c>
      <c r="BU7094" s="5" t="s">
        <v>12388</v>
      </c>
      <c r="BV7094" s="5" t="s">
        <v>616</v>
      </c>
      <c r="BW7094" s="5" t="s">
        <v>2986</v>
      </c>
    </row>
    <row r="7095" spans="51:75" x14ac:dyDescent="0.3">
      <c r="AY7095" s="12" t="e">
        <f>VLOOKUP(C7095,#REF!, 2,FALSE)</f>
        <v>#REF!</v>
      </c>
      <c r="BM7095" s="5" t="s">
        <v>12389</v>
      </c>
      <c r="BN7095" s="5" t="s">
        <v>1016</v>
      </c>
      <c r="BO7095" s="5" t="s">
        <v>2986</v>
      </c>
      <c r="BU7095" s="5" t="s">
        <v>12389</v>
      </c>
      <c r="BV7095" s="5" t="s">
        <v>1016</v>
      </c>
      <c r="BW7095" s="5" t="s">
        <v>2986</v>
      </c>
    </row>
    <row r="7096" spans="51:75" x14ac:dyDescent="0.3">
      <c r="AY7096" s="12" t="e">
        <f>VLOOKUP(C7096,#REF!, 2,FALSE)</f>
        <v>#REF!</v>
      </c>
      <c r="BM7096" s="5" t="s">
        <v>12390</v>
      </c>
      <c r="BN7096" s="5" t="s">
        <v>670</v>
      </c>
      <c r="BO7096" s="5" t="s">
        <v>2986</v>
      </c>
      <c r="BU7096" s="5" t="s">
        <v>12390</v>
      </c>
      <c r="BV7096" s="5" t="s">
        <v>670</v>
      </c>
      <c r="BW7096" s="5" t="s">
        <v>2986</v>
      </c>
    </row>
    <row r="7097" spans="51:75" x14ac:dyDescent="0.3">
      <c r="AY7097" s="12" t="e">
        <f>VLOOKUP(C7097,#REF!, 2,FALSE)</f>
        <v>#REF!</v>
      </c>
      <c r="BM7097" s="5" t="s">
        <v>12391</v>
      </c>
      <c r="BN7097" s="5" t="s">
        <v>2986</v>
      </c>
      <c r="BO7097" s="5" t="s">
        <v>2986</v>
      </c>
      <c r="BU7097" s="5" t="s">
        <v>12391</v>
      </c>
      <c r="BV7097" s="5" t="s">
        <v>2986</v>
      </c>
      <c r="BW7097" s="5" t="s">
        <v>2986</v>
      </c>
    </row>
    <row r="7098" spans="51:75" x14ac:dyDescent="0.3">
      <c r="AY7098" s="12" t="e">
        <f>VLOOKUP(C7098,#REF!, 2,FALSE)</f>
        <v>#REF!</v>
      </c>
      <c r="BM7098" s="5" t="s">
        <v>12392</v>
      </c>
      <c r="BN7098" s="5" t="s">
        <v>2986</v>
      </c>
      <c r="BO7098" s="5" t="s">
        <v>2986</v>
      </c>
      <c r="BU7098" s="5" t="s">
        <v>12392</v>
      </c>
      <c r="BV7098" s="5" t="s">
        <v>2986</v>
      </c>
      <c r="BW7098" s="5" t="s">
        <v>2986</v>
      </c>
    </row>
    <row r="7099" spans="51:75" x14ac:dyDescent="0.3">
      <c r="AY7099" s="12" t="e">
        <f>VLOOKUP(C7099,#REF!, 2,FALSE)</f>
        <v>#REF!</v>
      </c>
      <c r="BM7099" s="5" t="s">
        <v>12393</v>
      </c>
      <c r="BN7099" s="5" t="s">
        <v>1073</v>
      </c>
      <c r="BO7099" s="5" t="s">
        <v>2986</v>
      </c>
      <c r="BU7099" s="5" t="s">
        <v>12393</v>
      </c>
      <c r="BV7099" s="5" t="s">
        <v>1073</v>
      </c>
      <c r="BW7099" s="5" t="s">
        <v>2986</v>
      </c>
    </row>
    <row r="7100" spans="51:75" x14ac:dyDescent="0.3">
      <c r="AY7100" s="12" t="e">
        <f>VLOOKUP(C7100,#REF!, 2,FALSE)</f>
        <v>#REF!</v>
      </c>
      <c r="BM7100" s="5" t="s">
        <v>12394</v>
      </c>
      <c r="BN7100" s="5" t="s">
        <v>2986</v>
      </c>
      <c r="BO7100" s="5" t="s">
        <v>2986</v>
      </c>
      <c r="BU7100" s="5" t="s">
        <v>12394</v>
      </c>
      <c r="BV7100" s="5" t="s">
        <v>2986</v>
      </c>
      <c r="BW7100" s="5" t="s">
        <v>2986</v>
      </c>
    </row>
    <row r="7101" spans="51:75" x14ac:dyDescent="0.3">
      <c r="AY7101" s="12" t="e">
        <f>VLOOKUP(C7101,#REF!, 2,FALSE)</f>
        <v>#REF!</v>
      </c>
      <c r="BM7101" s="5" t="s">
        <v>12395</v>
      </c>
      <c r="BN7101" s="5" t="s">
        <v>3050</v>
      </c>
      <c r="BO7101" s="5" t="s">
        <v>2356</v>
      </c>
      <c r="BU7101" s="5" t="s">
        <v>12395</v>
      </c>
      <c r="BV7101" s="5" t="s">
        <v>3050</v>
      </c>
      <c r="BW7101" s="5" t="s">
        <v>2356</v>
      </c>
    </row>
    <row r="7102" spans="51:75" x14ac:dyDescent="0.3">
      <c r="AY7102" s="12" t="e">
        <f>VLOOKUP(C7102,#REF!, 2,FALSE)</f>
        <v>#REF!</v>
      </c>
      <c r="BM7102" s="5" t="s">
        <v>12396</v>
      </c>
      <c r="BN7102" s="5" t="s">
        <v>2986</v>
      </c>
      <c r="BO7102" s="5" t="s">
        <v>12397</v>
      </c>
      <c r="BU7102" s="5" t="s">
        <v>12396</v>
      </c>
      <c r="BV7102" s="5" t="s">
        <v>2986</v>
      </c>
      <c r="BW7102" s="5" t="s">
        <v>12397</v>
      </c>
    </row>
    <row r="7103" spans="51:75" x14ac:dyDescent="0.3">
      <c r="AY7103" s="12" t="e">
        <f>VLOOKUP(C7103,#REF!, 2,FALSE)</f>
        <v>#REF!</v>
      </c>
      <c r="BM7103" s="5" t="s">
        <v>12398</v>
      </c>
      <c r="BN7103" s="5" t="s">
        <v>2986</v>
      </c>
      <c r="BO7103" s="5" t="s">
        <v>2545</v>
      </c>
      <c r="BU7103" s="5" t="s">
        <v>12398</v>
      </c>
      <c r="BV7103" s="5" t="s">
        <v>2986</v>
      </c>
      <c r="BW7103" s="5" t="s">
        <v>2545</v>
      </c>
    </row>
    <row r="7104" spans="51:75" x14ac:dyDescent="0.3">
      <c r="AY7104" s="12" t="e">
        <f>VLOOKUP(C7104,#REF!, 2,FALSE)</f>
        <v>#REF!</v>
      </c>
      <c r="BM7104" s="5" t="s">
        <v>12399</v>
      </c>
      <c r="BN7104" s="5" t="s">
        <v>2986</v>
      </c>
      <c r="BO7104" s="5" t="s">
        <v>10269</v>
      </c>
      <c r="BU7104" s="5" t="s">
        <v>12399</v>
      </c>
      <c r="BV7104" s="5" t="s">
        <v>2986</v>
      </c>
      <c r="BW7104" s="5" t="s">
        <v>10269</v>
      </c>
    </row>
    <row r="7105" spans="51:75" x14ac:dyDescent="0.3">
      <c r="AY7105" s="12" t="e">
        <f>VLOOKUP(C7105,#REF!, 2,FALSE)</f>
        <v>#REF!</v>
      </c>
      <c r="BM7105" s="5" t="s">
        <v>12400</v>
      </c>
      <c r="BN7105" s="5" t="s">
        <v>2986</v>
      </c>
      <c r="BO7105" s="5" t="s">
        <v>4432</v>
      </c>
      <c r="BU7105" s="5" t="s">
        <v>12400</v>
      </c>
      <c r="BV7105" s="5" t="s">
        <v>2986</v>
      </c>
      <c r="BW7105" s="5" t="s">
        <v>4432</v>
      </c>
    </row>
    <row r="7106" spans="51:75" x14ac:dyDescent="0.3">
      <c r="AY7106" s="12" t="e">
        <f>VLOOKUP(C7106,#REF!, 2,FALSE)</f>
        <v>#REF!</v>
      </c>
      <c r="BM7106" s="5" t="s">
        <v>12402</v>
      </c>
      <c r="BN7106" s="5" t="s">
        <v>2986</v>
      </c>
      <c r="BO7106" s="5" t="s">
        <v>6828</v>
      </c>
      <c r="BU7106" s="5" t="s">
        <v>12402</v>
      </c>
      <c r="BV7106" s="5" t="s">
        <v>2986</v>
      </c>
      <c r="BW7106" s="5" t="s">
        <v>6828</v>
      </c>
    </row>
    <row r="7107" spans="51:75" x14ac:dyDescent="0.3">
      <c r="AY7107" s="12" t="e">
        <f>VLOOKUP(C7107,#REF!, 2,FALSE)</f>
        <v>#REF!</v>
      </c>
      <c r="BM7107" s="5" t="s">
        <v>2148</v>
      </c>
      <c r="BN7107" s="5" t="s">
        <v>699</v>
      </c>
      <c r="BO7107" s="5" t="s">
        <v>12403</v>
      </c>
      <c r="BU7107" s="5" t="s">
        <v>2148</v>
      </c>
      <c r="BV7107" s="5" t="s">
        <v>699</v>
      </c>
      <c r="BW7107" s="5" t="s">
        <v>12403</v>
      </c>
    </row>
    <row r="7108" spans="51:75" x14ac:dyDescent="0.3">
      <c r="AY7108" s="12" t="e">
        <f>VLOOKUP(C7108,#REF!, 2,FALSE)</f>
        <v>#REF!</v>
      </c>
      <c r="BM7108" s="5" t="s">
        <v>12404</v>
      </c>
      <c r="BN7108" s="5" t="s">
        <v>2986</v>
      </c>
      <c r="BO7108" s="5" t="s">
        <v>2306</v>
      </c>
      <c r="BU7108" s="5" t="s">
        <v>12404</v>
      </c>
      <c r="BV7108" s="5" t="s">
        <v>2986</v>
      </c>
      <c r="BW7108" s="5" t="s">
        <v>2306</v>
      </c>
    </row>
    <row r="7109" spans="51:75" x14ac:dyDescent="0.3">
      <c r="AY7109" s="12" t="e">
        <f>VLOOKUP(C7109,#REF!, 2,FALSE)</f>
        <v>#REF!</v>
      </c>
      <c r="BM7109" s="5" t="s">
        <v>2149</v>
      </c>
      <c r="BN7109" s="5" t="s">
        <v>2986</v>
      </c>
      <c r="BO7109" s="5" t="s">
        <v>9185</v>
      </c>
      <c r="BU7109" s="5" t="s">
        <v>2149</v>
      </c>
      <c r="BV7109" s="5" t="s">
        <v>2986</v>
      </c>
      <c r="BW7109" s="5" t="s">
        <v>9185</v>
      </c>
    </row>
    <row r="7110" spans="51:75" x14ac:dyDescent="0.3">
      <c r="AY7110" s="12" t="e">
        <f>VLOOKUP(C7110,#REF!, 2,FALSE)</f>
        <v>#REF!</v>
      </c>
      <c r="BM7110" s="5" t="s">
        <v>12405</v>
      </c>
      <c r="BN7110" s="5" t="s">
        <v>2986</v>
      </c>
      <c r="BO7110" s="5" t="s">
        <v>3342</v>
      </c>
      <c r="BU7110" s="5" t="s">
        <v>12405</v>
      </c>
      <c r="BV7110" s="5" t="s">
        <v>2986</v>
      </c>
      <c r="BW7110" s="5" t="s">
        <v>3342</v>
      </c>
    </row>
    <row r="7111" spans="51:75" x14ac:dyDescent="0.3">
      <c r="AY7111" s="12" t="e">
        <f>VLOOKUP(C7111,#REF!, 2,FALSE)</f>
        <v>#REF!</v>
      </c>
      <c r="BM7111" s="5" t="s">
        <v>12406</v>
      </c>
      <c r="BN7111" s="5" t="s">
        <v>2986</v>
      </c>
      <c r="BO7111" s="5" t="s">
        <v>12407</v>
      </c>
      <c r="BU7111" s="5" t="s">
        <v>12406</v>
      </c>
      <c r="BV7111" s="5" t="s">
        <v>2986</v>
      </c>
      <c r="BW7111" s="5" t="s">
        <v>12407</v>
      </c>
    </row>
    <row r="7112" spans="51:75" x14ac:dyDescent="0.3">
      <c r="AY7112" s="12" t="e">
        <f>VLOOKUP(C7112,#REF!, 2,FALSE)</f>
        <v>#REF!</v>
      </c>
      <c r="BM7112" s="5" t="s">
        <v>12408</v>
      </c>
      <c r="BN7112" s="5" t="s">
        <v>2986</v>
      </c>
      <c r="BO7112" s="5" t="s">
        <v>12409</v>
      </c>
      <c r="BU7112" s="5" t="s">
        <v>12408</v>
      </c>
      <c r="BV7112" s="5" t="s">
        <v>2986</v>
      </c>
      <c r="BW7112" s="5" t="s">
        <v>12409</v>
      </c>
    </row>
    <row r="7113" spans="51:75" x14ac:dyDescent="0.3">
      <c r="AY7113" s="12" t="e">
        <f>VLOOKUP(C7113,#REF!, 2,FALSE)</f>
        <v>#REF!</v>
      </c>
      <c r="BM7113" s="5" t="s">
        <v>12410</v>
      </c>
      <c r="BN7113" s="5" t="s">
        <v>2986</v>
      </c>
      <c r="BO7113" s="5" t="s">
        <v>8684</v>
      </c>
      <c r="BU7113" s="5" t="s">
        <v>12410</v>
      </c>
      <c r="BV7113" s="5" t="s">
        <v>2986</v>
      </c>
      <c r="BW7113" s="5" t="s">
        <v>8684</v>
      </c>
    </row>
    <row r="7114" spans="51:75" x14ac:dyDescent="0.3">
      <c r="AY7114" s="12" t="e">
        <f>VLOOKUP(C7114,#REF!, 2,FALSE)</f>
        <v>#REF!</v>
      </c>
      <c r="BM7114" s="5" t="s">
        <v>12411</v>
      </c>
      <c r="BN7114" s="5" t="s">
        <v>2986</v>
      </c>
      <c r="BO7114" s="5" t="s">
        <v>5170</v>
      </c>
      <c r="BU7114" s="5" t="s">
        <v>12411</v>
      </c>
      <c r="BV7114" s="5" t="s">
        <v>2986</v>
      </c>
      <c r="BW7114" s="5" t="s">
        <v>5170</v>
      </c>
    </row>
    <row r="7115" spans="51:75" x14ac:dyDescent="0.3">
      <c r="AY7115" s="12" t="e">
        <f>VLOOKUP(C7115,#REF!, 2,FALSE)</f>
        <v>#REF!</v>
      </c>
      <c r="BM7115" s="5" t="s">
        <v>12412</v>
      </c>
      <c r="BN7115" s="5" t="s">
        <v>2986</v>
      </c>
      <c r="BO7115" s="5" t="s">
        <v>12413</v>
      </c>
      <c r="BU7115" s="5" t="s">
        <v>12412</v>
      </c>
      <c r="BV7115" s="5" t="s">
        <v>2986</v>
      </c>
      <c r="BW7115" s="5" t="s">
        <v>12413</v>
      </c>
    </row>
    <row r="7116" spans="51:75" x14ac:dyDescent="0.3">
      <c r="AY7116" s="12" t="e">
        <f>VLOOKUP(C7116,#REF!, 2,FALSE)</f>
        <v>#REF!</v>
      </c>
      <c r="BM7116" s="5" t="s">
        <v>2150</v>
      </c>
      <c r="BN7116" s="5" t="s">
        <v>2986</v>
      </c>
      <c r="BO7116" s="5" t="s">
        <v>2986</v>
      </c>
      <c r="BU7116" s="5" t="s">
        <v>2150</v>
      </c>
      <c r="BV7116" s="5" t="s">
        <v>2986</v>
      </c>
      <c r="BW7116" s="5" t="s">
        <v>2986</v>
      </c>
    </row>
    <row r="7117" spans="51:75" x14ac:dyDescent="0.3">
      <c r="AY7117" s="12" t="e">
        <f>VLOOKUP(C7117,#REF!, 2,FALSE)</f>
        <v>#REF!</v>
      </c>
      <c r="BM7117" s="5" t="s">
        <v>12414</v>
      </c>
      <c r="BN7117" s="5" t="s">
        <v>778</v>
      </c>
      <c r="BO7117" s="5" t="s">
        <v>3322</v>
      </c>
      <c r="BU7117" s="5" t="s">
        <v>12414</v>
      </c>
      <c r="BV7117" s="5" t="s">
        <v>778</v>
      </c>
      <c r="BW7117" s="5" t="s">
        <v>3322</v>
      </c>
    </row>
    <row r="7118" spans="51:75" x14ac:dyDescent="0.3">
      <c r="AY7118" s="12" t="e">
        <f>VLOOKUP(C7118,#REF!, 2,FALSE)</f>
        <v>#REF!</v>
      </c>
      <c r="BM7118" s="5" t="s">
        <v>12415</v>
      </c>
      <c r="BN7118" s="5" t="s">
        <v>2986</v>
      </c>
      <c r="BO7118" s="5" t="s">
        <v>2986</v>
      </c>
      <c r="BU7118" s="5" t="s">
        <v>12415</v>
      </c>
      <c r="BV7118" s="5" t="s">
        <v>2986</v>
      </c>
      <c r="BW7118" s="5" t="s">
        <v>2986</v>
      </c>
    </row>
    <row r="7119" spans="51:75" x14ac:dyDescent="0.3">
      <c r="AY7119" s="12" t="e">
        <f>VLOOKUP(C7119,#REF!, 2,FALSE)</f>
        <v>#REF!</v>
      </c>
      <c r="BM7119" s="5" t="s">
        <v>12416</v>
      </c>
      <c r="BN7119" s="5" t="s">
        <v>2986</v>
      </c>
      <c r="BO7119" s="5" t="s">
        <v>2986</v>
      </c>
      <c r="BU7119" s="5" t="s">
        <v>12416</v>
      </c>
      <c r="BV7119" s="5" t="s">
        <v>2986</v>
      </c>
      <c r="BW7119" s="5" t="s">
        <v>2986</v>
      </c>
    </row>
    <row r="7120" spans="51:75" x14ac:dyDescent="0.3">
      <c r="AY7120" s="12" t="e">
        <f>VLOOKUP(C7120,#REF!, 2,FALSE)</f>
        <v>#REF!</v>
      </c>
      <c r="BM7120" s="5" t="s">
        <v>12417</v>
      </c>
      <c r="BN7120" s="5" t="s">
        <v>3007</v>
      </c>
      <c r="BO7120" s="5" t="s">
        <v>12418</v>
      </c>
      <c r="BU7120" s="5" t="s">
        <v>12417</v>
      </c>
      <c r="BV7120" s="5" t="s">
        <v>3007</v>
      </c>
      <c r="BW7120" s="5" t="s">
        <v>12418</v>
      </c>
    </row>
    <row r="7121" spans="51:75" x14ac:dyDescent="0.3">
      <c r="AY7121" s="12" t="e">
        <f>VLOOKUP(C7121,#REF!, 2,FALSE)</f>
        <v>#REF!</v>
      </c>
      <c r="BM7121" s="5" t="s">
        <v>12419</v>
      </c>
      <c r="BN7121" s="5" t="s">
        <v>2986</v>
      </c>
      <c r="BO7121" s="5" t="s">
        <v>2986</v>
      </c>
      <c r="BU7121" s="5" t="s">
        <v>12419</v>
      </c>
      <c r="BV7121" s="5" t="s">
        <v>2986</v>
      </c>
      <c r="BW7121" s="5" t="s">
        <v>2986</v>
      </c>
    </row>
    <row r="7122" spans="51:75" x14ac:dyDescent="0.3">
      <c r="AY7122" s="12" t="e">
        <f>VLOOKUP(C7122,#REF!, 2,FALSE)</f>
        <v>#REF!</v>
      </c>
      <c r="BM7122" s="5" t="s">
        <v>12420</v>
      </c>
      <c r="BN7122" s="5" t="s">
        <v>614</v>
      </c>
      <c r="BO7122" s="5" t="s">
        <v>8035</v>
      </c>
      <c r="BU7122" s="5" t="s">
        <v>12420</v>
      </c>
      <c r="BV7122" s="5" t="s">
        <v>614</v>
      </c>
      <c r="BW7122" s="5" t="s">
        <v>8035</v>
      </c>
    </row>
    <row r="7123" spans="51:75" x14ac:dyDescent="0.3">
      <c r="AY7123" s="12" t="e">
        <f>VLOOKUP(C7123,#REF!, 2,FALSE)</f>
        <v>#REF!</v>
      </c>
      <c r="BM7123" s="5" t="s">
        <v>2151</v>
      </c>
      <c r="BN7123" s="5" t="s">
        <v>2986</v>
      </c>
      <c r="BO7123" s="5" t="s">
        <v>1405</v>
      </c>
      <c r="BU7123" s="5" t="s">
        <v>2151</v>
      </c>
      <c r="BV7123" s="5" t="s">
        <v>2986</v>
      </c>
      <c r="BW7123" s="5" t="s">
        <v>1405</v>
      </c>
    </row>
    <row r="7124" spans="51:75" x14ac:dyDescent="0.3">
      <c r="AY7124" s="12" t="e">
        <f>VLOOKUP(C7124,#REF!, 2,FALSE)</f>
        <v>#REF!</v>
      </c>
      <c r="BM7124" s="5" t="s">
        <v>41</v>
      </c>
      <c r="BN7124" s="5" t="s">
        <v>621</v>
      </c>
      <c r="BO7124" s="5" t="s">
        <v>858</v>
      </c>
      <c r="BU7124" s="5" t="s">
        <v>41</v>
      </c>
      <c r="BV7124" s="5" t="s">
        <v>621</v>
      </c>
      <c r="BW7124" s="5" t="s">
        <v>858</v>
      </c>
    </row>
    <row r="7125" spans="51:75" x14ac:dyDescent="0.3">
      <c r="AY7125" s="12" t="e">
        <f>VLOOKUP(C7125,#REF!, 2,FALSE)</f>
        <v>#REF!</v>
      </c>
      <c r="BM7125" s="5" t="s">
        <v>12423</v>
      </c>
      <c r="BN7125" s="5" t="s">
        <v>17000</v>
      </c>
      <c r="BO7125" s="5" t="s">
        <v>4078</v>
      </c>
      <c r="BU7125" s="5" t="s">
        <v>12423</v>
      </c>
      <c r="BV7125" s="5" t="s">
        <v>17000</v>
      </c>
      <c r="BW7125" s="5" t="s">
        <v>4078</v>
      </c>
    </row>
    <row r="7126" spans="51:75" x14ac:dyDescent="0.3">
      <c r="AY7126" s="12" t="e">
        <f>VLOOKUP(C7126,#REF!, 2,FALSE)</f>
        <v>#REF!</v>
      </c>
      <c r="BM7126" s="5" t="s">
        <v>12424</v>
      </c>
      <c r="BN7126" s="5" t="s">
        <v>17000</v>
      </c>
      <c r="BO7126" s="5" t="s">
        <v>787</v>
      </c>
      <c r="BU7126" s="5" t="s">
        <v>12424</v>
      </c>
      <c r="BV7126" s="5" t="s">
        <v>17000</v>
      </c>
      <c r="BW7126" s="5" t="s">
        <v>787</v>
      </c>
    </row>
    <row r="7127" spans="51:75" x14ac:dyDescent="0.3">
      <c r="AY7127" s="12" t="e">
        <f>VLOOKUP(C7127,#REF!, 2,FALSE)</f>
        <v>#REF!</v>
      </c>
      <c r="BM7127" s="5" t="s">
        <v>44</v>
      </c>
      <c r="BN7127" s="5" t="s">
        <v>17000</v>
      </c>
      <c r="BO7127" s="5" t="s">
        <v>5920</v>
      </c>
      <c r="BU7127" s="5" t="s">
        <v>44</v>
      </c>
      <c r="BV7127" s="5" t="s">
        <v>17000</v>
      </c>
      <c r="BW7127" s="5" t="s">
        <v>5920</v>
      </c>
    </row>
    <row r="7128" spans="51:75" x14ac:dyDescent="0.3">
      <c r="AY7128" s="12" t="e">
        <f>VLOOKUP(C7128,#REF!, 2,FALSE)</f>
        <v>#REF!</v>
      </c>
      <c r="BM7128" s="5" t="s">
        <v>12425</v>
      </c>
      <c r="BN7128" s="5" t="s">
        <v>813</v>
      </c>
      <c r="BO7128" s="5" t="s">
        <v>663</v>
      </c>
      <c r="BU7128" s="5" t="s">
        <v>12425</v>
      </c>
      <c r="BV7128" s="5" t="s">
        <v>813</v>
      </c>
      <c r="BW7128" s="5" t="s">
        <v>663</v>
      </c>
    </row>
    <row r="7129" spans="51:75" x14ac:dyDescent="0.3">
      <c r="AY7129" s="12" t="e">
        <f>VLOOKUP(C7129,#REF!, 2,FALSE)</f>
        <v>#REF!</v>
      </c>
      <c r="BM7129" s="5" t="s">
        <v>12426</v>
      </c>
      <c r="BN7129" s="5" t="s">
        <v>670</v>
      </c>
      <c r="BO7129" s="5" t="s">
        <v>12427</v>
      </c>
      <c r="BU7129" s="5" t="s">
        <v>12426</v>
      </c>
      <c r="BV7129" s="5" t="s">
        <v>670</v>
      </c>
      <c r="BW7129" s="5" t="s">
        <v>12427</v>
      </c>
    </row>
    <row r="7130" spans="51:75" x14ac:dyDescent="0.3">
      <c r="AY7130" s="12" t="e">
        <f>VLOOKUP(C7130,#REF!, 2,FALSE)</f>
        <v>#REF!</v>
      </c>
      <c r="BM7130" s="5" t="s">
        <v>12428</v>
      </c>
      <c r="BN7130" s="5" t="s">
        <v>699</v>
      </c>
      <c r="BO7130" s="5" t="s">
        <v>4378</v>
      </c>
      <c r="BU7130" s="5" t="s">
        <v>12428</v>
      </c>
      <c r="BV7130" s="5" t="s">
        <v>699</v>
      </c>
      <c r="BW7130" s="5" t="s">
        <v>4378</v>
      </c>
    </row>
    <row r="7131" spans="51:75" x14ac:dyDescent="0.3">
      <c r="AY7131" s="12" t="e">
        <f>VLOOKUP(C7131,#REF!, 2,FALSE)</f>
        <v>#REF!</v>
      </c>
      <c r="BM7131" s="5" t="s">
        <v>12429</v>
      </c>
      <c r="BN7131" s="5" t="s">
        <v>614</v>
      </c>
      <c r="BO7131" s="5" t="s">
        <v>787</v>
      </c>
      <c r="BU7131" s="5" t="s">
        <v>12429</v>
      </c>
      <c r="BV7131" s="5" t="s">
        <v>614</v>
      </c>
      <c r="BW7131" s="5" t="s">
        <v>787</v>
      </c>
    </row>
    <row r="7132" spans="51:75" x14ac:dyDescent="0.3">
      <c r="AY7132" s="12" t="e">
        <f>VLOOKUP(C7132,#REF!, 2,FALSE)</f>
        <v>#REF!</v>
      </c>
      <c r="BM7132" s="5" t="s">
        <v>2152</v>
      </c>
      <c r="BN7132" s="5" t="s">
        <v>844</v>
      </c>
      <c r="BO7132" s="5" t="s">
        <v>2986</v>
      </c>
      <c r="BU7132" s="5" t="s">
        <v>2152</v>
      </c>
      <c r="BV7132" s="5" t="s">
        <v>844</v>
      </c>
      <c r="BW7132" s="5" t="s">
        <v>2986</v>
      </c>
    </row>
    <row r="7133" spans="51:75" x14ac:dyDescent="0.3">
      <c r="AY7133" s="12" t="e">
        <f>VLOOKUP(C7133,#REF!, 2,FALSE)</f>
        <v>#REF!</v>
      </c>
      <c r="BM7133" s="5" t="s">
        <v>12430</v>
      </c>
      <c r="BN7133" s="5" t="s">
        <v>614</v>
      </c>
      <c r="BO7133" s="5" t="s">
        <v>7931</v>
      </c>
      <c r="BU7133" s="5" t="s">
        <v>12430</v>
      </c>
      <c r="BV7133" s="5" t="s">
        <v>614</v>
      </c>
      <c r="BW7133" s="5" t="s">
        <v>7931</v>
      </c>
    </row>
    <row r="7134" spans="51:75" x14ac:dyDescent="0.3">
      <c r="AY7134" s="12" t="e">
        <f>VLOOKUP(C7134,#REF!, 2,FALSE)</f>
        <v>#REF!</v>
      </c>
      <c r="BM7134" s="5" t="s">
        <v>12431</v>
      </c>
      <c r="BN7134" s="5" t="s">
        <v>17000</v>
      </c>
      <c r="BO7134" s="5" t="s">
        <v>7931</v>
      </c>
      <c r="BU7134" s="5" t="s">
        <v>12431</v>
      </c>
      <c r="BV7134" s="5" t="s">
        <v>17000</v>
      </c>
      <c r="BW7134" s="5" t="s">
        <v>7931</v>
      </c>
    </row>
    <row r="7135" spans="51:75" x14ac:dyDescent="0.3">
      <c r="AY7135" s="12" t="e">
        <f>VLOOKUP(C7135,#REF!, 2,FALSE)</f>
        <v>#REF!</v>
      </c>
      <c r="BM7135" s="5" t="s">
        <v>12432</v>
      </c>
      <c r="BN7135" s="5" t="s">
        <v>17000</v>
      </c>
      <c r="BO7135" s="5" t="s">
        <v>4378</v>
      </c>
      <c r="BU7135" s="5" t="s">
        <v>12432</v>
      </c>
      <c r="BV7135" s="5" t="s">
        <v>17000</v>
      </c>
      <c r="BW7135" s="5" t="s">
        <v>4378</v>
      </c>
    </row>
    <row r="7136" spans="51:75" x14ac:dyDescent="0.3">
      <c r="AY7136" s="12" t="e">
        <f>VLOOKUP(C7136,#REF!, 2,FALSE)</f>
        <v>#REF!</v>
      </c>
      <c r="BM7136" s="5" t="s">
        <v>12433</v>
      </c>
      <c r="BN7136" s="5" t="s">
        <v>3010</v>
      </c>
      <c r="BO7136" s="5" t="s">
        <v>1286</v>
      </c>
      <c r="BU7136" s="5" t="s">
        <v>12433</v>
      </c>
      <c r="BV7136" s="5" t="s">
        <v>3010</v>
      </c>
      <c r="BW7136" s="5" t="s">
        <v>1286</v>
      </c>
    </row>
    <row r="7137" spans="51:75" x14ac:dyDescent="0.3">
      <c r="AY7137" s="12" t="e">
        <f>VLOOKUP(C7137,#REF!, 2,FALSE)</f>
        <v>#REF!</v>
      </c>
      <c r="BM7137" s="5" t="s">
        <v>12434</v>
      </c>
      <c r="BN7137" s="5" t="s">
        <v>3010</v>
      </c>
      <c r="BO7137" s="5" t="s">
        <v>6348</v>
      </c>
      <c r="BU7137" s="5" t="s">
        <v>12434</v>
      </c>
      <c r="BV7137" s="5" t="s">
        <v>3010</v>
      </c>
      <c r="BW7137" s="5" t="s">
        <v>6348</v>
      </c>
    </row>
    <row r="7138" spans="51:75" x14ac:dyDescent="0.3">
      <c r="AY7138" s="12" t="e">
        <f>VLOOKUP(C7138,#REF!, 2,FALSE)</f>
        <v>#REF!</v>
      </c>
      <c r="BM7138" s="5" t="s">
        <v>12435</v>
      </c>
      <c r="BN7138" s="5" t="s">
        <v>3261</v>
      </c>
      <c r="BO7138" s="5" t="s">
        <v>12436</v>
      </c>
      <c r="BU7138" s="5" t="s">
        <v>12435</v>
      </c>
      <c r="BV7138" s="5" t="s">
        <v>3261</v>
      </c>
      <c r="BW7138" s="5" t="s">
        <v>12436</v>
      </c>
    </row>
    <row r="7139" spans="51:75" x14ac:dyDescent="0.3">
      <c r="AY7139" s="12" t="e">
        <f>VLOOKUP(C7139,#REF!, 2,FALSE)</f>
        <v>#REF!</v>
      </c>
      <c r="BM7139" s="5" t="s">
        <v>12437</v>
      </c>
      <c r="BN7139" s="5" t="s">
        <v>3261</v>
      </c>
      <c r="BO7139" s="5" t="s">
        <v>12438</v>
      </c>
      <c r="BU7139" s="5" t="s">
        <v>12437</v>
      </c>
      <c r="BV7139" s="5" t="s">
        <v>3261</v>
      </c>
      <c r="BW7139" s="5" t="s">
        <v>12438</v>
      </c>
    </row>
    <row r="7140" spans="51:75" x14ac:dyDescent="0.3">
      <c r="AY7140" s="12" t="e">
        <f>VLOOKUP(C7140,#REF!, 2,FALSE)</f>
        <v>#REF!</v>
      </c>
      <c r="BM7140" s="5" t="s">
        <v>12439</v>
      </c>
      <c r="BN7140" s="5" t="s">
        <v>2986</v>
      </c>
      <c r="BO7140" s="5" t="s">
        <v>5474</v>
      </c>
      <c r="BU7140" s="5" t="s">
        <v>12439</v>
      </c>
      <c r="BV7140" s="5" t="s">
        <v>2986</v>
      </c>
      <c r="BW7140" s="5" t="s">
        <v>5474</v>
      </c>
    </row>
    <row r="7141" spans="51:75" x14ac:dyDescent="0.3">
      <c r="AY7141" s="12" t="e">
        <f>VLOOKUP(C7141,#REF!, 2,FALSE)</f>
        <v>#REF!</v>
      </c>
      <c r="BM7141" s="5" t="s">
        <v>12440</v>
      </c>
      <c r="BN7141" s="5" t="s">
        <v>2986</v>
      </c>
      <c r="BO7141" s="5" t="s">
        <v>12441</v>
      </c>
      <c r="BU7141" s="5" t="s">
        <v>12440</v>
      </c>
      <c r="BV7141" s="5" t="s">
        <v>2986</v>
      </c>
      <c r="BW7141" s="5" t="s">
        <v>12441</v>
      </c>
    </row>
    <row r="7142" spans="51:75" x14ac:dyDescent="0.3">
      <c r="AY7142" s="12" t="e">
        <f>VLOOKUP(C7142,#REF!, 2,FALSE)</f>
        <v>#REF!</v>
      </c>
      <c r="BM7142" s="5" t="s">
        <v>12442</v>
      </c>
      <c r="BN7142" s="5" t="s">
        <v>2986</v>
      </c>
      <c r="BO7142" s="5" t="s">
        <v>5626</v>
      </c>
      <c r="BU7142" s="5" t="s">
        <v>12442</v>
      </c>
      <c r="BV7142" s="5" t="s">
        <v>2986</v>
      </c>
      <c r="BW7142" s="5" t="s">
        <v>5626</v>
      </c>
    </row>
    <row r="7143" spans="51:75" x14ac:dyDescent="0.3">
      <c r="AY7143" s="12" t="e">
        <f>VLOOKUP(C7143,#REF!, 2,FALSE)</f>
        <v>#REF!</v>
      </c>
      <c r="BM7143" s="5" t="s">
        <v>12443</v>
      </c>
      <c r="BN7143" s="5" t="s">
        <v>2986</v>
      </c>
      <c r="BO7143" s="5" t="s">
        <v>4117</v>
      </c>
      <c r="BU7143" s="5" t="s">
        <v>12443</v>
      </c>
      <c r="BV7143" s="5" t="s">
        <v>2986</v>
      </c>
      <c r="BW7143" s="5" t="s">
        <v>4117</v>
      </c>
    </row>
    <row r="7144" spans="51:75" x14ac:dyDescent="0.3">
      <c r="AY7144" s="12" t="e">
        <f>VLOOKUP(C7144,#REF!, 2,FALSE)</f>
        <v>#REF!</v>
      </c>
      <c r="BM7144" s="5" t="s">
        <v>12444</v>
      </c>
      <c r="BN7144" s="5" t="s">
        <v>2986</v>
      </c>
      <c r="BO7144" s="5" t="s">
        <v>9500</v>
      </c>
      <c r="BU7144" s="5" t="s">
        <v>12444</v>
      </c>
      <c r="BV7144" s="5" t="s">
        <v>2986</v>
      </c>
      <c r="BW7144" s="5" t="s">
        <v>9500</v>
      </c>
    </row>
    <row r="7145" spans="51:75" x14ac:dyDescent="0.3">
      <c r="AY7145" s="12" t="e">
        <f>VLOOKUP(C7145,#REF!, 2,FALSE)</f>
        <v>#REF!</v>
      </c>
      <c r="BM7145" s="5" t="s">
        <v>12445</v>
      </c>
      <c r="BN7145" s="5" t="s">
        <v>2986</v>
      </c>
      <c r="BO7145" s="5" t="s">
        <v>7356</v>
      </c>
      <c r="BU7145" s="5" t="s">
        <v>12445</v>
      </c>
      <c r="BV7145" s="5" t="s">
        <v>2986</v>
      </c>
      <c r="BW7145" s="5" t="s">
        <v>7356</v>
      </c>
    </row>
    <row r="7146" spans="51:75" x14ac:dyDescent="0.3">
      <c r="AY7146" s="12" t="e">
        <f>VLOOKUP(C7146,#REF!, 2,FALSE)</f>
        <v>#REF!</v>
      </c>
      <c r="BM7146" s="5" t="s">
        <v>12446</v>
      </c>
      <c r="BN7146" s="5" t="s">
        <v>2986</v>
      </c>
      <c r="BO7146" s="5" t="s">
        <v>2072</v>
      </c>
      <c r="BU7146" s="5" t="s">
        <v>12446</v>
      </c>
      <c r="BV7146" s="5" t="s">
        <v>2986</v>
      </c>
      <c r="BW7146" s="5" t="s">
        <v>2072</v>
      </c>
    </row>
    <row r="7147" spans="51:75" x14ac:dyDescent="0.3">
      <c r="AY7147" s="12" t="e">
        <f>VLOOKUP(C7147,#REF!, 2,FALSE)</f>
        <v>#REF!</v>
      </c>
      <c r="BM7147" s="5" t="s">
        <v>12447</v>
      </c>
      <c r="BN7147" s="5" t="s">
        <v>2986</v>
      </c>
      <c r="BO7147" s="5" t="s">
        <v>11977</v>
      </c>
      <c r="BU7147" s="5" t="s">
        <v>12447</v>
      </c>
      <c r="BV7147" s="5" t="s">
        <v>2986</v>
      </c>
      <c r="BW7147" s="5" t="s">
        <v>11977</v>
      </c>
    </row>
    <row r="7148" spans="51:75" x14ac:dyDescent="0.3">
      <c r="AY7148" s="12" t="e">
        <f>VLOOKUP(C7148,#REF!, 2,FALSE)</f>
        <v>#REF!</v>
      </c>
      <c r="BM7148" s="5" t="s">
        <v>12448</v>
      </c>
      <c r="BN7148" s="5" t="s">
        <v>2986</v>
      </c>
      <c r="BO7148" s="5" t="s">
        <v>2754</v>
      </c>
      <c r="BU7148" s="5" t="s">
        <v>12448</v>
      </c>
      <c r="BV7148" s="5" t="s">
        <v>2986</v>
      </c>
      <c r="BW7148" s="5" t="s">
        <v>2754</v>
      </c>
    </row>
    <row r="7149" spans="51:75" x14ac:dyDescent="0.3">
      <c r="AY7149" s="12" t="e">
        <f>VLOOKUP(C7149,#REF!, 2,FALSE)</f>
        <v>#REF!</v>
      </c>
      <c r="BM7149" s="5" t="s">
        <v>12449</v>
      </c>
      <c r="BN7149" s="5" t="s">
        <v>2986</v>
      </c>
      <c r="BO7149" s="5" t="s">
        <v>701</v>
      </c>
      <c r="BU7149" s="5" t="s">
        <v>12449</v>
      </c>
      <c r="BV7149" s="5" t="s">
        <v>2986</v>
      </c>
      <c r="BW7149" s="5" t="s">
        <v>701</v>
      </c>
    </row>
    <row r="7150" spans="51:75" x14ac:dyDescent="0.3">
      <c r="AY7150" s="12" t="e">
        <f>VLOOKUP(C7150,#REF!, 2,FALSE)</f>
        <v>#REF!</v>
      </c>
      <c r="BM7150" s="5" t="s">
        <v>12450</v>
      </c>
      <c r="BN7150" s="5" t="s">
        <v>2986</v>
      </c>
      <c r="BO7150" s="5" t="s">
        <v>12451</v>
      </c>
      <c r="BU7150" s="5" t="s">
        <v>12450</v>
      </c>
      <c r="BV7150" s="5" t="s">
        <v>2986</v>
      </c>
      <c r="BW7150" s="5" t="s">
        <v>12451</v>
      </c>
    </row>
    <row r="7151" spans="51:75" x14ac:dyDescent="0.3">
      <c r="AY7151" s="12" t="e">
        <f>VLOOKUP(C7151,#REF!, 2,FALSE)</f>
        <v>#REF!</v>
      </c>
      <c r="BM7151" s="5" t="s">
        <v>12452</v>
      </c>
      <c r="BN7151" s="5" t="s">
        <v>2986</v>
      </c>
      <c r="BO7151" s="5" t="s">
        <v>12453</v>
      </c>
      <c r="BU7151" s="5" t="s">
        <v>12452</v>
      </c>
      <c r="BV7151" s="5" t="s">
        <v>2986</v>
      </c>
      <c r="BW7151" s="5" t="s">
        <v>12453</v>
      </c>
    </row>
    <row r="7152" spans="51:75" x14ac:dyDescent="0.3">
      <c r="AY7152" s="12" t="e">
        <f>VLOOKUP(C7152,#REF!, 2,FALSE)</f>
        <v>#REF!</v>
      </c>
      <c r="BM7152" s="5" t="s">
        <v>12455</v>
      </c>
      <c r="BN7152" s="5" t="s">
        <v>2986</v>
      </c>
      <c r="BO7152" s="5" t="s">
        <v>4407</v>
      </c>
      <c r="BU7152" s="5" t="s">
        <v>12455</v>
      </c>
      <c r="BV7152" s="5" t="s">
        <v>2986</v>
      </c>
      <c r="BW7152" s="5" t="s">
        <v>4407</v>
      </c>
    </row>
    <row r="7153" spans="51:75" x14ac:dyDescent="0.3">
      <c r="AY7153" s="12" t="e">
        <f>VLOOKUP(C7153,#REF!, 2,FALSE)</f>
        <v>#REF!</v>
      </c>
      <c r="BM7153" s="5" t="s">
        <v>12457</v>
      </c>
      <c r="BN7153" s="5" t="s">
        <v>2986</v>
      </c>
      <c r="BO7153" s="5" t="s">
        <v>2071</v>
      </c>
      <c r="BU7153" s="5" t="s">
        <v>12457</v>
      </c>
      <c r="BV7153" s="5" t="s">
        <v>2986</v>
      </c>
      <c r="BW7153" s="5" t="s">
        <v>2071</v>
      </c>
    </row>
    <row r="7154" spans="51:75" x14ac:dyDescent="0.3">
      <c r="AY7154" s="12" t="e">
        <f>VLOOKUP(C7154,#REF!, 2,FALSE)</f>
        <v>#REF!</v>
      </c>
      <c r="BM7154" s="5" t="s">
        <v>12458</v>
      </c>
      <c r="BN7154" s="5" t="s">
        <v>2986</v>
      </c>
      <c r="BO7154" s="5" t="s">
        <v>12459</v>
      </c>
      <c r="BU7154" s="5" t="s">
        <v>12458</v>
      </c>
      <c r="BV7154" s="5" t="s">
        <v>2986</v>
      </c>
      <c r="BW7154" s="5" t="s">
        <v>12459</v>
      </c>
    </row>
    <row r="7155" spans="51:75" x14ac:dyDescent="0.3">
      <c r="AY7155" s="12" t="e">
        <f>VLOOKUP(C7155,#REF!, 2,FALSE)</f>
        <v>#REF!</v>
      </c>
      <c r="BM7155" s="5" t="s">
        <v>12460</v>
      </c>
      <c r="BN7155" s="5" t="s">
        <v>2986</v>
      </c>
      <c r="BO7155" s="5" t="s">
        <v>8483</v>
      </c>
      <c r="BU7155" s="5" t="s">
        <v>12460</v>
      </c>
      <c r="BV7155" s="5" t="s">
        <v>2986</v>
      </c>
      <c r="BW7155" s="5" t="s">
        <v>8483</v>
      </c>
    </row>
    <row r="7156" spans="51:75" x14ac:dyDescent="0.3">
      <c r="AY7156" s="12" t="e">
        <f>VLOOKUP(C7156,#REF!, 2,FALSE)</f>
        <v>#REF!</v>
      </c>
      <c r="BM7156" s="5" t="s">
        <v>2153</v>
      </c>
      <c r="BN7156" s="5" t="s">
        <v>2986</v>
      </c>
      <c r="BO7156" s="5" t="s">
        <v>10179</v>
      </c>
      <c r="BU7156" s="5" t="s">
        <v>2153</v>
      </c>
      <c r="BV7156" s="5" t="s">
        <v>2986</v>
      </c>
      <c r="BW7156" s="5" t="s">
        <v>10179</v>
      </c>
    </row>
    <row r="7157" spans="51:75" x14ac:dyDescent="0.3">
      <c r="AY7157" s="12" t="e">
        <f>VLOOKUP(C7157,#REF!, 2,FALSE)</f>
        <v>#REF!</v>
      </c>
      <c r="BM7157" s="5" t="s">
        <v>12461</v>
      </c>
      <c r="BN7157" s="5" t="s">
        <v>2986</v>
      </c>
      <c r="BO7157" s="5" t="s">
        <v>7971</v>
      </c>
      <c r="BU7157" s="5" t="s">
        <v>12461</v>
      </c>
      <c r="BV7157" s="5" t="s">
        <v>2986</v>
      </c>
      <c r="BW7157" s="5" t="s">
        <v>7971</v>
      </c>
    </row>
    <row r="7158" spans="51:75" x14ac:dyDescent="0.3">
      <c r="AY7158" s="12" t="e">
        <f>VLOOKUP(C7158,#REF!, 2,FALSE)</f>
        <v>#REF!</v>
      </c>
      <c r="BM7158" s="5" t="s">
        <v>12462</v>
      </c>
      <c r="BN7158" s="5" t="s">
        <v>2986</v>
      </c>
      <c r="BO7158" s="5" t="s">
        <v>8416</v>
      </c>
      <c r="BU7158" s="5" t="s">
        <v>12462</v>
      </c>
      <c r="BV7158" s="5" t="s">
        <v>2986</v>
      </c>
      <c r="BW7158" s="5" t="s">
        <v>8416</v>
      </c>
    </row>
    <row r="7159" spans="51:75" x14ac:dyDescent="0.3">
      <c r="AY7159" s="12" t="e">
        <f>VLOOKUP(C7159,#REF!, 2,FALSE)</f>
        <v>#REF!</v>
      </c>
      <c r="BM7159" s="5" t="s">
        <v>12463</v>
      </c>
      <c r="BN7159" s="5" t="s">
        <v>2986</v>
      </c>
      <c r="BO7159" s="5" t="s">
        <v>12464</v>
      </c>
      <c r="BU7159" s="5" t="s">
        <v>12463</v>
      </c>
      <c r="BV7159" s="5" t="s">
        <v>2986</v>
      </c>
      <c r="BW7159" s="5" t="s">
        <v>12464</v>
      </c>
    </row>
    <row r="7160" spans="51:75" x14ac:dyDescent="0.3">
      <c r="AY7160" s="12" t="e">
        <f>VLOOKUP(C7160,#REF!, 2,FALSE)</f>
        <v>#REF!</v>
      </c>
      <c r="BM7160" s="5" t="s">
        <v>2154</v>
      </c>
      <c r="BN7160" s="5" t="s">
        <v>2986</v>
      </c>
      <c r="BO7160" s="5" t="s">
        <v>12465</v>
      </c>
      <c r="BU7160" s="5" t="s">
        <v>2154</v>
      </c>
      <c r="BV7160" s="5" t="s">
        <v>2986</v>
      </c>
      <c r="BW7160" s="5" t="s">
        <v>12465</v>
      </c>
    </row>
    <row r="7161" spans="51:75" x14ac:dyDescent="0.3">
      <c r="AY7161" s="12" t="e">
        <f>VLOOKUP(C7161,#REF!, 2,FALSE)</f>
        <v>#REF!</v>
      </c>
      <c r="BM7161" s="5" t="s">
        <v>12466</v>
      </c>
      <c r="BN7161" s="5" t="s">
        <v>2986</v>
      </c>
      <c r="BO7161" s="5" t="s">
        <v>3698</v>
      </c>
      <c r="BU7161" s="5" t="s">
        <v>12466</v>
      </c>
      <c r="BV7161" s="5" t="s">
        <v>2986</v>
      </c>
      <c r="BW7161" s="5" t="s">
        <v>3698</v>
      </c>
    </row>
    <row r="7162" spans="51:75" x14ac:dyDescent="0.3">
      <c r="AY7162" s="12" t="e">
        <f>VLOOKUP(C7162,#REF!, 2,FALSE)</f>
        <v>#REF!</v>
      </c>
      <c r="BM7162" s="5" t="s">
        <v>12467</v>
      </c>
      <c r="BN7162" s="5" t="s">
        <v>2986</v>
      </c>
      <c r="BO7162" s="5" t="s">
        <v>12468</v>
      </c>
      <c r="BU7162" s="5" t="s">
        <v>12467</v>
      </c>
      <c r="BV7162" s="5" t="s">
        <v>2986</v>
      </c>
      <c r="BW7162" s="5" t="s">
        <v>12468</v>
      </c>
    </row>
    <row r="7163" spans="51:75" x14ac:dyDescent="0.3">
      <c r="AY7163" s="12" t="e">
        <f>VLOOKUP(C7163,#REF!, 2,FALSE)</f>
        <v>#REF!</v>
      </c>
      <c r="BM7163" s="5" t="s">
        <v>12469</v>
      </c>
      <c r="BN7163" s="5" t="s">
        <v>2986</v>
      </c>
      <c r="BO7163" s="5" t="s">
        <v>12470</v>
      </c>
      <c r="BU7163" s="5" t="s">
        <v>12469</v>
      </c>
      <c r="BV7163" s="5" t="s">
        <v>2986</v>
      </c>
      <c r="BW7163" s="5" t="s">
        <v>12470</v>
      </c>
    </row>
    <row r="7164" spans="51:75" x14ac:dyDescent="0.3">
      <c r="AY7164" s="12" t="e">
        <f>VLOOKUP(C7164,#REF!, 2,FALSE)</f>
        <v>#REF!</v>
      </c>
      <c r="BM7164" s="5" t="s">
        <v>12471</v>
      </c>
      <c r="BN7164" s="5" t="s">
        <v>2986</v>
      </c>
      <c r="BO7164" s="5" t="s">
        <v>923</v>
      </c>
      <c r="BU7164" s="5" t="s">
        <v>12471</v>
      </c>
      <c r="BV7164" s="5" t="s">
        <v>2986</v>
      </c>
      <c r="BW7164" s="5" t="s">
        <v>923</v>
      </c>
    </row>
    <row r="7165" spans="51:75" x14ac:dyDescent="0.3">
      <c r="AY7165" s="12" t="e">
        <f>VLOOKUP(C7165,#REF!, 2,FALSE)</f>
        <v>#REF!</v>
      </c>
      <c r="BM7165" s="5" t="s">
        <v>12472</v>
      </c>
      <c r="BN7165" s="5" t="s">
        <v>2986</v>
      </c>
      <c r="BO7165" s="5" t="s">
        <v>2986</v>
      </c>
      <c r="BU7165" s="5" t="s">
        <v>12472</v>
      </c>
      <c r="BV7165" s="5" t="s">
        <v>2986</v>
      </c>
      <c r="BW7165" s="5" t="s">
        <v>2986</v>
      </c>
    </row>
    <row r="7166" spans="51:75" x14ac:dyDescent="0.3">
      <c r="AY7166" s="12" t="e">
        <f>VLOOKUP(C7166,#REF!, 2,FALSE)</f>
        <v>#REF!</v>
      </c>
      <c r="BM7166" s="5" t="s">
        <v>12473</v>
      </c>
      <c r="BN7166" s="5" t="s">
        <v>2986</v>
      </c>
      <c r="BO7166" s="5" t="s">
        <v>7915</v>
      </c>
      <c r="BU7166" s="5" t="s">
        <v>12473</v>
      </c>
      <c r="BV7166" s="5" t="s">
        <v>2986</v>
      </c>
      <c r="BW7166" s="5" t="s">
        <v>7915</v>
      </c>
    </row>
    <row r="7167" spans="51:75" x14ac:dyDescent="0.3">
      <c r="AY7167" s="12" t="e">
        <f>VLOOKUP(C7167,#REF!, 2,FALSE)</f>
        <v>#REF!</v>
      </c>
      <c r="BM7167" s="5" t="s">
        <v>12474</v>
      </c>
      <c r="BN7167" s="5" t="s">
        <v>2986</v>
      </c>
      <c r="BO7167" s="5" t="s">
        <v>12475</v>
      </c>
      <c r="BU7167" s="5" t="s">
        <v>12474</v>
      </c>
      <c r="BV7167" s="5" t="s">
        <v>2986</v>
      </c>
      <c r="BW7167" s="5" t="s">
        <v>12475</v>
      </c>
    </row>
    <row r="7168" spans="51:75" x14ac:dyDescent="0.3">
      <c r="AY7168" s="12" t="e">
        <f>VLOOKUP(C7168,#REF!, 2,FALSE)</f>
        <v>#REF!</v>
      </c>
      <c r="BM7168" s="5" t="s">
        <v>12476</v>
      </c>
      <c r="BN7168" s="5" t="s">
        <v>2986</v>
      </c>
      <c r="BO7168" s="5" t="s">
        <v>8902</v>
      </c>
      <c r="BU7168" s="5" t="s">
        <v>12476</v>
      </c>
      <c r="BV7168" s="5" t="s">
        <v>2986</v>
      </c>
      <c r="BW7168" s="5" t="s">
        <v>8902</v>
      </c>
    </row>
    <row r="7169" spans="51:75" x14ac:dyDescent="0.3">
      <c r="AY7169" s="12" t="e">
        <f>VLOOKUP(C7169,#REF!, 2,FALSE)</f>
        <v>#REF!</v>
      </c>
      <c r="BM7169" s="5" t="s">
        <v>2155</v>
      </c>
      <c r="BN7169" s="5" t="s">
        <v>2986</v>
      </c>
      <c r="BO7169" s="5" t="s">
        <v>5936</v>
      </c>
      <c r="BU7169" s="5" t="s">
        <v>2155</v>
      </c>
      <c r="BV7169" s="5" t="s">
        <v>2986</v>
      </c>
      <c r="BW7169" s="5" t="s">
        <v>5936</v>
      </c>
    </row>
    <row r="7170" spans="51:75" x14ac:dyDescent="0.3">
      <c r="AY7170" s="12" t="e">
        <f>VLOOKUP(C7170,#REF!, 2,FALSE)</f>
        <v>#REF!</v>
      </c>
      <c r="BM7170" s="5" t="s">
        <v>12477</v>
      </c>
      <c r="BN7170" s="5" t="s">
        <v>2986</v>
      </c>
      <c r="BO7170" s="5" t="s">
        <v>7635</v>
      </c>
      <c r="BU7170" s="5" t="s">
        <v>12477</v>
      </c>
      <c r="BV7170" s="5" t="s">
        <v>2986</v>
      </c>
      <c r="BW7170" s="5" t="s">
        <v>7635</v>
      </c>
    </row>
    <row r="7171" spans="51:75" x14ac:dyDescent="0.3">
      <c r="AY7171" s="12" t="e">
        <f>VLOOKUP(C7171,#REF!, 2,FALSE)</f>
        <v>#REF!</v>
      </c>
      <c r="BM7171" s="5" t="s">
        <v>12478</v>
      </c>
      <c r="BN7171" s="5" t="s">
        <v>2986</v>
      </c>
      <c r="BO7171" s="5" t="s">
        <v>12479</v>
      </c>
      <c r="BU7171" s="5" t="s">
        <v>12478</v>
      </c>
      <c r="BV7171" s="5" t="s">
        <v>2986</v>
      </c>
      <c r="BW7171" s="5" t="s">
        <v>12479</v>
      </c>
    </row>
    <row r="7172" spans="51:75" x14ac:dyDescent="0.3">
      <c r="AY7172" s="12" t="e">
        <f>VLOOKUP(C7172,#REF!, 2,FALSE)</f>
        <v>#REF!</v>
      </c>
      <c r="BM7172" s="5" t="s">
        <v>12480</v>
      </c>
      <c r="BN7172" s="5" t="s">
        <v>2986</v>
      </c>
      <c r="BO7172" s="5" t="s">
        <v>10727</v>
      </c>
      <c r="BU7172" s="5" t="s">
        <v>12480</v>
      </c>
      <c r="BV7172" s="5" t="s">
        <v>2986</v>
      </c>
      <c r="BW7172" s="5" t="s">
        <v>10727</v>
      </c>
    </row>
    <row r="7173" spans="51:75" x14ac:dyDescent="0.3">
      <c r="AY7173" s="12" t="e">
        <f>VLOOKUP(C7173,#REF!, 2,FALSE)</f>
        <v>#REF!</v>
      </c>
      <c r="BM7173" s="5" t="s">
        <v>12481</v>
      </c>
      <c r="BN7173" s="5" t="s">
        <v>805</v>
      </c>
      <c r="BO7173" s="5" t="s">
        <v>8689</v>
      </c>
      <c r="BU7173" s="5" t="s">
        <v>12481</v>
      </c>
      <c r="BV7173" s="5" t="s">
        <v>805</v>
      </c>
      <c r="BW7173" s="5" t="s">
        <v>8689</v>
      </c>
    </row>
    <row r="7174" spans="51:75" x14ac:dyDescent="0.3">
      <c r="AY7174" s="12" t="e">
        <f>VLOOKUP(C7174,#REF!, 2,FALSE)</f>
        <v>#REF!</v>
      </c>
      <c r="BM7174" s="5" t="s">
        <v>12482</v>
      </c>
      <c r="BN7174" s="5" t="s">
        <v>802</v>
      </c>
      <c r="BO7174" s="5" t="s">
        <v>9589</v>
      </c>
      <c r="BU7174" s="5" t="s">
        <v>12482</v>
      </c>
      <c r="BV7174" s="5" t="s">
        <v>802</v>
      </c>
      <c r="BW7174" s="5" t="s">
        <v>9589</v>
      </c>
    </row>
    <row r="7175" spans="51:75" x14ac:dyDescent="0.3">
      <c r="AY7175" s="12" t="e">
        <f>VLOOKUP(C7175,#REF!, 2,FALSE)</f>
        <v>#REF!</v>
      </c>
      <c r="BM7175" s="5" t="s">
        <v>12483</v>
      </c>
      <c r="BN7175" s="5" t="s">
        <v>2986</v>
      </c>
      <c r="BO7175" s="5" t="s">
        <v>1837</v>
      </c>
      <c r="BU7175" s="5" t="s">
        <v>12483</v>
      </c>
      <c r="BV7175" s="5" t="s">
        <v>2986</v>
      </c>
      <c r="BW7175" s="5" t="s">
        <v>1837</v>
      </c>
    </row>
    <row r="7176" spans="51:75" x14ac:dyDescent="0.3">
      <c r="AY7176" s="12" t="e">
        <f>VLOOKUP(C7176,#REF!, 2,FALSE)</f>
        <v>#REF!</v>
      </c>
      <c r="BM7176" s="5" t="s">
        <v>12484</v>
      </c>
      <c r="BN7176" s="5" t="s">
        <v>2986</v>
      </c>
      <c r="BO7176" s="5" t="s">
        <v>12485</v>
      </c>
      <c r="BU7176" s="5" t="s">
        <v>12484</v>
      </c>
      <c r="BV7176" s="5" t="s">
        <v>2986</v>
      </c>
      <c r="BW7176" s="5" t="s">
        <v>12485</v>
      </c>
    </row>
    <row r="7177" spans="51:75" x14ac:dyDescent="0.3">
      <c r="AY7177" s="12" t="e">
        <f>VLOOKUP(C7177,#REF!, 2,FALSE)</f>
        <v>#REF!</v>
      </c>
      <c r="BM7177" s="5" t="s">
        <v>12486</v>
      </c>
      <c r="BN7177" s="5" t="s">
        <v>2986</v>
      </c>
      <c r="BO7177" s="5" t="s">
        <v>1445</v>
      </c>
      <c r="BU7177" s="5" t="s">
        <v>12486</v>
      </c>
      <c r="BV7177" s="5" t="s">
        <v>2986</v>
      </c>
      <c r="BW7177" s="5" t="s">
        <v>1445</v>
      </c>
    </row>
    <row r="7178" spans="51:75" x14ac:dyDescent="0.3">
      <c r="AY7178" s="12" t="e">
        <f>VLOOKUP(C7178,#REF!, 2,FALSE)</f>
        <v>#REF!</v>
      </c>
      <c r="BM7178" s="5" t="s">
        <v>12487</v>
      </c>
      <c r="BN7178" s="5" t="s">
        <v>2986</v>
      </c>
      <c r="BO7178" s="5" t="s">
        <v>12488</v>
      </c>
      <c r="BU7178" s="5" t="s">
        <v>12487</v>
      </c>
      <c r="BV7178" s="5" t="s">
        <v>2986</v>
      </c>
      <c r="BW7178" s="5" t="s">
        <v>12488</v>
      </c>
    </row>
    <row r="7179" spans="51:75" x14ac:dyDescent="0.3">
      <c r="AY7179" s="12" t="e">
        <f>VLOOKUP(C7179,#REF!, 2,FALSE)</f>
        <v>#REF!</v>
      </c>
      <c r="BM7179" s="5" t="s">
        <v>12489</v>
      </c>
      <c r="BN7179" s="5" t="s">
        <v>2986</v>
      </c>
      <c r="BO7179" s="5" t="s">
        <v>12490</v>
      </c>
      <c r="BU7179" s="5" t="s">
        <v>12489</v>
      </c>
      <c r="BV7179" s="5" t="s">
        <v>2986</v>
      </c>
      <c r="BW7179" s="5" t="s">
        <v>12490</v>
      </c>
    </row>
    <row r="7180" spans="51:75" x14ac:dyDescent="0.3">
      <c r="AY7180" s="12" t="e">
        <f>VLOOKUP(C7180,#REF!, 2,FALSE)</f>
        <v>#REF!</v>
      </c>
      <c r="BM7180" s="5" t="s">
        <v>12491</v>
      </c>
      <c r="BN7180" s="5" t="s">
        <v>2986</v>
      </c>
      <c r="BO7180" s="5" t="s">
        <v>941</v>
      </c>
      <c r="BU7180" s="5" t="s">
        <v>12491</v>
      </c>
      <c r="BV7180" s="5" t="s">
        <v>2986</v>
      </c>
      <c r="BW7180" s="5" t="s">
        <v>941</v>
      </c>
    </row>
    <row r="7181" spans="51:75" x14ac:dyDescent="0.3">
      <c r="AY7181" s="12" t="e">
        <f>VLOOKUP(C7181,#REF!, 2,FALSE)</f>
        <v>#REF!</v>
      </c>
      <c r="BM7181" s="5" t="s">
        <v>12492</v>
      </c>
      <c r="BN7181" s="5" t="s">
        <v>2986</v>
      </c>
      <c r="BO7181" s="5" t="s">
        <v>1203</v>
      </c>
      <c r="BU7181" s="5" t="s">
        <v>12492</v>
      </c>
      <c r="BV7181" s="5" t="s">
        <v>2986</v>
      </c>
      <c r="BW7181" s="5" t="s">
        <v>1203</v>
      </c>
    </row>
    <row r="7182" spans="51:75" x14ac:dyDescent="0.3">
      <c r="AY7182" s="12" t="e">
        <f>VLOOKUP(C7182,#REF!, 2,FALSE)</f>
        <v>#REF!</v>
      </c>
      <c r="BM7182" s="5" t="s">
        <v>12493</v>
      </c>
      <c r="BN7182" s="5" t="s">
        <v>2986</v>
      </c>
      <c r="BO7182" s="5" t="s">
        <v>2070</v>
      </c>
      <c r="BU7182" s="5" t="s">
        <v>12493</v>
      </c>
      <c r="BV7182" s="5" t="s">
        <v>2986</v>
      </c>
      <c r="BW7182" s="5" t="s">
        <v>2070</v>
      </c>
    </row>
    <row r="7183" spans="51:75" x14ac:dyDescent="0.3">
      <c r="AY7183" s="12" t="e">
        <f>VLOOKUP(C7183,#REF!, 2,FALSE)</f>
        <v>#REF!</v>
      </c>
      <c r="BM7183" s="5" t="s">
        <v>2156</v>
      </c>
      <c r="BN7183" s="5" t="s">
        <v>2986</v>
      </c>
      <c r="BO7183" s="5" t="s">
        <v>12494</v>
      </c>
      <c r="BU7183" s="5" t="s">
        <v>2156</v>
      </c>
      <c r="BV7183" s="5" t="s">
        <v>2986</v>
      </c>
      <c r="BW7183" s="5" t="s">
        <v>12494</v>
      </c>
    </row>
    <row r="7184" spans="51:75" x14ac:dyDescent="0.3">
      <c r="AY7184" s="12" t="e">
        <f>VLOOKUP(C7184,#REF!, 2,FALSE)</f>
        <v>#REF!</v>
      </c>
      <c r="BM7184" s="5" t="s">
        <v>12495</v>
      </c>
      <c r="BN7184" s="5" t="s">
        <v>3010</v>
      </c>
      <c r="BO7184" s="5" t="s">
        <v>2140</v>
      </c>
      <c r="BU7184" s="5" t="s">
        <v>12495</v>
      </c>
      <c r="BV7184" s="5" t="s">
        <v>3010</v>
      </c>
      <c r="BW7184" s="5" t="s">
        <v>2140</v>
      </c>
    </row>
    <row r="7185" spans="51:75" x14ac:dyDescent="0.3">
      <c r="AY7185" s="12" t="e">
        <f>VLOOKUP(C7185,#REF!, 2,FALSE)</f>
        <v>#REF!</v>
      </c>
      <c r="BM7185" s="5" t="s">
        <v>12496</v>
      </c>
      <c r="BN7185" s="5" t="s">
        <v>2986</v>
      </c>
      <c r="BO7185" s="5" t="s">
        <v>5092</v>
      </c>
      <c r="BU7185" s="5" t="s">
        <v>12496</v>
      </c>
      <c r="BV7185" s="5" t="s">
        <v>2986</v>
      </c>
      <c r="BW7185" s="5" t="s">
        <v>5092</v>
      </c>
    </row>
    <row r="7186" spans="51:75" x14ac:dyDescent="0.3">
      <c r="AY7186" s="12" t="e">
        <f>VLOOKUP(C7186,#REF!, 2,FALSE)</f>
        <v>#REF!</v>
      </c>
      <c r="BM7186" s="5" t="s">
        <v>12497</v>
      </c>
      <c r="BN7186" s="5" t="s">
        <v>2986</v>
      </c>
      <c r="BO7186" s="5" t="s">
        <v>7330</v>
      </c>
      <c r="BU7186" s="5" t="s">
        <v>12497</v>
      </c>
      <c r="BV7186" s="5" t="s">
        <v>2986</v>
      </c>
      <c r="BW7186" s="5" t="s">
        <v>7330</v>
      </c>
    </row>
    <row r="7187" spans="51:75" x14ac:dyDescent="0.3">
      <c r="AY7187" s="12" t="e">
        <f>VLOOKUP(C7187,#REF!, 2,FALSE)</f>
        <v>#REF!</v>
      </c>
      <c r="BM7187" s="5" t="s">
        <v>12498</v>
      </c>
      <c r="BN7187" s="5" t="s">
        <v>2986</v>
      </c>
      <c r="BO7187" s="5" t="s">
        <v>2986</v>
      </c>
      <c r="BU7187" s="5" t="s">
        <v>12498</v>
      </c>
      <c r="BV7187" s="5" t="s">
        <v>2986</v>
      </c>
      <c r="BW7187" s="5" t="s">
        <v>2986</v>
      </c>
    </row>
    <row r="7188" spans="51:75" x14ac:dyDescent="0.3">
      <c r="AY7188" s="12" t="e">
        <f>VLOOKUP(C7188,#REF!, 2,FALSE)</f>
        <v>#REF!</v>
      </c>
      <c r="BM7188" s="5" t="s">
        <v>2157</v>
      </c>
      <c r="BN7188" s="5" t="s">
        <v>2986</v>
      </c>
      <c r="BO7188" s="5" t="s">
        <v>3534</v>
      </c>
      <c r="BU7188" s="5" t="s">
        <v>2157</v>
      </c>
      <c r="BV7188" s="5" t="s">
        <v>2986</v>
      </c>
      <c r="BW7188" s="5" t="s">
        <v>3534</v>
      </c>
    </row>
    <row r="7189" spans="51:75" x14ac:dyDescent="0.3">
      <c r="AY7189" s="12" t="e">
        <f>VLOOKUP(C7189,#REF!, 2,FALSE)</f>
        <v>#REF!</v>
      </c>
      <c r="BM7189" s="5" t="s">
        <v>2158</v>
      </c>
      <c r="BN7189" s="5" t="s">
        <v>739</v>
      </c>
      <c r="BO7189" s="5" t="s">
        <v>12499</v>
      </c>
      <c r="BU7189" s="5" t="s">
        <v>2158</v>
      </c>
      <c r="BV7189" s="5" t="s">
        <v>739</v>
      </c>
      <c r="BW7189" s="5" t="s">
        <v>12499</v>
      </c>
    </row>
    <row r="7190" spans="51:75" x14ac:dyDescent="0.3">
      <c r="AY7190" s="12" t="e">
        <f>VLOOKUP(C7190,#REF!, 2,FALSE)</f>
        <v>#REF!</v>
      </c>
      <c r="BM7190" s="5" t="s">
        <v>12500</v>
      </c>
      <c r="BN7190" s="5" t="s">
        <v>2986</v>
      </c>
      <c r="BO7190" s="5" t="s">
        <v>12501</v>
      </c>
      <c r="BU7190" s="5" t="s">
        <v>12500</v>
      </c>
      <c r="BV7190" s="5" t="s">
        <v>2986</v>
      </c>
      <c r="BW7190" s="5" t="s">
        <v>12501</v>
      </c>
    </row>
    <row r="7191" spans="51:75" x14ac:dyDescent="0.3">
      <c r="AY7191" s="12" t="e">
        <f>VLOOKUP(C7191,#REF!, 2,FALSE)</f>
        <v>#REF!</v>
      </c>
      <c r="BM7191" s="5" t="s">
        <v>12502</v>
      </c>
      <c r="BN7191" s="5" t="s">
        <v>639</v>
      </c>
      <c r="BO7191" s="5" t="s">
        <v>11871</v>
      </c>
      <c r="BU7191" s="5" t="s">
        <v>12502</v>
      </c>
      <c r="BV7191" s="5" t="s">
        <v>639</v>
      </c>
      <c r="BW7191" s="5" t="s">
        <v>11871</v>
      </c>
    </row>
    <row r="7192" spans="51:75" x14ac:dyDescent="0.3">
      <c r="AY7192" s="12" t="e">
        <f>VLOOKUP(C7192,#REF!, 2,FALSE)</f>
        <v>#REF!</v>
      </c>
      <c r="BM7192" s="5" t="s">
        <v>47</v>
      </c>
      <c r="BN7192" s="5" t="s">
        <v>2986</v>
      </c>
      <c r="BO7192" s="5" t="s">
        <v>11470</v>
      </c>
      <c r="BU7192" s="5" t="s">
        <v>47</v>
      </c>
      <c r="BV7192" s="5" t="s">
        <v>2986</v>
      </c>
      <c r="BW7192" s="5" t="s">
        <v>11470</v>
      </c>
    </row>
    <row r="7193" spans="51:75" x14ac:dyDescent="0.3">
      <c r="AY7193" s="12" t="e">
        <f>VLOOKUP(C7193,#REF!, 2,FALSE)</f>
        <v>#REF!</v>
      </c>
      <c r="BM7193" s="5" t="s">
        <v>12503</v>
      </c>
      <c r="BN7193" s="5" t="s">
        <v>2986</v>
      </c>
      <c r="BO7193" s="5" t="s">
        <v>2191</v>
      </c>
      <c r="BU7193" s="5" t="s">
        <v>12503</v>
      </c>
      <c r="BV7193" s="5" t="s">
        <v>2986</v>
      </c>
      <c r="BW7193" s="5" t="s">
        <v>2191</v>
      </c>
    </row>
    <row r="7194" spans="51:75" x14ac:dyDescent="0.3">
      <c r="AY7194" s="12" t="e">
        <f>VLOOKUP(C7194,#REF!, 2,FALSE)</f>
        <v>#REF!</v>
      </c>
      <c r="BM7194" s="5" t="s">
        <v>12504</v>
      </c>
      <c r="BN7194" s="5" t="s">
        <v>2986</v>
      </c>
      <c r="BO7194" s="5" t="s">
        <v>8326</v>
      </c>
      <c r="BU7194" s="5" t="s">
        <v>12504</v>
      </c>
      <c r="BV7194" s="5" t="s">
        <v>2986</v>
      </c>
      <c r="BW7194" s="5" t="s">
        <v>8326</v>
      </c>
    </row>
    <row r="7195" spans="51:75" x14ac:dyDescent="0.3">
      <c r="AY7195" s="12" t="e">
        <f>VLOOKUP(C7195,#REF!, 2,FALSE)</f>
        <v>#REF!</v>
      </c>
      <c r="BM7195" s="5" t="s">
        <v>12505</v>
      </c>
      <c r="BN7195" s="5" t="s">
        <v>2986</v>
      </c>
      <c r="BO7195" s="5" t="s">
        <v>5174</v>
      </c>
      <c r="BU7195" s="5" t="s">
        <v>12505</v>
      </c>
      <c r="BV7195" s="5" t="s">
        <v>2986</v>
      </c>
      <c r="BW7195" s="5" t="s">
        <v>5174</v>
      </c>
    </row>
    <row r="7196" spans="51:75" x14ac:dyDescent="0.3">
      <c r="AY7196" s="12" t="e">
        <f>VLOOKUP(C7196,#REF!, 2,FALSE)</f>
        <v>#REF!</v>
      </c>
      <c r="BM7196" s="5" t="s">
        <v>2159</v>
      </c>
      <c r="BN7196" s="5" t="s">
        <v>2986</v>
      </c>
      <c r="BO7196" s="5" t="s">
        <v>5651</v>
      </c>
      <c r="BU7196" s="5" t="s">
        <v>2159</v>
      </c>
      <c r="BV7196" s="5" t="s">
        <v>2986</v>
      </c>
      <c r="BW7196" s="5" t="s">
        <v>5651</v>
      </c>
    </row>
    <row r="7197" spans="51:75" x14ac:dyDescent="0.3">
      <c r="AY7197" s="12" t="e">
        <f>VLOOKUP(C7197,#REF!, 2,FALSE)</f>
        <v>#REF!</v>
      </c>
      <c r="BM7197" s="5" t="s">
        <v>12506</v>
      </c>
      <c r="BN7197" s="5" t="s">
        <v>2986</v>
      </c>
      <c r="BO7197" s="5" t="s">
        <v>8814</v>
      </c>
      <c r="BU7197" s="5" t="s">
        <v>12506</v>
      </c>
      <c r="BV7197" s="5" t="s">
        <v>2986</v>
      </c>
      <c r="BW7197" s="5" t="s">
        <v>8814</v>
      </c>
    </row>
    <row r="7198" spans="51:75" x14ac:dyDescent="0.3">
      <c r="AY7198" s="12" t="e">
        <f>VLOOKUP(C7198,#REF!, 2,FALSE)</f>
        <v>#REF!</v>
      </c>
      <c r="BM7198" s="5" t="s">
        <v>12507</v>
      </c>
      <c r="BN7198" s="5" t="s">
        <v>2986</v>
      </c>
      <c r="BO7198" s="5" t="s">
        <v>10268</v>
      </c>
      <c r="BU7198" s="5" t="s">
        <v>12507</v>
      </c>
      <c r="BV7198" s="5" t="s">
        <v>2986</v>
      </c>
      <c r="BW7198" s="5" t="s">
        <v>10268</v>
      </c>
    </row>
    <row r="7199" spans="51:75" x14ac:dyDescent="0.3">
      <c r="AY7199" s="12" t="e">
        <f>VLOOKUP(C7199,#REF!, 2,FALSE)</f>
        <v>#REF!</v>
      </c>
      <c r="BM7199" s="5" t="s">
        <v>12508</v>
      </c>
      <c r="BN7199" s="5" t="s">
        <v>2986</v>
      </c>
      <c r="BO7199" s="5" t="s">
        <v>12103</v>
      </c>
      <c r="BU7199" s="5" t="s">
        <v>12508</v>
      </c>
      <c r="BV7199" s="5" t="s">
        <v>2986</v>
      </c>
      <c r="BW7199" s="5" t="s">
        <v>12103</v>
      </c>
    </row>
    <row r="7200" spans="51:75" x14ac:dyDescent="0.3">
      <c r="AY7200" s="12" t="e">
        <f>VLOOKUP(C7200,#REF!, 2,FALSE)</f>
        <v>#REF!</v>
      </c>
      <c r="BM7200" s="5" t="s">
        <v>12509</v>
      </c>
      <c r="BN7200" s="5" t="s">
        <v>2986</v>
      </c>
      <c r="BO7200" s="5" t="s">
        <v>7388</v>
      </c>
      <c r="BU7200" s="5" t="s">
        <v>12509</v>
      </c>
      <c r="BV7200" s="5" t="s">
        <v>2986</v>
      </c>
      <c r="BW7200" s="5" t="s">
        <v>7388</v>
      </c>
    </row>
    <row r="7201" spans="51:75" x14ac:dyDescent="0.3">
      <c r="AY7201" s="12" t="e">
        <f>VLOOKUP(C7201,#REF!, 2,FALSE)</f>
        <v>#REF!</v>
      </c>
      <c r="BM7201" s="5" t="s">
        <v>12510</v>
      </c>
      <c r="BN7201" s="5" t="s">
        <v>2986</v>
      </c>
      <c r="BO7201" s="5" t="s">
        <v>12511</v>
      </c>
      <c r="BU7201" s="5" t="s">
        <v>12510</v>
      </c>
      <c r="BV7201" s="5" t="s">
        <v>2986</v>
      </c>
      <c r="BW7201" s="5" t="s">
        <v>12511</v>
      </c>
    </row>
    <row r="7202" spans="51:75" x14ac:dyDescent="0.3">
      <c r="AY7202" s="12" t="e">
        <f>VLOOKUP(C7202,#REF!, 2,FALSE)</f>
        <v>#REF!</v>
      </c>
      <c r="BM7202" s="5" t="s">
        <v>12512</v>
      </c>
      <c r="BN7202" s="5" t="s">
        <v>2986</v>
      </c>
      <c r="BO7202" s="5" t="s">
        <v>12513</v>
      </c>
      <c r="BU7202" s="5" t="s">
        <v>12512</v>
      </c>
      <c r="BV7202" s="5" t="s">
        <v>2986</v>
      </c>
      <c r="BW7202" s="5" t="s">
        <v>12513</v>
      </c>
    </row>
    <row r="7203" spans="51:75" x14ac:dyDescent="0.3">
      <c r="AY7203" s="12" t="e">
        <f>VLOOKUP(C7203,#REF!, 2,FALSE)</f>
        <v>#REF!</v>
      </c>
      <c r="BM7203" s="5" t="s">
        <v>12514</v>
      </c>
      <c r="BN7203" s="5" t="s">
        <v>2986</v>
      </c>
      <c r="BO7203" s="5" t="s">
        <v>9491</v>
      </c>
      <c r="BU7203" s="5" t="s">
        <v>12514</v>
      </c>
      <c r="BV7203" s="5" t="s">
        <v>2986</v>
      </c>
      <c r="BW7203" s="5" t="s">
        <v>9491</v>
      </c>
    </row>
    <row r="7204" spans="51:75" x14ac:dyDescent="0.3">
      <c r="AY7204" s="12" t="e">
        <f>VLOOKUP(C7204,#REF!, 2,FALSE)</f>
        <v>#REF!</v>
      </c>
      <c r="BM7204" s="5" t="s">
        <v>39</v>
      </c>
      <c r="BN7204" s="5" t="s">
        <v>2986</v>
      </c>
      <c r="BO7204" s="5" t="s">
        <v>4365</v>
      </c>
      <c r="BU7204" s="5" t="s">
        <v>39</v>
      </c>
      <c r="BV7204" s="5" t="s">
        <v>2986</v>
      </c>
      <c r="BW7204" s="5" t="s">
        <v>4365</v>
      </c>
    </row>
    <row r="7205" spans="51:75" x14ac:dyDescent="0.3">
      <c r="AY7205" s="12" t="e">
        <f>VLOOKUP(C7205,#REF!, 2,FALSE)</f>
        <v>#REF!</v>
      </c>
      <c r="BM7205" s="5" t="s">
        <v>12515</v>
      </c>
      <c r="BN7205" s="5" t="s">
        <v>2986</v>
      </c>
      <c r="BO7205" s="5" t="s">
        <v>2806</v>
      </c>
      <c r="BU7205" s="5" t="s">
        <v>12515</v>
      </c>
      <c r="BV7205" s="5" t="s">
        <v>2986</v>
      </c>
      <c r="BW7205" s="5" t="s">
        <v>2806</v>
      </c>
    </row>
    <row r="7206" spans="51:75" x14ac:dyDescent="0.3">
      <c r="AY7206" s="12" t="e">
        <f>VLOOKUP(C7206,#REF!, 2,FALSE)</f>
        <v>#REF!</v>
      </c>
      <c r="BM7206" s="5" t="s">
        <v>2160</v>
      </c>
      <c r="BN7206" s="5" t="s">
        <v>2986</v>
      </c>
      <c r="BO7206" s="5" t="s">
        <v>8471</v>
      </c>
      <c r="BU7206" s="5" t="s">
        <v>2160</v>
      </c>
      <c r="BV7206" s="5" t="s">
        <v>2986</v>
      </c>
      <c r="BW7206" s="5" t="s">
        <v>8471</v>
      </c>
    </row>
    <row r="7207" spans="51:75" x14ac:dyDescent="0.3">
      <c r="AY7207" s="12" t="e">
        <f>VLOOKUP(C7207,#REF!, 2,FALSE)</f>
        <v>#REF!</v>
      </c>
      <c r="BM7207" s="5" t="s">
        <v>12516</v>
      </c>
      <c r="BN7207" s="5" t="s">
        <v>2986</v>
      </c>
      <c r="BO7207" s="5" t="s">
        <v>8900</v>
      </c>
      <c r="BU7207" s="5" t="s">
        <v>12516</v>
      </c>
      <c r="BV7207" s="5" t="s">
        <v>2986</v>
      </c>
      <c r="BW7207" s="5" t="s">
        <v>8900</v>
      </c>
    </row>
    <row r="7208" spans="51:75" x14ac:dyDescent="0.3">
      <c r="AY7208" s="12" t="e">
        <f>VLOOKUP(C7208,#REF!, 2,FALSE)</f>
        <v>#REF!</v>
      </c>
      <c r="BM7208" s="5" t="s">
        <v>12517</v>
      </c>
      <c r="BN7208" s="5" t="s">
        <v>2986</v>
      </c>
      <c r="BO7208" s="5" t="s">
        <v>7920</v>
      </c>
      <c r="BU7208" s="5" t="s">
        <v>12517</v>
      </c>
      <c r="BV7208" s="5" t="s">
        <v>2986</v>
      </c>
      <c r="BW7208" s="5" t="s">
        <v>7920</v>
      </c>
    </row>
    <row r="7209" spans="51:75" x14ac:dyDescent="0.3">
      <c r="AY7209" s="12" t="e">
        <f>VLOOKUP(C7209,#REF!, 2,FALSE)</f>
        <v>#REF!</v>
      </c>
      <c r="BM7209" s="5" t="s">
        <v>12518</v>
      </c>
      <c r="BN7209" s="5" t="s">
        <v>2986</v>
      </c>
      <c r="BO7209" s="5" t="s">
        <v>11963</v>
      </c>
      <c r="BU7209" s="5" t="s">
        <v>12518</v>
      </c>
      <c r="BV7209" s="5" t="s">
        <v>2986</v>
      </c>
      <c r="BW7209" s="5" t="s">
        <v>11963</v>
      </c>
    </row>
    <row r="7210" spans="51:75" x14ac:dyDescent="0.3">
      <c r="AY7210" s="12" t="e">
        <f>VLOOKUP(C7210,#REF!, 2,FALSE)</f>
        <v>#REF!</v>
      </c>
      <c r="BM7210" s="5" t="s">
        <v>12519</v>
      </c>
      <c r="BN7210" s="5" t="s">
        <v>2986</v>
      </c>
      <c r="BO7210" s="5" t="s">
        <v>12520</v>
      </c>
      <c r="BU7210" s="5" t="s">
        <v>12519</v>
      </c>
      <c r="BV7210" s="5" t="s">
        <v>2986</v>
      </c>
      <c r="BW7210" s="5" t="s">
        <v>12520</v>
      </c>
    </row>
    <row r="7211" spans="51:75" x14ac:dyDescent="0.3">
      <c r="AY7211" s="12" t="e">
        <f>VLOOKUP(C7211,#REF!, 2,FALSE)</f>
        <v>#REF!</v>
      </c>
      <c r="BM7211" s="5" t="s">
        <v>12521</v>
      </c>
      <c r="BN7211" s="5" t="s">
        <v>2986</v>
      </c>
      <c r="BO7211" s="5" t="s">
        <v>6151</v>
      </c>
      <c r="BU7211" s="5" t="s">
        <v>12521</v>
      </c>
      <c r="BV7211" s="5" t="s">
        <v>2986</v>
      </c>
      <c r="BW7211" s="5" t="s">
        <v>6151</v>
      </c>
    </row>
    <row r="7212" spans="51:75" x14ac:dyDescent="0.3">
      <c r="AY7212" s="12" t="e">
        <f>VLOOKUP(C7212,#REF!, 2,FALSE)</f>
        <v>#REF!</v>
      </c>
      <c r="BM7212" s="5" t="s">
        <v>12522</v>
      </c>
      <c r="BN7212" s="5" t="s">
        <v>2986</v>
      </c>
      <c r="BO7212" s="5" t="s">
        <v>5273</v>
      </c>
      <c r="BU7212" s="5" t="s">
        <v>12522</v>
      </c>
      <c r="BV7212" s="5" t="s">
        <v>2986</v>
      </c>
      <c r="BW7212" s="5" t="s">
        <v>5273</v>
      </c>
    </row>
    <row r="7213" spans="51:75" x14ac:dyDescent="0.3">
      <c r="AY7213" s="12" t="e">
        <f>VLOOKUP(C7213,#REF!, 2,FALSE)</f>
        <v>#REF!</v>
      </c>
      <c r="BM7213" s="5" t="s">
        <v>12523</v>
      </c>
      <c r="BN7213" s="5" t="s">
        <v>2986</v>
      </c>
      <c r="BO7213" s="5" t="s">
        <v>8752</v>
      </c>
      <c r="BU7213" s="5" t="s">
        <v>12523</v>
      </c>
      <c r="BV7213" s="5" t="s">
        <v>2986</v>
      </c>
      <c r="BW7213" s="5" t="s">
        <v>8752</v>
      </c>
    </row>
    <row r="7214" spans="51:75" x14ac:dyDescent="0.3">
      <c r="AY7214" s="12" t="e">
        <f>VLOOKUP(C7214,#REF!, 2,FALSE)</f>
        <v>#REF!</v>
      </c>
      <c r="BM7214" s="5" t="s">
        <v>12524</v>
      </c>
      <c r="BN7214" s="5" t="s">
        <v>2986</v>
      </c>
      <c r="BO7214" s="5" t="s">
        <v>1445</v>
      </c>
      <c r="BU7214" s="5" t="s">
        <v>12524</v>
      </c>
      <c r="BV7214" s="5" t="s">
        <v>2986</v>
      </c>
      <c r="BW7214" s="5" t="s">
        <v>1445</v>
      </c>
    </row>
    <row r="7215" spans="51:75" x14ac:dyDescent="0.3">
      <c r="AY7215" s="12" t="e">
        <f>VLOOKUP(C7215,#REF!, 2,FALSE)</f>
        <v>#REF!</v>
      </c>
      <c r="BM7215" s="5" t="s">
        <v>46</v>
      </c>
      <c r="BN7215" s="5" t="s">
        <v>2986</v>
      </c>
      <c r="BO7215" s="5" t="s">
        <v>1492</v>
      </c>
      <c r="BU7215" s="5" t="s">
        <v>46</v>
      </c>
      <c r="BV7215" s="5" t="s">
        <v>2986</v>
      </c>
      <c r="BW7215" s="5" t="s">
        <v>1492</v>
      </c>
    </row>
    <row r="7216" spans="51:75" x14ac:dyDescent="0.3">
      <c r="AY7216" s="12" t="e">
        <f>VLOOKUP(C7216,#REF!, 2,FALSE)</f>
        <v>#REF!</v>
      </c>
      <c r="BM7216" s="5" t="s">
        <v>12525</v>
      </c>
      <c r="BN7216" s="5" t="s">
        <v>2986</v>
      </c>
      <c r="BO7216" s="5" t="s">
        <v>8164</v>
      </c>
      <c r="BU7216" s="5" t="s">
        <v>12525</v>
      </c>
      <c r="BV7216" s="5" t="s">
        <v>2986</v>
      </c>
      <c r="BW7216" s="5" t="s">
        <v>8164</v>
      </c>
    </row>
    <row r="7217" spans="51:75" x14ac:dyDescent="0.3">
      <c r="AY7217" s="12" t="e">
        <f>VLOOKUP(C7217,#REF!, 2,FALSE)</f>
        <v>#REF!</v>
      </c>
      <c r="BM7217" s="5" t="s">
        <v>12526</v>
      </c>
      <c r="BN7217" s="5" t="s">
        <v>2986</v>
      </c>
      <c r="BO7217" s="5" t="s">
        <v>2986</v>
      </c>
      <c r="BU7217" s="5" t="s">
        <v>12526</v>
      </c>
      <c r="BV7217" s="5" t="s">
        <v>2986</v>
      </c>
      <c r="BW7217" s="5" t="s">
        <v>2986</v>
      </c>
    </row>
    <row r="7218" spans="51:75" x14ac:dyDescent="0.3">
      <c r="AY7218" s="12" t="e">
        <f>VLOOKUP(C7218,#REF!, 2,FALSE)</f>
        <v>#REF!</v>
      </c>
      <c r="BM7218" s="5" t="s">
        <v>12527</v>
      </c>
      <c r="BN7218" s="5" t="s">
        <v>2986</v>
      </c>
      <c r="BO7218" s="5" t="s">
        <v>663</v>
      </c>
      <c r="BU7218" s="5" t="s">
        <v>12527</v>
      </c>
      <c r="BV7218" s="5" t="s">
        <v>2986</v>
      </c>
      <c r="BW7218" s="5" t="s">
        <v>663</v>
      </c>
    </row>
    <row r="7219" spans="51:75" x14ac:dyDescent="0.3">
      <c r="AY7219" s="12" t="e">
        <f>VLOOKUP(C7219,#REF!, 2,FALSE)</f>
        <v>#REF!</v>
      </c>
      <c r="BM7219" s="5" t="s">
        <v>12528</v>
      </c>
      <c r="BN7219" s="5" t="s">
        <v>2986</v>
      </c>
      <c r="BO7219" s="5" t="s">
        <v>1693</v>
      </c>
      <c r="BU7219" s="5" t="s">
        <v>12528</v>
      </c>
      <c r="BV7219" s="5" t="s">
        <v>2986</v>
      </c>
      <c r="BW7219" s="5" t="s">
        <v>1693</v>
      </c>
    </row>
    <row r="7220" spans="51:75" x14ac:dyDescent="0.3">
      <c r="AY7220" s="12" t="e">
        <f>VLOOKUP(C7220,#REF!, 2,FALSE)</f>
        <v>#REF!</v>
      </c>
      <c r="BM7220" s="5" t="s">
        <v>12529</v>
      </c>
      <c r="BN7220" s="5" t="s">
        <v>2986</v>
      </c>
      <c r="BO7220" s="5" t="s">
        <v>12530</v>
      </c>
      <c r="BU7220" s="5" t="s">
        <v>12529</v>
      </c>
      <c r="BV7220" s="5" t="s">
        <v>2986</v>
      </c>
      <c r="BW7220" s="5" t="s">
        <v>12530</v>
      </c>
    </row>
    <row r="7221" spans="51:75" x14ac:dyDescent="0.3">
      <c r="AY7221" s="12" t="e">
        <f>VLOOKUP(C7221,#REF!, 2,FALSE)</f>
        <v>#REF!</v>
      </c>
      <c r="BM7221" s="5" t="s">
        <v>12531</v>
      </c>
      <c r="BN7221" s="5" t="s">
        <v>2986</v>
      </c>
      <c r="BO7221" s="5" t="s">
        <v>12532</v>
      </c>
      <c r="BU7221" s="5" t="s">
        <v>12531</v>
      </c>
      <c r="BV7221" s="5" t="s">
        <v>2986</v>
      </c>
      <c r="BW7221" s="5" t="s">
        <v>12532</v>
      </c>
    </row>
    <row r="7222" spans="51:75" x14ac:dyDescent="0.3">
      <c r="AY7222" s="12" t="e">
        <f>VLOOKUP(C7222,#REF!, 2,FALSE)</f>
        <v>#REF!</v>
      </c>
      <c r="BM7222" s="5" t="s">
        <v>12533</v>
      </c>
      <c r="BN7222" s="5" t="s">
        <v>2986</v>
      </c>
      <c r="BO7222" s="5" t="s">
        <v>2986</v>
      </c>
      <c r="BU7222" s="5" t="s">
        <v>12533</v>
      </c>
      <c r="BV7222" s="5" t="s">
        <v>2986</v>
      </c>
      <c r="BW7222" s="5" t="s">
        <v>2986</v>
      </c>
    </row>
    <row r="7223" spans="51:75" x14ac:dyDescent="0.3">
      <c r="AY7223" s="12" t="e">
        <f>VLOOKUP(C7223,#REF!, 2,FALSE)</f>
        <v>#REF!</v>
      </c>
      <c r="BM7223" s="5" t="s">
        <v>12534</v>
      </c>
      <c r="BN7223" s="5" t="s">
        <v>2986</v>
      </c>
      <c r="BO7223" s="5" t="s">
        <v>4374</v>
      </c>
      <c r="BU7223" s="5" t="s">
        <v>12534</v>
      </c>
      <c r="BV7223" s="5" t="s">
        <v>2986</v>
      </c>
      <c r="BW7223" s="5" t="s">
        <v>4374</v>
      </c>
    </row>
    <row r="7224" spans="51:75" x14ac:dyDescent="0.3">
      <c r="AY7224" s="12" t="e">
        <f>VLOOKUP(C7224,#REF!, 2,FALSE)</f>
        <v>#REF!</v>
      </c>
      <c r="BM7224" s="5" t="s">
        <v>12535</v>
      </c>
      <c r="BN7224" s="5" t="s">
        <v>2986</v>
      </c>
      <c r="BO7224" s="5" t="s">
        <v>795</v>
      </c>
      <c r="BU7224" s="5" t="s">
        <v>12535</v>
      </c>
      <c r="BV7224" s="5" t="s">
        <v>2986</v>
      </c>
      <c r="BW7224" s="5" t="s">
        <v>795</v>
      </c>
    </row>
    <row r="7225" spans="51:75" x14ac:dyDescent="0.3">
      <c r="AY7225" s="12" t="e">
        <f>VLOOKUP(C7225,#REF!, 2,FALSE)</f>
        <v>#REF!</v>
      </c>
      <c r="BM7225" s="5" t="s">
        <v>12536</v>
      </c>
      <c r="BN7225" s="5" t="s">
        <v>2986</v>
      </c>
      <c r="BO7225" s="5" t="s">
        <v>3719</v>
      </c>
      <c r="BU7225" s="5" t="s">
        <v>12536</v>
      </c>
      <c r="BV7225" s="5" t="s">
        <v>2986</v>
      </c>
      <c r="BW7225" s="5" t="s">
        <v>3719</v>
      </c>
    </row>
    <row r="7226" spans="51:75" x14ac:dyDescent="0.3">
      <c r="AY7226" s="12" t="e">
        <f>VLOOKUP(C7226,#REF!, 2,FALSE)</f>
        <v>#REF!</v>
      </c>
      <c r="BM7226" s="5" t="s">
        <v>12537</v>
      </c>
      <c r="BN7226" s="5" t="s">
        <v>2986</v>
      </c>
      <c r="BO7226" s="5" t="s">
        <v>12538</v>
      </c>
      <c r="BU7226" s="5" t="s">
        <v>12537</v>
      </c>
      <c r="BV7226" s="5" t="s">
        <v>2986</v>
      </c>
      <c r="BW7226" s="5" t="s">
        <v>12538</v>
      </c>
    </row>
    <row r="7227" spans="51:75" x14ac:dyDescent="0.3">
      <c r="AY7227" s="12" t="e">
        <f>VLOOKUP(C7227,#REF!, 2,FALSE)</f>
        <v>#REF!</v>
      </c>
      <c r="BM7227" s="5" t="s">
        <v>12539</v>
      </c>
      <c r="BN7227" s="5" t="s">
        <v>2986</v>
      </c>
      <c r="BO7227" s="5" t="s">
        <v>10563</v>
      </c>
      <c r="BU7227" s="5" t="s">
        <v>12539</v>
      </c>
      <c r="BV7227" s="5" t="s">
        <v>2986</v>
      </c>
      <c r="BW7227" s="5" t="s">
        <v>10563</v>
      </c>
    </row>
    <row r="7228" spans="51:75" x14ac:dyDescent="0.3">
      <c r="AY7228" s="12" t="e">
        <f>VLOOKUP(C7228,#REF!, 2,FALSE)</f>
        <v>#REF!</v>
      </c>
      <c r="BM7228" s="5" t="s">
        <v>2161</v>
      </c>
      <c r="BN7228" s="5" t="s">
        <v>2986</v>
      </c>
      <c r="BO7228" s="5" t="s">
        <v>9585</v>
      </c>
      <c r="BU7228" s="5" t="s">
        <v>2161</v>
      </c>
      <c r="BV7228" s="5" t="s">
        <v>2986</v>
      </c>
      <c r="BW7228" s="5" t="s">
        <v>9585</v>
      </c>
    </row>
    <row r="7229" spans="51:75" x14ac:dyDescent="0.3">
      <c r="AY7229" s="12" t="e">
        <f>VLOOKUP(C7229,#REF!, 2,FALSE)</f>
        <v>#REF!</v>
      </c>
      <c r="BM7229" s="5" t="s">
        <v>12540</v>
      </c>
      <c r="BN7229" s="5" t="s">
        <v>2986</v>
      </c>
      <c r="BO7229" s="5" t="s">
        <v>2072</v>
      </c>
      <c r="BU7229" s="5" t="s">
        <v>12540</v>
      </c>
      <c r="BV7229" s="5" t="s">
        <v>2986</v>
      </c>
      <c r="BW7229" s="5" t="s">
        <v>2072</v>
      </c>
    </row>
    <row r="7230" spans="51:75" x14ac:dyDescent="0.3">
      <c r="AY7230" s="12" t="e">
        <f>VLOOKUP(C7230,#REF!, 2,FALSE)</f>
        <v>#REF!</v>
      </c>
      <c r="BM7230" s="5" t="s">
        <v>12541</v>
      </c>
      <c r="BN7230" s="5" t="s">
        <v>2986</v>
      </c>
      <c r="BO7230" s="5" t="s">
        <v>12542</v>
      </c>
      <c r="BU7230" s="5" t="s">
        <v>12541</v>
      </c>
      <c r="BV7230" s="5" t="s">
        <v>2986</v>
      </c>
      <c r="BW7230" s="5" t="s">
        <v>12542</v>
      </c>
    </row>
    <row r="7231" spans="51:75" x14ac:dyDescent="0.3">
      <c r="AY7231" s="12" t="e">
        <f>VLOOKUP(C7231,#REF!, 2,FALSE)</f>
        <v>#REF!</v>
      </c>
      <c r="BM7231" s="5" t="s">
        <v>12543</v>
      </c>
      <c r="BN7231" s="5" t="s">
        <v>2986</v>
      </c>
      <c r="BO7231" s="5" t="s">
        <v>11241</v>
      </c>
      <c r="BU7231" s="5" t="s">
        <v>12543</v>
      </c>
      <c r="BV7231" s="5" t="s">
        <v>2986</v>
      </c>
      <c r="BW7231" s="5" t="s">
        <v>11241</v>
      </c>
    </row>
    <row r="7232" spans="51:75" x14ac:dyDescent="0.3">
      <c r="AY7232" s="12" t="e">
        <f>VLOOKUP(C7232,#REF!, 2,FALSE)</f>
        <v>#REF!</v>
      </c>
      <c r="BM7232" s="5" t="s">
        <v>12544</v>
      </c>
      <c r="BN7232" s="5" t="s">
        <v>2986</v>
      </c>
      <c r="BO7232" s="5" t="s">
        <v>6935</v>
      </c>
      <c r="BU7232" s="5" t="s">
        <v>12544</v>
      </c>
      <c r="BV7232" s="5" t="s">
        <v>2986</v>
      </c>
      <c r="BW7232" s="5" t="s">
        <v>6935</v>
      </c>
    </row>
    <row r="7233" spans="51:75" x14ac:dyDescent="0.3">
      <c r="AY7233" s="12" t="e">
        <f>VLOOKUP(C7233,#REF!, 2,FALSE)</f>
        <v>#REF!</v>
      </c>
      <c r="BM7233" s="5" t="s">
        <v>12545</v>
      </c>
      <c r="BN7233" s="5" t="s">
        <v>2986</v>
      </c>
      <c r="BO7233" s="5" t="s">
        <v>5441</v>
      </c>
      <c r="BU7233" s="5" t="s">
        <v>12545</v>
      </c>
      <c r="BV7233" s="5" t="s">
        <v>2986</v>
      </c>
      <c r="BW7233" s="5" t="s">
        <v>5441</v>
      </c>
    </row>
    <row r="7234" spans="51:75" x14ac:dyDescent="0.3">
      <c r="AY7234" s="12" t="e">
        <f>VLOOKUP(C7234,#REF!, 2,FALSE)</f>
        <v>#REF!</v>
      </c>
      <c r="BM7234" s="5" t="s">
        <v>12546</v>
      </c>
      <c r="BN7234" s="5" t="s">
        <v>2986</v>
      </c>
      <c r="BO7234" s="5" t="s">
        <v>2377</v>
      </c>
      <c r="BU7234" s="5" t="s">
        <v>12546</v>
      </c>
      <c r="BV7234" s="5" t="s">
        <v>2986</v>
      </c>
      <c r="BW7234" s="5" t="s">
        <v>2377</v>
      </c>
    </row>
    <row r="7235" spans="51:75" x14ac:dyDescent="0.3">
      <c r="AY7235" s="12" t="e">
        <f>VLOOKUP(C7235,#REF!, 2,FALSE)</f>
        <v>#REF!</v>
      </c>
      <c r="BM7235" s="5" t="s">
        <v>12547</v>
      </c>
      <c r="BN7235" s="5" t="s">
        <v>2986</v>
      </c>
      <c r="BO7235" s="5" t="s">
        <v>3019</v>
      </c>
      <c r="BU7235" s="5" t="s">
        <v>12547</v>
      </c>
      <c r="BV7235" s="5" t="s">
        <v>2986</v>
      </c>
      <c r="BW7235" s="5" t="s">
        <v>3019</v>
      </c>
    </row>
    <row r="7236" spans="51:75" x14ac:dyDescent="0.3">
      <c r="AY7236" s="12" t="e">
        <f>VLOOKUP(C7236,#REF!, 2,FALSE)</f>
        <v>#REF!</v>
      </c>
      <c r="BM7236" s="5" t="s">
        <v>12548</v>
      </c>
      <c r="BN7236" s="5" t="s">
        <v>2986</v>
      </c>
      <c r="BO7236" s="5" t="s">
        <v>8919</v>
      </c>
      <c r="BU7236" s="5" t="s">
        <v>12548</v>
      </c>
      <c r="BV7236" s="5" t="s">
        <v>2986</v>
      </c>
      <c r="BW7236" s="5" t="s">
        <v>8919</v>
      </c>
    </row>
    <row r="7237" spans="51:75" x14ac:dyDescent="0.3">
      <c r="AY7237" s="12" t="e">
        <f>VLOOKUP(C7237,#REF!, 2,FALSE)</f>
        <v>#REF!</v>
      </c>
      <c r="BM7237" s="5" t="s">
        <v>2162</v>
      </c>
      <c r="BN7237" s="5" t="s">
        <v>2986</v>
      </c>
      <c r="BO7237" s="5" t="s">
        <v>11290</v>
      </c>
      <c r="BU7237" s="5" t="s">
        <v>2162</v>
      </c>
      <c r="BV7237" s="5" t="s">
        <v>2986</v>
      </c>
      <c r="BW7237" s="5" t="s">
        <v>11290</v>
      </c>
    </row>
    <row r="7238" spans="51:75" x14ac:dyDescent="0.3">
      <c r="AY7238" s="12" t="e">
        <f>VLOOKUP(C7238,#REF!, 2,FALSE)</f>
        <v>#REF!</v>
      </c>
      <c r="BM7238" s="5" t="s">
        <v>12550</v>
      </c>
      <c r="BN7238" s="5" t="s">
        <v>2986</v>
      </c>
      <c r="BO7238" s="5" t="s">
        <v>11800</v>
      </c>
      <c r="BU7238" s="5" t="s">
        <v>12550</v>
      </c>
      <c r="BV7238" s="5" t="s">
        <v>2986</v>
      </c>
      <c r="BW7238" s="5" t="s">
        <v>11800</v>
      </c>
    </row>
    <row r="7239" spans="51:75" x14ac:dyDescent="0.3">
      <c r="AY7239" s="12" t="e">
        <f>VLOOKUP(C7239,#REF!, 2,FALSE)</f>
        <v>#REF!</v>
      </c>
      <c r="BM7239" s="5" t="s">
        <v>12551</v>
      </c>
      <c r="BN7239" s="5" t="s">
        <v>2986</v>
      </c>
      <c r="BO7239" s="5" t="s">
        <v>2986</v>
      </c>
      <c r="BU7239" s="5" t="s">
        <v>12551</v>
      </c>
      <c r="BV7239" s="5" t="s">
        <v>2986</v>
      </c>
      <c r="BW7239" s="5" t="s">
        <v>2986</v>
      </c>
    </row>
    <row r="7240" spans="51:75" x14ac:dyDescent="0.3">
      <c r="AY7240" s="12" t="e">
        <f>VLOOKUP(C7240,#REF!, 2,FALSE)</f>
        <v>#REF!</v>
      </c>
      <c r="BM7240" s="5" t="s">
        <v>12552</v>
      </c>
      <c r="BN7240" s="5" t="s">
        <v>2986</v>
      </c>
      <c r="BO7240" s="5" t="s">
        <v>3496</v>
      </c>
      <c r="BU7240" s="5" t="s">
        <v>12552</v>
      </c>
      <c r="BV7240" s="5" t="s">
        <v>2986</v>
      </c>
      <c r="BW7240" s="5" t="s">
        <v>3496</v>
      </c>
    </row>
    <row r="7241" spans="51:75" x14ac:dyDescent="0.3">
      <c r="AY7241" s="12" t="e">
        <f>VLOOKUP(C7241,#REF!, 2,FALSE)</f>
        <v>#REF!</v>
      </c>
      <c r="BM7241" s="5" t="s">
        <v>12553</v>
      </c>
      <c r="BN7241" s="5" t="s">
        <v>2986</v>
      </c>
      <c r="BO7241" s="5" t="s">
        <v>12554</v>
      </c>
      <c r="BU7241" s="5" t="s">
        <v>12553</v>
      </c>
      <c r="BV7241" s="5" t="s">
        <v>2986</v>
      </c>
      <c r="BW7241" s="5" t="s">
        <v>12554</v>
      </c>
    </row>
    <row r="7242" spans="51:75" x14ac:dyDescent="0.3">
      <c r="AY7242" s="12" t="e">
        <f>VLOOKUP(C7242,#REF!, 2,FALSE)</f>
        <v>#REF!</v>
      </c>
      <c r="BM7242" s="5" t="s">
        <v>12555</v>
      </c>
      <c r="BN7242" s="5" t="s">
        <v>2986</v>
      </c>
      <c r="BO7242" s="5" t="s">
        <v>1069</v>
      </c>
      <c r="BU7242" s="5" t="s">
        <v>12555</v>
      </c>
      <c r="BV7242" s="5" t="s">
        <v>2986</v>
      </c>
      <c r="BW7242" s="5" t="s">
        <v>1069</v>
      </c>
    </row>
    <row r="7243" spans="51:75" x14ac:dyDescent="0.3">
      <c r="AY7243" s="12" t="e">
        <f>VLOOKUP(C7243,#REF!, 2,FALSE)</f>
        <v>#REF!</v>
      </c>
      <c r="BM7243" s="5" t="s">
        <v>12556</v>
      </c>
      <c r="BN7243" s="5" t="s">
        <v>2986</v>
      </c>
      <c r="BO7243" s="5" t="s">
        <v>2986</v>
      </c>
      <c r="BU7243" s="5" t="s">
        <v>12556</v>
      </c>
      <c r="BV7243" s="5" t="s">
        <v>2986</v>
      </c>
      <c r="BW7243" s="5" t="s">
        <v>2986</v>
      </c>
    </row>
    <row r="7244" spans="51:75" x14ac:dyDescent="0.3">
      <c r="AY7244" s="12" t="e">
        <f>VLOOKUP(C7244,#REF!, 2,FALSE)</f>
        <v>#REF!</v>
      </c>
      <c r="BM7244" s="5" t="s">
        <v>12557</v>
      </c>
      <c r="BN7244" s="5" t="s">
        <v>2986</v>
      </c>
      <c r="BO7244" s="5" t="s">
        <v>2656</v>
      </c>
      <c r="BU7244" s="5" t="s">
        <v>12557</v>
      </c>
      <c r="BV7244" s="5" t="s">
        <v>2986</v>
      </c>
      <c r="BW7244" s="5" t="s">
        <v>2656</v>
      </c>
    </row>
    <row r="7245" spans="51:75" x14ac:dyDescent="0.3">
      <c r="AY7245" s="12" t="e">
        <f>VLOOKUP(C7245,#REF!, 2,FALSE)</f>
        <v>#REF!</v>
      </c>
      <c r="BM7245" s="5" t="s">
        <v>12558</v>
      </c>
      <c r="BN7245" s="5" t="s">
        <v>739</v>
      </c>
      <c r="BO7245" s="5" t="s">
        <v>7404</v>
      </c>
      <c r="BU7245" s="5" t="s">
        <v>12558</v>
      </c>
      <c r="BV7245" s="5" t="s">
        <v>739</v>
      </c>
      <c r="BW7245" s="5" t="s">
        <v>7404</v>
      </c>
    </row>
    <row r="7246" spans="51:75" x14ac:dyDescent="0.3">
      <c r="AY7246" s="12" t="e">
        <f>VLOOKUP(C7246,#REF!, 2,FALSE)</f>
        <v>#REF!</v>
      </c>
      <c r="BM7246" s="5" t="s">
        <v>12559</v>
      </c>
      <c r="BN7246" s="5" t="s">
        <v>1270</v>
      </c>
      <c r="BO7246" s="5" t="s">
        <v>3502</v>
      </c>
      <c r="BU7246" s="5" t="s">
        <v>12559</v>
      </c>
      <c r="BV7246" s="5" t="s">
        <v>1270</v>
      </c>
      <c r="BW7246" s="5" t="s">
        <v>3502</v>
      </c>
    </row>
    <row r="7247" spans="51:75" x14ac:dyDescent="0.3">
      <c r="AY7247" s="12" t="e">
        <f>VLOOKUP(C7247,#REF!, 2,FALSE)</f>
        <v>#REF!</v>
      </c>
      <c r="BM7247" s="5" t="s">
        <v>12560</v>
      </c>
      <c r="BN7247" s="5" t="s">
        <v>774</v>
      </c>
      <c r="BO7247" s="5" t="s">
        <v>9686</v>
      </c>
      <c r="BU7247" s="5" t="s">
        <v>12560</v>
      </c>
      <c r="BV7247" s="5" t="s">
        <v>774</v>
      </c>
      <c r="BW7247" s="5" t="s">
        <v>9686</v>
      </c>
    </row>
    <row r="7248" spans="51:75" x14ac:dyDescent="0.3">
      <c r="AY7248" s="12" t="e">
        <f>VLOOKUP(C7248,#REF!, 2,FALSE)</f>
        <v>#REF!</v>
      </c>
      <c r="BM7248" s="5" t="s">
        <v>12561</v>
      </c>
      <c r="BN7248" s="5" t="s">
        <v>670</v>
      </c>
      <c r="BO7248" s="5" t="s">
        <v>11964</v>
      </c>
      <c r="BU7248" s="5" t="s">
        <v>12561</v>
      </c>
      <c r="BV7248" s="5" t="s">
        <v>670</v>
      </c>
      <c r="BW7248" s="5" t="s">
        <v>11964</v>
      </c>
    </row>
    <row r="7249" spans="51:75" x14ac:dyDescent="0.3">
      <c r="AY7249" s="12" t="e">
        <f>VLOOKUP(C7249,#REF!, 2,FALSE)</f>
        <v>#REF!</v>
      </c>
      <c r="BM7249" s="5" t="s">
        <v>12562</v>
      </c>
      <c r="BN7249" s="5" t="s">
        <v>619</v>
      </c>
      <c r="BO7249" s="5" t="s">
        <v>5920</v>
      </c>
      <c r="BU7249" s="5" t="s">
        <v>12562</v>
      </c>
      <c r="BV7249" s="5" t="s">
        <v>619</v>
      </c>
      <c r="BW7249" s="5" t="s">
        <v>5920</v>
      </c>
    </row>
    <row r="7250" spans="51:75" x14ac:dyDescent="0.3">
      <c r="AY7250" s="12" t="e">
        <f>VLOOKUP(C7250,#REF!, 2,FALSE)</f>
        <v>#REF!</v>
      </c>
      <c r="BM7250" s="5" t="s">
        <v>12563</v>
      </c>
      <c r="BN7250" s="5" t="s">
        <v>2986</v>
      </c>
      <c r="BO7250" s="5" t="s">
        <v>10239</v>
      </c>
      <c r="BU7250" s="5" t="s">
        <v>12563</v>
      </c>
      <c r="BV7250" s="5" t="s">
        <v>2986</v>
      </c>
      <c r="BW7250" s="5" t="s">
        <v>10239</v>
      </c>
    </row>
    <row r="7251" spans="51:75" x14ac:dyDescent="0.3">
      <c r="AY7251" s="12" t="e">
        <f>VLOOKUP(C7251,#REF!, 2,FALSE)</f>
        <v>#REF!</v>
      </c>
      <c r="BM7251" s="5" t="s">
        <v>12564</v>
      </c>
      <c r="BN7251" s="5" t="s">
        <v>619</v>
      </c>
      <c r="BO7251" s="5" t="s">
        <v>2986</v>
      </c>
      <c r="BU7251" s="5" t="s">
        <v>12564</v>
      </c>
      <c r="BV7251" s="5" t="s">
        <v>619</v>
      </c>
      <c r="BW7251" s="5" t="s">
        <v>2986</v>
      </c>
    </row>
    <row r="7252" spans="51:75" x14ac:dyDescent="0.3">
      <c r="AY7252" s="12" t="e">
        <f>VLOOKUP(C7252,#REF!, 2,FALSE)</f>
        <v>#REF!</v>
      </c>
      <c r="BM7252" s="5" t="s">
        <v>2163</v>
      </c>
      <c r="BN7252" s="5" t="s">
        <v>2986</v>
      </c>
      <c r="BO7252" s="5" t="s">
        <v>2791</v>
      </c>
      <c r="BU7252" s="5" t="s">
        <v>2163</v>
      </c>
      <c r="BV7252" s="5" t="s">
        <v>2986</v>
      </c>
      <c r="BW7252" s="5" t="s">
        <v>2791</v>
      </c>
    </row>
    <row r="7253" spans="51:75" x14ac:dyDescent="0.3">
      <c r="AY7253" s="12" t="e">
        <f>VLOOKUP(C7253,#REF!, 2,FALSE)</f>
        <v>#REF!</v>
      </c>
      <c r="BM7253" s="5" t="s">
        <v>2164</v>
      </c>
      <c r="BN7253" s="5" t="s">
        <v>813</v>
      </c>
      <c r="BO7253" s="5" t="s">
        <v>4013</v>
      </c>
      <c r="BU7253" s="5" t="s">
        <v>2164</v>
      </c>
      <c r="BV7253" s="5" t="s">
        <v>813</v>
      </c>
      <c r="BW7253" s="5" t="s">
        <v>4013</v>
      </c>
    </row>
    <row r="7254" spans="51:75" x14ac:dyDescent="0.3">
      <c r="AY7254" s="12" t="e">
        <f>VLOOKUP(C7254,#REF!, 2,FALSE)</f>
        <v>#REF!</v>
      </c>
      <c r="BM7254" s="5" t="s">
        <v>12565</v>
      </c>
      <c r="BN7254" s="5" t="s">
        <v>915</v>
      </c>
      <c r="BO7254" s="5" t="s">
        <v>12566</v>
      </c>
      <c r="BU7254" s="5" t="s">
        <v>12565</v>
      </c>
      <c r="BV7254" s="5" t="s">
        <v>915</v>
      </c>
      <c r="BW7254" s="5" t="s">
        <v>12566</v>
      </c>
    </row>
    <row r="7255" spans="51:75" x14ac:dyDescent="0.3">
      <c r="AY7255" s="12" t="e">
        <f>VLOOKUP(C7255,#REF!, 2,FALSE)</f>
        <v>#REF!</v>
      </c>
      <c r="BM7255" s="5" t="s">
        <v>12567</v>
      </c>
      <c r="BN7255" s="5" t="s">
        <v>915</v>
      </c>
      <c r="BO7255" s="5" t="s">
        <v>12568</v>
      </c>
      <c r="BU7255" s="5" t="s">
        <v>12567</v>
      </c>
      <c r="BV7255" s="5" t="s">
        <v>915</v>
      </c>
      <c r="BW7255" s="5" t="s">
        <v>12568</v>
      </c>
    </row>
    <row r="7256" spans="51:75" x14ac:dyDescent="0.3">
      <c r="AY7256" s="12" t="e">
        <f>VLOOKUP(C7256,#REF!, 2,FALSE)</f>
        <v>#REF!</v>
      </c>
      <c r="BM7256" s="5" t="s">
        <v>12569</v>
      </c>
      <c r="BN7256" s="5" t="s">
        <v>855</v>
      </c>
      <c r="BO7256" s="5" t="s">
        <v>7172</v>
      </c>
      <c r="BU7256" s="5" t="s">
        <v>12569</v>
      </c>
      <c r="BV7256" s="5" t="s">
        <v>855</v>
      </c>
      <c r="BW7256" s="5" t="s">
        <v>7172</v>
      </c>
    </row>
    <row r="7257" spans="51:75" x14ac:dyDescent="0.3">
      <c r="AY7257" s="12" t="e">
        <f>VLOOKUP(C7257,#REF!, 2,FALSE)</f>
        <v>#REF!</v>
      </c>
      <c r="BM7257" s="5" t="s">
        <v>12570</v>
      </c>
      <c r="BN7257" s="5" t="s">
        <v>665</v>
      </c>
      <c r="BO7257" s="5" t="s">
        <v>1858</v>
      </c>
      <c r="BU7257" s="5" t="s">
        <v>12570</v>
      </c>
      <c r="BV7257" s="5" t="s">
        <v>665</v>
      </c>
      <c r="BW7257" s="5" t="s">
        <v>1858</v>
      </c>
    </row>
    <row r="7258" spans="51:75" x14ac:dyDescent="0.3">
      <c r="AY7258" s="12" t="e">
        <f>VLOOKUP(C7258,#REF!, 2,FALSE)</f>
        <v>#REF!</v>
      </c>
      <c r="BM7258" s="5" t="s">
        <v>12571</v>
      </c>
      <c r="BN7258" s="5" t="s">
        <v>2986</v>
      </c>
      <c r="BO7258" s="5" t="s">
        <v>2986</v>
      </c>
      <c r="BU7258" s="5" t="s">
        <v>12571</v>
      </c>
      <c r="BV7258" s="5" t="s">
        <v>2986</v>
      </c>
      <c r="BW7258" s="5" t="s">
        <v>2986</v>
      </c>
    </row>
    <row r="7259" spans="51:75" x14ac:dyDescent="0.3">
      <c r="AY7259" s="12" t="e">
        <f>VLOOKUP(C7259,#REF!, 2,FALSE)</f>
        <v>#REF!</v>
      </c>
      <c r="BM7259" s="5" t="s">
        <v>12572</v>
      </c>
      <c r="BN7259" s="5" t="s">
        <v>2986</v>
      </c>
      <c r="BO7259" s="5" t="s">
        <v>2986</v>
      </c>
      <c r="BU7259" s="5" t="s">
        <v>12572</v>
      </c>
      <c r="BV7259" s="5" t="s">
        <v>2986</v>
      </c>
      <c r="BW7259" s="5" t="s">
        <v>2986</v>
      </c>
    </row>
    <row r="7260" spans="51:75" x14ac:dyDescent="0.3">
      <c r="AY7260" s="12" t="e">
        <f>VLOOKUP(C7260,#REF!, 2,FALSE)</f>
        <v>#REF!</v>
      </c>
      <c r="BM7260" s="5" t="s">
        <v>12573</v>
      </c>
      <c r="BN7260" s="5" t="s">
        <v>2986</v>
      </c>
      <c r="BO7260" s="5" t="s">
        <v>2436</v>
      </c>
      <c r="BU7260" s="5" t="s">
        <v>12573</v>
      </c>
      <c r="BV7260" s="5" t="s">
        <v>2986</v>
      </c>
      <c r="BW7260" s="5" t="s">
        <v>2436</v>
      </c>
    </row>
    <row r="7261" spans="51:75" x14ac:dyDescent="0.3">
      <c r="AY7261" s="12" t="e">
        <f>VLOOKUP(C7261,#REF!, 2,FALSE)</f>
        <v>#REF!</v>
      </c>
      <c r="BM7261" s="5" t="s">
        <v>2165</v>
      </c>
      <c r="BN7261" s="5" t="s">
        <v>2986</v>
      </c>
      <c r="BO7261" s="5" t="s">
        <v>1599</v>
      </c>
      <c r="BU7261" s="5" t="s">
        <v>2165</v>
      </c>
      <c r="BV7261" s="5" t="s">
        <v>2986</v>
      </c>
      <c r="BW7261" s="5" t="s">
        <v>1599</v>
      </c>
    </row>
    <row r="7262" spans="51:75" x14ac:dyDescent="0.3">
      <c r="AY7262" s="12" t="e">
        <f>VLOOKUP(C7262,#REF!, 2,FALSE)</f>
        <v>#REF!</v>
      </c>
      <c r="BM7262" s="5" t="s">
        <v>2179</v>
      </c>
      <c r="BN7262" s="5" t="s">
        <v>2986</v>
      </c>
      <c r="BO7262" s="5" t="s">
        <v>2358</v>
      </c>
      <c r="BU7262" s="5" t="s">
        <v>2179</v>
      </c>
      <c r="BV7262" s="5" t="s">
        <v>2986</v>
      </c>
      <c r="BW7262" s="5" t="s">
        <v>2358</v>
      </c>
    </row>
    <row r="7263" spans="51:75" x14ac:dyDescent="0.3">
      <c r="AY7263" s="12" t="e">
        <f>VLOOKUP(C7263,#REF!, 2,FALSE)</f>
        <v>#REF!</v>
      </c>
      <c r="BM7263" s="5" t="s">
        <v>2180</v>
      </c>
      <c r="BN7263" s="5" t="s">
        <v>2986</v>
      </c>
      <c r="BO7263" s="5" t="s">
        <v>10389</v>
      </c>
      <c r="BU7263" s="5" t="s">
        <v>2180</v>
      </c>
      <c r="BV7263" s="5" t="s">
        <v>2986</v>
      </c>
      <c r="BW7263" s="5" t="s">
        <v>10389</v>
      </c>
    </row>
    <row r="7264" spans="51:75" x14ac:dyDescent="0.3">
      <c r="AY7264" s="12" t="e">
        <f>VLOOKUP(C7264,#REF!, 2,FALSE)</f>
        <v>#REF!</v>
      </c>
      <c r="BM7264" s="5" t="s">
        <v>2181</v>
      </c>
      <c r="BN7264" s="5" t="s">
        <v>2986</v>
      </c>
      <c r="BO7264" s="5" t="s">
        <v>2986</v>
      </c>
      <c r="BU7264" s="5" t="s">
        <v>2181</v>
      </c>
      <c r="BV7264" s="5" t="s">
        <v>2986</v>
      </c>
      <c r="BW7264" s="5" t="s">
        <v>2986</v>
      </c>
    </row>
    <row r="7265" spans="51:75" x14ac:dyDescent="0.3">
      <c r="AY7265" s="12" t="e">
        <f>VLOOKUP(C7265,#REF!, 2,FALSE)</f>
        <v>#REF!</v>
      </c>
      <c r="BM7265" s="5" t="s">
        <v>12574</v>
      </c>
      <c r="BN7265" s="5" t="s">
        <v>2986</v>
      </c>
      <c r="BO7265" s="5" t="s">
        <v>1505</v>
      </c>
      <c r="BU7265" s="5" t="s">
        <v>12574</v>
      </c>
      <c r="BV7265" s="5" t="s">
        <v>2986</v>
      </c>
      <c r="BW7265" s="5" t="s">
        <v>1505</v>
      </c>
    </row>
    <row r="7266" spans="51:75" x14ac:dyDescent="0.3">
      <c r="AY7266" s="12" t="e">
        <f>VLOOKUP(C7266,#REF!, 2,FALSE)</f>
        <v>#REF!</v>
      </c>
      <c r="BM7266" s="5" t="s">
        <v>12575</v>
      </c>
      <c r="BN7266" s="5" t="s">
        <v>2986</v>
      </c>
      <c r="BO7266" s="5" t="s">
        <v>1230</v>
      </c>
      <c r="BU7266" s="5" t="s">
        <v>12575</v>
      </c>
      <c r="BV7266" s="5" t="s">
        <v>2986</v>
      </c>
      <c r="BW7266" s="5" t="s">
        <v>1230</v>
      </c>
    </row>
    <row r="7267" spans="51:75" x14ac:dyDescent="0.3">
      <c r="AY7267" s="12" t="e">
        <f>VLOOKUP(C7267,#REF!, 2,FALSE)</f>
        <v>#REF!</v>
      </c>
      <c r="BM7267" s="5" t="s">
        <v>12576</v>
      </c>
      <c r="BN7267" s="5" t="s">
        <v>2986</v>
      </c>
      <c r="BO7267" s="5" t="s">
        <v>12577</v>
      </c>
      <c r="BU7267" s="5" t="s">
        <v>12576</v>
      </c>
      <c r="BV7267" s="5" t="s">
        <v>2986</v>
      </c>
      <c r="BW7267" s="5" t="s">
        <v>12577</v>
      </c>
    </row>
    <row r="7268" spans="51:75" x14ac:dyDescent="0.3">
      <c r="AY7268" s="12" t="e">
        <f>VLOOKUP(C7268,#REF!, 2,FALSE)</f>
        <v>#REF!</v>
      </c>
      <c r="BM7268" s="5" t="s">
        <v>12578</v>
      </c>
      <c r="BN7268" s="5" t="s">
        <v>2986</v>
      </c>
      <c r="BO7268" s="5" t="s">
        <v>11092</v>
      </c>
      <c r="BU7268" s="5" t="s">
        <v>12578</v>
      </c>
      <c r="BV7268" s="5" t="s">
        <v>2986</v>
      </c>
      <c r="BW7268" s="5" t="s">
        <v>11092</v>
      </c>
    </row>
    <row r="7269" spans="51:75" x14ac:dyDescent="0.3">
      <c r="AY7269" s="12" t="e">
        <f>VLOOKUP(C7269,#REF!, 2,FALSE)</f>
        <v>#REF!</v>
      </c>
      <c r="BM7269" s="5" t="s">
        <v>12579</v>
      </c>
      <c r="BN7269" s="5" t="s">
        <v>2986</v>
      </c>
      <c r="BO7269" s="5" t="s">
        <v>12580</v>
      </c>
      <c r="BU7269" s="5" t="s">
        <v>12579</v>
      </c>
      <c r="BV7269" s="5" t="s">
        <v>2986</v>
      </c>
      <c r="BW7269" s="5" t="s">
        <v>12580</v>
      </c>
    </row>
    <row r="7270" spans="51:75" x14ac:dyDescent="0.3">
      <c r="AY7270" s="12" t="e">
        <f>VLOOKUP(C7270,#REF!, 2,FALSE)</f>
        <v>#REF!</v>
      </c>
      <c r="BM7270" s="5" t="s">
        <v>12581</v>
      </c>
      <c r="BN7270" s="5" t="s">
        <v>2986</v>
      </c>
      <c r="BO7270" s="5" t="s">
        <v>2986</v>
      </c>
      <c r="BU7270" s="5" t="s">
        <v>12581</v>
      </c>
      <c r="BV7270" s="5" t="s">
        <v>2986</v>
      </c>
      <c r="BW7270" s="5" t="s">
        <v>2986</v>
      </c>
    </row>
    <row r="7271" spans="51:75" x14ac:dyDescent="0.3">
      <c r="AY7271" s="12" t="e">
        <f>VLOOKUP(C7271,#REF!, 2,FALSE)</f>
        <v>#REF!</v>
      </c>
      <c r="BM7271" s="5" t="s">
        <v>12582</v>
      </c>
      <c r="BN7271" s="5" t="s">
        <v>2986</v>
      </c>
      <c r="BO7271" s="5" t="s">
        <v>2436</v>
      </c>
      <c r="BU7271" s="5" t="s">
        <v>12582</v>
      </c>
      <c r="BV7271" s="5" t="s">
        <v>2986</v>
      </c>
      <c r="BW7271" s="5" t="s">
        <v>2436</v>
      </c>
    </row>
    <row r="7272" spans="51:75" x14ac:dyDescent="0.3">
      <c r="AY7272" s="12" t="e">
        <f>VLOOKUP(C7272,#REF!, 2,FALSE)</f>
        <v>#REF!</v>
      </c>
      <c r="BM7272" s="5" t="s">
        <v>12583</v>
      </c>
      <c r="BN7272" s="5" t="s">
        <v>2986</v>
      </c>
      <c r="BO7272" s="5" t="s">
        <v>1860</v>
      </c>
      <c r="BU7272" s="5" t="s">
        <v>12583</v>
      </c>
      <c r="BV7272" s="5" t="s">
        <v>2986</v>
      </c>
      <c r="BW7272" s="5" t="s">
        <v>1860</v>
      </c>
    </row>
    <row r="7273" spans="51:75" x14ac:dyDescent="0.3">
      <c r="AY7273" s="12" t="e">
        <f>VLOOKUP(C7273,#REF!, 2,FALSE)</f>
        <v>#REF!</v>
      </c>
      <c r="BM7273" s="5" t="s">
        <v>12584</v>
      </c>
      <c r="BN7273" s="5" t="s">
        <v>2986</v>
      </c>
      <c r="BO7273" s="5" t="s">
        <v>2194</v>
      </c>
      <c r="BU7273" s="5" t="s">
        <v>12584</v>
      </c>
      <c r="BV7273" s="5" t="s">
        <v>2986</v>
      </c>
      <c r="BW7273" s="5" t="s">
        <v>2194</v>
      </c>
    </row>
    <row r="7274" spans="51:75" x14ac:dyDescent="0.3">
      <c r="AY7274" s="12" t="e">
        <f>VLOOKUP(C7274,#REF!, 2,FALSE)</f>
        <v>#REF!</v>
      </c>
      <c r="BM7274" s="5" t="s">
        <v>2182</v>
      </c>
      <c r="BN7274" s="5" t="s">
        <v>2986</v>
      </c>
      <c r="BO7274" s="5" t="s">
        <v>1290</v>
      </c>
      <c r="BU7274" s="5" t="s">
        <v>2182</v>
      </c>
      <c r="BV7274" s="5" t="s">
        <v>2986</v>
      </c>
      <c r="BW7274" s="5" t="s">
        <v>1290</v>
      </c>
    </row>
    <row r="7275" spans="51:75" x14ac:dyDescent="0.3">
      <c r="AY7275" s="12" t="e">
        <f>VLOOKUP(C7275,#REF!, 2,FALSE)</f>
        <v>#REF!</v>
      </c>
      <c r="BM7275" s="5" t="s">
        <v>12585</v>
      </c>
      <c r="BN7275" s="5" t="s">
        <v>2986</v>
      </c>
      <c r="BO7275" s="5" t="s">
        <v>1659</v>
      </c>
      <c r="BU7275" s="5" t="s">
        <v>12585</v>
      </c>
      <c r="BV7275" s="5" t="s">
        <v>2986</v>
      </c>
      <c r="BW7275" s="5" t="s">
        <v>1659</v>
      </c>
    </row>
    <row r="7276" spans="51:75" x14ac:dyDescent="0.3">
      <c r="AY7276" s="12" t="e">
        <f>VLOOKUP(C7276,#REF!, 2,FALSE)</f>
        <v>#REF!</v>
      </c>
      <c r="BM7276" s="5" t="s">
        <v>12586</v>
      </c>
      <c r="BN7276" s="5" t="s">
        <v>2986</v>
      </c>
      <c r="BO7276" s="5" t="s">
        <v>6898</v>
      </c>
      <c r="BU7276" s="5" t="s">
        <v>12586</v>
      </c>
      <c r="BV7276" s="5" t="s">
        <v>2986</v>
      </c>
      <c r="BW7276" s="5" t="s">
        <v>6898</v>
      </c>
    </row>
    <row r="7277" spans="51:75" x14ac:dyDescent="0.3">
      <c r="AY7277" s="12" t="e">
        <f>VLOOKUP(C7277,#REF!, 2,FALSE)</f>
        <v>#REF!</v>
      </c>
      <c r="BM7277" s="5" t="s">
        <v>51</v>
      </c>
      <c r="BN7277" s="5" t="s">
        <v>2986</v>
      </c>
      <c r="BO7277" s="5" t="s">
        <v>4117</v>
      </c>
      <c r="BU7277" s="5" t="s">
        <v>51</v>
      </c>
      <c r="BV7277" s="5" t="s">
        <v>2986</v>
      </c>
      <c r="BW7277" s="5" t="s">
        <v>4117</v>
      </c>
    </row>
    <row r="7278" spans="51:75" x14ac:dyDescent="0.3">
      <c r="AY7278" s="12" t="e">
        <f>VLOOKUP(C7278,#REF!, 2,FALSE)</f>
        <v>#REF!</v>
      </c>
      <c r="BM7278" s="5" t="s">
        <v>12587</v>
      </c>
      <c r="BN7278" s="5" t="s">
        <v>2986</v>
      </c>
      <c r="BO7278" s="5" t="s">
        <v>12588</v>
      </c>
      <c r="BU7278" s="5" t="s">
        <v>12587</v>
      </c>
      <c r="BV7278" s="5" t="s">
        <v>2986</v>
      </c>
      <c r="BW7278" s="5" t="s">
        <v>12588</v>
      </c>
    </row>
    <row r="7279" spans="51:75" x14ac:dyDescent="0.3">
      <c r="AY7279" s="12" t="e">
        <f>VLOOKUP(C7279,#REF!, 2,FALSE)</f>
        <v>#REF!</v>
      </c>
      <c r="BM7279" s="5" t="s">
        <v>2183</v>
      </c>
      <c r="BN7279" s="5" t="s">
        <v>2986</v>
      </c>
      <c r="BO7279" s="5" t="s">
        <v>12589</v>
      </c>
      <c r="BU7279" s="5" t="s">
        <v>2183</v>
      </c>
      <c r="BV7279" s="5" t="s">
        <v>2986</v>
      </c>
      <c r="BW7279" s="5" t="s">
        <v>12589</v>
      </c>
    </row>
    <row r="7280" spans="51:75" x14ac:dyDescent="0.3">
      <c r="AY7280" s="12" t="e">
        <f>VLOOKUP(C7280,#REF!, 2,FALSE)</f>
        <v>#REF!</v>
      </c>
      <c r="BM7280" s="5" t="s">
        <v>2184</v>
      </c>
      <c r="BN7280" s="5" t="s">
        <v>2986</v>
      </c>
      <c r="BO7280" s="5" t="s">
        <v>7924</v>
      </c>
      <c r="BU7280" s="5" t="s">
        <v>2184</v>
      </c>
      <c r="BV7280" s="5" t="s">
        <v>2986</v>
      </c>
      <c r="BW7280" s="5" t="s">
        <v>7924</v>
      </c>
    </row>
    <row r="7281" spans="51:75" x14ac:dyDescent="0.3">
      <c r="AY7281" s="12" t="e">
        <f>VLOOKUP(C7281,#REF!, 2,FALSE)</f>
        <v>#REF!</v>
      </c>
      <c r="BM7281" s="5" t="s">
        <v>2185</v>
      </c>
      <c r="BN7281" s="5" t="s">
        <v>2986</v>
      </c>
      <c r="BO7281" s="5" t="s">
        <v>12591</v>
      </c>
      <c r="BU7281" s="5" t="s">
        <v>2185</v>
      </c>
      <c r="BV7281" s="5" t="s">
        <v>2986</v>
      </c>
      <c r="BW7281" s="5" t="s">
        <v>12591</v>
      </c>
    </row>
    <row r="7282" spans="51:75" x14ac:dyDescent="0.3">
      <c r="AY7282" s="12" t="e">
        <f>VLOOKUP(C7282,#REF!, 2,FALSE)</f>
        <v>#REF!</v>
      </c>
      <c r="BM7282" s="5" t="s">
        <v>48</v>
      </c>
      <c r="BN7282" s="5" t="s">
        <v>2986</v>
      </c>
      <c r="BO7282" s="5" t="s">
        <v>2986</v>
      </c>
      <c r="BU7282" s="5" t="s">
        <v>48</v>
      </c>
      <c r="BV7282" s="5" t="s">
        <v>2986</v>
      </c>
      <c r="BW7282" s="5" t="s">
        <v>2986</v>
      </c>
    </row>
    <row r="7283" spans="51:75" x14ac:dyDescent="0.3">
      <c r="AY7283" s="12" t="e">
        <f>VLOOKUP(C7283,#REF!, 2,FALSE)</f>
        <v>#REF!</v>
      </c>
      <c r="BM7283" s="5" t="s">
        <v>12592</v>
      </c>
      <c r="BN7283" s="5" t="s">
        <v>2986</v>
      </c>
      <c r="BO7283" s="5" t="s">
        <v>2986</v>
      </c>
      <c r="BU7283" s="5" t="s">
        <v>12592</v>
      </c>
      <c r="BV7283" s="5" t="s">
        <v>2986</v>
      </c>
      <c r="BW7283" s="5" t="s">
        <v>2986</v>
      </c>
    </row>
    <row r="7284" spans="51:75" x14ac:dyDescent="0.3">
      <c r="AY7284" s="12" t="e">
        <f>VLOOKUP(C7284,#REF!, 2,FALSE)</f>
        <v>#REF!</v>
      </c>
      <c r="BM7284" s="5" t="s">
        <v>12593</v>
      </c>
      <c r="BN7284" s="5" t="s">
        <v>2986</v>
      </c>
      <c r="BO7284" s="5" t="s">
        <v>2986</v>
      </c>
      <c r="BU7284" s="5" t="s">
        <v>12593</v>
      </c>
      <c r="BV7284" s="5" t="s">
        <v>2986</v>
      </c>
      <c r="BW7284" s="5" t="s">
        <v>2986</v>
      </c>
    </row>
    <row r="7285" spans="51:75" x14ac:dyDescent="0.3">
      <c r="AY7285" s="12" t="e">
        <f>VLOOKUP(C7285,#REF!, 2,FALSE)</f>
        <v>#REF!</v>
      </c>
      <c r="BM7285" s="5" t="s">
        <v>12594</v>
      </c>
      <c r="BN7285" s="5" t="s">
        <v>2986</v>
      </c>
      <c r="BO7285" s="5" t="s">
        <v>12595</v>
      </c>
      <c r="BU7285" s="5" t="s">
        <v>12594</v>
      </c>
      <c r="BV7285" s="5" t="s">
        <v>2986</v>
      </c>
      <c r="BW7285" s="5" t="s">
        <v>12595</v>
      </c>
    </row>
    <row r="7286" spans="51:75" x14ac:dyDescent="0.3">
      <c r="AY7286" s="12" t="e">
        <f>VLOOKUP(C7286,#REF!, 2,FALSE)</f>
        <v>#REF!</v>
      </c>
      <c r="BM7286" s="5" t="s">
        <v>2186</v>
      </c>
      <c r="BN7286" s="5" t="s">
        <v>2986</v>
      </c>
      <c r="BO7286" s="5" t="s">
        <v>2986</v>
      </c>
      <c r="BU7286" s="5" t="s">
        <v>2186</v>
      </c>
      <c r="BV7286" s="5" t="s">
        <v>2986</v>
      </c>
      <c r="BW7286" s="5" t="s">
        <v>2986</v>
      </c>
    </row>
    <row r="7287" spans="51:75" x14ac:dyDescent="0.3">
      <c r="AY7287" s="12" t="e">
        <f>VLOOKUP(C7287,#REF!, 2,FALSE)</f>
        <v>#REF!</v>
      </c>
      <c r="BM7287" s="5" t="s">
        <v>2187</v>
      </c>
      <c r="BN7287" s="5" t="s">
        <v>2986</v>
      </c>
      <c r="BO7287" s="5" t="s">
        <v>10145</v>
      </c>
      <c r="BU7287" s="5" t="s">
        <v>2187</v>
      </c>
      <c r="BV7287" s="5" t="s">
        <v>2986</v>
      </c>
      <c r="BW7287" s="5" t="s">
        <v>10145</v>
      </c>
    </row>
    <row r="7288" spans="51:75" x14ac:dyDescent="0.3">
      <c r="AY7288" s="12" t="e">
        <f>VLOOKUP(C7288,#REF!, 2,FALSE)</f>
        <v>#REF!</v>
      </c>
      <c r="BM7288" s="5" t="s">
        <v>12596</v>
      </c>
      <c r="BN7288" s="5" t="s">
        <v>2986</v>
      </c>
      <c r="BO7288" s="5" t="s">
        <v>12597</v>
      </c>
      <c r="BU7288" s="5" t="s">
        <v>12596</v>
      </c>
      <c r="BV7288" s="5" t="s">
        <v>2986</v>
      </c>
      <c r="BW7288" s="5" t="s">
        <v>12597</v>
      </c>
    </row>
    <row r="7289" spans="51:75" x14ac:dyDescent="0.3">
      <c r="AY7289" s="12" t="e">
        <f>VLOOKUP(C7289,#REF!, 2,FALSE)</f>
        <v>#REF!</v>
      </c>
      <c r="BM7289" s="5" t="s">
        <v>12598</v>
      </c>
      <c r="BN7289" s="5" t="s">
        <v>2986</v>
      </c>
      <c r="BO7289" s="5" t="s">
        <v>927</v>
      </c>
      <c r="BU7289" s="5" t="s">
        <v>12598</v>
      </c>
      <c r="BV7289" s="5" t="s">
        <v>2986</v>
      </c>
      <c r="BW7289" s="5" t="s">
        <v>927</v>
      </c>
    </row>
    <row r="7290" spans="51:75" x14ac:dyDescent="0.3">
      <c r="AY7290" s="12" t="e">
        <f>VLOOKUP(C7290,#REF!, 2,FALSE)</f>
        <v>#REF!</v>
      </c>
      <c r="BM7290" s="5" t="s">
        <v>12599</v>
      </c>
      <c r="BN7290" s="5" t="s">
        <v>2986</v>
      </c>
      <c r="BO7290" s="5" t="s">
        <v>2986</v>
      </c>
      <c r="BU7290" s="5" t="s">
        <v>12599</v>
      </c>
      <c r="BV7290" s="5" t="s">
        <v>2986</v>
      </c>
      <c r="BW7290" s="5" t="s">
        <v>2986</v>
      </c>
    </row>
    <row r="7291" spans="51:75" x14ac:dyDescent="0.3">
      <c r="AY7291" s="12" t="e">
        <f>VLOOKUP(C7291,#REF!, 2,FALSE)</f>
        <v>#REF!</v>
      </c>
      <c r="BM7291" s="5" t="s">
        <v>12600</v>
      </c>
      <c r="BN7291" s="5" t="s">
        <v>774</v>
      </c>
      <c r="BO7291" s="5" t="s">
        <v>12601</v>
      </c>
      <c r="BU7291" s="5" t="s">
        <v>12600</v>
      </c>
      <c r="BV7291" s="5" t="s">
        <v>774</v>
      </c>
      <c r="BW7291" s="5" t="s">
        <v>12601</v>
      </c>
    </row>
    <row r="7292" spans="51:75" x14ac:dyDescent="0.3">
      <c r="AY7292" s="12" t="e">
        <f>VLOOKUP(C7292,#REF!, 2,FALSE)</f>
        <v>#REF!</v>
      </c>
      <c r="BM7292" s="5" t="s">
        <v>12602</v>
      </c>
      <c r="BN7292" s="5" t="s">
        <v>706</v>
      </c>
      <c r="BO7292" s="5" t="s">
        <v>2072</v>
      </c>
      <c r="BU7292" s="5" t="s">
        <v>12602</v>
      </c>
      <c r="BV7292" s="5" t="s">
        <v>706</v>
      </c>
      <c r="BW7292" s="5" t="s">
        <v>2072</v>
      </c>
    </row>
    <row r="7293" spans="51:75" x14ac:dyDescent="0.3">
      <c r="AY7293" s="12" t="e">
        <f>VLOOKUP(C7293,#REF!, 2,FALSE)</f>
        <v>#REF!</v>
      </c>
      <c r="BM7293" s="5" t="s">
        <v>2188</v>
      </c>
      <c r="BN7293" s="5" t="s">
        <v>706</v>
      </c>
      <c r="BO7293" s="5" t="s">
        <v>3726</v>
      </c>
      <c r="BU7293" s="5" t="s">
        <v>2188</v>
      </c>
      <c r="BV7293" s="5" t="s">
        <v>706</v>
      </c>
      <c r="BW7293" s="5" t="s">
        <v>3726</v>
      </c>
    </row>
    <row r="7294" spans="51:75" x14ac:dyDescent="0.3">
      <c r="AY7294" s="12" t="e">
        <f>VLOOKUP(C7294,#REF!, 2,FALSE)</f>
        <v>#REF!</v>
      </c>
      <c r="BM7294" s="5" t="s">
        <v>12603</v>
      </c>
      <c r="BN7294" s="5" t="s">
        <v>1270</v>
      </c>
      <c r="BO7294" s="5" t="s">
        <v>10891</v>
      </c>
      <c r="BU7294" s="5" t="s">
        <v>12603</v>
      </c>
      <c r="BV7294" s="5" t="s">
        <v>1270</v>
      </c>
      <c r="BW7294" s="5" t="s">
        <v>10891</v>
      </c>
    </row>
    <row r="7295" spans="51:75" x14ac:dyDescent="0.3">
      <c r="AY7295" s="12" t="e">
        <f>VLOOKUP(C7295,#REF!, 2,FALSE)</f>
        <v>#REF!</v>
      </c>
      <c r="BM7295" s="5" t="s">
        <v>12604</v>
      </c>
      <c r="BN7295" s="5" t="s">
        <v>2986</v>
      </c>
      <c r="BO7295" s="5" t="s">
        <v>10161</v>
      </c>
      <c r="BU7295" s="5" t="s">
        <v>12604</v>
      </c>
      <c r="BV7295" s="5" t="s">
        <v>2986</v>
      </c>
      <c r="BW7295" s="5" t="s">
        <v>10161</v>
      </c>
    </row>
    <row r="7296" spans="51:75" x14ac:dyDescent="0.3">
      <c r="AY7296" s="12" t="e">
        <f>VLOOKUP(C7296,#REF!, 2,FALSE)</f>
        <v>#REF!</v>
      </c>
      <c r="BM7296" s="5" t="s">
        <v>12605</v>
      </c>
      <c r="BN7296" s="5" t="s">
        <v>2986</v>
      </c>
      <c r="BO7296" s="5" t="s">
        <v>2986</v>
      </c>
      <c r="BU7296" s="5" t="s">
        <v>12605</v>
      </c>
      <c r="BV7296" s="5" t="s">
        <v>2986</v>
      </c>
      <c r="BW7296" s="5" t="s">
        <v>2986</v>
      </c>
    </row>
    <row r="7297" spans="51:75" x14ac:dyDescent="0.3">
      <c r="AY7297" s="12" t="e">
        <f>VLOOKUP(C7297,#REF!, 2,FALSE)</f>
        <v>#REF!</v>
      </c>
      <c r="BM7297" s="5" t="s">
        <v>12606</v>
      </c>
      <c r="BN7297" s="5" t="s">
        <v>2986</v>
      </c>
      <c r="BO7297" s="5" t="s">
        <v>3997</v>
      </c>
      <c r="BU7297" s="5" t="s">
        <v>12606</v>
      </c>
      <c r="BV7297" s="5" t="s">
        <v>2986</v>
      </c>
      <c r="BW7297" s="5" t="s">
        <v>3997</v>
      </c>
    </row>
    <row r="7298" spans="51:75" x14ac:dyDescent="0.3">
      <c r="AY7298" s="12" t="e">
        <f>VLOOKUP(C7298,#REF!, 2,FALSE)</f>
        <v>#REF!</v>
      </c>
      <c r="BM7298" s="5" t="s">
        <v>12607</v>
      </c>
      <c r="BN7298" s="5" t="s">
        <v>1270</v>
      </c>
      <c r="BO7298" s="5" t="s">
        <v>12401</v>
      </c>
      <c r="BU7298" s="5" t="s">
        <v>12607</v>
      </c>
      <c r="BV7298" s="5" t="s">
        <v>1270</v>
      </c>
      <c r="BW7298" s="5" t="s">
        <v>12401</v>
      </c>
    </row>
    <row r="7299" spans="51:75" x14ac:dyDescent="0.3">
      <c r="AY7299" s="12" t="e">
        <f>VLOOKUP(C7299,#REF!, 2,FALSE)</f>
        <v>#REF!</v>
      </c>
      <c r="BM7299" s="5" t="s">
        <v>12608</v>
      </c>
      <c r="BN7299" s="5" t="s">
        <v>2986</v>
      </c>
      <c r="BO7299" s="5" t="s">
        <v>2986</v>
      </c>
      <c r="BU7299" s="5" t="s">
        <v>12608</v>
      </c>
      <c r="BV7299" s="5" t="s">
        <v>2986</v>
      </c>
      <c r="BW7299" s="5" t="s">
        <v>2986</v>
      </c>
    </row>
    <row r="7300" spans="51:75" x14ac:dyDescent="0.3">
      <c r="AY7300" s="12" t="e">
        <f>VLOOKUP(C7300,#REF!, 2,FALSE)</f>
        <v>#REF!</v>
      </c>
      <c r="BM7300" s="5" t="s">
        <v>12609</v>
      </c>
      <c r="BN7300" s="5" t="s">
        <v>2986</v>
      </c>
      <c r="BO7300" s="5" t="s">
        <v>804</v>
      </c>
      <c r="BU7300" s="5" t="s">
        <v>12609</v>
      </c>
      <c r="BV7300" s="5" t="s">
        <v>2986</v>
      </c>
      <c r="BW7300" s="5" t="s">
        <v>804</v>
      </c>
    </row>
    <row r="7301" spans="51:75" x14ac:dyDescent="0.3">
      <c r="AY7301" s="12" t="e">
        <f>VLOOKUP(C7301,#REF!, 2,FALSE)</f>
        <v>#REF!</v>
      </c>
      <c r="BM7301" s="5" t="s">
        <v>12610</v>
      </c>
      <c r="BN7301" s="5" t="s">
        <v>2986</v>
      </c>
      <c r="BO7301" s="5" t="s">
        <v>4820</v>
      </c>
      <c r="BU7301" s="5" t="s">
        <v>12610</v>
      </c>
      <c r="BV7301" s="5" t="s">
        <v>2986</v>
      </c>
      <c r="BW7301" s="5" t="s">
        <v>4820</v>
      </c>
    </row>
    <row r="7302" spans="51:75" x14ac:dyDescent="0.3">
      <c r="AY7302" s="12" t="e">
        <f>VLOOKUP(C7302,#REF!, 2,FALSE)</f>
        <v>#REF!</v>
      </c>
      <c r="BM7302" s="5" t="s">
        <v>12611</v>
      </c>
      <c r="BN7302" s="5" t="s">
        <v>2986</v>
      </c>
      <c r="BO7302" s="5" t="s">
        <v>2986</v>
      </c>
      <c r="BU7302" s="5" t="s">
        <v>12611</v>
      </c>
      <c r="BV7302" s="5" t="s">
        <v>2986</v>
      </c>
      <c r="BW7302" s="5" t="s">
        <v>2986</v>
      </c>
    </row>
    <row r="7303" spans="51:75" x14ac:dyDescent="0.3">
      <c r="AY7303" s="12" t="e">
        <f>VLOOKUP(C7303,#REF!, 2,FALSE)</f>
        <v>#REF!</v>
      </c>
      <c r="BM7303" s="5" t="s">
        <v>12612</v>
      </c>
      <c r="BN7303" s="5" t="s">
        <v>2986</v>
      </c>
      <c r="BO7303" s="5" t="s">
        <v>2986</v>
      </c>
      <c r="BU7303" s="5" t="s">
        <v>12612</v>
      </c>
      <c r="BV7303" s="5" t="s">
        <v>2986</v>
      </c>
      <c r="BW7303" s="5" t="s">
        <v>2986</v>
      </c>
    </row>
    <row r="7304" spans="51:75" x14ac:dyDescent="0.3">
      <c r="AY7304" s="12" t="e">
        <f>VLOOKUP(C7304,#REF!, 2,FALSE)</f>
        <v>#REF!</v>
      </c>
      <c r="BM7304" s="5" t="s">
        <v>12613</v>
      </c>
      <c r="BN7304" s="5" t="s">
        <v>2986</v>
      </c>
      <c r="BO7304" s="5" t="s">
        <v>2986</v>
      </c>
      <c r="BU7304" s="5" t="s">
        <v>12613</v>
      </c>
      <c r="BV7304" s="5" t="s">
        <v>2986</v>
      </c>
      <c r="BW7304" s="5" t="s">
        <v>2986</v>
      </c>
    </row>
    <row r="7305" spans="51:75" x14ac:dyDescent="0.3">
      <c r="AY7305" s="12" t="e">
        <f>VLOOKUP(C7305,#REF!, 2,FALSE)</f>
        <v>#REF!</v>
      </c>
      <c r="BM7305" s="5" t="s">
        <v>12614</v>
      </c>
      <c r="BN7305" s="5" t="s">
        <v>3007</v>
      </c>
      <c r="BO7305" s="5" t="s">
        <v>2986</v>
      </c>
      <c r="BU7305" s="5" t="s">
        <v>12614</v>
      </c>
      <c r="BV7305" s="5" t="s">
        <v>3007</v>
      </c>
      <c r="BW7305" s="5" t="s">
        <v>2986</v>
      </c>
    </row>
    <row r="7306" spans="51:75" x14ac:dyDescent="0.3">
      <c r="AY7306" s="12" t="e">
        <f>VLOOKUP(C7306,#REF!, 2,FALSE)</f>
        <v>#REF!</v>
      </c>
      <c r="BM7306" s="5" t="s">
        <v>12615</v>
      </c>
      <c r="BN7306" s="5" t="s">
        <v>3010</v>
      </c>
      <c r="BO7306" s="5" t="s">
        <v>2986</v>
      </c>
      <c r="BU7306" s="5" t="s">
        <v>12615</v>
      </c>
      <c r="BV7306" s="5" t="s">
        <v>3010</v>
      </c>
      <c r="BW7306" s="5" t="s">
        <v>2986</v>
      </c>
    </row>
    <row r="7307" spans="51:75" x14ac:dyDescent="0.3">
      <c r="AY7307" s="12" t="e">
        <f>VLOOKUP(C7307,#REF!, 2,FALSE)</f>
        <v>#REF!</v>
      </c>
      <c r="BM7307" s="5" t="s">
        <v>12616</v>
      </c>
      <c r="BN7307" s="5" t="s">
        <v>2982</v>
      </c>
      <c r="BO7307" s="5" t="s">
        <v>12617</v>
      </c>
      <c r="BU7307" s="5" t="s">
        <v>12616</v>
      </c>
      <c r="BV7307" s="5" t="s">
        <v>2982</v>
      </c>
      <c r="BW7307" s="5" t="s">
        <v>12617</v>
      </c>
    </row>
    <row r="7308" spans="51:75" x14ac:dyDescent="0.3">
      <c r="AY7308" s="12" t="e">
        <f>VLOOKUP(C7308,#REF!, 2,FALSE)</f>
        <v>#REF!</v>
      </c>
      <c r="BM7308" s="5" t="s">
        <v>2189</v>
      </c>
      <c r="BN7308" s="5" t="s">
        <v>3102</v>
      </c>
      <c r="BO7308" s="5" t="s">
        <v>3900</v>
      </c>
      <c r="BU7308" s="5" t="s">
        <v>2189</v>
      </c>
      <c r="BV7308" s="5" t="s">
        <v>3102</v>
      </c>
      <c r="BW7308" s="5" t="s">
        <v>3900</v>
      </c>
    </row>
    <row r="7309" spans="51:75" x14ac:dyDescent="0.3">
      <c r="AY7309" s="12" t="e">
        <f>VLOOKUP(C7309,#REF!, 2,FALSE)</f>
        <v>#REF!</v>
      </c>
      <c r="BM7309" s="5" t="s">
        <v>12618</v>
      </c>
      <c r="BN7309" s="5" t="s">
        <v>3007</v>
      </c>
      <c r="BO7309" s="5" t="s">
        <v>2986</v>
      </c>
      <c r="BU7309" s="5" t="s">
        <v>12618</v>
      </c>
      <c r="BV7309" s="5" t="s">
        <v>3007</v>
      </c>
      <c r="BW7309" s="5" t="s">
        <v>2986</v>
      </c>
    </row>
    <row r="7310" spans="51:75" x14ac:dyDescent="0.3">
      <c r="AY7310" s="12" t="e">
        <f>VLOOKUP(C7310,#REF!, 2,FALSE)</f>
        <v>#REF!</v>
      </c>
      <c r="BM7310" s="5" t="s">
        <v>12619</v>
      </c>
      <c r="BN7310" s="5" t="s">
        <v>3007</v>
      </c>
      <c r="BO7310" s="5" t="s">
        <v>2986</v>
      </c>
      <c r="BU7310" s="5" t="s">
        <v>12619</v>
      </c>
      <c r="BV7310" s="5" t="s">
        <v>3007</v>
      </c>
      <c r="BW7310" s="5" t="s">
        <v>2986</v>
      </c>
    </row>
    <row r="7311" spans="51:75" x14ac:dyDescent="0.3">
      <c r="AY7311" s="12" t="e">
        <f>VLOOKUP(C7311,#REF!, 2,FALSE)</f>
        <v>#REF!</v>
      </c>
      <c r="BM7311" s="5" t="s">
        <v>12620</v>
      </c>
      <c r="BN7311" s="5" t="s">
        <v>3010</v>
      </c>
      <c r="BO7311" s="5" t="s">
        <v>12621</v>
      </c>
      <c r="BU7311" s="5" t="s">
        <v>12620</v>
      </c>
      <c r="BV7311" s="5" t="s">
        <v>3010</v>
      </c>
      <c r="BW7311" s="5" t="s">
        <v>12621</v>
      </c>
    </row>
    <row r="7312" spans="51:75" x14ac:dyDescent="0.3">
      <c r="AY7312" s="12" t="e">
        <f>VLOOKUP(C7312,#REF!, 2,FALSE)</f>
        <v>#REF!</v>
      </c>
      <c r="BM7312" s="5" t="s">
        <v>12622</v>
      </c>
      <c r="BN7312" s="5" t="s">
        <v>3010</v>
      </c>
      <c r="BO7312" s="5" t="s">
        <v>12623</v>
      </c>
      <c r="BU7312" s="5" t="s">
        <v>12622</v>
      </c>
      <c r="BV7312" s="5" t="s">
        <v>3010</v>
      </c>
      <c r="BW7312" s="5" t="s">
        <v>12623</v>
      </c>
    </row>
    <row r="7313" spans="51:75" x14ac:dyDescent="0.3">
      <c r="AY7313" s="12" t="e">
        <f>VLOOKUP(C7313,#REF!, 2,FALSE)</f>
        <v>#REF!</v>
      </c>
      <c r="BM7313" s="5" t="s">
        <v>12624</v>
      </c>
      <c r="BN7313" s="5" t="s">
        <v>2982</v>
      </c>
      <c r="BO7313" s="5" t="s">
        <v>12625</v>
      </c>
      <c r="BU7313" s="5" t="s">
        <v>12624</v>
      </c>
      <c r="BV7313" s="5" t="s">
        <v>2982</v>
      </c>
      <c r="BW7313" s="5" t="s">
        <v>12625</v>
      </c>
    </row>
    <row r="7314" spans="51:75" x14ac:dyDescent="0.3">
      <c r="AY7314" s="12" t="e">
        <f>VLOOKUP(C7314,#REF!, 2,FALSE)</f>
        <v>#REF!</v>
      </c>
      <c r="BM7314" s="5" t="s">
        <v>12626</v>
      </c>
      <c r="BN7314" s="5" t="s">
        <v>2982</v>
      </c>
      <c r="BO7314" s="5" t="s">
        <v>2986</v>
      </c>
      <c r="BU7314" s="5" t="s">
        <v>12626</v>
      </c>
      <c r="BV7314" s="5" t="s">
        <v>2982</v>
      </c>
      <c r="BW7314" s="5" t="s">
        <v>2986</v>
      </c>
    </row>
    <row r="7315" spans="51:75" x14ac:dyDescent="0.3">
      <c r="AY7315" s="12" t="e">
        <f>VLOOKUP(C7315,#REF!, 2,FALSE)</f>
        <v>#REF!</v>
      </c>
      <c r="BM7315" s="5" t="s">
        <v>12627</v>
      </c>
      <c r="BN7315" s="5" t="s">
        <v>2982</v>
      </c>
      <c r="BO7315" s="5" t="s">
        <v>12628</v>
      </c>
      <c r="BU7315" s="5" t="s">
        <v>12627</v>
      </c>
      <c r="BV7315" s="5" t="s">
        <v>2982</v>
      </c>
      <c r="BW7315" s="5" t="s">
        <v>12628</v>
      </c>
    </row>
    <row r="7316" spans="51:75" x14ac:dyDescent="0.3">
      <c r="AY7316" s="12" t="e">
        <f>VLOOKUP(C7316,#REF!, 2,FALSE)</f>
        <v>#REF!</v>
      </c>
      <c r="BM7316" s="5" t="s">
        <v>12629</v>
      </c>
      <c r="BN7316" s="5" t="s">
        <v>3261</v>
      </c>
      <c r="BO7316" s="5" t="s">
        <v>10389</v>
      </c>
      <c r="BU7316" s="5" t="s">
        <v>12629</v>
      </c>
      <c r="BV7316" s="5" t="s">
        <v>3261</v>
      </c>
      <c r="BW7316" s="5" t="s">
        <v>10389</v>
      </c>
    </row>
    <row r="7317" spans="51:75" x14ac:dyDescent="0.3">
      <c r="AY7317" s="12" t="e">
        <f>VLOOKUP(C7317,#REF!, 2,FALSE)</f>
        <v>#REF!</v>
      </c>
      <c r="BM7317" s="5" t="s">
        <v>12630</v>
      </c>
      <c r="BN7317" s="5" t="s">
        <v>615</v>
      </c>
      <c r="BO7317" s="5" t="s">
        <v>2986</v>
      </c>
      <c r="BU7317" s="5" t="s">
        <v>12630</v>
      </c>
      <c r="BV7317" s="5" t="s">
        <v>615</v>
      </c>
      <c r="BW7317" s="5" t="s">
        <v>2986</v>
      </c>
    </row>
    <row r="7318" spans="51:75" x14ac:dyDescent="0.3">
      <c r="AY7318" s="12" t="e">
        <f>VLOOKUP(C7318,#REF!, 2,FALSE)</f>
        <v>#REF!</v>
      </c>
      <c r="BM7318" s="5" t="s">
        <v>12631</v>
      </c>
      <c r="BN7318" s="5" t="s">
        <v>3092</v>
      </c>
      <c r="BO7318" s="5" t="s">
        <v>2649</v>
      </c>
      <c r="BU7318" s="5" t="s">
        <v>12631</v>
      </c>
      <c r="BV7318" s="5" t="s">
        <v>3092</v>
      </c>
      <c r="BW7318" s="5" t="s">
        <v>2649</v>
      </c>
    </row>
    <row r="7319" spans="51:75" x14ac:dyDescent="0.3">
      <c r="AY7319" s="12" t="e">
        <f>VLOOKUP(C7319,#REF!, 2,FALSE)</f>
        <v>#REF!</v>
      </c>
      <c r="BM7319" s="5" t="s">
        <v>12632</v>
      </c>
      <c r="BN7319" s="5" t="s">
        <v>1499</v>
      </c>
      <c r="BO7319" s="5" t="s">
        <v>2986</v>
      </c>
      <c r="BU7319" s="5" t="s">
        <v>12632</v>
      </c>
      <c r="BV7319" s="5" t="s">
        <v>1499</v>
      </c>
      <c r="BW7319" s="5" t="s">
        <v>2986</v>
      </c>
    </row>
    <row r="7320" spans="51:75" x14ac:dyDescent="0.3">
      <c r="AY7320" s="12" t="e">
        <f>VLOOKUP(C7320,#REF!, 2,FALSE)</f>
        <v>#REF!</v>
      </c>
      <c r="BM7320" s="5" t="s">
        <v>12633</v>
      </c>
      <c r="BN7320" s="5" t="s">
        <v>1736</v>
      </c>
      <c r="BO7320" s="5" t="s">
        <v>2986</v>
      </c>
      <c r="BU7320" s="5" t="s">
        <v>12633</v>
      </c>
      <c r="BV7320" s="5" t="s">
        <v>1736</v>
      </c>
      <c r="BW7320" s="5" t="s">
        <v>2986</v>
      </c>
    </row>
    <row r="7321" spans="51:75" x14ac:dyDescent="0.3">
      <c r="AY7321" s="12" t="e">
        <f>VLOOKUP(C7321,#REF!, 2,FALSE)</f>
        <v>#REF!</v>
      </c>
      <c r="BM7321" s="5" t="s">
        <v>12634</v>
      </c>
      <c r="BN7321" s="5" t="s">
        <v>1785</v>
      </c>
      <c r="BO7321" s="5" t="s">
        <v>2986</v>
      </c>
      <c r="BU7321" s="5" t="s">
        <v>12634</v>
      </c>
      <c r="BV7321" s="5" t="s">
        <v>1785</v>
      </c>
      <c r="BW7321" s="5" t="s">
        <v>2986</v>
      </c>
    </row>
    <row r="7322" spans="51:75" x14ac:dyDescent="0.3">
      <c r="AY7322" s="12" t="e">
        <f>VLOOKUP(C7322,#REF!, 2,FALSE)</f>
        <v>#REF!</v>
      </c>
      <c r="BM7322" s="5" t="s">
        <v>12635</v>
      </c>
      <c r="BN7322" s="5" t="s">
        <v>618</v>
      </c>
      <c r="BO7322" s="5" t="s">
        <v>814</v>
      </c>
      <c r="BU7322" s="5" t="s">
        <v>12635</v>
      </c>
      <c r="BV7322" s="5" t="s">
        <v>618</v>
      </c>
      <c r="BW7322" s="5" t="s">
        <v>814</v>
      </c>
    </row>
    <row r="7323" spans="51:75" x14ac:dyDescent="0.3">
      <c r="AY7323" s="12" t="e">
        <f>VLOOKUP(C7323,#REF!, 2,FALSE)</f>
        <v>#REF!</v>
      </c>
      <c r="BM7323" s="5" t="s">
        <v>2190</v>
      </c>
      <c r="BN7323" s="5" t="s">
        <v>929</v>
      </c>
      <c r="BO7323" s="5" t="s">
        <v>2986</v>
      </c>
      <c r="BU7323" s="5" t="s">
        <v>2190</v>
      </c>
      <c r="BV7323" s="5" t="s">
        <v>929</v>
      </c>
      <c r="BW7323" s="5" t="s">
        <v>2986</v>
      </c>
    </row>
    <row r="7324" spans="51:75" x14ac:dyDescent="0.3">
      <c r="AY7324" s="12" t="e">
        <f>VLOOKUP(C7324,#REF!, 2,FALSE)</f>
        <v>#REF!</v>
      </c>
      <c r="BM7324" s="5" t="s">
        <v>12637</v>
      </c>
      <c r="BN7324" s="5" t="s">
        <v>790</v>
      </c>
      <c r="BO7324" s="5" t="s">
        <v>12638</v>
      </c>
      <c r="BU7324" s="5" t="s">
        <v>12637</v>
      </c>
      <c r="BV7324" s="5" t="s">
        <v>790</v>
      </c>
      <c r="BW7324" s="5" t="s">
        <v>12638</v>
      </c>
    </row>
    <row r="7325" spans="51:75" x14ac:dyDescent="0.3">
      <c r="AY7325" s="12" t="e">
        <f>VLOOKUP(C7325,#REF!, 2,FALSE)</f>
        <v>#REF!</v>
      </c>
      <c r="BM7325" s="5" t="s">
        <v>12639</v>
      </c>
      <c r="BN7325" s="5" t="s">
        <v>1424</v>
      </c>
      <c r="BO7325" s="5" t="s">
        <v>2986</v>
      </c>
      <c r="BU7325" s="5" t="s">
        <v>12639</v>
      </c>
      <c r="BV7325" s="5" t="s">
        <v>1424</v>
      </c>
      <c r="BW7325" s="5" t="s">
        <v>2986</v>
      </c>
    </row>
    <row r="7326" spans="51:75" x14ac:dyDescent="0.3">
      <c r="AY7326" s="12" t="e">
        <f>VLOOKUP(C7326,#REF!, 2,FALSE)</f>
        <v>#REF!</v>
      </c>
      <c r="BM7326" s="5" t="s">
        <v>12640</v>
      </c>
      <c r="BN7326" s="5" t="s">
        <v>1424</v>
      </c>
      <c r="BO7326" s="5" t="s">
        <v>2986</v>
      </c>
      <c r="BU7326" s="5" t="s">
        <v>12640</v>
      </c>
      <c r="BV7326" s="5" t="s">
        <v>1424</v>
      </c>
      <c r="BW7326" s="5" t="s">
        <v>2986</v>
      </c>
    </row>
    <row r="7327" spans="51:75" x14ac:dyDescent="0.3">
      <c r="AY7327" s="12" t="e">
        <f>VLOOKUP(C7327,#REF!, 2,FALSE)</f>
        <v>#REF!</v>
      </c>
      <c r="BM7327" s="5" t="s">
        <v>354</v>
      </c>
      <c r="BN7327" s="5" t="s">
        <v>915</v>
      </c>
      <c r="BO7327" s="5" t="s">
        <v>2986</v>
      </c>
      <c r="BU7327" s="5" t="s">
        <v>354</v>
      </c>
      <c r="BV7327" s="5" t="s">
        <v>915</v>
      </c>
      <c r="BW7327" s="5" t="s">
        <v>2986</v>
      </c>
    </row>
    <row r="7328" spans="51:75" x14ac:dyDescent="0.3">
      <c r="AY7328" s="12" t="e">
        <f>VLOOKUP(C7328,#REF!, 2,FALSE)</f>
        <v>#REF!</v>
      </c>
      <c r="BM7328" s="5" t="s">
        <v>12642</v>
      </c>
      <c r="BN7328" s="5" t="s">
        <v>1694</v>
      </c>
      <c r="BO7328" s="5" t="s">
        <v>2986</v>
      </c>
      <c r="BU7328" s="5" t="s">
        <v>12642</v>
      </c>
      <c r="BV7328" s="5" t="s">
        <v>1694</v>
      </c>
      <c r="BW7328" s="5" t="s">
        <v>2986</v>
      </c>
    </row>
    <row r="7329" spans="51:75" x14ac:dyDescent="0.3">
      <c r="AY7329" s="12" t="e">
        <f>VLOOKUP(C7329,#REF!, 2,FALSE)</f>
        <v>#REF!</v>
      </c>
      <c r="BM7329" s="5" t="s">
        <v>12643</v>
      </c>
      <c r="BN7329" s="5" t="s">
        <v>618</v>
      </c>
      <c r="BO7329" s="5" t="s">
        <v>2986</v>
      </c>
      <c r="BU7329" s="5" t="s">
        <v>12643</v>
      </c>
      <c r="BV7329" s="5" t="s">
        <v>618</v>
      </c>
      <c r="BW7329" s="5" t="s">
        <v>2986</v>
      </c>
    </row>
    <row r="7330" spans="51:75" x14ac:dyDescent="0.3">
      <c r="AY7330" s="12" t="e">
        <f>VLOOKUP(C7330,#REF!, 2,FALSE)</f>
        <v>#REF!</v>
      </c>
      <c r="BM7330" s="5" t="s">
        <v>12644</v>
      </c>
      <c r="BN7330" s="5" t="s">
        <v>3261</v>
      </c>
      <c r="BO7330" s="5" t="s">
        <v>4655</v>
      </c>
      <c r="BU7330" s="5" t="s">
        <v>12644</v>
      </c>
      <c r="BV7330" s="5" t="s">
        <v>3261</v>
      </c>
      <c r="BW7330" s="5" t="s">
        <v>4655</v>
      </c>
    </row>
    <row r="7331" spans="51:75" x14ac:dyDescent="0.3">
      <c r="AY7331" s="12" t="e">
        <f>VLOOKUP(C7331,#REF!, 2,FALSE)</f>
        <v>#REF!</v>
      </c>
      <c r="BM7331" s="5" t="s">
        <v>12645</v>
      </c>
      <c r="BN7331" s="5" t="s">
        <v>915</v>
      </c>
      <c r="BO7331" s="5" t="s">
        <v>12646</v>
      </c>
      <c r="BU7331" s="5" t="s">
        <v>12645</v>
      </c>
      <c r="BV7331" s="5" t="s">
        <v>915</v>
      </c>
      <c r="BW7331" s="5" t="s">
        <v>12646</v>
      </c>
    </row>
    <row r="7332" spans="51:75" x14ac:dyDescent="0.3">
      <c r="AY7332" s="12" t="e">
        <f>VLOOKUP(C7332,#REF!, 2,FALSE)</f>
        <v>#REF!</v>
      </c>
      <c r="BM7332" s="5" t="s">
        <v>341</v>
      </c>
      <c r="BN7332" s="5" t="s">
        <v>1424</v>
      </c>
      <c r="BO7332" s="5" t="s">
        <v>2986</v>
      </c>
      <c r="BU7332" s="5" t="s">
        <v>341</v>
      </c>
      <c r="BV7332" s="5" t="s">
        <v>1424</v>
      </c>
      <c r="BW7332" s="5" t="s">
        <v>2986</v>
      </c>
    </row>
    <row r="7333" spans="51:75" x14ac:dyDescent="0.3">
      <c r="AY7333" s="12" t="e">
        <f>VLOOKUP(C7333,#REF!, 2,FALSE)</f>
        <v>#REF!</v>
      </c>
      <c r="BM7333" s="5" t="s">
        <v>340</v>
      </c>
      <c r="BN7333" s="5" t="s">
        <v>1448</v>
      </c>
      <c r="BO7333" s="5" t="s">
        <v>2986</v>
      </c>
      <c r="BU7333" s="5" t="s">
        <v>340</v>
      </c>
      <c r="BV7333" s="5" t="s">
        <v>1448</v>
      </c>
      <c r="BW7333" s="5" t="s">
        <v>2986</v>
      </c>
    </row>
    <row r="7334" spans="51:75" x14ac:dyDescent="0.3">
      <c r="AY7334" s="12" t="e">
        <f>VLOOKUP(C7334,#REF!, 2,FALSE)</f>
        <v>#REF!</v>
      </c>
      <c r="BM7334" s="5" t="s">
        <v>12647</v>
      </c>
      <c r="BN7334" s="5" t="s">
        <v>633</v>
      </c>
      <c r="BO7334" s="5" t="s">
        <v>2986</v>
      </c>
      <c r="BU7334" s="5" t="s">
        <v>12647</v>
      </c>
      <c r="BV7334" s="5" t="s">
        <v>633</v>
      </c>
      <c r="BW7334" s="5" t="s">
        <v>2986</v>
      </c>
    </row>
    <row r="7335" spans="51:75" x14ac:dyDescent="0.3">
      <c r="AY7335" s="12" t="e">
        <f>VLOOKUP(C7335,#REF!, 2,FALSE)</f>
        <v>#REF!</v>
      </c>
      <c r="BM7335" s="5" t="s">
        <v>12648</v>
      </c>
      <c r="BN7335" s="5" t="s">
        <v>633</v>
      </c>
      <c r="BO7335" s="5" t="s">
        <v>2986</v>
      </c>
      <c r="BU7335" s="5" t="s">
        <v>12648</v>
      </c>
      <c r="BV7335" s="5" t="s">
        <v>633</v>
      </c>
      <c r="BW7335" s="5" t="s">
        <v>2986</v>
      </c>
    </row>
    <row r="7336" spans="51:75" x14ac:dyDescent="0.3">
      <c r="AY7336" s="12" t="e">
        <f>VLOOKUP(C7336,#REF!, 2,FALSE)</f>
        <v>#REF!</v>
      </c>
      <c r="BM7336" s="5" t="s">
        <v>12650</v>
      </c>
      <c r="BN7336" s="5" t="s">
        <v>639</v>
      </c>
      <c r="BO7336" s="5" t="s">
        <v>2986</v>
      </c>
      <c r="BU7336" s="5" t="s">
        <v>12650</v>
      </c>
      <c r="BV7336" s="5" t="s">
        <v>639</v>
      </c>
      <c r="BW7336" s="5" t="s">
        <v>2986</v>
      </c>
    </row>
    <row r="7337" spans="51:75" x14ac:dyDescent="0.3">
      <c r="AY7337" s="12" t="e">
        <f>VLOOKUP(C7337,#REF!, 2,FALSE)</f>
        <v>#REF!</v>
      </c>
      <c r="BM7337" s="5" t="s">
        <v>12651</v>
      </c>
      <c r="BN7337" s="5" t="s">
        <v>3088</v>
      </c>
      <c r="BO7337" s="5" t="s">
        <v>1262</v>
      </c>
      <c r="BU7337" s="5" t="s">
        <v>12651</v>
      </c>
      <c r="BV7337" s="5" t="s">
        <v>3088</v>
      </c>
      <c r="BW7337" s="5" t="s">
        <v>1262</v>
      </c>
    </row>
    <row r="7338" spans="51:75" x14ac:dyDescent="0.3">
      <c r="AY7338" s="12" t="e">
        <f>VLOOKUP(C7338,#REF!, 2,FALSE)</f>
        <v>#REF!</v>
      </c>
      <c r="BM7338" s="5" t="s">
        <v>12652</v>
      </c>
      <c r="BN7338" s="5" t="s">
        <v>1016</v>
      </c>
      <c r="BO7338" s="5" t="s">
        <v>12653</v>
      </c>
      <c r="BU7338" s="5" t="s">
        <v>12652</v>
      </c>
      <c r="BV7338" s="5" t="s">
        <v>1016</v>
      </c>
      <c r="BW7338" s="5" t="s">
        <v>12653</v>
      </c>
    </row>
    <row r="7339" spans="51:75" x14ac:dyDescent="0.3">
      <c r="AY7339" s="12" t="e">
        <f>VLOOKUP(C7339,#REF!, 2,FALSE)</f>
        <v>#REF!</v>
      </c>
      <c r="BM7339" s="5" t="s">
        <v>12654</v>
      </c>
      <c r="BN7339" s="5" t="s">
        <v>3092</v>
      </c>
      <c r="BO7339" s="5" t="s">
        <v>2768</v>
      </c>
      <c r="BU7339" s="5" t="s">
        <v>12654</v>
      </c>
      <c r="BV7339" s="5" t="s">
        <v>3092</v>
      </c>
      <c r="BW7339" s="5" t="s">
        <v>2768</v>
      </c>
    </row>
    <row r="7340" spans="51:75" x14ac:dyDescent="0.3">
      <c r="AY7340" s="12" t="e">
        <f>VLOOKUP(C7340,#REF!, 2,FALSE)</f>
        <v>#REF!</v>
      </c>
      <c r="BM7340" s="5" t="s">
        <v>12655</v>
      </c>
      <c r="BN7340" s="5" t="s">
        <v>844</v>
      </c>
      <c r="BO7340" s="5" t="s">
        <v>2986</v>
      </c>
      <c r="BU7340" s="5" t="s">
        <v>12655</v>
      </c>
      <c r="BV7340" s="5" t="s">
        <v>844</v>
      </c>
      <c r="BW7340" s="5" t="s">
        <v>2986</v>
      </c>
    </row>
    <row r="7341" spans="51:75" x14ac:dyDescent="0.3">
      <c r="AY7341" s="12" t="e">
        <f>VLOOKUP(C7341,#REF!, 2,FALSE)</f>
        <v>#REF!</v>
      </c>
      <c r="BM7341" s="5" t="s">
        <v>12656</v>
      </c>
      <c r="BN7341" s="5" t="s">
        <v>781</v>
      </c>
      <c r="BO7341" s="5" t="s">
        <v>859</v>
      </c>
      <c r="BU7341" s="5" t="s">
        <v>12656</v>
      </c>
      <c r="BV7341" s="5" t="s">
        <v>781</v>
      </c>
      <c r="BW7341" s="5" t="s">
        <v>859</v>
      </c>
    </row>
    <row r="7342" spans="51:75" x14ac:dyDescent="0.3">
      <c r="AY7342" s="12" t="e">
        <f>VLOOKUP(C7342,#REF!, 2,FALSE)</f>
        <v>#REF!</v>
      </c>
      <c r="BM7342" s="5" t="s">
        <v>12657</v>
      </c>
      <c r="BN7342" s="5" t="s">
        <v>1345</v>
      </c>
      <c r="BO7342" s="5" t="s">
        <v>12658</v>
      </c>
      <c r="BU7342" s="5" t="s">
        <v>12657</v>
      </c>
      <c r="BV7342" s="5" t="s">
        <v>1345</v>
      </c>
      <c r="BW7342" s="5" t="s">
        <v>12658</v>
      </c>
    </row>
    <row r="7343" spans="51:75" x14ac:dyDescent="0.3">
      <c r="AY7343" s="12" t="e">
        <f>VLOOKUP(C7343,#REF!, 2,FALSE)</f>
        <v>#REF!</v>
      </c>
      <c r="BM7343" s="5" t="s">
        <v>12659</v>
      </c>
      <c r="BN7343" s="5" t="s">
        <v>783</v>
      </c>
      <c r="BO7343" s="5" t="s">
        <v>2986</v>
      </c>
      <c r="BU7343" s="5" t="s">
        <v>12659</v>
      </c>
      <c r="BV7343" s="5" t="s">
        <v>783</v>
      </c>
      <c r="BW7343" s="5" t="s">
        <v>2986</v>
      </c>
    </row>
    <row r="7344" spans="51:75" x14ac:dyDescent="0.3">
      <c r="AY7344" s="12" t="e">
        <f>VLOOKUP(C7344,#REF!, 2,FALSE)</f>
        <v>#REF!</v>
      </c>
      <c r="BM7344" s="5" t="s">
        <v>12660</v>
      </c>
      <c r="BN7344" s="5" t="s">
        <v>2982</v>
      </c>
      <c r="BO7344" s="5" t="s">
        <v>2986</v>
      </c>
      <c r="BU7344" s="5" t="s">
        <v>12660</v>
      </c>
      <c r="BV7344" s="5" t="s">
        <v>2982</v>
      </c>
      <c r="BW7344" s="5" t="s">
        <v>2986</v>
      </c>
    </row>
    <row r="7345" spans="51:75" x14ac:dyDescent="0.3">
      <c r="AY7345" s="12" t="e">
        <f>VLOOKUP(C7345,#REF!, 2,FALSE)</f>
        <v>#REF!</v>
      </c>
      <c r="BM7345" s="5" t="s">
        <v>12661</v>
      </c>
      <c r="BN7345" s="5" t="s">
        <v>3007</v>
      </c>
      <c r="BO7345" s="5" t="s">
        <v>2986</v>
      </c>
      <c r="BU7345" s="5" t="s">
        <v>12661</v>
      </c>
      <c r="BV7345" s="5" t="s">
        <v>3007</v>
      </c>
      <c r="BW7345" s="5" t="s">
        <v>2986</v>
      </c>
    </row>
    <row r="7346" spans="51:75" x14ac:dyDescent="0.3">
      <c r="AY7346" s="12" t="e">
        <f>VLOOKUP(C7346,#REF!, 2,FALSE)</f>
        <v>#REF!</v>
      </c>
      <c r="BM7346" s="5" t="s">
        <v>12662</v>
      </c>
      <c r="BN7346" s="5" t="s">
        <v>633</v>
      </c>
      <c r="BO7346" s="5" t="s">
        <v>2095</v>
      </c>
      <c r="BU7346" s="5" t="s">
        <v>12662</v>
      </c>
      <c r="BV7346" s="5" t="s">
        <v>633</v>
      </c>
      <c r="BW7346" s="5" t="s">
        <v>2095</v>
      </c>
    </row>
    <row r="7347" spans="51:75" x14ac:dyDescent="0.3">
      <c r="AY7347" s="12" t="e">
        <f>VLOOKUP(C7347,#REF!, 2,FALSE)</f>
        <v>#REF!</v>
      </c>
      <c r="BM7347" s="5" t="s">
        <v>2200</v>
      </c>
      <c r="BN7347" s="5" t="s">
        <v>2986</v>
      </c>
      <c r="BO7347" s="5" t="s">
        <v>5807</v>
      </c>
      <c r="BU7347" s="5" t="s">
        <v>2200</v>
      </c>
      <c r="BV7347" s="5" t="s">
        <v>2986</v>
      </c>
      <c r="BW7347" s="5" t="s">
        <v>5807</v>
      </c>
    </row>
    <row r="7348" spans="51:75" x14ac:dyDescent="0.3">
      <c r="AY7348" s="12" t="e">
        <f>VLOOKUP(C7348,#REF!, 2,FALSE)</f>
        <v>#REF!</v>
      </c>
      <c r="BM7348" s="5" t="s">
        <v>12663</v>
      </c>
      <c r="BN7348" s="5" t="s">
        <v>783</v>
      </c>
      <c r="BO7348" s="5" t="s">
        <v>2378</v>
      </c>
      <c r="BU7348" s="5" t="s">
        <v>12663</v>
      </c>
      <c r="BV7348" s="5" t="s">
        <v>783</v>
      </c>
      <c r="BW7348" s="5" t="s">
        <v>2378</v>
      </c>
    </row>
    <row r="7349" spans="51:75" x14ac:dyDescent="0.3">
      <c r="AY7349" s="12" t="e">
        <f>VLOOKUP(C7349,#REF!, 2,FALSE)</f>
        <v>#REF!</v>
      </c>
      <c r="BM7349" s="5" t="s">
        <v>12664</v>
      </c>
      <c r="BN7349" s="5" t="s">
        <v>813</v>
      </c>
      <c r="BO7349" s="5" t="s">
        <v>2986</v>
      </c>
      <c r="BU7349" s="5" t="s">
        <v>12664</v>
      </c>
      <c r="BV7349" s="5" t="s">
        <v>813</v>
      </c>
      <c r="BW7349" s="5" t="s">
        <v>2986</v>
      </c>
    </row>
    <row r="7350" spans="51:75" x14ac:dyDescent="0.3">
      <c r="AY7350" s="12" t="e">
        <f>VLOOKUP(C7350,#REF!, 2,FALSE)</f>
        <v>#REF!</v>
      </c>
      <c r="BM7350" s="5" t="s">
        <v>12665</v>
      </c>
      <c r="BN7350" s="5" t="s">
        <v>3010</v>
      </c>
      <c r="BO7350" s="5" t="s">
        <v>2986</v>
      </c>
      <c r="BU7350" s="5" t="s">
        <v>12665</v>
      </c>
      <c r="BV7350" s="5" t="s">
        <v>3010</v>
      </c>
      <c r="BW7350" s="5" t="s">
        <v>2986</v>
      </c>
    </row>
    <row r="7351" spans="51:75" x14ac:dyDescent="0.3">
      <c r="AY7351" s="12" t="e">
        <f>VLOOKUP(C7351,#REF!, 2,FALSE)</f>
        <v>#REF!</v>
      </c>
      <c r="BM7351" s="5" t="s">
        <v>12666</v>
      </c>
      <c r="BN7351" s="5" t="s">
        <v>3010</v>
      </c>
      <c r="BO7351" s="5" t="s">
        <v>5292</v>
      </c>
      <c r="BU7351" s="5" t="s">
        <v>12666</v>
      </c>
      <c r="BV7351" s="5" t="s">
        <v>3010</v>
      </c>
      <c r="BW7351" s="5" t="s">
        <v>5292</v>
      </c>
    </row>
    <row r="7352" spans="51:75" x14ac:dyDescent="0.3">
      <c r="AY7352" s="12" t="e">
        <f>VLOOKUP(C7352,#REF!, 2,FALSE)</f>
        <v>#REF!</v>
      </c>
      <c r="BM7352" s="5" t="s">
        <v>2201</v>
      </c>
      <c r="BN7352" s="5" t="s">
        <v>3210</v>
      </c>
      <c r="BO7352" s="5" t="s">
        <v>2986</v>
      </c>
      <c r="BU7352" s="5" t="s">
        <v>2201</v>
      </c>
      <c r="BV7352" s="5" t="s">
        <v>3210</v>
      </c>
      <c r="BW7352" s="5" t="s">
        <v>2986</v>
      </c>
    </row>
    <row r="7353" spans="51:75" x14ac:dyDescent="0.3">
      <c r="AY7353" s="12" t="e">
        <f>VLOOKUP(C7353,#REF!, 2,FALSE)</f>
        <v>#REF!</v>
      </c>
      <c r="BM7353" s="5" t="s">
        <v>12667</v>
      </c>
      <c r="BN7353" s="5" t="s">
        <v>774</v>
      </c>
      <c r="BO7353" s="5" t="s">
        <v>2986</v>
      </c>
      <c r="BU7353" s="5" t="s">
        <v>12667</v>
      </c>
      <c r="BV7353" s="5" t="s">
        <v>774</v>
      </c>
      <c r="BW7353" s="5" t="s">
        <v>2986</v>
      </c>
    </row>
    <row r="7354" spans="51:75" x14ac:dyDescent="0.3">
      <c r="AY7354" s="12" t="e">
        <f>VLOOKUP(C7354,#REF!, 2,FALSE)</f>
        <v>#REF!</v>
      </c>
      <c r="BM7354" s="5" t="s">
        <v>2202</v>
      </c>
      <c r="BN7354" s="5" t="s">
        <v>3010</v>
      </c>
      <c r="BO7354" s="5" t="s">
        <v>2986</v>
      </c>
      <c r="BU7354" s="5" t="s">
        <v>2202</v>
      </c>
      <c r="BV7354" s="5" t="s">
        <v>3010</v>
      </c>
      <c r="BW7354" s="5" t="s">
        <v>2986</v>
      </c>
    </row>
    <row r="7355" spans="51:75" x14ac:dyDescent="0.3">
      <c r="AY7355" s="12" t="e">
        <f>VLOOKUP(C7355,#REF!, 2,FALSE)</f>
        <v>#REF!</v>
      </c>
      <c r="BM7355" s="5" t="s">
        <v>12668</v>
      </c>
      <c r="BN7355" s="5" t="s">
        <v>3010</v>
      </c>
      <c r="BO7355" s="5" t="s">
        <v>2986</v>
      </c>
      <c r="BU7355" s="5" t="s">
        <v>12668</v>
      </c>
      <c r="BV7355" s="5" t="s">
        <v>3010</v>
      </c>
      <c r="BW7355" s="5" t="s">
        <v>2986</v>
      </c>
    </row>
    <row r="7356" spans="51:75" x14ac:dyDescent="0.3">
      <c r="AY7356" s="12" t="e">
        <f>VLOOKUP(C7356,#REF!, 2,FALSE)</f>
        <v>#REF!</v>
      </c>
      <c r="BM7356" s="5" t="s">
        <v>12669</v>
      </c>
      <c r="BN7356" s="5" t="s">
        <v>3010</v>
      </c>
      <c r="BO7356" s="5" t="s">
        <v>2986</v>
      </c>
      <c r="BU7356" s="5" t="s">
        <v>12669</v>
      </c>
      <c r="BV7356" s="5" t="s">
        <v>3010</v>
      </c>
      <c r="BW7356" s="5" t="s">
        <v>2986</v>
      </c>
    </row>
    <row r="7357" spans="51:75" x14ac:dyDescent="0.3">
      <c r="AY7357" s="12" t="e">
        <f>VLOOKUP(C7357,#REF!, 2,FALSE)</f>
        <v>#REF!</v>
      </c>
      <c r="BM7357" s="5" t="s">
        <v>12670</v>
      </c>
      <c r="BN7357" s="5" t="s">
        <v>1272</v>
      </c>
      <c r="BO7357" s="5" t="s">
        <v>2986</v>
      </c>
      <c r="BU7357" s="5" t="s">
        <v>12670</v>
      </c>
      <c r="BV7357" s="5" t="s">
        <v>1272</v>
      </c>
      <c r="BW7357" s="5" t="s">
        <v>2986</v>
      </c>
    </row>
    <row r="7358" spans="51:75" x14ac:dyDescent="0.3">
      <c r="AY7358" s="12" t="e">
        <f>VLOOKUP(C7358,#REF!, 2,FALSE)</f>
        <v>#REF!</v>
      </c>
      <c r="BM7358" s="5" t="s">
        <v>12671</v>
      </c>
      <c r="BN7358" s="5" t="s">
        <v>2225</v>
      </c>
      <c r="BO7358" s="5" t="s">
        <v>2986</v>
      </c>
      <c r="BU7358" s="5" t="s">
        <v>12671</v>
      </c>
      <c r="BV7358" s="5" t="s">
        <v>2225</v>
      </c>
      <c r="BW7358" s="5" t="s">
        <v>2986</v>
      </c>
    </row>
    <row r="7359" spans="51:75" x14ac:dyDescent="0.3">
      <c r="AY7359" s="12" t="e">
        <f>VLOOKUP(C7359,#REF!, 2,FALSE)</f>
        <v>#REF!</v>
      </c>
      <c r="BM7359" s="5" t="s">
        <v>12672</v>
      </c>
      <c r="BN7359" s="5" t="s">
        <v>639</v>
      </c>
      <c r="BO7359" s="5" t="s">
        <v>2986</v>
      </c>
      <c r="BU7359" s="5" t="s">
        <v>12672</v>
      </c>
      <c r="BV7359" s="5" t="s">
        <v>639</v>
      </c>
      <c r="BW7359" s="5" t="s">
        <v>2986</v>
      </c>
    </row>
    <row r="7360" spans="51:75" x14ac:dyDescent="0.3">
      <c r="AY7360" s="12" t="e">
        <f>VLOOKUP(C7360,#REF!, 2,FALSE)</f>
        <v>#REF!</v>
      </c>
      <c r="BM7360" s="5" t="s">
        <v>12673</v>
      </c>
      <c r="BN7360" s="5" t="s">
        <v>615</v>
      </c>
      <c r="BO7360" s="5" t="s">
        <v>3239</v>
      </c>
      <c r="BU7360" s="5" t="s">
        <v>12673</v>
      </c>
      <c r="BV7360" s="5" t="s">
        <v>615</v>
      </c>
      <c r="BW7360" s="5" t="s">
        <v>3239</v>
      </c>
    </row>
    <row r="7361" spans="51:75" x14ac:dyDescent="0.3">
      <c r="AY7361" s="12" t="e">
        <f>VLOOKUP(C7361,#REF!, 2,FALSE)</f>
        <v>#REF!</v>
      </c>
      <c r="BM7361" s="5" t="s">
        <v>2203</v>
      </c>
      <c r="BN7361" s="5" t="s">
        <v>1403</v>
      </c>
      <c r="BO7361" s="5" t="s">
        <v>2986</v>
      </c>
      <c r="BU7361" s="5" t="s">
        <v>2203</v>
      </c>
      <c r="BV7361" s="5" t="s">
        <v>1403</v>
      </c>
      <c r="BW7361" s="5" t="s">
        <v>2986</v>
      </c>
    </row>
    <row r="7362" spans="51:75" x14ac:dyDescent="0.3">
      <c r="AY7362" s="12" t="e">
        <f>VLOOKUP(C7362,#REF!, 2,FALSE)</f>
        <v>#REF!</v>
      </c>
      <c r="BM7362" s="5" t="s">
        <v>12674</v>
      </c>
      <c r="BN7362" s="5" t="s">
        <v>926</v>
      </c>
      <c r="BO7362" s="5" t="s">
        <v>1752</v>
      </c>
      <c r="BU7362" s="5" t="s">
        <v>12674</v>
      </c>
      <c r="BV7362" s="5" t="s">
        <v>926</v>
      </c>
      <c r="BW7362" s="5" t="s">
        <v>1752</v>
      </c>
    </row>
    <row r="7363" spans="51:75" x14ac:dyDescent="0.3">
      <c r="AY7363" s="12" t="e">
        <f>VLOOKUP(C7363,#REF!, 2,FALSE)</f>
        <v>#REF!</v>
      </c>
      <c r="BM7363" s="5" t="s">
        <v>12675</v>
      </c>
      <c r="BN7363" s="5" t="s">
        <v>664</v>
      </c>
      <c r="BO7363" s="5" t="s">
        <v>1752</v>
      </c>
      <c r="BU7363" s="5" t="s">
        <v>12675</v>
      </c>
      <c r="BV7363" s="5" t="s">
        <v>664</v>
      </c>
      <c r="BW7363" s="5" t="s">
        <v>1752</v>
      </c>
    </row>
    <row r="7364" spans="51:75" x14ac:dyDescent="0.3">
      <c r="AY7364" s="12" t="e">
        <f>VLOOKUP(C7364,#REF!, 2,FALSE)</f>
        <v>#REF!</v>
      </c>
      <c r="BM7364" s="5" t="s">
        <v>12676</v>
      </c>
      <c r="BN7364" s="5" t="s">
        <v>926</v>
      </c>
      <c r="BO7364" s="5" t="s">
        <v>2986</v>
      </c>
      <c r="BU7364" s="5" t="s">
        <v>12676</v>
      </c>
      <c r="BV7364" s="5" t="s">
        <v>926</v>
      </c>
      <c r="BW7364" s="5" t="s">
        <v>2986</v>
      </c>
    </row>
    <row r="7365" spans="51:75" x14ac:dyDescent="0.3">
      <c r="AY7365" s="12" t="e">
        <f>VLOOKUP(C7365,#REF!, 2,FALSE)</f>
        <v>#REF!</v>
      </c>
      <c r="BM7365" s="5" t="s">
        <v>12677</v>
      </c>
      <c r="BN7365" s="5" t="s">
        <v>640</v>
      </c>
      <c r="BO7365" s="5" t="s">
        <v>2986</v>
      </c>
      <c r="BU7365" s="5" t="s">
        <v>12677</v>
      </c>
      <c r="BV7365" s="5" t="s">
        <v>640</v>
      </c>
      <c r="BW7365" s="5" t="s">
        <v>2986</v>
      </c>
    </row>
    <row r="7366" spans="51:75" x14ac:dyDescent="0.3">
      <c r="AY7366" s="12" t="e">
        <f>VLOOKUP(C7366,#REF!, 2,FALSE)</f>
        <v>#REF!</v>
      </c>
      <c r="BM7366" s="5" t="s">
        <v>12678</v>
      </c>
      <c r="BN7366" s="5" t="s">
        <v>734</v>
      </c>
      <c r="BO7366" s="5" t="s">
        <v>2986</v>
      </c>
      <c r="BU7366" s="5" t="s">
        <v>12678</v>
      </c>
      <c r="BV7366" s="5" t="s">
        <v>734</v>
      </c>
      <c r="BW7366" s="5" t="s">
        <v>2986</v>
      </c>
    </row>
    <row r="7367" spans="51:75" x14ac:dyDescent="0.3">
      <c r="AY7367" s="12" t="e">
        <f>VLOOKUP(C7367,#REF!, 2,FALSE)</f>
        <v>#REF!</v>
      </c>
      <c r="BM7367" s="5" t="s">
        <v>12679</v>
      </c>
      <c r="BN7367" s="5" t="s">
        <v>852</v>
      </c>
      <c r="BO7367" s="5" t="s">
        <v>2986</v>
      </c>
      <c r="BU7367" s="5" t="s">
        <v>12679</v>
      </c>
      <c r="BV7367" s="5" t="s">
        <v>852</v>
      </c>
      <c r="BW7367" s="5" t="s">
        <v>2986</v>
      </c>
    </row>
    <row r="7368" spans="51:75" x14ac:dyDescent="0.3">
      <c r="AY7368" s="12" t="e">
        <f>VLOOKUP(C7368,#REF!, 2,FALSE)</f>
        <v>#REF!</v>
      </c>
      <c r="BM7368" s="5" t="s">
        <v>12680</v>
      </c>
      <c r="BN7368" s="5" t="s">
        <v>3088</v>
      </c>
      <c r="BO7368" s="5" t="s">
        <v>2986</v>
      </c>
      <c r="BU7368" s="5" t="s">
        <v>12680</v>
      </c>
      <c r="BV7368" s="5" t="s">
        <v>3088</v>
      </c>
      <c r="BW7368" s="5" t="s">
        <v>2986</v>
      </c>
    </row>
    <row r="7369" spans="51:75" x14ac:dyDescent="0.3">
      <c r="AY7369" s="12" t="e">
        <f>VLOOKUP(C7369,#REF!, 2,FALSE)</f>
        <v>#REF!</v>
      </c>
      <c r="BM7369" s="5" t="s">
        <v>2204</v>
      </c>
      <c r="BN7369" s="5" t="s">
        <v>3088</v>
      </c>
      <c r="BO7369" s="5" t="s">
        <v>12681</v>
      </c>
      <c r="BU7369" s="5" t="s">
        <v>2204</v>
      </c>
      <c r="BV7369" s="5" t="s">
        <v>3088</v>
      </c>
      <c r="BW7369" s="5" t="s">
        <v>12681</v>
      </c>
    </row>
    <row r="7370" spans="51:75" x14ac:dyDescent="0.3">
      <c r="AY7370" s="12" t="e">
        <f>VLOOKUP(C7370,#REF!, 2,FALSE)</f>
        <v>#REF!</v>
      </c>
      <c r="BM7370" s="5" t="s">
        <v>12682</v>
      </c>
      <c r="BN7370" s="5" t="s">
        <v>2986</v>
      </c>
      <c r="BO7370" s="5" t="s">
        <v>4502</v>
      </c>
      <c r="BU7370" s="5" t="s">
        <v>12682</v>
      </c>
      <c r="BV7370" s="5" t="s">
        <v>2986</v>
      </c>
      <c r="BW7370" s="5" t="s">
        <v>4502</v>
      </c>
    </row>
    <row r="7371" spans="51:75" x14ac:dyDescent="0.3">
      <c r="AY7371" s="12" t="e">
        <f>VLOOKUP(C7371,#REF!, 2,FALSE)</f>
        <v>#REF!</v>
      </c>
      <c r="BM7371" s="5" t="s">
        <v>12683</v>
      </c>
      <c r="BN7371" s="5" t="s">
        <v>664</v>
      </c>
      <c r="BO7371" s="5" t="s">
        <v>2986</v>
      </c>
      <c r="BU7371" s="5" t="s">
        <v>12683</v>
      </c>
      <c r="BV7371" s="5" t="s">
        <v>664</v>
      </c>
      <c r="BW7371" s="5" t="s">
        <v>2986</v>
      </c>
    </row>
    <row r="7372" spans="51:75" x14ac:dyDescent="0.3">
      <c r="AY7372" s="12" t="e">
        <f>VLOOKUP(C7372,#REF!, 2,FALSE)</f>
        <v>#REF!</v>
      </c>
      <c r="BM7372" s="5" t="s">
        <v>12684</v>
      </c>
      <c r="BN7372" s="5" t="s">
        <v>1448</v>
      </c>
      <c r="BO7372" s="5" t="s">
        <v>2986</v>
      </c>
      <c r="BU7372" s="5" t="s">
        <v>12684</v>
      </c>
      <c r="BV7372" s="5" t="s">
        <v>1448</v>
      </c>
      <c r="BW7372" s="5" t="s">
        <v>2986</v>
      </c>
    </row>
    <row r="7373" spans="51:75" x14ac:dyDescent="0.3">
      <c r="AY7373" s="12" t="e">
        <f>VLOOKUP(C7373,#REF!, 2,FALSE)</f>
        <v>#REF!</v>
      </c>
      <c r="BM7373" s="5" t="s">
        <v>12685</v>
      </c>
      <c r="BN7373" s="5" t="s">
        <v>625</v>
      </c>
      <c r="BO7373" s="5" t="s">
        <v>2986</v>
      </c>
      <c r="BU7373" s="5" t="s">
        <v>12685</v>
      </c>
      <c r="BV7373" s="5" t="s">
        <v>625</v>
      </c>
      <c r="BW7373" s="5" t="s">
        <v>2986</v>
      </c>
    </row>
    <row r="7374" spans="51:75" x14ac:dyDescent="0.3">
      <c r="AY7374" s="12" t="e">
        <f>VLOOKUP(C7374,#REF!, 2,FALSE)</f>
        <v>#REF!</v>
      </c>
      <c r="BM7374" s="5" t="s">
        <v>12686</v>
      </c>
      <c r="BN7374" s="5" t="s">
        <v>633</v>
      </c>
      <c r="BO7374" s="5" t="s">
        <v>2986</v>
      </c>
      <c r="BU7374" s="5" t="s">
        <v>12686</v>
      </c>
      <c r="BV7374" s="5" t="s">
        <v>633</v>
      </c>
      <c r="BW7374" s="5" t="s">
        <v>2986</v>
      </c>
    </row>
    <row r="7375" spans="51:75" x14ac:dyDescent="0.3">
      <c r="AY7375" s="12" t="e">
        <f>VLOOKUP(C7375,#REF!, 2,FALSE)</f>
        <v>#REF!</v>
      </c>
      <c r="BM7375" s="5" t="s">
        <v>12687</v>
      </c>
      <c r="BN7375" s="5" t="s">
        <v>2982</v>
      </c>
      <c r="BO7375" s="5" t="s">
        <v>2986</v>
      </c>
      <c r="BU7375" s="5" t="s">
        <v>12687</v>
      </c>
      <c r="BV7375" s="5" t="s">
        <v>2982</v>
      </c>
      <c r="BW7375" s="5" t="s">
        <v>2986</v>
      </c>
    </row>
    <row r="7376" spans="51:75" x14ac:dyDescent="0.3">
      <c r="AY7376" s="12" t="e">
        <f>VLOOKUP(C7376,#REF!, 2,FALSE)</f>
        <v>#REF!</v>
      </c>
      <c r="BM7376" s="5" t="s">
        <v>12688</v>
      </c>
      <c r="BN7376" s="5" t="s">
        <v>621</v>
      </c>
      <c r="BO7376" s="5" t="s">
        <v>12349</v>
      </c>
      <c r="BU7376" s="5" t="s">
        <v>12688</v>
      </c>
      <c r="BV7376" s="5" t="s">
        <v>621</v>
      </c>
      <c r="BW7376" s="5" t="s">
        <v>12349</v>
      </c>
    </row>
    <row r="7377" spans="51:75" x14ac:dyDescent="0.3">
      <c r="AY7377" s="12" t="e">
        <f>VLOOKUP(C7377,#REF!, 2,FALSE)</f>
        <v>#REF!</v>
      </c>
      <c r="BM7377" s="5" t="s">
        <v>12689</v>
      </c>
      <c r="BN7377" s="5" t="s">
        <v>621</v>
      </c>
      <c r="BO7377" s="5" t="s">
        <v>2986</v>
      </c>
      <c r="BU7377" s="5" t="s">
        <v>12689</v>
      </c>
      <c r="BV7377" s="5" t="s">
        <v>621</v>
      </c>
      <c r="BW7377" s="5" t="s">
        <v>2986</v>
      </c>
    </row>
    <row r="7378" spans="51:75" x14ac:dyDescent="0.3">
      <c r="AY7378" s="12" t="e">
        <f>VLOOKUP(C7378,#REF!, 2,FALSE)</f>
        <v>#REF!</v>
      </c>
      <c r="BM7378" s="5" t="s">
        <v>12690</v>
      </c>
      <c r="BN7378" s="5" t="s">
        <v>813</v>
      </c>
      <c r="BO7378" s="5" t="s">
        <v>2986</v>
      </c>
      <c r="BU7378" s="5" t="s">
        <v>12690</v>
      </c>
      <c r="BV7378" s="5" t="s">
        <v>813</v>
      </c>
      <c r="BW7378" s="5" t="s">
        <v>2986</v>
      </c>
    </row>
    <row r="7379" spans="51:75" x14ac:dyDescent="0.3">
      <c r="AY7379" s="12" t="e">
        <f>VLOOKUP(C7379,#REF!, 2,FALSE)</f>
        <v>#REF!</v>
      </c>
      <c r="BM7379" s="5" t="s">
        <v>12691</v>
      </c>
      <c r="BN7379" s="5" t="s">
        <v>669</v>
      </c>
      <c r="BO7379" s="5" t="s">
        <v>2986</v>
      </c>
      <c r="BU7379" s="5" t="s">
        <v>12691</v>
      </c>
      <c r="BV7379" s="5" t="s">
        <v>669</v>
      </c>
      <c r="BW7379" s="5" t="s">
        <v>2986</v>
      </c>
    </row>
    <row r="7380" spans="51:75" x14ac:dyDescent="0.3">
      <c r="AY7380" s="12" t="e">
        <f>VLOOKUP(C7380,#REF!, 2,FALSE)</f>
        <v>#REF!</v>
      </c>
      <c r="BM7380" s="5" t="s">
        <v>12692</v>
      </c>
      <c r="BN7380" s="5" t="s">
        <v>3010</v>
      </c>
      <c r="BO7380" s="5" t="s">
        <v>2986</v>
      </c>
      <c r="BU7380" s="5" t="s">
        <v>12692</v>
      </c>
      <c r="BV7380" s="5" t="s">
        <v>3010</v>
      </c>
      <c r="BW7380" s="5" t="s">
        <v>2986</v>
      </c>
    </row>
    <row r="7381" spans="51:75" x14ac:dyDescent="0.3">
      <c r="AY7381" s="12" t="e">
        <f>VLOOKUP(C7381,#REF!, 2,FALSE)</f>
        <v>#REF!</v>
      </c>
      <c r="BM7381" s="5" t="s">
        <v>12693</v>
      </c>
      <c r="BN7381" s="5" t="s">
        <v>3007</v>
      </c>
      <c r="BO7381" s="5" t="s">
        <v>2986</v>
      </c>
      <c r="BU7381" s="5" t="s">
        <v>12693</v>
      </c>
      <c r="BV7381" s="5" t="s">
        <v>3007</v>
      </c>
      <c r="BW7381" s="5" t="s">
        <v>2986</v>
      </c>
    </row>
    <row r="7382" spans="51:75" x14ac:dyDescent="0.3">
      <c r="AY7382" s="12" t="e">
        <f>VLOOKUP(C7382,#REF!, 2,FALSE)</f>
        <v>#REF!</v>
      </c>
      <c r="BM7382" s="5" t="s">
        <v>2205</v>
      </c>
      <c r="BN7382" s="5" t="s">
        <v>640</v>
      </c>
      <c r="BO7382" s="5" t="s">
        <v>2986</v>
      </c>
      <c r="BU7382" s="5" t="s">
        <v>2205</v>
      </c>
      <c r="BV7382" s="5" t="s">
        <v>640</v>
      </c>
      <c r="BW7382" s="5" t="s">
        <v>2986</v>
      </c>
    </row>
    <row r="7383" spans="51:75" x14ac:dyDescent="0.3">
      <c r="AY7383" s="12" t="e">
        <f>VLOOKUP(C7383,#REF!, 2,FALSE)</f>
        <v>#REF!</v>
      </c>
      <c r="BM7383" s="5" t="s">
        <v>12694</v>
      </c>
      <c r="BN7383" s="5" t="s">
        <v>3010</v>
      </c>
      <c r="BO7383" s="5" t="s">
        <v>2986</v>
      </c>
      <c r="BU7383" s="5" t="s">
        <v>12694</v>
      </c>
      <c r="BV7383" s="5" t="s">
        <v>3010</v>
      </c>
      <c r="BW7383" s="5" t="s">
        <v>2986</v>
      </c>
    </row>
    <row r="7384" spans="51:75" x14ac:dyDescent="0.3">
      <c r="AY7384" s="12" t="e">
        <f>VLOOKUP(C7384,#REF!, 2,FALSE)</f>
        <v>#REF!</v>
      </c>
      <c r="BM7384" s="5" t="s">
        <v>12695</v>
      </c>
      <c r="BN7384" s="5" t="s">
        <v>3010</v>
      </c>
      <c r="BO7384" s="5" t="s">
        <v>2986</v>
      </c>
      <c r="BU7384" s="5" t="s">
        <v>12695</v>
      </c>
      <c r="BV7384" s="5" t="s">
        <v>3010</v>
      </c>
      <c r="BW7384" s="5" t="s">
        <v>2986</v>
      </c>
    </row>
    <row r="7385" spans="51:75" x14ac:dyDescent="0.3">
      <c r="AY7385" s="12" t="e">
        <f>VLOOKUP(C7385,#REF!, 2,FALSE)</f>
        <v>#REF!</v>
      </c>
      <c r="BM7385" s="5" t="s">
        <v>12696</v>
      </c>
      <c r="BN7385" s="5" t="s">
        <v>708</v>
      </c>
      <c r="BO7385" s="5" t="s">
        <v>2986</v>
      </c>
      <c r="BU7385" s="5" t="s">
        <v>12696</v>
      </c>
      <c r="BV7385" s="5" t="s">
        <v>708</v>
      </c>
      <c r="BW7385" s="5" t="s">
        <v>2986</v>
      </c>
    </row>
    <row r="7386" spans="51:75" x14ac:dyDescent="0.3">
      <c r="AY7386" s="12" t="e">
        <f>VLOOKUP(C7386,#REF!, 2,FALSE)</f>
        <v>#REF!</v>
      </c>
      <c r="BM7386" s="5" t="s">
        <v>347</v>
      </c>
      <c r="BN7386" s="5" t="s">
        <v>739</v>
      </c>
      <c r="BO7386" s="5" t="s">
        <v>2986</v>
      </c>
      <c r="BU7386" s="5" t="s">
        <v>347</v>
      </c>
      <c r="BV7386" s="5" t="s">
        <v>739</v>
      </c>
      <c r="BW7386" s="5" t="s">
        <v>2986</v>
      </c>
    </row>
    <row r="7387" spans="51:75" x14ac:dyDescent="0.3">
      <c r="AY7387" s="12" t="e">
        <f>VLOOKUP(C7387,#REF!, 2,FALSE)</f>
        <v>#REF!</v>
      </c>
      <c r="BM7387" s="5" t="s">
        <v>12697</v>
      </c>
      <c r="BN7387" s="5" t="s">
        <v>3261</v>
      </c>
      <c r="BO7387" s="5" t="s">
        <v>4488</v>
      </c>
      <c r="BU7387" s="5" t="s">
        <v>12697</v>
      </c>
      <c r="BV7387" s="5" t="s">
        <v>3261</v>
      </c>
      <c r="BW7387" s="5" t="s">
        <v>4488</v>
      </c>
    </row>
    <row r="7388" spans="51:75" x14ac:dyDescent="0.3">
      <c r="AY7388" s="12" t="e">
        <f>VLOOKUP(C7388,#REF!, 2,FALSE)</f>
        <v>#REF!</v>
      </c>
      <c r="BM7388" s="5" t="s">
        <v>12698</v>
      </c>
      <c r="BN7388" s="5" t="s">
        <v>774</v>
      </c>
      <c r="BO7388" s="5" t="s">
        <v>2986</v>
      </c>
      <c r="BU7388" s="5" t="s">
        <v>12698</v>
      </c>
      <c r="BV7388" s="5" t="s">
        <v>774</v>
      </c>
      <c r="BW7388" s="5" t="s">
        <v>2986</v>
      </c>
    </row>
    <row r="7389" spans="51:75" x14ac:dyDescent="0.3">
      <c r="AY7389" s="12" t="e">
        <f>VLOOKUP(C7389,#REF!, 2,FALSE)</f>
        <v>#REF!</v>
      </c>
      <c r="BM7389" s="5" t="s">
        <v>12699</v>
      </c>
      <c r="BN7389" s="5" t="s">
        <v>855</v>
      </c>
      <c r="BO7389" s="5" t="s">
        <v>2986</v>
      </c>
      <c r="BU7389" s="5" t="s">
        <v>12699</v>
      </c>
      <c r="BV7389" s="5" t="s">
        <v>855</v>
      </c>
      <c r="BW7389" s="5" t="s">
        <v>2986</v>
      </c>
    </row>
    <row r="7390" spans="51:75" x14ac:dyDescent="0.3">
      <c r="AY7390" s="12" t="e">
        <f>VLOOKUP(C7390,#REF!, 2,FALSE)</f>
        <v>#REF!</v>
      </c>
      <c r="BM7390" s="5" t="s">
        <v>12700</v>
      </c>
      <c r="BN7390" s="5" t="s">
        <v>931</v>
      </c>
      <c r="BO7390" s="5" t="s">
        <v>2986</v>
      </c>
      <c r="BU7390" s="5" t="s">
        <v>12700</v>
      </c>
      <c r="BV7390" s="5" t="s">
        <v>931</v>
      </c>
      <c r="BW7390" s="5" t="s">
        <v>2986</v>
      </c>
    </row>
    <row r="7391" spans="51:75" x14ac:dyDescent="0.3">
      <c r="AY7391" s="12" t="e">
        <f>VLOOKUP(C7391,#REF!, 2,FALSE)</f>
        <v>#REF!</v>
      </c>
      <c r="BM7391" s="5" t="s">
        <v>12701</v>
      </c>
      <c r="BN7391" s="5" t="s">
        <v>786</v>
      </c>
      <c r="BO7391" s="5" t="s">
        <v>2986</v>
      </c>
      <c r="BU7391" s="5" t="s">
        <v>12701</v>
      </c>
      <c r="BV7391" s="5" t="s">
        <v>786</v>
      </c>
      <c r="BW7391" s="5" t="s">
        <v>2986</v>
      </c>
    </row>
    <row r="7392" spans="51:75" x14ac:dyDescent="0.3">
      <c r="AY7392" s="12" t="e">
        <f>VLOOKUP(C7392,#REF!, 2,FALSE)</f>
        <v>#REF!</v>
      </c>
      <c r="BM7392" s="5" t="s">
        <v>12702</v>
      </c>
      <c r="BN7392" s="5" t="s">
        <v>1345</v>
      </c>
      <c r="BO7392" s="5" t="s">
        <v>2986</v>
      </c>
      <c r="BU7392" s="5" t="s">
        <v>12702</v>
      </c>
      <c r="BV7392" s="5" t="s">
        <v>1345</v>
      </c>
      <c r="BW7392" s="5" t="s">
        <v>2986</v>
      </c>
    </row>
    <row r="7393" spans="51:75" x14ac:dyDescent="0.3">
      <c r="AY7393" s="12" t="e">
        <f>VLOOKUP(C7393,#REF!, 2,FALSE)</f>
        <v>#REF!</v>
      </c>
      <c r="BM7393" s="5" t="s">
        <v>12704</v>
      </c>
      <c r="BN7393" s="5" t="s">
        <v>616</v>
      </c>
      <c r="BO7393" s="5" t="s">
        <v>2986</v>
      </c>
      <c r="BU7393" s="5" t="s">
        <v>12704</v>
      </c>
      <c r="BV7393" s="5" t="s">
        <v>616</v>
      </c>
      <c r="BW7393" s="5" t="s">
        <v>2986</v>
      </c>
    </row>
    <row r="7394" spans="51:75" x14ac:dyDescent="0.3">
      <c r="AY7394" s="12" t="e">
        <f>VLOOKUP(C7394,#REF!, 2,FALSE)</f>
        <v>#REF!</v>
      </c>
      <c r="BM7394" s="5" t="s">
        <v>12705</v>
      </c>
      <c r="BN7394" s="5" t="s">
        <v>661</v>
      </c>
      <c r="BO7394" s="5" t="s">
        <v>2986</v>
      </c>
      <c r="BU7394" s="5" t="s">
        <v>12705</v>
      </c>
      <c r="BV7394" s="5" t="s">
        <v>661</v>
      </c>
      <c r="BW7394" s="5" t="s">
        <v>2986</v>
      </c>
    </row>
    <row r="7395" spans="51:75" x14ac:dyDescent="0.3">
      <c r="AY7395" s="12" t="e">
        <f>VLOOKUP(C7395,#REF!, 2,FALSE)</f>
        <v>#REF!</v>
      </c>
      <c r="BM7395" s="5" t="s">
        <v>2206</v>
      </c>
      <c r="BN7395" s="5" t="s">
        <v>1270</v>
      </c>
      <c r="BO7395" s="5" t="s">
        <v>2986</v>
      </c>
      <c r="BU7395" s="5" t="s">
        <v>2206</v>
      </c>
      <c r="BV7395" s="5" t="s">
        <v>1270</v>
      </c>
      <c r="BW7395" s="5" t="s">
        <v>2986</v>
      </c>
    </row>
    <row r="7396" spans="51:75" x14ac:dyDescent="0.3">
      <c r="AY7396" s="12" t="e">
        <f>VLOOKUP(C7396,#REF!, 2,FALSE)</f>
        <v>#REF!</v>
      </c>
      <c r="BM7396" s="5" t="s">
        <v>12706</v>
      </c>
      <c r="BN7396" s="5" t="s">
        <v>806</v>
      </c>
      <c r="BO7396" s="5" t="s">
        <v>2986</v>
      </c>
      <c r="BU7396" s="5" t="s">
        <v>12706</v>
      </c>
      <c r="BV7396" s="5" t="s">
        <v>806</v>
      </c>
      <c r="BW7396" s="5" t="s">
        <v>2986</v>
      </c>
    </row>
    <row r="7397" spans="51:75" x14ac:dyDescent="0.3">
      <c r="AY7397" s="12" t="e">
        <f>VLOOKUP(C7397,#REF!, 2,FALSE)</f>
        <v>#REF!</v>
      </c>
      <c r="BM7397" s="5" t="s">
        <v>12707</v>
      </c>
      <c r="BN7397" s="5" t="s">
        <v>855</v>
      </c>
      <c r="BO7397" s="5" t="s">
        <v>2986</v>
      </c>
      <c r="BU7397" s="5" t="s">
        <v>12707</v>
      </c>
      <c r="BV7397" s="5" t="s">
        <v>855</v>
      </c>
      <c r="BW7397" s="5" t="s">
        <v>2986</v>
      </c>
    </row>
    <row r="7398" spans="51:75" x14ac:dyDescent="0.3">
      <c r="AY7398" s="12" t="e">
        <f>VLOOKUP(C7398,#REF!, 2,FALSE)</f>
        <v>#REF!</v>
      </c>
      <c r="BM7398" s="5" t="s">
        <v>2207</v>
      </c>
      <c r="BN7398" s="5" t="s">
        <v>3092</v>
      </c>
      <c r="BO7398" s="5" t="s">
        <v>2986</v>
      </c>
      <c r="BU7398" s="5" t="s">
        <v>2207</v>
      </c>
      <c r="BV7398" s="5" t="s">
        <v>3092</v>
      </c>
      <c r="BW7398" s="5" t="s">
        <v>2986</v>
      </c>
    </row>
    <row r="7399" spans="51:75" x14ac:dyDescent="0.3">
      <c r="AY7399" s="12" t="e">
        <f>VLOOKUP(C7399,#REF!, 2,FALSE)</f>
        <v>#REF!</v>
      </c>
      <c r="BM7399" s="5" t="s">
        <v>12708</v>
      </c>
      <c r="BN7399" s="5" t="s">
        <v>3007</v>
      </c>
      <c r="BO7399" s="5" t="s">
        <v>2986</v>
      </c>
      <c r="BU7399" s="5" t="s">
        <v>12708</v>
      </c>
      <c r="BV7399" s="5" t="s">
        <v>3007</v>
      </c>
      <c r="BW7399" s="5" t="s">
        <v>2986</v>
      </c>
    </row>
    <row r="7400" spans="51:75" x14ac:dyDescent="0.3">
      <c r="AY7400" s="12" t="e">
        <f>VLOOKUP(C7400,#REF!, 2,FALSE)</f>
        <v>#REF!</v>
      </c>
      <c r="BM7400" s="5" t="s">
        <v>12709</v>
      </c>
      <c r="BN7400" s="5" t="s">
        <v>734</v>
      </c>
      <c r="BO7400" s="5" t="s">
        <v>2986</v>
      </c>
      <c r="BU7400" s="5" t="s">
        <v>12709</v>
      </c>
      <c r="BV7400" s="5" t="s">
        <v>734</v>
      </c>
      <c r="BW7400" s="5" t="s">
        <v>2986</v>
      </c>
    </row>
    <row r="7401" spans="51:75" x14ac:dyDescent="0.3">
      <c r="AY7401" s="12" t="e">
        <f>VLOOKUP(C7401,#REF!, 2,FALSE)</f>
        <v>#REF!</v>
      </c>
      <c r="BM7401" s="5" t="s">
        <v>351</v>
      </c>
      <c r="BN7401" s="5" t="s">
        <v>783</v>
      </c>
      <c r="BO7401" s="5" t="s">
        <v>2986</v>
      </c>
      <c r="BU7401" s="5" t="s">
        <v>351</v>
      </c>
      <c r="BV7401" s="5" t="s">
        <v>783</v>
      </c>
      <c r="BW7401" s="5" t="s">
        <v>2986</v>
      </c>
    </row>
    <row r="7402" spans="51:75" x14ac:dyDescent="0.3">
      <c r="AY7402" s="12" t="e">
        <f>VLOOKUP(C7402,#REF!, 2,FALSE)</f>
        <v>#REF!</v>
      </c>
      <c r="BM7402" s="5" t="s">
        <v>12710</v>
      </c>
      <c r="BN7402" s="5" t="s">
        <v>778</v>
      </c>
      <c r="BO7402" s="5" t="s">
        <v>2986</v>
      </c>
      <c r="BU7402" s="5" t="s">
        <v>12710</v>
      </c>
      <c r="BV7402" s="5" t="s">
        <v>778</v>
      </c>
      <c r="BW7402" s="5" t="s">
        <v>2986</v>
      </c>
    </row>
    <row r="7403" spans="51:75" x14ac:dyDescent="0.3">
      <c r="AY7403" s="12" t="e">
        <f>VLOOKUP(C7403,#REF!, 2,FALSE)</f>
        <v>#REF!</v>
      </c>
      <c r="BM7403" s="5" t="s">
        <v>12711</v>
      </c>
      <c r="BN7403" s="5" t="s">
        <v>3092</v>
      </c>
      <c r="BO7403" s="5" t="s">
        <v>2986</v>
      </c>
      <c r="BU7403" s="5" t="s">
        <v>12711</v>
      </c>
      <c r="BV7403" s="5" t="s">
        <v>3092</v>
      </c>
      <c r="BW7403" s="5" t="s">
        <v>2986</v>
      </c>
    </row>
    <row r="7404" spans="51:75" x14ac:dyDescent="0.3">
      <c r="AY7404" s="12" t="e">
        <f>VLOOKUP(C7404,#REF!, 2,FALSE)</f>
        <v>#REF!</v>
      </c>
      <c r="BM7404" s="5" t="s">
        <v>12712</v>
      </c>
      <c r="BN7404" s="5" t="s">
        <v>781</v>
      </c>
      <c r="BO7404" s="5" t="s">
        <v>2986</v>
      </c>
      <c r="BU7404" s="5" t="s">
        <v>12712</v>
      </c>
      <c r="BV7404" s="5" t="s">
        <v>781</v>
      </c>
      <c r="BW7404" s="5" t="s">
        <v>2986</v>
      </c>
    </row>
    <row r="7405" spans="51:75" x14ac:dyDescent="0.3">
      <c r="AY7405" s="12" t="e">
        <f>VLOOKUP(C7405,#REF!, 2,FALSE)</f>
        <v>#REF!</v>
      </c>
      <c r="BM7405" s="5" t="s">
        <v>2208</v>
      </c>
      <c r="BN7405" s="5" t="s">
        <v>3010</v>
      </c>
      <c r="BO7405" s="5" t="s">
        <v>2986</v>
      </c>
      <c r="BU7405" s="5" t="s">
        <v>2208</v>
      </c>
      <c r="BV7405" s="5" t="s">
        <v>3010</v>
      </c>
      <c r="BW7405" s="5" t="s">
        <v>2986</v>
      </c>
    </row>
    <row r="7406" spans="51:75" x14ac:dyDescent="0.3">
      <c r="AY7406" s="12" t="e">
        <f>VLOOKUP(C7406,#REF!, 2,FALSE)</f>
        <v>#REF!</v>
      </c>
      <c r="BM7406" s="5" t="s">
        <v>12713</v>
      </c>
      <c r="BN7406" s="5" t="s">
        <v>3088</v>
      </c>
      <c r="BO7406" s="5" t="s">
        <v>12714</v>
      </c>
      <c r="BU7406" s="5" t="s">
        <v>12713</v>
      </c>
      <c r="BV7406" s="5" t="s">
        <v>3088</v>
      </c>
      <c r="BW7406" s="5" t="s">
        <v>12714</v>
      </c>
    </row>
    <row r="7407" spans="51:75" x14ac:dyDescent="0.3">
      <c r="AY7407" s="12" t="e">
        <f>VLOOKUP(C7407,#REF!, 2,FALSE)</f>
        <v>#REF!</v>
      </c>
      <c r="BM7407" s="5" t="s">
        <v>12715</v>
      </c>
      <c r="BN7407" s="5" t="s">
        <v>2986</v>
      </c>
      <c r="BO7407" s="5" t="s">
        <v>12716</v>
      </c>
      <c r="BU7407" s="5" t="s">
        <v>12715</v>
      </c>
      <c r="BV7407" s="5" t="s">
        <v>2986</v>
      </c>
      <c r="BW7407" s="5" t="s">
        <v>12716</v>
      </c>
    </row>
    <row r="7408" spans="51:75" x14ac:dyDescent="0.3">
      <c r="AY7408" s="12" t="e">
        <f>VLOOKUP(C7408,#REF!, 2,FALSE)</f>
        <v>#REF!</v>
      </c>
      <c r="BM7408" s="5" t="s">
        <v>12717</v>
      </c>
      <c r="BN7408" s="5" t="s">
        <v>734</v>
      </c>
      <c r="BO7408" s="5" t="s">
        <v>924</v>
      </c>
      <c r="BU7408" s="5" t="s">
        <v>12717</v>
      </c>
      <c r="BV7408" s="5" t="s">
        <v>734</v>
      </c>
      <c r="BW7408" s="5" t="s">
        <v>924</v>
      </c>
    </row>
    <row r="7409" spans="51:75" x14ac:dyDescent="0.3">
      <c r="AY7409" s="12" t="e">
        <f>VLOOKUP(C7409,#REF!, 2,FALSE)</f>
        <v>#REF!</v>
      </c>
      <c r="BM7409" s="5" t="s">
        <v>12718</v>
      </c>
      <c r="BN7409" s="5" t="s">
        <v>672</v>
      </c>
      <c r="BO7409" s="5" t="s">
        <v>5287</v>
      </c>
      <c r="BU7409" s="5" t="s">
        <v>12718</v>
      </c>
      <c r="BV7409" s="5" t="s">
        <v>672</v>
      </c>
      <c r="BW7409" s="5" t="s">
        <v>5287</v>
      </c>
    </row>
    <row r="7410" spans="51:75" x14ac:dyDescent="0.3">
      <c r="AY7410" s="12" t="e">
        <f>VLOOKUP(C7410,#REF!, 2,FALSE)</f>
        <v>#REF!</v>
      </c>
      <c r="BM7410" s="5" t="s">
        <v>2209</v>
      </c>
      <c r="BN7410" s="5" t="s">
        <v>3010</v>
      </c>
      <c r="BO7410" s="5" t="s">
        <v>12719</v>
      </c>
      <c r="BU7410" s="5" t="s">
        <v>2209</v>
      </c>
      <c r="BV7410" s="5" t="s">
        <v>3010</v>
      </c>
      <c r="BW7410" s="5" t="s">
        <v>12719</v>
      </c>
    </row>
    <row r="7411" spans="51:75" x14ac:dyDescent="0.3">
      <c r="AY7411" s="12" t="e">
        <f>VLOOKUP(C7411,#REF!, 2,FALSE)</f>
        <v>#REF!</v>
      </c>
      <c r="BM7411" s="5" t="s">
        <v>2210</v>
      </c>
      <c r="BN7411" s="5" t="s">
        <v>3010</v>
      </c>
      <c r="BO7411" s="5" t="s">
        <v>848</v>
      </c>
      <c r="BU7411" s="5" t="s">
        <v>2210</v>
      </c>
      <c r="BV7411" s="5" t="s">
        <v>3010</v>
      </c>
      <c r="BW7411" s="5" t="s">
        <v>848</v>
      </c>
    </row>
    <row r="7412" spans="51:75" x14ac:dyDescent="0.3">
      <c r="AY7412" s="12" t="e">
        <f>VLOOKUP(C7412,#REF!, 2,FALSE)</f>
        <v>#REF!</v>
      </c>
      <c r="BM7412" s="5" t="s">
        <v>12720</v>
      </c>
      <c r="BN7412" s="5" t="s">
        <v>3092</v>
      </c>
      <c r="BO7412" s="5" t="s">
        <v>12721</v>
      </c>
      <c r="BU7412" s="5" t="s">
        <v>12720</v>
      </c>
      <c r="BV7412" s="5" t="s">
        <v>3092</v>
      </c>
      <c r="BW7412" s="5" t="s">
        <v>12721</v>
      </c>
    </row>
    <row r="7413" spans="51:75" x14ac:dyDescent="0.3">
      <c r="AY7413" s="12" t="e">
        <f>VLOOKUP(C7413,#REF!, 2,FALSE)</f>
        <v>#REF!</v>
      </c>
      <c r="BM7413" s="5" t="s">
        <v>12722</v>
      </c>
      <c r="BN7413" s="5" t="s">
        <v>3010</v>
      </c>
      <c r="BO7413" s="5" t="s">
        <v>12723</v>
      </c>
      <c r="BU7413" s="5" t="s">
        <v>12722</v>
      </c>
      <c r="BV7413" s="5" t="s">
        <v>3010</v>
      </c>
      <c r="BW7413" s="5" t="s">
        <v>12723</v>
      </c>
    </row>
    <row r="7414" spans="51:75" x14ac:dyDescent="0.3">
      <c r="AY7414" s="12" t="e">
        <f>VLOOKUP(C7414,#REF!, 2,FALSE)</f>
        <v>#REF!</v>
      </c>
      <c r="BM7414" s="5" t="s">
        <v>2211</v>
      </c>
      <c r="BN7414" s="5" t="s">
        <v>3088</v>
      </c>
      <c r="BO7414" s="5" t="s">
        <v>12724</v>
      </c>
      <c r="BU7414" s="5" t="s">
        <v>2211</v>
      </c>
      <c r="BV7414" s="5" t="s">
        <v>3088</v>
      </c>
      <c r="BW7414" s="5" t="s">
        <v>12724</v>
      </c>
    </row>
    <row r="7415" spans="51:75" x14ac:dyDescent="0.3">
      <c r="AY7415" s="12" t="e">
        <f>VLOOKUP(C7415,#REF!, 2,FALSE)</f>
        <v>#REF!</v>
      </c>
      <c r="BM7415" s="5" t="s">
        <v>12725</v>
      </c>
      <c r="BN7415" s="5" t="s">
        <v>17000</v>
      </c>
      <c r="BO7415" s="5" t="s">
        <v>12726</v>
      </c>
      <c r="BU7415" s="5" t="s">
        <v>12725</v>
      </c>
      <c r="BV7415" s="5" t="s">
        <v>17000</v>
      </c>
      <c r="BW7415" s="5" t="s">
        <v>12726</v>
      </c>
    </row>
    <row r="7416" spans="51:75" x14ac:dyDescent="0.3">
      <c r="AY7416" s="12" t="e">
        <f>VLOOKUP(C7416,#REF!, 2,FALSE)</f>
        <v>#REF!</v>
      </c>
      <c r="BM7416" s="5" t="s">
        <v>12727</v>
      </c>
      <c r="BN7416" s="5" t="s">
        <v>3092</v>
      </c>
      <c r="BO7416" s="5" t="s">
        <v>12728</v>
      </c>
      <c r="BU7416" s="5" t="s">
        <v>12727</v>
      </c>
      <c r="BV7416" s="5" t="s">
        <v>3092</v>
      </c>
      <c r="BW7416" s="5" t="s">
        <v>12728</v>
      </c>
    </row>
    <row r="7417" spans="51:75" x14ac:dyDescent="0.3">
      <c r="AY7417" s="12" t="e">
        <f>VLOOKUP(C7417,#REF!, 2,FALSE)</f>
        <v>#REF!</v>
      </c>
      <c r="BM7417" s="5" t="s">
        <v>2212</v>
      </c>
      <c r="BN7417" s="5" t="s">
        <v>3092</v>
      </c>
      <c r="BO7417" s="5" t="s">
        <v>12729</v>
      </c>
      <c r="BU7417" s="5" t="s">
        <v>2212</v>
      </c>
      <c r="BV7417" s="5" t="s">
        <v>3092</v>
      </c>
      <c r="BW7417" s="5" t="s">
        <v>12729</v>
      </c>
    </row>
    <row r="7418" spans="51:75" x14ac:dyDescent="0.3">
      <c r="AY7418" s="12" t="e">
        <f>VLOOKUP(C7418,#REF!, 2,FALSE)</f>
        <v>#REF!</v>
      </c>
      <c r="BM7418" s="5" t="s">
        <v>12730</v>
      </c>
      <c r="BN7418" s="5" t="s">
        <v>3088</v>
      </c>
      <c r="BO7418" s="5" t="s">
        <v>1389</v>
      </c>
      <c r="BU7418" s="5" t="s">
        <v>12730</v>
      </c>
      <c r="BV7418" s="5" t="s">
        <v>3088</v>
      </c>
      <c r="BW7418" s="5" t="s">
        <v>1389</v>
      </c>
    </row>
    <row r="7419" spans="51:75" x14ac:dyDescent="0.3">
      <c r="AY7419" s="12" t="e">
        <f>VLOOKUP(C7419,#REF!, 2,FALSE)</f>
        <v>#REF!</v>
      </c>
      <c r="BM7419" s="5" t="s">
        <v>12731</v>
      </c>
      <c r="BN7419" s="5" t="s">
        <v>3092</v>
      </c>
      <c r="BO7419" s="5" t="s">
        <v>10048</v>
      </c>
      <c r="BU7419" s="5" t="s">
        <v>12731</v>
      </c>
      <c r="BV7419" s="5" t="s">
        <v>3092</v>
      </c>
      <c r="BW7419" s="5" t="s">
        <v>10048</v>
      </c>
    </row>
    <row r="7420" spans="51:75" x14ac:dyDescent="0.3">
      <c r="AY7420" s="12" t="e">
        <f>VLOOKUP(C7420,#REF!, 2,FALSE)</f>
        <v>#REF!</v>
      </c>
      <c r="BM7420" s="5" t="s">
        <v>12732</v>
      </c>
      <c r="BN7420" s="5" t="s">
        <v>786</v>
      </c>
      <c r="BO7420" s="5" t="s">
        <v>2986</v>
      </c>
      <c r="BU7420" s="5" t="s">
        <v>12732</v>
      </c>
      <c r="BV7420" s="5" t="s">
        <v>786</v>
      </c>
      <c r="BW7420" s="5" t="s">
        <v>2986</v>
      </c>
    </row>
    <row r="7421" spans="51:75" x14ac:dyDescent="0.3">
      <c r="AY7421" s="12" t="e">
        <f>VLOOKUP(C7421,#REF!, 2,FALSE)</f>
        <v>#REF!</v>
      </c>
      <c r="BM7421" s="5" t="s">
        <v>12733</v>
      </c>
      <c r="BN7421" s="5" t="s">
        <v>802</v>
      </c>
      <c r="BO7421" s="5" t="s">
        <v>2986</v>
      </c>
      <c r="BU7421" s="5" t="s">
        <v>12733</v>
      </c>
      <c r="BV7421" s="5" t="s">
        <v>802</v>
      </c>
      <c r="BW7421" s="5" t="s">
        <v>2986</v>
      </c>
    </row>
    <row r="7422" spans="51:75" x14ac:dyDescent="0.3">
      <c r="AY7422" s="12" t="e">
        <f>VLOOKUP(C7422,#REF!, 2,FALSE)</f>
        <v>#REF!</v>
      </c>
      <c r="BM7422" s="5" t="s">
        <v>12734</v>
      </c>
      <c r="BN7422" s="5" t="s">
        <v>3088</v>
      </c>
      <c r="BO7422" s="5" t="s">
        <v>2373</v>
      </c>
      <c r="BU7422" s="5" t="s">
        <v>12734</v>
      </c>
      <c r="BV7422" s="5" t="s">
        <v>3088</v>
      </c>
      <c r="BW7422" s="5" t="s">
        <v>2373</v>
      </c>
    </row>
    <row r="7423" spans="51:75" x14ac:dyDescent="0.3">
      <c r="AY7423" s="12" t="e">
        <f>VLOOKUP(C7423,#REF!, 2,FALSE)</f>
        <v>#REF!</v>
      </c>
      <c r="BM7423" s="5" t="s">
        <v>12735</v>
      </c>
      <c r="BN7423" s="5" t="s">
        <v>628</v>
      </c>
      <c r="BO7423" s="5" t="s">
        <v>2986</v>
      </c>
      <c r="BU7423" s="5" t="s">
        <v>12735</v>
      </c>
      <c r="BV7423" s="5" t="s">
        <v>628</v>
      </c>
      <c r="BW7423" s="5" t="s">
        <v>2986</v>
      </c>
    </row>
    <row r="7424" spans="51:75" x14ac:dyDescent="0.3">
      <c r="AY7424" s="12" t="e">
        <f>VLOOKUP(C7424,#REF!, 2,FALSE)</f>
        <v>#REF!</v>
      </c>
      <c r="BM7424" s="5" t="s">
        <v>12737</v>
      </c>
      <c r="BN7424" s="5" t="s">
        <v>802</v>
      </c>
      <c r="BO7424" s="5" t="s">
        <v>9497</v>
      </c>
      <c r="BU7424" s="5" t="s">
        <v>12737</v>
      </c>
      <c r="BV7424" s="5" t="s">
        <v>802</v>
      </c>
      <c r="BW7424" s="5" t="s">
        <v>9497</v>
      </c>
    </row>
    <row r="7425" spans="51:75" x14ac:dyDescent="0.3">
      <c r="AY7425" s="12" t="e">
        <f>VLOOKUP(C7425,#REF!, 2,FALSE)</f>
        <v>#REF!</v>
      </c>
      <c r="BM7425" s="5" t="s">
        <v>12738</v>
      </c>
      <c r="BN7425" s="5" t="s">
        <v>3010</v>
      </c>
      <c r="BO7425" s="5" t="s">
        <v>7803</v>
      </c>
      <c r="BU7425" s="5" t="s">
        <v>12738</v>
      </c>
      <c r="BV7425" s="5" t="s">
        <v>3010</v>
      </c>
      <c r="BW7425" s="5" t="s">
        <v>7803</v>
      </c>
    </row>
    <row r="7426" spans="51:75" x14ac:dyDescent="0.3">
      <c r="AY7426" s="12" t="e">
        <f>VLOOKUP(C7426,#REF!, 2,FALSE)</f>
        <v>#REF!</v>
      </c>
      <c r="BM7426" s="5" t="s">
        <v>12739</v>
      </c>
      <c r="BN7426" s="5" t="s">
        <v>2982</v>
      </c>
      <c r="BO7426" s="5" t="s">
        <v>2986</v>
      </c>
      <c r="BU7426" s="5" t="s">
        <v>12739</v>
      </c>
      <c r="BV7426" s="5" t="s">
        <v>2982</v>
      </c>
      <c r="BW7426" s="5" t="s">
        <v>2986</v>
      </c>
    </row>
    <row r="7427" spans="51:75" x14ac:dyDescent="0.3">
      <c r="AY7427" s="12" t="e">
        <f>VLOOKUP(C7427,#REF!, 2,FALSE)</f>
        <v>#REF!</v>
      </c>
      <c r="BM7427" s="5" t="s">
        <v>12740</v>
      </c>
      <c r="BN7427" s="5" t="s">
        <v>1142</v>
      </c>
      <c r="BO7427" s="5" t="s">
        <v>4805</v>
      </c>
      <c r="BU7427" s="5" t="s">
        <v>12740</v>
      </c>
      <c r="BV7427" s="5" t="s">
        <v>1142</v>
      </c>
      <c r="BW7427" s="5" t="s">
        <v>4805</v>
      </c>
    </row>
    <row r="7428" spans="51:75" x14ac:dyDescent="0.3">
      <c r="AY7428" s="12" t="e">
        <f>VLOOKUP(C7428,#REF!, 2,FALSE)</f>
        <v>#REF!</v>
      </c>
      <c r="BM7428" s="5" t="s">
        <v>12741</v>
      </c>
      <c r="BN7428" s="5" t="s">
        <v>3092</v>
      </c>
      <c r="BO7428" s="5" t="s">
        <v>12742</v>
      </c>
      <c r="BU7428" s="5" t="s">
        <v>12741</v>
      </c>
      <c r="BV7428" s="5" t="s">
        <v>3092</v>
      </c>
      <c r="BW7428" s="5" t="s">
        <v>12742</v>
      </c>
    </row>
    <row r="7429" spans="51:75" x14ac:dyDescent="0.3">
      <c r="AY7429" s="12" t="e">
        <f>VLOOKUP(C7429,#REF!, 2,FALSE)</f>
        <v>#REF!</v>
      </c>
      <c r="BM7429" s="5" t="s">
        <v>12743</v>
      </c>
      <c r="BN7429" s="5" t="s">
        <v>3010</v>
      </c>
      <c r="BO7429" s="5" t="s">
        <v>10609</v>
      </c>
      <c r="BU7429" s="5" t="s">
        <v>12743</v>
      </c>
      <c r="BV7429" s="5" t="s">
        <v>3010</v>
      </c>
      <c r="BW7429" s="5" t="s">
        <v>10609</v>
      </c>
    </row>
    <row r="7430" spans="51:75" x14ac:dyDescent="0.3">
      <c r="AY7430" s="12" t="e">
        <f>VLOOKUP(C7430,#REF!, 2,FALSE)</f>
        <v>#REF!</v>
      </c>
      <c r="BM7430" s="5" t="s">
        <v>12744</v>
      </c>
      <c r="BN7430" s="5" t="s">
        <v>3010</v>
      </c>
      <c r="BO7430" s="5" t="s">
        <v>10609</v>
      </c>
      <c r="BU7430" s="5" t="s">
        <v>12744</v>
      </c>
      <c r="BV7430" s="5" t="s">
        <v>3010</v>
      </c>
      <c r="BW7430" s="5" t="s">
        <v>10609</v>
      </c>
    </row>
    <row r="7431" spans="51:75" x14ac:dyDescent="0.3">
      <c r="AY7431" s="12" t="e">
        <f>VLOOKUP(C7431,#REF!, 2,FALSE)</f>
        <v>#REF!</v>
      </c>
      <c r="BM7431" s="5" t="s">
        <v>12745</v>
      </c>
      <c r="BN7431" s="5" t="s">
        <v>3050</v>
      </c>
      <c r="BO7431" s="5" t="s">
        <v>12746</v>
      </c>
      <c r="BU7431" s="5" t="s">
        <v>12745</v>
      </c>
      <c r="BV7431" s="5" t="s">
        <v>3050</v>
      </c>
      <c r="BW7431" s="5" t="s">
        <v>12746</v>
      </c>
    </row>
    <row r="7432" spans="51:75" x14ac:dyDescent="0.3">
      <c r="AY7432" s="12" t="e">
        <f>VLOOKUP(C7432,#REF!, 2,FALSE)</f>
        <v>#REF!</v>
      </c>
      <c r="BM7432" s="5" t="s">
        <v>12747</v>
      </c>
      <c r="BN7432" s="5" t="s">
        <v>3088</v>
      </c>
      <c r="BO7432" s="5" t="s">
        <v>6394</v>
      </c>
      <c r="BU7432" s="5" t="s">
        <v>12747</v>
      </c>
      <c r="BV7432" s="5" t="s">
        <v>3088</v>
      </c>
      <c r="BW7432" s="5" t="s">
        <v>6394</v>
      </c>
    </row>
    <row r="7433" spans="51:75" x14ac:dyDescent="0.3">
      <c r="AY7433" s="12" t="e">
        <f>VLOOKUP(C7433,#REF!, 2,FALSE)</f>
        <v>#REF!</v>
      </c>
      <c r="BM7433" s="5" t="s">
        <v>12748</v>
      </c>
      <c r="BN7433" s="5" t="s">
        <v>3088</v>
      </c>
      <c r="BO7433" s="5" t="s">
        <v>1965</v>
      </c>
      <c r="BU7433" s="5" t="s">
        <v>12748</v>
      </c>
      <c r="BV7433" s="5" t="s">
        <v>3088</v>
      </c>
      <c r="BW7433" s="5" t="s">
        <v>1965</v>
      </c>
    </row>
    <row r="7434" spans="51:75" x14ac:dyDescent="0.3">
      <c r="AY7434" s="12" t="e">
        <f>VLOOKUP(C7434,#REF!, 2,FALSE)</f>
        <v>#REF!</v>
      </c>
      <c r="BM7434" s="5" t="s">
        <v>12749</v>
      </c>
      <c r="BN7434" s="5" t="s">
        <v>786</v>
      </c>
      <c r="BO7434" s="5" t="s">
        <v>2986</v>
      </c>
      <c r="BU7434" s="5" t="s">
        <v>12749</v>
      </c>
      <c r="BV7434" s="5" t="s">
        <v>786</v>
      </c>
      <c r="BW7434" s="5" t="s">
        <v>2986</v>
      </c>
    </row>
    <row r="7435" spans="51:75" x14ac:dyDescent="0.3">
      <c r="AY7435" s="12" t="e">
        <f>VLOOKUP(C7435,#REF!, 2,FALSE)</f>
        <v>#REF!</v>
      </c>
      <c r="BM7435" s="5" t="s">
        <v>12750</v>
      </c>
      <c r="BN7435" s="5" t="s">
        <v>3010</v>
      </c>
      <c r="BO7435" s="5" t="s">
        <v>2177</v>
      </c>
      <c r="BU7435" s="5" t="s">
        <v>12750</v>
      </c>
      <c r="BV7435" s="5" t="s">
        <v>3010</v>
      </c>
      <c r="BW7435" s="5" t="s">
        <v>2177</v>
      </c>
    </row>
    <row r="7436" spans="51:75" x14ac:dyDescent="0.3">
      <c r="AY7436" s="12" t="e">
        <f>VLOOKUP(C7436,#REF!, 2,FALSE)</f>
        <v>#REF!</v>
      </c>
      <c r="BM7436" s="5" t="s">
        <v>12751</v>
      </c>
      <c r="BN7436" s="5" t="s">
        <v>3092</v>
      </c>
      <c r="BO7436" s="5" t="s">
        <v>12752</v>
      </c>
      <c r="BU7436" s="5" t="s">
        <v>12751</v>
      </c>
      <c r="BV7436" s="5" t="s">
        <v>3092</v>
      </c>
      <c r="BW7436" s="5" t="s">
        <v>12752</v>
      </c>
    </row>
    <row r="7437" spans="51:75" x14ac:dyDescent="0.3">
      <c r="AY7437" s="12" t="e">
        <f>VLOOKUP(C7437,#REF!, 2,FALSE)</f>
        <v>#REF!</v>
      </c>
      <c r="BM7437" s="5" t="s">
        <v>12753</v>
      </c>
      <c r="BN7437" s="5" t="s">
        <v>3010</v>
      </c>
      <c r="BO7437" s="5" t="s">
        <v>12752</v>
      </c>
      <c r="BU7437" s="5" t="s">
        <v>12753</v>
      </c>
      <c r="BV7437" s="5" t="s">
        <v>3010</v>
      </c>
      <c r="BW7437" s="5" t="s">
        <v>12752</v>
      </c>
    </row>
    <row r="7438" spans="51:75" x14ac:dyDescent="0.3">
      <c r="AY7438" s="12" t="e">
        <f>VLOOKUP(C7438,#REF!, 2,FALSE)</f>
        <v>#REF!</v>
      </c>
      <c r="BM7438" s="5" t="s">
        <v>12754</v>
      </c>
      <c r="BN7438" s="5" t="s">
        <v>3010</v>
      </c>
      <c r="BO7438" s="5" t="s">
        <v>1387</v>
      </c>
      <c r="BU7438" s="5" t="s">
        <v>12754</v>
      </c>
      <c r="BV7438" s="5" t="s">
        <v>3010</v>
      </c>
      <c r="BW7438" s="5" t="s">
        <v>1387</v>
      </c>
    </row>
    <row r="7439" spans="51:75" x14ac:dyDescent="0.3">
      <c r="AY7439" s="12" t="e">
        <f>VLOOKUP(C7439,#REF!, 2,FALSE)</f>
        <v>#REF!</v>
      </c>
      <c r="BM7439" s="5" t="s">
        <v>12755</v>
      </c>
      <c r="BN7439" s="5" t="s">
        <v>3092</v>
      </c>
      <c r="BO7439" s="5" t="s">
        <v>9558</v>
      </c>
      <c r="BU7439" s="5" t="s">
        <v>12755</v>
      </c>
      <c r="BV7439" s="5" t="s">
        <v>3092</v>
      </c>
      <c r="BW7439" s="5" t="s">
        <v>9558</v>
      </c>
    </row>
    <row r="7440" spans="51:75" x14ac:dyDescent="0.3">
      <c r="AY7440" s="12" t="e">
        <f>VLOOKUP(C7440,#REF!, 2,FALSE)</f>
        <v>#REF!</v>
      </c>
      <c r="BM7440" s="5" t="s">
        <v>12756</v>
      </c>
      <c r="BN7440" s="5" t="s">
        <v>3007</v>
      </c>
      <c r="BO7440" s="5" t="s">
        <v>2986</v>
      </c>
      <c r="BU7440" s="5" t="s">
        <v>12756</v>
      </c>
      <c r="BV7440" s="5" t="s">
        <v>3007</v>
      </c>
      <c r="BW7440" s="5" t="s">
        <v>2986</v>
      </c>
    </row>
    <row r="7441" spans="51:75" x14ac:dyDescent="0.3">
      <c r="AY7441" s="12" t="e">
        <f>VLOOKUP(C7441,#REF!, 2,FALSE)</f>
        <v>#REF!</v>
      </c>
      <c r="BM7441" s="5" t="s">
        <v>12757</v>
      </c>
      <c r="BN7441" s="5" t="s">
        <v>3261</v>
      </c>
      <c r="BO7441" s="5" t="s">
        <v>1382</v>
      </c>
      <c r="BU7441" s="5" t="s">
        <v>12757</v>
      </c>
      <c r="BV7441" s="5" t="s">
        <v>3261</v>
      </c>
      <c r="BW7441" s="5" t="s">
        <v>1382</v>
      </c>
    </row>
    <row r="7442" spans="51:75" x14ac:dyDescent="0.3">
      <c r="AY7442" s="12" t="e">
        <f>VLOOKUP(C7442,#REF!, 2,FALSE)</f>
        <v>#REF!</v>
      </c>
      <c r="BM7442" s="5" t="s">
        <v>12758</v>
      </c>
      <c r="BN7442" s="5" t="s">
        <v>3010</v>
      </c>
      <c r="BO7442" s="5" t="s">
        <v>2986</v>
      </c>
      <c r="BU7442" s="5" t="s">
        <v>12758</v>
      </c>
      <c r="BV7442" s="5" t="s">
        <v>3010</v>
      </c>
      <c r="BW7442" s="5" t="s">
        <v>2986</v>
      </c>
    </row>
    <row r="7443" spans="51:75" x14ac:dyDescent="0.3">
      <c r="AY7443" s="12" t="e">
        <f>VLOOKUP(C7443,#REF!, 2,FALSE)</f>
        <v>#REF!</v>
      </c>
      <c r="BM7443" s="5" t="s">
        <v>12759</v>
      </c>
      <c r="BN7443" s="5" t="s">
        <v>619</v>
      </c>
      <c r="BO7443" s="5" t="s">
        <v>2986</v>
      </c>
      <c r="BU7443" s="5" t="s">
        <v>12759</v>
      </c>
      <c r="BV7443" s="5" t="s">
        <v>619</v>
      </c>
      <c r="BW7443" s="5" t="s">
        <v>2986</v>
      </c>
    </row>
    <row r="7444" spans="51:75" x14ac:dyDescent="0.3">
      <c r="AY7444" s="12" t="e">
        <f>VLOOKUP(C7444,#REF!, 2,FALSE)</f>
        <v>#REF!</v>
      </c>
      <c r="BM7444" s="5" t="s">
        <v>12760</v>
      </c>
      <c r="BN7444" s="5" t="s">
        <v>3010</v>
      </c>
      <c r="BO7444" s="5" t="s">
        <v>1612</v>
      </c>
      <c r="BU7444" s="5" t="s">
        <v>12760</v>
      </c>
      <c r="BV7444" s="5" t="s">
        <v>3010</v>
      </c>
      <c r="BW7444" s="5" t="s">
        <v>1612</v>
      </c>
    </row>
    <row r="7445" spans="51:75" x14ac:dyDescent="0.3">
      <c r="AY7445" s="12" t="e">
        <f>VLOOKUP(C7445,#REF!, 2,FALSE)</f>
        <v>#REF!</v>
      </c>
      <c r="BM7445" s="5" t="s">
        <v>12761</v>
      </c>
      <c r="BN7445" s="5" t="s">
        <v>3088</v>
      </c>
      <c r="BO7445" s="5" t="s">
        <v>2879</v>
      </c>
      <c r="BU7445" s="5" t="s">
        <v>12761</v>
      </c>
      <c r="BV7445" s="5" t="s">
        <v>3088</v>
      </c>
      <c r="BW7445" s="5" t="s">
        <v>2879</v>
      </c>
    </row>
    <row r="7446" spans="51:75" x14ac:dyDescent="0.3">
      <c r="AY7446" s="12" t="e">
        <f>VLOOKUP(C7446,#REF!, 2,FALSE)</f>
        <v>#REF!</v>
      </c>
      <c r="BM7446" s="5" t="s">
        <v>12762</v>
      </c>
      <c r="BN7446" s="5" t="s">
        <v>3092</v>
      </c>
      <c r="BO7446" s="5" t="s">
        <v>7252</v>
      </c>
      <c r="BU7446" s="5" t="s">
        <v>12762</v>
      </c>
      <c r="BV7446" s="5" t="s">
        <v>3092</v>
      </c>
      <c r="BW7446" s="5" t="s">
        <v>7252</v>
      </c>
    </row>
    <row r="7447" spans="51:75" x14ac:dyDescent="0.3">
      <c r="AY7447" s="12" t="e">
        <f>VLOOKUP(C7447,#REF!, 2,FALSE)</f>
        <v>#REF!</v>
      </c>
      <c r="BM7447" s="5" t="s">
        <v>12763</v>
      </c>
      <c r="BN7447" s="5" t="s">
        <v>3007</v>
      </c>
      <c r="BO7447" s="5" t="s">
        <v>12764</v>
      </c>
      <c r="BU7447" s="5" t="s">
        <v>12763</v>
      </c>
      <c r="BV7447" s="5" t="s">
        <v>3007</v>
      </c>
      <c r="BW7447" s="5" t="s">
        <v>12764</v>
      </c>
    </row>
    <row r="7448" spans="51:75" x14ac:dyDescent="0.3">
      <c r="AY7448" s="12" t="e">
        <f>VLOOKUP(C7448,#REF!, 2,FALSE)</f>
        <v>#REF!</v>
      </c>
      <c r="BM7448" s="5" t="s">
        <v>12765</v>
      </c>
      <c r="BN7448" s="5" t="s">
        <v>3088</v>
      </c>
      <c r="BO7448" s="5" t="s">
        <v>6718</v>
      </c>
      <c r="BU7448" s="5" t="s">
        <v>12765</v>
      </c>
      <c r="BV7448" s="5" t="s">
        <v>3088</v>
      </c>
      <c r="BW7448" s="5" t="s">
        <v>6718</v>
      </c>
    </row>
    <row r="7449" spans="51:75" x14ac:dyDescent="0.3">
      <c r="AY7449" s="12" t="e">
        <f>VLOOKUP(C7449,#REF!, 2,FALSE)</f>
        <v>#REF!</v>
      </c>
      <c r="BM7449" s="5" t="s">
        <v>12766</v>
      </c>
      <c r="BN7449" s="5" t="s">
        <v>806</v>
      </c>
      <c r="BO7449" s="5" t="s">
        <v>2986</v>
      </c>
      <c r="BU7449" s="5" t="s">
        <v>12766</v>
      </c>
      <c r="BV7449" s="5" t="s">
        <v>806</v>
      </c>
      <c r="BW7449" s="5" t="s">
        <v>2986</v>
      </c>
    </row>
    <row r="7450" spans="51:75" x14ac:dyDescent="0.3">
      <c r="AY7450" s="12" t="e">
        <f>VLOOKUP(C7450,#REF!, 2,FALSE)</f>
        <v>#REF!</v>
      </c>
      <c r="BM7450" s="5" t="s">
        <v>12767</v>
      </c>
      <c r="BN7450" s="5" t="s">
        <v>3007</v>
      </c>
      <c r="BO7450" s="5" t="s">
        <v>12768</v>
      </c>
      <c r="BU7450" s="5" t="s">
        <v>12767</v>
      </c>
      <c r="BV7450" s="5" t="s">
        <v>3007</v>
      </c>
      <c r="BW7450" s="5" t="s">
        <v>12768</v>
      </c>
    </row>
    <row r="7451" spans="51:75" x14ac:dyDescent="0.3">
      <c r="AY7451" s="12" t="e">
        <f>VLOOKUP(C7451,#REF!, 2,FALSE)</f>
        <v>#REF!</v>
      </c>
      <c r="BM7451" s="5" t="s">
        <v>12769</v>
      </c>
      <c r="BN7451" s="5" t="s">
        <v>3010</v>
      </c>
      <c r="BO7451" s="5" t="s">
        <v>2986</v>
      </c>
      <c r="BU7451" s="5" t="s">
        <v>12769</v>
      </c>
      <c r="BV7451" s="5" t="s">
        <v>3010</v>
      </c>
      <c r="BW7451" s="5" t="s">
        <v>2986</v>
      </c>
    </row>
    <row r="7452" spans="51:75" x14ac:dyDescent="0.3">
      <c r="AY7452" s="12" t="e">
        <f>VLOOKUP(C7452,#REF!, 2,FALSE)</f>
        <v>#REF!</v>
      </c>
      <c r="BM7452" s="5" t="s">
        <v>12770</v>
      </c>
      <c r="BN7452" s="5" t="s">
        <v>642</v>
      </c>
      <c r="BO7452" s="5" t="s">
        <v>2986</v>
      </c>
      <c r="BU7452" s="5" t="s">
        <v>12770</v>
      </c>
      <c r="BV7452" s="5" t="s">
        <v>642</v>
      </c>
      <c r="BW7452" s="5" t="s">
        <v>2986</v>
      </c>
    </row>
    <row r="7453" spans="51:75" x14ac:dyDescent="0.3">
      <c r="AY7453" s="12" t="e">
        <f>VLOOKUP(C7453,#REF!, 2,FALSE)</f>
        <v>#REF!</v>
      </c>
      <c r="BM7453" s="5" t="s">
        <v>12771</v>
      </c>
      <c r="BN7453" s="5" t="s">
        <v>3088</v>
      </c>
      <c r="BO7453" s="5" t="s">
        <v>2986</v>
      </c>
      <c r="BU7453" s="5" t="s">
        <v>12771</v>
      </c>
      <c r="BV7453" s="5" t="s">
        <v>3088</v>
      </c>
      <c r="BW7453" s="5" t="s">
        <v>2986</v>
      </c>
    </row>
    <row r="7454" spans="51:75" x14ac:dyDescent="0.3">
      <c r="AY7454" s="12" t="e">
        <f>VLOOKUP(C7454,#REF!, 2,FALSE)</f>
        <v>#REF!</v>
      </c>
      <c r="BM7454" s="5" t="s">
        <v>12772</v>
      </c>
      <c r="BN7454" s="5" t="s">
        <v>3050</v>
      </c>
      <c r="BO7454" s="5" t="s">
        <v>2986</v>
      </c>
      <c r="BU7454" s="5" t="s">
        <v>12772</v>
      </c>
      <c r="BV7454" s="5" t="s">
        <v>3050</v>
      </c>
      <c r="BW7454" s="5" t="s">
        <v>2986</v>
      </c>
    </row>
    <row r="7455" spans="51:75" x14ac:dyDescent="0.3">
      <c r="AY7455" s="12" t="e">
        <f>VLOOKUP(C7455,#REF!, 2,FALSE)</f>
        <v>#REF!</v>
      </c>
      <c r="BM7455" s="5" t="s">
        <v>12773</v>
      </c>
      <c r="BN7455" s="5" t="s">
        <v>3088</v>
      </c>
      <c r="BO7455" s="5" t="s">
        <v>6181</v>
      </c>
      <c r="BU7455" s="5" t="s">
        <v>12773</v>
      </c>
      <c r="BV7455" s="5" t="s">
        <v>3088</v>
      </c>
      <c r="BW7455" s="5" t="s">
        <v>6181</v>
      </c>
    </row>
    <row r="7456" spans="51:75" x14ac:dyDescent="0.3">
      <c r="AY7456" s="12" t="e">
        <f>VLOOKUP(C7456,#REF!, 2,FALSE)</f>
        <v>#REF!</v>
      </c>
      <c r="BM7456" s="5" t="s">
        <v>12774</v>
      </c>
      <c r="BN7456" s="5" t="s">
        <v>3007</v>
      </c>
      <c r="BO7456" s="5" t="s">
        <v>2986</v>
      </c>
      <c r="BU7456" s="5" t="s">
        <v>12774</v>
      </c>
      <c r="BV7456" s="5" t="s">
        <v>3007</v>
      </c>
      <c r="BW7456" s="5" t="s">
        <v>2986</v>
      </c>
    </row>
    <row r="7457" spans="51:75" x14ac:dyDescent="0.3">
      <c r="AY7457" s="12" t="e">
        <f>VLOOKUP(C7457,#REF!, 2,FALSE)</f>
        <v>#REF!</v>
      </c>
      <c r="BM7457" s="5" t="s">
        <v>12775</v>
      </c>
      <c r="BN7457" s="5" t="s">
        <v>3088</v>
      </c>
      <c r="BO7457" s="5" t="s">
        <v>2015</v>
      </c>
      <c r="BU7457" s="5" t="s">
        <v>12775</v>
      </c>
      <c r="BV7457" s="5" t="s">
        <v>3088</v>
      </c>
      <c r="BW7457" s="5" t="s">
        <v>2015</v>
      </c>
    </row>
    <row r="7458" spans="51:75" x14ac:dyDescent="0.3">
      <c r="AY7458" s="12" t="e">
        <f>VLOOKUP(C7458,#REF!, 2,FALSE)</f>
        <v>#REF!</v>
      </c>
      <c r="BM7458" s="5" t="s">
        <v>12776</v>
      </c>
      <c r="BN7458" s="5" t="s">
        <v>1345</v>
      </c>
      <c r="BO7458" s="5" t="s">
        <v>7254</v>
      </c>
      <c r="BU7458" s="5" t="s">
        <v>12776</v>
      </c>
      <c r="BV7458" s="5" t="s">
        <v>1345</v>
      </c>
      <c r="BW7458" s="5" t="s">
        <v>7254</v>
      </c>
    </row>
    <row r="7459" spans="51:75" x14ac:dyDescent="0.3">
      <c r="AY7459" s="12" t="e">
        <f>VLOOKUP(C7459,#REF!, 2,FALSE)</f>
        <v>#REF!</v>
      </c>
      <c r="BM7459" s="5" t="s">
        <v>12777</v>
      </c>
      <c r="BN7459" s="5" t="s">
        <v>630</v>
      </c>
      <c r="BO7459" s="5" t="s">
        <v>2986</v>
      </c>
      <c r="BU7459" s="5" t="s">
        <v>12777</v>
      </c>
      <c r="BV7459" s="5" t="s">
        <v>630</v>
      </c>
      <c r="BW7459" s="5" t="s">
        <v>2986</v>
      </c>
    </row>
    <row r="7460" spans="51:75" x14ac:dyDescent="0.3">
      <c r="AY7460" s="12" t="e">
        <f>VLOOKUP(C7460,#REF!, 2,FALSE)</f>
        <v>#REF!</v>
      </c>
      <c r="BM7460" s="5" t="s">
        <v>12778</v>
      </c>
      <c r="BN7460" s="5" t="s">
        <v>1142</v>
      </c>
      <c r="BO7460" s="5" t="s">
        <v>12621</v>
      </c>
      <c r="BU7460" s="5" t="s">
        <v>12778</v>
      </c>
      <c r="BV7460" s="5" t="s">
        <v>1142</v>
      </c>
      <c r="BW7460" s="5" t="s">
        <v>12621</v>
      </c>
    </row>
    <row r="7461" spans="51:75" x14ac:dyDescent="0.3">
      <c r="AY7461" s="12" t="e">
        <f>VLOOKUP(C7461,#REF!, 2,FALSE)</f>
        <v>#REF!</v>
      </c>
      <c r="BM7461" s="5" t="s">
        <v>12780</v>
      </c>
      <c r="BN7461" s="5" t="s">
        <v>706</v>
      </c>
      <c r="BO7461" s="5" t="s">
        <v>12781</v>
      </c>
      <c r="BU7461" s="5" t="s">
        <v>12780</v>
      </c>
      <c r="BV7461" s="5" t="s">
        <v>706</v>
      </c>
      <c r="BW7461" s="5" t="s">
        <v>12781</v>
      </c>
    </row>
    <row r="7462" spans="51:75" x14ac:dyDescent="0.3">
      <c r="AY7462" s="12" t="e">
        <f>VLOOKUP(C7462,#REF!, 2,FALSE)</f>
        <v>#REF!</v>
      </c>
      <c r="BM7462" s="5" t="s">
        <v>12782</v>
      </c>
      <c r="BN7462" s="5" t="s">
        <v>3010</v>
      </c>
      <c r="BO7462" s="5" t="s">
        <v>11567</v>
      </c>
      <c r="BU7462" s="5" t="s">
        <v>12782</v>
      </c>
      <c r="BV7462" s="5" t="s">
        <v>3010</v>
      </c>
      <c r="BW7462" s="5" t="s">
        <v>11567</v>
      </c>
    </row>
    <row r="7463" spans="51:75" x14ac:dyDescent="0.3">
      <c r="AY7463" s="12" t="e">
        <f>VLOOKUP(C7463,#REF!, 2,FALSE)</f>
        <v>#REF!</v>
      </c>
      <c r="BM7463" s="5" t="s">
        <v>12783</v>
      </c>
      <c r="BN7463" s="5" t="s">
        <v>3102</v>
      </c>
      <c r="BO7463" s="5" t="s">
        <v>1063</v>
      </c>
      <c r="BU7463" s="5" t="s">
        <v>12783</v>
      </c>
      <c r="BV7463" s="5" t="s">
        <v>3102</v>
      </c>
      <c r="BW7463" s="5" t="s">
        <v>1063</v>
      </c>
    </row>
    <row r="7464" spans="51:75" x14ac:dyDescent="0.3">
      <c r="AY7464" s="12" t="e">
        <f>VLOOKUP(C7464,#REF!, 2,FALSE)</f>
        <v>#REF!</v>
      </c>
      <c r="BM7464" s="5" t="s">
        <v>12784</v>
      </c>
      <c r="BN7464" s="5" t="s">
        <v>774</v>
      </c>
      <c r="BO7464" s="5" t="s">
        <v>10403</v>
      </c>
      <c r="BU7464" s="5" t="s">
        <v>12784</v>
      </c>
      <c r="BV7464" s="5" t="s">
        <v>774</v>
      </c>
      <c r="BW7464" s="5" t="s">
        <v>10403</v>
      </c>
    </row>
    <row r="7465" spans="51:75" x14ac:dyDescent="0.3">
      <c r="AY7465" s="12" t="e">
        <f>VLOOKUP(C7465,#REF!, 2,FALSE)</f>
        <v>#REF!</v>
      </c>
      <c r="BM7465" s="5" t="s">
        <v>12785</v>
      </c>
      <c r="BN7465" s="5" t="s">
        <v>3007</v>
      </c>
      <c r="BO7465" s="5" t="s">
        <v>2986</v>
      </c>
      <c r="BU7465" s="5" t="s">
        <v>12785</v>
      </c>
      <c r="BV7465" s="5" t="s">
        <v>3007</v>
      </c>
      <c r="BW7465" s="5" t="s">
        <v>2986</v>
      </c>
    </row>
    <row r="7466" spans="51:75" x14ac:dyDescent="0.3">
      <c r="AY7466" s="12" t="e">
        <f>VLOOKUP(C7466,#REF!, 2,FALSE)</f>
        <v>#REF!</v>
      </c>
      <c r="BM7466" s="5" t="s">
        <v>12786</v>
      </c>
      <c r="BN7466" s="5" t="s">
        <v>3007</v>
      </c>
      <c r="BO7466" s="5" t="s">
        <v>12787</v>
      </c>
      <c r="BU7466" s="5" t="s">
        <v>12786</v>
      </c>
      <c r="BV7466" s="5" t="s">
        <v>3007</v>
      </c>
      <c r="BW7466" s="5" t="s">
        <v>12787</v>
      </c>
    </row>
    <row r="7467" spans="51:75" x14ac:dyDescent="0.3">
      <c r="AY7467" s="12" t="e">
        <f>VLOOKUP(C7467,#REF!, 2,FALSE)</f>
        <v>#REF!</v>
      </c>
      <c r="BM7467" s="5" t="s">
        <v>12788</v>
      </c>
      <c r="BN7467" s="5" t="s">
        <v>666</v>
      </c>
      <c r="BO7467" s="5" t="s">
        <v>2986</v>
      </c>
      <c r="BU7467" s="5" t="s">
        <v>12788</v>
      </c>
      <c r="BV7467" s="5" t="s">
        <v>666</v>
      </c>
      <c r="BW7467" s="5" t="s">
        <v>2986</v>
      </c>
    </row>
    <row r="7468" spans="51:75" x14ac:dyDescent="0.3">
      <c r="AY7468" s="12" t="e">
        <f>VLOOKUP(C7468,#REF!, 2,FALSE)</f>
        <v>#REF!</v>
      </c>
      <c r="BM7468" s="5" t="s">
        <v>12789</v>
      </c>
      <c r="BN7468" s="5" t="s">
        <v>3007</v>
      </c>
      <c r="BO7468" s="5" t="s">
        <v>1014</v>
      </c>
      <c r="BU7468" s="5" t="s">
        <v>12789</v>
      </c>
      <c r="BV7468" s="5" t="s">
        <v>3007</v>
      </c>
      <c r="BW7468" s="5" t="s">
        <v>1014</v>
      </c>
    </row>
    <row r="7469" spans="51:75" x14ac:dyDescent="0.3">
      <c r="AY7469" s="12" t="e">
        <f>VLOOKUP(C7469,#REF!, 2,FALSE)</f>
        <v>#REF!</v>
      </c>
      <c r="BM7469" s="5" t="s">
        <v>2213</v>
      </c>
      <c r="BN7469" s="5" t="s">
        <v>1270</v>
      </c>
      <c r="BO7469" s="5" t="s">
        <v>2986</v>
      </c>
      <c r="BU7469" s="5" t="s">
        <v>2213</v>
      </c>
      <c r="BV7469" s="5" t="s">
        <v>1270</v>
      </c>
      <c r="BW7469" s="5" t="s">
        <v>2986</v>
      </c>
    </row>
    <row r="7470" spans="51:75" x14ac:dyDescent="0.3">
      <c r="AY7470" s="12" t="e">
        <f>VLOOKUP(C7470,#REF!, 2,FALSE)</f>
        <v>#REF!</v>
      </c>
      <c r="BM7470" s="5" t="s">
        <v>12790</v>
      </c>
      <c r="BN7470" s="5" t="s">
        <v>2986</v>
      </c>
      <c r="BO7470" s="5" t="s">
        <v>8942</v>
      </c>
      <c r="BU7470" s="5" t="s">
        <v>12790</v>
      </c>
      <c r="BV7470" s="5" t="s">
        <v>2986</v>
      </c>
      <c r="BW7470" s="5" t="s">
        <v>8942</v>
      </c>
    </row>
    <row r="7471" spans="51:75" x14ac:dyDescent="0.3">
      <c r="AY7471" s="12" t="e">
        <f>VLOOKUP(C7471,#REF!, 2,FALSE)</f>
        <v>#REF!</v>
      </c>
      <c r="BM7471" s="5" t="s">
        <v>12791</v>
      </c>
      <c r="BN7471" s="5" t="s">
        <v>658</v>
      </c>
      <c r="BO7471" s="5" t="s">
        <v>859</v>
      </c>
      <c r="BU7471" s="5" t="s">
        <v>12791</v>
      </c>
      <c r="BV7471" s="5" t="s">
        <v>658</v>
      </c>
      <c r="BW7471" s="5" t="s">
        <v>859</v>
      </c>
    </row>
    <row r="7472" spans="51:75" x14ac:dyDescent="0.3">
      <c r="AY7472" s="12" t="e">
        <f>VLOOKUP(C7472,#REF!, 2,FALSE)</f>
        <v>#REF!</v>
      </c>
      <c r="BM7472" s="5" t="s">
        <v>12792</v>
      </c>
      <c r="BN7472" s="5" t="s">
        <v>3092</v>
      </c>
      <c r="BO7472" s="5" t="s">
        <v>12793</v>
      </c>
      <c r="BU7472" s="5" t="s">
        <v>12792</v>
      </c>
      <c r="BV7472" s="5" t="s">
        <v>3092</v>
      </c>
      <c r="BW7472" s="5" t="s">
        <v>12793</v>
      </c>
    </row>
    <row r="7473" spans="51:75" x14ac:dyDescent="0.3">
      <c r="AY7473" s="12" t="e">
        <f>VLOOKUP(C7473,#REF!, 2,FALSE)</f>
        <v>#REF!</v>
      </c>
      <c r="BM7473" s="5" t="s">
        <v>12794</v>
      </c>
      <c r="BN7473" s="5" t="s">
        <v>3092</v>
      </c>
      <c r="BO7473" s="5" t="s">
        <v>12793</v>
      </c>
      <c r="BU7473" s="5" t="s">
        <v>12794</v>
      </c>
      <c r="BV7473" s="5" t="s">
        <v>3092</v>
      </c>
      <c r="BW7473" s="5" t="s">
        <v>12793</v>
      </c>
    </row>
    <row r="7474" spans="51:75" x14ac:dyDescent="0.3">
      <c r="AY7474" s="12" t="e">
        <f>VLOOKUP(C7474,#REF!, 2,FALSE)</f>
        <v>#REF!</v>
      </c>
      <c r="BM7474" s="5" t="s">
        <v>12795</v>
      </c>
      <c r="BN7474" s="5" t="s">
        <v>3088</v>
      </c>
      <c r="BO7474" s="5" t="s">
        <v>11503</v>
      </c>
      <c r="BU7474" s="5" t="s">
        <v>12795</v>
      </c>
      <c r="BV7474" s="5" t="s">
        <v>3088</v>
      </c>
      <c r="BW7474" s="5" t="s">
        <v>11503</v>
      </c>
    </row>
    <row r="7475" spans="51:75" x14ac:dyDescent="0.3">
      <c r="AY7475" s="12" t="e">
        <f>VLOOKUP(C7475,#REF!, 2,FALSE)</f>
        <v>#REF!</v>
      </c>
      <c r="BM7475" s="5" t="s">
        <v>12796</v>
      </c>
      <c r="BN7475" s="5" t="s">
        <v>3092</v>
      </c>
      <c r="BO7475" s="5" t="s">
        <v>1791</v>
      </c>
      <c r="BU7475" s="5" t="s">
        <v>12796</v>
      </c>
      <c r="BV7475" s="5" t="s">
        <v>3092</v>
      </c>
      <c r="BW7475" s="5" t="s">
        <v>1791</v>
      </c>
    </row>
    <row r="7476" spans="51:75" x14ac:dyDescent="0.3">
      <c r="AY7476" s="12" t="e">
        <f>VLOOKUP(C7476,#REF!, 2,FALSE)</f>
        <v>#REF!</v>
      </c>
      <c r="BM7476" s="5" t="s">
        <v>12797</v>
      </c>
      <c r="BN7476" s="5" t="s">
        <v>3088</v>
      </c>
      <c r="BO7476" s="5" t="s">
        <v>12798</v>
      </c>
      <c r="BU7476" s="5" t="s">
        <v>12797</v>
      </c>
      <c r="BV7476" s="5" t="s">
        <v>3088</v>
      </c>
      <c r="BW7476" s="5" t="s">
        <v>12798</v>
      </c>
    </row>
    <row r="7477" spans="51:75" x14ac:dyDescent="0.3">
      <c r="AY7477" s="12" t="e">
        <f>VLOOKUP(C7477,#REF!, 2,FALSE)</f>
        <v>#REF!</v>
      </c>
      <c r="BM7477" s="5" t="s">
        <v>12799</v>
      </c>
      <c r="BN7477" s="5" t="s">
        <v>2986</v>
      </c>
      <c r="BO7477" s="5" t="s">
        <v>2773</v>
      </c>
      <c r="BU7477" s="5" t="s">
        <v>12799</v>
      </c>
      <c r="BV7477" s="5" t="s">
        <v>2986</v>
      </c>
      <c r="BW7477" s="5" t="s">
        <v>2773</v>
      </c>
    </row>
    <row r="7478" spans="51:75" x14ac:dyDescent="0.3">
      <c r="AY7478" s="12" t="e">
        <f>VLOOKUP(C7478,#REF!, 2,FALSE)</f>
        <v>#REF!</v>
      </c>
      <c r="BM7478" s="5" t="s">
        <v>12800</v>
      </c>
      <c r="BN7478" s="5" t="s">
        <v>3088</v>
      </c>
      <c r="BO7478" s="5" t="s">
        <v>12801</v>
      </c>
      <c r="BU7478" s="5" t="s">
        <v>12800</v>
      </c>
      <c r="BV7478" s="5" t="s">
        <v>3088</v>
      </c>
      <c r="BW7478" s="5" t="s">
        <v>12801</v>
      </c>
    </row>
    <row r="7479" spans="51:75" x14ac:dyDescent="0.3">
      <c r="AY7479" s="12" t="e">
        <f>VLOOKUP(C7479,#REF!, 2,FALSE)</f>
        <v>#REF!</v>
      </c>
      <c r="BM7479" s="5" t="s">
        <v>12802</v>
      </c>
      <c r="BN7479" s="5" t="s">
        <v>665</v>
      </c>
      <c r="BO7479" s="5" t="s">
        <v>2986</v>
      </c>
      <c r="BU7479" s="5" t="s">
        <v>12802</v>
      </c>
      <c r="BV7479" s="5" t="s">
        <v>665</v>
      </c>
      <c r="BW7479" s="5" t="s">
        <v>2986</v>
      </c>
    </row>
    <row r="7480" spans="51:75" x14ac:dyDescent="0.3">
      <c r="AY7480" s="12" t="e">
        <f>VLOOKUP(C7480,#REF!, 2,FALSE)</f>
        <v>#REF!</v>
      </c>
      <c r="BM7480" s="5" t="s">
        <v>2214</v>
      </c>
      <c r="BN7480" s="5" t="s">
        <v>699</v>
      </c>
      <c r="BO7480" s="5" t="s">
        <v>2986</v>
      </c>
      <c r="BU7480" s="5" t="s">
        <v>2214</v>
      </c>
      <c r="BV7480" s="5" t="s">
        <v>699</v>
      </c>
      <c r="BW7480" s="5" t="s">
        <v>2986</v>
      </c>
    </row>
    <row r="7481" spans="51:75" x14ac:dyDescent="0.3">
      <c r="AY7481" s="12" t="e">
        <f>VLOOKUP(C7481,#REF!, 2,FALSE)</f>
        <v>#REF!</v>
      </c>
      <c r="BM7481" s="5" t="s">
        <v>2215</v>
      </c>
      <c r="BN7481" s="5" t="s">
        <v>699</v>
      </c>
      <c r="BO7481" s="5" t="s">
        <v>2986</v>
      </c>
      <c r="BU7481" s="5" t="s">
        <v>2215</v>
      </c>
      <c r="BV7481" s="5" t="s">
        <v>699</v>
      </c>
      <c r="BW7481" s="5" t="s">
        <v>2986</v>
      </c>
    </row>
    <row r="7482" spans="51:75" x14ac:dyDescent="0.3">
      <c r="AY7482" s="12" t="e">
        <f>VLOOKUP(C7482,#REF!, 2,FALSE)</f>
        <v>#REF!</v>
      </c>
      <c r="BM7482" s="5" t="s">
        <v>12803</v>
      </c>
      <c r="BN7482" s="5" t="s">
        <v>997</v>
      </c>
      <c r="BO7482" s="5" t="s">
        <v>2986</v>
      </c>
      <c r="BU7482" s="5" t="s">
        <v>12803</v>
      </c>
      <c r="BV7482" s="5" t="s">
        <v>997</v>
      </c>
      <c r="BW7482" s="5" t="s">
        <v>2986</v>
      </c>
    </row>
    <row r="7483" spans="51:75" x14ac:dyDescent="0.3">
      <c r="AY7483" s="12" t="e">
        <f>VLOOKUP(C7483,#REF!, 2,FALSE)</f>
        <v>#REF!</v>
      </c>
      <c r="BM7483" s="5" t="s">
        <v>2216</v>
      </c>
      <c r="BN7483" s="5" t="s">
        <v>697</v>
      </c>
      <c r="BO7483" s="5" t="s">
        <v>2986</v>
      </c>
      <c r="BU7483" s="5" t="s">
        <v>2216</v>
      </c>
      <c r="BV7483" s="5" t="s">
        <v>697</v>
      </c>
      <c r="BW7483" s="5" t="s">
        <v>2986</v>
      </c>
    </row>
    <row r="7484" spans="51:75" x14ac:dyDescent="0.3">
      <c r="AY7484" s="12" t="e">
        <f>VLOOKUP(C7484,#REF!, 2,FALSE)</f>
        <v>#REF!</v>
      </c>
      <c r="BM7484" s="5" t="s">
        <v>12804</v>
      </c>
      <c r="BN7484" s="5" t="s">
        <v>997</v>
      </c>
      <c r="BO7484" s="5" t="s">
        <v>2986</v>
      </c>
      <c r="BU7484" s="5" t="s">
        <v>12804</v>
      </c>
      <c r="BV7484" s="5" t="s">
        <v>997</v>
      </c>
      <c r="BW7484" s="5" t="s">
        <v>2986</v>
      </c>
    </row>
    <row r="7485" spans="51:75" x14ac:dyDescent="0.3">
      <c r="AY7485" s="12" t="e">
        <f>VLOOKUP(C7485,#REF!, 2,FALSE)</f>
        <v>#REF!</v>
      </c>
      <c r="BM7485" s="5" t="s">
        <v>2217</v>
      </c>
      <c r="BN7485" s="5" t="s">
        <v>697</v>
      </c>
      <c r="BO7485" s="5" t="s">
        <v>2986</v>
      </c>
      <c r="BU7485" s="5" t="s">
        <v>2217</v>
      </c>
      <c r="BV7485" s="5" t="s">
        <v>697</v>
      </c>
      <c r="BW7485" s="5" t="s">
        <v>2986</v>
      </c>
    </row>
    <row r="7486" spans="51:75" x14ac:dyDescent="0.3">
      <c r="AY7486" s="12" t="e">
        <f>VLOOKUP(C7486,#REF!, 2,FALSE)</f>
        <v>#REF!</v>
      </c>
      <c r="BM7486" s="5" t="s">
        <v>12805</v>
      </c>
      <c r="BN7486" s="5" t="s">
        <v>997</v>
      </c>
      <c r="BO7486" s="5" t="s">
        <v>2986</v>
      </c>
      <c r="BU7486" s="5" t="s">
        <v>12805</v>
      </c>
      <c r="BV7486" s="5" t="s">
        <v>997</v>
      </c>
      <c r="BW7486" s="5" t="s">
        <v>2986</v>
      </c>
    </row>
    <row r="7487" spans="51:75" x14ac:dyDescent="0.3">
      <c r="AY7487" s="12" t="e">
        <f>VLOOKUP(C7487,#REF!, 2,FALSE)</f>
        <v>#REF!</v>
      </c>
      <c r="BM7487" s="5" t="s">
        <v>12806</v>
      </c>
      <c r="BN7487" s="5" t="s">
        <v>997</v>
      </c>
      <c r="BO7487" s="5" t="s">
        <v>2986</v>
      </c>
      <c r="BU7487" s="5" t="s">
        <v>12806</v>
      </c>
      <c r="BV7487" s="5" t="s">
        <v>997</v>
      </c>
      <c r="BW7487" s="5" t="s">
        <v>2986</v>
      </c>
    </row>
    <row r="7488" spans="51:75" x14ac:dyDescent="0.3">
      <c r="AY7488" s="12" t="e">
        <f>VLOOKUP(C7488,#REF!, 2,FALSE)</f>
        <v>#REF!</v>
      </c>
      <c r="BM7488" s="5" t="s">
        <v>12807</v>
      </c>
      <c r="BN7488" s="5" t="s">
        <v>2982</v>
      </c>
      <c r="BO7488" s="5" t="s">
        <v>2986</v>
      </c>
      <c r="BU7488" s="5" t="s">
        <v>12807</v>
      </c>
      <c r="BV7488" s="5" t="s">
        <v>2982</v>
      </c>
      <c r="BW7488" s="5" t="s">
        <v>2986</v>
      </c>
    </row>
    <row r="7489" spans="51:75" x14ac:dyDescent="0.3">
      <c r="AY7489" s="12" t="e">
        <f>VLOOKUP(C7489,#REF!, 2,FALSE)</f>
        <v>#REF!</v>
      </c>
      <c r="BM7489" s="5" t="s">
        <v>350</v>
      </c>
      <c r="BN7489" s="5" t="s">
        <v>943</v>
      </c>
      <c r="BO7489" s="5" t="s">
        <v>2986</v>
      </c>
      <c r="BU7489" s="5" t="s">
        <v>350</v>
      </c>
      <c r="BV7489" s="5" t="s">
        <v>943</v>
      </c>
      <c r="BW7489" s="5" t="s">
        <v>2986</v>
      </c>
    </row>
    <row r="7490" spans="51:75" x14ac:dyDescent="0.3">
      <c r="AY7490" s="12" t="e">
        <f>VLOOKUP(C7490,#REF!, 2,FALSE)</f>
        <v>#REF!</v>
      </c>
      <c r="BM7490" s="5" t="s">
        <v>12808</v>
      </c>
      <c r="BN7490" s="5" t="s">
        <v>943</v>
      </c>
      <c r="BO7490" s="5" t="s">
        <v>2986</v>
      </c>
      <c r="BU7490" s="5" t="s">
        <v>12808</v>
      </c>
      <c r="BV7490" s="5" t="s">
        <v>943</v>
      </c>
      <c r="BW7490" s="5" t="s">
        <v>2986</v>
      </c>
    </row>
    <row r="7491" spans="51:75" x14ac:dyDescent="0.3">
      <c r="AY7491" s="12" t="e">
        <f>VLOOKUP(C7491,#REF!, 2,FALSE)</f>
        <v>#REF!</v>
      </c>
      <c r="BM7491" s="5" t="s">
        <v>12809</v>
      </c>
      <c r="BN7491" s="5" t="s">
        <v>778</v>
      </c>
      <c r="BO7491" s="5" t="s">
        <v>2986</v>
      </c>
      <c r="BU7491" s="5" t="s">
        <v>12809</v>
      </c>
      <c r="BV7491" s="5" t="s">
        <v>778</v>
      </c>
      <c r="BW7491" s="5" t="s">
        <v>2986</v>
      </c>
    </row>
    <row r="7492" spans="51:75" x14ac:dyDescent="0.3">
      <c r="AY7492" s="12" t="e">
        <f>VLOOKUP(C7492,#REF!, 2,FALSE)</f>
        <v>#REF!</v>
      </c>
      <c r="BM7492" s="5" t="s">
        <v>12810</v>
      </c>
      <c r="BN7492" s="5" t="s">
        <v>3088</v>
      </c>
      <c r="BO7492" s="5" t="s">
        <v>946</v>
      </c>
      <c r="BU7492" s="5" t="s">
        <v>12810</v>
      </c>
      <c r="BV7492" s="5" t="s">
        <v>3088</v>
      </c>
      <c r="BW7492" s="5" t="s">
        <v>946</v>
      </c>
    </row>
    <row r="7493" spans="51:75" x14ac:dyDescent="0.3">
      <c r="AY7493" s="12" t="e">
        <f>VLOOKUP(C7493,#REF!, 2,FALSE)</f>
        <v>#REF!</v>
      </c>
      <c r="BM7493" s="5" t="s">
        <v>12811</v>
      </c>
      <c r="BN7493" s="5" t="s">
        <v>3010</v>
      </c>
      <c r="BO7493" s="5" t="s">
        <v>3060</v>
      </c>
      <c r="BU7493" s="5" t="s">
        <v>12811</v>
      </c>
      <c r="BV7493" s="5" t="s">
        <v>3010</v>
      </c>
      <c r="BW7493" s="5" t="s">
        <v>3060</v>
      </c>
    </row>
    <row r="7494" spans="51:75" x14ac:dyDescent="0.3">
      <c r="AY7494" s="12" t="e">
        <f>VLOOKUP(C7494,#REF!, 2,FALSE)</f>
        <v>#REF!</v>
      </c>
      <c r="BM7494" s="5" t="s">
        <v>12812</v>
      </c>
      <c r="BN7494" s="5" t="s">
        <v>3010</v>
      </c>
      <c r="BO7494" s="5" t="s">
        <v>2986</v>
      </c>
      <c r="BU7494" s="5" t="s">
        <v>12812</v>
      </c>
      <c r="BV7494" s="5" t="s">
        <v>3010</v>
      </c>
      <c r="BW7494" s="5" t="s">
        <v>2986</v>
      </c>
    </row>
    <row r="7495" spans="51:75" x14ac:dyDescent="0.3">
      <c r="AY7495" s="12" t="e">
        <f>VLOOKUP(C7495,#REF!, 2,FALSE)</f>
        <v>#REF!</v>
      </c>
      <c r="BM7495" s="5" t="s">
        <v>2218</v>
      </c>
      <c r="BN7495" s="5" t="s">
        <v>931</v>
      </c>
      <c r="BO7495" s="5" t="s">
        <v>3035</v>
      </c>
      <c r="BU7495" s="5" t="s">
        <v>2218</v>
      </c>
      <c r="BV7495" s="5" t="s">
        <v>931</v>
      </c>
      <c r="BW7495" s="5" t="s">
        <v>3035</v>
      </c>
    </row>
    <row r="7496" spans="51:75" x14ac:dyDescent="0.3">
      <c r="AY7496" s="12" t="e">
        <f>VLOOKUP(C7496,#REF!, 2,FALSE)</f>
        <v>#REF!</v>
      </c>
      <c r="BM7496" s="5" t="s">
        <v>12813</v>
      </c>
      <c r="BN7496" s="5" t="s">
        <v>3088</v>
      </c>
      <c r="BO7496" s="5" t="s">
        <v>617</v>
      </c>
      <c r="BU7496" s="5" t="s">
        <v>12813</v>
      </c>
      <c r="BV7496" s="5" t="s">
        <v>3088</v>
      </c>
      <c r="BW7496" s="5" t="s">
        <v>617</v>
      </c>
    </row>
    <row r="7497" spans="51:75" x14ac:dyDescent="0.3">
      <c r="AY7497" s="12" t="e">
        <f>VLOOKUP(C7497,#REF!, 2,FALSE)</f>
        <v>#REF!</v>
      </c>
      <c r="BM7497" s="5" t="s">
        <v>12814</v>
      </c>
      <c r="BN7497" s="5" t="s">
        <v>3261</v>
      </c>
      <c r="BO7497" s="5" t="s">
        <v>1870</v>
      </c>
      <c r="BU7497" s="5" t="s">
        <v>12814</v>
      </c>
      <c r="BV7497" s="5" t="s">
        <v>3261</v>
      </c>
      <c r="BW7497" s="5" t="s">
        <v>1870</v>
      </c>
    </row>
    <row r="7498" spans="51:75" x14ac:dyDescent="0.3">
      <c r="AY7498" s="12" t="e">
        <f>VLOOKUP(C7498,#REF!, 2,FALSE)</f>
        <v>#REF!</v>
      </c>
      <c r="BM7498" s="5" t="s">
        <v>12815</v>
      </c>
      <c r="BN7498" s="5" t="s">
        <v>615</v>
      </c>
      <c r="BO7498" s="5" t="s">
        <v>2986</v>
      </c>
      <c r="BU7498" s="5" t="s">
        <v>12815</v>
      </c>
      <c r="BV7498" s="5" t="s">
        <v>615</v>
      </c>
      <c r="BW7498" s="5" t="s">
        <v>2986</v>
      </c>
    </row>
    <row r="7499" spans="51:75" x14ac:dyDescent="0.3">
      <c r="AY7499" s="12" t="e">
        <f>VLOOKUP(C7499,#REF!, 2,FALSE)</f>
        <v>#REF!</v>
      </c>
      <c r="BM7499" s="5" t="s">
        <v>12816</v>
      </c>
      <c r="BN7499" s="5" t="s">
        <v>800</v>
      </c>
      <c r="BO7499" s="5" t="s">
        <v>2986</v>
      </c>
      <c r="BU7499" s="5" t="s">
        <v>12816</v>
      </c>
      <c r="BV7499" s="5" t="s">
        <v>800</v>
      </c>
      <c r="BW7499" s="5" t="s">
        <v>2986</v>
      </c>
    </row>
    <row r="7500" spans="51:75" x14ac:dyDescent="0.3">
      <c r="AY7500" s="12" t="e">
        <f>VLOOKUP(C7500,#REF!, 2,FALSE)</f>
        <v>#REF!</v>
      </c>
      <c r="BM7500" s="5" t="s">
        <v>12817</v>
      </c>
      <c r="BN7500" s="5" t="s">
        <v>703</v>
      </c>
      <c r="BO7500" s="5" t="s">
        <v>6787</v>
      </c>
      <c r="BU7500" s="5" t="s">
        <v>12817</v>
      </c>
      <c r="BV7500" s="5" t="s">
        <v>703</v>
      </c>
      <c r="BW7500" s="5" t="s">
        <v>6787</v>
      </c>
    </row>
    <row r="7501" spans="51:75" x14ac:dyDescent="0.3">
      <c r="AY7501" s="12" t="e">
        <f>VLOOKUP(C7501,#REF!, 2,FALSE)</f>
        <v>#REF!</v>
      </c>
      <c r="BM7501" s="5" t="s">
        <v>12818</v>
      </c>
      <c r="BN7501" s="5" t="s">
        <v>703</v>
      </c>
      <c r="BO7501" s="5" t="s">
        <v>2986</v>
      </c>
      <c r="BU7501" s="5" t="s">
        <v>12818</v>
      </c>
      <c r="BV7501" s="5" t="s">
        <v>703</v>
      </c>
      <c r="BW7501" s="5" t="s">
        <v>2986</v>
      </c>
    </row>
    <row r="7502" spans="51:75" x14ac:dyDescent="0.3">
      <c r="AY7502" s="12" t="e">
        <f>VLOOKUP(C7502,#REF!, 2,FALSE)</f>
        <v>#REF!</v>
      </c>
      <c r="BM7502" s="5" t="s">
        <v>12819</v>
      </c>
      <c r="BN7502" s="5" t="s">
        <v>628</v>
      </c>
      <c r="BO7502" s="5" t="s">
        <v>2986</v>
      </c>
      <c r="BU7502" s="5" t="s">
        <v>12819</v>
      </c>
      <c r="BV7502" s="5" t="s">
        <v>628</v>
      </c>
      <c r="BW7502" s="5" t="s">
        <v>2986</v>
      </c>
    </row>
    <row r="7503" spans="51:75" x14ac:dyDescent="0.3">
      <c r="AY7503" s="12" t="e">
        <f>VLOOKUP(C7503,#REF!, 2,FALSE)</f>
        <v>#REF!</v>
      </c>
      <c r="BM7503" s="5" t="s">
        <v>12820</v>
      </c>
      <c r="BN7503" s="5" t="s">
        <v>1275</v>
      </c>
      <c r="BO7503" s="5" t="s">
        <v>657</v>
      </c>
      <c r="BU7503" s="5" t="s">
        <v>12820</v>
      </c>
      <c r="BV7503" s="5" t="s">
        <v>1275</v>
      </c>
      <c r="BW7503" s="5" t="s">
        <v>657</v>
      </c>
    </row>
    <row r="7504" spans="51:75" x14ac:dyDescent="0.3">
      <c r="AY7504" s="12" t="e">
        <f>VLOOKUP(C7504,#REF!, 2,FALSE)</f>
        <v>#REF!</v>
      </c>
      <c r="BM7504" s="5" t="s">
        <v>12821</v>
      </c>
      <c r="BN7504" s="5" t="s">
        <v>628</v>
      </c>
      <c r="BO7504" s="5" t="s">
        <v>2986</v>
      </c>
      <c r="BU7504" s="5" t="s">
        <v>12821</v>
      </c>
      <c r="BV7504" s="5" t="s">
        <v>628</v>
      </c>
      <c r="BW7504" s="5" t="s">
        <v>2986</v>
      </c>
    </row>
    <row r="7505" spans="51:75" x14ac:dyDescent="0.3">
      <c r="AY7505" s="12" t="e">
        <f>VLOOKUP(C7505,#REF!, 2,FALSE)</f>
        <v>#REF!</v>
      </c>
      <c r="BM7505" s="5" t="s">
        <v>12822</v>
      </c>
      <c r="BN7505" s="5" t="s">
        <v>703</v>
      </c>
      <c r="BO7505" s="5" t="s">
        <v>657</v>
      </c>
      <c r="BU7505" s="5" t="s">
        <v>12822</v>
      </c>
      <c r="BV7505" s="5" t="s">
        <v>703</v>
      </c>
      <c r="BW7505" s="5" t="s">
        <v>657</v>
      </c>
    </row>
    <row r="7506" spans="51:75" x14ac:dyDescent="0.3">
      <c r="AY7506" s="12" t="e">
        <f>VLOOKUP(C7506,#REF!, 2,FALSE)</f>
        <v>#REF!</v>
      </c>
      <c r="BM7506" s="5" t="s">
        <v>2219</v>
      </c>
      <c r="BN7506" s="5" t="s">
        <v>703</v>
      </c>
      <c r="BO7506" s="5" t="s">
        <v>2986</v>
      </c>
      <c r="BU7506" s="5" t="s">
        <v>2219</v>
      </c>
      <c r="BV7506" s="5" t="s">
        <v>703</v>
      </c>
      <c r="BW7506" s="5" t="s">
        <v>2986</v>
      </c>
    </row>
    <row r="7507" spans="51:75" x14ac:dyDescent="0.3">
      <c r="AY7507" s="12" t="e">
        <f>VLOOKUP(C7507,#REF!, 2,FALSE)</f>
        <v>#REF!</v>
      </c>
      <c r="BM7507" s="5" t="s">
        <v>12823</v>
      </c>
      <c r="BN7507" s="5" t="s">
        <v>3088</v>
      </c>
      <c r="BO7507" s="5" t="s">
        <v>2723</v>
      </c>
      <c r="BU7507" s="5" t="s">
        <v>12823</v>
      </c>
      <c r="BV7507" s="5" t="s">
        <v>3088</v>
      </c>
      <c r="BW7507" s="5" t="s">
        <v>2723</v>
      </c>
    </row>
    <row r="7508" spans="51:75" x14ac:dyDescent="0.3">
      <c r="AY7508" s="12" t="e">
        <f>VLOOKUP(C7508,#REF!, 2,FALSE)</f>
        <v>#REF!</v>
      </c>
      <c r="BM7508" s="5" t="s">
        <v>12824</v>
      </c>
      <c r="BN7508" s="5" t="s">
        <v>625</v>
      </c>
      <c r="BO7508" s="5" t="s">
        <v>2986</v>
      </c>
      <c r="BU7508" s="5" t="s">
        <v>12824</v>
      </c>
      <c r="BV7508" s="5" t="s">
        <v>625</v>
      </c>
      <c r="BW7508" s="5" t="s">
        <v>2986</v>
      </c>
    </row>
    <row r="7509" spans="51:75" x14ac:dyDescent="0.3">
      <c r="AY7509" s="12" t="e">
        <f>VLOOKUP(C7509,#REF!, 2,FALSE)</f>
        <v>#REF!</v>
      </c>
      <c r="BM7509" s="5" t="s">
        <v>12825</v>
      </c>
      <c r="BN7509" s="5" t="s">
        <v>3088</v>
      </c>
      <c r="BO7509" s="5" t="s">
        <v>12826</v>
      </c>
      <c r="BU7509" s="5" t="s">
        <v>12825</v>
      </c>
      <c r="BV7509" s="5" t="s">
        <v>3088</v>
      </c>
      <c r="BW7509" s="5" t="s">
        <v>12826</v>
      </c>
    </row>
    <row r="7510" spans="51:75" x14ac:dyDescent="0.3">
      <c r="AY7510" s="12" t="e">
        <f>VLOOKUP(C7510,#REF!, 2,FALSE)</f>
        <v>#REF!</v>
      </c>
      <c r="BM7510" s="5" t="s">
        <v>12827</v>
      </c>
      <c r="BN7510" s="5" t="s">
        <v>2986</v>
      </c>
      <c r="BO7510" s="5" t="s">
        <v>9330</v>
      </c>
      <c r="BU7510" s="5" t="s">
        <v>12827</v>
      </c>
      <c r="BV7510" s="5" t="s">
        <v>2986</v>
      </c>
      <c r="BW7510" s="5" t="s">
        <v>9330</v>
      </c>
    </row>
    <row r="7511" spans="51:75" x14ac:dyDescent="0.3">
      <c r="AY7511" s="12" t="e">
        <f>VLOOKUP(C7511,#REF!, 2,FALSE)</f>
        <v>#REF!</v>
      </c>
      <c r="BM7511" s="5" t="s">
        <v>12828</v>
      </c>
      <c r="BN7511" s="5" t="s">
        <v>3007</v>
      </c>
      <c r="BO7511" s="5" t="s">
        <v>2875</v>
      </c>
      <c r="BU7511" s="5" t="s">
        <v>12828</v>
      </c>
      <c r="BV7511" s="5" t="s">
        <v>3007</v>
      </c>
      <c r="BW7511" s="5" t="s">
        <v>2875</v>
      </c>
    </row>
    <row r="7512" spans="51:75" x14ac:dyDescent="0.3">
      <c r="AY7512" s="12" t="e">
        <f>VLOOKUP(C7512,#REF!, 2,FALSE)</f>
        <v>#REF!</v>
      </c>
      <c r="BM7512" s="5" t="s">
        <v>12829</v>
      </c>
      <c r="BN7512" s="5" t="s">
        <v>3088</v>
      </c>
      <c r="BO7512" s="5" t="s">
        <v>3913</v>
      </c>
      <c r="BU7512" s="5" t="s">
        <v>12829</v>
      </c>
      <c r="BV7512" s="5" t="s">
        <v>3088</v>
      </c>
      <c r="BW7512" s="5" t="s">
        <v>3913</v>
      </c>
    </row>
    <row r="7513" spans="51:75" x14ac:dyDescent="0.3">
      <c r="AY7513" s="12" t="e">
        <f>VLOOKUP(C7513,#REF!, 2,FALSE)</f>
        <v>#REF!</v>
      </c>
      <c r="BM7513" s="5" t="s">
        <v>12830</v>
      </c>
      <c r="BN7513" s="5" t="s">
        <v>3010</v>
      </c>
      <c r="BO7513" s="5" t="s">
        <v>2986</v>
      </c>
      <c r="BU7513" s="5" t="s">
        <v>12830</v>
      </c>
      <c r="BV7513" s="5" t="s">
        <v>3010</v>
      </c>
      <c r="BW7513" s="5" t="s">
        <v>2986</v>
      </c>
    </row>
    <row r="7514" spans="51:75" x14ac:dyDescent="0.3">
      <c r="AY7514" s="12" t="e">
        <f>VLOOKUP(C7514,#REF!, 2,FALSE)</f>
        <v>#REF!</v>
      </c>
      <c r="BM7514" s="5" t="s">
        <v>12831</v>
      </c>
      <c r="BN7514" s="5" t="s">
        <v>3010</v>
      </c>
      <c r="BO7514" s="5" t="s">
        <v>2986</v>
      </c>
      <c r="BU7514" s="5" t="s">
        <v>12831</v>
      </c>
      <c r="BV7514" s="5" t="s">
        <v>3010</v>
      </c>
      <c r="BW7514" s="5" t="s">
        <v>2986</v>
      </c>
    </row>
    <row r="7515" spans="51:75" x14ac:dyDescent="0.3">
      <c r="AY7515" s="12" t="e">
        <f>VLOOKUP(C7515,#REF!, 2,FALSE)</f>
        <v>#REF!</v>
      </c>
      <c r="BM7515" s="5" t="s">
        <v>12832</v>
      </c>
      <c r="BN7515" s="5" t="s">
        <v>640</v>
      </c>
      <c r="BO7515" s="5" t="s">
        <v>2986</v>
      </c>
      <c r="BU7515" s="5" t="s">
        <v>12832</v>
      </c>
      <c r="BV7515" s="5" t="s">
        <v>640</v>
      </c>
      <c r="BW7515" s="5" t="s">
        <v>2986</v>
      </c>
    </row>
    <row r="7516" spans="51:75" x14ac:dyDescent="0.3">
      <c r="AY7516" s="12" t="e">
        <f>VLOOKUP(C7516,#REF!, 2,FALSE)</f>
        <v>#REF!</v>
      </c>
      <c r="BM7516" s="5" t="s">
        <v>12833</v>
      </c>
      <c r="BN7516" s="5" t="s">
        <v>3010</v>
      </c>
      <c r="BO7516" s="5" t="s">
        <v>2986</v>
      </c>
      <c r="BU7516" s="5" t="s">
        <v>12833</v>
      </c>
      <c r="BV7516" s="5" t="s">
        <v>3010</v>
      </c>
      <c r="BW7516" s="5" t="s">
        <v>2986</v>
      </c>
    </row>
    <row r="7517" spans="51:75" x14ac:dyDescent="0.3">
      <c r="AY7517" s="12" t="e">
        <f>VLOOKUP(C7517,#REF!, 2,FALSE)</f>
        <v>#REF!</v>
      </c>
      <c r="BM7517" s="5" t="s">
        <v>12834</v>
      </c>
      <c r="BN7517" s="5" t="s">
        <v>3010</v>
      </c>
      <c r="BO7517" s="5" t="s">
        <v>4531</v>
      </c>
      <c r="BU7517" s="5" t="s">
        <v>12834</v>
      </c>
      <c r="BV7517" s="5" t="s">
        <v>3010</v>
      </c>
      <c r="BW7517" s="5" t="s">
        <v>4531</v>
      </c>
    </row>
    <row r="7518" spans="51:75" x14ac:dyDescent="0.3">
      <c r="AY7518" s="12" t="e">
        <f>VLOOKUP(C7518,#REF!, 2,FALSE)</f>
        <v>#REF!</v>
      </c>
      <c r="BM7518" s="5" t="s">
        <v>12835</v>
      </c>
      <c r="BN7518" s="5" t="s">
        <v>1000</v>
      </c>
      <c r="BO7518" s="5" t="s">
        <v>1790</v>
      </c>
      <c r="BU7518" s="5" t="s">
        <v>12835</v>
      </c>
      <c r="BV7518" s="5" t="s">
        <v>1000</v>
      </c>
      <c r="BW7518" s="5" t="s">
        <v>1790</v>
      </c>
    </row>
    <row r="7519" spans="51:75" x14ac:dyDescent="0.3">
      <c r="AY7519" s="12" t="e">
        <f>VLOOKUP(C7519,#REF!, 2,FALSE)</f>
        <v>#REF!</v>
      </c>
      <c r="BM7519" s="5" t="s">
        <v>12836</v>
      </c>
      <c r="BN7519" s="5" t="s">
        <v>3092</v>
      </c>
      <c r="BO7519" s="5" t="s">
        <v>695</v>
      </c>
      <c r="BU7519" s="5" t="s">
        <v>12836</v>
      </c>
      <c r="BV7519" s="5" t="s">
        <v>3092</v>
      </c>
      <c r="BW7519" s="5" t="s">
        <v>695</v>
      </c>
    </row>
    <row r="7520" spans="51:75" x14ac:dyDescent="0.3">
      <c r="AY7520" s="12" t="e">
        <f>VLOOKUP(C7520,#REF!, 2,FALSE)</f>
        <v>#REF!</v>
      </c>
      <c r="BM7520" s="5" t="s">
        <v>2220</v>
      </c>
      <c r="BN7520" s="5" t="s">
        <v>2986</v>
      </c>
      <c r="BO7520" s="5" t="s">
        <v>2937</v>
      </c>
      <c r="BU7520" s="5" t="s">
        <v>2220</v>
      </c>
      <c r="BV7520" s="5" t="s">
        <v>2986</v>
      </c>
      <c r="BW7520" s="5" t="s">
        <v>2937</v>
      </c>
    </row>
    <row r="7521" spans="51:75" x14ac:dyDescent="0.3">
      <c r="AY7521" s="12" t="e">
        <f>VLOOKUP(C7521,#REF!, 2,FALSE)</f>
        <v>#REF!</v>
      </c>
      <c r="BM7521" s="5" t="s">
        <v>12837</v>
      </c>
      <c r="BN7521" s="5" t="s">
        <v>1499</v>
      </c>
      <c r="BO7521" s="5" t="s">
        <v>12838</v>
      </c>
      <c r="BU7521" s="5" t="s">
        <v>12837</v>
      </c>
      <c r="BV7521" s="5" t="s">
        <v>1499</v>
      </c>
      <c r="BW7521" s="5" t="s">
        <v>12838</v>
      </c>
    </row>
    <row r="7522" spans="51:75" x14ac:dyDescent="0.3">
      <c r="AY7522" s="12" t="e">
        <f>VLOOKUP(C7522,#REF!, 2,FALSE)</f>
        <v>#REF!</v>
      </c>
      <c r="BM7522" s="5" t="s">
        <v>12839</v>
      </c>
      <c r="BN7522" s="5" t="s">
        <v>17000</v>
      </c>
      <c r="BO7522" s="5" t="s">
        <v>663</v>
      </c>
      <c r="BU7522" s="5" t="s">
        <v>12839</v>
      </c>
      <c r="BV7522" s="5" t="s">
        <v>17000</v>
      </c>
      <c r="BW7522" s="5" t="s">
        <v>663</v>
      </c>
    </row>
    <row r="7523" spans="51:75" x14ac:dyDescent="0.3">
      <c r="AY7523" s="12" t="e">
        <f>VLOOKUP(C7523,#REF!, 2,FALSE)</f>
        <v>#REF!</v>
      </c>
      <c r="BM7523" s="5" t="s">
        <v>12840</v>
      </c>
      <c r="BN7523" s="5" t="s">
        <v>1736</v>
      </c>
      <c r="BO7523" s="5" t="s">
        <v>4080</v>
      </c>
      <c r="BU7523" s="5" t="s">
        <v>12840</v>
      </c>
      <c r="BV7523" s="5" t="s">
        <v>1736</v>
      </c>
      <c r="BW7523" s="5" t="s">
        <v>4080</v>
      </c>
    </row>
    <row r="7524" spans="51:75" x14ac:dyDescent="0.3">
      <c r="AY7524" s="12" t="e">
        <f>VLOOKUP(C7524,#REF!, 2,FALSE)</f>
        <v>#REF!</v>
      </c>
      <c r="BM7524" s="5" t="s">
        <v>12841</v>
      </c>
      <c r="BN7524" s="5" t="s">
        <v>12842</v>
      </c>
      <c r="BO7524" s="5" t="s">
        <v>624</v>
      </c>
      <c r="BU7524" s="5" t="s">
        <v>12841</v>
      </c>
      <c r="BV7524" s="5" t="s">
        <v>12842</v>
      </c>
      <c r="BW7524" s="5" t="s">
        <v>624</v>
      </c>
    </row>
    <row r="7525" spans="51:75" x14ac:dyDescent="0.3">
      <c r="AY7525" s="12" t="e">
        <f>VLOOKUP(C7525,#REF!, 2,FALSE)</f>
        <v>#REF!</v>
      </c>
      <c r="BM7525" s="5" t="s">
        <v>12843</v>
      </c>
      <c r="BN7525" s="5" t="s">
        <v>3092</v>
      </c>
      <c r="BO7525" s="5" t="s">
        <v>3740</v>
      </c>
      <c r="BU7525" s="5" t="s">
        <v>12843</v>
      </c>
      <c r="BV7525" s="5" t="s">
        <v>3092</v>
      </c>
      <c r="BW7525" s="5" t="s">
        <v>3740</v>
      </c>
    </row>
    <row r="7526" spans="51:75" x14ac:dyDescent="0.3">
      <c r="AY7526" s="12" t="e">
        <f>VLOOKUP(C7526,#REF!, 2,FALSE)</f>
        <v>#REF!</v>
      </c>
      <c r="BM7526" s="5" t="s">
        <v>12844</v>
      </c>
      <c r="BN7526" s="5" t="s">
        <v>797</v>
      </c>
      <c r="BO7526" s="5" t="s">
        <v>1335</v>
      </c>
      <c r="BU7526" s="5" t="s">
        <v>12844</v>
      </c>
      <c r="BV7526" s="5" t="s">
        <v>797</v>
      </c>
      <c r="BW7526" s="5" t="s">
        <v>1335</v>
      </c>
    </row>
    <row r="7527" spans="51:75" x14ac:dyDescent="0.3">
      <c r="AY7527" s="12" t="e">
        <f>VLOOKUP(C7527,#REF!, 2,FALSE)</f>
        <v>#REF!</v>
      </c>
      <c r="BM7527" s="5" t="s">
        <v>12845</v>
      </c>
      <c r="BN7527" s="5" t="s">
        <v>3088</v>
      </c>
      <c r="BO7527" s="5" t="s">
        <v>2936</v>
      </c>
      <c r="BU7527" s="5" t="s">
        <v>12845</v>
      </c>
      <c r="BV7527" s="5" t="s">
        <v>3088</v>
      </c>
      <c r="BW7527" s="5" t="s">
        <v>2936</v>
      </c>
    </row>
    <row r="7528" spans="51:75" x14ac:dyDescent="0.3">
      <c r="AY7528" s="12" t="e">
        <f>VLOOKUP(C7528,#REF!, 2,FALSE)</f>
        <v>#REF!</v>
      </c>
      <c r="BM7528" s="5" t="s">
        <v>12846</v>
      </c>
      <c r="BN7528" s="5" t="s">
        <v>3092</v>
      </c>
      <c r="BO7528" s="5" t="s">
        <v>1335</v>
      </c>
      <c r="BU7528" s="5" t="s">
        <v>12846</v>
      </c>
      <c r="BV7528" s="5" t="s">
        <v>3092</v>
      </c>
      <c r="BW7528" s="5" t="s">
        <v>1335</v>
      </c>
    </row>
    <row r="7529" spans="51:75" x14ac:dyDescent="0.3">
      <c r="AY7529" s="12" t="e">
        <f>VLOOKUP(C7529,#REF!, 2,FALSE)</f>
        <v>#REF!</v>
      </c>
      <c r="BM7529" s="5" t="s">
        <v>12847</v>
      </c>
      <c r="BN7529" s="5" t="s">
        <v>3092</v>
      </c>
      <c r="BO7529" s="5" t="s">
        <v>2171</v>
      </c>
      <c r="BU7529" s="5" t="s">
        <v>12847</v>
      </c>
      <c r="BV7529" s="5" t="s">
        <v>3092</v>
      </c>
      <c r="BW7529" s="5" t="s">
        <v>2171</v>
      </c>
    </row>
    <row r="7530" spans="51:75" x14ac:dyDescent="0.3">
      <c r="AY7530" s="12" t="e">
        <f>VLOOKUP(C7530,#REF!, 2,FALSE)</f>
        <v>#REF!</v>
      </c>
      <c r="BM7530" s="5" t="s">
        <v>12848</v>
      </c>
      <c r="BN7530" s="5" t="s">
        <v>642</v>
      </c>
      <c r="BO7530" s="5" t="s">
        <v>12849</v>
      </c>
      <c r="BU7530" s="5" t="s">
        <v>12848</v>
      </c>
      <c r="BV7530" s="5" t="s">
        <v>642</v>
      </c>
      <c r="BW7530" s="5" t="s">
        <v>12849</v>
      </c>
    </row>
    <row r="7531" spans="51:75" x14ac:dyDescent="0.3">
      <c r="AY7531" s="12" t="e">
        <f>VLOOKUP(C7531,#REF!, 2,FALSE)</f>
        <v>#REF!</v>
      </c>
      <c r="BM7531" s="5" t="s">
        <v>12850</v>
      </c>
      <c r="BN7531" s="5" t="s">
        <v>3088</v>
      </c>
      <c r="BO7531" s="5" t="s">
        <v>6076</v>
      </c>
      <c r="BU7531" s="5" t="s">
        <v>12850</v>
      </c>
      <c r="BV7531" s="5" t="s">
        <v>3088</v>
      </c>
      <c r="BW7531" s="5" t="s">
        <v>6076</v>
      </c>
    </row>
    <row r="7532" spans="51:75" x14ac:dyDescent="0.3">
      <c r="AY7532" s="12" t="e">
        <f>VLOOKUP(C7532,#REF!, 2,FALSE)</f>
        <v>#REF!</v>
      </c>
      <c r="BM7532" s="5" t="s">
        <v>12851</v>
      </c>
      <c r="BN7532" s="5" t="s">
        <v>642</v>
      </c>
      <c r="BO7532" s="5" t="s">
        <v>2171</v>
      </c>
      <c r="BU7532" s="5" t="s">
        <v>12851</v>
      </c>
      <c r="BV7532" s="5" t="s">
        <v>642</v>
      </c>
      <c r="BW7532" s="5" t="s">
        <v>2171</v>
      </c>
    </row>
    <row r="7533" spans="51:75" x14ac:dyDescent="0.3">
      <c r="AY7533" s="12" t="e">
        <f>VLOOKUP(C7533,#REF!, 2,FALSE)</f>
        <v>#REF!</v>
      </c>
      <c r="BM7533" s="5" t="s">
        <v>12852</v>
      </c>
      <c r="BN7533" s="5" t="s">
        <v>800</v>
      </c>
      <c r="BO7533" s="5" t="s">
        <v>6076</v>
      </c>
      <c r="BU7533" s="5" t="s">
        <v>12852</v>
      </c>
      <c r="BV7533" s="5" t="s">
        <v>800</v>
      </c>
      <c r="BW7533" s="5" t="s">
        <v>6076</v>
      </c>
    </row>
    <row r="7534" spans="51:75" x14ac:dyDescent="0.3">
      <c r="AY7534" s="12" t="e">
        <f>VLOOKUP(C7534,#REF!, 2,FALSE)</f>
        <v>#REF!</v>
      </c>
      <c r="BM7534" s="5" t="s">
        <v>12853</v>
      </c>
      <c r="BN7534" s="5" t="s">
        <v>625</v>
      </c>
      <c r="BO7534" s="5" t="s">
        <v>2986</v>
      </c>
      <c r="BU7534" s="5" t="s">
        <v>12853</v>
      </c>
      <c r="BV7534" s="5" t="s">
        <v>625</v>
      </c>
      <c r="BW7534" s="5" t="s">
        <v>2986</v>
      </c>
    </row>
    <row r="7535" spans="51:75" x14ac:dyDescent="0.3">
      <c r="AY7535" s="12" t="e">
        <f>VLOOKUP(C7535,#REF!, 2,FALSE)</f>
        <v>#REF!</v>
      </c>
      <c r="BM7535" s="5" t="s">
        <v>12854</v>
      </c>
      <c r="BN7535" s="5" t="s">
        <v>628</v>
      </c>
      <c r="BO7535" s="5" t="s">
        <v>2986</v>
      </c>
      <c r="BU7535" s="5" t="s">
        <v>12854</v>
      </c>
      <c r="BV7535" s="5" t="s">
        <v>628</v>
      </c>
      <c r="BW7535" s="5" t="s">
        <v>2986</v>
      </c>
    </row>
    <row r="7536" spans="51:75" x14ac:dyDescent="0.3">
      <c r="AY7536" s="12" t="e">
        <f>VLOOKUP(C7536,#REF!, 2,FALSE)</f>
        <v>#REF!</v>
      </c>
      <c r="BM7536" s="5" t="s">
        <v>2221</v>
      </c>
      <c r="BN7536" s="5" t="s">
        <v>931</v>
      </c>
      <c r="BO7536" s="5" t="s">
        <v>2986</v>
      </c>
      <c r="BU7536" s="5" t="s">
        <v>2221</v>
      </c>
      <c r="BV7536" s="5" t="s">
        <v>931</v>
      </c>
      <c r="BW7536" s="5" t="s">
        <v>2986</v>
      </c>
    </row>
    <row r="7537" spans="51:75" x14ac:dyDescent="0.3">
      <c r="AY7537" s="12" t="e">
        <f>VLOOKUP(C7537,#REF!, 2,FALSE)</f>
        <v>#REF!</v>
      </c>
      <c r="BM7537" s="5" t="s">
        <v>2222</v>
      </c>
      <c r="BN7537" s="5" t="s">
        <v>929</v>
      </c>
      <c r="BO7537" s="5" t="s">
        <v>2986</v>
      </c>
      <c r="BU7537" s="5" t="s">
        <v>2222</v>
      </c>
      <c r="BV7537" s="5" t="s">
        <v>929</v>
      </c>
      <c r="BW7537" s="5" t="s">
        <v>2986</v>
      </c>
    </row>
    <row r="7538" spans="51:75" x14ac:dyDescent="0.3">
      <c r="AY7538" s="12" t="e">
        <f>VLOOKUP(C7538,#REF!, 2,FALSE)</f>
        <v>#REF!</v>
      </c>
      <c r="BM7538" s="5" t="s">
        <v>12855</v>
      </c>
      <c r="BN7538" s="5" t="s">
        <v>786</v>
      </c>
      <c r="BO7538" s="5" t="s">
        <v>2986</v>
      </c>
      <c r="BU7538" s="5" t="s">
        <v>12855</v>
      </c>
      <c r="BV7538" s="5" t="s">
        <v>786</v>
      </c>
      <c r="BW7538" s="5" t="s">
        <v>2986</v>
      </c>
    </row>
    <row r="7539" spans="51:75" x14ac:dyDescent="0.3">
      <c r="AY7539" s="12" t="e">
        <f>VLOOKUP(C7539,#REF!, 2,FALSE)</f>
        <v>#REF!</v>
      </c>
      <c r="BM7539" s="5" t="s">
        <v>12856</v>
      </c>
      <c r="BN7539" s="5" t="s">
        <v>3007</v>
      </c>
      <c r="BO7539" s="5" t="s">
        <v>2986</v>
      </c>
      <c r="BU7539" s="5" t="s">
        <v>12856</v>
      </c>
      <c r="BV7539" s="5" t="s">
        <v>3007</v>
      </c>
      <c r="BW7539" s="5" t="s">
        <v>2986</v>
      </c>
    </row>
    <row r="7540" spans="51:75" x14ac:dyDescent="0.3">
      <c r="AY7540" s="12" t="e">
        <f>VLOOKUP(C7540,#REF!, 2,FALSE)</f>
        <v>#REF!</v>
      </c>
      <c r="BM7540" s="5" t="s">
        <v>2223</v>
      </c>
      <c r="BN7540" s="5" t="s">
        <v>3010</v>
      </c>
      <c r="BO7540" s="5" t="s">
        <v>2986</v>
      </c>
      <c r="BU7540" s="5" t="s">
        <v>2223</v>
      </c>
      <c r="BV7540" s="5" t="s">
        <v>3010</v>
      </c>
      <c r="BW7540" s="5" t="s">
        <v>2986</v>
      </c>
    </row>
    <row r="7541" spans="51:75" x14ac:dyDescent="0.3">
      <c r="AY7541" s="12" t="e">
        <f>VLOOKUP(C7541,#REF!, 2,FALSE)</f>
        <v>#REF!</v>
      </c>
      <c r="BM7541" s="5" t="s">
        <v>12857</v>
      </c>
      <c r="BN7541" s="5" t="s">
        <v>2986</v>
      </c>
      <c r="BO7541" s="5" t="s">
        <v>5604</v>
      </c>
      <c r="BU7541" s="5" t="s">
        <v>12857</v>
      </c>
      <c r="BV7541" s="5" t="s">
        <v>2986</v>
      </c>
      <c r="BW7541" s="5" t="s">
        <v>5604</v>
      </c>
    </row>
    <row r="7542" spans="51:75" x14ac:dyDescent="0.3">
      <c r="AY7542" s="12" t="e">
        <f>VLOOKUP(C7542,#REF!, 2,FALSE)</f>
        <v>#REF!</v>
      </c>
      <c r="BM7542" s="5" t="s">
        <v>12858</v>
      </c>
      <c r="BN7542" s="5" t="s">
        <v>3088</v>
      </c>
      <c r="BO7542" s="5" t="s">
        <v>12859</v>
      </c>
      <c r="BU7542" s="5" t="s">
        <v>12858</v>
      </c>
      <c r="BV7542" s="5" t="s">
        <v>3088</v>
      </c>
      <c r="BW7542" s="5" t="s">
        <v>12859</v>
      </c>
    </row>
    <row r="7543" spans="51:75" x14ac:dyDescent="0.3">
      <c r="AY7543" s="12" t="e">
        <f>VLOOKUP(C7543,#REF!, 2,FALSE)</f>
        <v>#REF!</v>
      </c>
      <c r="BM7543" s="5" t="s">
        <v>12860</v>
      </c>
      <c r="BN7543" s="5" t="s">
        <v>1272</v>
      </c>
      <c r="BO7543" s="5" t="s">
        <v>2986</v>
      </c>
      <c r="BU7543" s="5" t="s">
        <v>12860</v>
      </c>
      <c r="BV7543" s="5" t="s">
        <v>1272</v>
      </c>
      <c r="BW7543" s="5" t="s">
        <v>2986</v>
      </c>
    </row>
    <row r="7544" spans="51:75" x14ac:dyDescent="0.3">
      <c r="AY7544" s="12" t="e">
        <f>VLOOKUP(C7544,#REF!, 2,FALSE)</f>
        <v>#REF!</v>
      </c>
      <c r="BM7544" s="5" t="s">
        <v>12861</v>
      </c>
      <c r="BN7544" s="5" t="s">
        <v>3007</v>
      </c>
      <c r="BO7544" s="5" t="s">
        <v>2986</v>
      </c>
      <c r="BU7544" s="5" t="s">
        <v>12861</v>
      </c>
      <c r="BV7544" s="5" t="s">
        <v>3007</v>
      </c>
      <c r="BW7544" s="5" t="s">
        <v>2986</v>
      </c>
    </row>
    <row r="7545" spans="51:75" x14ac:dyDescent="0.3">
      <c r="AY7545" s="12" t="e">
        <f>VLOOKUP(C7545,#REF!, 2,FALSE)</f>
        <v>#REF!</v>
      </c>
      <c r="BM7545" s="5" t="s">
        <v>12862</v>
      </c>
      <c r="BN7545" s="5" t="s">
        <v>3007</v>
      </c>
      <c r="BO7545" s="5" t="s">
        <v>12863</v>
      </c>
      <c r="BU7545" s="5" t="s">
        <v>12862</v>
      </c>
      <c r="BV7545" s="5" t="s">
        <v>3007</v>
      </c>
      <c r="BW7545" s="5" t="s">
        <v>12863</v>
      </c>
    </row>
    <row r="7546" spans="51:75" x14ac:dyDescent="0.3">
      <c r="AY7546" s="12" t="e">
        <f>VLOOKUP(C7546,#REF!, 2,FALSE)</f>
        <v>#REF!</v>
      </c>
      <c r="BM7546" s="5" t="s">
        <v>12864</v>
      </c>
      <c r="BN7546" s="5" t="s">
        <v>1345</v>
      </c>
      <c r="BO7546" s="5" t="s">
        <v>2986</v>
      </c>
      <c r="BU7546" s="5" t="s">
        <v>12864</v>
      </c>
      <c r="BV7546" s="5" t="s">
        <v>1345</v>
      </c>
      <c r="BW7546" s="5" t="s">
        <v>2986</v>
      </c>
    </row>
    <row r="7547" spans="51:75" x14ac:dyDescent="0.3">
      <c r="AY7547" s="12" t="e">
        <f>VLOOKUP(C7547,#REF!, 2,FALSE)</f>
        <v>#REF!</v>
      </c>
      <c r="BM7547" s="5" t="s">
        <v>12865</v>
      </c>
      <c r="BN7547" s="5" t="s">
        <v>3007</v>
      </c>
      <c r="BO7547" s="5" t="s">
        <v>12866</v>
      </c>
      <c r="BU7547" s="5" t="s">
        <v>12865</v>
      </c>
      <c r="BV7547" s="5" t="s">
        <v>3007</v>
      </c>
      <c r="BW7547" s="5" t="s">
        <v>12866</v>
      </c>
    </row>
    <row r="7548" spans="51:75" x14ac:dyDescent="0.3">
      <c r="AY7548" s="12" t="e">
        <f>VLOOKUP(C7548,#REF!, 2,FALSE)</f>
        <v>#REF!</v>
      </c>
      <c r="BM7548" s="5" t="s">
        <v>12867</v>
      </c>
      <c r="BN7548" s="5" t="s">
        <v>2986</v>
      </c>
      <c r="BO7548" s="5" t="s">
        <v>2986</v>
      </c>
      <c r="BU7548" s="5" t="s">
        <v>12867</v>
      </c>
      <c r="BV7548" s="5" t="s">
        <v>2986</v>
      </c>
      <c r="BW7548" s="5" t="s">
        <v>2986</v>
      </c>
    </row>
    <row r="7549" spans="51:75" x14ac:dyDescent="0.3">
      <c r="AY7549" s="12" t="e">
        <f>VLOOKUP(C7549,#REF!, 2,FALSE)</f>
        <v>#REF!</v>
      </c>
      <c r="BM7549" s="5" t="s">
        <v>12868</v>
      </c>
      <c r="BN7549" s="5" t="s">
        <v>813</v>
      </c>
      <c r="BO7549" s="5" t="s">
        <v>2986</v>
      </c>
      <c r="BU7549" s="5" t="s">
        <v>12868</v>
      </c>
      <c r="BV7549" s="5" t="s">
        <v>813</v>
      </c>
      <c r="BW7549" s="5" t="s">
        <v>2986</v>
      </c>
    </row>
    <row r="7550" spans="51:75" x14ac:dyDescent="0.3">
      <c r="AY7550" s="12" t="e">
        <f>VLOOKUP(C7550,#REF!, 2,FALSE)</f>
        <v>#REF!</v>
      </c>
      <c r="BM7550" s="5" t="s">
        <v>12869</v>
      </c>
      <c r="BN7550" s="5" t="s">
        <v>661</v>
      </c>
      <c r="BO7550" s="5" t="s">
        <v>2986</v>
      </c>
      <c r="BU7550" s="5" t="s">
        <v>12869</v>
      </c>
      <c r="BV7550" s="5" t="s">
        <v>661</v>
      </c>
      <c r="BW7550" s="5" t="s">
        <v>2986</v>
      </c>
    </row>
    <row r="7551" spans="51:75" x14ac:dyDescent="0.3">
      <c r="AY7551" s="12" t="e">
        <f>VLOOKUP(C7551,#REF!, 2,FALSE)</f>
        <v>#REF!</v>
      </c>
      <c r="BM7551" s="5" t="s">
        <v>12870</v>
      </c>
      <c r="BN7551" s="5" t="s">
        <v>3261</v>
      </c>
      <c r="BO7551" s="5" t="s">
        <v>1198</v>
      </c>
      <c r="BU7551" s="5" t="s">
        <v>12870</v>
      </c>
      <c r="BV7551" s="5" t="s">
        <v>3261</v>
      </c>
      <c r="BW7551" s="5" t="s">
        <v>1198</v>
      </c>
    </row>
    <row r="7552" spans="51:75" x14ac:dyDescent="0.3">
      <c r="AY7552" s="12" t="e">
        <f>VLOOKUP(C7552,#REF!, 2,FALSE)</f>
        <v>#REF!</v>
      </c>
      <c r="BM7552" s="5" t="s">
        <v>12871</v>
      </c>
      <c r="BN7552" s="5" t="s">
        <v>800</v>
      </c>
      <c r="BO7552" s="5" t="s">
        <v>2986</v>
      </c>
      <c r="BU7552" s="5" t="s">
        <v>12871</v>
      </c>
      <c r="BV7552" s="5" t="s">
        <v>800</v>
      </c>
      <c r="BW7552" s="5" t="s">
        <v>2986</v>
      </c>
    </row>
    <row r="7553" spans="51:75" x14ac:dyDescent="0.3">
      <c r="AY7553" s="12" t="e">
        <f>VLOOKUP(C7553,#REF!, 2,FALSE)</f>
        <v>#REF!</v>
      </c>
      <c r="BM7553" s="5" t="s">
        <v>12873</v>
      </c>
      <c r="BN7553" s="5" t="s">
        <v>665</v>
      </c>
      <c r="BO7553" s="5" t="s">
        <v>2986</v>
      </c>
      <c r="BU7553" s="5" t="s">
        <v>12873</v>
      </c>
      <c r="BV7553" s="5" t="s">
        <v>665</v>
      </c>
      <c r="BW7553" s="5" t="s">
        <v>2986</v>
      </c>
    </row>
    <row r="7554" spans="51:75" x14ac:dyDescent="0.3">
      <c r="AY7554" s="12" t="e">
        <f>VLOOKUP(C7554,#REF!, 2,FALSE)</f>
        <v>#REF!</v>
      </c>
      <c r="BM7554" s="5" t="s">
        <v>2226</v>
      </c>
      <c r="BN7554" s="5" t="s">
        <v>931</v>
      </c>
      <c r="BO7554" s="5" t="s">
        <v>2986</v>
      </c>
      <c r="BU7554" s="5" t="s">
        <v>2226</v>
      </c>
      <c r="BV7554" s="5" t="s">
        <v>931</v>
      </c>
      <c r="BW7554" s="5" t="s">
        <v>2986</v>
      </c>
    </row>
    <row r="7555" spans="51:75" x14ac:dyDescent="0.3">
      <c r="AY7555" s="12" t="e">
        <f>VLOOKUP(C7555,#REF!, 2,FALSE)</f>
        <v>#REF!</v>
      </c>
      <c r="BM7555" s="5" t="s">
        <v>2227</v>
      </c>
      <c r="BN7555" s="5" t="s">
        <v>3010</v>
      </c>
      <c r="BO7555" s="5" t="s">
        <v>2986</v>
      </c>
      <c r="BU7555" s="5" t="s">
        <v>2227</v>
      </c>
      <c r="BV7555" s="5" t="s">
        <v>3010</v>
      </c>
      <c r="BW7555" s="5" t="s">
        <v>2986</v>
      </c>
    </row>
    <row r="7556" spans="51:75" x14ac:dyDescent="0.3">
      <c r="AY7556" s="12" t="e">
        <f>VLOOKUP(C7556,#REF!, 2,FALSE)</f>
        <v>#REF!</v>
      </c>
      <c r="BM7556" s="5" t="s">
        <v>12874</v>
      </c>
      <c r="BN7556" s="5" t="s">
        <v>3010</v>
      </c>
      <c r="BO7556" s="5" t="s">
        <v>2986</v>
      </c>
      <c r="BU7556" s="5" t="s">
        <v>12874</v>
      </c>
      <c r="BV7556" s="5" t="s">
        <v>3010</v>
      </c>
      <c r="BW7556" s="5" t="s">
        <v>2986</v>
      </c>
    </row>
    <row r="7557" spans="51:75" x14ac:dyDescent="0.3">
      <c r="AY7557" s="12" t="e">
        <f>VLOOKUP(C7557,#REF!, 2,FALSE)</f>
        <v>#REF!</v>
      </c>
      <c r="BM7557" s="5" t="s">
        <v>12875</v>
      </c>
      <c r="BN7557" s="5" t="s">
        <v>3088</v>
      </c>
      <c r="BO7557" s="5" t="s">
        <v>939</v>
      </c>
      <c r="BU7557" s="5" t="s">
        <v>12875</v>
      </c>
      <c r="BV7557" s="5" t="s">
        <v>3088</v>
      </c>
      <c r="BW7557" s="5" t="s">
        <v>939</v>
      </c>
    </row>
    <row r="7558" spans="51:75" x14ac:dyDescent="0.3">
      <c r="AY7558" s="12" t="e">
        <f>VLOOKUP(C7558,#REF!, 2,FALSE)</f>
        <v>#REF!</v>
      </c>
      <c r="BM7558" s="5" t="s">
        <v>12876</v>
      </c>
      <c r="BN7558" s="5" t="s">
        <v>3088</v>
      </c>
      <c r="BO7558" s="5" t="s">
        <v>8853</v>
      </c>
      <c r="BU7558" s="5" t="s">
        <v>12876</v>
      </c>
      <c r="BV7558" s="5" t="s">
        <v>3088</v>
      </c>
      <c r="BW7558" s="5" t="s">
        <v>8853</v>
      </c>
    </row>
    <row r="7559" spans="51:75" x14ac:dyDescent="0.3">
      <c r="AY7559" s="12" t="e">
        <f>VLOOKUP(C7559,#REF!, 2,FALSE)</f>
        <v>#REF!</v>
      </c>
      <c r="BM7559" s="5" t="s">
        <v>12877</v>
      </c>
      <c r="BN7559" s="5" t="s">
        <v>3092</v>
      </c>
      <c r="BO7559" s="5" t="s">
        <v>6718</v>
      </c>
      <c r="BU7559" s="5" t="s">
        <v>12877</v>
      </c>
      <c r="BV7559" s="5" t="s">
        <v>3092</v>
      </c>
      <c r="BW7559" s="5" t="s">
        <v>6718</v>
      </c>
    </row>
    <row r="7560" spans="51:75" x14ac:dyDescent="0.3">
      <c r="AY7560" s="12" t="e">
        <f>VLOOKUP(C7560,#REF!, 2,FALSE)</f>
        <v>#REF!</v>
      </c>
      <c r="BM7560" s="5" t="s">
        <v>12878</v>
      </c>
      <c r="BN7560" s="5" t="s">
        <v>3088</v>
      </c>
      <c r="BO7560" s="5" t="s">
        <v>6313</v>
      </c>
      <c r="BU7560" s="5" t="s">
        <v>12878</v>
      </c>
      <c r="BV7560" s="5" t="s">
        <v>3088</v>
      </c>
      <c r="BW7560" s="5" t="s">
        <v>6313</v>
      </c>
    </row>
    <row r="7561" spans="51:75" x14ac:dyDescent="0.3">
      <c r="AY7561" s="12" t="e">
        <f>VLOOKUP(C7561,#REF!, 2,FALSE)</f>
        <v>#REF!</v>
      </c>
      <c r="BM7561" s="5" t="s">
        <v>12879</v>
      </c>
      <c r="BN7561" s="5" t="s">
        <v>2986</v>
      </c>
      <c r="BO7561" s="5" t="s">
        <v>12880</v>
      </c>
      <c r="BU7561" s="5" t="s">
        <v>12879</v>
      </c>
      <c r="BV7561" s="5" t="s">
        <v>2986</v>
      </c>
      <c r="BW7561" s="5" t="s">
        <v>12880</v>
      </c>
    </row>
    <row r="7562" spans="51:75" x14ac:dyDescent="0.3">
      <c r="AY7562" s="12" t="e">
        <f>VLOOKUP(C7562,#REF!, 2,FALSE)</f>
        <v>#REF!</v>
      </c>
      <c r="BM7562" s="5" t="s">
        <v>12881</v>
      </c>
      <c r="BN7562" s="5" t="s">
        <v>2986</v>
      </c>
      <c r="BO7562" s="5" t="s">
        <v>12882</v>
      </c>
      <c r="BU7562" s="5" t="s">
        <v>12881</v>
      </c>
      <c r="BV7562" s="5" t="s">
        <v>2986</v>
      </c>
      <c r="BW7562" s="5" t="s">
        <v>12882</v>
      </c>
    </row>
    <row r="7563" spans="51:75" x14ac:dyDescent="0.3">
      <c r="AY7563" s="12" t="e">
        <f>VLOOKUP(C7563,#REF!, 2,FALSE)</f>
        <v>#REF!</v>
      </c>
      <c r="BM7563" s="5" t="s">
        <v>12883</v>
      </c>
      <c r="BN7563" s="5" t="s">
        <v>672</v>
      </c>
      <c r="BO7563" s="5" t="s">
        <v>3560</v>
      </c>
      <c r="BU7563" s="5" t="s">
        <v>12883</v>
      </c>
      <c r="BV7563" s="5" t="s">
        <v>672</v>
      </c>
      <c r="BW7563" s="5" t="s">
        <v>3560</v>
      </c>
    </row>
    <row r="7564" spans="51:75" x14ac:dyDescent="0.3">
      <c r="AY7564" s="12" t="e">
        <f>VLOOKUP(C7564,#REF!, 2,FALSE)</f>
        <v>#REF!</v>
      </c>
      <c r="BM7564" s="5" t="s">
        <v>12884</v>
      </c>
      <c r="BN7564" s="5" t="s">
        <v>3010</v>
      </c>
      <c r="BO7564" s="5" t="s">
        <v>12885</v>
      </c>
      <c r="BU7564" s="5" t="s">
        <v>12884</v>
      </c>
      <c r="BV7564" s="5" t="s">
        <v>3010</v>
      </c>
      <c r="BW7564" s="5" t="s">
        <v>12885</v>
      </c>
    </row>
    <row r="7565" spans="51:75" x14ac:dyDescent="0.3">
      <c r="AY7565" s="12" t="e">
        <f>VLOOKUP(C7565,#REF!, 2,FALSE)</f>
        <v>#REF!</v>
      </c>
      <c r="BM7565" s="5" t="s">
        <v>12886</v>
      </c>
      <c r="BN7565" s="5" t="s">
        <v>3007</v>
      </c>
      <c r="BO7565" s="5" t="s">
        <v>1492</v>
      </c>
      <c r="BU7565" s="5" t="s">
        <v>12886</v>
      </c>
      <c r="BV7565" s="5" t="s">
        <v>3007</v>
      </c>
      <c r="BW7565" s="5" t="s">
        <v>1492</v>
      </c>
    </row>
    <row r="7566" spans="51:75" x14ac:dyDescent="0.3">
      <c r="AY7566" s="12" t="e">
        <f>VLOOKUP(C7566,#REF!, 2,FALSE)</f>
        <v>#REF!</v>
      </c>
      <c r="BM7566" s="5" t="s">
        <v>12887</v>
      </c>
      <c r="BN7566" s="5" t="s">
        <v>997</v>
      </c>
      <c r="BO7566" s="5" t="s">
        <v>2986</v>
      </c>
      <c r="BU7566" s="5" t="s">
        <v>12887</v>
      </c>
      <c r="BV7566" s="5" t="s">
        <v>997</v>
      </c>
      <c r="BW7566" s="5" t="s">
        <v>2986</v>
      </c>
    </row>
    <row r="7567" spans="51:75" x14ac:dyDescent="0.3">
      <c r="AY7567" s="12" t="e">
        <f>VLOOKUP(C7567,#REF!, 2,FALSE)</f>
        <v>#REF!</v>
      </c>
      <c r="BM7567" s="5" t="s">
        <v>12888</v>
      </c>
      <c r="BN7567" s="5" t="s">
        <v>997</v>
      </c>
      <c r="BO7567" s="5" t="s">
        <v>2986</v>
      </c>
      <c r="BU7567" s="5" t="s">
        <v>12888</v>
      </c>
      <c r="BV7567" s="5" t="s">
        <v>997</v>
      </c>
      <c r="BW7567" s="5" t="s">
        <v>2986</v>
      </c>
    </row>
    <row r="7568" spans="51:75" x14ac:dyDescent="0.3">
      <c r="AY7568" s="12" t="e">
        <f>VLOOKUP(C7568,#REF!, 2,FALSE)</f>
        <v>#REF!</v>
      </c>
      <c r="BM7568" s="5" t="s">
        <v>12889</v>
      </c>
      <c r="BN7568" s="5" t="s">
        <v>786</v>
      </c>
      <c r="BO7568" s="5" t="s">
        <v>9540</v>
      </c>
      <c r="BU7568" s="5" t="s">
        <v>12889</v>
      </c>
      <c r="BV7568" s="5" t="s">
        <v>786</v>
      </c>
      <c r="BW7568" s="5" t="s">
        <v>9540</v>
      </c>
    </row>
    <row r="7569" spans="51:75" x14ac:dyDescent="0.3">
      <c r="AY7569" s="12" t="e">
        <f>VLOOKUP(C7569,#REF!, 2,FALSE)</f>
        <v>#REF!</v>
      </c>
      <c r="BM7569" s="5" t="s">
        <v>2228</v>
      </c>
      <c r="BN7569" s="5" t="s">
        <v>997</v>
      </c>
      <c r="BO7569" s="5" t="s">
        <v>9655</v>
      </c>
      <c r="BU7569" s="5" t="s">
        <v>2228</v>
      </c>
      <c r="BV7569" s="5" t="s">
        <v>997</v>
      </c>
      <c r="BW7569" s="5" t="s">
        <v>9655</v>
      </c>
    </row>
    <row r="7570" spans="51:75" x14ac:dyDescent="0.3">
      <c r="AY7570" s="12" t="e">
        <f>VLOOKUP(C7570,#REF!, 2,FALSE)</f>
        <v>#REF!</v>
      </c>
      <c r="BM7570" s="5" t="s">
        <v>12890</v>
      </c>
      <c r="BN7570" s="5" t="s">
        <v>639</v>
      </c>
      <c r="BO7570" s="5" t="s">
        <v>2986</v>
      </c>
      <c r="BU7570" s="5" t="s">
        <v>12890</v>
      </c>
      <c r="BV7570" s="5" t="s">
        <v>639</v>
      </c>
      <c r="BW7570" s="5" t="s">
        <v>2986</v>
      </c>
    </row>
    <row r="7571" spans="51:75" x14ac:dyDescent="0.3">
      <c r="AY7571" s="12" t="e">
        <f>VLOOKUP(C7571,#REF!, 2,FALSE)</f>
        <v>#REF!</v>
      </c>
      <c r="BM7571" s="5" t="s">
        <v>12891</v>
      </c>
      <c r="BN7571" s="5" t="s">
        <v>642</v>
      </c>
      <c r="BO7571" s="5" t="s">
        <v>2986</v>
      </c>
      <c r="BU7571" s="5" t="s">
        <v>12891</v>
      </c>
      <c r="BV7571" s="5" t="s">
        <v>642</v>
      </c>
      <c r="BW7571" s="5" t="s">
        <v>2986</v>
      </c>
    </row>
    <row r="7572" spans="51:75" x14ac:dyDescent="0.3">
      <c r="AY7572" s="12" t="e">
        <f>VLOOKUP(C7572,#REF!, 2,FALSE)</f>
        <v>#REF!</v>
      </c>
      <c r="BM7572" s="5" t="s">
        <v>12892</v>
      </c>
      <c r="BN7572" s="5" t="s">
        <v>3050</v>
      </c>
      <c r="BO7572" s="5" t="s">
        <v>12893</v>
      </c>
      <c r="BU7572" s="5" t="s">
        <v>12892</v>
      </c>
      <c r="BV7572" s="5" t="s">
        <v>3050</v>
      </c>
      <c r="BW7572" s="5" t="s">
        <v>12893</v>
      </c>
    </row>
    <row r="7573" spans="51:75" x14ac:dyDescent="0.3">
      <c r="AY7573" s="12" t="e">
        <f>VLOOKUP(C7573,#REF!, 2,FALSE)</f>
        <v>#REF!</v>
      </c>
      <c r="BM7573" s="5" t="s">
        <v>12894</v>
      </c>
      <c r="BN7573" s="5" t="s">
        <v>3010</v>
      </c>
      <c r="BO7573" s="5" t="s">
        <v>2986</v>
      </c>
      <c r="BU7573" s="5" t="s">
        <v>12894</v>
      </c>
      <c r="BV7573" s="5" t="s">
        <v>3010</v>
      </c>
      <c r="BW7573" s="5" t="s">
        <v>2986</v>
      </c>
    </row>
    <row r="7574" spans="51:75" x14ac:dyDescent="0.3">
      <c r="AY7574" s="12" t="e">
        <f>VLOOKUP(C7574,#REF!, 2,FALSE)</f>
        <v>#REF!</v>
      </c>
      <c r="BM7574" s="5" t="s">
        <v>12895</v>
      </c>
      <c r="BN7574" s="5" t="s">
        <v>2986</v>
      </c>
      <c r="BO7574" s="5" t="s">
        <v>2257</v>
      </c>
      <c r="BU7574" s="5" t="s">
        <v>12895</v>
      </c>
      <c r="BV7574" s="5" t="s">
        <v>2986</v>
      </c>
      <c r="BW7574" s="5" t="s">
        <v>2257</v>
      </c>
    </row>
    <row r="7575" spans="51:75" x14ac:dyDescent="0.3">
      <c r="AY7575" s="12" t="e">
        <f>VLOOKUP(C7575,#REF!, 2,FALSE)</f>
        <v>#REF!</v>
      </c>
      <c r="BM7575" s="5" t="s">
        <v>12896</v>
      </c>
      <c r="BN7575" s="5" t="s">
        <v>633</v>
      </c>
      <c r="BO7575" s="5" t="s">
        <v>2986</v>
      </c>
      <c r="BU7575" s="5" t="s">
        <v>12896</v>
      </c>
      <c r="BV7575" s="5" t="s">
        <v>633</v>
      </c>
      <c r="BW7575" s="5" t="s">
        <v>2986</v>
      </c>
    </row>
    <row r="7576" spans="51:75" x14ac:dyDescent="0.3">
      <c r="AY7576" s="12" t="e">
        <f>VLOOKUP(C7576,#REF!, 2,FALSE)</f>
        <v>#REF!</v>
      </c>
      <c r="BM7576" s="5" t="s">
        <v>12897</v>
      </c>
      <c r="BN7576" s="5" t="s">
        <v>1270</v>
      </c>
      <c r="BO7576" s="5" t="s">
        <v>2986</v>
      </c>
      <c r="BU7576" s="5" t="s">
        <v>12897</v>
      </c>
      <c r="BV7576" s="5" t="s">
        <v>1270</v>
      </c>
      <c r="BW7576" s="5" t="s">
        <v>2986</v>
      </c>
    </row>
    <row r="7577" spans="51:75" x14ac:dyDescent="0.3">
      <c r="AY7577" s="12" t="e">
        <f>VLOOKUP(C7577,#REF!, 2,FALSE)</f>
        <v>#REF!</v>
      </c>
      <c r="BM7577" s="5" t="s">
        <v>12898</v>
      </c>
      <c r="BN7577" s="5" t="s">
        <v>1464</v>
      </c>
      <c r="BO7577" s="5" t="s">
        <v>2986</v>
      </c>
      <c r="BU7577" s="5" t="s">
        <v>12898</v>
      </c>
      <c r="BV7577" s="5" t="s">
        <v>1464</v>
      </c>
      <c r="BW7577" s="5" t="s">
        <v>2986</v>
      </c>
    </row>
    <row r="7578" spans="51:75" x14ac:dyDescent="0.3">
      <c r="AY7578" s="12" t="e">
        <f>VLOOKUP(C7578,#REF!, 2,FALSE)</f>
        <v>#REF!</v>
      </c>
      <c r="BM7578" s="5" t="s">
        <v>12899</v>
      </c>
      <c r="BN7578" s="5" t="s">
        <v>703</v>
      </c>
      <c r="BO7578" s="5" t="s">
        <v>9540</v>
      </c>
      <c r="BU7578" s="5" t="s">
        <v>12899</v>
      </c>
      <c r="BV7578" s="5" t="s">
        <v>703</v>
      </c>
      <c r="BW7578" s="5" t="s">
        <v>9540</v>
      </c>
    </row>
    <row r="7579" spans="51:75" x14ac:dyDescent="0.3">
      <c r="AY7579" s="12" t="e">
        <f>VLOOKUP(C7579,#REF!, 2,FALSE)</f>
        <v>#REF!</v>
      </c>
      <c r="BM7579" s="5" t="s">
        <v>2229</v>
      </c>
      <c r="BN7579" s="5" t="s">
        <v>774</v>
      </c>
      <c r="BO7579" s="5" t="s">
        <v>2986</v>
      </c>
      <c r="BU7579" s="5" t="s">
        <v>2229</v>
      </c>
      <c r="BV7579" s="5" t="s">
        <v>774</v>
      </c>
      <c r="BW7579" s="5" t="s">
        <v>2986</v>
      </c>
    </row>
    <row r="7580" spans="51:75" x14ac:dyDescent="0.3">
      <c r="AY7580" s="12" t="e">
        <f>VLOOKUP(C7580,#REF!, 2,FALSE)</f>
        <v>#REF!</v>
      </c>
      <c r="BM7580" s="5" t="s">
        <v>12900</v>
      </c>
      <c r="BN7580" s="5" t="s">
        <v>703</v>
      </c>
      <c r="BO7580" s="5" t="s">
        <v>2986</v>
      </c>
      <c r="BU7580" s="5" t="s">
        <v>12900</v>
      </c>
      <c r="BV7580" s="5" t="s">
        <v>703</v>
      </c>
      <c r="BW7580" s="5" t="s">
        <v>2986</v>
      </c>
    </row>
    <row r="7581" spans="51:75" x14ac:dyDescent="0.3">
      <c r="AY7581" s="12" t="e">
        <f>VLOOKUP(C7581,#REF!, 2,FALSE)</f>
        <v>#REF!</v>
      </c>
      <c r="BM7581" s="5" t="s">
        <v>12901</v>
      </c>
      <c r="BN7581" s="5" t="s">
        <v>703</v>
      </c>
      <c r="BO7581" s="5" t="s">
        <v>2986</v>
      </c>
      <c r="BU7581" s="5" t="s">
        <v>12901</v>
      </c>
      <c r="BV7581" s="5" t="s">
        <v>703</v>
      </c>
      <c r="BW7581" s="5" t="s">
        <v>2986</v>
      </c>
    </row>
    <row r="7582" spans="51:75" x14ac:dyDescent="0.3">
      <c r="AY7582" s="12" t="e">
        <f>VLOOKUP(C7582,#REF!, 2,FALSE)</f>
        <v>#REF!</v>
      </c>
      <c r="BM7582" s="5" t="s">
        <v>12902</v>
      </c>
      <c r="BN7582" s="5" t="s">
        <v>3210</v>
      </c>
      <c r="BO7582" s="5" t="s">
        <v>2986</v>
      </c>
      <c r="BU7582" s="5" t="s">
        <v>12902</v>
      </c>
      <c r="BV7582" s="5" t="s">
        <v>3210</v>
      </c>
      <c r="BW7582" s="5" t="s">
        <v>2986</v>
      </c>
    </row>
    <row r="7583" spans="51:75" x14ac:dyDescent="0.3">
      <c r="AY7583" s="12" t="e">
        <f>VLOOKUP(C7583,#REF!, 2,FALSE)</f>
        <v>#REF!</v>
      </c>
      <c r="BM7583" s="5" t="s">
        <v>12903</v>
      </c>
      <c r="BN7583" s="5" t="s">
        <v>3261</v>
      </c>
      <c r="BO7583" s="5" t="s">
        <v>2986</v>
      </c>
      <c r="BU7583" s="5" t="s">
        <v>12903</v>
      </c>
      <c r="BV7583" s="5" t="s">
        <v>3261</v>
      </c>
      <c r="BW7583" s="5" t="s">
        <v>2986</v>
      </c>
    </row>
    <row r="7584" spans="51:75" x14ac:dyDescent="0.3">
      <c r="AY7584" s="12" t="e">
        <f>VLOOKUP(C7584,#REF!, 2,FALSE)</f>
        <v>#REF!</v>
      </c>
      <c r="BM7584" s="5" t="s">
        <v>12904</v>
      </c>
      <c r="BN7584" s="5" t="s">
        <v>642</v>
      </c>
      <c r="BO7584" s="5" t="s">
        <v>2986</v>
      </c>
      <c r="BU7584" s="5" t="s">
        <v>12904</v>
      </c>
      <c r="BV7584" s="5" t="s">
        <v>642</v>
      </c>
      <c r="BW7584" s="5" t="s">
        <v>2986</v>
      </c>
    </row>
    <row r="7585" spans="51:75" x14ac:dyDescent="0.3">
      <c r="AY7585" s="12" t="e">
        <f>VLOOKUP(C7585,#REF!, 2,FALSE)</f>
        <v>#REF!</v>
      </c>
      <c r="BM7585" s="5" t="s">
        <v>12905</v>
      </c>
      <c r="BN7585" s="5" t="s">
        <v>926</v>
      </c>
      <c r="BO7585" s="5" t="s">
        <v>2986</v>
      </c>
      <c r="BU7585" s="5" t="s">
        <v>12905</v>
      </c>
      <c r="BV7585" s="5" t="s">
        <v>926</v>
      </c>
      <c r="BW7585" s="5" t="s">
        <v>2986</v>
      </c>
    </row>
    <row r="7586" spans="51:75" x14ac:dyDescent="0.3">
      <c r="AY7586" s="12" t="e">
        <f>VLOOKUP(C7586,#REF!, 2,FALSE)</f>
        <v>#REF!</v>
      </c>
      <c r="BM7586" s="5" t="s">
        <v>12906</v>
      </c>
      <c r="BN7586" s="5" t="s">
        <v>3010</v>
      </c>
      <c r="BO7586" s="5" t="s">
        <v>2986</v>
      </c>
      <c r="BU7586" s="5" t="s">
        <v>12906</v>
      </c>
      <c r="BV7586" s="5" t="s">
        <v>3010</v>
      </c>
      <c r="BW7586" s="5" t="s">
        <v>2986</v>
      </c>
    </row>
    <row r="7587" spans="51:75" x14ac:dyDescent="0.3">
      <c r="AY7587" s="12" t="e">
        <f>VLOOKUP(C7587,#REF!, 2,FALSE)</f>
        <v>#REF!</v>
      </c>
      <c r="BM7587" s="5" t="s">
        <v>2230</v>
      </c>
      <c r="BN7587" s="5" t="s">
        <v>697</v>
      </c>
      <c r="BO7587" s="5" t="s">
        <v>2986</v>
      </c>
      <c r="BU7587" s="5" t="s">
        <v>2230</v>
      </c>
      <c r="BV7587" s="5" t="s">
        <v>697</v>
      </c>
      <c r="BW7587" s="5" t="s">
        <v>2986</v>
      </c>
    </row>
    <row r="7588" spans="51:75" x14ac:dyDescent="0.3">
      <c r="AY7588" s="12" t="e">
        <f>VLOOKUP(C7588,#REF!, 2,FALSE)</f>
        <v>#REF!</v>
      </c>
      <c r="BM7588" s="5" t="s">
        <v>12908</v>
      </c>
      <c r="BN7588" s="5" t="s">
        <v>3088</v>
      </c>
      <c r="BO7588" s="5" t="s">
        <v>9081</v>
      </c>
      <c r="BU7588" s="5" t="s">
        <v>12908</v>
      </c>
      <c r="BV7588" s="5" t="s">
        <v>3088</v>
      </c>
      <c r="BW7588" s="5" t="s">
        <v>9081</v>
      </c>
    </row>
    <row r="7589" spans="51:75" x14ac:dyDescent="0.3">
      <c r="AY7589" s="12" t="e">
        <f>VLOOKUP(C7589,#REF!, 2,FALSE)</f>
        <v>#REF!</v>
      </c>
      <c r="BM7589" s="5" t="s">
        <v>12909</v>
      </c>
      <c r="BN7589" s="5" t="s">
        <v>3088</v>
      </c>
      <c r="BO7589" s="5" t="s">
        <v>12910</v>
      </c>
      <c r="BU7589" s="5" t="s">
        <v>12909</v>
      </c>
      <c r="BV7589" s="5" t="s">
        <v>3088</v>
      </c>
      <c r="BW7589" s="5" t="s">
        <v>12910</v>
      </c>
    </row>
    <row r="7590" spans="51:75" x14ac:dyDescent="0.3">
      <c r="AY7590" s="12" t="e">
        <f>VLOOKUP(C7590,#REF!, 2,FALSE)</f>
        <v>#REF!</v>
      </c>
      <c r="BM7590" s="5" t="s">
        <v>12911</v>
      </c>
      <c r="BN7590" s="5" t="s">
        <v>3010</v>
      </c>
      <c r="BO7590" s="5" t="s">
        <v>5492</v>
      </c>
      <c r="BU7590" s="5" t="s">
        <v>12911</v>
      </c>
      <c r="BV7590" s="5" t="s">
        <v>3010</v>
      </c>
      <c r="BW7590" s="5" t="s">
        <v>5492</v>
      </c>
    </row>
    <row r="7591" spans="51:75" x14ac:dyDescent="0.3">
      <c r="AY7591" s="12" t="e">
        <f>VLOOKUP(C7591,#REF!, 2,FALSE)</f>
        <v>#REF!</v>
      </c>
      <c r="BM7591" s="5" t="s">
        <v>12912</v>
      </c>
      <c r="BN7591" s="5" t="s">
        <v>926</v>
      </c>
      <c r="BO7591" s="5" t="s">
        <v>4687</v>
      </c>
      <c r="BU7591" s="5" t="s">
        <v>12912</v>
      </c>
      <c r="BV7591" s="5" t="s">
        <v>926</v>
      </c>
      <c r="BW7591" s="5" t="s">
        <v>4687</v>
      </c>
    </row>
    <row r="7592" spans="51:75" x14ac:dyDescent="0.3">
      <c r="AY7592" s="12" t="e">
        <f>VLOOKUP(C7592,#REF!, 2,FALSE)</f>
        <v>#REF!</v>
      </c>
      <c r="BM7592" s="5" t="s">
        <v>12913</v>
      </c>
      <c r="BN7592" s="5" t="s">
        <v>3088</v>
      </c>
      <c r="BO7592" s="5" t="s">
        <v>11337</v>
      </c>
      <c r="BU7592" s="5" t="s">
        <v>12913</v>
      </c>
      <c r="BV7592" s="5" t="s">
        <v>3088</v>
      </c>
      <c r="BW7592" s="5" t="s">
        <v>11337</v>
      </c>
    </row>
    <row r="7593" spans="51:75" x14ac:dyDescent="0.3">
      <c r="AY7593" s="12" t="e">
        <f>VLOOKUP(C7593,#REF!, 2,FALSE)</f>
        <v>#REF!</v>
      </c>
      <c r="BM7593" s="5" t="s">
        <v>12914</v>
      </c>
      <c r="BN7593" s="5" t="s">
        <v>1272</v>
      </c>
      <c r="BO7593" s="5" t="s">
        <v>3421</v>
      </c>
      <c r="BU7593" s="5" t="s">
        <v>12914</v>
      </c>
      <c r="BV7593" s="5" t="s">
        <v>1272</v>
      </c>
      <c r="BW7593" s="5" t="s">
        <v>3421</v>
      </c>
    </row>
    <row r="7594" spans="51:75" x14ac:dyDescent="0.3">
      <c r="AY7594" s="12" t="e">
        <f>VLOOKUP(C7594,#REF!, 2,FALSE)</f>
        <v>#REF!</v>
      </c>
      <c r="BM7594" s="5" t="s">
        <v>12915</v>
      </c>
      <c r="BN7594" s="5" t="s">
        <v>2986</v>
      </c>
      <c r="BO7594" s="5" t="s">
        <v>2757</v>
      </c>
      <c r="BU7594" s="5" t="s">
        <v>12915</v>
      </c>
      <c r="BV7594" s="5" t="s">
        <v>2986</v>
      </c>
      <c r="BW7594" s="5" t="s">
        <v>2757</v>
      </c>
    </row>
    <row r="7595" spans="51:75" x14ac:dyDescent="0.3">
      <c r="AY7595" s="12" t="e">
        <f>VLOOKUP(C7595,#REF!, 2,FALSE)</f>
        <v>#REF!</v>
      </c>
      <c r="BM7595" s="5" t="s">
        <v>12916</v>
      </c>
      <c r="BN7595" s="5" t="s">
        <v>3210</v>
      </c>
      <c r="BO7595" s="5" t="s">
        <v>2306</v>
      </c>
      <c r="BU7595" s="5" t="s">
        <v>12916</v>
      </c>
      <c r="BV7595" s="5" t="s">
        <v>3210</v>
      </c>
      <c r="BW7595" s="5" t="s">
        <v>2306</v>
      </c>
    </row>
    <row r="7596" spans="51:75" x14ac:dyDescent="0.3">
      <c r="AY7596" s="12" t="e">
        <f>VLOOKUP(C7596,#REF!, 2,FALSE)</f>
        <v>#REF!</v>
      </c>
      <c r="BM7596" s="5" t="s">
        <v>12917</v>
      </c>
      <c r="BN7596" s="5" t="s">
        <v>3210</v>
      </c>
      <c r="BO7596" s="5" t="s">
        <v>4291</v>
      </c>
      <c r="BU7596" s="5" t="s">
        <v>12917</v>
      </c>
      <c r="BV7596" s="5" t="s">
        <v>3210</v>
      </c>
      <c r="BW7596" s="5" t="s">
        <v>4291</v>
      </c>
    </row>
    <row r="7597" spans="51:75" x14ac:dyDescent="0.3">
      <c r="AY7597" s="12" t="e">
        <f>VLOOKUP(C7597,#REF!, 2,FALSE)</f>
        <v>#REF!</v>
      </c>
      <c r="BM7597" s="5" t="s">
        <v>12918</v>
      </c>
      <c r="BN7597" s="5" t="s">
        <v>3007</v>
      </c>
      <c r="BO7597" s="5" t="s">
        <v>1280</v>
      </c>
      <c r="BU7597" s="5" t="s">
        <v>12918</v>
      </c>
      <c r="BV7597" s="5" t="s">
        <v>3007</v>
      </c>
      <c r="BW7597" s="5" t="s">
        <v>1280</v>
      </c>
    </row>
    <row r="7598" spans="51:75" x14ac:dyDescent="0.3">
      <c r="AY7598" s="12" t="e">
        <f>VLOOKUP(C7598,#REF!, 2,FALSE)</f>
        <v>#REF!</v>
      </c>
      <c r="BM7598" s="5" t="s">
        <v>12919</v>
      </c>
      <c r="BN7598" s="5" t="s">
        <v>672</v>
      </c>
      <c r="BO7598" s="5" t="s">
        <v>2986</v>
      </c>
      <c r="BU7598" s="5" t="s">
        <v>12919</v>
      </c>
      <c r="BV7598" s="5" t="s">
        <v>672</v>
      </c>
      <c r="BW7598" s="5" t="s">
        <v>2986</v>
      </c>
    </row>
    <row r="7599" spans="51:75" x14ac:dyDescent="0.3">
      <c r="AY7599" s="12" t="e">
        <f>VLOOKUP(C7599,#REF!, 2,FALSE)</f>
        <v>#REF!</v>
      </c>
      <c r="BM7599" s="5" t="s">
        <v>12920</v>
      </c>
      <c r="BN7599" s="5" t="s">
        <v>625</v>
      </c>
      <c r="BO7599" s="5" t="s">
        <v>2986</v>
      </c>
      <c r="BU7599" s="5" t="s">
        <v>12920</v>
      </c>
      <c r="BV7599" s="5" t="s">
        <v>625</v>
      </c>
      <c r="BW7599" s="5" t="s">
        <v>2986</v>
      </c>
    </row>
    <row r="7600" spans="51:75" x14ac:dyDescent="0.3">
      <c r="AY7600" s="12" t="e">
        <f>VLOOKUP(C7600,#REF!, 2,FALSE)</f>
        <v>#REF!</v>
      </c>
      <c r="BM7600" s="5" t="s">
        <v>12921</v>
      </c>
      <c r="BN7600" s="5" t="s">
        <v>997</v>
      </c>
      <c r="BO7600" s="5" t="s">
        <v>2986</v>
      </c>
      <c r="BU7600" s="5" t="s">
        <v>12921</v>
      </c>
      <c r="BV7600" s="5" t="s">
        <v>997</v>
      </c>
      <c r="BW7600" s="5" t="s">
        <v>2986</v>
      </c>
    </row>
    <row r="7601" spans="51:75" x14ac:dyDescent="0.3">
      <c r="AY7601" s="12" t="e">
        <f>VLOOKUP(C7601,#REF!, 2,FALSE)</f>
        <v>#REF!</v>
      </c>
      <c r="BM7601" s="5" t="s">
        <v>12923</v>
      </c>
      <c r="BN7601" s="5" t="s">
        <v>943</v>
      </c>
      <c r="BO7601" s="5" t="s">
        <v>2986</v>
      </c>
      <c r="BU7601" s="5" t="s">
        <v>12923</v>
      </c>
      <c r="BV7601" s="5" t="s">
        <v>943</v>
      </c>
      <c r="BW7601" s="5" t="s">
        <v>2986</v>
      </c>
    </row>
    <row r="7602" spans="51:75" x14ac:dyDescent="0.3">
      <c r="AY7602" s="12" t="e">
        <f>VLOOKUP(C7602,#REF!, 2,FALSE)</f>
        <v>#REF!</v>
      </c>
      <c r="BM7602" s="5" t="s">
        <v>12924</v>
      </c>
      <c r="BN7602" s="5" t="s">
        <v>3010</v>
      </c>
      <c r="BO7602" s="5" t="s">
        <v>2170</v>
      </c>
      <c r="BU7602" s="5" t="s">
        <v>12924</v>
      </c>
      <c r="BV7602" s="5" t="s">
        <v>3010</v>
      </c>
      <c r="BW7602" s="5" t="s">
        <v>2170</v>
      </c>
    </row>
    <row r="7603" spans="51:75" x14ac:dyDescent="0.3">
      <c r="AY7603" s="12" t="e">
        <f>VLOOKUP(C7603,#REF!, 2,FALSE)</f>
        <v>#REF!</v>
      </c>
      <c r="BM7603" s="5" t="s">
        <v>12925</v>
      </c>
      <c r="BN7603" s="5" t="s">
        <v>3092</v>
      </c>
      <c r="BO7603" s="5" t="s">
        <v>2986</v>
      </c>
      <c r="BU7603" s="5" t="s">
        <v>12925</v>
      </c>
      <c r="BV7603" s="5" t="s">
        <v>3092</v>
      </c>
      <c r="BW7603" s="5" t="s">
        <v>2986</v>
      </c>
    </row>
    <row r="7604" spans="51:75" x14ac:dyDescent="0.3">
      <c r="AY7604" s="12" t="e">
        <f>VLOOKUP(C7604,#REF!, 2,FALSE)</f>
        <v>#REF!</v>
      </c>
      <c r="BM7604" s="5" t="s">
        <v>12926</v>
      </c>
      <c r="BN7604" s="5" t="s">
        <v>1448</v>
      </c>
      <c r="BO7604" s="5" t="s">
        <v>2986</v>
      </c>
      <c r="BU7604" s="5" t="s">
        <v>12926</v>
      </c>
      <c r="BV7604" s="5" t="s">
        <v>1448</v>
      </c>
      <c r="BW7604" s="5" t="s">
        <v>2986</v>
      </c>
    </row>
    <row r="7605" spans="51:75" x14ac:dyDescent="0.3">
      <c r="AY7605" s="12" t="e">
        <f>VLOOKUP(C7605,#REF!, 2,FALSE)</f>
        <v>#REF!</v>
      </c>
      <c r="BM7605" s="5" t="s">
        <v>12928</v>
      </c>
      <c r="BN7605" s="5" t="s">
        <v>2982</v>
      </c>
      <c r="BO7605" s="5" t="s">
        <v>12929</v>
      </c>
      <c r="BU7605" s="5" t="s">
        <v>12928</v>
      </c>
      <c r="BV7605" s="5" t="s">
        <v>2982</v>
      </c>
      <c r="BW7605" s="5" t="s">
        <v>12929</v>
      </c>
    </row>
    <row r="7606" spans="51:75" x14ac:dyDescent="0.3">
      <c r="AY7606" s="12" t="e">
        <f>VLOOKUP(C7606,#REF!, 2,FALSE)</f>
        <v>#REF!</v>
      </c>
      <c r="BM7606" s="5" t="s">
        <v>12930</v>
      </c>
      <c r="BN7606" s="5" t="s">
        <v>3010</v>
      </c>
      <c r="BO7606" s="5" t="s">
        <v>12931</v>
      </c>
      <c r="BU7606" s="5" t="s">
        <v>12930</v>
      </c>
      <c r="BV7606" s="5" t="s">
        <v>3010</v>
      </c>
      <c r="BW7606" s="5" t="s">
        <v>12931</v>
      </c>
    </row>
    <row r="7607" spans="51:75" x14ac:dyDescent="0.3">
      <c r="AY7607" s="12" t="e">
        <f>VLOOKUP(C7607,#REF!, 2,FALSE)</f>
        <v>#REF!</v>
      </c>
      <c r="BM7607" s="5" t="s">
        <v>2231</v>
      </c>
      <c r="BN7607" s="5" t="s">
        <v>1270</v>
      </c>
      <c r="BO7607" s="5" t="s">
        <v>2986</v>
      </c>
      <c r="BU7607" s="5" t="s">
        <v>2231</v>
      </c>
      <c r="BV7607" s="5" t="s">
        <v>1270</v>
      </c>
      <c r="BW7607" s="5" t="s">
        <v>2986</v>
      </c>
    </row>
    <row r="7608" spans="51:75" x14ac:dyDescent="0.3">
      <c r="AY7608" s="12" t="e">
        <f>VLOOKUP(C7608,#REF!, 2,FALSE)</f>
        <v>#REF!</v>
      </c>
      <c r="BM7608" s="5" t="s">
        <v>12932</v>
      </c>
      <c r="BN7608" s="5" t="s">
        <v>3007</v>
      </c>
      <c r="BO7608" s="5" t="s">
        <v>2986</v>
      </c>
      <c r="BU7608" s="5" t="s">
        <v>12932</v>
      </c>
      <c r="BV7608" s="5" t="s">
        <v>3007</v>
      </c>
      <c r="BW7608" s="5" t="s">
        <v>2986</v>
      </c>
    </row>
    <row r="7609" spans="51:75" x14ac:dyDescent="0.3">
      <c r="AY7609" s="12" t="e">
        <f>VLOOKUP(C7609,#REF!, 2,FALSE)</f>
        <v>#REF!</v>
      </c>
      <c r="BM7609" s="5" t="s">
        <v>12933</v>
      </c>
      <c r="BN7609" s="5" t="s">
        <v>3007</v>
      </c>
      <c r="BO7609" s="5" t="s">
        <v>2986</v>
      </c>
      <c r="BU7609" s="5" t="s">
        <v>12933</v>
      </c>
      <c r="BV7609" s="5" t="s">
        <v>3007</v>
      </c>
      <c r="BW7609" s="5" t="s">
        <v>2986</v>
      </c>
    </row>
    <row r="7610" spans="51:75" x14ac:dyDescent="0.3">
      <c r="AY7610" s="12" t="e">
        <f>VLOOKUP(C7610,#REF!, 2,FALSE)</f>
        <v>#REF!</v>
      </c>
      <c r="BM7610" s="5" t="s">
        <v>2232</v>
      </c>
      <c r="BN7610" s="5" t="s">
        <v>1844</v>
      </c>
      <c r="BO7610" s="5" t="s">
        <v>4099</v>
      </c>
      <c r="BU7610" s="5" t="s">
        <v>2232</v>
      </c>
      <c r="BV7610" s="5" t="s">
        <v>1844</v>
      </c>
      <c r="BW7610" s="5" t="s">
        <v>4099</v>
      </c>
    </row>
    <row r="7611" spans="51:75" x14ac:dyDescent="0.3">
      <c r="AY7611" s="12" t="e">
        <f>VLOOKUP(C7611,#REF!, 2,FALSE)</f>
        <v>#REF!</v>
      </c>
      <c r="BM7611" s="5" t="s">
        <v>2233</v>
      </c>
      <c r="BN7611" s="5" t="s">
        <v>722</v>
      </c>
      <c r="BO7611" s="5" t="s">
        <v>2986</v>
      </c>
      <c r="BU7611" s="5" t="s">
        <v>2233</v>
      </c>
      <c r="BV7611" s="5" t="s">
        <v>722</v>
      </c>
      <c r="BW7611" s="5" t="s">
        <v>2986</v>
      </c>
    </row>
    <row r="7612" spans="51:75" x14ac:dyDescent="0.3">
      <c r="AY7612" s="12" t="e">
        <f>VLOOKUP(C7612,#REF!, 2,FALSE)</f>
        <v>#REF!</v>
      </c>
      <c r="BM7612" s="5" t="s">
        <v>12934</v>
      </c>
      <c r="BN7612" s="5" t="s">
        <v>722</v>
      </c>
      <c r="BO7612" s="5" t="s">
        <v>2986</v>
      </c>
      <c r="BU7612" s="5" t="s">
        <v>12934</v>
      </c>
      <c r="BV7612" s="5" t="s">
        <v>722</v>
      </c>
      <c r="BW7612" s="5" t="s">
        <v>2986</v>
      </c>
    </row>
    <row r="7613" spans="51:75" x14ac:dyDescent="0.3">
      <c r="AY7613" s="12" t="e">
        <f>VLOOKUP(C7613,#REF!, 2,FALSE)</f>
        <v>#REF!</v>
      </c>
      <c r="BM7613" s="5" t="s">
        <v>12935</v>
      </c>
      <c r="BN7613" s="5" t="s">
        <v>1275</v>
      </c>
      <c r="BO7613" s="5" t="s">
        <v>2986</v>
      </c>
      <c r="BU7613" s="5" t="s">
        <v>12935</v>
      </c>
      <c r="BV7613" s="5" t="s">
        <v>1275</v>
      </c>
      <c r="BW7613" s="5" t="s">
        <v>2986</v>
      </c>
    </row>
    <row r="7614" spans="51:75" x14ac:dyDescent="0.3">
      <c r="AY7614" s="12" t="e">
        <f>VLOOKUP(C7614,#REF!, 2,FALSE)</f>
        <v>#REF!</v>
      </c>
      <c r="BM7614" s="5" t="s">
        <v>12936</v>
      </c>
      <c r="BN7614" s="5" t="s">
        <v>1142</v>
      </c>
      <c r="BO7614" s="5" t="s">
        <v>2986</v>
      </c>
      <c r="BU7614" s="5" t="s">
        <v>12936</v>
      </c>
      <c r="BV7614" s="5" t="s">
        <v>1142</v>
      </c>
      <c r="BW7614" s="5" t="s">
        <v>2986</v>
      </c>
    </row>
    <row r="7615" spans="51:75" x14ac:dyDescent="0.3">
      <c r="AY7615" s="12" t="e">
        <f>VLOOKUP(C7615,#REF!, 2,FALSE)</f>
        <v>#REF!</v>
      </c>
      <c r="BM7615" s="5" t="s">
        <v>12937</v>
      </c>
      <c r="BN7615" s="5" t="s">
        <v>3007</v>
      </c>
      <c r="BO7615" s="5" t="s">
        <v>6433</v>
      </c>
      <c r="BU7615" s="5" t="s">
        <v>12937</v>
      </c>
      <c r="BV7615" s="5" t="s">
        <v>3007</v>
      </c>
      <c r="BW7615" s="5" t="s">
        <v>6433</v>
      </c>
    </row>
    <row r="7616" spans="51:75" x14ac:dyDescent="0.3">
      <c r="AY7616" s="12" t="e">
        <f>VLOOKUP(C7616,#REF!, 2,FALSE)</f>
        <v>#REF!</v>
      </c>
      <c r="BM7616" s="5" t="s">
        <v>12938</v>
      </c>
      <c r="BN7616" s="5" t="s">
        <v>3010</v>
      </c>
      <c r="BO7616" s="5" t="s">
        <v>12939</v>
      </c>
      <c r="BU7616" s="5" t="s">
        <v>12938</v>
      </c>
      <c r="BV7616" s="5" t="s">
        <v>3010</v>
      </c>
      <c r="BW7616" s="5" t="s">
        <v>12939</v>
      </c>
    </row>
    <row r="7617" spans="51:75" x14ac:dyDescent="0.3">
      <c r="AY7617" s="12" t="e">
        <f>VLOOKUP(C7617,#REF!, 2,FALSE)</f>
        <v>#REF!</v>
      </c>
      <c r="BM7617" s="5" t="s">
        <v>12940</v>
      </c>
      <c r="BN7617" s="5" t="s">
        <v>618</v>
      </c>
      <c r="BO7617" s="5" t="s">
        <v>2986</v>
      </c>
      <c r="BU7617" s="5" t="s">
        <v>12940</v>
      </c>
      <c r="BV7617" s="5" t="s">
        <v>618</v>
      </c>
      <c r="BW7617" s="5" t="s">
        <v>2986</v>
      </c>
    </row>
    <row r="7618" spans="51:75" x14ac:dyDescent="0.3">
      <c r="AY7618" s="12" t="e">
        <f>VLOOKUP(C7618,#REF!, 2,FALSE)</f>
        <v>#REF!</v>
      </c>
      <c r="BM7618" s="5" t="s">
        <v>12941</v>
      </c>
      <c r="BN7618" s="5" t="s">
        <v>2225</v>
      </c>
      <c r="BO7618" s="5" t="s">
        <v>2986</v>
      </c>
      <c r="BU7618" s="5" t="s">
        <v>12941</v>
      </c>
      <c r="BV7618" s="5" t="s">
        <v>2225</v>
      </c>
      <c r="BW7618" s="5" t="s">
        <v>2986</v>
      </c>
    </row>
    <row r="7619" spans="51:75" x14ac:dyDescent="0.3">
      <c r="AY7619" s="12" t="e">
        <f>VLOOKUP(C7619,#REF!, 2,FALSE)</f>
        <v>#REF!</v>
      </c>
      <c r="BM7619" s="5" t="s">
        <v>352</v>
      </c>
      <c r="BN7619" s="5" t="s">
        <v>797</v>
      </c>
      <c r="BO7619" s="5" t="s">
        <v>2986</v>
      </c>
      <c r="BU7619" s="5" t="s">
        <v>352</v>
      </c>
      <c r="BV7619" s="5" t="s">
        <v>797</v>
      </c>
      <c r="BW7619" s="5" t="s">
        <v>2986</v>
      </c>
    </row>
    <row r="7620" spans="51:75" x14ac:dyDescent="0.3">
      <c r="AY7620" s="12" t="e">
        <f>VLOOKUP(C7620,#REF!, 2,FALSE)</f>
        <v>#REF!</v>
      </c>
      <c r="BM7620" s="5" t="s">
        <v>353</v>
      </c>
      <c r="BN7620" s="5" t="s">
        <v>797</v>
      </c>
      <c r="BO7620" s="5" t="s">
        <v>2986</v>
      </c>
      <c r="BU7620" s="5" t="s">
        <v>353</v>
      </c>
      <c r="BV7620" s="5" t="s">
        <v>797</v>
      </c>
      <c r="BW7620" s="5" t="s">
        <v>2986</v>
      </c>
    </row>
    <row r="7621" spans="51:75" x14ac:dyDescent="0.3">
      <c r="AY7621" s="12" t="e">
        <f>VLOOKUP(C7621,#REF!, 2,FALSE)</f>
        <v>#REF!</v>
      </c>
      <c r="BM7621" s="5" t="s">
        <v>12943</v>
      </c>
      <c r="BN7621" s="5" t="s">
        <v>640</v>
      </c>
      <c r="BO7621" s="5" t="s">
        <v>4069</v>
      </c>
      <c r="BU7621" s="5" t="s">
        <v>12943</v>
      </c>
      <c r="BV7621" s="5" t="s">
        <v>640</v>
      </c>
      <c r="BW7621" s="5" t="s">
        <v>4069</v>
      </c>
    </row>
    <row r="7622" spans="51:75" x14ac:dyDescent="0.3">
      <c r="AY7622" s="12" t="e">
        <f>VLOOKUP(C7622,#REF!, 2,FALSE)</f>
        <v>#REF!</v>
      </c>
      <c r="BM7622" s="5" t="s">
        <v>12944</v>
      </c>
      <c r="BN7622" s="5" t="s">
        <v>786</v>
      </c>
      <c r="BO7622" s="5" t="s">
        <v>1604</v>
      </c>
      <c r="BU7622" s="5" t="s">
        <v>12944</v>
      </c>
      <c r="BV7622" s="5" t="s">
        <v>786</v>
      </c>
      <c r="BW7622" s="5" t="s">
        <v>1604</v>
      </c>
    </row>
    <row r="7623" spans="51:75" x14ac:dyDescent="0.3">
      <c r="AY7623" s="12" t="e">
        <f>VLOOKUP(C7623,#REF!, 2,FALSE)</f>
        <v>#REF!</v>
      </c>
      <c r="BM7623" s="5" t="s">
        <v>12945</v>
      </c>
      <c r="BN7623" s="5" t="s">
        <v>708</v>
      </c>
      <c r="BO7623" s="5" t="s">
        <v>2986</v>
      </c>
      <c r="BU7623" s="5" t="s">
        <v>12945</v>
      </c>
      <c r="BV7623" s="5" t="s">
        <v>708</v>
      </c>
      <c r="BW7623" s="5" t="s">
        <v>2986</v>
      </c>
    </row>
    <row r="7624" spans="51:75" x14ac:dyDescent="0.3">
      <c r="AY7624" s="12" t="e">
        <f>VLOOKUP(C7624,#REF!, 2,FALSE)</f>
        <v>#REF!</v>
      </c>
      <c r="BM7624" s="5" t="s">
        <v>2234</v>
      </c>
      <c r="BN7624" s="5" t="s">
        <v>2982</v>
      </c>
      <c r="BO7624" s="5" t="s">
        <v>2986</v>
      </c>
      <c r="BU7624" s="5" t="s">
        <v>2234</v>
      </c>
      <c r="BV7624" s="5" t="s">
        <v>2982</v>
      </c>
      <c r="BW7624" s="5" t="s">
        <v>2986</v>
      </c>
    </row>
    <row r="7625" spans="51:75" x14ac:dyDescent="0.3">
      <c r="AY7625" s="12" t="e">
        <f>VLOOKUP(C7625,#REF!, 2,FALSE)</f>
        <v>#REF!</v>
      </c>
      <c r="BM7625" s="5" t="s">
        <v>12946</v>
      </c>
      <c r="BN7625" s="5" t="s">
        <v>3092</v>
      </c>
      <c r="BO7625" s="5" t="s">
        <v>624</v>
      </c>
      <c r="BU7625" s="5" t="s">
        <v>12946</v>
      </c>
      <c r="BV7625" s="5" t="s">
        <v>3092</v>
      </c>
      <c r="BW7625" s="5" t="s">
        <v>624</v>
      </c>
    </row>
    <row r="7626" spans="51:75" x14ac:dyDescent="0.3">
      <c r="AY7626" s="12" t="e">
        <f>VLOOKUP(C7626,#REF!, 2,FALSE)</f>
        <v>#REF!</v>
      </c>
      <c r="BM7626" s="5" t="s">
        <v>12947</v>
      </c>
      <c r="BN7626" s="5" t="s">
        <v>844</v>
      </c>
      <c r="BO7626" s="5" t="s">
        <v>2986</v>
      </c>
      <c r="BU7626" s="5" t="s">
        <v>12947</v>
      </c>
      <c r="BV7626" s="5" t="s">
        <v>844</v>
      </c>
      <c r="BW7626" s="5" t="s">
        <v>2986</v>
      </c>
    </row>
    <row r="7627" spans="51:75" x14ac:dyDescent="0.3">
      <c r="AY7627" s="12" t="e">
        <f>VLOOKUP(C7627,#REF!, 2,FALSE)</f>
        <v>#REF!</v>
      </c>
      <c r="BM7627" s="5" t="s">
        <v>12948</v>
      </c>
      <c r="BN7627" s="5" t="s">
        <v>3007</v>
      </c>
      <c r="BO7627" s="5" t="s">
        <v>12949</v>
      </c>
      <c r="BU7627" s="5" t="s">
        <v>12948</v>
      </c>
      <c r="BV7627" s="5" t="s">
        <v>3007</v>
      </c>
      <c r="BW7627" s="5" t="s">
        <v>12949</v>
      </c>
    </row>
    <row r="7628" spans="51:75" x14ac:dyDescent="0.3">
      <c r="AY7628" s="12" t="e">
        <f>VLOOKUP(C7628,#REF!, 2,FALSE)</f>
        <v>#REF!</v>
      </c>
      <c r="BM7628" s="5" t="s">
        <v>2235</v>
      </c>
      <c r="BN7628" s="5" t="s">
        <v>616</v>
      </c>
      <c r="BO7628" s="5" t="s">
        <v>2986</v>
      </c>
      <c r="BU7628" s="5" t="s">
        <v>2235</v>
      </c>
      <c r="BV7628" s="5" t="s">
        <v>616</v>
      </c>
      <c r="BW7628" s="5" t="s">
        <v>2986</v>
      </c>
    </row>
    <row r="7629" spans="51:75" x14ac:dyDescent="0.3">
      <c r="AY7629" s="12" t="e">
        <f>VLOOKUP(C7629,#REF!, 2,FALSE)</f>
        <v>#REF!</v>
      </c>
      <c r="BM7629" s="5" t="s">
        <v>12950</v>
      </c>
      <c r="BN7629" s="5" t="s">
        <v>1448</v>
      </c>
      <c r="BO7629" s="5" t="s">
        <v>2986</v>
      </c>
      <c r="BU7629" s="5" t="s">
        <v>12950</v>
      </c>
      <c r="BV7629" s="5" t="s">
        <v>1448</v>
      </c>
      <c r="BW7629" s="5" t="s">
        <v>2986</v>
      </c>
    </row>
    <row r="7630" spans="51:75" x14ac:dyDescent="0.3">
      <c r="AY7630" s="12" t="e">
        <f>VLOOKUP(C7630,#REF!, 2,FALSE)</f>
        <v>#REF!</v>
      </c>
      <c r="BM7630" s="5" t="s">
        <v>2236</v>
      </c>
      <c r="BN7630" s="5" t="s">
        <v>699</v>
      </c>
      <c r="BO7630" s="5" t="s">
        <v>2986</v>
      </c>
      <c r="BU7630" s="5" t="s">
        <v>2236</v>
      </c>
      <c r="BV7630" s="5" t="s">
        <v>699</v>
      </c>
      <c r="BW7630" s="5" t="s">
        <v>2986</v>
      </c>
    </row>
    <row r="7631" spans="51:75" x14ac:dyDescent="0.3">
      <c r="AY7631" s="12" t="e">
        <f>VLOOKUP(C7631,#REF!, 2,FALSE)</f>
        <v>#REF!</v>
      </c>
      <c r="BM7631" s="5" t="s">
        <v>2237</v>
      </c>
      <c r="BN7631" s="5" t="s">
        <v>697</v>
      </c>
      <c r="BO7631" s="5" t="s">
        <v>2986</v>
      </c>
      <c r="BU7631" s="5" t="s">
        <v>2237</v>
      </c>
      <c r="BV7631" s="5" t="s">
        <v>697</v>
      </c>
      <c r="BW7631" s="5" t="s">
        <v>2986</v>
      </c>
    </row>
    <row r="7632" spans="51:75" x14ac:dyDescent="0.3">
      <c r="AY7632" s="12" t="e">
        <f>VLOOKUP(C7632,#REF!, 2,FALSE)</f>
        <v>#REF!</v>
      </c>
      <c r="BM7632" s="5" t="s">
        <v>12951</v>
      </c>
      <c r="BN7632" s="5" t="s">
        <v>1448</v>
      </c>
      <c r="BO7632" s="5" t="s">
        <v>2986</v>
      </c>
      <c r="BU7632" s="5" t="s">
        <v>12951</v>
      </c>
      <c r="BV7632" s="5" t="s">
        <v>1448</v>
      </c>
      <c r="BW7632" s="5" t="s">
        <v>2986</v>
      </c>
    </row>
    <row r="7633" spans="51:75" x14ac:dyDescent="0.3">
      <c r="AY7633" s="12" t="e">
        <f>VLOOKUP(C7633,#REF!, 2,FALSE)</f>
        <v>#REF!</v>
      </c>
      <c r="BM7633" s="5" t="s">
        <v>12952</v>
      </c>
      <c r="BN7633" s="5" t="s">
        <v>625</v>
      </c>
      <c r="BO7633" s="5" t="s">
        <v>1413</v>
      </c>
      <c r="BU7633" s="5" t="s">
        <v>12952</v>
      </c>
      <c r="BV7633" s="5" t="s">
        <v>625</v>
      </c>
      <c r="BW7633" s="5" t="s">
        <v>1413</v>
      </c>
    </row>
    <row r="7634" spans="51:75" x14ac:dyDescent="0.3">
      <c r="AY7634" s="12" t="e">
        <f>VLOOKUP(C7634,#REF!, 2,FALSE)</f>
        <v>#REF!</v>
      </c>
      <c r="BM7634" s="5" t="s">
        <v>12953</v>
      </c>
      <c r="BN7634" s="5" t="s">
        <v>790</v>
      </c>
      <c r="BO7634" s="5" t="s">
        <v>2986</v>
      </c>
      <c r="BU7634" s="5" t="s">
        <v>12953</v>
      </c>
      <c r="BV7634" s="5" t="s">
        <v>790</v>
      </c>
      <c r="BW7634" s="5" t="s">
        <v>2986</v>
      </c>
    </row>
    <row r="7635" spans="51:75" x14ac:dyDescent="0.3">
      <c r="AY7635" s="12" t="e">
        <f>VLOOKUP(C7635,#REF!, 2,FALSE)</f>
        <v>#REF!</v>
      </c>
      <c r="BM7635" s="5" t="s">
        <v>12954</v>
      </c>
      <c r="BN7635" s="5" t="s">
        <v>615</v>
      </c>
      <c r="BO7635" s="5" t="s">
        <v>2986</v>
      </c>
      <c r="BU7635" s="5" t="s">
        <v>12954</v>
      </c>
      <c r="BV7635" s="5" t="s">
        <v>615</v>
      </c>
      <c r="BW7635" s="5" t="s">
        <v>2986</v>
      </c>
    </row>
    <row r="7636" spans="51:75" x14ac:dyDescent="0.3">
      <c r="AY7636" s="12" t="e">
        <f>VLOOKUP(C7636,#REF!, 2,FALSE)</f>
        <v>#REF!</v>
      </c>
      <c r="BM7636" s="5" t="s">
        <v>12955</v>
      </c>
      <c r="BN7636" s="5" t="s">
        <v>2986</v>
      </c>
      <c r="BO7636" s="5" t="s">
        <v>2450</v>
      </c>
      <c r="BU7636" s="5" t="s">
        <v>12955</v>
      </c>
      <c r="BV7636" s="5" t="s">
        <v>2986</v>
      </c>
      <c r="BW7636" s="5" t="s">
        <v>2450</v>
      </c>
    </row>
    <row r="7637" spans="51:75" x14ac:dyDescent="0.3">
      <c r="AY7637" s="12" t="e">
        <f>VLOOKUP(C7637,#REF!, 2,FALSE)</f>
        <v>#REF!</v>
      </c>
      <c r="BM7637" s="5" t="s">
        <v>12956</v>
      </c>
      <c r="BN7637" s="5" t="s">
        <v>2986</v>
      </c>
      <c r="BO7637" s="5" t="s">
        <v>2986</v>
      </c>
      <c r="BU7637" s="5" t="s">
        <v>12956</v>
      </c>
      <c r="BV7637" s="5" t="s">
        <v>2986</v>
      </c>
      <c r="BW7637" s="5" t="s">
        <v>2986</v>
      </c>
    </row>
    <row r="7638" spans="51:75" x14ac:dyDescent="0.3">
      <c r="AY7638" s="12" t="e">
        <f>VLOOKUP(C7638,#REF!, 2,FALSE)</f>
        <v>#REF!</v>
      </c>
      <c r="BM7638" s="5" t="s">
        <v>12957</v>
      </c>
      <c r="BN7638" s="5" t="s">
        <v>642</v>
      </c>
      <c r="BO7638" s="5" t="s">
        <v>2986</v>
      </c>
      <c r="BU7638" s="5" t="s">
        <v>12957</v>
      </c>
      <c r="BV7638" s="5" t="s">
        <v>642</v>
      </c>
      <c r="BW7638" s="5" t="s">
        <v>2986</v>
      </c>
    </row>
    <row r="7639" spans="51:75" x14ac:dyDescent="0.3">
      <c r="AY7639" s="12" t="e">
        <f>VLOOKUP(C7639,#REF!, 2,FALSE)</f>
        <v>#REF!</v>
      </c>
      <c r="BM7639" s="5" t="s">
        <v>12958</v>
      </c>
      <c r="BN7639" s="5" t="s">
        <v>806</v>
      </c>
      <c r="BO7639" s="5" t="s">
        <v>663</v>
      </c>
      <c r="BU7639" s="5" t="s">
        <v>12958</v>
      </c>
      <c r="BV7639" s="5" t="s">
        <v>806</v>
      </c>
      <c r="BW7639" s="5" t="s">
        <v>663</v>
      </c>
    </row>
    <row r="7640" spans="51:75" x14ac:dyDescent="0.3">
      <c r="AY7640" s="12" t="e">
        <f>VLOOKUP(C7640,#REF!, 2,FALSE)</f>
        <v>#REF!</v>
      </c>
      <c r="BM7640" s="5" t="s">
        <v>12959</v>
      </c>
      <c r="BN7640" s="5" t="s">
        <v>790</v>
      </c>
      <c r="BO7640" s="5" t="s">
        <v>2986</v>
      </c>
      <c r="BU7640" s="5" t="s">
        <v>12959</v>
      </c>
      <c r="BV7640" s="5" t="s">
        <v>790</v>
      </c>
      <c r="BW7640" s="5" t="s">
        <v>2986</v>
      </c>
    </row>
    <row r="7641" spans="51:75" x14ac:dyDescent="0.3">
      <c r="AY7641" s="12" t="e">
        <f>VLOOKUP(C7641,#REF!, 2,FALSE)</f>
        <v>#REF!</v>
      </c>
      <c r="BM7641" s="5" t="s">
        <v>12960</v>
      </c>
      <c r="BN7641" s="5" t="s">
        <v>664</v>
      </c>
      <c r="BO7641" s="5" t="s">
        <v>3120</v>
      </c>
      <c r="BU7641" s="5" t="s">
        <v>12960</v>
      </c>
      <c r="BV7641" s="5" t="s">
        <v>664</v>
      </c>
      <c r="BW7641" s="5" t="s">
        <v>3120</v>
      </c>
    </row>
    <row r="7642" spans="51:75" x14ac:dyDescent="0.3">
      <c r="AY7642" s="12" t="e">
        <f>VLOOKUP(C7642,#REF!, 2,FALSE)</f>
        <v>#REF!</v>
      </c>
      <c r="BM7642" s="5" t="s">
        <v>12961</v>
      </c>
      <c r="BN7642" s="5" t="s">
        <v>2986</v>
      </c>
      <c r="BO7642" s="5" t="s">
        <v>12962</v>
      </c>
      <c r="BU7642" s="5" t="s">
        <v>12961</v>
      </c>
      <c r="BV7642" s="5" t="s">
        <v>2986</v>
      </c>
      <c r="BW7642" s="5" t="s">
        <v>12962</v>
      </c>
    </row>
    <row r="7643" spans="51:75" x14ac:dyDescent="0.3">
      <c r="AY7643" s="12" t="e">
        <f>VLOOKUP(C7643,#REF!, 2,FALSE)</f>
        <v>#REF!</v>
      </c>
      <c r="BM7643" s="5" t="s">
        <v>12963</v>
      </c>
      <c r="BN7643" s="5" t="s">
        <v>3010</v>
      </c>
      <c r="BO7643" s="5" t="s">
        <v>2986</v>
      </c>
      <c r="BU7643" s="5" t="s">
        <v>12963</v>
      </c>
      <c r="BV7643" s="5" t="s">
        <v>3010</v>
      </c>
      <c r="BW7643" s="5" t="s">
        <v>2986</v>
      </c>
    </row>
    <row r="7644" spans="51:75" x14ac:dyDescent="0.3">
      <c r="AY7644" s="12" t="e">
        <f>VLOOKUP(C7644,#REF!, 2,FALSE)</f>
        <v>#REF!</v>
      </c>
      <c r="BM7644" s="5" t="s">
        <v>12964</v>
      </c>
      <c r="BN7644" s="5" t="s">
        <v>3088</v>
      </c>
      <c r="BO7644" s="5" t="s">
        <v>12965</v>
      </c>
      <c r="BU7644" s="5" t="s">
        <v>12964</v>
      </c>
      <c r="BV7644" s="5" t="s">
        <v>3088</v>
      </c>
      <c r="BW7644" s="5" t="s">
        <v>12965</v>
      </c>
    </row>
    <row r="7645" spans="51:75" x14ac:dyDescent="0.3">
      <c r="AY7645" s="12" t="e">
        <f>VLOOKUP(C7645,#REF!, 2,FALSE)</f>
        <v>#REF!</v>
      </c>
      <c r="BM7645" s="5" t="s">
        <v>2238</v>
      </c>
      <c r="BN7645" s="5" t="s">
        <v>658</v>
      </c>
      <c r="BO7645" s="5" t="s">
        <v>12966</v>
      </c>
      <c r="BU7645" s="5" t="s">
        <v>2238</v>
      </c>
      <c r="BV7645" s="5" t="s">
        <v>658</v>
      </c>
      <c r="BW7645" s="5" t="s">
        <v>12966</v>
      </c>
    </row>
    <row r="7646" spans="51:75" x14ac:dyDescent="0.3">
      <c r="AY7646" s="12" t="e">
        <f>VLOOKUP(C7646,#REF!, 2,FALSE)</f>
        <v>#REF!</v>
      </c>
      <c r="BM7646" s="5" t="s">
        <v>2239</v>
      </c>
      <c r="BN7646" s="5" t="s">
        <v>1275</v>
      </c>
      <c r="BO7646" s="5" t="s">
        <v>2986</v>
      </c>
      <c r="BU7646" s="5" t="s">
        <v>2239</v>
      </c>
      <c r="BV7646" s="5" t="s">
        <v>1275</v>
      </c>
      <c r="BW7646" s="5" t="s">
        <v>2986</v>
      </c>
    </row>
    <row r="7647" spans="51:75" x14ac:dyDescent="0.3">
      <c r="AY7647" s="12" t="e">
        <f>VLOOKUP(C7647,#REF!, 2,FALSE)</f>
        <v>#REF!</v>
      </c>
      <c r="BM7647" s="5" t="s">
        <v>2240</v>
      </c>
      <c r="BN7647" s="5" t="s">
        <v>3010</v>
      </c>
      <c r="BO7647" s="5" t="s">
        <v>12967</v>
      </c>
      <c r="BU7647" s="5" t="s">
        <v>2240</v>
      </c>
      <c r="BV7647" s="5" t="s">
        <v>3010</v>
      </c>
      <c r="BW7647" s="5" t="s">
        <v>12967</v>
      </c>
    </row>
    <row r="7648" spans="51:75" x14ac:dyDescent="0.3">
      <c r="AY7648" s="12" t="e">
        <f>VLOOKUP(C7648,#REF!, 2,FALSE)</f>
        <v>#REF!</v>
      </c>
      <c r="BM7648" s="5" t="s">
        <v>12968</v>
      </c>
      <c r="BN7648" s="5" t="s">
        <v>3092</v>
      </c>
      <c r="BO7648" s="5" t="s">
        <v>12969</v>
      </c>
      <c r="BU7648" s="5" t="s">
        <v>12968</v>
      </c>
      <c r="BV7648" s="5" t="s">
        <v>3092</v>
      </c>
      <c r="BW7648" s="5" t="s">
        <v>12969</v>
      </c>
    </row>
    <row r="7649" spans="51:75" x14ac:dyDescent="0.3">
      <c r="AY7649" s="12" t="e">
        <f>VLOOKUP(C7649,#REF!, 2,FALSE)</f>
        <v>#REF!</v>
      </c>
      <c r="BM7649" s="5" t="s">
        <v>12970</v>
      </c>
      <c r="BN7649" s="5" t="s">
        <v>672</v>
      </c>
      <c r="BO7649" s="5" t="s">
        <v>12969</v>
      </c>
      <c r="BU7649" s="5" t="s">
        <v>12970</v>
      </c>
      <c r="BV7649" s="5" t="s">
        <v>672</v>
      </c>
      <c r="BW7649" s="5" t="s">
        <v>12969</v>
      </c>
    </row>
    <row r="7650" spans="51:75" x14ac:dyDescent="0.3">
      <c r="AY7650" s="12" t="e">
        <f>VLOOKUP(C7650,#REF!, 2,FALSE)</f>
        <v>#REF!</v>
      </c>
      <c r="BM7650" s="5" t="s">
        <v>2241</v>
      </c>
      <c r="BN7650" s="5" t="s">
        <v>3088</v>
      </c>
      <c r="BO7650" s="5" t="s">
        <v>12971</v>
      </c>
      <c r="BU7650" s="5" t="s">
        <v>2241</v>
      </c>
      <c r="BV7650" s="5" t="s">
        <v>3088</v>
      </c>
      <c r="BW7650" s="5" t="s">
        <v>12971</v>
      </c>
    </row>
    <row r="7651" spans="51:75" x14ac:dyDescent="0.3">
      <c r="AY7651" s="12" t="e">
        <f>VLOOKUP(C7651,#REF!, 2,FALSE)</f>
        <v>#REF!</v>
      </c>
      <c r="BM7651" s="5" t="s">
        <v>12972</v>
      </c>
      <c r="BN7651" s="5" t="s">
        <v>3010</v>
      </c>
      <c r="BO7651" s="5" t="s">
        <v>12973</v>
      </c>
      <c r="BU7651" s="5" t="s">
        <v>12972</v>
      </c>
      <c r="BV7651" s="5" t="s">
        <v>3010</v>
      </c>
      <c r="BW7651" s="5" t="s">
        <v>12973</v>
      </c>
    </row>
    <row r="7652" spans="51:75" x14ac:dyDescent="0.3">
      <c r="AY7652" s="12" t="e">
        <f>VLOOKUP(C7652,#REF!, 2,FALSE)</f>
        <v>#REF!</v>
      </c>
      <c r="BM7652" s="5" t="s">
        <v>12974</v>
      </c>
      <c r="BN7652" s="5" t="s">
        <v>3088</v>
      </c>
      <c r="BO7652" s="5" t="s">
        <v>12975</v>
      </c>
      <c r="BU7652" s="5" t="s">
        <v>12974</v>
      </c>
      <c r="BV7652" s="5" t="s">
        <v>3088</v>
      </c>
      <c r="BW7652" s="5" t="s">
        <v>12975</v>
      </c>
    </row>
    <row r="7653" spans="51:75" x14ac:dyDescent="0.3">
      <c r="AY7653" s="12" t="e">
        <f>VLOOKUP(C7653,#REF!, 2,FALSE)</f>
        <v>#REF!</v>
      </c>
      <c r="BM7653" s="5" t="s">
        <v>2242</v>
      </c>
      <c r="BN7653" s="5" t="s">
        <v>3088</v>
      </c>
      <c r="BO7653" s="5" t="s">
        <v>7770</v>
      </c>
      <c r="BU7653" s="5" t="s">
        <v>2242</v>
      </c>
      <c r="BV7653" s="5" t="s">
        <v>3088</v>
      </c>
      <c r="BW7653" s="5" t="s">
        <v>7770</v>
      </c>
    </row>
    <row r="7654" spans="51:75" x14ac:dyDescent="0.3">
      <c r="AY7654" s="12" t="e">
        <f>VLOOKUP(C7654,#REF!, 2,FALSE)</f>
        <v>#REF!</v>
      </c>
      <c r="BM7654" s="5" t="s">
        <v>12976</v>
      </c>
      <c r="BN7654" s="5" t="s">
        <v>3088</v>
      </c>
      <c r="BO7654" s="5" t="s">
        <v>12549</v>
      </c>
      <c r="BU7654" s="5" t="s">
        <v>12976</v>
      </c>
      <c r="BV7654" s="5" t="s">
        <v>3088</v>
      </c>
      <c r="BW7654" s="5" t="s">
        <v>12549</v>
      </c>
    </row>
    <row r="7655" spans="51:75" x14ac:dyDescent="0.3">
      <c r="AY7655" s="12" t="e">
        <f>VLOOKUP(C7655,#REF!, 2,FALSE)</f>
        <v>#REF!</v>
      </c>
      <c r="BM7655" s="5" t="s">
        <v>12977</v>
      </c>
      <c r="BN7655" s="5" t="s">
        <v>3092</v>
      </c>
      <c r="BO7655" s="5" t="s">
        <v>12978</v>
      </c>
      <c r="BU7655" s="5" t="s">
        <v>12977</v>
      </c>
      <c r="BV7655" s="5" t="s">
        <v>3092</v>
      </c>
      <c r="BW7655" s="5" t="s">
        <v>12978</v>
      </c>
    </row>
    <row r="7656" spans="51:75" x14ac:dyDescent="0.3">
      <c r="AY7656" s="12" t="e">
        <f>VLOOKUP(C7656,#REF!, 2,FALSE)</f>
        <v>#REF!</v>
      </c>
      <c r="BM7656" s="5" t="s">
        <v>12979</v>
      </c>
      <c r="BN7656" s="5" t="s">
        <v>1448</v>
      </c>
      <c r="BO7656" s="5" t="s">
        <v>2986</v>
      </c>
      <c r="BU7656" s="5" t="s">
        <v>12979</v>
      </c>
      <c r="BV7656" s="5" t="s">
        <v>1448</v>
      </c>
      <c r="BW7656" s="5" t="s">
        <v>2986</v>
      </c>
    </row>
    <row r="7657" spans="51:75" x14ac:dyDescent="0.3">
      <c r="AY7657" s="12" t="e">
        <f>VLOOKUP(C7657,#REF!, 2,FALSE)</f>
        <v>#REF!</v>
      </c>
      <c r="BM7657" s="5" t="s">
        <v>12980</v>
      </c>
      <c r="BN7657" s="5" t="s">
        <v>3010</v>
      </c>
      <c r="BO7657" s="5" t="s">
        <v>2986</v>
      </c>
      <c r="BU7657" s="5" t="s">
        <v>12980</v>
      </c>
      <c r="BV7657" s="5" t="s">
        <v>3010</v>
      </c>
      <c r="BW7657" s="5" t="s">
        <v>2986</v>
      </c>
    </row>
    <row r="7658" spans="51:75" x14ac:dyDescent="0.3">
      <c r="AY7658" s="12" t="e">
        <f>VLOOKUP(C7658,#REF!, 2,FALSE)</f>
        <v>#REF!</v>
      </c>
      <c r="BM7658" s="5" t="s">
        <v>12981</v>
      </c>
      <c r="BN7658" s="5" t="s">
        <v>3210</v>
      </c>
      <c r="BO7658" s="5" t="s">
        <v>2986</v>
      </c>
      <c r="BU7658" s="5" t="s">
        <v>12981</v>
      </c>
      <c r="BV7658" s="5" t="s">
        <v>3210</v>
      </c>
      <c r="BW7658" s="5" t="s">
        <v>2986</v>
      </c>
    </row>
    <row r="7659" spans="51:75" x14ac:dyDescent="0.3">
      <c r="AY7659" s="12" t="e">
        <f>VLOOKUP(C7659,#REF!, 2,FALSE)</f>
        <v>#REF!</v>
      </c>
      <c r="BM7659" s="5" t="s">
        <v>12982</v>
      </c>
      <c r="BN7659" s="5" t="s">
        <v>17000</v>
      </c>
      <c r="BO7659" s="5" t="s">
        <v>2986</v>
      </c>
      <c r="BU7659" s="5" t="s">
        <v>12982</v>
      </c>
      <c r="BV7659" s="5" t="s">
        <v>17000</v>
      </c>
      <c r="BW7659" s="5" t="s">
        <v>2986</v>
      </c>
    </row>
    <row r="7660" spans="51:75" x14ac:dyDescent="0.3">
      <c r="AY7660" s="12" t="e">
        <f>VLOOKUP(C7660,#REF!, 2,FALSE)</f>
        <v>#REF!</v>
      </c>
      <c r="BM7660" s="5" t="s">
        <v>2245</v>
      </c>
      <c r="BN7660" s="5" t="s">
        <v>628</v>
      </c>
      <c r="BO7660" s="5" t="s">
        <v>2986</v>
      </c>
      <c r="BU7660" s="5" t="s">
        <v>2245</v>
      </c>
      <c r="BV7660" s="5" t="s">
        <v>628</v>
      </c>
      <c r="BW7660" s="5" t="s">
        <v>2986</v>
      </c>
    </row>
    <row r="7661" spans="51:75" x14ac:dyDescent="0.3">
      <c r="AY7661" s="12" t="e">
        <f>VLOOKUP(C7661,#REF!, 2,FALSE)</f>
        <v>#REF!</v>
      </c>
      <c r="BM7661" s="5" t="s">
        <v>2246</v>
      </c>
      <c r="BN7661" s="5" t="s">
        <v>703</v>
      </c>
      <c r="BO7661" s="5" t="s">
        <v>2986</v>
      </c>
      <c r="BU7661" s="5" t="s">
        <v>2246</v>
      </c>
      <c r="BV7661" s="5" t="s">
        <v>703</v>
      </c>
      <c r="BW7661" s="5" t="s">
        <v>2986</v>
      </c>
    </row>
    <row r="7662" spans="51:75" x14ac:dyDescent="0.3">
      <c r="AY7662" s="12" t="e">
        <f>VLOOKUP(C7662,#REF!, 2,FALSE)</f>
        <v>#REF!</v>
      </c>
      <c r="BM7662" s="5" t="s">
        <v>2247</v>
      </c>
      <c r="BN7662" s="5" t="s">
        <v>722</v>
      </c>
      <c r="BO7662" s="5" t="s">
        <v>2986</v>
      </c>
      <c r="BU7662" s="5" t="s">
        <v>2247</v>
      </c>
      <c r="BV7662" s="5" t="s">
        <v>722</v>
      </c>
      <c r="BW7662" s="5" t="s">
        <v>2986</v>
      </c>
    </row>
    <row r="7663" spans="51:75" x14ac:dyDescent="0.3">
      <c r="AY7663" s="12" t="e">
        <f>VLOOKUP(C7663,#REF!, 2,FALSE)</f>
        <v>#REF!</v>
      </c>
      <c r="BM7663" s="5" t="s">
        <v>348</v>
      </c>
      <c r="BN7663" s="5" t="s">
        <v>625</v>
      </c>
      <c r="BO7663" s="5" t="s">
        <v>2986</v>
      </c>
      <c r="BU7663" s="5" t="s">
        <v>348</v>
      </c>
      <c r="BV7663" s="5" t="s">
        <v>625</v>
      </c>
      <c r="BW7663" s="5" t="s">
        <v>2986</v>
      </c>
    </row>
    <row r="7664" spans="51:75" x14ac:dyDescent="0.3">
      <c r="AY7664" s="12" t="e">
        <f>VLOOKUP(C7664,#REF!, 2,FALSE)</f>
        <v>#REF!</v>
      </c>
      <c r="BM7664" s="5" t="s">
        <v>12984</v>
      </c>
      <c r="BN7664" s="5" t="s">
        <v>3092</v>
      </c>
      <c r="BO7664" s="5" t="s">
        <v>2986</v>
      </c>
      <c r="BU7664" s="5" t="s">
        <v>12984</v>
      </c>
      <c r="BV7664" s="5" t="s">
        <v>3092</v>
      </c>
      <c r="BW7664" s="5" t="s">
        <v>2986</v>
      </c>
    </row>
    <row r="7665" spans="51:75" x14ac:dyDescent="0.3">
      <c r="AY7665" s="12" t="e">
        <f>VLOOKUP(C7665,#REF!, 2,FALSE)</f>
        <v>#REF!</v>
      </c>
      <c r="BM7665" s="5" t="s">
        <v>12985</v>
      </c>
      <c r="BN7665" s="5" t="s">
        <v>633</v>
      </c>
      <c r="BO7665" s="5" t="s">
        <v>2986</v>
      </c>
      <c r="BU7665" s="5" t="s">
        <v>12985</v>
      </c>
      <c r="BV7665" s="5" t="s">
        <v>633</v>
      </c>
      <c r="BW7665" s="5" t="s">
        <v>2986</v>
      </c>
    </row>
    <row r="7666" spans="51:75" x14ac:dyDescent="0.3">
      <c r="AY7666" s="12" t="e">
        <f>VLOOKUP(C7666,#REF!, 2,FALSE)</f>
        <v>#REF!</v>
      </c>
      <c r="BM7666" s="5" t="s">
        <v>12986</v>
      </c>
      <c r="BN7666" s="5" t="s">
        <v>3261</v>
      </c>
      <c r="BO7666" s="5" t="s">
        <v>2986</v>
      </c>
      <c r="BU7666" s="5" t="s">
        <v>12986</v>
      </c>
      <c r="BV7666" s="5" t="s">
        <v>3261</v>
      </c>
      <c r="BW7666" s="5" t="s">
        <v>2986</v>
      </c>
    </row>
    <row r="7667" spans="51:75" x14ac:dyDescent="0.3">
      <c r="AY7667" s="12" t="e">
        <f>VLOOKUP(C7667,#REF!, 2,FALSE)</f>
        <v>#REF!</v>
      </c>
      <c r="BM7667" s="5" t="s">
        <v>12987</v>
      </c>
      <c r="BN7667" s="5" t="s">
        <v>615</v>
      </c>
      <c r="BO7667" s="5" t="s">
        <v>2986</v>
      </c>
      <c r="BU7667" s="5" t="s">
        <v>12987</v>
      </c>
      <c r="BV7667" s="5" t="s">
        <v>615</v>
      </c>
      <c r="BW7667" s="5" t="s">
        <v>2986</v>
      </c>
    </row>
    <row r="7668" spans="51:75" x14ac:dyDescent="0.3">
      <c r="AY7668" s="12" t="e">
        <f>VLOOKUP(C7668,#REF!, 2,FALSE)</f>
        <v>#REF!</v>
      </c>
      <c r="BM7668" s="5" t="s">
        <v>12988</v>
      </c>
      <c r="BN7668" s="5" t="s">
        <v>703</v>
      </c>
      <c r="BO7668" s="5" t="s">
        <v>2986</v>
      </c>
      <c r="BU7668" s="5" t="s">
        <v>12988</v>
      </c>
      <c r="BV7668" s="5" t="s">
        <v>703</v>
      </c>
      <c r="BW7668" s="5" t="s">
        <v>2986</v>
      </c>
    </row>
    <row r="7669" spans="51:75" x14ac:dyDescent="0.3">
      <c r="AY7669" s="12" t="e">
        <f>VLOOKUP(C7669,#REF!, 2,FALSE)</f>
        <v>#REF!</v>
      </c>
      <c r="BM7669" s="5" t="s">
        <v>12989</v>
      </c>
      <c r="BN7669" s="5" t="s">
        <v>639</v>
      </c>
      <c r="BO7669" s="5" t="s">
        <v>2986</v>
      </c>
      <c r="BU7669" s="5" t="s">
        <v>12989</v>
      </c>
      <c r="BV7669" s="5" t="s">
        <v>639</v>
      </c>
      <c r="BW7669" s="5" t="s">
        <v>2986</v>
      </c>
    </row>
    <row r="7670" spans="51:75" x14ac:dyDescent="0.3">
      <c r="AY7670" s="12" t="e">
        <f>VLOOKUP(C7670,#REF!, 2,FALSE)</f>
        <v>#REF!</v>
      </c>
      <c r="BM7670" s="5" t="s">
        <v>12990</v>
      </c>
      <c r="BN7670" s="5" t="s">
        <v>703</v>
      </c>
      <c r="BO7670" s="5" t="s">
        <v>2986</v>
      </c>
      <c r="BU7670" s="5" t="s">
        <v>12990</v>
      </c>
      <c r="BV7670" s="5" t="s">
        <v>703</v>
      </c>
      <c r="BW7670" s="5" t="s">
        <v>2986</v>
      </c>
    </row>
    <row r="7671" spans="51:75" x14ac:dyDescent="0.3">
      <c r="AY7671" s="12" t="e">
        <f>VLOOKUP(C7671,#REF!, 2,FALSE)</f>
        <v>#REF!</v>
      </c>
      <c r="BM7671" s="5" t="s">
        <v>12992</v>
      </c>
      <c r="BN7671" s="5" t="s">
        <v>633</v>
      </c>
      <c r="BO7671" s="5" t="s">
        <v>2986</v>
      </c>
      <c r="BU7671" s="5" t="s">
        <v>12992</v>
      </c>
      <c r="BV7671" s="5" t="s">
        <v>633</v>
      </c>
      <c r="BW7671" s="5" t="s">
        <v>2986</v>
      </c>
    </row>
    <row r="7672" spans="51:75" x14ac:dyDescent="0.3">
      <c r="AY7672" s="12" t="e">
        <f>VLOOKUP(C7672,#REF!, 2,FALSE)</f>
        <v>#REF!</v>
      </c>
      <c r="BM7672" s="5" t="s">
        <v>12993</v>
      </c>
      <c r="BN7672" s="5" t="s">
        <v>625</v>
      </c>
      <c r="BO7672" s="5" t="s">
        <v>2986</v>
      </c>
      <c r="BU7672" s="5" t="s">
        <v>12993</v>
      </c>
      <c r="BV7672" s="5" t="s">
        <v>625</v>
      </c>
      <c r="BW7672" s="5" t="s">
        <v>2986</v>
      </c>
    </row>
    <row r="7673" spans="51:75" x14ac:dyDescent="0.3">
      <c r="AY7673" s="12" t="e">
        <f>VLOOKUP(C7673,#REF!, 2,FALSE)</f>
        <v>#REF!</v>
      </c>
      <c r="BM7673" s="5" t="s">
        <v>2248</v>
      </c>
      <c r="BN7673" s="5" t="s">
        <v>625</v>
      </c>
      <c r="BO7673" s="5" t="s">
        <v>2986</v>
      </c>
      <c r="BU7673" s="5" t="s">
        <v>2248</v>
      </c>
      <c r="BV7673" s="5" t="s">
        <v>625</v>
      </c>
      <c r="BW7673" s="5" t="s">
        <v>2986</v>
      </c>
    </row>
    <row r="7674" spans="51:75" x14ac:dyDescent="0.3">
      <c r="AY7674" s="12" t="e">
        <f>VLOOKUP(C7674,#REF!, 2,FALSE)</f>
        <v>#REF!</v>
      </c>
      <c r="BM7674" s="5" t="s">
        <v>12994</v>
      </c>
      <c r="BN7674" s="5" t="s">
        <v>3007</v>
      </c>
      <c r="BO7674" s="5" t="s">
        <v>1616</v>
      </c>
      <c r="BU7674" s="5" t="s">
        <v>12994</v>
      </c>
      <c r="BV7674" s="5" t="s">
        <v>3007</v>
      </c>
      <c r="BW7674" s="5" t="s">
        <v>1616</v>
      </c>
    </row>
    <row r="7675" spans="51:75" x14ac:dyDescent="0.3">
      <c r="AY7675" s="12" t="e">
        <f>VLOOKUP(C7675,#REF!, 2,FALSE)</f>
        <v>#REF!</v>
      </c>
      <c r="BM7675" s="5" t="s">
        <v>12995</v>
      </c>
      <c r="BN7675" s="5" t="s">
        <v>17000</v>
      </c>
      <c r="BO7675" s="5" t="s">
        <v>773</v>
      </c>
      <c r="BU7675" s="5" t="s">
        <v>12995</v>
      </c>
      <c r="BV7675" s="5" t="s">
        <v>17000</v>
      </c>
      <c r="BW7675" s="5" t="s">
        <v>773</v>
      </c>
    </row>
    <row r="7676" spans="51:75" x14ac:dyDescent="0.3">
      <c r="AY7676" s="12" t="e">
        <f>VLOOKUP(C7676,#REF!, 2,FALSE)</f>
        <v>#REF!</v>
      </c>
      <c r="BM7676" s="5" t="s">
        <v>12996</v>
      </c>
      <c r="BN7676" s="5" t="s">
        <v>639</v>
      </c>
      <c r="BO7676" s="5" t="s">
        <v>12997</v>
      </c>
      <c r="BU7676" s="5" t="s">
        <v>12996</v>
      </c>
      <c r="BV7676" s="5" t="s">
        <v>639</v>
      </c>
      <c r="BW7676" s="5" t="s">
        <v>12997</v>
      </c>
    </row>
    <row r="7677" spans="51:75" x14ac:dyDescent="0.3">
      <c r="AY7677" s="12" t="e">
        <f>VLOOKUP(C7677,#REF!, 2,FALSE)</f>
        <v>#REF!</v>
      </c>
      <c r="BM7677" s="5" t="s">
        <v>12998</v>
      </c>
      <c r="BN7677" s="5" t="s">
        <v>3007</v>
      </c>
      <c r="BO7677" s="5" t="s">
        <v>8642</v>
      </c>
      <c r="BU7677" s="5" t="s">
        <v>12998</v>
      </c>
      <c r="BV7677" s="5" t="s">
        <v>3007</v>
      </c>
      <c r="BW7677" s="5" t="s">
        <v>8642</v>
      </c>
    </row>
    <row r="7678" spans="51:75" x14ac:dyDescent="0.3">
      <c r="AY7678" s="12" t="e">
        <f>VLOOKUP(C7678,#REF!, 2,FALSE)</f>
        <v>#REF!</v>
      </c>
      <c r="BM7678" s="5" t="s">
        <v>12999</v>
      </c>
      <c r="BN7678" s="5" t="s">
        <v>3261</v>
      </c>
      <c r="BO7678" s="5" t="s">
        <v>773</v>
      </c>
      <c r="BU7678" s="5" t="s">
        <v>12999</v>
      </c>
      <c r="BV7678" s="5" t="s">
        <v>3261</v>
      </c>
      <c r="BW7678" s="5" t="s">
        <v>773</v>
      </c>
    </row>
    <row r="7679" spans="51:75" x14ac:dyDescent="0.3">
      <c r="AY7679" s="12" t="e">
        <f>VLOOKUP(C7679,#REF!, 2,FALSE)</f>
        <v>#REF!</v>
      </c>
      <c r="BM7679" s="5" t="s">
        <v>13000</v>
      </c>
      <c r="BN7679" s="5" t="s">
        <v>17000</v>
      </c>
      <c r="BO7679" s="5" t="s">
        <v>858</v>
      </c>
      <c r="BU7679" s="5" t="s">
        <v>13000</v>
      </c>
      <c r="BV7679" s="5" t="s">
        <v>17000</v>
      </c>
      <c r="BW7679" s="5" t="s">
        <v>858</v>
      </c>
    </row>
    <row r="7680" spans="51:75" x14ac:dyDescent="0.3">
      <c r="AY7680" s="12" t="e">
        <f>VLOOKUP(C7680,#REF!, 2,FALSE)</f>
        <v>#REF!</v>
      </c>
      <c r="BM7680" s="5" t="s">
        <v>13001</v>
      </c>
      <c r="BN7680" s="5" t="s">
        <v>17000</v>
      </c>
      <c r="BO7680" s="5" t="s">
        <v>2821</v>
      </c>
      <c r="BU7680" s="5" t="s">
        <v>13001</v>
      </c>
      <c r="BV7680" s="5" t="s">
        <v>17000</v>
      </c>
      <c r="BW7680" s="5" t="s">
        <v>2821</v>
      </c>
    </row>
    <row r="7681" spans="51:75" x14ac:dyDescent="0.3">
      <c r="AY7681" s="12" t="e">
        <f>VLOOKUP(C7681,#REF!, 2,FALSE)</f>
        <v>#REF!</v>
      </c>
      <c r="BM7681" s="5" t="s">
        <v>13002</v>
      </c>
      <c r="BN7681" s="5" t="s">
        <v>17000</v>
      </c>
      <c r="BO7681" s="5" t="s">
        <v>773</v>
      </c>
      <c r="BU7681" s="5" t="s">
        <v>13002</v>
      </c>
      <c r="BV7681" s="5" t="s">
        <v>17000</v>
      </c>
      <c r="BW7681" s="5" t="s">
        <v>773</v>
      </c>
    </row>
    <row r="7682" spans="51:75" x14ac:dyDescent="0.3">
      <c r="AY7682" s="12" t="e">
        <f>VLOOKUP(C7682,#REF!, 2,FALSE)</f>
        <v>#REF!</v>
      </c>
      <c r="BM7682" s="5" t="s">
        <v>13003</v>
      </c>
      <c r="BN7682" s="5" t="s">
        <v>3007</v>
      </c>
      <c r="BO7682" s="5" t="s">
        <v>3848</v>
      </c>
      <c r="BU7682" s="5" t="s">
        <v>13003</v>
      </c>
      <c r="BV7682" s="5" t="s">
        <v>3007</v>
      </c>
      <c r="BW7682" s="5" t="s">
        <v>3848</v>
      </c>
    </row>
    <row r="7683" spans="51:75" x14ac:dyDescent="0.3">
      <c r="AY7683" s="12" t="e">
        <f>VLOOKUP(C7683,#REF!, 2,FALSE)</f>
        <v>#REF!</v>
      </c>
      <c r="BM7683" s="5" t="s">
        <v>13004</v>
      </c>
      <c r="BN7683" s="5" t="s">
        <v>17000</v>
      </c>
      <c r="BO7683" s="5" t="s">
        <v>773</v>
      </c>
      <c r="BU7683" s="5" t="s">
        <v>13004</v>
      </c>
      <c r="BV7683" s="5" t="s">
        <v>17000</v>
      </c>
      <c r="BW7683" s="5" t="s">
        <v>773</v>
      </c>
    </row>
    <row r="7684" spans="51:75" x14ac:dyDescent="0.3">
      <c r="AY7684" s="12" t="e">
        <f>VLOOKUP(C7684,#REF!, 2,FALSE)</f>
        <v>#REF!</v>
      </c>
      <c r="BM7684" s="5" t="s">
        <v>13005</v>
      </c>
      <c r="BN7684" s="5" t="s">
        <v>778</v>
      </c>
      <c r="BO7684" s="5" t="s">
        <v>2986</v>
      </c>
      <c r="BU7684" s="5" t="s">
        <v>13005</v>
      </c>
      <c r="BV7684" s="5" t="s">
        <v>778</v>
      </c>
      <c r="BW7684" s="5" t="s">
        <v>2986</v>
      </c>
    </row>
    <row r="7685" spans="51:75" x14ac:dyDescent="0.3">
      <c r="AY7685" s="12" t="e">
        <f>VLOOKUP(C7685,#REF!, 2,FALSE)</f>
        <v>#REF!</v>
      </c>
      <c r="BM7685" s="5" t="s">
        <v>2249</v>
      </c>
      <c r="BN7685" s="5" t="s">
        <v>17000</v>
      </c>
      <c r="BO7685" s="5" t="s">
        <v>1198</v>
      </c>
      <c r="BU7685" s="5" t="s">
        <v>2249</v>
      </c>
      <c r="BV7685" s="5" t="s">
        <v>17000</v>
      </c>
      <c r="BW7685" s="5" t="s">
        <v>1198</v>
      </c>
    </row>
    <row r="7686" spans="51:75" x14ac:dyDescent="0.3">
      <c r="AY7686" s="12" t="e">
        <f>VLOOKUP(C7686,#REF!, 2,FALSE)</f>
        <v>#REF!</v>
      </c>
      <c r="BM7686" s="5" t="s">
        <v>13006</v>
      </c>
      <c r="BN7686" s="5" t="s">
        <v>17000</v>
      </c>
      <c r="BO7686" s="5" t="s">
        <v>2986</v>
      </c>
      <c r="BU7686" s="5" t="s">
        <v>13006</v>
      </c>
      <c r="BV7686" s="5" t="s">
        <v>17000</v>
      </c>
      <c r="BW7686" s="5" t="s">
        <v>2986</v>
      </c>
    </row>
    <row r="7687" spans="51:75" x14ac:dyDescent="0.3">
      <c r="AY7687" s="12" t="e">
        <f>VLOOKUP(C7687,#REF!, 2,FALSE)</f>
        <v>#REF!</v>
      </c>
      <c r="BM7687" s="5" t="s">
        <v>13007</v>
      </c>
      <c r="BN7687" s="5" t="s">
        <v>3007</v>
      </c>
      <c r="BO7687" s="5" t="s">
        <v>5775</v>
      </c>
      <c r="BU7687" s="5" t="s">
        <v>13007</v>
      </c>
      <c r="BV7687" s="5" t="s">
        <v>3007</v>
      </c>
      <c r="BW7687" s="5" t="s">
        <v>5775</v>
      </c>
    </row>
    <row r="7688" spans="51:75" x14ac:dyDescent="0.3">
      <c r="AY7688" s="12" t="e">
        <f>VLOOKUP(C7688,#REF!, 2,FALSE)</f>
        <v>#REF!</v>
      </c>
      <c r="BM7688" s="5" t="s">
        <v>2250</v>
      </c>
      <c r="BN7688" s="5" t="s">
        <v>3102</v>
      </c>
      <c r="BO7688" s="5" t="s">
        <v>712</v>
      </c>
      <c r="BU7688" s="5" t="s">
        <v>2250</v>
      </c>
      <c r="BV7688" s="5" t="s">
        <v>3102</v>
      </c>
      <c r="BW7688" s="5" t="s">
        <v>712</v>
      </c>
    </row>
    <row r="7689" spans="51:75" x14ac:dyDescent="0.3">
      <c r="AY7689" s="12" t="e">
        <f>VLOOKUP(C7689,#REF!, 2,FALSE)</f>
        <v>#REF!</v>
      </c>
      <c r="BM7689" s="5" t="s">
        <v>13008</v>
      </c>
      <c r="BN7689" s="5" t="s">
        <v>3261</v>
      </c>
      <c r="BO7689" s="5" t="s">
        <v>2986</v>
      </c>
      <c r="BU7689" s="5" t="s">
        <v>13008</v>
      </c>
      <c r="BV7689" s="5" t="s">
        <v>3261</v>
      </c>
      <c r="BW7689" s="5" t="s">
        <v>2986</v>
      </c>
    </row>
    <row r="7690" spans="51:75" x14ac:dyDescent="0.3">
      <c r="AY7690" s="12" t="e">
        <f>VLOOKUP(C7690,#REF!, 2,FALSE)</f>
        <v>#REF!</v>
      </c>
      <c r="BM7690" s="5" t="s">
        <v>13009</v>
      </c>
      <c r="BN7690" s="5" t="s">
        <v>926</v>
      </c>
      <c r="BO7690" s="5" t="s">
        <v>1962</v>
      </c>
      <c r="BU7690" s="5" t="s">
        <v>13009</v>
      </c>
      <c r="BV7690" s="5" t="s">
        <v>926</v>
      </c>
      <c r="BW7690" s="5" t="s">
        <v>1962</v>
      </c>
    </row>
    <row r="7691" spans="51:75" x14ac:dyDescent="0.3">
      <c r="AY7691" s="12" t="e">
        <f>VLOOKUP(C7691,#REF!, 2,FALSE)</f>
        <v>#REF!</v>
      </c>
      <c r="BM7691" s="5" t="s">
        <v>2251</v>
      </c>
      <c r="BN7691" s="5" t="s">
        <v>664</v>
      </c>
      <c r="BO7691" s="5" t="s">
        <v>1086</v>
      </c>
      <c r="BU7691" s="5" t="s">
        <v>2251</v>
      </c>
      <c r="BV7691" s="5" t="s">
        <v>664</v>
      </c>
      <c r="BW7691" s="5" t="s">
        <v>1086</v>
      </c>
    </row>
    <row r="7692" spans="51:75" x14ac:dyDescent="0.3">
      <c r="AY7692" s="12" t="e">
        <f>VLOOKUP(C7692,#REF!, 2,FALSE)</f>
        <v>#REF!</v>
      </c>
      <c r="BM7692" s="5" t="s">
        <v>13010</v>
      </c>
      <c r="BN7692" s="5" t="s">
        <v>17000</v>
      </c>
      <c r="BO7692" s="5" t="s">
        <v>13011</v>
      </c>
      <c r="BU7692" s="5" t="s">
        <v>13010</v>
      </c>
      <c r="BV7692" s="5" t="s">
        <v>17000</v>
      </c>
      <c r="BW7692" s="5" t="s">
        <v>13011</v>
      </c>
    </row>
    <row r="7693" spans="51:75" x14ac:dyDescent="0.3">
      <c r="AY7693" s="12" t="e">
        <f>VLOOKUP(C7693,#REF!, 2,FALSE)</f>
        <v>#REF!</v>
      </c>
      <c r="BM7693" s="5" t="s">
        <v>13012</v>
      </c>
      <c r="BN7693" s="5" t="s">
        <v>703</v>
      </c>
      <c r="BO7693" s="5" t="s">
        <v>2986</v>
      </c>
      <c r="BU7693" s="5" t="s">
        <v>13012</v>
      </c>
      <c r="BV7693" s="5" t="s">
        <v>703</v>
      </c>
      <c r="BW7693" s="5" t="s">
        <v>2986</v>
      </c>
    </row>
    <row r="7694" spans="51:75" x14ac:dyDescent="0.3">
      <c r="AY7694" s="12" t="e">
        <f>VLOOKUP(C7694,#REF!, 2,FALSE)</f>
        <v>#REF!</v>
      </c>
      <c r="BM7694" s="5" t="s">
        <v>13013</v>
      </c>
      <c r="BN7694" s="5" t="s">
        <v>17000</v>
      </c>
      <c r="BO7694" s="5" t="s">
        <v>2986</v>
      </c>
      <c r="BU7694" s="5" t="s">
        <v>13013</v>
      </c>
      <c r="BV7694" s="5" t="s">
        <v>17000</v>
      </c>
      <c r="BW7694" s="5" t="s">
        <v>2986</v>
      </c>
    </row>
    <row r="7695" spans="51:75" x14ac:dyDescent="0.3">
      <c r="AY7695" s="12" t="e">
        <f>VLOOKUP(C7695,#REF!, 2,FALSE)</f>
        <v>#REF!</v>
      </c>
      <c r="BM7695" s="5" t="s">
        <v>13014</v>
      </c>
      <c r="BN7695" s="5" t="s">
        <v>17000</v>
      </c>
      <c r="BO7695" s="5" t="s">
        <v>11061</v>
      </c>
      <c r="BU7695" s="5" t="s">
        <v>13014</v>
      </c>
      <c r="BV7695" s="5" t="s">
        <v>17000</v>
      </c>
      <c r="BW7695" s="5" t="s">
        <v>11061</v>
      </c>
    </row>
    <row r="7696" spans="51:75" x14ac:dyDescent="0.3">
      <c r="AY7696" s="12" t="e">
        <f>VLOOKUP(C7696,#REF!, 2,FALSE)</f>
        <v>#REF!</v>
      </c>
      <c r="BM7696" s="5" t="s">
        <v>13015</v>
      </c>
      <c r="BN7696" s="5" t="s">
        <v>17000</v>
      </c>
      <c r="BO7696" s="5" t="s">
        <v>2986</v>
      </c>
      <c r="BU7696" s="5" t="s">
        <v>13015</v>
      </c>
      <c r="BV7696" s="5" t="s">
        <v>17000</v>
      </c>
      <c r="BW7696" s="5" t="s">
        <v>2986</v>
      </c>
    </row>
    <row r="7697" spans="51:75" x14ac:dyDescent="0.3">
      <c r="AY7697" s="12" t="e">
        <f>VLOOKUP(C7697,#REF!, 2,FALSE)</f>
        <v>#REF!</v>
      </c>
      <c r="BM7697" s="5" t="s">
        <v>13016</v>
      </c>
      <c r="BN7697" s="5" t="s">
        <v>17000</v>
      </c>
      <c r="BO7697" s="5" t="s">
        <v>13017</v>
      </c>
      <c r="BU7697" s="5" t="s">
        <v>13016</v>
      </c>
      <c r="BV7697" s="5" t="s">
        <v>17000</v>
      </c>
      <c r="BW7697" s="5" t="s">
        <v>13017</v>
      </c>
    </row>
    <row r="7698" spans="51:75" x14ac:dyDescent="0.3">
      <c r="AY7698" s="12" t="e">
        <f>VLOOKUP(C7698,#REF!, 2,FALSE)</f>
        <v>#REF!</v>
      </c>
      <c r="BM7698" s="5" t="s">
        <v>13018</v>
      </c>
      <c r="BN7698" s="5" t="s">
        <v>661</v>
      </c>
      <c r="BO7698" s="5" t="s">
        <v>10449</v>
      </c>
      <c r="BU7698" s="5" t="s">
        <v>13018</v>
      </c>
      <c r="BV7698" s="5" t="s">
        <v>661</v>
      </c>
      <c r="BW7698" s="5" t="s">
        <v>10449</v>
      </c>
    </row>
    <row r="7699" spans="51:75" x14ac:dyDescent="0.3">
      <c r="AY7699" s="12" t="e">
        <f>VLOOKUP(C7699,#REF!, 2,FALSE)</f>
        <v>#REF!</v>
      </c>
      <c r="BM7699" s="5" t="s">
        <v>13019</v>
      </c>
      <c r="BN7699" s="5" t="s">
        <v>17000</v>
      </c>
      <c r="BO7699" s="5" t="s">
        <v>7260</v>
      </c>
      <c r="BU7699" s="5" t="s">
        <v>13019</v>
      </c>
      <c r="BV7699" s="5" t="s">
        <v>17000</v>
      </c>
      <c r="BW7699" s="5" t="s">
        <v>7260</v>
      </c>
    </row>
    <row r="7700" spans="51:75" x14ac:dyDescent="0.3">
      <c r="AY7700" s="12" t="e">
        <f>VLOOKUP(C7700,#REF!, 2,FALSE)</f>
        <v>#REF!</v>
      </c>
      <c r="BM7700" s="5" t="s">
        <v>13020</v>
      </c>
      <c r="BN7700" s="5" t="s">
        <v>17000</v>
      </c>
      <c r="BO7700" s="5" t="s">
        <v>2986</v>
      </c>
      <c r="BU7700" s="5" t="s">
        <v>13020</v>
      </c>
      <c r="BV7700" s="5" t="s">
        <v>17000</v>
      </c>
      <c r="BW7700" s="5" t="s">
        <v>2986</v>
      </c>
    </row>
    <row r="7701" spans="51:75" x14ac:dyDescent="0.3">
      <c r="AY7701" s="12" t="e">
        <f>VLOOKUP(C7701,#REF!, 2,FALSE)</f>
        <v>#REF!</v>
      </c>
      <c r="BM7701" s="5" t="s">
        <v>13021</v>
      </c>
      <c r="BN7701" s="5" t="s">
        <v>2986</v>
      </c>
      <c r="BO7701" s="5" t="s">
        <v>2299</v>
      </c>
      <c r="BU7701" s="5" t="s">
        <v>13021</v>
      </c>
      <c r="BV7701" s="5" t="s">
        <v>2986</v>
      </c>
      <c r="BW7701" s="5" t="s">
        <v>2299</v>
      </c>
    </row>
    <row r="7702" spans="51:75" x14ac:dyDescent="0.3">
      <c r="AY7702" s="12" t="e">
        <f>VLOOKUP(C7702,#REF!, 2,FALSE)</f>
        <v>#REF!</v>
      </c>
      <c r="BM7702" s="5" t="s">
        <v>13022</v>
      </c>
      <c r="BN7702" s="5" t="s">
        <v>17000</v>
      </c>
      <c r="BO7702" s="5" t="s">
        <v>773</v>
      </c>
      <c r="BU7702" s="5" t="s">
        <v>13022</v>
      </c>
      <c r="BV7702" s="5" t="s">
        <v>17000</v>
      </c>
      <c r="BW7702" s="5" t="s">
        <v>773</v>
      </c>
    </row>
    <row r="7703" spans="51:75" x14ac:dyDescent="0.3">
      <c r="AY7703" s="12" t="e">
        <f>VLOOKUP(C7703,#REF!, 2,FALSE)</f>
        <v>#REF!</v>
      </c>
      <c r="BM7703" s="5" t="s">
        <v>13023</v>
      </c>
      <c r="BN7703" s="5" t="s">
        <v>1272</v>
      </c>
      <c r="BO7703" s="5" t="s">
        <v>8873</v>
      </c>
      <c r="BU7703" s="5" t="s">
        <v>13023</v>
      </c>
      <c r="BV7703" s="5" t="s">
        <v>1272</v>
      </c>
      <c r="BW7703" s="5" t="s">
        <v>8873</v>
      </c>
    </row>
    <row r="7704" spans="51:75" x14ac:dyDescent="0.3">
      <c r="AY7704" s="12" t="e">
        <f>VLOOKUP(C7704,#REF!, 2,FALSE)</f>
        <v>#REF!</v>
      </c>
      <c r="BM7704" s="5" t="s">
        <v>13024</v>
      </c>
      <c r="BN7704" s="5" t="s">
        <v>783</v>
      </c>
      <c r="BO7704" s="5" t="s">
        <v>12006</v>
      </c>
      <c r="BU7704" s="5" t="s">
        <v>13024</v>
      </c>
      <c r="BV7704" s="5" t="s">
        <v>783</v>
      </c>
      <c r="BW7704" s="5" t="s">
        <v>12006</v>
      </c>
    </row>
    <row r="7705" spans="51:75" x14ac:dyDescent="0.3">
      <c r="AY7705" s="12" t="e">
        <f>VLOOKUP(C7705,#REF!, 2,FALSE)</f>
        <v>#REF!</v>
      </c>
      <c r="BM7705" s="5" t="s">
        <v>13025</v>
      </c>
      <c r="BN7705" s="5" t="s">
        <v>17000</v>
      </c>
      <c r="BO7705" s="5" t="s">
        <v>13026</v>
      </c>
      <c r="BU7705" s="5" t="s">
        <v>13025</v>
      </c>
      <c r="BV7705" s="5" t="s">
        <v>17000</v>
      </c>
      <c r="BW7705" s="5" t="s">
        <v>13026</v>
      </c>
    </row>
    <row r="7706" spans="51:75" x14ac:dyDescent="0.3">
      <c r="AY7706" s="12" t="e">
        <f>VLOOKUP(C7706,#REF!, 2,FALSE)</f>
        <v>#REF!</v>
      </c>
      <c r="BM7706" s="5" t="s">
        <v>344</v>
      </c>
      <c r="BN7706" s="5" t="s">
        <v>17000</v>
      </c>
      <c r="BO7706" s="5" t="s">
        <v>3407</v>
      </c>
      <c r="BU7706" s="5" t="s">
        <v>344</v>
      </c>
      <c r="BV7706" s="5" t="s">
        <v>17000</v>
      </c>
      <c r="BW7706" s="5" t="s">
        <v>3407</v>
      </c>
    </row>
    <row r="7707" spans="51:75" x14ac:dyDescent="0.3">
      <c r="AY7707" s="12" t="e">
        <f>VLOOKUP(C7707,#REF!, 2,FALSE)</f>
        <v>#REF!</v>
      </c>
      <c r="BM7707" s="5" t="s">
        <v>13027</v>
      </c>
      <c r="BN7707" s="5" t="s">
        <v>3007</v>
      </c>
      <c r="BO7707" s="5" t="s">
        <v>3394</v>
      </c>
      <c r="BU7707" s="5" t="s">
        <v>13027</v>
      </c>
      <c r="BV7707" s="5" t="s">
        <v>3007</v>
      </c>
      <c r="BW7707" s="5" t="s">
        <v>3394</v>
      </c>
    </row>
    <row r="7708" spans="51:75" x14ac:dyDescent="0.3">
      <c r="AY7708" s="12" t="e">
        <f>VLOOKUP(C7708,#REF!, 2,FALSE)</f>
        <v>#REF!</v>
      </c>
      <c r="BM7708" s="5" t="s">
        <v>13029</v>
      </c>
      <c r="BN7708" s="5" t="s">
        <v>3210</v>
      </c>
      <c r="BO7708" s="5" t="s">
        <v>10549</v>
      </c>
      <c r="BU7708" s="5" t="s">
        <v>13029</v>
      </c>
      <c r="BV7708" s="5" t="s">
        <v>3210</v>
      </c>
      <c r="BW7708" s="5" t="s">
        <v>10549</v>
      </c>
    </row>
    <row r="7709" spans="51:75" x14ac:dyDescent="0.3">
      <c r="AY7709" s="12" t="e">
        <f>VLOOKUP(C7709,#REF!, 2,FALSE)</f>
        <v>#REF!</v>
      </c>
      <c r="BM7709" s="5" t="s">
        <v>2253</v>
      </c>
      <c r="BN7709" s="5" t="s">
        <v>2986</v>
      </c>
      <c r="BO7709" s="5" t="s">
        <v>2986</v>
      </c>
      <c r="BU7709" s="5" t="s">
        <v>2253</v>
      </c>
      <c r="BV7709" s="5" t="s">
        <v>2986</v>
      </c>
      <c r="BW7709" s="5" t="s">
        <v>2986</v>
      </c>
    </row>
    <row r="7710" spans="51:75" x14ac:dyDescent="0.3">
      <c r="AY7710" s="12" t="e">
        <f>VLOOKUP(C7710,#REF!, 2,FALSE)</f>
        <v>#REF!</v>
      </c>
      <c r="BM7710" s="5" t="s">
        <v>2254</v>
      </c>
      <c r="BN7710" s="5" t="s">
        <v>618</v>
      </c>
      <c r="BO7710" s="5" t="s">
        <v>1129</v>
      </c>
      <c r="BU7710" s="5" t="s">
        <v>2254</v>
      </c>
      <c r="BV7710" s="5" t="s">
        <v>618</v>
      </c>
      <c r="BW7710" s="5" t="s">
        <v>1129</v>
      </c>
    </row>
    <row r="7711" spans="51:75" x14ac:dyDescent="0.3">
      <c r="AY7711" s="12" t="e">
        <f>VLOOKUP(C7711,#REF!, 2,FALSE)</f>
        <v>#REF!</v>
      </c>
      <c r="BM7711" s="5" t="s">
        <v>13030</v>
      </c>
      <c r="BN7711" s="5" t="s">
        <v>17000</v>
      </c>
      <c r="BO7711" s="5" t="s">
        <v>13032</v>
      </c>
      <c r="BU7711" s="5" t="s">
        <v>13030</v>
      </c>
      <c r="BV7711" s="5" t="s">
        <v>17000</v>
      </c>
      <c r="BW7711" s="5" t="s">
        <v>13032</v>
      </c>
    </row>
    <row r="7712" spans="51:75" x14ac:dyDescent="0.3">
      <c r="AY7712" s="12" t="e">
        <f>VLOOKUP(C7712,#REF!, 2,FALSE)</f>
        <v>#REF!</v>
      </c>
      <c r="BM7712" s="5" t="s">
        <v>13033</v>
      </c>
      <c r="BN7712" s="5" t="s">
        <v>17000</v>
      </c>
      <c r="BO7712" s="5" t="s">
        <v>13034</v>
      </c>
      <c r="BU7712" s="5" t="s">
        <v>13033</v>
      </c>
      <c r="BV7712" s="5" t="s">
        <v>17000</v>
      </c>
      <c r="BW7712" s="5" t="s">
        <v>13034</v>
      </c>
    </row>
    <row r="7713" spans="51:75" x14ac:dyDescent="0.3">
      <c r="AY7713" s="12" t="e">
        <f>VLOOKUP(C7713,#REF!, 2,FALSE)</f>
        <v>#REF!</v>
      </c>
      <c r="BM7713" s="5" t="s">
        <v>13035</v>
      </c>
      <c r="BN7713" s="5" t="s">
        <v>17000</v>
      </c>
      <c r="BO7713" s="5" t="s">
        <v>2548</v>
      </c>
      <c r="BU7713" s="5" t="s">
        <v>13035</v>
      </c>
      <c r="BV7713" s="5" t="s">
        <v>17000</v>
      </c>
      <c r="BW7713" s="5" t="s">
        <v>2548</v>
      </c>
    </row>
    <row r="7714" spans="51:75" x14ac:dyDescent="0.3">
      <c r="AY7714" s="12" t="e">
        <f>VLOOKUP(C7714,#REF!, 2,FALSE)</f>
        <v>#REF!</v>
      </c>
      <c r="BM7714" s="5" t="s">
        <v>13036</v>
      </c>
      <c r="BN7714" s="5" t="s">
        <v>17000</v>
      </c>
      <c r="BO7714" s="5" t="s">
        <v>13037</v>
      </c>
      <c r="BU7714" s="5" t="s">
        <v>13036</v>
      </c>
      <c r="BV7714" s="5" t="s">
        <v>17000</v>
      </c>
      <c r="BW7714" s="5" t="s">
        <v>13037</v>
      </c>
    </row>
    <row r="7715" spans="51:75" x14ac:dyDescent="0.3">
      <c r="AY7715" s="12" t="e">
        <f>VLOOKUP(C7715,#REF!, 2,FALSE)</f>
        <v>#REF!</v>
      </c>
      <c r="BM7715" s="5" t="s">
        <v>13038</v>
      </c>
      <c r="BN7715" s="5" t="s">
        <v>2986</v>
      </c>
      <c r="BO7715" s="5" t="s">
        <v>773</v>
      </c>
      <c r="BU7715" s="5" t="s">
        <v>13038</v>
      </c>
      <c r="BV7715" s="5" t="s">
        <v>2986</v>
      </c>
      <c r="BW7715" s="5" t="s">
        <v>773</v>
      </c>
    </row>
    <row r="7716" spans="51:75" x14ac:dyDescent="0.3">
      <c r="AY7716" s="12" t="e">
        <f>VLOOKUP(C7716,#REF!, 2,FALSE)</f>
        <v>#REF!</v>
      </c>
      <c r="BM7716" s="5" t="s">
        <v>13039</v>
      </c>
      <c r="BN7716" s="5" t="s">
        <v>669</v>
      </c>
      <c r="BO7716" s="5" t="s">
        <v>7098</v>
      </c>
      <c r="BU7716" s="5" t="s">
        <v>13039</v>
      </c>
      <c r="BV7716" s="5" t="s">
        <v>669</v>
      </c>
      <c r="BW7716" s="5" t="s">
        <v>7098</v>
      </c>
    </row>
    <row r="7717" spans="51:75" x14ac:dyDescent="0.3">
      <c r="AY7717" s="12" t="e">
        <f>VLOOKUP(C7717,#REF!, 2,FALSE)</f>
        <v>#REF!</v>
      </c>
      <c r="BM7717" s="5" t="s">
        <v>13040</v>
      </c>
      <c r="BN7717" s="5" t="s">
        <v>855</v>
      </c>
      <c r="BO7717" s="5" t="s">
        <v>10826</v>
      </c>
      <c r="BU7717" s="5" t="s">
        <v>13040</v>
      </c>
      <c r="BV7717" s="5" t="s">
        <v>855</v>
      </c>
      <c r="BW7717" s="5" t="s">
        <v>10826</v>
      </c>
    </row>
    <row r="7718" spans="51:75" x14ac:dyDescent="0.3">
      <c r="AY7718" s="12" t="e">
        <f>VLOOKUP(C7718,#REF!, 2,FALSE)</f>
        <v>#REF!</v>
      </c>
      <c r="BM7718" s="5" t="s">
        <v>2255</v>
      </c>
      <c r="BN7718" s="5" t="s">
        <v>17000</v>
      </c>
      <c r="BO7718" s="5" t="s">
        <v>2398</v>
      </c>
      <c r="BU7718" s="5" t="s">
        <v>2255</v>
      </c>
      <c r="BV7718" s="5" t="s">
        <v>17000</v>
      </c>
      <c r="BW7718" s="5" t="s">
        <v>2398</v>
      </c>
    </row>
    <row r="7719" spans="51:75" x14ac:dyDescent="0.3">
      <c r="AY7719" s="12" t="e">
        <f>VLOOKUP(C7719,#REF!, 2,FALSE)</f>
        <v>#REF!</v>
      </c>
      <c r="BM7719" s="5" t="s">
        <v>2256</v>
      </c>
      <c r="BN7719" s="5" t="s">
        <v>734</v>
      </c>
      <c r="BO7719" s="5" t="s">
        <v>2986</v>
      </c>
      <c r="BU7719" s="5" t="s">
        <v>2256</v>
      </c>
      <c r="BV7719" s="5" t="s">
        <v>734</v>
      </c>
      <c r="BW7719" s="5" t="s">
        <v>2986</v>
      </c>
    </row>
    <row r="7720" spans="51:75" x14ac:dyDescent="0.3">
      <c r="AY7720" s="12" t="e">
        <f>VLOOKUP(C7720,#REF!, 2,FALSE)</f>
        <v>#REF!</v>
      </c>
      <c r="BM7720" s="5" t="s">
        <v>13041</v>
      </c>
      <c r="BN7720" s="5" t="s">
        <v>3007</v>
      </c>
      <c r="BO7720" s="5" t="s">
        <v>2986</v>
      </c>
      <c r="BU7720" s="5" t="s">
        <v>13041</v>
      </c>
      <c r="BV7720" s="5" t="s">
        <v>3007</v>
      </c>
      <c r="BW7720" s="5" t="s">
        <v>2986</v>
      </c>
    </row>
    <row r="7721" spans="51:75" x14ac:dyDescent="0.3">
      <c r="AY7721" s="12" t="e">
        <f>VLOOKUP(C7721,#REF!, 2,FALSE)</f>
        <v>#REF!</v>
      </c>
      <c r="BM7721" s="5" t="s">
        <v>13042</v>
      </c>
      <c r="BN7721" s="5" t="s">
        <v>621</v>
      </c>
      <c r="BO7721" s="5" t="s">
        <v>2986</v>
      </c>
      <c r="BU7721" s="5" t="s">
        <v>13042</v>
      </c>
      <c r="BV7721" s="5" t="s">
        <v>621</v>
      </c>
      <c r="BW7721" s="5" t="s">
        <v>2986</v>
      </c>
    </row>
    <row r="7722" spans="51:75" x14ac:dyDescent="0.3">
      <c r="AY7722" s="12" t="e">
        <f>VLOOKUP(C7722,#REF!, 2,FALSE)</f>
        <v>#REF!</v>
      </c>
      <c r="BM7722" s="5" t="s">
        <v>13043</v>
      </c>
      <c r="BN7722" s="5" t="s">
        <v>3261</v>
      </c>
      <c r="BO7722" s="5" t="s">
        <v>1597</v>
      </c>
      <c r="BU7722" s="5" t="s">
        <v>13043</v>
      </c>
      <c r="BV7722" s="5" t="s">
        <v>3261</v>
      </c>
      <c r="BW7722" s="5" t="s">
        <v>1597</v>
      </c>
    </row>
    <row r="7723" spans="51:75" x14ac:dyDescent="0.3">
      <c r="AY7723" s="12" t="e">
        <f>VLOOKUP(C7723,#REF!, 2,FALSE)</f>
        <v>#REF!</v>
      </c>
      <c r="BM7723" s="5" t="s">
        <v>13044</v>
      </c>
      <c r="BN7723" s="5" t="s">
        <v>621</v>
      </c>
      <c r="BO7723" s="5" t="s">
        <v>2986</v>
      </c>
      <c r="BU7723" s="5" t="s">
        <v>13044</v>
      </c>
      <c r="BV7723" s="5" t="s">
        <v>621</v>
      </c>
      <c r="BW7723" s="5" t="s">
        <v>2986</v>
      </c>
    </row>
    <row r="7724" spans="51:75" x14ac:dyDescent="0.3">
      <c r="AY7724" s="12" t="e">
        <f>VLOOKUP(C7724,#REF!, 2,FALSE)</f>
        <v>#REF!</v>
      </c>
      <c r="BM7724" s="5" t="s">
        <v>13045</v>
      </c>
      <c r="BN7724" s="5" t="s">
        <v>3010</v>
      </c>
      <c r="BO7724" s="5" t="s">
        <v>7356</v>
      </c>
      <c r="BU7724" s="5" t="s">
        <v>13045</v>
      </c>
      <c r="BV7724" s="5" t="s">
        <v>3010</v>
      </c>
      <c r="BW7724" s="5" t="s">
        <v>7356</v>
      </c>
    </row>
    <row r="7725" spans="51:75" x14ac:dyDescent="0.3">
      <c r="AY7725" s="12" t="e">
        <f>VLOOKUP(C7725,#REF!, 2,FALSE)</f>
        <v>#REF!</v>
      </c>
      <c r="BM7725" s="5" t="s">
        <v>13046</v>
      </c>
      <c r="BN7725" s="5" t="s">
        <v>3261</v>
      </c>
      <c r="BO7725" s="5" t="s">
        <v>4134</v>
      </c>
      <c r="BU7725" s="5" t="s">
        <v>13046</v>
      </c>
      <c r="BV7725" s="5" t="s">
        <v>3261</v>
      </c>
      <c r="BW7725" s="5" t="s">
        <v>4134</v>
      </c>
    </row>
    <row r="7726" spans="51:75" x14ac:dyDescent="0.3">
      <c r="AY7726" s="12" t="e">
        <f>VLOOKUP(C7726,#REF!, 2,FALSE)</f>
        <v>#REF!</v>
      </c>
      <c r="BM7726" s="5" t="s">
        <v>13047</v>
      </c>
      <c r="BN7726" s="5" t="s">
        <v>17000</v>
      </c>
      <c r="BO7726" s="5" t="s">
        <v>2986</v>
      </c>
      <c r="BU7726" s="5" t="s">
        <v>13047</v>
      </c>
      <c r="BV7726" s="5" t="s">
        <v>17000</v>
      </c>
      <c r="BW7726" s="5" t="s">
        <v>2986</v>
      </c>
    </row>
    <row r="7727" spans="51:75" x14ac:dyDescent="0.3">
      <c r="AY7727" s="12" t="e">
        <f>VLOOKUP(C7727,#REF!, 2,FALSE)</f>
        <v>#REF!</v>
      </c>
      <c r="BM7727" s="5" t="s">
        <v>13048</v>
      </c>
      <c r="BN7727" s="5" t="s">
        <v>17000</v>
      </c>
      <c r="BO7727" s="5" t="s">
        <v>13049</v>
      </c>
      <c r="BU7727" s="5" t="s">
        <v>13048</v>
      </c>
      <c r="BV7727" s="5" t="s">
        <v>17000</v>
      </c>
      <c r="BW7727" s="5" t="s">
        <v>13049</v>
      </c>
    </row>
    <row r="7728" spans="51:75" x14ac:dyDescent="0.3">
      <c r="AY7728" s="12" t="e">
        <f>VLOOKUP(C7728,#REF!, 2,FALSE)</f>
        <v>#REF!</v>
      </c>
      <c r="BM7728" s="5" t="s">
        <v>13050</v>
      </c>
      <c r="BN7728" s="5" t="s">
        <v>706</v>
      </c>
      <c r="BO7728" s="5" t="s">
        <v>4043</v>
      </c>
      <c r="BU7728" s="5" t="s">
        <v>13050</v>
      </c>
      <c r="BV7728" s="5" t="s">
        <v>706</v>
      </c>
      <c r="BW7728" s="5" t="s">
        <v>4043</v>
      </c>
    </row>
    <row r="7729" spans="51:75" x14ac:dyDescent="0.3">
      <c r="AY7729" s="12" t="e">
        <f>VLOOKUP(C7729,#REF!, 2,FALSE)</f>
        <v>#REF!</v>
      </c>
      <c r="BM7729" s="5" t="s">
        <v>13051</v>
      </c>
      <c r="BN7729" s="5" t="s">
        <v>706</v>
      </c>
      <c r="BO7729" s="5" t="s">
        <v>2986</v>
      </c>
      <c r="BU7729" s="5" t="s">
        <v>13051</v>
      </c>
      <c r="BV7729" s="5" t="s">
        <v>706</v>
      </c>
      <c r="BW7729" s="5" t="s">
        <v>2986</v>
      </c>
    </row>
    <row r="7730" spans="51:75" x14ac:dyDescent="0.3">
      <c r="AY7730" s="12" t="e">
        <f>VLOOKUP(C7730,#REF!, 2,FALSE)</f>
        <v>#REF!</v>
      </c>
      <c r="BM7730" s="5" t="s">
        <v>13052</v>
      </c>
      <c r="BN7730" s="5" t="s">
        <v>17000</v>
      </c>
      <c r="BO7730" s="5" t="s">
        <v>2453</v>
      </c>
      <c r="BU7730" s="5" t="s">
        <v>13052</v>
      </c>
      <c r="BV7730" s="5" t="s">
        <v>17000</v>
      </c>
      <c r="BW7730" s="5" t="s">
        <v>2453</v>
      </c>
    </row>
    <row r="7731" spans="51:75" x14ac:dyDescent="0.3">
      <c r="AY7731" s="12" t="e">
        <f>VLOOKUP(C7731,#REF!, 2,FALSE)</f>
        <v>#REF!</v>
      </c>
      <c r="BM7731" s="5" t="s">
        <v>13054</v>
      </c>
      <c r="BN7731" s="5" t="s">
        <v>17000</v>
      </c>
      <c r="BO7731" s="5" t="s">
        <v>1611</v>
      </c>
      <c r="BU7731" s="5" t="s">
        <v>13054</v>
      </c>
      <c r="BV7731" s="5" t="s">
        <v>17000</v>
      </c>
      <c r="BW7731" s="5" t="s">
        <v>1611</v>
      </c>
    </row>
    <row r="7732" spans="51:75" x14ac:dyDescent="0.3">
      <c r="AY7732" s="12" t="e">
        <f>VLOOKUP(C7732,#REF!, 2,FALSE)</f>
        <v>#REF!</v>
      </c>
      <c r="BM7732" s="5" t="s">
        <v>13055</v>
      </c>
      <c r="BN7732" s="5" t="s">
        <v>17000</v>
      </c>
      <c r="BO7732" s="5" t="s">
        <v>8146</v>
      </c>
      <c r="BU7732" s="5" t="s">
        <v>13055</v>
      </c>
      <c r="BV7732" s="5" t="s">
        <v>17000</v>
      </c>
      <c r="BW7732" s="5" t="s">
        <v>8146</v>
      </c>
    </row>
    <row r="7733" spans="51:75" x14ac:dyDescent="0.3">
      <c r="AY7733" s="12" t="e">
        <f>VLOOKUP(C7733,#REF!, 2,FALSE)</f>
        <v>#REF!</v>
      </c>
      <c r="BM7733" s="5" t="s">
        <v>13056</v>
      </c>
      <c r="BN7733" s="5" t="s">
        <v>17000</v>
      </c>
      <c r="BO7733" s="5" t="s">
        <v>922</v>
      </c>
      <c r="BU7733" s="5" t="s">
        <v>13056</v>
      </c>
      <c r="BV7733" s="5" t="s">
        <v>17000</v>
      </c>
      <c r="BW7733" s="5" t="s">
        <v>922</v>
      </c>
    </row>
    <row r="7734" spans="51:75" x14ac:dyDescent="0.3">
      <c r="AY7734" s="12" t="e">
        <f>VLOOKUP(C7734,#REF!, 2,FALSE)</f>
        <v>#REF!</v>
      </c>
      <c r="BM7734" s="5" t="s">
        <v>13058</v>
      </c>
      <c r="BN7734" s="5" t="s">
        <v>17000</v>
      </c>
      <c r="BO7734" s="5" t="s">
        <v>2127</v>
      </c>
      <c r="BU7734" s="5" t="s">
        <v>13058</v>
      </c>
      <c r="BV7734" s="5" t="s">
        <v>17000</v>
      </c>
      <c r="BW7734" s="5" t="s">
        <v>2127</v>
      </c>
    </row>
    <row r="7735" spans="51:75" x14ac:dyDescent="0.3">
      <c r="AY7735" s="12" t="e">
        <f>VLOOKUP(C7735,#REF!, 2,FALSE)</f>
        <v>#REF!</v>
      </c>
      <c r="BM7735" s="5" t="s">
        <v>13059</v>
      </c>
      <c r="BN7735" s="5" t="s">
        <v>17000</v>
      </c>
      <c r="BO7735" s="5" t="s">
        <v>847</v>
      </c>
      <c r="BU7735" s="5" t="s">
        <v>13059</v>
      </c>
      <c r="BV7735" s="5" t="s">
        <v>17000</v>
      </c>
      <c r="BW7735" s="5" t="s">
        <v>847</v>
      </c>
    </row>
    <row r="7736" spans="51:75" x14ac:dyDescent="0.3">
      <c r="AY7736" s="12" t="e">
        <f>VLOOKUP(C7736,#REF!, 2,FALSE)</f>
        <v>#REF!</v>
      </c>
      <c r="BM7736" s="5" t="s">
        <v>13060</v>
      </c>
      <c r="BN7736" s="5" t="s">
        <v>618</v>
      </c>
      <c r="BO7736" s="5" t="s">
        <v>13031</v>
      </c>
      <c r="BU7736" s="5" t="s">
        <v>13060</v>
      </c>
      <c r="BV7736" s="5" t="s">
        <v>618</v>
      </c>
      <c r="BW7736" s="5" t="s">
        <v>13031</v>
      </c>
    </row>
    <row r="7737" spans="51:75" x14ac:dyDescent="0.3">
      <c r="AY7737" s="12" t="e">
        <f>VLOOKUP(C7737,#REF!, 2,FALSE)</f>
        <v>#REF!</v>
      </c>
      <c r="BM7737" s="5" t="s">
        <v>13061</v>
      </c>
      <c r="BN7737" s="5" t="s">
        <v>17000</v>
      </c>
      <c r="BO7737" s="5" t="s">
        <v>1071</v>
      </c>
      <c r="BU7737" s="5" t="s">
        <v>13061</v>
      </c>
      <c r="BV7737" s="5" t="s">
        <v>17000</v>
      </c>
      <c r="BW7737" s="5" t="s">
        <v>1071</v>
      </c>
    </row>
    <row r="7738" spans="51:75" x14ac:dyDescent="0.3">
      <c r="AY7738" s="12" t="e">
        <f>VLOOKUP(C7738,#REF!, 2,FALSE)</f>
        <v>#REF!</v>
      </c>
      <c r="BM7738" s="5" t="s">
        <v>13062</v>
      </c>
      <c r="BN7738" s="5" t="s">
        <v>666</v>
      </c>
      <c r="BO7738" s="5" t="s">
        <v>3025</v>
      </c>
      <c r="BU7738" s="5" t="s">
        <v>13062</v>
      </c>
      <c r="BV7738" s="5" t="s">
        <v>666</v>
      </c>
      <c r="BW7738" s="5" t="s">
        <v>3025</v>
      </c>
    </row>
    <row r="7739" spans="51:75" x14ac:dyDescent="0.3">
      <c r="AY7739" s="12" t="e">
        <f>VLOOKUP(C7739,#REF!, 2,FALSE)</f>
        <v>#REF!</v>
      </c>
      <c r="BM7739" s="5" t="s">
        <v>13063</v>
      </c>
      <c r="BN7739" s="5" t="s">
        <v>774</v>
      </c>
      <c r="BO7739" s="5" t="s">
        <v>626</v>
      </c>
      <c r="BU7739" s="5" t="s">
        <v>13063</v>
      </c>
      <c r="BV7739" s="5" t="s">
        <v>774</v>
      </c>
      <c r="BW7739" s="5" t="s">
        <v>626</v>
      </c>
    </row>
    <row r="7740" spans="51:75" x14ac:dyDescent="0.3">
      <c r="AY7740" s="12" t="e">
        <f>VLOOKUP(C7740,#REF!, 2,FALSE)</f>
        <v>#REF!</v>
      </c>
      <c r="BM7740" s="5" t="s">
        <v>13064</v>
      </c>
      <c r="BN7740" s="5" t="s">
        <v>666</v>
      </c>
      <c r="BO7740" s="5" t="s">
        <v>2258</v>
      </c>
      <c r="BU7740" s="5" t="s">
        <v>13064</v>
      </c>
      <c r="BV7740" s="5" t="s">
        <v>666</v>
      </c>
      <c r="BW7740" s="5" t="s">
        <v>2258</v>
      </c>
    </row>
    <row r="7741" spans="51:75" x14ac:dyDescent="0.3">
      <c r="AY7741" s="12" t="e">
        <f>VLOOKUP(C7741,#REF!, 2,FALSE)</f>
        <v>#REF!</v>
      </c>
      <c r="BM7741" s="5" t="s">
        <v>13065</v>
      </c>
      <c r="BN7741" s="5" t="s">
        <v>664</v>
      </c>
      <c r="BO7741" s="5" t="s">
        <v>1071</v>
      </c>
      <c r="BU7741" s="5" t="s">
        <v>13065</v>
      </c>
      <c r="BV7741" s="5" t="s">
        <v>664</v>
      </c>
      <c r="BW7741" s="5" t="s">
        <v>1071</v>
      </c>
    </row>
    <row r="7742" spans="51:75" x14ac:dyDescent="0.3">
      <c r="AY7742" s="12" t="e">
        <f>VLOOKUP(C7742,#REF!, 2,FALSE)</f>
        <v>#REF!</v>
      </c>
      <c r="BM7742" s="5" t="s">
        <v>13066</v>
      </c>
      <c r="BN7742" s="5" t="s">
        <v>669</v>
      </c>
      <c r="BO7742" s="5" t="s">
        <v>1339</v>
      </c>
      <c r="BU7742" s="5" t="s">
        <v>13066</v>
      </c>
      <c r="BV7742" s="5" t="s">
        <v>669</v>
      </c>
      <c r="BW7742" s="5" t="s">
        <v>1339</v>
      </c>
    </row>
    <row r="7743" spans="51:75" x14ac:dyDescent="0.3">
      <c r="AY7743" s="12" t="e">
        <f>VLOOKUP(C7743,#REF!, 2,FALSE)</f>
        <v>#REF!</v>
      </c>
      <c r="BM7743" s="5" t="s">
        <v>13067</v>
      </c>
      <c r="BN7743" s="5" t="s">
        <v>616</v>
      </c>
      <c r="BO7743" s="5" t="s">
        <v>2299</v>
      </c>
      <c r="BU7743" s="5" t="s">
        <v>13067</v>
      </c>
      <c r="BV7743" s="5" t="s">
        <v>616</v>
      </c>
      <c r="BW7743" s="5" t="s">
        <v>2299</v>
      </c>
    </row>
    <row r="7744" spans="51:75" x14ac:dyDescent="0.3">
      <c r="AY7744" s="12" t="e">
        <f>VLOOKUP(C7744,#REF!, 2,FALSE)</f>
        <v>#REF!</v>
      </c>
      <c r="BM7744" s="5" t="s">
        <v>13068</v>
      </c>
      <c r="BN7744" s="5" t="s">
        <v>17015</v>
      </c>
      <c r="BO7744" s="5" t="s">
        <v>995</v>
      </c>
      <c r="BU7744" s="5" t="s">
        <v>13068</v>
      </c>
      <c r="BV7744" s="5" t="s">
        <v>17015</v>
      </c>
      <c r="BW7744" s="5" t="s">
        <v>995</v>
      </c>
    </row>
    <row r="7745" spans="51:75" x14ac:dyDescent="0.3">
      <c r="AY7745" s="12" t="e">
        <f>VLOOKUP(C7745,#REF!, 2,FALSE)</f>
        <v>#REF!</v>
      </c>
      <c r="BM7745" s="5" t="s">
        <v>13069</v>
      </c>
      <c r="BN7745" s="5" t="s">
        <v>618</v>
      </c>
      <c r="BO7745" s="5" t="s">
        <v>2258</v>
      </c>
      <c r="BU7745" s="5" t="s">
        <v>13069</v>
      </c>
      <c r="BV7745" s="5" t="s">
        <v>618</v>
      </c>
      <c r="BW7745" s="5" t="s">
        <v>2258</v>
      </c>
    </row>
    <row r="7746" spans="51:75" x14ac:dyDescent="0.3">
      <c r="AY7746" s="12" t="e">
        <f>VLOOKUP(C7746,#REF!, 2,FALSE)</f>
        <v>#REF!</v>
      </c>
      <c r="BM7746" s="5" t="s">
        <v>13071</v>
      </c>
      <c r="BN7746" s="5" t="s">
        <v>3261</v>
      </c>
      <c r="BO7746" s="5" t="s">
        <v>2986</v>
      </c>
      <c r="BU7746" s="5" t="s">
        <v>13071</v>
      </c>
      <c r="BV7746" s="5" t="s">
        <v>3261</v>
      </c>
      <c r="BW7746" s="5" t="s">
        <v>2986</v>
      </c>
    </row>
    <row r="7747" spans="51:75" x14ac:dyDescent="0.3">
      <c r="AY7747" s="12" t="e">
        <f>VLOOKUP(C7747,#REF!, 2,FALSE)</f>
        <v>#REF!</v>
      </c>
      <c r="BM7747" s="5" t="s">
        <v>13072</v>
      </c>
      <c r="BN7747" s="5" t="s">
        <v>621</v>
      </c>
      <c r="BO7747" s="5" t="s">
        <v>2986</v>
      </c>
      <c r="BU7747" s="5" t="s">
        <v>13072</v>
      </c>
      <c r="BV7747" s="5" t="s">
        <v>621</v>
      </c>
      <c r="BW7747" s="5" t="s">
        <v>2986</v>
      </c>
    </row>
    <row r="7748" spans="51:75" x14ac:dyDescent="0.3">
      <c r="AY7748" s="12" t="e">
        <f>VLOOKUP(C7748,#REF!, 2,FALSE)</f>
        <v>#REF!</v>
      </c>
      <c r="BM7748" s="5" t="s">
        <v>13073</v>
      </c>
      <c r="BN7748" s="5" t="s">
        <v>855</v>
      </c>
      <c r="BO7748" s="5" t="s">
        <v>2986</v>
      </c>
      <c r="BU7748" s="5" t="s">
        <v>13073</v>
      </c>
      <c r="BV7748" s="5" t="s">
        <v>855</v>
      </c>
      <c r="BW7748" s="5" t="s">
        <v>2986</v>
      </c>
    </row>
    <row r="7749" spans="51:75" x14ac:dyDescent="0.3">
      <c r="AY7749" s="12" t="e">
        <f>VLOOKUP(C7749,#REF!, 2,FALSE)</f>
        <v>#REF!</v>
      </c>
      <c r="BM7749" s="5" t="s">
        <v>13074</v>
      </c>
      <c r="BN7749" s="5" t="s">
        <v>926</v>
      </c>
      <c r="BO7749" s="5" t="s">
        <v>2986</v>
      </c>
      <c r="BU7749" s="5" t="s">
        <v>13074</v>
      </c>
      <c r="BV7749" s="5" t="s">
        <v>926</v>
      </c>
      <c r="BW7749" s="5" t="s">
        <v>2986</v>
      </c>
    </row>
    <row r="7750" spans="51:75" x14ac:dyDescent="0.3">
      <c r="AY7750" s="12" t="e">
        <f>VLOOKUP(C7750,#REF!, 2,FALSE)</f>
        <v>#REF!</v>
      </c>
      <c r="BM7750" s="5" t="s">
        <v>2260</v>
      </c>
      <c r="BN7750" s="5" t="s">
        <v>2986</v>
      </c>
      <c r="BO7750" s="5" t="s">
        <v>2986</v>
      </c>
      <c r="BU7750" s="5" t="s">
        <v>2260</v>
      </c>
      <c r="BV7750" s="5" t="s">
        <v>2986</v>
      </c>
      <c r="BW7750" s="5" t="s">
        <v>2986</v>
      </c>
    </row>
    <row r="7751" spans="51:75" x14ac:dyDescent="0.3">
      <c r="AY7751" s="12" t="e">
        <f>VLOOKUP(C7751,#REF!, 2,FALSE)</f>
        <v>#REF!</v>
      </c>
      <c r="BM7751" s="5" t="s">
        <v>13075</v>
      </c>
      <c r="BN7751" s="5" t="s">
        <v>2986</v>
      </c>
      <c r="BO7751" s="5" t="s">
        <v>2986</v>
      </c>
      <c r="BU7751" s="5" t="s">
        <v>13075</v>
      </c>
      <c r="BV7751" s="5" t="s">
        <v>2986</v>
      </c>
      <c r="BW7751" s="5" t="s">
        <v>2986</v>
      </c>
    </row>
    <row r="7752" spans="51:75" x14ac:dyDescent="0.3">
      <c r="AY7752" s="12" t="e">
        <f>VLOOKUP(C7752,#REF!, 2,FALSE)</f>
        <v>#REF!</v>
      </c>
      <c r="BM7752" s="5" t="s">
        <v>13076</v>
      </c>
      <c r="BN7752" s="5" t="s">
        <v>2986</v>
      </c>
      <c r="BO7752" s="5" t="s">
        <v>1400</v>
      </c>
      <c r="BU7752" s="5" t="s">
        <v>13076</v>
      </c>
      <c r="BV7752" s="5" t="s">
        <v>2986</v>
      </c>
      <c r="BW7752" s="5" t="s">
        <v>1400</v>
      </c>
    </row>
    <row r="7753" spans="51:75" x14ac:dyDescent="0.3">
      <c r="AY7753" s="12" t="e">
        <f>VLOOKUP(C7753,#REF!, 2,FALSE)</f>
        <v>#REF!</v>
      </c>
      <c r="BM7753" s="5" t="s">
        <v>2261</v>
      </c>
      <c r="BN7753" s="5" t="s">
        <v>2986</v>
      </c>
      <c r="BO7753" s="5" t="s">
        <v>3909</v>
      </c>
      <c r="BU7753" s="5" t="s">
        <v>2261</v>
      </c>
      <c r="BV7753" s="5" t="s">
        <v>2986</v>
      </c>
      <c r="BW7753" s="5" t="s">
        <v>3909</v>
      </c>
    </row>
    <row r="7754" spans="51:75" x14ac:dyDescent="0.3">
      <c r="AY7754" s="12" t="e">
        <f>VLOOKUP(C7754,#REF!, 2,FALSE)</f>
        <v>#REF!</v>
      </c>
      <c r="BM7754" s="5" t="s">
        <v>2262</v>
      </c>
      <c r="BN7754" s="5" t="s">
        <v>2986</v>
      </c>
      <c r="BO7754" s="5" t="s">
        <v>11499</v>
      </c>
      <c r="BU7754" s="5" t="s">
        <v>2262</v>
      </c>
      <c r="BV7754" s="5" t="s">
        <v>2986</v>
      </c>
      <c r="BW7754" s="5" t="s">
        <v>11499</v>
      </c>
    </row>
    <row r="7755" spans="51:75" x14ac:dyDescent="0.3">
      <c r="AY7755" s="12" t="e">
        <f>VLOOKUP(C7755,#REF!, 2,FALSE)</f>
        <v>#REF!</v>
      </c>
      <c r="BM7755" s="5" t="s">
        <v>2264</v>
      </c>
      <c r="BN7755" s="5" t="s">
        <v>2986</v>
      </c>
      <c r="BO7755" s="5" t="s">
        <v>1225</v>
      </c>
      <c r="BU7755" s="5" t="s">
        <v>2264</v>
      </c>
      <c r="BV7755" s="5" t="s">
        <v>2986</v>
      </c>
      <c r="BW7755" s="5" t="s">
        <v>1225</v>
      </c>
    </row>
    <row r="7756" spans="51:75" x14ac:dyDescent="0.3">
      <c r="AY7756" s="12" t="e">
        <f>VLOOKUP(C7756,#REF!, 2,FALSE)</f>
        <v>#REF!</v>
      </c>
      <c r="BM7756" s="5" t="s">
        <v>13077</v>
      </c>
      <c r="BN7756" s="5" t="s">
        <v>2986</v>
      </c>
      <c r="BO7756" s="5" t="s">
        <v>2930</v>
      </c>
      <c r="BU7756" s="5" t="s">
        <v>13077</v>
      </c>
      <c r="BV7756" s="5" t="s">
        <v>2986</v>
      </c>
      <c r="BW7756" s="5" t="s">
        <v>2930</v>
      </c>
    </row>
    <row r="7757" spans="51:75" x14ac:dyDescent="0.3">
      <c r="AY7757" s="12" t="e">
        <f>VLOOKUP(C7757,#REF!, 2,FALSE)</f>
        <v>#REF!</v>
      </c>
      <c r="BM7757" s="5" t="s">
        <v>2265</v>
      </c>
      <c r="BN7757" s="5" t="s">
        <v>2986</v>
      </c>
      <c r="BO7757" s="5" t="s">
        <v>10350</v>
      </c>
      <c r="BU7757" s="5" t="s">
        <v>2265</v>
      </c>
      <c r="BV7757" s="5" t="s">
        <v>2986</v>
      </c>
      <c r="BW7757" s="5" t="s">
        <v>10350</v>
      </c>
    </row>
    <row r="7758" spans="51:75" x14ac:dyDescent="0.3">
      <c r="AY7758" s="12" t="e">
        <f>VLOOKUP(C7758,#REF!, 2,FALSE)</f>
        <v>#REF!</v>
      </c>
      <c r="BM7758" s="5" t="s">
        <v>2266</v>
      </c>
      <c r="BN7758" s="5" t="s">
        <v>2986</v>
      </c>
      <c r="BO7758" s="5" t="s">
        <v>8840</v>
      </c>
      <c r="BU7758" s="5" t="s">
        <v>2266</v>
      </c>
      <c r="BV7758" s="5" t="s">
        <v>2986</v>
      </c>
      <c r="BW7758" s="5" t="s">
        <v>8840</v>
      </c>
    </row>
    <row r="7759" spans="51:75" x14ac:dyDescent="0.3">
      <c r="AY7759" s="12" t="e">
        <f>VLOOKUP(C7759,#REF!, 2,FALSE)</f>
        <v>#REF!</v>
      </c>
      <c r="BM7759" s="5" t="s">
        <v>2267</v>
      </c>
      <c r="BN7759" s="5" t="s">
        <v>17000</v>
      </c>
      <c r="BO7759" s="5" t="s">
        <v>13079</v>
      </c>
      <c r="BU7759" s="5" t="s">
        <v>2267</v>
      </c>
      <c r="BV7759" s="5" t="s">
        <v>17000</v>
      </c>
      <c r="BW7759" s="5" t="s">
        <v>13079</v>
      </c>
    </row>
    <row r="7760" spans="51:75" x14ac:dyDescent="0.3">
      <c r="AY7760" s="12" t="e">
        <f>VLOOKUP(C7760,#REF!, 2,FALSE)</f>
        <v>#REF!</v>
      </c>
      <c r="BM7760" s="5" t="s">
        <v>13080</v>
      </c>
      <c r="BN7760" s="5" t="s">
        <v>2986</v>
      </c>
      <c r="BO7760" s="5" t="s">
        <v>1779</v>
      </c>
      <c r="BU7760" s="5" t="s">
        <v>13080</v>
      </c>
      <c r="BV7760" s="5" t="s">
        <v>2986</v>
      </c>
      <c r="BW7760" s="5" t="s">
        <v>1779</v>
      </c>
    </row>
    <row r="7761" spans="51:75" x14ac:dyDescent="0.3">
      <c r="AY7761" s="12" t="e">
        <f>VLOOKUP(C7761,#REF!, 2,FALSE)</f>
        <v>#REF!</v>
      </c>
      <c r="BM7761" s="5" t="s">
        <v>13081</v>
      </c>
      <c r="BN7761" s="5" t="s">
        <v>2986</v>
      </c>
      <c r="BO7761" s="5" t="s">
        <v>13082</v>
      </c>
      <c r="BU7761" s="5" t="s">
        <v>13081</v>
      </c>
      <c r="BV7761" s="5" t="s">
        <v>2986</v>
      </c>
      <c r="BW7761" s="5" t="s">
        <v>13082</v>
      </c>
    </row>
    <row r="7762" spans="51:75" x14ac:dyDescent="0.3">
      <c r="AY7762" s="12" t="e">
        <f>VLOOKUP(C7762,#REF!, 2,FALSE)</f>
        <v>#REF!</v>
      </c>
      <c r="BM7762" s="5" t="s">
        <v>13083</v>
      </c>
      <c r="BN7762" s="5" t="s">
        <v>2986</v>
      </c>
      <c r="BO7762" s="5" t="s">
        <v>1404</v>
      </c>
      <c r="BU7762" s="5" t="s">
        <v>13083</v>
      </c>
      <c r="BV7762" s="5" t="s">
        <v>2986</v>
      </c>
      <c r="BW7762" s="5" t="s">
        <v>1404</v>
      </c>
    </row>
    <row r="7763" spans="51:75" x14ac:dyDescent="0.3">
      <c r="AY7763" s="12" t="e">
        <f>VLOOKUP(C7763,#REF!, 2,FALSE)</f>
        <v>#REF!</v>
      </c>
      <c r="BM7763" s="5" t="s">
        <v>13084</v>
      </c>
      <c r="BN7763" s="5" t="s">
        <v>3007</v>
      </c>
      <c r="BO7763" s="5" t="s">
        <v>2986</v>
      </c>
      <c r="BU7763" s="5" t="s">
        <v>13084</v>
      </c>
      <c r="BV7763" s="5" t="s">
        <v>3007</v>
      </c>
      <c r="BW7763" s="5" t="s">
        <v>2986</v>
      </c>
    </row>
    <row r="7764" spans="51:75" x14ac:dyDescent="0.3">
      <c r="AY7764" s="12" t="e">
        <f>VLOOKUP(C7764,#REF!, 2,FALSE)</f>
        <v>#REF!</v>
      </c>
      <c r="BM7764" s="5" t="s">
        <v>13085</v>
      </c>
      <c r="BN7764" s="5" t="s">
        <v>660</v>
      </c>
      <c r="BO7764" s="5" t="s">
        <v>1071</v>
      </c>
      <c r="BU7764" s="5" t="s">
        <v>13085</v>
      </c>
      <c r="BV7764" s="5" t="s">
        <v>660</v>
      </c>
      <c r="BW7764" s="5" t="s">
        <v>1071</v>
      </c>
    </row>
    <row r="7765" spans="51:75" x14ac:dyDescent="0.3">
      <c r="AY7765" s="12" t="e">
        <f>VLOOKUP(C7765,#REF!, 2,FALSE)</f>
        <v>#REF!</v>
      </c>
      <c r="BM7765" s="5" t="s">
        <v>13086</v>
      </c>
      <c r="BN7765" s="5" t="s">
        <v>926</v>
      </c>
      <c r="BO7765" s="5" t="s">
        <v>1071</v>
      </c>
      <c r="BU7765" s="5" t="s">
        <v>13086</v>
      </c>
      <c r="BV7765" s="5" t="s">
        <v>926</v>
      </c>
      <c r="BW7765" s="5" t="s">
        <v>1071</v>
      </c>
    </row>
    <row r="7766" spans="51:75" x14ac:dyDescent="0.3">
      <c r="AY7766" s="12" t="e">
        <f>VLOOKUP(C7766,#REF!, 2,FALSE)</f>
        <v>#REF!</v>
      </c>
      <c r="BM7766" s="5" t="s">
        <v>2269</v>
      </c>
      <c r="BN7766" s="5" t="s">
        <v>929</v>
      </c>
      <c r="BO7766" s="5" t="s">
        <v>1071</v>
      </c>
      <c r="BU7766" s="5" t="s">
        <v>2269</v>
      </c>
      <c r="BV7766" s="5" t="s">
        <v>929</v>
      </c>
      <c r="BW7766" s="5" t="s">
        <v>1071</v>
      </c>
    </row>
    <row r="7767" spans="51:75" x14ac:dyDescent="0.3">
      <c r="AY7767" s="12" t="e">
        <f>VLOOKUP(C7767,#REF!, 2,FALSE)</f>
        <v>#REF!</v>
      </c>
      <c r="BM7767" s="5" t="s">
        <v>13087</v>
      </c>
      <c r="BN7767" s="5" t="s">
        <v>1270</v>
      </c>
      <c r="BO7767" s="5" t="s">
        <v>1071</v>
      </c>
      <c r="BU7767" s="5" t="s">
        <v>13087</v>
      </c>
      <c r="BV7767" s="5" t="s">
        <v>1270</v>
      </c>
      <c r="BW7767" s="5" t="s">
        <v>1071</v>
      </c>
    </row>
    <row r="7768" spans="51:75" x14ac:dyDescent="0.3">
      <c r="AY7768" s="12" t="e">
        <f>VLOOKUP(C7768,#REF!, 2,FALSE)</f>
        <v>#REF!</v>
      </c>
      <c r="BM7768" s="5" t="s">
        <v>2270</v>
      </c>
      <c r="BN7768" s="5" t="s">
        <v>926</v>
      </c>
      <c r="BO7768" s="5" t="s">
        <v>1071</v>
      </c>
      <c r="BU7768" s="5" t="s">
        <v>2270</v>
      </c>
      <c r="BV7768" s="5" t="s">
        <v>926</v>
      </c>
      <c r="BW7768" s="5" t="s">
        <v>1071</v>
      </c>
    </row>
    <row r="7769" spans="51:75" x14ac:dyDescent="0.3">
      <c r="AY7769" s="12" t="e">
        <f>VLOOKUP(C7769,#REF!, 2,FALSE)</f>
        <v>#REF!</v>
      </c>
      <c r="BM7769" s="5" t="s">
        <v>346</v>
      </c>
      <c r="BN7769" s="5" t="s">
        <v>778</v>
      </c>
      <c r="BO7769" s="5" t="s">
        <v>3913</v>
      </c>
      <c r="BU7769" s="5" t="s">
        <v>346</v>
      </c>
      <c r="BV7769" s="5" t="s">
        <v>778</v>
      </c>
      <c r="BW7769" s="5" t="s">
        <v>3913</v>
      </c>
    </row>
    <row r="7770" spans="51:75" x14ac:dyDescent="0.3">
      <c r="AY7770" s="12" t="e">
        <f>VLOOKUP(C7770,#REF!, 2,FALSE)</f>
        <v>#REF!</v>
      </c>
      <c r="BM7770" s="5" t="s">
        <v>13088</v>
      </c>
      <c r="BN7770" s="5" t="s">
        <v>813</v>
      </c>
      <c r="BO7770" s="5" t="s">
        <v>1052</v>
      </c>
      <c r="BU7770" s="5" t="s">
        <v>13088</v>
      </c>
      <c r="BV7770" s="5" t="s">
        <v>813</v>
      </c>
      <c r="BW7770" s="5" t="s">
        <v>1052</v>
      </c>
    </row>
    <row r="7771" spans="51:75" x14ac:dyDescent="0.3">
      <c r="AY7771" s="12" t="e">
        <f>VLOOKUP(C7771,#REF!, 2,FALSE)</f>
        <v>#REF!</v>
      </c>
      <c r="BM7771" s="5" t="s">
        <v>13089</v>
      </c>
      <c r="BN7771" s="5" t="s">
        <v>669</v>
      </c>
      <c r="BO7771" s="5" t="s">
        <v>1339</v>
      </c>
      <c r="BU7771" s="5" t="s">
        <v>13089</v>
      </c>
      <c r="BV7771" s="5" t="s">
        <v>669</v>
      </c>
      <c r="BW7771" s="5" t="s">
        <v>1339</v>
      </c>
    </row>
    <row r="7772" spans="51:75" x14ac:dyDescent="0.3">
      <c r="AY7772" s="12" t="e">
        <f>VLOOKUP(C7772,#REF!, 2,FALSE)</f>
        <v>#REF!</v>
      </c>
      <c r="BM7772" s="5" t="s">
        <v>13090</v>
      </c>
      <c r="BN7772" s="5" t="s">
        <v>640</v>
      </c>
      <c r="BO7772" s="5" t="s">
        <v>1666</v>
      </c>
      <c r="BU7772" s="5" t="s">
        <v>13090</v>
      </c>
      <c r="BV7772" s="5" t="s">
        <v>640</v>
      </c>
      <c r="BW7772" s="5" t="s">
        <v>1666</v>
      </c>
    </row>
    <row r="7773" spans="51:75" x14ac:dyDescent="0.3">
      <c r="AY7773" s="12" t="e">
        <f>VLOOKUP(C7773,#REF!, 2,FALSE)</f>
        <v>#REF!</v>
      </c>
      <c r="BM7773" s="5" t="s">
        <v>2271</v>
      </c>
      <c r="BN7773" s="5" t="s">
        <v>17000</v>
      </c>
      <c r="BO7773" s="5" t="s">
        <v>9325</v>
      </c>
      <c r="BU7773" s="5" t="s">
        <v>2271</v>
      </c>
      <c r="BV7773" s="5" t="s">
        <v>17000</v>
      </c>
      <c r="BW7773" s="5" t="s">
        <v>9325</v>
      </c>
    </row>
    <row r="7774" spans="51:75" x14ac:dyDescent="0.3">
      <c r="AY7774" s="12" t="e">
        <f>VLOOKUP(C7774,#REF!, 2,FALSE)</f>
        <v>#REF!</v>
      </c>
      <c r="BM7774" s="5" t="s">
        <v>2272</v>
      </c>
      <c r="BN7774" s="5" t="s">
        <v>17000</v>
      </c>
      <c r="BO7774" s="5" t="s">
        <v>1666</v>
      </c>
      <c r="BU7774" s="5" t="s">
        <v>2272</v>
      </c>
      <c r="BV7774" s="5" t="s">
        <v>17000</v>
      </c>
      <c r="BW7774" s="5" t="s">
        <v>1666</v>
      </c>
    </row>
    <row r="7775" spans="51:75" x14ac:dyDescent="0.3">
      <c r="AY7775" s="12" t="e">
        <f>VLOOKUP(C7775,#REF!, 2,FALSE)</f>
        <v>#REF!</v>
      </c>
      <c r="BM7775" s="5" t="s">
        <v>13091</v>
      </c>
      <c r="BN7775" s="5" t="s">
        <v>786</v>
      </c>
      <c r="BO7775" s="5" t="s">
        <v>1071</v>
      </c>
      <c r="BU7775" s="5" t="s">
        <v>13091</v>
      </c>
      <c r="BV7775" s="5" t="s">
        <v>786</v>
      </c>
      <c r="BW7775" s="5" t="s">
        <v>1071</v>
      </c>
    </row>
    <row r="7776" spans="51:75" x14ac:dyDescent="0.3">
      <c r="AY7776" s="12" t="e">
        <f>VLOOKUP(C7776,#REF!, 2,FALSE)</f>
        <v>#REF!</v>
      </c>
      <c r="BM7776" s="5" t="s">
        <v>13092</v>
      </c>
      <c r="BN7776" s="5" t="s">
        <v>786</v>
      </c>
      <c r="BO7776" s="5" t="s">
        <v>1071</v>
      </c>
      <c r="BU7776" s="5" t="s">
        <v>13092</v>
      </c>
      <c r="BV7776" s="5" t="s">
        <v>786</v>
      </c>
      <c r="BW7776" s="5" t="s">
        <v>1071</v>
      </c>
    </row>
    <row r="7777" spans="51:75" x14ac:dyDescent="0.3">
      <c r="AY7777" s="12" t="e">
        <f>VLOOKUP(C7777,#REF!, 2,FALSE)</f>
        <v>#REF!</v>
      </c>
      <c r="BM7777" s="5" t="s">
        <v>13093</v>
      </c>
      <c r="BN7777" s="5" t="s">
        <v>619</v>
      </c>
      <c r="BO7777" s="5" t="s">
        <v>1071</v>
      </c>
      <c r="BU7777" s="5" t="s">
        <v>13093</v>
      </c>
      <c r="BV7777" s="5" t="s">
        <v>619</v>
      </c>
      <c r="BW7777" s="5" t="s">
        <v>1071</v>
      </c>
    </row>
    <row r="7778" spans="51:75" x14ac:dyDescent="0.3">
      <c r="AY7778" s="12" t="e">
        <f>VLOOKUP(C7778,#REF!, 2,FALSE)</f>
        <v>#REF!</v>
      </c>
      <c r="BM7778" s="5" t="s">
        <v>13094</v>
      </c>
      <c r="BN7778" s="5" t="s">
        <v>666</v>
      </c>
      <c r="BO7778" s="5" t="s">
        <v>1071</v>
      </c>
      <c r="BU7778" s="5" t="s">
        <v>13094</v>
      </c>
      <c r="BV7778" s="5" t="s">
        <v>666</v>
      </c>
      <c r="BW7778" s="5" t="s">
        <v>1071</v>
      </c>
    </row>
    <row r="7779" spans="51:75" x14ac:dyDescent="0.3">
      <c r="AY7779" s="12" t="e">
        <f>VLOOKUP(C7779,#REF!, 2,FALSE)</f>
        <v>#REF!</v>
      </c>
      <c r="BM7779" s="5" t="s">
        <v>13095</v>
      </c>
      <c r="BN7779" s="5" t="s">
        <v>790</v>
      </c>
      <c r="BO7779" s="5" t="s">
        <v>1071</v>
      </c>
      <c r="BU7779" s="5" t="s">
        <v>13095</v>
      </c>
      <c r="BV7779" s="5" t="s">
        <v>790</v>
      </c>
      <c r="BW7779" s="5" t="s">
        <v>1071</v>
      </c>
    </row>
    <row r="7780" spans="51:75" x14ac:dyDescent="0.3">
      <c r="AY7780" s="12" t="e">
        <f>VLOOKUP(C7780,#REF!, 2,FALSE)</f>
        <v>#REF!</v>
      </c>
      <c r="BM7780" s="5" t="s">
        <v>13096</v>
      </c>
      <c r="BN7780" s="5" t="s">
        <v>669</v>
      </c>
      <c r="BO7780" s="5" t="s">
        <v>1074</v>
      </c>
      <c r="BU7780" s="5" t="s">
        <v>13096</v>
      </c>
      <c r="BV7780" s="5" t="s">
        <v>669</v>
      </c>
      <c r="BW7780" s="5" t="s">
        <v>1074</v>
      </c>
    </row>
    <row r="7781" spans="51:75" x14ac:dyDescent="0.3">
      <c r="AY7781" s="12" t="e">
        <f>VLOOKUP(C7781,#REF!, 2,FALSE)</f>
        <v>#REF!</v>
      </c>
      <c r="BM7781" s="5" t="s">
        <v>13097</v>
      </c>
      <c r="BN7781" s="5" t="s">
        <v>813</v>
      </c>
      <c r="BO7781" s="5" t="s">
        <v>4770</v>
      </c>
      <c r="BU7781" s="5" t="s">
        <v>13097</v>
      </c>
      <c r="BV7781" s="5" t="s">
        <v>813</v>
      </c>
      <c r="BW7781" s="5" t="s">
        <v>4770</v>
      </c>
    </row>
    <row r="7782" spans="51:75" x14ac:dyDescent="0.3">
      <c r="AY7782" s="12" t="e">
        <f>VLOOKUP(C7782,#REF!, 2,FALSE)</f>
        <v>#REF!</v>
      </c>
      <c r="BM7782" s="5" t="s">
        <v>2273</v>
      </c>
      <c r="BN7782" s="5" t="s">
        <v>17000</v>
      </c>
      <c r="BO7782" s="5" t="s">
        <v>1666</v>
      </c>
      <c r="BU7782" s="5" t="s">
        <v>2273</v>
      </c>
      <c r="BV7782" s="5" t="s">
        <v>17000</v>
      </c>
      <c r="BW7782" s="5" t="s">
        <v>1666</v>
      </c>
    </row>
    <row r="7783" spans="51:75" x14ac:dyDescent="0.3">
      <c r="AY7783" s="12" t="e">
        <f>VLOOKUP(C7783,#REF!, 2,FALSE)</f>
        <v>#REF!</v>
      </c>
      <c r="BM7783" s="5" t="s">
        <v>2274</v>
      </c>
      <c r="BN7783" s="5" t="s">
        <v>706</v>
      </c>
      <c r="BO7783" s="5" t="s">
        <v>1666</v>
      </c>
      <c r="BU7783" s="5" t="s">
        <v>2274</v>
      </c>
      <c r="BV7783" s="5" t="s">
        <v>706</v>
      </c>
      <c r="BW7783" s="5" t="s">
        <v>1666</v>
      </c>
    </row>
    <row r="7784" spans="51:75" x14ac:dyDescent="0.3">
      <c r="AY7784" s="12" t="e">
        <f>VLOOKUP(C7784,#REF!, 2,FALSE)</f>
        <v>#REF!</v>
      </c>
      <c r="BM7784" s="5" t="s">
        <v>2275</v>
      </c>
      <c r="BN7784" s="5" t="s">
        <v>706</v>
      </c>
      <c r="BO7784" s="5" t="s">
        <v>8559</v>
      </c>
      <c r="BU7784" s="5" t="s">
        <v>2275</v>
      </c>
      <c r="BV7784" s="5" t="s">
        <v>706</v>
      </c>
      <c r="BW7784" s="5" t="s">
        <v>8559</v>
      </c>
    </row>
    <row r="7785" spans="51:75" x14ac:dyDescent="0.3">
      <c r="AY7785" s="12" t="e">
        <f>VLOOKUP(C7785,#REF!, 2,FALSE)</f>
        <v>#REF!</v>
      </c>
      <c r="BM7785" s="5" t="s">
        <v>13098</v>
      </c>
      <c r="BN7785" s="5" t="s">
        <v>931</v>
      </c>
      <c r="BO7785" s="5" t="s">
        <v>1666</v>
      </c>
      <c r="BU7785" s="5" t="s">
        <v>13098</v>
      </c>
      <c r="BV7785" s="5" t="s">
        <v>931</v>
      </c>
      <c r="BW7785" s="5" t="s">
        <v>1666</v>
      </c>
    </row>
    <row r="7786" spans="51:75" x14ac:dyDescent="0.3">
      <c r="AY7786" s="12" t="e">
        <f>VLOOKUP(C7786,#REF!, 2,FALSE)</f>
        <v>#REF!</v>
      </c>
      <c r="BM7786" s="5" t="s">
        <v>13099</v>
      </c>
      <c r="BN7786" s="5" t="s">
        <v>929</v>
      </c>
      <c r="BO7786" s="5" t="s">
        <v>996</v>
      </c>
      <c r="BU7786" s="5" t="s">
        <v>13099</v>
      </c>
      <c r="BV7786" s="5" t="s">
        <v>929</v>
      </c>
      <c r="BW7786" s="5" t="s">
        <v>996</v>
      </c>
    </row>
    <row r="7787" spans="51:75" x14ac:dyDescent="0.3">
      <c r="AY7787" s="12" t="e">
        <f>VLOOKUP(C7787,#REF!, 2,FALSE)</f>
        <v>#REF!</v>
      </c>
      <c r="BM7787" s="5" t="s">
        <v>13100</v>
      </c>
      <c r="BN7787" s="5" t="s">
        <v>813</v>
      </c>
      <c r="BO7787" s="5" t="s">
        <v>1074</v>
      </c>
      <c r="BU7787" s="5" t="s">
        <v>13100</v>
      </c>
      <c r="BV7787" s="5" t="s">
        <v>813</v>
      </c>
      <c r="BW7787" s="5" t="s">
        <v>1074</v>
      </c>
    </row>
    <row r="7788" spans="51:75" x14ac:dyDescent="0.3">
      <c r="AY7788" s="12" t="e">
        <f>VLOOKUP(C7788,#REF!, 2,FALSE)</f>
        <v>#REF!</v>
      </c>
      <c r="BM7788" s="5" t="s">
        <v>13101</v>
      </c>
      <c r="BN7788" s="5" t="s">
        <v>781</v>
      </c>
      <c r="BO7788" s="5" t="s">
        <v>1666</v>
      </c>
      <c r="BU7788" s="5" t="s">
        <v>13101</v>
      </c>
      <c r="BV7788" s="5" t="s">
        <v>781</v>
      </c>
      <c r="BW7788" s="5" t="s">
        <v>1666</v>
      </c>
    </row>
    <row r="7789" spans="51:75" x14ac:dyDescent="0.3">
      <c r="AY7789" s="12" t="e">
        <f>VLOOKUP(C7789,#REF!, 2,FALSE)</f>
        <v>#REF!</v>
      </c>
      <c r="BM7789" s="5" t="s">
        <v>2276</v>
      </c>
      <c r="BN7789" s="5" t="s">
        <v>929</v>
      </c>
      <c r="BO7789" s="5" t="s">
        <v>1610</v>
      </c>
      <c r="BU7789" s="5" t="s">
        <v>2276</v>
      </c>
      <c r="BV7789" s="5" t="s">
        <v>929</v>
      </c>
      <c r="BW7789" s="5" t="s">
        <v>1610</v>
      </c>
    </row>
    <row r="7790" spans="51:75" x14ac:dyDescent="0.3">
      <c r="AY7790" s="12" t="e">
        <f>VLOOKUP(C7790,#REF!, 2,FALSE)</f>
        <v>#REF!</v>
      </c>
      <c r="BM7790" s="5" t="s">
        <v>13102</v>
      </c>
      <c r="BN7790" s="5" t="s">
        <v>1270</v>
      </c>
      <c r="BO7790" s="5" t="s">
        <v>4036</v>
      </c>
      <c r="BU7790" s="5" t="s">
        <v>13102</v>
      </c>
      <c r="BV7790" s="5" t="s">
        <v>1270</v>
      </c>
      <c r="BW7790" s="5" t="s">
        <v>4036</v>
      </c>
    </row>
    <row r="7791" spans="51:75" x14ac:dyDescent="0.3">
      <c r="AY7791" s="12" t="e">
        <f>VLOOKUP(C7791,#REF!, 2,FALSE)</f>
        <v>#REF!</v>
      </c>
      <c r="BM7791" s="5" t="s">
        <v>2277</v>
      </c>
      <c r="BN7791" s="5" t="s">
        <v>669</v>
      </c>
      <c r="BO7791" s="5" t="s">
        <v>8035</v>
      </c>
      <c r="BU7791" s="5" t="s">
        <v>2277</v>
      </c>
      <c r="BV7791" s="5" t="s">
        <v>669</v>
      </c>
      <c r="BW7791" s="5" t="s">
        <v>8035</v>
      </c>
    </row>
    <row r="7792" spans="51:75" x14ac:dyDescent="0.3">
      <c r="AY7792" s="12" t="e">
        <f>VLOOKUP(C7792,#REF!, 2,FALSE)</f>
        <v>#REF!</v>
      </c>
      <c r="BM7792" s="5" t="s">
        <v>13103</v>
      </c>
      <c r="BN7792" s="5" t="s">
        <v>1272</v>
      </c>
      <c r="BO7792" s="5" t="s">
        <v>6367</v>
      </c>
      <c r="BU7792" s="5" t="s">
        <v>13103</v>
      </c>
      <c r="BV7792" s="5" t="s">
        <v>1272</v>
      </c>
      <c r="BW7792" s="5" t="s">
        <v>6367</v>
      </c>
    </row>
    <row r="7793" spans="51:75" x14ac:dyDescent="0.3">
      <c r="AY7793" s="12" t="e">
        <f>VLOOKUP(C7793,#REF!, 2,FALSE)</f>
        <v>#REF!</v>
      </c>
      <c r="BM7793" s="5" t="s">
        <v>13104</v>
      </c>
      <c r="BN7793" s="5" t="s">
        <v>806</v>
      </c>
      <c r="BO7793" s="5" t="s">
        <v>13105</v>
      </c>
      <c r="BU7793" s="5" t="s">
        <v>13104</v>
      </c>
      <c r="BV7793" s="5" t="s">
        <v>806</v>
      </c>
      <c r="BW7793" s="5" t="s">
        <v>13105</v>
      </c>
    </row>
    <row r="7794" spans="51:75" x14ac:dyDescent="0.3">
      <c r="AY7794" s="12" t="e">
        <f>VLOOKUP(C7794,#REF!, 2,FALSE)</f>
        <v>#REF!</v>
      </c>
      <c r="BM7794" s="5" t="s">
        <v>13106</v>
      </c>
      <c r="BN7794" s="5" t="s">
        <v>3010</v>
      </c>
      <c r="BO7794" s="5" t="s">
        <v>13107</v>
      </c>
      <c r="BU7794" s="5" t="s">
        <v>13106</v>
      </c>
      <c r="BV7794" s="5" t="s">
        <v>3010</v>
      </c>
      <c r="BW7794" s="5" t="s">
        <v>13107</v>
      </c>
    </row>
    <row r="7795" spans="51:75" x14ac:dyDescent="0.3">
      <c r="AY7795" s="12" t="e">
        <f>VLOOKUP(C7795,#REF!, 2,FALSE)</f>
        <v>#REF!</v>
      </c>
      <c r="BM7795" s="5" t="s">
        <v>13108</v>
      </c>
      <c r="BN7795" s="5" t="s">
        <v>666</v>
      </c>
      <c r="BO7795" s="5" t="s">
        <v>13107</v>
      </c>
      <c r="BU7795" s="5" t="s">
        <v>13108</v>
      </c>
      <c r="BV7795" s="5" t="s">
        <v>666</v>
      </c>
      <c r="BW7795" s="5" t="s">
        <v>13107</v>
      </c>
    </row>
    <row r="7796" spans="51:75" x14ac:dyDescent="0.3">
      <c r="AY7796" s="12" t="e">
        <f>VLOOKUP(C7796,#REF!, 2,FALSE)</f>
        <v>#REF!</v>
      </c>
      <c r="BM7796" s="5" t="s">
        <v>13109</v>
      </c>
      <c r="BN7796" s="5" t="s">
        <v>3007</v>
      </c>
      <c r="BO7796" s="5" t="s">
        <v>13110</v>
      </c>
      <c r="BU7796" s="5" t="s">
        <v>13109</v>
      </c>
      <c r="BV7796" s="5" t="s">
        <v>3007</v>
      </c>
      <c r="BW7796" s="5" t="s">
        <v>13110</v>
      </c>
    </row>
    <row r="7797" spans="51:75" x14ac:dyDescent="0.3">
      <c r="AY7797" s="12" t="e">
        <f>VLOOKUP(C7797,#REF!, 2,FALSE)</f>
        <v>#REF!</v>
      </c>
      <c r="BM7797" s="5" t="s">
        <v>13111</v>
      </c>
      <c r="BN7797" s="5" t="s">
        <v>3050</v>
      </c>
      <c r="BO7797" s="5" t="s">
        <v>2697</v>
      </c>
      <c r="BU7797" s="5" t="s">
        <v>13111</v>
      </c>
      <c r="BV7797" s="5" t="s">
        <v>3050</v>
      </c>
      <c r="BW7797" s="5" t="s">
        <v>2697</v>
      </c>
    </row>
    <row r="7798" spans="51:75" x14ac:dyDescent="0.3">
      <c r="AY7798" s="12" t="e">
        <f>VLOOKUP(C7798,#REF!, 2,FALSE)</f>
        <v>#REF!</v>
      </c>
      <c r="BM7798" s="5" t="s">
        <v>13112</v>
      </c>
      <c r="BN7798" s="5" t="s">
        <v>3261</v>
      </c>
      <c r="BO7798" s="5" t="s">
        <v>10316</v>
      </c>
      <c r="BU7798" s="5" t="s">
        <v>13112</v>
      </c>
      <c r="BV7798" s="5" t="s">
        <v>3261</v>
      </c>
      <c r="BW7798" s="5" t="s">
        <v>10316</v>
      </c>
    </row>
    <row r="7799" spans="51:75" x14ac:dyDescent="0.3">
      <c r="AY7799" s="12" t="e">
        <f>VLOOKUP(C7799,#REF!, 2,FALSE)</f>
        <v>#REF!</v>
      </c>
      <c r="BM7799" s="5" t="s">
        <v>13113</v>
      </c>
      <c r="BN7799" s="5" t="s">
        <v>1272</v>
      </c>
      <c r="BO7799" s="5" t="s">
        <v>3762</v>
      </c>
      <c r="BU7799" s="5" t="s">
        <v>13113</v>
      </c>
      <c r="BV7799" s="5" t="s">
        <v>1272</v>
      </c>
      <c r="BW7799" s="5" t="s">
        <v>3762</v>
      </c>
    </row>
    <row r="7800" spans="51:75" x14ac:dyDescent="0.3">
      <c r="AY7800" s="12" t="e">
        <f>VLOOKUP(C7800,#REF!, 2,FALSE)</f>
        <v>#REF!</v>
      </c>
      <c r="BM7800" s="5" t="s">
        <v>13114</v>
      </c>
      <c r="BN7800" s="5" t="s">
        <v>1272</v>
      </c>
      <c r="BO7800" s="5" t="s">
        <v>1382</v>
      </c>
      <c r="BU7800" s="5" t="s">
        <v>13114</v>
      </c>
      <c r="BV7800" s="5" t="s">
        <v>1272</v>
      </c>
      <c r="BW7800" s="5" t="s">
        <v>1382</v>
      </c>
    </row>
    <row r="7801" spans="51:75" x14ac:dyDescent="0.3">
      <c r="AY7801" s="12" t="e">
        <f>VLOOKUP(C7801,#REF!, 2,FALSE)</f>
        <v>#REF!</v>
      </c>
      <c r="BM7801" s="5" t="s">
        <v>379</v>
      </c>
      <c r="BN7801" s="5" t="s">
        <v>639</v>
      </c>
      <c r="BO7801" s="5" t="s">
        <v>13115</v>
      </c>
      <c r="BU7801" s="5" t="s">
        <v>379</v>
      </c>
      <c r="BV7801" s="5" t="s">
        <v>639</v>
      </c>
      <c r="BW7801" s="5" t="s">
        <v>13115</v>
      </c>
    </row>
    <row r="7802" spans="51:75" x14ac:dyDescent="0.3">
      <c r="AY7802" s="12" t="e">
        <f>VLOOKUP(C7802,#REF!, 2,FALSE)</f>
        <v>#REF!</v>
      </c>
      <c r="BM7802" s="5" t="s">
        <v>13116</v>
      </c>
      <c r="BN7802" s="5" t="s">
        <v>660</v>
      </c>
      <c r="BO7802" s="5" t="s">
        <v>1492</v>
      </c>
      <c r="BU7802" s="5" t="s">
        <v>13116</v>
      </c>
      <c r="BV7802" s="5" t="s">
        <v>660</v>
      </c>
      <c r="BW7802" s="5" t="s">
        <v>1492</v>
      </c>
    </row>
    <row r="7803" spans="51:75" x14ac:dyDescent="0.3">
      <c r="AY7803" s="12" t="e">
        <f>VLOOKUP(C7803,#REF!, 2,FALSE)</f>
        <v>#REF!</v>
      </c>
      <c r="BM7803" s="5" t="s">
        <v>13117</v>
      </c>
      <c r="BN7803" s="5" t="s">
        <v>1345</v>
      </c>
      <c r="BO7803" s="5" t="s">
        <v>13118</v>
      </c>
      <c r="BU7803" s="5" t="s">
        <v>13117</v>
      </c>
      <c r="BV7803" s="5" t="s">
        <v>1345</v>
      </c>
      <c r="BW7803" s="5" t="s">
        <v>13118</v>
      </c>
    </row>
    <row r="7804" spans="51:75" x14ac:dyDescent="0.3">
      <c r="AY7804" s="12" t="e">
        <f>VLOOKUP(C7804,#REF!, 2,FALSE)</f>
        <v>#REF!</v>
      </c>
      <c r="BM7804" s="5" t="s">
        <v>2278</v>
      </c>
      <c r="BN7804" s="5" t="s">
        <v>2982</v>
      </c>
      <c r="BO7804" s="5" t="s">
        <v>1340</v>
      </c>
      <c r="BU7804" s="5" t="s">
        <v>2278</v>
      </c>
      <c r="BV7804" s="5" t="s">
        <v>2982</v>
      </c>
      <c r="BW7804" s="5" t="s">
        <v>1340</v>
      </c>
    </row>
    <row r="7805" spans="51:75" x14ac:dyDescent="0.3">
      <c r="AY7805" s="12" t="e">
        <f>VLOOKUP(C7805,#REF!, 2,FALSE)</f>
        <v>#REF!</v>
      </c>
      <c r="BM7805" s="5" t="s">
        <v>2279</v>
      </c>
      <c r="BN7805" s="5" t="s">
        <v>1272</v>
      </c>
      <c r="BO7805" s="5" t="s">
        <v>9046</v>
      </c>
      <c r="BU7805" s="5" t="s">
        <v>2279</v>
      </c>
      <c r="BV7805" s="5" t="s">
        <v>1272</v>
      </c>
      <c r="BW7805" s="5" t="s">
        <v>9046</v>
      </c>
    </row>
    <row r="7806" spans="51:75" x14ac:dyDescent="0.3">
      <c r="AY7806" s="12" t="e">
        <f>VLOOKUP(C7806,#REF!, 2,FALSE)</f>
        <v>#REF!</v>
      </c>
      <c r="BM7806" s="5" t="s">
        <v>13119</v>
      </c>
      <c r="BN7806" s="5" t="s">
        <v>3210</v>
      </c>
      <c r="BO7806" s="5" t="s">
        <v>4488</v>
      </c>
      <c r="BU7806" s="5" t="s">
        <v>13119</v>
      </c>
      <c r="BV7806" s="5" t="s">
        <v>3210</v>
      </c>
      <c r="BW7806" s="5" t="s">
        <v>4488</v>
      </c>
    </row>
    <row r="7807" spans="51:75" x14ac:dyDescent="0.3">
      <c r="AY7807" s="12" t="e">
        <f>VLOOKUP(C7807,#REF!, 2,FALSE)</f>
        <v>#REF!</v>
      </c>
      <c r="BM7807" s="5" t="s">
        <v>13120</v>
      </c>
      <c r="BN7807" s="5" t="s">
        <v>1345</v>
      </c>
      <c r="BO7807" s="5" t="s">
        <v>3815</v>
      </c>
      <c r="BU7807" s="5" t="s">
        <v>13120</v>
      </c>
      <c r="BV7807" s="5" t="s">
        <v>1345</v>
      </c>
      <c r="BW7807" s="5" t="s">
        <v>3815</v>
      </c>
    </row>
    <row r="7808" spans="51:75" x14ac:dyDescent="0.3">
      <c r="AY7808" s="12" t="e">
        <f>VLOOKUP(C7808,#REF!, 2,FALSE)</f>
        <v>#REF!</v>
      </c>
      <c r="BM7808" s="5" t="s">
        <v>13121</v>
      </c>
      <c r="BN7808" s="5" t="s">
        <v>806</v>
      </c>
      <c r="BO7808" s="5" t="s">
        <v>13122</v>
      </c>
      <c r="BU7808" s="5" t="s">
        <v>13121</v>
      </c>
      <c r="BV7808" s="5" t="s">
        <v>806</v>
      </c>
      <c r="BW7808" s="5" t="s">
        <v>13122</v>
      </c>
    </row>
    <row r="7809" spans="51:75" x14ac:dyDescent="0.3">
      <c r="AY7809" s="12" t="e">
        <f>VLOOKUP(C7809,#REF!, 2,FALSE)</f>
        <v>#REF!</v>
      </c>
      <c r="BM7809" s="5" t="s">
        <v>376</v>
      </c>
      <c r="BN7809" s="5" t="s">
        <v>623</v>
      </c>
      <c r="BO7809" s="5" t="s">
        <v>13123</v>
      </c>
      <c r="BU7809" s="5" t="s">
        <v>376</v>
      </c>
      <c r="BV7809" s="5" t="s">
        <v>623</v>
      </c>
      <c r="BW7809" s="5" t="s">
        <v>13123</v>
      </c>
    </row>
    <row r="7810" spans="51:75" x14ac:dyDescent="0.3">
      <c r="AY7810" s="12" t="e">
        <f>VLOOKUP(C7810,#REF!, 2,FALSE)</f>
        <v>#REF!</v>
      </c>
      <c r="BM7810" s="5" t="s">
        <v>13124</v>
      </c>
      <c r="BN7810" s="5" t="s">
        <v>666</v>
      </c>
      <c r="BO7810" s="5" t="s">
        <v>1347</v>
      </c>
      <c r="BU7810" s="5" t="s">
        <v>13124</v>
      </c>
      <c r="BV7810" s="5" t="s">
        <v>666</v>
      </c>
      <c r="BW7810" s="5" t="s">
        <v>1347</v>
      </c>
    </row>
    <row r="7811" spans="51:75" x14ac:dyDescent="0.3">
      <c r="AY7811" s="12" t="e">
        <f>VLOOKUP(C7811,#REF!, 2,FALSE)</f>
        <v>#REF!</v>
      </c>
      <c r="BM7811" s="5" t="s">
        <v>13125</v>
      </c>
      <c r="BN7811" s="5" t="s">
        <v>739</v>
      </c>
      <c r="BO7811" s="5" t="s">
        <v>10687</v>
      </c>
      <c r="BU7811" s="5" t="s">
        <v>13125</v>
      </c>
      <c r="BV7811" s="5" t="s">
        <v>739</v>
      </c>
      <c r="BW7811" s="5" t="s">
        <v>10687</v>
      </c>
    </row>
    <row r="7812" spans="51:75" x14ac:dyDescent="0.3">
      <c r="AY7812" s="12" t="e">
        <f>VLOOKUP(C7812,#REF!, 2,FALSE)</f>
        <v>#REF!</v>
      </c>
      <c r="BM7812" s="5" t="s">
        <v>13126</v>
      </c>
      <c r="BN7812" s="5" t="s">
        <v>3210</v>
      </c>
      <c r="BO7812" s="5" t="s">
        <v>6955</v>
      </c>
      <c r="BU7812" s="5" t="s">
        <v>13126</v>
      </c>
      <c r="BV7812" s="5" t="s">
        <v>3210</v>
      </c>
      <c r="BW7812" s="5" t="s">
        <v>6955</v>
      </c>
    </row>
    <row r="7813" spans="51:75" x14ac:dyDescent="0.3">
      <c r="AY7813" s="12" t="e">
        <f>VLOOKUP(C7813,#REF!, 2,FALSE)</f>
        <v>#REF!</v>
      </c>
      <c r="BM7813" s="5" t="s">
        <v>13127</v>
      </c>
      <c r="BN7813" s="5" t="s">
        <v>633</v>
      </c>
      <c r="BO7813" s="5" t="s">
        <v>1916</v>
      </c>
      <c r="BU7813" s="5" t="s">
        <v>13127</v>
      </c>
      <c r="BV7813" s="5" t="s">
        <v>633</v>
      </c>
      <c r="BW7813" s="5" t="s">
        <v>1916</v>
      </c>
    </row>
    <row r="7814" spans="51:75" x14ac:dyDescent="0.3">
      <c r="AY7814" s="12" t="e">
        <f>VLOOKUP(C7814,#REF!, 2,FALSE)</f>
        <v>#REF!</v>
      </c>
      <c r="BM7814" s="5" t="s">
        <v>13128</v>
      </c>
      <c r="BN7814" s="5" t="s">
        <v>3261</v>
      </c>
      <c r="BO7814" s="5" t="s">
        <v>1916</v>
      </c>
      <c r="BU7814" s="5" t="s">
        <v>13128</v>
      </c>
      <c r="BV7814" s="5" t="s">
        <v>3261</v>
      </c>
      <c r="BW7814" s="5" t="s">
        <v>1916</v>
      </c>
    </row>
    <row r="7815" spans="51:75" x14ac:dyDescent="0.3">
      <c r="AY7815" s="12" t="e">
        <f>VLOOKUP(C7815,#REF!, 2,FALSE)</f>
        <v>#REF!</v>
      </c>
      <c r="BM7815" s="5" t="s">
        <v>2280</v>
      </c>
      <c r="BN7815" s="5" t="s">
        <v>929</v>
      </c>
      <c r="BO7815" s="5" t="s">
        <v>13129</v>
      </c>
      <c r="BU7815" s="5" t="s">
        <v>2280</v>
      </c>
      <c r="BV7815" s="5" t="s">
        <v>929</v>
      </c>
      <c r="BW7815" s="5" t="s">
        <v>13129</v>
      </c>
    </row>
    <row r="7816" spans="51:75" x14ac:dyDescent="0.3">
      <c r="AY7816" s="12" t="e">
        <f>VLOOKUP(C7816,#REF!, 2,FALSE)</f>
        <v>#REF!</v>
      </c>
      <c r="BM7816" s="5" t="s">
        <v>13130</v>
      </c>
      <c r="BN7816" s="5" t="s">
        <v>3210</v>
      </c>
      <c r="BO7816" s="5" t="s">
        <v>3328</v>
      </c>
      <c r="BU7816" s="5" t="s">
        <v>13130</v>
      </c>
      <c r="BV7816" s="5" t="s">
        <v>3210</v>
      </c>
      <c r="BW7816" s="5" t="s">
        <v>3328</v>
      </c>
    </row>
    <row r="7817" spans="51:75" x14ac:dyDescent="0.3">
      <c r="AY7817" s="12" t="e">
        <f>VLOOKUP(C7817,#REF!, 2,FALSE)</f>
        <v>#REF!</v>
      </c>
      <c r="BM7817" s="5" t="s">
        <v>13131</v>
      </c>
      <c r="BN7817" s="5" t="s">
        <v>3210</v>
      </c>
      <c r="BO7817" s="5" t="s">
        <v>13132</v>
      </c>
      <c r="BU7817" s="5" t="s">
        <v>13131</v>
      </c>
      <c r="BV7817" s="5" t="s">
        <v>3210</v>
      </c>
      <c r="BW7817" s="5" t="s">
        <v>13132</v>
      </c>
    </row>
    <row r="7818" spans="51:75" x14ac:dyDescent="0.3">
      <c r="AY7818" s="12" t="e">
        <f>VLOOKUP(C7818,#REF!, 2,FALSE)</f>
        <v>#REF!</v>
      </c>
      <c r="BM7818" s="5" t="s">
        <v>13133</v>
      </c>
      <c r="BN7818" s="5" t="s">
        <v>1345</v>
      </c>
      <c r="BO7818" s="5" t="s">
        <v>3314</v>
      </c>
      <c r="BU7818" s="5" t="s">
        <v>13133</v>
      </c>
      <c r="BV7818" s="5" t="s">
        <v>1345</v>
      </c>
      <c r="BW7818" s="5" t="s">
        <v>3314</v>
      </c>
    </row>
    <row r="7819" spans="51:75" x14ac:dyDescent="0.3">
      <c r="AY7819" s="12" t="e">
        <f>VLOOKUP(C7819,#REF!, 2,FALSE)</f>
        <v>#REF!</v>
      </c>
      <c r="BM7819" s="5" t="s">
        <v>2281</v>
      </c>
      <c r="BN7819" s="5" t="s">
        <v>1345</v>
      </c>
      <c r="BO7819" s="5" t="s">
        <v>13134</v>
      </c>
      <c r="BU7819" s="5" t="s">
        <v>2281</v>
      </c>
      <c r="BV7819" s="5" t="s">
        <v>1345</v>
      </c>
      <c r="BW7819" s="5" t="s">
        <v>13134</v>
      </c>
    </row>
    <row r="7820" spans="51:75" x14ac:dyDescent="0.3">
      <c r="AY7820" s="12" t="e">
        <f>VLOOKUP(C7820,#REF!, 2,FALSE)</f>
        <v>#REF!</v>
      </c>
      <c r="BM7820" s="5" t="s">
        <v>13135</v>
      </c>
      <c r="BN7820" s="5" t="s">
        <v>1345</v>
      </c>
      <c r="BO7820" s="5" t="s">
        <v>13136</v>
      </c>
      <c r="BU7820" s="5" t="s">
        <v>13135</v>
      </c>
      <c r="BV7820" s="5" t="s">
        <v>1345</v>
      </c>
      <c r="BW7820" s="5" t="s">
        <v>13136</v>
      </c>
    </row>
    <row r="7821" spans="51:75" x14ac:dyDescent="0.3">
      <c r="AY7821" s="12" t="e">
        <f>VLOOKUP(C7821,#REF!, 2,FALSE)</f>
        <v>#REF!</v>
      </c>
      <c r="BM7821" s="5" t="s">
        <v>13137</v>
      </c>
      <c r="BN7821" s="5" t="s">
        <v>739</v>
      </c>
      <c r="BO7821" s="5" t="s">
        <v>4164</v>
      </c>
      <c r="BU7821" s="5" t="s">
        <v>13137</v>
      </c>
      <c r="BV7821" s="5" t="s">
        <v>739</v>
      </c>
      <c r="BW7821" s="5" t="s">
        <v>4164</v>
      </c>
    </row>
    <row r="7822" spans="51:75" x14ac:dyDescent="0.3">
      <c r="AY7822" s="12" t="e">
        <f>VLOOKUP(C7822,#REF!, 2,FALSE)</f>
        <v>#REF!</v>
      </c>
      <c r="BM7822" s="5" t="s">
        <v>13138</v>
      </c>
      <c r="BN7822" s="5" t="s">
        <v>621</v>
      </c>
      <c r="BO7822" s="5" t="s">
        <v>13139</v>
      </c>
      <c r="BU7822" s="5" t="s">
        <v>13138</v>
      </c>
      <c r="BV7822" s="5" t="s">
        <v>621</v>
      </c>
      <c r="BW7822" s="5" t="s">
        <v>13139</v>
      </c>
    </row>
    <row r="7823" spans="51:75" x14ac:dyDescent="0.3">
      <c r="AY7823" s="12" t="e">
        <f>VLOOKUP(C7823,#REF!, 2,FALSE)</f>
        <v>#REF!</v>
      </c>
      <c r="BM7823" s="5" t="s">
        <v>13140</v>
      </c>
      <c r="BN7823" s="5" t="s">
        <v>3261</v>
      </c>
      <c r="BO7823" s="5" t="s">
        <v>13141</v>
      </c>
      <c r="BU7823" s="5" t="s">
        <v>13140</v>
      </c>
      <c r="BV7823" s="5" t="s">
        <v>3261</v>
      </c>
      <c r="BW7823" s="5" t="s">
        <v>13141</v>
      </c>
    </row>
    <row r="7824" spans="51:75" x14ac:dyDescent="0.3">
      <c r="AY7824" s="12" t="e">
        <f>VLOOKUP(C7824,#REF!, 2,FALSE)</f>
        <v>#REF!</v>
      </c>
      <c r="BM7824" s="5" t="s">
        <v>13142</v>
      </c>
      <c r="BN7824" s="5" t="s">
        <v>806</v>
      </c>
      <c r="BO7824" s="5" t="s">
        <v>4080</v>
      </c>
      <c r="BU7824" s="5" t="s">
        <v>13142</v>
      </c>
      <c r="BV7824" s="5" t="s">
        <v>806</v>
      </c>
      <c r="BW7824" s="5" t="s">
        <v>4080</v>
      </c>
    </row>
    <row r="7825" spans="51:75" x14ac:dyDescent="0.3">
      <c r="AY7825" s="12" t="e">
        <f>VLOOKUP(C7825,#REF!, 2,FALSE)</f>
        <v>#REF!</v>
      </c>
      <c r="BM7825" s="5" t="s">
        <v>13143</v>
      </c>
      <c r="BN7825" s="5" t="s">
        <v>1000</v>
      </c>
      <c r="BO7825" s="5" t="s">
        <v>9170</v>
      </c>
      <c r="BU7825" s="5" t="s">
        <v>13143</v>
      </c>
      <c r="BV7825" s="5" t="s">
        <v>1000</v>
      </c>
      <c r="BW7825" s="5" t="s">
        <v>9170</v>
      </c>
    </row>
    <row r="7826" spans="51:75" x14ac:dyDescent="0.3">
      <c r="AY7826" s="12" t="e">
        <f>VLOOKUP(C7826,#REF!, 2,FALSE)</f>
        <v>#REF!</v>
      </c>
      <c r="BM7826" s="5" t="s">
        <v>13144</v>
      </c>
      <c r="BN7826" s="5" t="s">
        <v>3210</v>
      </c>
      <c r="BO7826" s="5" t="s">
        <v>13145</v>
      </c>
      <c r="BU7826" s="5" t="s">
        <v>13144</v>
      </c>
      <c r="BV7826" s="5" t="s">
        <v>3210</v>
      </c>
      <c r="BW7826" s="5" t="s">
        <v>13145</v>
      </c>
    </row>
    <row r="7827" spans="51:75" x14ac:dyDescent="0.3">
      <c r="AY7827" s="12" t="e">
        <f>VLOOKUP(C7827,#REF!, 2,FALSE)</f>
        <v>#REF!</v>
      </c>
      <c r="BM7827" s="5" t="s">
        <v>13146</v>
      </c>
      <c r="BN7827" s="5" t="s">
        <v>703</v>
      </c>
      <c r="BO7827" s="5" t="s">
        <v>11053</v>
      </c>
      <c r="BU7827" s="5" t="s">
        <v>13146</v>
      </c>
      <c r="BV7827" s="5" t="s">
        <v>703</v>
      </c>
      <c r="BW7827" s="5" t="s">
        <v>11053</v>
      </c>
    </row>
    <row r="7828" spans="51:75" x14ac:dyDescent="0.3">
      <c r="AY7828" s="12" t="e">
        <f>VLOOKUP(C7828,#REF!, 2,FALSE)</f>
        <v>#REF!</v>
      </c>
      <c r="BM7828" s="5" t="s">
        <v>13147</v>
      </c>
      <c r="BN7828" s="5" t="s">
        <v>1345</v>
      </c>
      <c r="BO7828" s="5" t="s">
        <v>13148</v>
      </c>
      <c r="BU7828" s="5" t="s">
        <v>13147</v>
      </c>
      <c r="BV7828" s="5" t="s">
        <v>1345</v>
      </c>
      <c r="BW7828" s="5" t="s">
        <v>13148</v>
      </c>
    </row>
    <row r="7829" spans="51:75" x14ac:dyDescent="0.3">
      <c r="AY7829" s="12" t="e">
        <f>VLOOKUP(C7829,#REF!, 2,FALSE)</f>
        <v>#REF!</v>
      </c>
      <c r="BM7829" s="5" t="s">
        <v>13149</v>
      </c>
      <c r="BN7829" s="5" t="s">
        <v>1345</v>
      </c>
      <c r="BO7829" s="5" t="s">
        <v>1328</v>
      </c>
      <c r="BU7829" s="5" t="s">
        <v>13149</v>
      </c>
      <c r="BV7829" s="5" t="s">
        <v>1345</v>
      </c>
      <c r="BW7829" s="5" t="s">
        <v>1328</v>
      </c>
    </row>
    <row r="7830" spans="51:75" x14ac:dyDescent="0.3">
      <c r="AY7830" s="12" t="e">
        <f>VLOOKUP(C7830,#REF!, 2,FALSE)</f>
        <v>#REF!</v>
      </c>
      <c r="BM7830" s="5" t="s">
        <v>13150</v>
      </c>
      <c r="BN7830" s="5" t="s">
        <v>3050</v>
      </c>
      <c r="BO7830" s="5" t="s">
        <v>2986</v>
      </c>
      <c r="BU7830" s="5" t="s">
        <v>13150</v>
      </c>
      <c r="BV7830" s="5" t="s">
        <v>3050</v>
      </c>
      <c r="BW7830" s="5" t="s">
        <v>2986</v>
      </c>
    </row>
    <row r="7831" spans="51:75" x14ac:dyDescent="0.3">
      <c r="AY7831" s="12" t="e">
        <f>VLOOKUP(C7831,#REF!, 2,FALSE)</f>
        <v>#REF!</v>
      </c>
      <c r="BM7831" s="5" t="s">
        <v>13151</v>
      </c>
      <c r="BN7831" s="5" t="s">
        <v>943</v>
      </c>
      <c r="BO7831" s="5" t="s">
        <v>13152</v>
      </c>
      <c r="BU7831" s="5" t="s">
        <v>13151</v>
      </c>
      <c r="BV7831" s="5" t="s">
        <v>943</v>
      </c>
      <c r="BW7831" s="5" t="s">
        <v>13152</v>
      </c>
    </row>
    <row r="7832" spans="51:75" x14ac:dyDescent="0.3">
      <c r="AY7832" s="12" t="e">
        <f>VLOOKUP(C7832,#REF!, 2,FALSE)</f>
        <v>#REF!</v>
      </c>
      <c r="BM7832" s="5" t="s">
        <v>13154</v>
      </c>
      <c r="BN7832" s="5" t="s">
        <v>943</v>
      </c>
      <c r="BO7832" s="5" t="s">
        <v>13152</v>
      </c>
      <c r="BU7832" s="5" t="s">
        <v>13154</v>
      </c>
      <c r="BV7832" s="5" t="s">
        <v>943</v>
      </c>
      <c r="BW7832" s="5" t="s">
        <v>13152</v>
      </c>
    </row>
    <row r="7833" spans="51:75" x14ac:dyDescent="0.3">
      <c r="AY7833" s="12" t="e">
        <f>VLOOKUP(C7833,#REF!, 2,FALSE)</f>
        <v>#REF!</v>
      </c>
      <c r="BM7833" s="5" t="s">
        <v>13155</v>
      </c>
      <c r="BN7833" s="5" t="s">
        <v>931</v>
      </c>
      <c r="BO7833" s="5" t="s">
        <v>8987</v>
      </c>
      <c r="BU7833" s="5" t="s">
        <v>13155</v>
      </c>
      <c r="BV7833" s="5" t="s">
        <v>931</v>
      </c>
      <c r="BW7833" s="5" t="s">
        <v>8987</v>
      </c>
    </row>
    <row r="7834" spans="51:75" x14ac:dyDescent="0.3">
      <c r="AY7834" s="12" t="e">
        <f>VLOOKUP(C7834,#REF!, 2,FALSE)</f>
        <v>#REF!</v>
      </c>
      <c r="BM7834" s="5" t="s">
        <v>2282</v>
      </c>
      <c r="BN7834" s="5" t="s">
        <v>786</v>
      </c>
      <c r="BO7834" s="5" t="s">
        <v>2986</v>
      </c>
      <c r="BU7834" s="5" t="s">
        <v>2282</v>
      </c>
      <c r="BV7834" s="5" t="s">
        <v>786</v>
      </c>
      <c r="BW7834" s="5" t="s">
        <v>2986</v>
      </c>
    </row>
    <row r="7835" spans="51:75" x14ac:dyDescent="0.3">
      <c r="AY7835" s="12" t="e">
        <f>VLOOKUP(C7835,#REF!, 2,FALSE)</f>
        <v>#REF!</v>
      </c>
      <c r="BM7835" s="5" t="s">
        <v>13156</v>
      </c>
      <c r="BN7835" s="5" t="s">
        <v>3210</v>
      </c>
      <c r="BO7835" s="5" t="s">
        <v>8651</v>
      </c>
      <c r="BU7835" s="5" t="s">
        <v>13156</v>
      </c>
      <c r="BV7835" s="5" t="s">
        <v>3210</v>
      </c>
      <c r="BW7835" s="5" t="s">
        <v>8651</v>
      </c>
    </row>
    <row r="7836" spans="51:75" x14ac:dyDescent="0.3">
      <c r="AY7836" s="12" t="e">
        <f>VLOOKUP(C7836,#REF!, 2,FALSE)</f>
        <v>#REF!</v>
      </c>
      <c r="BM7836" s="5" t="s">
        <v>13157</v>
      </c>
      <c r="BN7836" s="5" t="s">
        <v>1345</v>
      </c>
      <c r="BO7836" s="5" t="s">
        <v>13158</v>
      </c>
      <c r="BU7836" s="5" t="s">
        <v>13157</v>
      </c>
      <c r="BV7836" s="5" t="s">
        <v>1345</v>
      </c>
      <c r="BW7836" s="5" t="s">
        <v>13158</v>
      </c>
    </row>
    <row r="7837" spans="51:75" x14ac:dyDescent="0.3">
      <c r="AY7837" s="12" t="e">
        <f>VLOOKUP(C7837,#REF!, 2,FALSE)</f>
        <v>#REF!</v>
      </c>
      <c r="BM7837" s="5" t="s">
        <v>13159</v>
      </c>
      <c r="BN7837" s="5" t="s">
        <v>616</v>
      </c>
      <c r="BO7837" s="5" t="s">
        <v>13160</v>
      </c>
      <c r="BU7837" s="5" t="s">
        <v>13159</v>
      </c>
      <c r="BV7837" s="5" t="s">
        <v>616</v>
      </c>
      <c r="BW7837" s="5" t="s">
        <v>13160</v>
      </c>
    </row>
    <row r="7838" spans="51:75" x14ac:dyDescent="0.3">
      <c r="AY7838" s="12" t="e">
        <f>VLOOKUP(C7838,#REF!, 2,FALSE)</f>
        <v>#REF!</v>
      </c>
      <c r="BM7838" s="5" t="s">
        <v>13161</v>
      </c>
      <c r="BN7838" s="5" t="s">
        <v>1694</v>
      </c>
      <c r="BO7838" s="5" t="s">
        <v>13162</v>
      </c>
      <c r="BU7838" s="5" t="s">
        <v>13161</v>
      </c>
      <c r="BV7838" s="5" t="s">
        <v>1694</v>
      </c>
      <c r="BW7838" s="5" t="s">
        <v>13162</v>
      </c>
    </row>
    <row r="7839" spans="51:75" x14ac:dyDescent="0.3">
      <c r="AY7839" s="12" t="e">
        <f>VLOOKUP(C7839,#REF!, 2,FALSE)</f>
        <v>#REF!</v>
      </c>
      <c r="BM7839" s="5" t="s">
        <v>2283</v>
      </c>
      <c r="BN7839" s="5" t="s">
        <v>1345</v>
      </c>
      <c r="BO7839" s="5" t="s">
        <v>13163</v>
      </c>
      <c r="BU7839" s="5" t="s">
        <v>2283</v>
      </c>
      <c r="BV7839" s="5" t="s">
        <v>1345</v>
      </c>
      <c r="BW7839" s="5" t="s">
        <v>13163</v>
      </c>
    </row>
    <row r="7840" spans="51:75" x14ac:dyDescent="0.3">
      <c r="AY7840" s="12" t="e">
        <f>VLOOKUP(C7840,#REF!, 2,FALSE)</f>
        <v>#REF!</v>
      </c>
      <c r="BM7840" s="5" t="s">
        <v>2284</v>
      </c>
      <c r="BN7840" s="5" t="s">
        <v>1345</v>
      </c>
      <c r="BO7840" s="5" t="s">
        <v>1673</v>
      </c>
      <c r="BU7840" s="5" t="s">
        <v>2284</v>
      </c>
      <c r="BV7840" s="5" t="s">
        <v>1345</v>
      </c>
      <c r="BW7840" s="5" t="s">
        <v>1673</v>
      </c>
    </row>
    <row r="7841" spans="51:75" x14ac:dyDescent="0.3">
      <c r="AY7841" s="12" t="e">
        <f>VLOOKUP(C7841,#REF!, 2,FALSE)</f>
        <v>#REF!</v>
      </c>
      <c r="BM7841" s="5" t="s">
        <v>13164</v>
      </c>
      <c r="BN7841" s="5" t="s">
        <v>639</v>
      </c>
      <c r="BO7841" s="5" t="s">
        <v>8351</v>
      </c>
      <c r="BU7841" s="5" t="s">
        <v>13164</v>
      </c>
      <c r="BV7841" s="5" t="s">
        <v>639</v>
      </c>
      <c r="BW7841" s="5" t="s">
        <v>8351</v>
      </c>
    </row>
    <row r="7842" spans="51:75" x14ac:dyDescent="0.3">
      <c r="AY7842" s="12" t="e">
        <f>VLOOKUP(C7842,#REF!, 2,FALSE)</f>
        <v>#REF!</v>
      </c>
      <c r="BM7842" s="5" t="s">
        <v>13165</v>
      </c>
      <c r="BN7842" s="5" t="s">
        <v>1345</v>
      </c>
      <c r="BO7842" s="5" t="s">
        <v>1340</v>
      </c>
      <c r="BU7842" s="5" t="s">
        <v>13165</v>
      </c>
      <c r="BV7842" s="5" t="s">
        <v>1345</v>
      </c>
      <c r="BW7842" s="5" t="s">
        <v>1340</v>
      </c>
    </row>
    <row r="7843" spans="51:75" x14ac:dyDescent="0.3">
      <c r="AY7843" s="12" t="e">
        <f>VLOOKUP(C7843,#REF!, 2,FALSE)</f>
        <v>#REF!</v>
      </c>
      <c r="BM7843" s="5" t="s">
        <v>13166</v>
      </c>
      <c r="BN7843" s="5" t="s">
        <v>1345</v>
      </c>
      <c r="BO7843" s="5" t="s">
        <v>1340</v>
      </c>
      <c r="BU7843" s="5" t="s">
        <v>13166</v>
      </c>
      <c r="BV7843" s="5" t="s">
        <v>1345</v>
      </c>
      <c r="BW7843" s="5" t="s">
        <v>1340</v>
      </c>
    </row>
    <row r="7844" spans="51:75" x14ac:dyDescent="0.3">
      <c r="AY7844" s="12" t="e">
        <f>VLOOKUP(C7844,#REF!, 2,FALSE)</f>
        <v>#REF!</v>
      </c>
      <c r="BM7844" s="5" t="s">
        <v>2285</v>
      </c>
      <c r="BN7844" s="5" t="s">
        <v>1345</v>
      </c>
      <c r="BO7844" s="5" t="s">
        <v>13167</v>
      </c>
      <c r="BU7844" s="5" t="s">
        <v>2285</v>
      </c>
      <c r="BV7844" s="5" t="s">
        <v>1345</v>
      </c>
      <c r="BW7844" s="5" t="s">
        <v>13167</v>
      </c>
    </row>
    <row r="7845" spans="51:75" x14ac:dyDescent="0.3">
      <c r="AY7845" s="12" t="e">
        <f>VLOOKUP(C7845,#REF!, 2,FALSE)</f>
        <v>#REF!</v>
      </c>
      <c r="BM7845" s="5" t="s">
        <v>13168</v>
      </c>
      <c r="BN7845" s="5" t="s">
        <v>3092</v>
      </c>
      <c r="BO7845" s="5" t="s">
        <v>13169</v>
      </c>
      <c r="BU7845" s="5" t="s">
        <v>13168</v>
      </c>
      <c r="BV7845" s="5" t="s">
        <v>3092</v>
      </c>
      <c r="BW7845" s="5" t="s">
        <v>13169</v>
      </c>
    </row>
    <row r="7846" spans="51:75" x14ac:dyDescent="0.3">
      <c r="AY7846" s="12" t="e">
        <f>VLOOKUP(C7846,#REF!, 2,FALSE)</f>
        <v>#REF!</v>
      </c>
      <c r="BM7846" s="5" t="s">
        <v>13170</v>
      </c>
      <c r="BN7846" s="5" t="s">
        <v>3210</v>
      </c>
      <c r="BO7846" s="5" t="s">
        <v>1967</v>
      </c>
      <c r="BU7846" s="5" t="s">
        <v>13170</v>
      </c>
      <c r="BV7846" s="5" t="s">
        <v>3210</v>
      </c>
      <c r="BW7846" s="5" t="s">
        <v>1967</v>
      </c>
    </row>
    <row r="7847" spans="51:75" x14ac:dyDescent="0.3">
      <c r="AY7847" s="12" t="e">
        <f>VLOOKUP(C7847,#REF!, 2,FALSE)</f>
        <v>#REF!</v>
      </c>
      <c r="BM7847" s="5" t="s">
        <v>13171</v>
      </c>
      <c r="BN7847" s="5" t="s">
        <v>1345</v>
      </c>
      <c r="BO7847" s="5" t="s">
        <v>2986</v>
      </c>
      <c r="BU7847" s="5" t="s">
        <v>13171</v>
      </c>
      <c r="BV7847" s="5" t="s">
        <v>1345</v>
      </c>
      <c r="BW7847" s="5" t="s">
        <v>2986</v>
      </c>
    </row>
    <row r="7848" spans="51:75" x14ac:dyDescent="0.3">
      <c r="AY7848" s="12" t="e">
        <f>VLOOKUP(C7848,#REF!, 2,FALSE)</f>
        <v>#REF!</v>
      </c>
      <c r="BM7848" s="5" t="s">
        <v>13172</v>
      </c>
      <c r="BN7848" s="5" t="s">
        <v>1345</v>
      </c>
      <c r="BO7848" s="5" t="s">
        <v>3366</v>
      </c>
      <c r="BU7848" s="5" t="s">
        <v>13172</v>
      </c>
      <c r="BV7848" s="5" t="s">
        <v>1345</v>
      </c>
      <c r="BW7848" s="5" t="s">
        <v>3366</v>
      </c>
    </row>
    <row r="7849" spans="51:75" x14ac:dyDescent="0.3">
      <c r="AY7849" s="12" t="e">
        <f>VLOOKUP(C7849,#REF!, 2,FALSE)</f>
        <v>#REF!</v>
      </c>
      <c r="BM7849" s="5" t="s">
        <v>13174</v>
      </c>
      <c r="BN7849" s="5" t="s">
        <v>1345</v>
      </c>
      <c r="BO7849" s="5" t="s">
        <v>1602</v>
      </c>
      <c r="BU7849" s="5" t="s">
        <v>13174</v>
      </c>
      <c r="BV7849" s="5" t="s">
        <v>1345</v>
      </c>
      <c r="BW7849" s="5" t="s">
        <v>1602</v>
      </c>
    </row>
    <row r="7850" spans="51:75" x14ac:dyDescent="0.3">
      <c r="AY7850" s="12" t="e">
        <f>VLOOKUP(C7850,#REF!, 2,FALSE)</f>
        <v>#REF!</v>
      </c>
      <c r="BM7850" s="5" t="s">
        <v>13175</v>
      </c>
      <c r="BN7850" s="5" t="s">
        <v>1345</v>
      </c>
      <c r="BO7850" s="5" t="s">
        <v>1595</v>
      </c>
      <c r="BU7850" s="5" t="s">
        <v>13175</v>
      </c>
      <c r="BV7850" s="5" t="s">
        <v>1345</v>
      </c>
      <c r="BW7850" s="5" t="s">
        <v>1595</v>
      </c>
    </row>
    <row r="7851" spans="51:75" x14ac:dyDescent="0.3">
      <c r="AY7851" s="12" t="e">
        <f>VLOOKUP(C7851,#REF!, 2,FALSE)</f>
        <v>#REF!</v>
      </c>
      <c r="BM7851" s="5" t="s">
        <v>378</v>
      </c>
      <c r="BN7851" s="5" t="s">
        <v>1345</v>
      </c>
      <c r="BO7851" s="5" t="s">
        <v>923</v>
      </c>
      <c r="BU7851" s="5" t="s">
        <v>378</v>
      </c>
      <c r="BV7851" s="5" t="s">
        <v>1345</v>
      </c>
      <c r="BW7851" s="5" t="s">
        <v>923</v>
      </c>
    </row>
    <row r="7852" spans="51:75" x14ac:dyDescent="0.3">
      <c r="AY7852" s="12" t="e">
        <f>VLOOKUP(C7852,#REF!, 2,FALSE)</f>
        <v>#REF!</v>
      </c>
      <c r="BM7852" s="5" t="s">
        <v>374</v>
      </c>
      <c r="BN7852" s="5" t="s">
        <v>739</v>
      </c>
      <c r="BO7852" s="5" t="s">
        <v>2641</v>
      </c>
      <c r="BU7852" s="5" t="s">
        <v>374</v>
      </c>
      <c r="BV7852" s="5" t="s">
        <v>739</v>
      </c>
      <c r="BW7852" s="5" t="s">
        <v>2641</v>
      </c>
    </row>
    <row r="7853" spans="51:75" x14ac:dyDescent="0.3">
      <c r="AY7853" s="12" t="e">
        <f>VLOOKUP(C7853,#REF!, 2,FALSE)</f>
        <v>#REF!</v>
      </c>
      <c r="BM7853" s="5" t="s">
        <v>13176</v>
      </c>
      <c r="BN7853" s="5" t="s">
        <v>1345</v>
      </c>
      <c r="BO7853" s="5" t="s">
        <v>13177</v>
      </c>
      <c r="BU7853" s="5" t="s">
        <v>13176</v>
      </c>
      <c r="BV7853" s="5" t="s">
        <v>1345</v>
      </c>
      <c r="BW7853" s="5" t="s">
        <v>13177</v>
      </c>
    </row>
    <row r="7854" spans="51:75" x14ac:dyDescent="0.3">
      <c r="AY7854" s="12" t="e">
        <f>VLOOKUP(C7854,#REF!, 2,FALSE)</f>
        <v>#REF!</v>
      </c>
      <c r="BM7854" s="5" t="s">
        <v>13178</v>
      </c>
      <c r="BN7854" s="5" t="s">
        <v>2982</v>
      </c>
      <c r="BO7854" s="5" t="s">
        <v>13179</v>
      </c>
      <c r="BU7854" s="5" t="s">
        <v>13178</v>
      </c>
      <c r="BV7854" s="5" t="s">
        <v>2982</v>
      </c>
      <c r="BW7854" s="5" t="s">
        <v>13179</v>
      </c>
    </row>
    <row r="7855" spans="51:75" x14ac:dyDescent="0.3">
      <c r="AY7855" s="12" t="e">
        <f>VLOOKUP(C7855,#REF!, 2,FALSE)</f>
        <v>#REF!</v>
      </c>
      <c r="BM7855" s="5" t="s">
        <v>13180</v>
      </c>
      <c r="BN7855" s="5" t="s">
        <v>3007</v>
      </c>
      <c r="BO7855" s="5" t="s">
        <v>13181</v>
      </c>
      <c r="BU7855" s="5" t="s">
        <v>13180</v>
      </c>
      <c r="BV7855" s="5" t="s">
        <v>3007</v>
      </c>
      <c r="BW7855" s="5" t="s">
        <v>13181</v>
      </c>
    </row>
    <row r="7856" spans="51:75" x14ac:dyDescent="0.3">
      <c r="AY7856" s="12" t="e">
        <f>VLOOKUP(C7856,#REF!, 2,FALSE)</f>
        <v>#REF!</v>
      </c>
      <c r="BM7856" s="5" t="s">
        <v>2286</v>
      </c>
      <c r="BN7856" s="5" t="s">
        <v>3210</v>
      </c>
      <c r="BO7856" s="5" t="s">
        <v>4064</v>
      </c>
      <c r="BU7856" s="5" t="s">
        <v>2286</v>
      </c>
      <c r="BV7856" s="5" t="s">
        <v>3210</v>
      </c>
      <c r="BW7856" s="5" t="s">
        <v>4064</v>
      </c>
    </row>
    <row r="7857" spans="51:75" x14ac:dyDescent="0.3">
      <c r="AY7857" s="12" t="e">
        <f>VLOOKUP(C7857,#REF!, 2,FALSE)</f>
        <v>#REF!</v>
      </c>
      <c r="BM7857" s="5" t="s">
        <v>13182</v>
      </c>
      <c r="BN7857" s="5" t="s">
        <v>616</v>
      </c>
      <c r="BO7857" s="5" t="s">
        <v>2556</v>
      </c>
      <c r="BU7857" s="5" t="s">
        <v>13182</v>
      </c>
      <c r="BV7857" s="5" t="s">
        <v>616</v>
      </c>
      <c r="BW7857" s="5" t="s">
        <v>2556</v>
      </c>
    </row>
    <row r="7858" spans="51:75" x14ac:dyDescent="0.3">
      <c r="AY7858" s="12" t="e">
        <f>VLOOKUP(C7858,#REF!, 2,FALSE)</f>
        <v>#REF!</v>
      </c>
      <c r="BM7858" s="5" t="s">
        <v>13183</v>
      </c>
      <c r="BN7858" s="5" t="s">
        <v>949</v>
      </c>
      <c r="BO7858" s="5" t="s">
        <v>13184</v>
      </c>
      <c r="BU7858" s="5" t="s">
        <v>13183</v>
      </c>
      <c r="BV7858" s="5" t="s">
        <v>949</v>
      </c>
      <c r="BW7858" s="5" t="s">
        <v>13184</v>
      </c>
    </row>
    <row r="7859" spans="51:75" x14ac:dyDescent="0.3">
      <c r="AY7859" s="12" t="e">
        <f>VLOOKUP(C7859,#REF!, 2,FALSE)</f>
        <v>#REF!</v>
      </c>
      <c r="BM7859" s="5" t="s">
        <v>13185</v>
      </c>
      <c r="BN7859" s="5" t="s">
        <v>865</v>
      </c>
      <c r="BO7859" s="5" t="s">
        <v>1690</v>
      </c>
      <c r="BU7859" s="5" t="s">
        <v>13185</v>
      </c>
      <c r="BV7859" s="5" t="s">
        <v>865</v>
      </c>
      <c r="BW7859" s="5" t="s">
        <v>1690</v>
      </c>
    </row>
    <row r="7860" spans="51:75" x14ac:dyDescent="0.3">
      <c r="AY7860" s="12" t="e">
        <f>VLOOKUP(C7860,#REF!, 2,FALSE)</f>
        <v>#REF!</v>
      </c>
      <c r="BM7860" s="5" t="s">
        <v>13186</v>
      </c>
      <c r="BN7860" s="5" t="s">
        <v>661</v>
      </c>
      <c r="BO7860" s="5" t="s">
        <v>2986</v>
      </c>
      <c r="BU7860" s="5" t="s">
        <v>13186</v>
      </c>
      <c r="BV7860" s="5" t="s">
        <v>661</v>
      </c>
      <c r="BW7860" s="5" t="s">
        <v>2986</v>
      </c>
    </row>
    <row r="7861" spans="51:75" x14ac:dyDescent="0.3">
      <c r="AY7861" s="12" t="e">
        <f>VLOOKUP(C7861,#REF!, 2,FALSE)</f>
        <v>#REF!</v>
      </c>
      <c r="BM7861" s="5" t="s">
        <v>13187</v>
      </c>
      <c r="BN7861" s="5" t="s">
        <v>1345</v>
      </c>
      <c r="BO7861" s="5" t="s">
        <v>2986</v>
      </c>
      <c r="BU7861" s="5" t="s">
        <v>13187</v>
      </c>
      <c r="BV7861" s="5" t="s">
        <v>1345</v>
      </c>
      <c r="BW7861" s="5" t="s">
        <v>2986</v>
      </c>
    </row>
    <row r="7862" spans="51:75" x14ac:dyDescent="0.3">
      <c r="AY7862" s="12" t="e">
        <f>VLOOKUP(C7862,#REF!, 2,FALSE)</f>
        <v>#REF!</v>
      </c>
      <c r="BM7862" s="5" t="s">
        <v>13188</v>
      </c>
      <c r="BN7862" s="5" t="s">
        <v>3210</v>
      </c>
      <c r="BO7862" s="5" t="s">
        <v>13189</v>
      </c>
      <c r="BU7862" s="5" t="s">
        <v>13188</v>
      </c>
      <c r="BV7862" s="5" t="s">
        <v>3210</v>
      </c>
      <c r="BW7862" s="5" t="s">
        <v>13189</v>
      </c>
    </row>
    <row r="7863" spans="51:75" x14ac:dyDescent="0.3">
      <c r="AY7863" s="12" t="e">
        <f>VLOOKUP(C7863,#REF!, 2,FALSE)</f>
        <v>#REF!</v>
      </c>
      <c r="BM7863" s="5" t="s">
        <v>13190</v>
      </c>
      <c r="BN7863" s="5" t="s">
        <v>3050</v>
      </c>
      <c r="BO7863" s="5" t="s">
        <v>13191</v>
      </c>
      <c r="BU7863" s="5" t="s">
        <v>13190</v>
      </c>
      <c r="BV7863" s="5" t="s">
        <v>3050</v>
      </c>
      <c r="BW7863" s="5" t="s">
        <v>13191</v>
      </c>
    </row>
    <row r="7864" spans="51:75" x14ac:dyDescent="0.3">
      <c r="AY7864" s="12" t="e">
        <f>VLOOKUP(C7864,#REF!, 2,FALSE)</f>
        <v>#REF!</v>
      </c>
      <c r="BM7864" s="5" t="s">
        <v>13192</v>
      </c>
      <c r="BN7864" s="5" t="s">
        <v>1345</v>
      </c>
      <c r="BO7864" s="5" t="s">
        <v>6428</v>
      </c>
      <c r="BU7864" s="5" t="s">
        <v>13192</v>
      </c>
      <c r="BV7864" s="5" t="s">
        <v>1345</v>
      </c>
      <c r="BW7864" s="5" t="s">
        <v>6428</v>
      </c>
    </row>
    <row r="7865" spans="51:75" x14ac:dyDescent="0.3">
      <c r="AY7865" s="12" t="e">
        <f>VLOOKUP(C7865,#REF!, 2,FALSE)</f>
        <v>#REF!</v>
      </c>
      <c r="BM7865" s="5" t="s">
        <v>13193</v>
      </c>
      <c r="BN7865" s="5" t="s">
        <v>1345</v>
      </c>
      <c r="BO7865" s="5" t="s">
        <v>6428</v>
      </c>
      <c r="BU7865" s="5" t="s">
        <v>13193</v>
      </c>
      <c r="BV7865" s="5" t="s">
        <v>1345</v>
      </c>
      <c r="BW7865" s="5" t="s">
        <v>6428</v>
      </c>
    </row>
    <row r="7866" spans="51:75" x14ac:dyDescent="0.3">
      <c r="AY7866" s="12" t="e">
        <f>VLOOKUP(C7866,#REF!, 2,FALSE)</f>
        <v>#REF!</v>
      </c>
      <c r="BM7866" s="5" t="s">
        <v>13194</v>
      </c>
      <c r="BN7866" s="5" t="s">
        <v>3007</v>
      </c>
      <c r="BO7866" s="5" t="s">
        <v>6886</v>
      </c>
      <c r="BU7866" s="5" t="s">
        <v>13194</v>
      </c>
      <c r="BV7866" s="5" t="s">
        <v>3007</v>
      </c>
      <c r="BW7866" s="5" t="s">
        <v>6886</v>
      </c>
    </row>
    <row r="7867" spans="51:75" x14ac:dyDescent="0.3">
      <c r="AY7867" s="12" t="e">
        <f>VLOOKUP(C7867,#REF!, 2,FALSE)</f>
        <v>#REF!</v>
      </c>
      <c r="BM7867" s="5" t="s">
        <v>13195</v>
      </c>
      <c r="BN7867" s="5" t="s">
        <v>1345</v>
      </c>
      <c r="BO7867" s="5" t="s">
        <v>6428</v>
      </c>
      <c r="BU7867" s="5" t="s">
        <v>13195</v>
      </c>
      <c r="BV7867" s="5" t="s">
        <v>1345</v>
      </c>
      <c r="BW7867" s="5" t="s">
        <v>6428</v>
      </c>
    </row>
    <row r="7868" spans="51:75" x14ac:dyDescent="0.3">
      <c r="AY7868" s="12" t="e">
        <f>VLOOKUP(C7868,#REF!, 2,FALSE)</f>
        <v>#REF!</v>
      </c>
      <c r="BM7868" s="5" t="s">
        <v>13196</v>
      </c>
      <c r="BN7868" s="5" t="s">
        <v>1272</v>
      </c>
      <c r="BO7868" s="5" t="s">
        <v>13197</v>
      </c>
      <c r="BU7868" s="5" t="s">
        <v>13196</v>
      </c>
      <c r="BV7868" s="5" t="s">
        <v>1272</v>
      </c>
      <c r="BW7868" s="5" t="s">
        <v>13197</v>
      </c>
    </row>
    <row r="7869" spans="51:75" x14ac:dyDescent="0.3">
      <c r="AY7869" s="12" t="e">
        <f>VLOOKUP(C7869,#REF!, 2,FALSE)</f>
        <v>#REF!</v>
      </c>
      <c r="BM7869" s="5" t="s">
        <v>13198</v>
      </c>
      <c r="BN7869" s="5" t="s">
        <v>3092</v>
      </c>
      <c r="BO7869" s="5" t="s">
        <v>923</v>
      </c>
      <c r="BU7869" s="5" t="s">
        <v>13198</v>
      </c>
      <c r="BV7869" s="5" t="s">
        <v>3092</v>
      </c>
      <c r="BW7869" s="5" t="s">
        <v>923</v>
      </c>
    </row>
    <row r="7870" spans="51:75" x14ac:dyDescent="0.3">
      <c r="AY7870" s="12" t="e">
        <f>VLOOKUP(C7870,#REF!, 2,FALSE)</f>
        <v>#REF!</v>
      </c>
      <c r="BM7870" s="5" t="s">
        <v>13199</v>
      </c>
      <c r="BN7870" s="5" t="s">
        <v>1016</v>
      </c>
      <c r="BO7870" s="5" t="s">
        <v>4767</v>
      </c>
      <c r="BU7870" s="5" t="s">
        <v>13199</v>
      </c>
      <c r="BV7870" s="5" t="s">
        <v>1016</v>
      </c>
      <c r="BW7870" s="5" t="s">
        <v>4767</v>
      </c>
    </row>
    <row r="7871" spans="51:75" x14ac:dyDescent="0.3">
      <c r="AY7871" s="12" t="e">
        <f>VLOOKUP(C7871,#REF!, 2,FALSE)</f>
        <v>#REF!</v>
      </c>
      <c r="BM7871" s="5" t="s">
        <v>2287</v>
      </c>
      <c r="BN7871" s="5" t="s">
        <v>929</v>
      </c>
      <c r="BO7871" s="5" t="s">
        <v>13200</v>
      </c>
      <c r="BU7871" s="5" t="s">
        <v>2287</v>
      </c>
      <c r="BV7871" s="5" t="s">
        <v>929</v>
      </c>
      <c r="BW7871" s="5" t="s">
        <v>13200</v>
      </c>
    </row>
    <row r="7872" spans="51:75" x14ac:dyDescent="0.3">
      <c r="AY7872" s="12" t="e">
        <f>VLOOKUP(C7872,#REF!, 2,FALSE)</f>
        <v>#REF!</v>
      </c>
      <c r="BM7872" s="5" t="s">
        <v>13201</v>
      </c>
      <c r="BN7872" s="5" t="s">
        <v>3210</v>
      </c>
      <c r="BO7872" s="5" t="s">
        <v>4488</v>
      </c>
      <c r="BU7872" s="5" t="s">
        <v>13201</v>
      </c>
      <c r="BV7872" s="5" t="s">
        <v>3210</v>
      </c>
      <c r="BW7872" s="5" t="s">
        <v>4488</v>
      </c>
    </row>
    <row r="7873" spans="51:75" x14ac:dyDescent="0.3">
      <c r="AY7873" s="12" t="e">
        <f>VLOOKUP(C7873,#REF!, 2,FALSE)</f>
        <v>#REF!</v>
      </c>
      <c r="BM7873" s="5" t="s">
        <v>13202</v>
      </c>
      <c r="BN7873" s="5" t="s">
        <v>1016</v>
      </c>
      <c r="BO7873" s="5" t="s">
        <v>4767</v>
      </c>
      <c r="BU7873" s="5" t="s">
        <v>13202</v>
      </c>
      <c r="BV7873" s="5" t="s">
        <v>1016</v>
      </c>
      <c r="BW7873" s="5" t="s">
        <v>4767</v>
      </c>
    </row>
    <row r="7874" spans="51:75" x14ac:dyDescent="0.3">
      <c r="AY7874" s="12" t="e">
        <f>VLOOKUP(C7874,#REF!, 2,FALSE)</f>
        <v>#REF!</v>
      </c>
      <c r="BM7874" s="5" t="s">
        <v>13203</v>
      </c>
      <c r="BN7874" s="5" t="s">
        <v>3261</v>
      </c>
      <c r="BO7874" s="5" t="s">
        <v>1679</v>
      </c>
      <c r="BU7874" s="5" t="s">
        <v>13203</v>
      </c>
      <c r="BV7874" s="5" t="s">
        <v>3261</v>
      </c>
      <c r="BW7874" s="5" t="s">
        <v>1679</v>
      </c>
    </row>
    <row r="7875" spans="51:75" x14ac:dyDescent="0.3">
      <c r="AY7875" s="12" t="e">
        <f>VLOOKUP(C7875,#REF!, 2,FALSE)</f>
        <v>#REF!</v>
      </c>
      <c r="BM7875" s="5" t="s">
        <v>13204</v>
      </c>
      <c r="BN7875" s="5" t="s">
        <v>3210</v>
      </c>
      <c r="BO7875" s="5" t="s">
        <v>13205</v>
      </c>
      <c r="BU7875" s="5" t="s">
        <v>13204</v>
      </c>
      <c r="BV7875" s="5" t="s">
        <v>3210</v>
      </c>
      <c r="BW7875" s="5" t="s">
        <v>13205</v>
      </c>
    </row>
    <row r="7876" spans="51:75" x14ac:dyDescent="0.3">
      <c r="AY7876" s="12" t="e">
        <f>VLOOKUP(C7876,#REF!, 2,FALSE)</f>
        <v>#REF!</v>
      </c>
      <c r="BM7876" s="5" t="s">
        <v>13206</v>
      </c>
      <c r="BN7876" s="5" t="s">
        <v>3210</v>
      </c>
      <c r="BO7876" s="5" t="s">
        <v>7613</v>
      </c>
      <c r="BU7876" s="5" t="s">
        <v>13206</v>
      </c>
      <c r="BV7876" s="5" t="s">
        <v>3210</v>
      </c>
      <c r="BW7876" s="5" t="s">
        <v>7613</v>
      </c>
    </row>
    <row r="7877" spans="51:75" x14ac:dyDescent="0.3">
      <c r="AY7877" s="12" t="e">
        <f>VLOOKUP(C7877,#REF!, 2,FALSE)</f>
        <v>#REF!</v>
      </c>
      <c r="BM7877" s="5" t="s">
        <v>13207</v>
      </c>
      <c r="BN7877" s="5" t="s">
        <v>1345</v>
      </c>
      <c r="BO7877" s="5" t="s">
        <v>2073</v>
      </c>
      <c r="BU7877" s="5" t="s">
        <v>13207</v>
      </c>
      <c r="BV7877" s="5" t="s">
        <v>1345</v>
      </c>
      <c r="BW7877" s="5" t="s">
        <v>2073</v>
      </c>
    </row>
    <row r="7878" spans="51:75" x14ac:dyDescent="0.3">
      <c r="AY7878" s="12" t="e">
        <f>VLOOKUP(C7878,#REF!, 2,FALSE)</f>
        <v>#REF!</v>
      </c>
      <c r="BM7878" s="5" t="s">
        <v>13208</v>
      </c>
      <c r="BN7878" s="5" t="s">
        <v>790</v>
      </c>
      <c r="BO7878" s="5" t="s">
        <v>11374</v>
      </c>
      <c r="BU7878" s="5" t="s">
        <v>13208</v>
      </c>
      <c r="BV7878" s="5" t="s">
        <v>790</v>
      </c>
      <c r="BW7878" s="5" t="s">
        <v>11374</v>
      </c>
    </row>
    <row r="7879" spans="51:75" x14ac:dyDescent="0.3">
      <c r="AY7879" s="12" t="e">
        <f>VLOOKUP(C7879,#REF!, 2,FALSE)</f>
        <v>#REF!</v>
      </c>
      <c r="BM7879" s="5" t="s">
        <v>13209</v>
      </c>
      <c r="BN7879" s="5" t="s">
        <v>3210</v>
      </c>
      <c r="BO7879" s="5" t="s">
        <v>13210</v>
      </c>
      <c r="BU7879" s="5" t="s">
        <v>13209</v>
      </c>
      <c r="BV7879" s="5" t="s">
        <v>3210</v>
      </c>
      <c r="BW7879" s="5" t="s">
        <v>13210</v>
      </c>
    </row>
    <row r="7880" spans="51:75" x14ac:dyDescent="0.3">
      <c r="AY7880" s="12" t="e">
        <f>VLOOKUP(C7880,#REF!, 2,FALSE)</f>
        <v>#REF!</v>
      </c>
      <c r="BM7880" s="5" t="s">
        <v>2288</v>
      </c>
      <c r="BN7880" s="5" t="s">
        <v>3210</v>
      </c>
      <c r="BO7880" s="5" t="s">
        <v>2394</v>
      </c>
      <c r="BU7880" s="5" t="s">
        <v>2288</v>
      </c>
      <c r="BV7880" s="5" t="s">
        <v>3210</v>
      </c>
      <c r="BW7880" s="5" t="s">
        <v>2394</v>
      </c>
    </row>
    <row r="7881" spans="51:75" x14ac:dyDescent="0.3">
      <c r="AY7881" s="12" t="e">
        <f>VLOOKUP(C7881,#REF!, 2,FALSE)</f>
        <v>#REF!</v>
      </c>
      <c r="BM7881" s="5" t="s">
        <v>13211</v>
      </c>
      <c r="BN7881" s="5" t="s">
        <v>844</v>
      </c>
      <c r="BO7881" s="5" t="s">
        <v>9036</v>
      </c>
      <c r="BU7881" s="5" t="s">
        <v>13211</v>
      </c>
      <c r="BV7881" s="5" t="s">
        <v>844</v>
      </c>
      <c r="BW7881" s="5" t="s">
        <v>9036</v>
      </c>
    </row>
    <row r="7882" spans="51:75" x14ac:dyDescent="0.3">
      <c r="AY7882" s="12" t="e">
        <f>VLOOKUP(C7882,#REF!, 2,FALSE)</f>
        <v>#REF!</v>
      </c>
      <c r="BM7882" s="5" t="s">
        <v>13212</v>
      </c>
      <c r="BN7882" s="5" t="s">
        <v>17000</v>
      </c>
      <c r="BO7882" s="5" t="s">
        <v>1067</v>
      </c>
      <c r="BU7882" s="5" t="s">
        <v>13212</v>
      </c>
      <c r="BV7882" s="5" t="s">
        <v>17000</v>
      </c>
      <c r="BW7882" s="5" t="s">
        <v>1067</v>
      </c>
    </row>
    <row r="7883" spans="51:75" x14ac:dyDescent="0.3">
      <c r="AY7883" s="12" t="e">
        <f>VLOOKUP(C7883,#REF!, 2,FALSE)</f>
        <v>#REF!</v>
      </c>
      <c r="BM7883" s="5" t="s">
        <v>13213</v>
      </c>
      <c r="BN7883" s="5" t="s">
        <v>17000</v>
      </c>
      <c r="BO7883" s="5" t="s">
        <v>10940</v>
      </c>
      <c r="BU7883" s="5" t="s">
        <v>13213</v>
      </c>
      <c r="BV7883" s="5" t="s">
        <v>17000</v>
      </c>
      <c r="BW7883" s="5" t="s">
        <v>10940</v>
      </c>
    </row>
    <row r="7884" spans="51:75" x14ac:dyDescent="0.3">
      <c r="AY7884" s="12" t="e">
        <f>VLOOKUP(C7884,#REF!, 2,FALSE)</f>
        <v>#REF!</v>
      </c>
      <c r="BM7884" s="5" t="s">
        <v>2289</v>
      </c>
      <c r="BN7884" s="5" t="s">
        <v>17000</v>
      </c>
      <c r="BO7884" s="5" t="s">
        <v>2795</v>
      </c>
      <c r="BU7884" s="5" t="s">
        <v>2289</v>
      </c>
      <c r="BV7884" s="5" t="s">
        <v>17000</v>
      </c>
      <c r="BW7884" s="5" t="s">
        <v>2795</v>
      </c>
    </row>
    <row r="7885" spans="51:75" x14ac:dyDescent="0.3">
      <c r="AY7885" s="12" t="e">
        <f>VLOOKUP(C7885,#REF!, 2,FALSE)</f>
        <v>#REF!</v>
      </c>
      <c r="BM7885" s="5" t="s">
        <v>13214</v>
      </c>
      <c r="BN7885" s="5" t="s">
        <v>1345</v>
      </c>
      <c r="BO7885" s="5" t="s">
        <v>10036</v>
      </c>
      <c r="BU7885" s="5" t="s">
        <v>13214</v>
      </c>
      <c r="BV7885" s="5" t="s">
        <v>1345</v>
      </c>
      <c r="BW7885" s="5" t="s">
        <v>10036</v>
      </c>
    </row>
    <row r="7886" spans="51:75" x14ac:dyDescent="0.3">
      <c r="AY7886" s="12" t="e">
        <f>VLOOKUP(C7886,#REF!, 2,FALSE)</f>
        <v>#REF!</v>
      </c>
      <c r="BM7886" s="5" t="s">
        <v>2290</v>
      </c>
      <c r="BN7886" s="5" t="s">
        <v>926</v>
      </c>
      <c r="BO7886" s="5" t="s">
        <v>13215</v>
      </c>
      <c r="BU7886" s="5" t="s">
        <v>2290</v>
      </c>
      <c r="BV7886" s="5" t="s">
        <v>926</v>
      </c>
      <c r="BW7886" s="5" t="s">
        <v>13215</v>
      </c>
    </row>
    <row r="7887" spans="51:75" x14ac:dyDescent="0.3">
      <c r="AY7887" s="12" t="e">
        <f>VLOOKUP(C7887,#REF!, 2,FALSE)</f>
        <v>#REF!</v>
      </c>
      <c r="BM7887" s="5" t="s">
        <v>2291</v>
      </c>
      <c r="BN7887" s="5" t="s">
        <v>929</v>
      </c>
      <c r="BO7887" s="5" t="s">
        <v>2986</v>
      </c>
      <c r="BU7887" s="5" t="s">
        <v>2291</v>
      </c>
      <c r="BV7887" s="5" t="s">
        <v>929</v>
      </c>
      <c r="BW7887" s="5" t="s">
        <v>2986</v>
      </c>
    </row>
    <row r="7888" spans="51:75" x14ac:dyDescent="0.3">
      <c r="AY7888" s="12" t="e">
        <f>VLOOKUP(C7888,#REF!, 2,FALSE)</f>
        <v>#REF!</v>
      </c>
      <c r="BM7888" s="5" t="s">
        <v>2292</v>
      </c>
      <c r="BN7888" s="5" t="s">
        <v>929</v>
      </c>
      <c r="BO7888" s="5" t="s">
        <v>2986</v>
      </c>
      <c r="BU7888" s="5" t="s">
        <v>2292</v>
      </c>
      <c r="BV7888" s="5" t="s">
        <v>929</v>
      </c>
      <c r="BW7888" s="5" t="s">
        <v>2986</v>
      </c>
    </row>
    <row r="7889" spans="51:75" x14ac:dyDescent="0.3">
      <c r="AY7889" s="12" t="e">
        <f>VLOOKUP(C7889,#REF!, 2,FALSE)</f>
        <v>#REF!</v>
      </c>
      <c r="BM7889" s="5" t="s">
        <v>13217</v>
      </c>
      <c r="BN7889" s="5" t="s">
        <v>621</v>
      </c>
      <c r="BO7889" s="5" t="s">
        <v>2986</v>
      </c>
      <c r="BU7889" s="5" t="s">
        <v>13217</v>
      </c>
      <c r="BV7889" s="5" t="s">
        <v>621</v>
      </c>
      <c r="BW7889" s="5" t="s">
        <v>2986</v>
      </c>
    </row>
    <row r="7890" spans="51:75" x14ac:dyDescent="0.3">
      <c r="AY7890" s="12" t="e">
        <f>VLOOKUP(C7890,#REF!, 2,FALSE)</f>
        <v>#REF!</v>
      </c>
      <c r="BM7890" s="5" t="s">
        <v>13218</v>
      </c>
      <c r="BN7890" s="5" t="s">
        <v>3210</v>
      </c>
      <c r="BO7890" s="5" t="s">
        <v>8877</v>
      </c>
      <c r="BU7890" s="5" t="s">
        <v>13218</v>
      </c>
      <c r="BV7890" s="5" t="s">
        <v>3210</v>
      </c>
      <c r="BW7890" s="5" t="s">
        <v>8877</v>
      </c>
    </row>
    <row r="7891" spans="51:75" x14ac:dyDescent="0.3">
      <c r="AY7891" s="12" t="e">
        <f>VLOOKUP(C7891,#REF!, 2,FALSE)</f>
        <v>#REF!</v>
      </c>
      <c r="BM7891" s="5" t="s">
        <v>13219</v>
      </c>
      <c r="BN7891" s="5" t="s">
        <v>621</v>
      </c>
      <c r="BO7891" s="5" t="s">
        <v>2986</v>
      </c>
      <c r="BU7891" s="5" t="s">
        <v>13219</v>
      </c>
      <c r="BV7891" s="5" t="s">
        <v>621</v>
      </c>
      <c r="BW7891" s="5" t="s">
        <v>2986</v>
      </c>
    </row>
    <row r="7892" spans="51:75" x14ac:dyDescent="0.3">
      <c r="AY7892" s="12" t="e">
        <f>VLOOKUP(C7892,#REF!, 2,FALSE)</f>
        <v>#REF!</v>
      </c>
      <c r="BM7892" s="5" t="s">
        <v>13220</v>
      </c>
      <c r="BN7892" s="5" t="s">
        <v>2982</v>
      </c>
      <c r="BO7892" s="5" t="s">
        <v>2072</v>
      </c>
      <c r="BU7892" s="5" t="s">
        <v>13220</v>
      </c>
      <c r="BV7892" s="5" t="s">
        <v>2982</v>
      </c>
      <c r="BW7892" s="5" t="s">
        <v>2072</v>
      </c>
    </row>
    <row r="7893" spans="51:75" x14ac:dyDescent="0.3">
      <c r="AY7893" s="12" t="e">
        <f>VLOOKUP(C7893,#REF!, 2,FALSE)</f>
        <v>#REF!</v>
      </c>
      <c r="BM7893" s="5" t="s">
        <v>13221</v>
      </c>
      <c r="BN7893" s="5" t="s">
        <v>17000</v>
      </c>
      <c r="BO7893" s="5" t="s">
        <v>2072</v>
      </c>
      <c r="BU7893" s="5" t="s">
        <v>13221</v>
      </c>
      <c r="BV7893" s="5" t="s">
        <v>17000</v>
      </c>
      <c r="BW7893" s="5" t="s">
        <v>2072</v>
      </c>
    </row>
    <row r="7894" spans="51:75" x14ac:dyDescent="0.3">
      <c r="AY7894" s="12" t="e">
        <f>VLOOKUP(C7894,#REF!, 2,FALSE)</f>
        <v>#REF!</v>
      </c>
      <c r="BM7894" s="5" t="s">
        <v>13222</v>
      </c>
      <c r="BN7894" s="5" t="s">
        <v>2986</v>
      </c>
      <c r="BO7894" s="5" t="s">
        <v>2986</v>
      </c>
      <c r="BU7894" s="5" t="s">
        <v>13222</v>
      </c>
      <c r="BV7894" s="5" t="s">
        <v>2986</v>
      </c>
      <c r="BW7894" s="5" t="s">
        <v>2986</v>
      </c>
    </row>
    <row r="7895" spans="51:75" x14ac:dyDescent="0.3">
      <c r="AY7895" s="12" t="e">
        <f>VLOOKUP(C7895,#REF!, 2,FALSE)</f>
        <v>#REF!</v>
      </c>
      <c r="BM7895" s="5" t="s">
        <v>2293</v>
      </c>
      <c r="BN7895" s="5" t="s">
        <v>17000</v>
      </c>
      <c r="BO7895" s="5" t="s">
        <v>8514</v>
      </c>
      <c r="BU7895" s="5" t="s">
        <v>2293</v>
      </c>
      <c r="BV7895" s="5" t="s">
        <v>17000</v>
      </c>
      <c r="BW7895" s="5" t="s">
        <v>8514</v>
      </c>
    </row>
    <row r="7896" spans="51:75" x14ac:dyDescent="0.3">
      <c r="AY7896" s="12" t="e">
        <f>VLOOKUP(C7896,#REF!, 2,FALSE)</f>
        <v>#REF!</v>
      </c>
      <c r="BM7896" s="5" t="s">
        <v>2294</v>
      </c>
      <c r="BN7896" s="5" t="s">
        <v>3050</v>
      </c>
      <c r="BO7896" s="5" t="s">
        <v>10020</v>
      </c>
      <c r="BU7896" s="5" t="s">
        <v>2294</v>
      </c>
      <c r="BV7896" s="5" t="s">
        <v>3050</v>
      </c>
      <c r="BW7896" s="5" t="s">
        <v>10020</v>
      </c>
    </row>
    <row r="7897" spans="51:75" x14ac:dyDescent="0.3">
      <c r="AY7897" s="12" t="e">
        <f>VLOOKUP(C7897,#REF!, 2,FALSE)</f>
        <v>#REF!</v>
      </c>
      <c r="BM7897" s="5" t="s">
        <v>2295</v>
      </c>
      <c r="BN7897" s="5" t="s">
        <v>2986</v>
      </c>
      <c r="BO7897" s="5" t="s">
        <v>1607</v>
      </c>
      <c r="BU7897" s="5" t="s">
        <v>2295</v>
      </c>
      <c r="BV7897" s="5" t="s">
        <v>2986</v>
      </c>
      <c r="BW7897" s="5" t="s">
        <v>1607</v>
      </c>
    </row>
    <row r="7898" spans="51:75" x14ac:dyDescent="0.3">
      <c r="AY7898" s="12" t="e">
        <f>VLOOKUP(C7898,#REF!, 2,FALSE)</f>
        <v>#REF!</v>
      </c>
      <c r="BM7898" s="5" t="s">
        <v>2296</v>
      </c>
      <c r="BN7898" s="5" t="s">
        <v>618</v>
      </c>
      <c r="BO7898" s="5" t="s">
        <v>2986</v>
      </c>
      <c r="BU7898" s="5" t="s">
        <v>2296</v>
      </c>
      <c r="BV7898" s="5" t="s">
        <v>618</v>
      </c>
      <c r="BW7898" s="5" t="s">
        <v>2986</v>
      </c>
    </row>
    <row r="7899" spans="51:75" x14ac:dyDescent="0.3">
      <c r="AY7899" s="12" t="e">
        <f>VLOOKUP(C7899,#REF!, 2,FALSE)</f>
        <v>#REF!</v>
      </c>
      <c r="BM7899" s="5" t="s">
        <v>2297</v>
      </c>
      <c r="BN7899" s="5" t="s">
        <v>618</v>
      </c>
      <c r="BO7899" s="5" t="s">
        <v>2986</v>
      </c>
      <c r="BU7899" s="5" t="s">
        <v>2297</v>
      </c>
      <c r="BV7899" s="5" t="s">
        <v>618</v>
      </c>
      <c r="BW7899" s="5" t="s">
        <v>2986</v>
      </c>
    </row>
    <row r="7900" spans="51:75" x14ac:dyDescent="0.3">
      <c r="AY7900" s="12" t="e">
        <f>VLOOKUP(C7900,#REF!, 2,FALSE)</f>
        <v>#REF!</v>
      </c>
      <c r="BM7900" s="5" t="s">
        <v>13224</v>
      </c>
      <c r="BN7900" s="5" t="s">
        <v>17000</v>
      </c>
      <c r="BO7900" s="5" t="s">
        <v>13225</v>
      </c>
      <c r="BU7900" s="5" t="s">
        <v>13224</v>
      </c>
      <c r="BV7900" s="5" t="s">
        <v>17000</v>
      </c>
      <c r="BW7900" s="5" t="s">
        <v>13225</v>
      </c>
    </row>
    <row r="7901" spans="51:75" x14ac:dyDescent="0.3">
      <c r="AY7901" s="12" t="e">
        <f>VLOOKUP(C7901,#REF!, 2,FALSE)</f>
        <v>#REF!</v>
      </c>
      <c r="BM7901" s="5" t="s">
        <v>13226</v>
      </c>
      <c r="BN7901" s="5" t="s">
        <v>783</v>
      </c>
      <c r="BO7901" s="5" t="s">
        <v>5295</v>
      </c>
      <c r="BU7901" s="5" t="s">
        <v>13226</v>
      </c>
      <c r="BV7901" s="5" t="s">
        <v>783</v>
      </c>
      <c r="BW7901" s="5" t="s">
        <v>5295</v>
      </c>
    </row>
    <row r="7902" spans="51:75" x14ac:dyDescent="0.3">
      <c r="AY7902" s="12" t="e">
        <f>VLOOKUP(C7902,#REF!, 2,FALSE)</f>
        <v>#REF!</v>
      </c>
      <c r="BM7902" s="5" t="s">
        <v>2307</v>
      </c>
      <c r="BN7902" s="5" t="s">
        <v>2982</v>
      </c>
      <c r="BO7902" s="5" t="s">
        <v>13227</v>
      </c>
      <c r="BU7902" s="5" t="s">
        <v>2307</v>
      </c>
      <c r="BV7902" s="5" t="s">
        <v>2982</v>
      </c>
      <c r="BW7902" s="5" t="s">
        <v>13227</v>
      </c>
    </row>
    <row r="7903" spans="51:75" x14ac:dyDescent="0.3">
      <c r="AY7903" s="12" t="e">
        <f>VLOOKUP(C7903,#REF!, 2,FALSE)</f>
        <v>#REF!</v>
      </c>
      <c r="BM7903" s="5" t="s">
        <v>13228</v>
      </c>
      <c r="BN7903" s="5" t="s">
        <v>1345</v>
      </c>
      <c r="BO7903" s="5" t="s">
        <v>13229</v>
      </c>
      <c r="BU7903" s="5" t="s">
        <v>13228</v>
      </c>
      <c r="BV7903" s="5" t="s">
        <v>1345</v>
      </c>
      <c r="BW7903" s="5" t="s">
        <v>13229</v>
      </c>
    </row>
    <row r="7904" spans="51:75" x14ac:dyDescent="0.3">
      <c r="AY7904" s="12" t="e">
        <f>VLOOKUP(C7904,#REF!, 2,FALSE)</f>
        <v>#REF!</v>
      </c>
      <c r="BM7904" s="5" t="s">
        <v>13230</v>
      </c>
      <c r="BN7904" s="5" t="s">
        <v>3210</v>
      </c>
      <c r="BO7904" s="5" t="s">
        <v>9255</v>
      </c>
      <c r="BU7904" s="5" t="s">
        <v>13230</v>
      </c>
      <c r="BV7904" s="5" t="s">
        <v>3210</v>
      </c>
      <c r="BW7904" s="5" t="s">
        <v>9255</v>
      </c>
    </row>
    <row r="7905" spans="51:75" x14ac:dyDescent="0.3">
      <c r="AY7905" s="12" t="e">
        <f>VLOOKUP(C7905,#REF!, 2,FALSE)</f>
        <v>#REF!</v>
      </c>
      <c r="BM7905" s="5" t="s">
        <v>13231</v>
      </c>
      <c r="BN7905" s="5" t="s">
        <v>3261</v>
      </c>
      <c r="BO7905" s="5" t="s">
        <v>9877</v>
      </c>
      <c r="BU7905" s="5" t="s">
        <v>13231</v>
      </c>
      <c r="BV7905" s="5" t="s">
        <v>3261</v>
      </c>
      <c r="BW7905" s="5" t="s">
        <v>9877</v>
      </c>
    </row>
    <row r="7906" spans="51:75" x14ac:dyDescent="0.3">
      <c r="AY7906" s="12" t="e">
        <f>VLOOKUP(C7906,#REF!, 2,FALSE)</f>
        <v>#REF!</v>
      </c>
      <c r="BM7906" s="5" t="s">
        <v>2308</v>
      </c>
      <c r="BN7906" s="5" t="s">
        <v>17002</v>
      </c>
      <c r="BO7906" s="5" t="s">
        <v>2383</v>
      </c>
      <c r="BU7906" s="5" t="s">
        <v>2308</v>
      </c>
      <c r="BV7906" s="5" t="s">
        <v>17002</v>
      </c>
      <c r="BW7906" s="5" t="s">
        <v>2383</v>
      </c>
    </row>
    <row r="7907" spans="51:75" x14ac:dyDescent="0.3">
      <c r="AY7907" s="12" t="e">
        <f>VLOOKUP(C7907,#REF!, 2,FALSE)</f>
        <v>#REF!</v>
      </c>
      <c r="BM7907" s="5" t="s">
        <v>2309</v>
      </c>
      <c r="BN7907" s="5" t="s">
        <v>2986</v>
      </c>
      <c r="BO7907" s="5" t="s">
        <v>3923</v>
      </c>
      <c r="BU7907" s="5" t="s">
        <v>2309</v>
      </c>
      <c r="BV7907" s="5" t="s">
        <v>2986</v>
      </c>
      <c r="BW7907" s="5" t="s">
        <v>3923</v>
      </c>
    </row>
    <row r="7908" spans="51:75" x14ac:dyDescent="0.3">
      <c r="AY7908" s="12" t="e">
        <f>VLOOKUP(C7908,#REF!, 2,FALSE)</f>
        <v>#REF!</v>
      </c>
      <c r="BM7908" s="5" t="s">
        <v>13232</v>
      </c>
      <c r="BN7908" s="5" t="s">
        <v>2986</v>
      </c>
      <c r="BO7908" s="5" t="s">
        <v>2986</v>
      </c>
      <c r="BU7908" s="5" t="s">
        <v>13232</v>
      </c>
      <c r="BV7908" s="5" t="s">
        <v>2986</v>
      </c>
      <c r="BW7908" s="5" t="s">
        <v>2986</v>
      </c>
    </row>
    <row r="7909" spans="51:75" x14ac:dyDescent="0.3">
      <c r="AY7909" s="12" t="e">
        <f>VLOOKUP(C7909,#REF!, 2,FALSE)</f>
        <v>#REF!</v>
      </c>
      <c r="BM7909" s="5" t="s">
        <v>13233</v>
      </c>
      <c r="BN7909" s="5" t="s">
        <v>2986</v>
      </c>
      <c r="BO7909" s="5" t="s">
        <v>2986</v>
      </c>
      <c r="BU7909" s="5" t="s">
        <v>13233</v>
      </c>
      <c r="BV7909" s="5" t="s">
        <v>2986</v>
      </c>
      <c r="BW7909" s="5" t="s">
        <v>2986</v>
      </c>
    </row>
    <row r="7910" spans="51:75" x14ac:dyDescent="0.3">
      <c r="AY7910" s="12" t="e">
        <f>VLOOKUP(C7910,#REF!, 2,FALSE)</f>
        <v>#REF!</v>
      </c>
      <c r="BM7910" s="5" t="s">
        <v>13234</v>
      </c>
      <c r="BN7910" s="5" t="s">
        <v>2986</v>
      </c>
      <c r="BO7910" s="5" t="s">
        <v>2986</v>
      </c>
      <c r="BU7910" s="5" t="s">
        <v>13234</v>
      </c>
      <c r="BV7910" s="5" t="s">
        <v>2986</v>
      </c>
      <c r="BW7910" s="5" t="s">
        <v>2986</v>
      </c>
    </row>
    <row r="7911" spans="51:75" x14ac:dyDescent="0.3">
      <c r="AY7911" s="12" t="e">
        <f>VLOOKUP(C7911,#REF!, 2,FALSE)</f>
        <v>#REF!</v>
      </c>
      <c r="BM7911" s="5" t="s">
        <v>13235</v>
      </c>
      <c r="BN7911" s="5" t="s">
        <v>3050</v>
      </c>
      <c r="BO7911" s="5" t="s">
        <v>1050</v>
      </c>
      <c r="BU7911" s="5" t="s">
        <v>13235</v>
      </c>
      <c r="BV7911" s="5" t="s">
        <v>3050</v>
      </c>
      <c r="BW7911" s="5" t="s">
        <v>1050</v>
      </c>
    </row>
    <row r="7912" spans="51:75" x14ac:dyDescent="0.3">
      <c r="AY7912" s="12" t="e">
        <f>VLOOKUP(C7912,#REF!, 2,FALSE)</f>
        <v>#REF!</v>
      </c>
      <c r="BM7912" s="5" t="s">
        <v>13236</v>
      </c>
      <c r="BN7912" s="5" t="s">
        <v>778</v>
      </c>
      <c r="BO7912" s="5" t="s">
        <v>11838</v>
      </c>
      <c r="BU7912" s="5" t="s">
        <v>13236</v>
      </c>
      <c r="BV7912" s="5" t="s">
        <v>778</v>
      </c>
      <c r="BW7912" s="5" t="s">
        <v>11838</v>
      </c>
    </row>
    <row r="7913" spans="51:75" x14ac:dyDescent="0.3">
      <c r="AY7913" s="12" t="e">
        <f>VLOOKUP(C7913,#REF!, 2,FALSE)</f>
        <v>#REF!</v>
      </c>
      <c r="BM7913" s="5" t="s">
        <v>13237</v>
      </c>
      <c r="BN7913" s="5" t="s">
        <v>2982</v>
      </c>
      <c r="BO7913" s="5" t="s">
        <v>9300</v>
      </c>
      <c r="BU7913" s="5" t="s">
        <v>13237</v>
      </c>
      <c r="BV7913" s="5" t="s">
        <v>2982</v>
      </c>
      <c r="BW7913" s="5" t="s">
        <v>9300</v>
      </c>
    </row>
    <row r="7914" spans="51:75" x14ac:dyDescent="0.3">
      <c r="AY7914" s="12" t="e">
        <f>VLOOKUP(C7914,#REF!, 2,FALSE)</f>
        <v>#REF!</v>
      </c>
      <c r="BM7914" s="5" t="s">
        <v>13238</v>
      </c>
      <c r="BN7914" s="5" t="s">
        <v>2982</v>
      </c>
      <c r="BO7914" s="5" t="s">
        <v>2694</v>
      </c>
      <c r="BU7914" s="5" t="s">
        <v>13238</v>
      </c>
      <c r="BV7914" s="5" t="s">
        <v>2982</v>
      </c>
      <c r="BW7914" s="5" t="s">
        <v>2694</v>
      </c>
    </row>
    <row r="7915" spans="51:75" x14ac:dyDescent="0.3">
      <c r="AY7915" s="12" t="e">
        <f>VLOOKUP(C7915,#REF!, 2,FALSE)</f>
        <v>#REF!</v>
      </c>
      <c r="BM7915" s="5" t="s">
        <v>13239</v>
      </c>
      <c r="BN7915" s="5" t="s">
        <v>790</v>
      </c>
      <c r="BO7915" s="5" t="s">
        <v>2986</v>
      </c>
      <c r="BU7915" s="5" t="s">
        <v>13239</v>
      </c>
      <c r="BV7915" s="5" t="s">
        <v>790</v>
      </c>
      <c r="BW7915" s="5" t="s">
        <v>2986</v>
      </c>
    </row>
    <row r="7916" spans="51:75" x14ac:dyDescent="0.3">
      <c r="AY7916" s="12" t="e">
        <f>VLOOKUP(C7916,#REF!, 2,FALSE)</f>
        <v>#REF!</v>
      </c>
      <c r="BM7916" s="5" t="s">
        <v>2310</v>
      </c>
      <c r="BN7916" s="5" t="s">
        <v>3210</v>
      </c>
      <c r="BO7916" s="5" t="s">
        <v>1911</v>
      </c>
      <c r="BU7916" s="5" t="s">
        <v>2310</v>
      </c>
      <c r="BV7916" s="5" t="s">
        <v>3210</v>
      </c>
      <c r="BW7916" s="5" t="s">
        <v>1911</v>
      </c>
    </row>
    <row r="7917" spans="51:75" x14ac:dyDescent="0.3">
      <c r="AY7917" s="12" t="e">
        <f>VLOOKUP(C7917,#REF!, 2,FALSE)</f>
        <v>#REF!</v>
      </c>
      <c r="BM7917" s="5" t="s">
        <v>13240</v>
      </c>
      <c r="BN7917" s="5" t="s">
        <v>706</v>
      </c>
      <c r="BO7917" s="5" t="s">
        <v>13241</v>
      </c>
      <c r="BU7917" s="5" t="s">
        <v>13240</v>
      </c>
      <c r="BV7917" s="5" t="s">
        <v>706</v>
      </c>
      <c r="BW7917" s="5" t="s">
        <v>13241</v>
      </c>
    </row>
    <row r="7918" spans="51:75" x14ac:dyDescent="0.3">
      <c r="AY7918" s="12" t="e">
        <f>VLOOKUP(C7918,#REF!, 2,FALSE)</f>
        <v>#REF!</v>
      </c>
      <c r="BM7918" s="5" t="s">
        <v>2311</v>
      </c>
      <c r="BN7918" s="5" t="s">
        <v>2982</v>
      </c>
      <c r="BO7918" s="5" t="s">
        <v>3109</v>
      </c>
      <c r="BU7918" s="5" t="s">
        <v>2311</v>
      </c>
      <c r="BV7918" s="5" t="s">
        <v>2982</v>
      </c>
      <c r="BW7918" s="5" t="s">
        <v>3109</v>
      </c>
    </row>
    <row r="7919" spans="51:75" x14ac:dyDescent="0.3">
      <c r="AY7919" s="12" t="e">
        <f>VLOOKUP(C7919,#REF!, 2,FALSE)</f>
        <v>#REF!</v>
      </c>
      <c r="BM7919" s="5" t="s">
        <v>377</v>
      </c>
      <c r="BN7919" s="5" t="s">
        <v>3210</v>
      </c>
      <c r="BO7919" s="5" t="s">
        <v>13242</v>
      </c>
      <c r="BU7919" s="5" t="s">
        <v>377</v>
      </c>
      <c r="BV7919" s="5" t="s">
        <v>3210</v>
      </c>
      <c r="BW7919" s="5" t="s">
        <v>13242</v>
      </c>
    </row>
    <row r="7920" spans="51:75" x14ac:dyDescent="0.3">
      <c r="AY7920" s="12" t="e">
        <f>VLOOKUP(C7920,#REF!, 2,FALSE)</f>
        <v>#REF!</v>
      </c>
      <c r="BM7920" s="5" t="s">
        <v>13244</v>
      </c>
      <c r="BN7920" s="5" t="s">
        <v>2982</v>
      </c>
      <c r="BO7920" s="5" t="s">
        <v>5178</v>
      </c>
      <c r="BU7920" s="5" t="s">
        <v>13244</v>
      </c>
      <c r="BV7920" s="5" t="s">
        <v>2982</v>
      </c>
      <c r="BW7920" s="5" t="s">
        <v>5178</v>
      </c>
    </row>
    <row r="7921" spans="51:75" x14ac:dyDescent="0.3">
      <c r="AY7921" s="12" t="e">
        <f>VLOOKUP(C7921,#REF!, 2,FALSE)</f>
        <v>#REF!</v>
      </c>
      <c r="BM7921" s="5" t="s">
        <v>2316</v>
      </c>
      <c r="BN7921" s="5" t="s">
        <v>1345</v>
      </c>
      <c r="BO7921" s="5" t="s">
        <v>2102</v>
      </c>
      <c r="BU7921" s="5" t="s">
        <v>2316</v>
      </c>
      <c r="BV7921" s="5" t="s">
        <v>1345</v>
      </c>
      <c r="BW7921" s="5" t="s">
        <v>2102</v>
      </c>
    </row>
    <row r="7922" spans="51:75" x14ac:dyDescent="0.3">
      <c r="AY7922" s="12" t="e">
        <f>VLOOKUP(C7922,#REF!, 2,FALSE)</f>
        <v>#REF!</v>
      </c>
      <c r="BM7922" s="5" t="s">
        <v>13245</v>
      </c>
      <c r="BN7922" s="5" t="s">
        <v>1345</v>
      </c>
      <c r="BO7922" s="5" t="s">
        <v>2102</v>
      </c>
      <c r="BU7922" s="5" t="s">
        <v>13245</v>
      </c>
      <c r="BV7922" s="5" t="s">
        <v>1345</v>
      </c>
      <c r="BW7922" s="5" t="s">
        <v>2102</v>
      </c>
    </row>
    <row r="7923" spans="51:75" x14ac:dyDescent="0.3">
      <c r="AY7923" s="12" t="e">
        <f>VLOOKUP(C7923,#REF!, 2,FALSE)</f>
        <v>#REF!</v>
      </c>
      <c r="BM7923" s="5" t="s">
        <v>13246</v>
      </c>
      <c r="BN7923" s="5" t="s">
        <v>3210</v>
      </c>
      <c r="BO7923" s="5" t="s">
        <v>10916</v>
      </c>
      <c r="BU7923" s="5" t="s">
        <v>13246</v>
      </c>
      <c r="BV7923" s="5" t="s">
        <v>3210</v>
      </c>
      <c r="BW7923" s="5" t="s">
        <v>10916</v>
      </c>
    </row>
    <row r="7924" spans="51:75" x14ac:dyDescent="0.3">
      <c r="AY7924" s="12" t="e">
        <f>VLOOKUP(C7924,#REF!, 2,FALSE)</f>
        <v>#REF!</v>
      </c>
      <c r="BM7924" s="5" t="s">
        <v>13247</v>
      </c>
      <c r="BN7924" s="5" t="s">
        <v>3261</v>
      </c>
      <c r="BO7924" s="5" t="s">
        <v>10982</v>
      </c>
      <c r="BU7924" s="5" t="s">
        <v>13247</v>
      </c>
      <c r="BV7924" s="5" t="s">
        <v>3261</v>
      </c>
      <c r="BW7924" s="5" t="s">
        <v>10982</v>
      </c>
    </row>
    <row r="7925" spans="51:75" x14ac:dyDescent="0.3">
      <c r="AY7925" s="12" t="e">
        <f>VLOOKUP(C7925,#REF!, 2,FALSE)</f>
        <v>#REF!</v>
      </c>
      <c r="BM7925" s="5" t="s">
        <v>373</v>
      </c>
      <c r="BN7925" s="5" t="s">
        <v>1142</v>
      </c>
      <c r="BO7925" s="5" t="s">
        <v>13248</v>
      </c>
      <c r="BU7925" s="5" t="s">
        <v>373</v>
      </c>
      <c r="BV7925" s="5" t="s">
        <v>1142</v>
      </c>
      <c r="BW7925" s="5" t="s">
        <v>13248</v>
      </c>
    </row>
    <row r="7926" spans="51:75" x14ac:dyDescent="0.3">
      <c r="AY7926" s="12" t="e">
        <f>VLOOKUP(C7926,#REF!, 2,FALSE)</f>
        <v>#REF!</v>
      </c>
      <c r="BM7926" s="5" t="s">
        <v>13249</v>
      </c>
      <c r="BN7926" s="5" t="s">
        <v>2982</v>
      </c>
      <c r="BO7926" s="5" t="s">
        <v>13248</v>
      </c>
      <c r="BU7926" s="5" t="s">
        <v>13249</v>
      </c>
      <c r="BV7926" s="5" t="s">
        <v>2982</v>
      </c>
      <c r="BW7926" s="5" t="s">
        <v>13248</v>
      </c>
    </row>
    <row r="7927" spans="51:75" x14ac:dyDescent="0.3">
      <c r="AY7927" s="12" t="e">
        <f>VLOOKUP(C7927,#REF!, 2,FALSE)</f>
        <v>#REF!</v>
      </c>
      <c r="BM7927" s="5" t="s">
        <v>13250</v>
      </c>
      <c r="BN7927" s="5" t="s">
        <v>3050</v>
      </c>
      <c r="BO7927" s="5" t="s">
        <v>13251</v>
      </c>
      <c r="BU7927" s="5" t="s">
        <v>13250</v>
      </c>
      <c r="BV7927" s="5" t="s">
        <v>3050</v>
      </c>
      <c r="BW7927" s="5" t="s">
        <v>13251</v>
      </c>
    </row>
    <row r="7928" spans="51:75" x14ac:dyDescent="0.3">
      <c r="AY7928" s="12" t="e">
        <f>VLOOKUP(C7928,#REF!, 2,FALSE)</f>
        <v>#REF!</v>
      </c>
      <c r="BM7928" s="5" t="s">
        <v>13252</v>
      </c>
      <c r="BN7928" s="5" t="s">
        <v>1345</v>
      </c>
      <c r="BO7928" s="5" t="s">
        <v>3804</v>
      </c>
      <c r="BU7928" s="5" t="s">
        <v>13252</v>
      </c>
      <c r="BV7928" s="5" t="s">
        <v>1345</v>
      </c>
      <c r="BW7928" s="5" t="s">
        <v>3804</v>
      </c>
    </row>
    <row r="7929" spans="51:75" x14ac:dyDescent="0.3">
      <c r="AY7929" s="12" t="e">
        <f>VLOOKUP(C7929,#REF!, 2,FALSE)</f>
        <v>#REF!</v>
      </c>
      <c r="BM7929" s="5" t="s">
        <v>13253</v>
      </c>
      <c r="BN7929" s="5" t="s">
        <v>2986</v>
      </c>
      <c r="BO7929" s="5" t="s">
        <v>2986</v>
      </c>
      <c r="BU7929" s="5" t="s">
        <v>13253</v>
      </c>
      <c r="BV7929" s="5" t="s">
        <v>2986</v>
      </c>
      <c r="BW7929" s="5" t="s">
        <v>2986</v>
      </c>
    </row>
    <row r="7930" spans="51:75" x14ac:dyDescent="0.3">
      <c r="AY7930" s="12" t="e">
        <f>VLOOKUP(C7930,#REF!, 2,FALSE)</f>
        <v>#REF!</v>
      </c>
      <c r="BM7930" s="5" t="s">
        <v>13254</v>
      </c>
      <c r="BN7930" s="5" t="s">
        <v>3210</v>
      </c>
      <c r="BO7930" s="5" t="s">
        <v>1607</v>
      </c>
      <c r="BU7930" s="5" t="s">
        <v>13254</v>
      </c>
      <c r="BV7930" s="5" t="s">
        <v>3210</v>
      </c>
      <c r="BW7930" s="5" t="s">
        <v>1607</v>
      </c>
    </row>
    <row r="7931" spans="51:75" x14ac:dyDescent="0.3">
      <c r="AY7931" s="12" t="e">
        <f>VLOOKUP(C7931,#REF!, 2,FALSE)</f>
        <v>#REF!</v>
      </c>
      <c r="BM7931" s="5" t="s">
        <v>2317</v>
      </c>
      <c r="BN7931" s="5" t="s">
        <v>3210</v>
      </c>
      <c r="BO7931" s="5" t="s">
        <v>1607</v>
      </c>
      <c r="BU7931" s="5" t="s">
        <v>2317</v>
      </c>
      <c r="BV7931" s="5" t="s">
        <v>3210</v>
      </c>
      <c r="BW7931" s="5" t="s">
        <v>1607</v>
      </c>
    </row>
    <row r="7932" spans="51:75" x14ac:dyDescent="0.3">
      <c r="AY7932" s="12" t="e">
        <f>VLOOKUP(C7932,#REF!, 2,FALSE)</f>
        <v>#REF!</v>
      </c>
      <c r="BM7932" s="5" t="s">
        <v>2318</v>
      </c>
      <c r="BN7932" s="5" t="s">
        <v>3210</v>
      </c>
      <c r="BO7932" s="5" t="s">
        <v>10916</v>
      </c>
      <c r="BU7932" s="5" t="s">
        <v>2318</v>
      </c>
      <c r="BV7932" s="5" t="s">
        <v>3210</v>
      </c>
      <c r="BW7932" s="5" t="s">
        <v>10916</v>
      </c>
    </row>
    <row r="7933" spans="51:75" x14ac:dyDescent="0.3">
      <c r="AY7933" s="12" t="e">
        <f>VLOOKUP(C7933,#REF!, 2,FALSE)</f>
        <v>#REF!</v>
      </c>
      <c r="BM7933" s="5" t="s">
        <v>13255</v>
      </c>
      <c r="BN7933" s="5" t="s">
        <v>781</v>
      </c>
      <c r="BO7933" s="5" t="s">
        <v>5635</v>
      </c>
      <c r="BU7933" s="5" t="s">
        <v>13255</v>
      </c>
      <c r="BV7933" s="5" t="s">
        <v>781</v>
      </c>
      <c r="BW7933" s="5" t="s">
        <v>5635</v>
      </c>
    </row>
    <row r="7934" spans="51:75" x14ac:dyDescent="0.3">
      <c r="AY7934" s="12" t="e">
        <f>VLOOKUP(C7934,#REF!, 2,FALSE)</f>
        <v>#REF!</v>
      </c>
      <c r="BM7934" s="5" t="s">
        <v>13256</v>
      </c>
      <c r="BN7934" s="5" t="s">
        <v>3050</v>
      </c>
      <c r="BO7934" s="5" t="s">
        <v>7164</v>
      </c>
      <c r="BU7934" s="5" t="s">
        <v>13256</v>
      </c>
      <c r="BV7934" s="5" t="s">
        <v>3050</v>
      </c>
      <c r="BW7934" s="5" t="s">
        <v>7164</v>
      </c>
    </row>
    <row r="7935" spans="51:75" x14ac:dyDescent="0.3">
      <c r="AY7935" s="12" t="e">
        <f>VLOOKUP(C7935,#REF!, 2,FALSE)</f>
        <v>#REF!</v>
      </c>
      <c r="BM7935" s="5" t="s">
        <v>2319</v>
      </c>
      <c r="BN7935" s="5" t="s">
        <v>3210</v>
      </c>
      <c r="BO7935" s="5" t="s">
        <v>1733</v>
      </c>
      <c r="BU7935" s="5" t="s">
        <v>2319</v>
      </c>
      <c r="BV7935" s="5" t="s">
        <v>3210</v>
      </c>
      <c r="BW7935" s="5" t="s">
        <v>1733</v>
      </c>
    </row>
    <row r="7936" spans="51:75" x14ac:dyDescent="0.3">
      <c r="AY7936" s="12" t="e">
        <f>VLOOKUP(C7936,#REF!, 2,FALSE)</f>
        <v>#REF!</v>
      </c>
      <c r="BM7936" s="5" t="s">
        <v>13257</v>
      </c>
      <c r="BN7936" s="5" t="s">
        <v>17000</v>
      </c>
      <c r="BO7936" s="5" t="s">
        <v>9493</v>
      </c>
      <c r="BU7936" s="5" t="s">
        <v>13257</v>
      </c>
      <c r="BV7936" s="5" t="s">
        <v>17000</v>
      </c>
      <c r="BW7936" s="5" t="s">
        <v>9493</v>
      </c>
    </row>
    <row r="7937" spans="51:75" x14ac:dyDescent="0.3">
      <c r="AY7937" s="12" t="e">
        <f>VLOOKUP(C7937,#REF!, 2,FALSE)</f>
        <v>#REF!</v>
      </c>
      <c r="BM7937" s="5" t="s">
        <v>13258</v>
      </c>
      <c r="BN7937" s="5" t="s">
        <v>3210</v>
      </c>
      <c r="BO7937" s="5" t="s">
        <v>8748</v>
      </c>
      <c r="BU7937" s="5" t="s">
        <v>13258</v>
      </c>
      <c r="BV7937" s="5" t="s">
        <v>3210</v>
      </c>
      <c r="BW7937" s="5" t="s">
        <v>8748</v>
      </c>
    </row>
    <row r="7938" spans="51:75" x14ac:dyDescent="0.3">
      <c r="AY7938" s="12" t="e">
        <f>VLOOKUP(C7938,#REF!, 2,FALSE)</f>
        <v>#REF!</v>
      </c>
      <c r="BM7938" s="5" t="s">
        <v>13259</v>
      </c>
      <c r="BN7938" s="5" t="s">
        <v>17000</v>
      </c>
      <c r="BO7938" s="5" t="s">
        <v>2427</v>
      </c>
      <c r="BU7938" s="5" t="s">
        <v>13259</v>
      </c>
      <c r="BV7938" s="5" t="s">
        <v>17000</v>
      </c>
      <c r="BW7938" s="5" t="s">
        <v>2427</v>
      </c>
    </row>
    <row r="7939" spans="51:75" x14ac:dyDescent="0.3">
      <c r="AY7939" s="12" t="e">
        <f>VLOOKUP(C7939,#REF!, 2,FALSE)</f>
        <v>#REF!</v>
      </c>
      <c r="BM7939" s="5" t="s">
        <v>13260</v>
      </c>
      <c r="BN7939" s="5" t="s">
        <v>1345</v>
      </c>
      <c r="BO7939" s="5" t="s">
        <v>5012</v>
      </c>
      <c r="BU7939" s="5" t="s">
        <v>13260</v>
      </c>
      <c r="BV7939" s="5" t="s">
        <v>1345</v>
      </c>
      <c r="BW7939" s="5" t="s">
        <v>5012</v>
      </c>
    </row>
    <row r="7940" spans="51:75" x14ac:dyDescent="0.3">
      <c r="AY7940" s="12" t="e">
        <f>VLOOKUP(C7940,#REF!, 2,FALSE)</f>
        <v>#REF!</v>
      </c>
      <c r="BM7940" s="5" t="s">
        <v>13262</v>
      </c>
      <c r="BN7940" s="5" t="s">
        <v>3210</v>
      </c>
      <c r="BO7940" s="5" t="s">
        <v>8831</v>
      </c>
      <c r="BU7940" s="5" t="s">
        <v>13262</v>
      </c>
      <c r="BV7940" s="5" t="s">
        <v>3210</v>
      </c>
      <c r="BW7940" s="5" t="s">
        <v>8831</v>
      </c>
    </row>
    <row r="7941" spans="51:75" x14ac:dyDescent="0.3">
      <c r="AY7941" s="12" t="e">
        <f>VLOOKUP(C7941,#REF!, 2,FALSE)</f>
        <v>#REF!</v>
      </c>
      <c r="BM7941" s="5" t="s">
        <v>13263</v>
      </c>
      <c r="BN7941" s="5" t="s">
        <v>2982</v>
      </c>
      <c r="BO7941" s="5" t="s">
        <v>8831</v>
      </c>
      <c r="BU7941" s="5" t="s">
        <v>13263</v>
      </c>
      <c r="BV7941" s="5" t="s">
        <v>2982</v>
      </c>
      <c r="BW7941" s="5" t="s">
        <v>8831</v>
      </c>
    </row>
    <row r="7942" spans="51:75" x14ac:dyDescent="0.3">
      <c r="AY7942" s="12" t="e">
        <f>VLOOKUP(C7942,#REF!, 2,FALSE)</f>
        <v>#REF!</v>
      </c>
      <c r="BM7942" s="5" t="s">
        <v>13264</v>
      </c>
      <c r="BN7942" s="5" t="s">
        <v>2982</v>
      </c>
      <c r="BO7942" s="5" t="s">
        <v>4092</v>
      </c>
      <c r="BU7942" s="5" t="s">
        <v>13264</v>
      </c>
      <c r="BV7942" s="5" t="s">
        <v>2982</v>
      </c>
      <c r="BW7942" s="5" t="s">
        <v>4092</v>
      </c>
    </row>
    <row r="7943" spans="51:75" x14ac:dyDescent="0.3">
      <c r="AY7943" s="12" t="e">
        <f>VLOOKUP(C7943,#REF!, 2,FALSE)</f>
        <v>#REF!</v>
      </c>
      <c r="BM7943" s="5" t="s">
        <v>13265</v>
      </c>
      <c r="BN7943" s="5" t="s">
        <v>3210</v>
      </c>
      <c r="BO7943" s="5" t="s">
        <v>8831</v>
      </c>
      <c r="BU7943" s="5" t="s">
        <v>13265</v>
      </c>
      <c r="BV7943" s="5" t="s">
        <v>3210</v>
      </c>
      <c r="BW7943" s="5" t="s">
        <v>8831</v>
      </c>
    </row>
    <row r="7944" spans="51:75" x14ac:dyDescent="0.3">
      <c r="AY7944" s="12" t="e">
        <f>VLOOKUP(C7944,#REF!, 2,FALSE)</f>
        <v>#REF!</v>
      </c>
      <c r="BM7944" s="5" t="s">
        <v>13266</v>
      </c>
      <c r="BN7944" s="5" t="s">
        <v>2982</v>
      </c>
      <c r="BO7944" s="5" t="s">
        <v>8831</v>
      </c>
      <c r="BU7944" s="5" t="s">
        <v>13266</v>
      </c>
      <c r="BV7944" s="5" t="s">
        <v>2982</v>
      </c>
      <c r="BW7944" s="5" t="s">
        <v>8831</v>
      </c>
    </row>
    <row r="7945" spans="51:75" x14ac:dyDescent="0.3">
      <c r="AY7945" s="12" t="e">
        <f>VLOOKUP(C7945,#REF!, 2,FALSE)</f>
        <v>#REF!</v>
      </c>
      <c r="BM7945" s="5" t="s">
        <v>13267</v>
      </c>
      <c r="BN7945" s="5" t="s">
        <v>3210</v>
      </c>
      <c r="BO7945" s="5" t="s">
        <v>8831</v>
      </c>
      <c r="BU7945" s="5" t="s">
        <v>13267</v>
      </c>
      <c r="BV7945" s="5" t="s">
        <v>3210</v>
      </c>
      <c r="BW7945" s="5" t="s">
        <v>8831</v>
      </c>
    </row>
    <row r="7946" spans="51:75" x14ac:dyDescent="0.3">
      <c r="AY7946" s="12" t="e">
        <f>VLOOKUP(C7946,#REF!, 2,FALSE)</f>
        <v>#REF!</v>
      </c>
      <c r="BM7946" s="5" t="s">
        <v>13268</v>
      </c>
      <c r="BN7946" s="5" t="s">
        <v>2982</v>
      </c>
      <c r="BO7946" s="5" t="s">
        <v>4502</v>
      </c>
      <c r="BU7946" s="5" t="s">
        <v>13268</v>
      </c>
      <c r="BV7946" s="5" t="s">
        <v>2982</v>
      </c>
      <c r="BW7946" s="5" t="s">
        <v>4502</v>
      </c>
    </row>
    <row r="7947" spans="51:75" x14ac:dyDescent="0.3">
      <c r="AY7947" s="12" t="e">
        <f>VLOOKUP(C7947,#REF!, 2,FALSE)</f>
        <v>#REF!</v>
      </c>
      <c r="BM7947" s="5" t="s">
        <v>2320</v>
      </c>
      <c r="BN7947" s="5" t="s">
        <v>3210</v>
      </c>
      <c r="BO7947" s="5" t="s">
        <v>13223</v>
      </c>
      <c r="BU7947" s="5" t="s">
        <v>2320</v>
      </c>
      <c r="BV7947" s="5" t="s">
        <v>3210</v>
      </c>
      <c r="BW7947" s="5" t="s">
        <v>13223</v>
      </c>
    </row>
    <row r="7948" spans="51:75" x14ac:dyDescent="0.3">
      <c r="AY7948" s="12" t="e">
        <f>VLOOKUP(C7948,#REF!, 2,FALSE)</f>
        <v>#REF!</v>
      </c>
      <c r="BM7948" s="5" t="s">
        <v>13269</v>
      </c>
      <c r="BN7948" s="5" t="s">
        <v>2986</v>
      </c>
      <c r="BO7948" s="5" t="s">
        <v>2986</v>
      </c>
      <c r="BU7948" s="5" t="s">
        <v>13269</v>
      </c>
      <c r="BV7948" s="5" t="s">
        <v>2986</v>
      </c>
      <c r="BW7948" s="5" t="s">
        <v>2986</v>
      </c>
    </row>
    <row r="7949" spans="51:75" x14ac:dyDescent="0.3">
      <c r="AY7949" s="12" t="e">
        <f>VLOOKUP(C7949,#REF!, 2,FALSE)</f>
        <v>#REF!</v>
      </c>
      <c r="BM7949" s="5" t="s">
        <v>13270</v>
      </c>
      <c r="BN7949" s="5" t="s">
        <v>2986</v>
      </c>
      <c r="BO7949" s="5" t="s">
        <v>2986</v>
      </c>
      <c r="BU7949" s="5" t="s">
        <v>13270</v>
      </c>
      <c r="BV7949" s="5" t="s">
        <v>2986</v>
      </c>
      <c r="BW7949" s="5" t="s">
        <v>2986</v>
      </c>
    </row>
    <row r="7950" spans="51:75" x14ac:dyDescent="0.3">
      <c r="AY7950" s="12" t="e">
        <f>VLOOKUP(C7950,#REF!, 2,FALSE)</f>
        <v>#REF!</v>
      </c>
      <c r="BM7950" s="5" t="s">
        <v>13271</v>
      </c>
      <c r="BN7950" s="5" t="s">
        <v>2986</v>
      </c>
      <c r="BO7950" s="5" t="s">
        <v>2986</v>
      </c>
      <c r="BU7950" s="5" t="s">
        <v>13271</v>
      </c>
      <c r="BV7950" s="5" t="s">
        <v>2986</v>
      </c>
      <c r="BW7950" s="5" t="s">
        <v>2986</v>
      </c>
    </row>
    <row r="7951" spans="51:75" x14ac:dyDescent="0.3">
      <c r="AY7951" s="12" t="e">
        <f>VLOOKUP(C7951,#REF!, 2,FALSE)</f>
        <v>#REF!</v>
      </c>
      <c r="BM7951" s="5" t="s">
        <v>13272</v>
      </c>
      <c r="BN7951" s="5" t="s">
        <v>2986</v>
      </c>
      <c r="BO7951" s="5" t="s">
        <v>2986</v>
      </c>
      <c r="BU7951" s="5" t="s">
        <v>13272</v>
      </c>
      <c r="BV7951" s="5" t="s">
        <v>2986</v>
      </c>
      <c r="BW7951" s="5" t="s">
        <v>2986</v>
      </c>
    </row>
    <row r="7952" spans="51:75" x14ac:dyDescent="0.3">
      <c r="AY7952" s="12" t="e">
        <f>VLOOKUP(C7952,#REF!, 2,FALSE)</f>
        <v>#REF!</v>
      </c>
      <c r="BM7952" s="5" t="s">
        <v>13273</v>
      </c>
      <c r="BN7952" s="5" t="s">
        <v>2986</v>
      </c>
      <c r="BO7952" s="5" t="s">
        <v>2986</v>
      </c>
      <c r="BU7952" s="5" t="s">
        <v>13273</v>
      </c>
      <c r="BV7952" s="5" t="s">
        <v>2986</v>
      </c>
      <c r="BW7952" s="5" t="s">
        <v>2986</v>
      </c>
    </row>
    <row r="7953" spans="51:75" x14ac:dyDescent="0.3">
      <c r="AY7953" s="12" t="e">
        <f>VLOOKUP(C7953,#REF!, 2,FALSE)</f>
        <v>#REF!</v>
      </c>
      <c r="BM7953" s="5" t="s">
        <v>13274</v>
      </c>
      <c r="BN7953" s="5" t="s">
        <v>2986</v>
      </c>
      <c r="BO7953" s="5" t="s">
        <v>2986</v>
      </c>
      <c r="BU7953" s="5" t="s">
        <v>13274</v>
      </c>
      <c r="BV7953" s="5" t="s">
        <v>2986</v>
      </c>
      <c r="BW7953" s="5" t="s">
        <v>2986</v>
      </c>
    </row>
    <row r="7954" spans="51:75" x14ac:dyDescent="0.3">
      <c r="AY7954" s="12" t="e">
        <f>VLOOKUP(C7954,#REF!, 2,FALSE)</f>
        <v>#REF!</v>
      </c>
      <c r="BM7954" s="5" t="s">
        <v>13275</v>
      </c>
      <c r="BN7954" s="5" t="s">
        <v>2986</v>
      </c>
      <c r="BO7954" s="5" t="s">
        <v>2986</v>
      </c>
      <c r="BU7954" s="5" t="s">
        <v>13275</v>
      </c>
      <c r="BV7954" s="5" t="s">
        <v>2986</v>
      </c>
      <c r="BW7954" s="5" t="s">
        <v>2986</v>
      </c>
    </row>
    <row r="7955" spans="51:75" x14ac:dyDescent="0.3">
      <c r="AY7955" s="12" t="e">
        <f>VLOOKUP(C7955,#REF!, 2,FALSE)</f>
        <v>#REF!</v>
      </c>
      <c r="BM7955" s="5" t="s">
        <v>13276</v>
      </c>
      <c r="BN7955" s="5" t="s">
        <v>2986</v>
      </c>
      <c r="BO7955" s="5" t="s">
        <v>2986</v>
      </c>
      <c r="BU7955" s="5" t="s">
        <v>13276</v>
      </c>
      <c r="BV7955" s="5" t="s">
        <v>2986</v>
      </c>
      <c r="BW7955" s="5" t="s">
        <v>2986</v>
      </c>
    </row>
    <row r="7956" spans="51:75" x14ac:dyDescent="0.3">
      <c r="AY7956" s="12" t="e">
        <f>VLOOKUP(C7956,#REF!, 2,FALSE)</f>
        <v>#REF!</v>
      </c>
      <c r="BM7956" s="5" t="s">
        <v>13277</v>
      </c>
      <c r="BN7956" s="5" t="s">
        <v>2986</v>
      </c>
      <c r="BO7956" s="5" t="s">
        <v>2986</v>
      </c>
      <c r="BU7956" s="5" t="s">
        <v>13277</v>
      </c>
      <c r="BV7956" s="5" t="s">
        <v>2986</v>
      </c>
      <c r="BW7956" s="5" t="s">
        <v>2986</v>
      </c>
    </row>
    <row r="7957" spans="51:75" x14ac:dyDescent="0.3">
      <c r="AY7957" s="12" t="e">
        <f>VLOOKUP(C7957,#REF!, 2,FALSE)</f>
        <v>#REF!</v>
      </c>
      <c r="BM7957" s="5" t="s">
        <v>13278</v>
      </c>
      <c r="BN7957" s="5" t="s">
        <v>2986</v>
      </c>
      <c r="BO7957" s="5" t="s">
        <v>2986</v>
      </c>
      <c r="BU7957" s="5" t="s">
        <v>13278</v>
      </c>
      <c r="BV7957" s="5" t="s">
        <v>2986</v>
      </c>
      <c r="BW7957" s="5" t="s">
        <v>2986</v>
      </c>
    </row>
    <row r="7958" spans="51:75" x14ac:dyDescent="0.3">
      <c r="AY7958" s="12" t="e">
        <f>VLOOKUP(C7958,#REF!, 2,FALSE)</f>
        <v>#REF!</v>
      </c>
      <c r="BM7958" s="5" t="s">
        <v>13279</v>
      </c>
      <c r="BN7958" s="5" t="s">
        <v>2986</v>
      </c>
      <c r="BO7958" s="5" t="s">
        <v>2986</v>
      </c>
      <c r="BU7958" s="5" t="s">
        <v>13279</v>
      </c>
      <c r="BV7958" s="5" t="s">
        <v>2986</v>
      </c>
      <c r="BW7958" s="5" t="s">
        <v>2986</v>
      </c>
    </row>
    <row r="7959" spans="51:75" x14ac:dyDescent="0.3">
      <c r="AY7959" s="12" t="e">
        <f>VLOOKUP(C7959,#REF!, 2,FALSE)</f>
        <v>#REF!</v>
      </c>
      <c r="BM7959" s="5" t="s">
        <v>13280</v>
      </c>
      <c r="BN7959" s="5" t="s">
        <v>2986</v>
      </c>
      <c r="BO7959" s="5" t="s">
        <v>2986</v>
      </c>
      <c r="BU7959" s="5" t="s">
        <v>13280</v>
      </c>
      <c r="BV7959" s="5" t="s">
        <v>2986</v>
      </c>
      <c r="BW7959" s="5" t="s">
        <v>2986</v>
      </c>
    </row>
    <row r="7960" spans="51:75" x14ac:dyDescent="0.3">
      <c r="AY7960" s="12" t="e">
        <f>VLOOKUP(C7960,#REF!, 2,FALSE)</f>
        <v>#REF!</v>
      </c>
      <c r="BM7960" s="5" t="s">
        <v>13281</v>
      </c>
      <c r="BN7960" s="5" t="s">
        <v>2986</v>
      </c>
      <c r="BO7960" s="5" t="s">
        <v>2986</v>
      </c>
      <c r="BU7960" s="5" t="s">
        <v>13281</v>
      </c>
      <c r="BV7960" s="5" t="s">
        <v>2986</v>
      </c>
      <c r="BW7960" s="5" t="s">
        <v>2986</v>
      </c>
    </row>
    <row r="7961" spans="51:75" x14ac:dyDescent="0.3">
      <c r="AY7961" s="12" t="e">
        <f>VLOOKUP(C7961,#REF!, 2,FALSE)</f>
        <v>#REF!</v>
      </c>
      <c r="BM7961" s="5" t="s">
        <v>13282</v>
      </c>
      <c r="BN7961" s="5" t="s">
        <v>2986</v>
      </c>
      <c r="BO7961" s="5" t="s">
        <v>2986</v>
      </c>
      <c r="BU7961" s="5" t="s">
        <v>13282</v>
      </c>
      <c r="BV7961" s="5" t="s">
        <v>2986</v>
      </c>
      <c r="BW7961" s="5" t="s">
        <v>2986</v>
      </c>
    </row>
    <row r="7962" spans="51:75" x14ac:dyDescent="0.3">
      <c r="AY7962" s="12" t="e">
        <f>VLOOKUP(C7962,#REF!, 2,FALSE)</f>
        <v>#REF!</v>
      </c>
      <c r="BM7962" s="5" t="s">
        <v>13283</v>
      </c>
      <c r="BN7962" s="5" t="s">
        <v>2986</v>
      </c>
      <c r="BO7962" s="5" t="s">
        <v>2986</v>
      </c>
      <c r="BU7962" s="5" t="s">
        <v>13283</v>
      </c>
      <c r="BV7962" s="5" t="s">
        <v>2986</v>
      </c>
      <c r="BW7962" s="5" t="s">
        <v>2986</v>
      </c>
    </row>
    <row r="7963" spans="51:75" x14ac:dyDescent="0.3">
      <c r="AY7963" s="12" t="e">
        <f>VLOOKUP(C7963,#REF!, 2,FALSE)</f>
        <v>#REF!</v>
      </c>
      <c r="BM7963" s="5" t="s">
        <v>13284</v>
      </c>
      <c r="BN7963" s="5" t="s">
        <v>2986</v>
      </c>
      <c r="BO7963" s="5" t="s">
        <v>2986</v>
      </c>
      <c r="BU7963" s="5" t="s">
        <v>13284</v>
      </c>
      <c r="BV7963" s="5" t="s">
        <v>2986</v>
      </c>
      <c r="BW7963" s="5" t="s">
        <v>2986</v>
      </c>
    </row>
    <row r="7964" spans="51:75" x14ac:dyDescent="0.3">
      <c r="AY7964" s="12" t="e">
        <f>VLOOKUP(C7964,#REF!, 2,FALSE)</f>
        <v>#REF!</v>
      </c>
      <c r="BM7964" s="5" t="s">
        <v>202</v>
      </c>
      <c r="BN7964" s="5" t="s">
        <v>3050</v>
      </c>
      <c r="BO7964" s="5" t="s">
        <v>1526</v>
      </c>
      <c r="BU7964" s="5" t="s">
        <v>202</v>
      </c>
      <c r="BV7964" s="5" t="s">
        <v>3050</v>
      </c>
      <c r="BW7964" s="5" t="s">
        <v>1526</v>
      </c>
    </row>
    <row r="7965" spans="51:75" x14ac:dyDescent="0.3">
      <c r="AY7965" s="12" t="e">
        <f>VLOOKUP(C7965,#REF!, 2,FALSE)</f>
        <v>#REF!</v>
      </c>
      <c r="BM7965" s="5" t="s">
        <v>13285</v>
      </c>
      <c r="BN7965" s="5" t="s">
        <v>17000</v>
      </c>
      <c r="BO7965" s="5" t="s">
        <v>1339</v>
      </c>
      <c r="BU7965" s="5" t="s">
        <v>13285</v>
      </c>
      <c r="BV7965" s="5" t="s">
        <v>17000</v>
      </c>
      <c r="BW7965" s="5" t="s">
        <v>1339</v>
      </c>
    </row>
    <row r="7966" spans="51:75" x14ac:dyDescent="0.3">
      <c r="AY7966" s="12" t="e">
        <f>VLOOKUP(C7966,#REF!, 2,FALSE)</f>
        <v>#REF!</v>
      </c>
      <c r="BM7966" s="5" t="s">
        <v>13287</v>
      </c>
      <c r="BN7966" s="5" t="s">
        <v>3050</v>
      </c>
      <c r="BO7966" s="5" t="s">
        <v>1203</v>
      </c>
      <c r="BU7966" s="5" t="s">
        <v>13287</v>
      </c>
      <c r="BV7966" s="5" t="s">
        <v>3050</v>
      </c>
      <c r="BW7966" s="5" t="s">
        <v>1203</v>
      </c>
    </row>
    <row r="7967" spans="51:75" x14ac:dyDescent="0.3">
      <c r="AY7967" s="12" t="e">
        <f>VLOOKUP(C7967,#REF!, 2,FALSE)</f>
        <v>#REF!</v>
      </c>
      <c r="BM7967" s="5" t="s">
        <v>13288</v>
      </c>
      <c r="BN7967" s="5" t="s">
        <v>865</v>
      </c>
      <c r="BO7967" s="5" t="s">
        <v>8895</v>
      </c>
      <c r="BU7967" s="5" t="s">
        <v>13288</v>
      </c>
      <c r="BV7967" s="5" t="s">
        <v>865</v>
      </c>
      <c r="BW7967" s="5" t="s">
        <v>8895</v>
      </c>
    </row>
    <row r="7968" spans="51:75" x14ac:dyDescent="0.3">
      <c r="AY7968" s="12" t="e">
        <f>VLOOKUP(C7968,#REF!, 2,FALSE)</f>
        <v>#REF!</v>
      </c>
      <c r="BM7968" s="5" t="s">
        <v>13289</v>
      </c>
      <c r="BN7968" s="5" t="s">
        <v>17000</v>
      </c>
      <c r="BO7968" s="5" t="s">
        <v>1523</v>
      </c>
      <c r="BU7968" s="5" t="s">
        <v>13289</v>
      </c>
      <c r="BV7968" s="5" t="s">
        <v>17000</v>
      </c>
      <c r="BW7968" s="5" t="s">
        <v>1523</v>
      </c>
    </row>
    <row r="7969" spans="51:75" x14ac:dyDescent="0.3">
      <c r="AY7969" s="12" t="e">
        <f>VLOOKUP(C7969,#REF!, 2,FALSE)</f>
        <v>#REF!</v>
      </c>
      <c r="BM7969" s="5" t="s">
        <v>13290</v>
      </c>
      <c r="BN7969" s="5" t="s">
        <v>2986</v>
      </c>
      <c r="BO7969" s="5" t="s">
        <v>13291</v>
      </c>
      <c r="BU7969" s="5" t="s">
        <v>13290</v>
      </c>
      <c r="BV7969" s="5" t="s">
        <v>2986</v>
      </c>
      <c r="BW7969" s="5" t="s">
        <v>13291</v>
      </c>
    </row>
    <row r="7970" spans="51:75" x14ac:dyDescent="0.3">
      <c r="AY7970" s="12" t="e">
        <f>VLOOKUP(C7970,#REF!, 2,FALSE)</f>
        <v>#REF!</v>
      </c>
      <c r="BM7970" s="5" t="s">
        <v>2321</v>
      </c>
      <c r="BN7970" s="5" t="s">
        <v>17000</v>
      </c>
      <c r="BO7970" s="5" t="s">
        <v>8263</v>
      </c>
      <c r="BU7970" s="5" t="s">
        <v>2321</v>
      </c>
      <c r="BV7970" s="5" t="s">
        <v>17000</v>
      </c>
      <c r="BW7970" s="5" t="s">
        <v>8263</v>
      </c>
    </row>
    <row r="7971" spans="51:75" x14ac:dyDescent="0.3">
      <c r="AY7971" s="12" t="e">
        <f>VLOOKUP(C7971,#REF!, 2,FALSE)</f>
        <v>#REF!</v>
      </c>
      <c r="BM7971" s="5" t="s">
        <v>13292</v>
      </c>
      <c r="BN7971" s="5" t="s">
        <v>3102</v>
      </c>
      <c r="BO7971" s="5" t="s">
        <v>2986</v>
      </c>
      <c r="BU7971" s="5" t="s">
        <v>13292</v>
      </c>
      <c r="BV7971" s="5" t="s">
        <v>3102</v>
      </c>
      <c r="BW7971" s="5" t="s">
        <v>2986</v>
      </c>
    </row>
    <row r="7972" spans="51:75" x14ac:dyDescent="0.3">
      <c r="AY7972" s="12" t="e">
        <f>VLOOKUP(C7972,#REF!, 2,FALSE)</f>
        <v>#REF!</v>
      </c>
      <c r="BM7972" s="5" t="s">
        <v>13293</v>
      </c>
      <c r="BN7972" s="5" t="s">
        <v>3102</v>
      </c>
      <c r="BO7972" s="5" t="s">
        <v>3555</v>
      </c>
      <c r="BU7972" s="5" t="s">
        <v>13293</v>
      </c>
      <c r="BV7972" s="5" t="s">
        <v>3102</v>
      </c>
      <c r="BW7972" s="5" t="s">
        <v>3555</v>
      </c>
    </row>
    <row r="7973" spans="51:75" x14ac:dyDescent="0.3">
      <c r="AY7973" s="12" t="e">
        <f>VLOOKUP(C7973,#REF!, 2,FALSE)</f>
        <v>#REF!</v>
      </c>
      <c r="BM7973" s="5" t="s">
        <v>13294</v>
      </c>
      <c r="BN7973" s="5" t="s">
        <v>3102</v>
      </c>
      <c r="BO7973" s="5" t="s">
        <v>2986</v>
      </c>
      <c r="BU7973" s="5" t="s">
        <v>13294</v>
      </c>
      <c r="BV7973" s="5" t="s">
        <v>3102</v>
      </c>
      <c r="BW7973" s="5" t="s">
        <v>2986</v>
      </c>
    </row>
    <row r="7974" spans="51:75" x14ac:dyDescent="0.3">
      <c r="AY7974" s="12" t="e">
        <f>VLOOKUP(C7974,#REF!, 2,FALSE)</f>
        <v>#REF!</v>
      </c>
      <c r="BM7974" s="5" t="s">
        <v>13295</v>
      </c>
      <c r="BN7974" s="5" t="s">
        <v>640</v>
      </c>
      <c r="BO7974" s="5" t="s">
        <v>2986</v>
      </c>
      <c r="BU7974" s="5" t="s">
        <v>13295</v>
      </c>
      <c r="BV7974" s="5" t="s">
        <v>640</v>
      </c>
      <c r="BW7974" s="5" t="s">
        <v>2986</v>
      </c>
    </row>
    <row r="7975" spans="51:75" x14ac:dyDescent="0.3">
      <c r="AY7975" s="12" t="e">
        <f>VLOOKUP(C7975,#REF!, 2,FALSE)</f>
        <v>#REF!</v>
      </c>
      <c r="BM7975" s="5" t="s">
        <v>13296</v>
      </c>
      <c r="BN7975" s="5" t="s">
        <v>1142</v>
      </c>
      <c r="BO7975" s="5" t="s">
        <v>6294</v>
      </c>
      <c r="BU7975" s="5" t="s">
        <v>13296</v>
      </c>
      <c r="BV7975" s="5" t="s">
        <v>1142</v>
      </c>
      <c r="BW7975" s="5" t="s">
        <v>6294</v>
      </c>
    </row>
    <row r="7976" spans="51:75" x14ac:dyDescent="0.3">
      <c r="AY7976" s="12" t="e">
        <f>VLOOKUP(C7976,#REF!, 2,FALSE)</f>
        <v>#REF!</v>
      </c>
      <c r="BM7976" s="5" t="s">
        <v>13297</v>
      </c>
      <c r="BN7976" s="5" t="s">
        <v>2986</v>
      </c>
      <c r="BO7976" s="5" t="s">
        <v>13298</v>
      </c>
      <c r="BU7976" s="5" t="s">
        <v>13297</v>
      </c>
      <c r="BV7976" s="5" t="s">
        <v>2986</v>
      </c>
      <c r="BW7976" s="5" t="s">
        <v>13298</v>
      </c>
    </row>
    <row r="7977" spans="51:75" x14ac:dyDescent="0.3">
      <c r="AY7977" s="12" t="e">
        <f>VLOOKUP(C7977,#REF!, 2,FALSE)</f>
        <v>#REF!</v>
      </c>
      <c r="BM7977" s="5" t="s">
        <v>13299</v>
      </c>
      <c r="BN7977" s="5" t="s">
        <v>2986</v>
      </c>
      <c r="BO7977" s="5" t="s">
        <v>2986</v>
      </c>
      <c r="BU7977" s="5" t="s">
        <v>13299</v>
      </c>
      <c r="BV7977" s="5" t="s">
        <v>2986</v>
      </c>
      <c r="BW7977" s="5" t="s">
        <v>2986</v>
      </c>
    </row>
    <row r="7978" spans="51:75" x14ac:dyDescent="0.3">
      <c r="AY7978" s="12" t="e">
        <f>VLOOKUP(C7978,#REF!, 2,FALSE)</f>
        <v>#REF!</v>
      </c>
      <c r="BM7978" s="5" t="s">
        <v>13300</v>
      </c>
      <c r="BN7978" s="5" t="s">
        <v>2986</v>
      </c>
      <c r="BO7978" s="5" t="s">
        <v>2986</v>
      </c>
      <c r="BU7978" s="5" t="s">
        <v>13300</v>
      </c>
      <c r="BV7978" s="5" t="s">
        <v>2986</v>
      </c>
      <c r="BW7978" s="5" t="s">
        <v>2986</v>
      </c>
    </row>
    <row r="7979" spans="51:75" x14ac:dyDescent="0.3">
      <c r="AY7979" s="12" t="e">
        <f>VLOOKUP(C7979,#REF!, 2,FALSE)</f>
        <v>#REF!</v>
      </c>
      <c r="BM7979" s="5" t="s">
        <v>13301</v>
      </c>
      <c r="BN7979" s="5" t="s">
        <v>2986</v>
      </c>
      <c r="BO7979" s="5" t="s">
        <v>2378</v>
      </c>
      <c r="BU7979" s="5" t="s">
        <v>13301</v>
      </c>
      <c r="BV7979" s="5" t="s">
        <v>2986</v>
      </c>
      <c r="BW7979" s="5" t="s">
        <v>2378</v>
      </c>
    </row>
    <row r="7980" spans="51:75" x14ac:dyDescent="0.3">
      <c r="AY7980" s="12" t="e">
        <f>VLOOKUP(C7980,#REF!, 2,FALSE)</f>
        <v>#REF!</v>
      </c>
      <c r="BM7980" s="5" t="s">
        <v>13302</v>
      </c>
      <c r="BN7980" s="5" t="s">
        <v>2986</v>
      </c>
      <c r="BO7980" s="5" t="s">
        <v>13303</v>
      </c>
      <c r="BU7980" s="5" t="s">
        <v>13302</v>
      </c>
      <c r="BV7980" s="5" t="s">
        <v>2986</v>
      </c>
      <c r="BW7980" s="5" t="s">
        <v>13303</v>
      </c>
    </row>
    <row r="7981" spans="51:75" x14ac:dyDescent="0.3">
      <c r="AY7981" s="12" t="e">
        <f>VLOOKUP(C7981,#REF!, 2,FALSE)</f>
        <v>#REF!</v>
      </c>
      <c r="BM7981" s="5" t="s">
        <v>13304</v>
      </c>
      <c r="BN7981" s="5" t="s">
        <v>2986</v>
      </c>
      <c r="BO7981" s="5" t="s">
        <v>3495</v>
      </c>
      <c r="BU7981" s="5" t="s">
        <v>13304</v>
      </c>
      <c r="BV7981" s="5" t="s">
        <v>2986</v>
      </c>
      <c r="BW7981" s="5" t="s">
        <v>3495</v>
      </c>
    </row>
    <row r="7982" spans="51:75" x14ac:dyDescent="0.3">
      <c r="AY7982" s="12" t="e">
        <f>VLOOKUP(C7982,#REF!, 2,FALSE)</f>
        <v>#REF!</v>
      </c>
      <c r="BM7982" s="5" t="s">
        <v>13305</v>
      </c>
      <c r="BN7982" s="5" t="s">
        <v>2986</v>
      </c>
      <c r="BO7982" s="5" t="s">
        <v>13306</v>
      </c>
      <c r="BU7982" s="5" t="s">
        <v>13305</v>
      </c>
      <c r="BV7982" s="5" t="s">
        <v>2986</v>
      </c>
      <c r="BW7982" s="5" t="s">
        <v>13306</v>
      </c>
    </row>
    <row r="7983" spans="51:75" x14ac:dyDescent="0.3">
      <c r="AY7983" s="12" t="e">
        <f>VLOOKUP(C7983,#REF!, 2,FALSE)</f>
        <v>#REF!</v>
      </c>
      <c r="BM7983" s="5" t="s">
        <v>13307</v>
      </c>
      <c r="BN7983" s="5" t="s">
        <v>2986</v>
      </c>
      <c r="BO7983" s="5" t="s">
        <v>867</v>
      </c>
      <c r="BU7983" s="5" t="s">
        <v>13307</v>
      </c>
      <c r="BV7983" s="5" t="s">
        <v>2986</v>
      </c>
      <c r="BW7983" s="5" t="s">
        <v>867</v>
      </c>
    </row>
    <row r="7984" spans="51:75" x14ac:dyDescent="0.3">
      <c r="AY7984" s="12" t="e">
        <f>VLOOKUP(C7984,#REF!, 2,FALSE)</f>
        <v>#REF!</v>
      </c>
      <c r="BM7984" s="5" t="s">
        <v>13308</v>
      </c>
      <c r="BN7984" s="5" t="s">
        <v>3010</v>
      </c>
      <c r="BO7984" s="5" t="s">
        <v>2986</v>
      </c>
      <c r="BU7984" s="5" t="s">
        <v>13308</v>
      </c>
      <c r="BV7984" s="5" t="s">
        <v>3010</v>
      </c>
      <c r="BW7984" s="5" t="s">
        <v>2986</v>
      </c>
    </row>
    <row r="7985" spans="51:75" x14ac:dyDescent="0.3">
      <c r="AY7985" s="12" t="e">
        <f>VLOOKUP(C7985,#REF!, 2,FALSE)</f>
        <v>#REF!</v>
      </c>
      <c r="BM7985" s="5" t="s">
        <v>13309</v>
      </c>
      <c r="BN7985" s="5" t="s">
        <v>670</v>
      </c>
      <c r="BO7985" s="5" t="s">
        <v>2986</v>
      </c>
      <c r="BU7985" s="5" t="s">
        <v>13309</v>
      </c>
      <c r="BV7985" s="5" t="s">
        <v>670</v>
      </c>
      <c r="BW7985" s="5" t="s">
        <v>2986</v>
      </c>
    </row>
    <row r="7986" spans="51:75" x14ac:dyDescent="0.3">
      <c r="AY7986" s="12" t="e">
        <f>VLOOKUP(C7986,#REF!, 2,FALSE)</f>
        <v>#REF!</v>
      </c>
      <c r="BM7986" s="5" t="s">
        <v>13310</v>
      </c>
      <c r="BN7986" s="5" t="s">
        <v>2986</v>
      </c>
      <c r="BO7986" s="5" t="s">
        <v>2986</v>
      </c>
      <c r="BU7986" s="5" t="s">
        <v>13310</v>
      </c>
      <c r="BV7986" s="5" t="s">
        <v>2986</v>
      </c>
      <c r="BW7986" s="5" t="s">
        <v>2986</v>
      </c>
    </row>
    <row r="7987" spans="51:75" x14ac:dyDescent="0.3">
      <c r="AY7987" s="12" t="e">
        <f>VLOOKUP(C7987,#REF!, 2,FALSE)</f>
        <v>#REF!</v>
      </c>
      <c r="BM7987" s="5" t="s">
        <v>13311</v>
      </c>
      <c r="BN7987" s="5" t="s">
        <v>615</v>
      </c>
      <c r="BO7987" s="5" t="s">
        <v>10917</v>
      </c>
      <c r="BU7987" s="5" t="s">
        <v>13311</v>
      </c>
      <c r="BV7987" s="5" t="s">
        <v>615</v>
      </c>
      <c r="BW7987" s="5" t="s">
        <v>10917</v>
      </c>
    </row>
    <row r="7988" spans="51:75" x14ac:dyDescent="0.3">
      <c r="AY7988" s="12" t="e">
        <f>VLOOKUP(C7988,#REF!, 2,FALSE)</f>
        <v>#REF!</v>
      </c>
      <c r="BM7988" s="5" t="s">
        <v>13312</v>
      </c>
      <c r="BN7988" s="5" t="s">
        <v>2986</v>
      </c>
      <c r="BO7988" s="5" t="s">
        <v>8891</v>
      </c>
      <c r="BU7988" s="5" t="s">
        <v>13312</v>
      </c>
      <c r="BV7988" s="5" t="s">
        <v>2986</v>
      </c>
      <c r="BW7988" s="5" t="s">
        <v>8891</v>
      </c>
    </row>
    <row r="7989" spans="51:75" x14ac:dyDescent="0.3">
      <c r="AY7989" s="12" t="e">
        <f>VLOOKUP(C7989,#REF!, 2,FALSE)</f>
        <v>#REF!</v>
      </c>
      <c r="BM7989" s="5" t="s">
        <v>13313</v>
      </c>
      <c r="BN7989" s="5" t="s">
        <v>17000</v>
      </c>
      <c r="BO7989" s="5" t="s">
        <v>2986</v>
      </c>
      <c r="BU7989" s="5" t="s">
        <v>13313</v>
      </c>
      <c r="BV7989" s="5" t="s">
        <v>17000</v>
      </c>
      <c r="BW7989" s="5" t="s">
        <v>2986</v>
      </c>
    </row>
    <row r="7990" spans="51:75" x14ac:dyDescent="0.3">
      <c r="AY7990" s="12" t="e">
        <f>VLOOKUP(C7990,#REF!, 2,FALSE)</f>
        <v>#REF!</v>
      </c>
      <c r="BM7990" s="5" t="s">
        <v>13314</v>
      </c>
      <c r="BN7990" s="5" t="s">
        <v>17000</v>
      </c>
      <c r="BO7990" s="5" t="s">
        <v>13315</v>
      </c>
      <c r="BU7990" s="5" t="s">
        <v>13314</v>
      </c>
      <c r="BV7990" s="5" t="s">
        <v>17000</v>
      </c>
      <c r="BW7990" s="5" t="s">
        <v>13315</v>
      </c>
    </row>
    <row r="7991" spans="51:75" x14ac:dyDescent="0.3">
      <c r="AY7991" s="12" t="e">
        <f>VLOOKUP(C7991,#REF!, 2,FALSE)</f>
        <v>#REF!</v>
      </c>
      <c r="BM7991" s="5" t="s">
        <v>13316</v>
      </c>
      <c r="BN7991" s="5" t="s">
        <v>2986</v>
      </c>
      <c r="BO7991" s="5" t="s">
        <v>2986</v>
      </c>
      <c r="BU7991" s="5" t="s">
        <v>13316</v>
      </c>
      <c r="BV7991" s="5" t="s">
        <v>2986</v>
      </c>
      <c r="BW7991" s="5" t="s">
        <v>2986</v>
      </c>
    </row>
    <row r="7992" spans="51:75" x14ac:dyDescent="0.3">
      <c r="AY7992" s="12" t="e">
        <f>VLOOKUP(C7992,#REF!, 2,FALSE)</f>
        <v>#REF!</v>
      </c>
      <c r="BM7992" s="5" t="s">
        <v>13317</v>
      </c>
      <c r="BN7992" s="5" t="s">
        <v>2986</v>
      </c>
      <c r="BO7992" s="5" t="s">
        <v>1289</v>
      </c>
      <c r="BU7992" s="5" t="s">
        <v>13317</v>
      </c>
      <c r="BV7992" s="5" t="s">
        <v>2986</v>
      </c>
      <c r="BW7992" s="5" t="s">
        <v>1289</v>
      </c>
    </row>
    <row r="7993" spans="51:75" x14ac:dyDescent="0.3">
      <c r="AY7993" s="12" t="e">
        <f>VLOOKUP(C7993,#REF!, 2,FALSE)</f>
        <v>#REF!</v>
      </c>
      <c r="BM7993" s="5" t="s">
        <v>13318</v>
      </c>
      <c r="BN7993" s="5" t="s">
        <v>2986</v>
      </c>
      <c r="BO7993" s="5" t="s">
        <v>1215</v>
      </c>
      <c r="BU7993" s="5" t="s">
        <v>13318</v>
      </c>
      <c r="BV7993" s="5" t="s">
        <v>2986</v>
      </c>
      <c r="BW7993" s="5" t="s">
        <v>1215</v>
      </c>
    </row>
    <row r="7994" spans="51:75" x14ac:dyDescent="0.3">
      <c r="AY7994" s="12" t="e">
        <f>VLOOKUP(C7994,#REF!, 2,FALSE)</f>
        <v>#REF!</v>
      </c>
      <c r="BM7994" s="5" t="s">
        <v>13319</v>
      </c>
      <c r="BN7994" s="5" t="s">
        <v>3050</v>
      </c>
      <c r="BO7994" s="5" t="s">
        <v>13320</v>
      </c>
      <c r="BU7994" s="5" t="s">
        <v>13319</v>
      </c>
      <c r="BV7994" s="5" t="s">
        <v>3050</v>
      </c>
      <c r="BW7994" s="5" t="s">
        <v>13320</v>
      </c>
    </row>
    <row r="7995" spans="51:75" x14ac:dyDescent="0.3">
      <c r="AY7995" s="12" t="e">
        <f>VLOOKUP(C7995,#REF!, 2,FALSE)</f>
        <v>#REF!</v>
      </c>
      <c r="BM7995" s="5" t="s">
        <v>13321</v>
      </c>
      <c r="BN7995" s="5" t="s">
        <v>2986</v>
      </c>
      <c r="BO7995" s="5" t="s">
        <v>2986</v>
      </c>
      <c r="BU7995" s="5" t="s">
        <v>13321</v>
      </c>
      <c r="BV7995" s="5" t="s">
        <v>2986</v>
      </c>
      <c r="BW7995" s="5" t="s">
        <v>2986</v>
      </c>
    </row>
    <row r="7996" spans="51:75" x14ac:dyDescent="0.3">
      <c r="AY7996" s="12" t="e">
        <f>VLOOKUP(C7996,#REF!, 2,FALSE)</f>
        <v>#REF!</v>
      </c>
      <c r="BM7996" s="5" t="s">
        <v>13322</v>
      </c>
      <c r="BN7996" s="5" t="s">
        <v>1142</v>
      </c>
      <c r="BO7996" s="5" t="s">
        <v>5025</v>
      </c>
      <c r="BU7996" s="5" t="s">
        <v>13322</v>
      </c>
      <c r="BV7996" s="5" t="s">
        <v>1142</v>
      </c>
      <c r="BW7996" s="5" t="s">
        <v>5025</v>
      </c>
    </row>
    <row r="7997" spans="51:75" x14ac:dyDescent="0.3">
      <c r="AY7997" s="12" t="e">
        <f>VLOOKUP(C7997,#REF!, 2,FALSE)</f>
        <v>#REF!</v>
      </c>
      <c r="BM7997" s="5" t="s">
        <v>13323</v>
      </c>
      <c r="BN7997" s="5" t="s">
        <v>2986</v>
      </c>
      <c r="BO7997" s="5" t="s">
        <v>4868</v>
      </c>
      <c r="BU7997" s="5" t="s">
        <v>13323</v>
      </c>
      <c r="BV7997" s="5" t="s">
        <v>2986</v>
      </c>
      <c r="BW7997" s="5" t="s">
        <v>4868</v>
      </c>
    </row>
    <row r="7998" spans="51:75" x14ac:dyDescent="0.3">
      <c r="AY7998" s="12" t="e">
        <f>VLOOKUP(C7998,#REF!, 2,FALSE)</f>
        <v>#REF!</v>
      </c>
      <c r="BM7998" s="5" t="s">
        <v>13324</v>
      </c>
      <c r="BN7998" s="5" t="s">
        <v>2986</v>
      </c>
      <c r="BO7998" s="5" t="s">
        <v>13325</v>
      </c>
      <c r="BU7998" s="5" t="s">
        <v>13324</v>
      </c>
      <c r="BV7998" s="5" t="s">
        <v>2986</v>
      </c>
      <c r="BW7998" s="5" t="s">
        <v>13325</v>
      </c>
    </row>
    <row r="7999" spans="51:75" x14ac:dyDescent="0.3">
      <c r="AY7999" s="12" t="e">
        <f>VLOOKUP(C7999,#REF!, 2,FALSE)</f>
        <v>#REF!</v>
      </c>
      <c r="BM7999" s="5" t="s">
        <v>2322</v>
      </c>
      <c r="BN7999" s="5" t="s">
        <v>2986</v>
      </c>
      <c r="BO7999" s="5" t="s">
        <v>1497</v>
      </c>
      <c r="BU7999" s="5" t="s">
        <v>2322</v>
      </c>
      <c r="BV7999" s="5" t="s">
        <v>2986</v>
      </c>
      <c r="BW7999" s="5" t="s">
        <v>1497</v>
      </c>
    </row>
    <row r="8000" spans="51:75" x14ac:dyDescent="0.3">
      <c r="AY8000" s="12" t="e">
        <f>VLOOKUP(C8000,#REF!, 2,FALSE)</f>
        <v>#REF!</v>
      </c>
      <c r="BM8000" s="5" t="s">
        <v>13326</v>
      </c>
      <c r="BN8000" s="5" t="s">
        <v>17002</v>
      </c>
      <c r="BO8000" s="5" t="s">
        <v>5090</v>
      </c>
      <c r="BU8000" s="5" t="s">
        <v>13326</v>
      </c>
      <c r="BV8000" s="5" t="s">
        <v>17002</v>
      </c>
      <c r="BW8000" s="5" t="s">
        <v>5090</v>
      </c>
    </row>
    <row r="8001" spans="51:75" x14ac:dyDescent="0.3">
      <c r="AY8001" s="12" t="e">
        <f>VLOOKUP(C8001,#REF!, 2,FALSE)</f>
        <v>#REF!</v>
      </c>
      <c r="BM8001" s="5" t="s">
        <v>185</v>
      </c>
      <c r="BN8001" s="5" t="s">
        <v>2986</v>
      </c>
      <c r="BO8001" s="5" t="s">
        <v>2059</v>
      </c>
      <c r="BU8001" s="5" t="s">
        <v>185</v>
      </c>
      <c r="BV8001" s="5" t="s">
        <v>2986</v>
      </c>
      <c r="BW8001" s="5" t="s">
        <v>2059</v>
      </c>
    </row>
    <row r="8002" spans="51:75" x14ac:dyDescent="0.3">
      <c r="AY8002" s="12" t="e">
        <f>VLOOKUP(C8002,#REF!, 2,FALSE)</f>
        <v>#REF!</v>
      </c>
      <c r="BM8002" s="5" t="s">
        <v>13327</v>
      </c>
      <c r="BN8002" s="5" t="s">
        <v>2986</v>
      </c>
      <c r="BO8002" s="5" t="s">
        <v>13328</v>
      </c>
      <c r="BU8002" s="5" t="s">
        <v>13327</v>
      </c>
      <c r="BV8002" s="5" t="s">
        <v>2986</v>
      </c>
      <c r="BW8002" s="5" t="s">
        <v>13328</v>
      </c>
    </row>
    <row r="8003" spans="51:75" x14ac:dyDescent="0.3">
      <c r="AY8003" s="12" t="e">
        <f>VLOOKUP(C8003,#REF!, 2,FALSE)</f>
        <v>#REF!</v>
      </c>
      <c r="BM8003" s="5" t="s">
        <v>13329</v>
      </c>
      <c r="BN8003" s="5" t="s">
        <v>2986</v>
      </c>
      <c r="BO8003" s="5" t="s">
        <v>1730</v>
      </c>
      <c r="BU8003" s="5" t="s">
        <v>13329</v>
      </c>
      <c r="BV8003" s="5" t="s">
        <v>2986</v>
      </c>
      <c r="BW8003" s="5" t="s">
        <v>1730</v>
      </c>
    </row>
    <row r="8004" spans="51:75" x14ac:dyDescent="0.3">
      <c r="AY8004" s="12" t="e">
        <f>VLOOKUP(C8004,#REF!, 2,FALSE)</f>
        <v>#REF!</v>
      </c>
      <c r="BM8004" s="5" t="s">
        <v>13330</v>
      </c>
      <c r="BN8004" s="5" t="s">
        <v>2986</v>
      </c>
      <c r="BO8004" s="5" t="s">
        <v>13331</v>
      </c>
      <c r="BU8004" s="5" t="s">
        <v>13330</v>
      </c>
      <c r="BV8004" s="5" t="s">
        <v>2986</v>
      </c>
      <c r="BW8004" s="5" t="s">
        <v>13331</v>
      </c>
    </row>
    <row r="8005" spans="51:75" x14ac:dyDescent="0.3">
      <c r="AY8005" s="12" t="e">
        <f>VLOOKUP(C8005,#REF!, 2,FALSE)</f>
        <v>#REF!</v>
      </c>
      <c r="BM8005" s="5" t="s">
        <v>13332</v>
      </c>
      <c r="BN8005" s="5" t="s">
        <v>2986</v>
      </c>
      <c r="BO8005" s="5" t="s">
        <v>13333</v>
      </c>
      <c r="BU8005" s="5" t="s">
        <v>13332</v>
      </c>
      <c r="BV8005" s="5" t="s">
        <v>2986</v>
      </c>
      <c r="BW8005" s="5" t="s">
        <v>13333</v>
      </c>
    </row>
    <row r="8006" spans="51:75" x14ac:dyDescent="0.3">
      <c r="AY8006" s="12" t="e">
        <f>VLOOKUP(C8006,#REF!, 2,FALSE)</f>
        <v>#REF!</v>
      </c>
      <c r="BM8006" s="5" t="s">
        <v>13334</v>
      </c>
      <c r="BN8006" s="5" t="s">
        <v>2986</v>
      </c>
      <c r="BO8006" s="5" t="s">
        <v>1595</v>
      </c>
      <c r="BU8006" s="5" t="s">
        <v>13334</v>
      </c>
      <c r="BV8006" s="5" t="s">
        <v>2986</v>
      </c>
      <c r="BW8006" s="5" t="s">
        <v>1595</v>
      </c>
    </row>
    <row r="8007" spans="51:75" x14ac:dyDescent="0.3">
      <c r="AY8007" s="12" t="e">
        <f>VLOOKUP(C8007,#REF!, 2,FALSE)</f>
        <v>#REF!</v>
      </c>
      <c r="BM8007" s="5" t="s">
        <v>13335</v>
      </c>
      <c r="BN8007" s="5" t="s">
        <v>2986</v>
      </c>
      <c r="BO8007" s="5" t="s">
        <v>13336</v>
      </c>
      <c r="BU8007" s="5" t="s">
        <v>13335</v>
      </c>
      <c r="BV8007" s="5" t="s">
        <v>2986</v>
      </c>
      <c r="BW8007" s="5" t="s">
        <v>13336</v>
      </c>
    </row>
    <row r="8008" spans="51:75" x14ac:dyDescent="0.3">
      <c r="AY8008" s="12" t="e">
        <f>VLOOKUP(C8008,#REF!, 2,FALSE)</f>
        <v>#REF!</v>
      </c>
      <c r="BM8008" s="5" t="s">
        <v>13337</v>
      </c>
      <c r="BN8008" s="5" t="s">
        <v>2986</v>
      </c>
      <c r="BO8008" s="5" t="s">
        <v>13338</v>
      </c>
      <c r="BU8008" s="5" t="s">
        <v>13337</v>
      </c>
      <c r="BV8008" s="5" t="s">
        <v>2986</v>
      </c>
      <c r="BW8008" s="5" t="s">
        <v>13338</v>
      </c>
    </row>
    <row r="8009" spans="51:75" x14ac:dyDescent="0.3">
      <c r="AY8009" s="12" t="e">
        <f>VLOOKUP(C8009,#REF!, 2,FALSE)</f>
        <v>#REF!</v>
      </c>
      <c r="BM8009" s="5" t="s">
        <v>13339</v>
      </c>
      <c r="BN8009" s="5" t="s">
        <v>2986</v>
      </c>
      <c r="BO8009" s="5" t="s">
        <v>2986</v>
      </c>
      <c r="BU8009" s="5" t="s">
        <v>13339</v>
      </c>
      <c r="BV8009" s="5" t="s">
        <v>2986</v>
      </c>
      <c r="BW8009" s="5" t="s">
        <v>2986</v>
      </c>
    </row>
    <row r="8010" spans="51:75" x14ac:dyDescent="0.3">
      <c r="AY8010" s="12" t="e">
        <f>VLOOKUP(C8010,#REF!, 2,FALSE)</f>
        <v>#REF!</v>
      </c>
      <c r="BM8010" s="5" t="s">
        <v>13340</v>
      </c>
      <c r="BN8010" s="5" t="s">
        <v>2986</v>
      </c>
      <c r="BO8010" s="5" t="s">
        <v>2986</v>
      </c>
      <c r="BU8010" s="5" t="s">
        <v>13340</v>
      </c>
      <c r="BV8010" s="5" t="s">
        <v>2986</v>
      </c>
      <c r="BW8010" s="5" t="s">
        <v>2986</v>
      </c>
    </row>
    <row r="8011" spans="51:75" x14ac:dyDescent="0.3">
      <c r="AY8011" s="12" t="e">
        <f>VLOOKUP(C8011,#REF!, 2,FALSE)</f>
        <v>#REF!</v>
      </c>
      <c r="BM8011" s="5" t="s">
        <v>13341</v>
      </c>
      <c r="BN8011" s="5" t="s">
        <v>802</v>
      </c>
      <c r="BO8011" s="5" t="s">
        <v>1498</v>
      </c>
      <c r="BU8011" s="5" t="s">
        <v>13341</v>
      </c>
      <c r="BV8011" s="5" t="s">
        <v>802</v>
      </c>
      <c r="BW8011" s="5" t="s">
        <v>1498</v>
      </c>
    </row>
    <row r="8012" spans="51:75" x14ac:dyDescent="0.3">
      <c r="AY8012" s="12" t="e">
        <f>VLOOKUP(C8012,#REF!, 2,FALSE)</f>
        <v>#REF!</v>
      </c>
      <c r="BM8012" s="5" t="s">
        <v>2323</v>
      </c>
      <c r="BN8012" s="5" t="s">
        <v>665</v>
      </c>
      <c r="BO8012" s="5" t="s">
        <v>2363</v>
      </c>
      <c r="BU8012" s="5" t="s">
        <v>2323</v>
      </c>
      <c r="BV8012" s="5" t="s">
        <v>665</v>
      </c>
      <c r="BW8012" s="5" t="s">
        <v>2363</v>
      </c>
    </row>
    <row r="8013" spans="51:75" x14ac:dyDescent="0.3">
      <c r="AY8013" s="12" t="e">
        <f>VLOOKUP(C8013,#REF!, 2,FALSE)</f>
        <v>#REF!</v>
      </c>
      <c r="BM8013" s="5" t="s">
        <v>13342</v>
      </c>
      <c r="BN8013" s="5" t="s">
        <v>2986</v>
      </c>
      <c r="BO8013" s="5" t="s">
        <v>2986</v>
      </c>
      <c r="BU8013" s="5" t="s">
        <v>13342</v>
      </c>
      <c r="BV8013" s="5" t="s">
        <v>2986</v>
      </c>
      <c r="BW8013" s="5" t="s">
        <v>2986</v>
      </c>
    </row>
    <row r="8014" spans="51:75" x14ac:dyDescent="0.3">
      <c r="AY8014" s="12" t="e">
        <f>VLOOKUP(C8014,#REF!, 2,FALSE)</f>
        <v>#REF!</v>
      </c>
      <c r="BM8014" s="5" t="s">
        <v>13343</v>
      </c>
      <c r="BN8014" s="5" t="s">
        <v>642</v>
      </c>
      <c r="BO8014" s="5" t="s">
        <v>791</v>
      </c>
      <c r="BU8014" s="5" t="s">
        <v>13343</v>
      </c>
      <c r="BV8014" s="5" t="s">
        <v>642</v>
      </c>
      <c r="BW8014" s="5" t="s">
        <v>791</v>
      </c>
    </row>
    <row r="8015" spans="51:75" x14ac:dyDescent="0.3">
      <c r="AY8015" s="12" t="e">
        <f>VLOOKUP(C8015,#REF!, 2,FALSE)</f>
        <v>#REF!</v>
      </c>
      <c r="BM8015" s="5" t="s">
        <v>2324</v>
      </c>
      <c r="BN8015" s="5" t="s">
        <v>2986</v>
      </c>
      <c r="BO8015" s="5" t="s">
        <v>13344</v>
      </c>
      <c r="BU8015" s="5" t="s">
        <v>2324</v>
      </c>
      <c r="BV8015" s="5" t="s">
        <v>2986</v>
      </c>
      <c r="BW8015" s="5" t="s">
        <v>13344</v>
      </c>
    </row>
    <row r="8016" spans="51:75" x14ac:dyDescent="0.3">
      <c r="AY8016" s="12" t="e">
        <f>VLOOKUP(C8016,#REF!, 2,FALSE)</f>
        <v>#REF!</v>
      </c>
      <c r="BM8016" s="5" t="s">
        <v>13345</v>
      </c>
      <c r="BN8016" s="5" t="s">
        <v>2986</v>
      </c>
      <c r="BO8016" s="5" t="s">
        <v>624</v>
      </c>
      <c r="BU8016" s="5" t="s">
        <v>13345</v>
      </c>
      <c r="BV8016" s="5" t="s">
        <v>2986</v>
      </c>
      <c r="BW8016" s="5" t="s">
        <v>624</v>
      </c>
    </row>
    <row r="8017" spans="51:75" x14ac:dyDescent="0.3">
      <c r="AY8017" s="12" t="e">
        <f>VLOOKUP(C8017,#REF!, 2,FALSE)</f>
        <v>#REF!</v>
      </c>
      <c r="BM8017" s="5" t="s">
        <v>13346</v>
      </c>
      <c r="BN8017" s="5" t="s">
        <v>697</v>
      </c>
      <c r="BO8017" s="5" t="s">
        <v>1014</v>
      </c>
      <c r="BU8017" s="5" t="s">
        <v>13346</v>
      </c>
      <c r="BV8017" s="5" t="s">
        <v>697</v>
      </c>
      <c r="BW8017" s="5" t="s">
        <v>1014</v>
      </c>
    </row>
    <row r="8018" spans="51:75" x14ac:dyDescent="0.3">
      <c r="AY8018" s="12" t="e">
        <f>VLOOKUP(C8018,#REF!, 2,FALSE)</f>
        <v>#REF!</v>
      </c>
      <c r="BM8018" s="5" t="s">
        <v>13347</v>
      </c>
      <c r="BN8018" s="5" t="s">
        <v>2986</v>
      </c>
      <c r="BO8018" s="5" t="s">
        <v>4349</v>
      </c>
      <c r="BU8018" s="5" t="s">
        <v>13347</v>
      </c>
      <c r="BV8018" s="5" t="s">
        <v>2986</v>
      </c>
      <c r="BW8018" s="5" t="s">
        <v>4349</v>
      </c>
    </row>
    <row r="8019" spans="51:75" x14ac:dyDescent="0.3">
      <c r="AY8019" s="12" t="e">
        <f>VLOOKUP(C8019,#REF!, 2,FALSE)</f>
        <v>#REF!</v>
      </c>
      <c r="BM8019" s="5" t="s">
        <v>2325</v>
      </c>
      <c r="BN8019" s="5" t="s">
        <v>915</v>
      </c>
      <c r="BO8019" s="5" t="s">
        <v>1619</v>
      </c>
      <c r="BU8019" s="5" t="s">
        <v>2325</v>
      </c>
      <c r="BV8019" s="5" t="s">
        <v>915</v>
      </c>
      <c r="BW8019" s="5" t="s">
        <v>1619</v>
      </c>
    </row>
    <row r="8020" spans="51:75" x14ac:dyDescent="0.3">
      <c r="AY8020" s="12" t="e">
        <f>VLOOKUP(C8020,#REF!, 2,FALSE)</f>
        <v>#REF!</v>
      </c>
      <c r="BM8020" s="5" t="s">
        <v>13349</v>
      </c>
      <c r="BN8020" s="5" t="s">
        <v>615</v>
      </c>
      <c r="BO8020" s="5" t="s">
        <v>3540</v>
      </c>
      <c r="BU8020" s="5" t="s">
        <v>13349</v>
      </c>
      <c r="BV8020" s="5" t="s">
        <v>615</v>
      </c>
      <c r="BW8020" s="5" t="s">
        <v>3540</v>
      </c>
    </row>
    <row r="8021" spans="51:75" x14ac:dyDescent="0.3">
      <c r="AY8021" s="12" t="e">
        <f>VLOOKUP(C8021,#REF!, 2,FALSE)</f>
        <v>#REF!</v>
      </c>
      <c r="BM8021" s="5" t="s">
        <v>13350</v>
      </c>
      <c r="BN8021" s="5" t="s">
        <v>2986</v>
      </c>
      <c r="BO8021" s="5" t="s">
        <v>2314</v>
      </c>
      <c r="BU8021" s="5" t="s">
        <v>13350</v>
      </c>
      <c r="BV8021" s="5" t="s">
        <v>2986</v>
      </c>
      <c r="BW8021" s="5" t="s">
        <v>2314</v>
      </c>
    </row>
    <row r="8022" spans="51:75" x14ac:dyDescent="0.3">
      <c r="AY8022" s="12" t="e">
        <f>VLOOKUP(C8022,#REF!, 2,FALSE)</f>
        <v>#REF!</v>
      </c>
      <c r="BM8022" s="5" t="s">
        <v>13351</v>
      </c>
      <c r="BN8022" s="5" t="s">
        <v>2986</v>
      </c>
      <c r="BO8022" s="5" t="s">
        <v>2171</v>
      </c>
      <c r="BU8022" s="5" t="s">
        <v>13351</v>
      </c>
      <c r="BV8022" s="5" t="s">
        <v>2986</v>
      </c>
      <c r="BW8022" s="5" t="s">
        <v>2171</v>
      </c>
    </row>
    <row r="8023" spans="51:75" x14ac:dyDescent="0.3">
      <c r="AY8023" s="12" t="e">
        <f>VLOOKUP(C8023,#REF!, 2,FALSE)</f>
        <v>#REF!</v>
      </c>
      <c r="BM8023" s="5" t="s">
        <v>13352</v>
      </c>
      <c r="BN8023" s="5" t="s">
        <v>2986</v>
      </c>
      <c r="BO8023" s="5" t="s">
        <v>912</v>
      </c>
      <c r="BU8023" s="5" t="s">
        <v>13352</v>
      </c>
      <c r="BV8023" s="5" t="s">
        <v>2986</v>
      </c>
      <c r="BW8023" s="5" t="s">
        <v>912</v>
      </c>
    </row>
    <row r="8024" spans="51:75" x14ac:dyDescent="0.3">
      <c r="AY8024" s="12" t="e">
        <f>VLOOKUP(C8024,#REF!, 2,FALSE)</f>
        <v>#REF!</v>
      </c>
      <c r="BM8024" s="5" t="s">
        <v>13353</v>
      </c>
      <c r="BN8024" s="5" t="s">
        <v>2986</v>
      </c>
      <c r="BO8024" s="5" t="s">
        <v>13354</v>
      </c>
      <c r="BU8024" s="5" t="s">
        <v>13353</v>
      </c>
      <c r="BV8024" s="5" t="s">
        <v>2986</v>
      </c>
      <c r="BW8024" s="5" t="s">
        <v>13354</v>
      </c>
    </row>
    <row r="8025" spans="51:75" x14ac:dyDescent="0.3">
      <c r="AY8025" s="12" t="e">
        <f>VLOOKUP(C8025,#REF!, 2,FALSE)</f>
        <v>#REF!</v>
      </c>
      <c r="BM8025" s="5" t="s">
        <v>13355</v>
      </c>
      <c r="BN8025" s="5" t="s">
        <v>2986</v>
      </c>
      <c r="BO8025" s="5" t="s">
        <v>2986</v>
      </c>
      <c r="BU8025" s="5" t="s">
        <v>13355</v>
      </c>
      <c r="BV8025" s="5" t="s">
        <v>2986</v>
      </c>
      <c r="BW8025" s="5" t="s">
        <v>2986</v>
      </c>
    </row>
    <row r="8026" spans="51:75" x14ac:dyDescent="0.3">
      <c r="AY8026" s="12" t="e">
        <f>VLOOKUP(C8026,#REF!, 2,FALSE)</f>
        <v>#REF!</v>
      </c>
      <c r="BM8026" s="5" t="s">
        <v>13356</v>
      </c>
      <c r="BN8026" s="5" t="s">
        <v>17000</v>
      </c>
      <c r="BO8026" s="5" t="s">
        <v>5863</v>
      </c>
      <c r="BU8026" s="5" t="s">
        <v>13356</v>
      </c>
      <c r="BV8026" s="5" t="s">
        <v>17000</v>
      </c>
      <c r="BW8026" s="5" t="s">
        <v>5863</v>
      </c>
    </row>
    <row r="8027" spans="51:75" x14ac:dyDescent="0.3">
      <c r="AY8027" s="12" t="e">
        <f>VLOOKUP(C8027,#REF!, 2,FALSE)</f>
        <v>#REF!</v>
      </c>
      <c r="BM8027" s="5" t="s">
        <v>13357</v>
      </c>
      <c r="BN8027" s="5" t="s">
        <v>2986</v>
      </c>
      <c r="BO8027" s="5" t="s">
        <v>2749</v>
      </c>
      <c r="BU8027" s="5" t="s">
        <v>13357</v>
      </c>
      <c r="BV8027" s="5" t="s">
        <v>2986</v>
      </c>
      <c r="BW8027" s="5" t="s">
        <v>2749</v>
      </c>
    </row>
    <row r="8028" spans="51:75" x14ac:dyDescent="0.3">
      <c r="AY8028" s="12" t="e">
        <f>VLOOKUP(C8028,#REF!, 2,FALSE)</f>
        <v>#REF!</v>
      </c>
      <c r="BM8028" s="5" t="s">
        <v>13358</v>
      </c>
      <c r="BN8028" s="5" t="s">
        <v>2986</v>
      </c>
      <c r="BO8028" s="5" t="s">
        <v>2367</v>
      </c>
      <c r="BU8028" s="5" t="s">
        <v>13358</v>
      </c>
      <c r="BV8028" s="5" t="s">
        <v>2986</v>
      </c>
      <c r="BW8028" s="5" t="s">
        <v>2367</v>
      </c>
    </row>
    <row r="8029" spans="51:75" x14ac:dyDescent="0.3">
      <c r="AY8029" s="12" t="e">
        <f>VLOOKUP(C8029,#REF!, 2,FALSE)</f>
        <v>#REF!</v>
      </c>
      <c r="BM8029" s="5" t="s">
        <v>13359</v>
      </c>
      <c r="BN8029" s="5" t="s">
        <v>699</v>
      </c>
      <c r="BO8029" s="5" t="s">
        <v>13360</v>
      </c>
      <c r="BU8029" s="5" t="s">
        <v>13359</v>
      </c>
      <c r="BV8029" s="5" t="s">
        <v>699</v>
      </c>
      <c r="BW8029" s="5" t="s">
        <v>13360</v>
      </c>
    </row>
    <row r="8030" spans="51:75" x14ac:dyDescent="0.3">
      <c r="AY8030" s="12" t="e">
        <f>VLOOKUP(C8030,#REF!, 2,FALSE)</f>
        <v>#REF!</v>
      </c>
      <c r="BM8030" s="5" t="s">
        <v>2326</v>
      </c>
      <c r="BN8030" s="5" t="s">
        <v>697</v>
      </c>
      <c r="BO8030" s="5" t="s">
        <v>7511</v>
      </c>
      <c r="BU8030" s="5" t="s">
        <v>2326</v>
      </c>
      <c r="BV8030" s="5" t="s">
        <v>697</v>
      </c>
      <c r="BW8030" s="5" t="s">
        <v>7511</v>
      </c>
    </row>
    <row r="8031" spans="51:75" x14ac:dyDescent="0.3">
      <c r="AY8031" s="12" t="e">
        <f>VLOOKUP(C8031,#REF!, 2,FALSE)</f>
        <v>#REF!</v>
      </c>
      <c r="BM8031" s="5" t="s">
        <v>13361</v>
      </c>
      <c r="BN8031" s="5" t="s">
        <v>2986</v>
      </c>
      <c r="BO8031" s="5" t="s">
        <v>2986</v>
      </c>
      <c r="BU8031" s="5" t="s">
        <v>13361</v>
      </c>
      <c r="BV8031" s="5" t="s">
        <v>2986</v>
      </c>
      <c r="BW8031" s="5" t="s">
        <v>2986</v>
      </c>
    </row>
    <row r="8032" spans="51:75" x14ac:dyDescent="0.3">
      <c r="AY8032" s="12" t="e">
        <f>VLOOKUP(C8032,#REF!, 2,FALSE)</f>
        <v>#REF!</v>
      </c>
      <c r="BM8032" s="5" t="s">
        <v>2327</v>
      </c>
      <c r="BN8032" s="5" t="s">
        <v>2986</v>
      </c>
      <c r="BO8032" s="5" t="s">
        <v>13362</v>
      </c>
      <c r="BU8032" s="5" t="s">
        <v>2327</v>
      </c>
      <c r="BV8032" s="5" t="s">
        <v>2986</v>
      </c>
      <c r="BW8032" s="5" t="s">
        <v>13362</v>
      </c>
    </row>
    <row r="8033" spans="51:75" x14ac:dyDescent="0.3">
      <c r="AY8033" s="12" t="e">
        <f>VLOOKUP(C8033,#REF!, 2,FALSE)</f>
        <v>#REF!</v>
      </c>
      <c r="BM8033" s="5" t="s">
        <v>2328</v>
      </c>
      <c r="BN8033" s="5" t="s">
        <v>2986</v>
      </c>
      <c r="BO8033" s="5" t="s">
        <v>13364</v>
      </c>
      <c r="BU8033" s="5" t="s">
        <v>2328</v>
      </c>
      <c r="BV8033" s="5" t="s">
        <v>2986</v>
      </c>
      <c r="BW8033" s="5" t="s">
        <v>13364</v>
      </c>
    </row>
    <row r="8034" spans="51:75" x14ac:dyDescent="0.3">
      <c r="AY8034" s="12" t="e">
        <f>VLOOKUP(C8034,#REF!, 2,FALSE)</f>
        <v>#REF!</v>
      </c>
      <c r="BM8034" s="5" t="s">
        <v>13365</v>
      </c>
      <c r="BN8034" s="5" t="s">
        <v>2986</v>
      </c>
      <c r="BO8034" s="5" t="s">
        <v>1227</v>
      </c>
      <c r="BU8034" s="5" t="s">
        <v>13365</v>
      </c>
      <c r="BV8034" s="5" t="s">
        <v>2986</v>
      </c>
      <c r="BW8034" s="5" t="s">
        <v>1227</v>
      </c>
    </row>
    <row r="8035" spans="51:75" x14ac:dyDescent="0.3">
      <c r="AY8035" s="12" t="e">
        <f>VLOOKUP(C8035,#REF!, 2,FALSE)</f>
        <v>#REF!</v>
      </c>
      <c r="BM8035" s="5" t="s">
        <v>13366</v>
      </c>
      <c r="BN8035" s="5" t="s">
        <v>2986</v>
      </c>
      <c r="BO8035" s="5" t="s">
        <v>2986</v>
      </c>
      <c r="BU8035" s="5" t="s">
        <v>13366</v>
      </c>
      <c r="BV8035" s="5" t="s">
        <v>2986</v>
      </c>
      <c r="BW8035" s="5" t="s">
        <v>2986</v>
      </c>
    </row>
    <row r="8036" spans="51:75" x14ac:dyDescent="0.3">
      <c r="AY8036" s="12" t="e">
        <f>VLOOKUP(C8036,#REF!, 2,FALSE)</f>
        <v>#REF!</v>
      </c>
      <c r="BM8036" s="5" t="s">
        <v>2329</v>
      </c>
      <c r="BN8036" s="5" t="s">
        <v>2986</v>
      </c>
      <c r="BO8036" s="5" t="s">
        <v>2364</v>
      </c>
      <c r="BU8036" s="5" t="s">
        <v>2329</v>
      </c>
      <c r="BV8036" s="5" t="s">
        <v>2986</v>
      </c>
      <c r="BW8036" s="5" t="s">
        <v>2364</v>
      </c>
    </row>
    <row r="8037" spans="51:75" x14ac:dyDescent="0.3">
      <c r="AY8037" s="12" t="e">
        <f>VLOOKUP(C8037,#REF!, 2,FALSE)</f>
        <v>#REF!</v>
      </c>
      <c r="BM8037" s="5" t="s">
        <v>13367</v>
      </c>
      <c r="BN8037" s="5" t="s">
        <v>2986</v>
      </c>
      <c r="BO8037" s="5" t="s">
        <v>13368</v>
      </c>
      <c r="BU8037" s="5" t="s">
        <v>13367</v>
      </c>
      <c r="BV8037" s="5" t="s">
        <v>2986</v>
      </c>
      <c r="BW8037" s="5" t="s">
        <v>13368</v>
      </c>
    </row>
    <row r="8038" spans="51:75" x14ac:dyDescent="0.3">
      <c r="AY8038" s="12" t="e">
        <f>VLOOKUP(C8038,#REF!, 2,FALSE)</f>
        <v>#REF!</v>
      </c>
      <c r="BM8038" s="5" t="s">
        <v>13369</v>
      </c>
      <c r="BN8038" s="5" t="s">
        <v>2986</v>
      </c>
      <c r="BO8038" s="5" t="s">
        <v>13370</v>
      </c>
      <c r="BU8038" s="5" t="s">
        <v>13369</v>
      </c>
      <c r="BV8038" s="5" t="s">
        <v>2986</v>
      </c>
      <c r="BW8038" s="5" t="s">
        <v>13370</v>
      </c>
    </row>
    <row r="8039" spans="51:75" x14ac:dyDescent="0.3">
      <c r="AY8039" s="12" t="e">
        <f>VLOOKUP(C8039,#REF!, 2,FALSE)</f>
        <v>#REF!</v>
      </c>
      <c r="BM8039" s="5" t="s">
        <v>13371</v>
      </c>
      <c r="BN8039" s="5" t="s">
        <v>2986</v>
      </c>
      <c r="BO8039" s="5" t="s">
        <v>1007</v>
      </c>
      <c r="BU8039" s="5" t="s">
        <v>13371</v>
      </c>
      <c r="BV8039" s="5" t="s">
        <v>2986</v>
      </c>
      <c r="BW8039" s="5" t="s">
        <v>1007</v>
      </c>
    </row>
    <row r="8040" spans="51:75" x14ac:dyDescent="0.3">
      <c r="AY8040" s="12" t="e">
        <f>VLOOKUP(C8040,#REF!, 2,FALSE)</f>
        <v>#REF!</v>
      </c>
      <c r="BM8040" s="5" t="s">
        <v>13372</v>
      </c>
      <c r="BN8040" s="5" t="s">
        <v>2986</v>
      </c>
      <c r="BO8040" s="5" t="s">
        <v>2986</v>
      </c>
      <c r="BU8040" s="5" t="s">
        <v>13372</v>
      </c>
      <c r="BV8040" s="5" t="s">
        <v>2986</v>
      </c>
      <c r="BW8040" s="5" t="s">
        <v>2986</v>
      </c>
    </row>
    <row r="8041" spans="51:75" x14ac:dyDescent="0.3">
      <c r="AY8041" s="12" t="e">
        <f>VLOOKUP(C8041,#REF!, 2,FALSE)</f>
        <v>#REF!</v>
      </c>
      <c r="BM8041" s="5" t="s">
        <v>13373</v>
      </c>
      <c r="BN8041" s="5" t="s">
        <v>2986</v>
      </c>
      <c r="BO8041" s="5" t="s">
        <v>918</v>
      </c>
      <c r="BU8041" s="5" t="s">
        <v>13373</v>
      </c>
      <c r="BV8041" s="5" t="s">
        <v>2986</v>
      </c>
      <c r="BW8041" s="5" t="s">
        <v>918</v>
      </c>
    </row>
    <row r="8042" spans="51:75" x14ac:dyDescent="0.3">
      <c r="AY8042" s="12" t="e">
        <f>VLOOKUP(C8042,#REF!, 2,FALSE)</f>
        <v>#REF!</v>
      </c>
      <c r="BM8042" s="5" t="s">
        <v>13374</v>
      </c>
      <c r="BN8042" s="5" t="s">
        <v>2986</v>
      </c>
      <c r="BO8042" s="5" t="s">
        <v>7557</v>
      </c>
      <c r="BU8042" s="5" t="s">
        <v>13374</v>
      </c>
      <c r="BV8042" s="5" t="s">
        <v>2986</v>
      </c>
      <c r="BW8042" s="5" t="s">
        <v>7557</v>
      </c>
    </row>
    <row r="8043" spans="51:75" x14ac:dyDescent="0.3">
      <c r="AY8043" s="12" t="e">
        <f>VLOOKUP(C8043,#REF!, 2,FALSE)</f>
        <v>#REF!</v>
      </c>
      <c r="BM8043" s="5" t="s">
        <v>2330</v>
      </c>
      <c r="BN8043" s="5" t="s">
        <v>2986</v>
      </c>
      <c r="BO8043" s="5" t="s">
        <v>2986</v>
      </c>
      <c r="BU8043" s="5" t="s">
        <v>2330</v>
      </c>
      <c r="BV8043" s="5" t="s">
        <v>2986</v>
      </c>
      <c r="BW8043" s="5" t="s">
        <v>2986</v>
      </c>
    </row>
    <row r="8044" spans="51:75" x14ac:dyDescent="0.3">
      <c r="AY8044" s="12" t="e">
        <f>VLOOKUP(C8044,#REF!, 2,FALSE)</f>
        <v>#REF!</v>
      </c>
      <c r="BM8044" s="5" t="s">
        <v>13375</v>
      </c>
      <c r="BN8044" s="5" t="s">
        <v>2986</v>
      </c>
      <c r="BO8044" s="5" t="s">
        <v>617</v>
      </c>
      <c r="BU8044" s="5" t="s">
        <v>13375</v>
      </c>
      <c r="BV8044" s="5" t="s">
        <v>2986</v>
      </c>
      <c r="BW8044" s="5" t="s">
        <v>617</v>
      </c>
    </row>
    <row r="8045" spans="51:75" x14ac:dyDescent="0.3">
      <c r="AY8045" s="12" t="e">
        <f>VLOOKUP(C8045,#REF!, 2,FALSE)</f>
        <v>#REF!</v>
      </c>
      <c r="BM8045" s="5" t="s">
        <v>2331</v>
      </c>
      <c r="BN8045" s="5" t="s">
        <v>943</v>
      </c>
      <c r="BO8045" s="5" t="s">
        <v>4991</v>
      </c>
      <c r="BU8045" s="5" t="s">
        <v>2331</v>
      </c>
      <c r="BV8045" s="5" t="s">
        <v>943</v>
      </c>
      <c r="BW8045" s="5" t="s">
        <v>4991</v>
      </c>
    </row>
    <row r="8046" spans="51:75" x14ac:dyDescent="0.3">
      <c r="AY8046" s="12" t="e">
        <f>VLOOKUP(C8046,#REF!, 2,FALSE)</f>
        <v>#REF!</v>
      </c>
      <c r="BM8046" s="5" t="s">
        <v>2332</v>
      </c>
      <c r="BN8046" s="5" t="s">
        <v>1282</v>
      </c>
      <c r="BO8046" s="5" t="s">
        <v>13377</v>
      </c>
      <c r="BU8046" s="5" t="s">
        <v>2332</v>
      </c>
      <c r="BV8046" s="5" t="s">
        <v>1282</v>
      </c>
      <c r="BW8046" s="5" t="s">
        <v>13377</v>
      </c>
    </row>
    <row r="8047" spans="51:75" x14ac:dyDescent="0.3">
      <c r="AY8047" s="12" t="e">
        <f>VLOOKUP(C8047,#REF!, 2,FALSE)</f>
        <v>#REF!</v>
      </c>
      <c r="BM8047" s="5" t="s">
        <v>2333</v>
      </c>
      <c r="BN8047" s="5" t="s">
        <v>2986</v>
      </c>
      <c r="BO8047" s="5" t="s">
        <v>2986</v>
      </c>
      <c r="BU8047" s="5" t="s">
        <v>2333</v>
      </c>
      <c r="BV8047" s="5" t="s">
        <v>2986</v>
      </c>
      <c r="BW8047" s="5" t="s">
        <v>2986</v>
      </c>
    </row>
    <row r="8048" spans="51:75" x14ac:dyDescent="0.3">
      <c r="AY8048" s="12" t="e">
        <f>VLOOKUP(C8048,#REF!, 2,FALSE)</f>
        <v>#REF!</v>
      </c>
      <c r="BM8048" s="5" t="s">
        <v>13378</v>
      </c>
      <c r="BN8048" s="5" t="s">
        <v>915</v>
      </c>
      <c r="BO8048" s="5" t="s">
        <v>13379</v>
      </c>
      <c r="BU8048" s="5" t="s">
        <v>13378</v>
      </c>
      <c r="BV8048" s="5" t="s">
        <v>915</v>
      </c>
      <c r="BW8048" s="5" t="s">
        <v>13379</v>
      </c>
    </row>
    <row r="8049" spans="51:75" x14ac:dyDescent="0.3">
      <c r="AY8049" s="12" t="e">
        <f>VLOOKUP(C8049,#REF!, 2,FALSE)</f>
        <v>#REF!</v>
      </c>
      <c r="BM8049" s="5" t="s">
        <v>2334</v>
      </c>
      <c r="BN8049" s="5" t="s">
        <v>2370</v>
      </c>
      <c r="BO8049" s="5" t="s">
        <v>13380</v>
      </c>
      <c r="BU8049" s="5" t="s">
        <v>2334</v>
      </c>
      <c r="BV8049" s="5" t="s">
        <v>2370</v>
      </c>
      <c r="BW8049" s="5" t="s">
        <v>13380</v>
      </c>
    </row>
    <row r="8050" spans="51:75" x14ac:dyDescent="0.3">
      <c r="AY8050" s="12" t="e">
        <f>VLOOKUP(C8050,#REF!, 2,FALSE)</f>
        <v>#REF!</v>
      </c>
      <c r="BM8050" s="5" t="s">
        <v>13381</v>
      </c>
      <c r="BN8050" s="5" t="s">
        <v>1275</v>
      </c>
      <c r="BO8050" s="5" t="s">
        <v>10412</v>
      </c>
      <c r="BU8050" s="5" t="s">
        <v>13381</v>
      </c>
      <c r="BV8050" s="5" t="s">
        <v>1275</v>
      </c>
      <c r="BW8050" s="5" t="s">
        <v>10412</v>
      </c>
    </row>
    <row r="8051" spans="51:75" x14ac:dyDescent="0.3">
      <c r="AY8051" s="12" t="e">
        <f>VLOOKUP(C8051,#REF!, 2,FALSE)</f>
        <v>#REF!</v>
      </c>
      <c r="BM8051" s="5" t="s">
        <v>13382</v>
      </c>
      <c r="BN8051" s="5" t="s">
        <v>2986</v>
      </c>
      <c r="BO8051" s="5" t="s">
        <v>2986</v>
      </c>
      <c r="BU8051" s="5" t="s">
        <v>13382</v>
      </c>
      <c r="BV8051" s="5" t="s">
        <v>2986</v>
      </c>
      <c r="BW8051" s="5" t="s">
        <v>2986</v>
      </c>
    </row>
    <row r="8052" spans="51:75" x14ac:dyDescent="0.3">
      <c r="AY8052" s="12" t="e">
        <f>VLOOKUP(C8052,#REF!, 2,FALSE)</f>
        <v>#REF!</v>
      </c>
      <c r="BM8052" s="5" t="s">
        <v>13383</v>
      </c>
      <c r="BN8052" s="5" t="s">
        <v>640</v>
      </c>
      <c r="BO8052" s="5" t="s">
        <v>1341</v>
      </c>
      <c r="BU8052" s="5" t="s">
        <v>13383</v>
      </c>
      <c r="BV8052" s="5" t="s">
        <v>640</v>
      </c>
      <c r="BW8052" s="5" t="s">
        <v>1341</v>
      </c>
    </row>
    <row r="8053" spans="51:75" x14ac:dyDescent="0.3">
      <c r="AY8053" s="12" t="e">
        <f>VLOOKUP(C8053,#REF!, 2,FALSE)</f>
        <v>#REF!</v>
      </c>
      <c r="BM8053" s="5" t="s">
        <v>2335</v>
      </c>
      <c r="BN8053" s="5" t="s">
        <v>2986</v>
      </c>
      <c r="BO8053" s="5" t="s">
        <v>13385</v>
      </c>
      <c r="BU8053" s="5" t="s">
        <v>2335</v>
      </c>
      <c r="BV8053" s="5" t="s">
        <v>2986</v>
      </c>
      <c r="BW8053" s="5" t="s">
        <v>13385</v>
      </c>
    </row>
    <row r="8054" spans="51:75" x14ac:dyDescent="0.3">
      <c r="AY8054" s="12" t="e">
        <f>VLOOKUP(C8054,#REF!, 2,FALSE)</f>
        <v>#REF!</v>
      </c>
      <c r="BM8054" s="5" t="s">
        <v>2336</v>
      </c>
      <c r="BN8054" s="5" t="s">
        <v>940</v>
      </c>
      <c r="BO8054" s="5" t="s">
        <v>4375</v>
      </c>
      <c r="BU8054" s="5" t="s">
        <v>2336</v>
      </c>
      <c r="BV8054" s="5" t="s">
        <v>940</v>
      </c>
      <c r="BW8054" s="5" t="s">
        <v>4375</v>
      </c>
    </row>
    <row r="8055" spans="51:75" x14ac:dyDescent="0.3">
      <c r="AY8055" s="12" t="e">
        <f>VLOOKUP(C8055,#REF!, 2,FALSE)</f>
        <v>#REF!</v>
      </c>
      <c r="BM8055" s="5" t="s">
        <v>13386</v>
      </c>
      <c r="BN8055" s="5" t="s">
        <v>17000</v>
      </c>
      <c r="BO8055" s="5" t="s">
        <v>5018</v>
      </c>
      <c r="BU8055" s="5" t="s">
        <v>13386</v>
      </c>
      <c r="BV8055" s="5" t="s">
        <v>17000</v>
      </c>
      <c r="BW8055" s="5" t="s">
        <v>5018</v>
      </c>
    </row>
    <row r="8056" spans="51:75" x14ac:dyDescent="0.3">
      <c r="AY8056" s="12" t="e">
        <f>VLOOKUP(C8056,#REF!, 2,FALSE)</f>
        <v>#REF!</v>
      </c>
      <c r="BM8056" s="5" t="s">
        <v>13387</v>
      </c>
      <c r="BN8056" s="5" t="s">
        <v>2986</v>
      </c>
      <c r="BO8056" s="5" t="s">
        <v>1212</v>
      </c>
      <c r="BU8056" s="5" t="s">
        <v>13387</v>
      </c>
      <c r="BV8056" s="5" t="s">
        <v>2986</v>
      </c>
      <c r="BW8056" s="5" t="s">
        <v>1212</v>
      </c>
    </row>
    <row r="8057" spans="51:75" x14ac:dyDescent="0.3">
      <c r="AY8057" s="12" t="e">
        <f>VLOOKUP(C8057,#REF!, 2,FALSE)</f>
        <v>#REF!</v>
      </c>
      <c r="BM8057" s="5" t="s">
        <v>13388</v>
      </c>
      <c r="BN8057" s="5" t="s">
        <v>2986</v>
      </c>
      <c r="BO8057" s="5" t="s">
        <v>2986</v>
      </c>
      <c r="BU8057" s="5" t="s">
        <v>13388</v>
      </c>
      <c r="BV8057" s="5" t="s">
        <v>2986</v>
      </c>
      <c r="BW8057" s="5" t="s">
        <v>2986</v>
      </c>
    </row>
    <row r="8058" spans="51:75" x14ac:dyDescent="0.3">
      <c r="AY8058" s="12" t="e">
        <f>VLOOKUP(C8058,#REF!, 2,FALSE)</f>
        <v>#REF!</v>
      </c>
      <c r="BM8058" s="5" t="s">
        <v>2337</v>
      </c>
      <c r="BN8058" s="5" t="s">
        <v>1345</v>
      </c>
      <c r="BO8058" s="5" t="s">
        <v>2372</v>
      </c>
      <c r="BU8058" s="5" t="s">
        <v>2337</v>
      </c>
      <c r="BV8058" s="5" t="s">
        <v>1345</v>
      </c>
      <c r="BW8058" s="5" t="s">
        <v>2372</v>
      </c>
    </row>
    <row r="8059" spans="51:75" x14ac:dyDescent="0.3">
      <c r="AY8059" s="12" t="e">
        <f>VLOOKUP(C8059,#REF!, 2,FALSE)</f>
        <v>#REF!</v>
      </c>
      <c r="BM8059" s="5" t="s">
        <v>13389</v>
      </c>
      <c r="BN8059" s="5" t="s">
        <v>3092</v>
      </c>
      <c r="BO8059" s="5" t="s">
        <v>8895</v>
      </c>
      <c r="BU8059" s="5" t="s">
        <v>13389</v>
      </c>
      <c r="BV8059" s="5" t="s">
        <v>3092</v>
      </c>
      <c r="BW8059" s="5" t="s">
        <v>8895</v>
      </c>
    </row>
    <row r="8060" spans="51:75" x14ac:dyDescent="0.3">
      <c r="AY8060" s="12" t="e">
        <f>VLOOKUP(C8060,#REF!, 2,FALSE)</f>
        <v>#REF!</v>
      </c>
      <c r="BM8060" s="5" t="s">
        <v>13390</v>
      </c>
      <c r="BN8060" s="5" t="s">
        <v>2986</v>
      </c>
      <c r="BO8060" s="5" t="s">
        <v>5459</v>
      </c>
      <c r="BU8060" s="5" t="s">
        <v>13390</v>
      </c>
      <c r="BV8060" s="5" t="s">
        <v>2986</v>
      </c>
      <c r="BW8060" s="5" t="s">
        <v>5459</v>
      </c>
    </row>
    <row r="8061" spans="51:75" x14ac:dyDescent="0.3">
      <c r="AY8061" s="12" t="e">
        <f>VLOOKUP(C8061,#REF!, 2,FALSE)</f>
        <v>#REF!</v>
      </c>
      <c r="BM8061" s="5" t="s">
        <v>13391</v>
      </c>
      <c r="BN8061" s="5" t="s">
        <v>2986</v>
      </c>
      <c r="BO8061" s="5" t="s">
        <v>13392</v>
      </c>
      <c r="BU8061" s="5" t="s">
        <v>13391</v>
      </c>
      <c r="BV8061" s="5" t="s">
        <v>2986</v>
      </c>
      <c r="BW8061" s="5" t="s">
        <v>13392</v>
      </c>
    </row>
    <row r="8062" spans="51:75" x14ac:dyDescent="0.3">
      <c r="AY8062" s="12" t="e">
        <f>VLOOKUP(C8062,#REF!, 2,FALSE)</f>
        <v>#REF!</v>
      </c>
      <c r="BM8062" s="5" t="s">
        <v>13393</v>
      </c>
      <c r="BN8062" s="5" t="s">
        <v>2986</v>
      </c>
      <c r="BO8062" s="5" t="s">
        <v>6310</v>
      </c>
      <c r="BU8062" s="5" t="s">
        <v>13393</v>
      </c>
      <c r="BV8062" s="5" t="s">
        <v>2986</v>
      </c>
      <c r="BW8062" s="5" t="s">
        <v>6310</v>
      </c>
    </row>
    <row r="8063" spans="51:75" x14ac:dyDescent="0.3">
      <c r="AY8063" s="12" t="e">
        <f>VLOOKUP(C8063,#REF!, 2,FALSE)</f>
        <v>#REF!</v>
      </c>
      <c r="BM8063" s="5" t="s">
        <v>13394</v>
      </c>
      <c r="BN8063" s="5" t="s">
        <v>2986</v>
      </c>
      <c r="BO8063" s="5" t="s">
        <v>2986</v>
      </c>
      <c r="BU8063" s="5" t="s">
        <v>13394</v>
      </c>
      <c r="BV8063" s="5" t="s">
        <v>2986</v>
      </c>
      <c r="BW8063" s="5" t="s">
        <v>2986</v>
      </c>
    </row>
    <row r="8064" spans="51:75" x14ac:dyDescent="0.3">
      <c r="AY8064" s="12" t="e">
        <f>VLOOKUP(C8064,#REF!, 2,FALSE)</f>
        <v>#REF!</v>
      </c>
      <c r="BM8064" s="5" t="s">
        <v>13395</v>
      </c>
      <c r="BN8064" s="5" t="s">
        <v>2986</v>
      </c>
      <c r="BO8064" s="5" t="s">
        <v>13396</v>
      </c>
      <c r="BU8064" s="5" t="s">
        <v>13395</v>
      </c>
      <c r="BV8064" s="5" t="s">
        <v>2986</v>
      </c>
      <c r="BW8064" s="5" t="s">
        <v>13396</v>
      </c>
    </row>
    <row r="8065" spans="51:75" x14ac:dyDescent="0.3">
      <c r="AY8065" s="12" t="e">
        <f>VLOOKUP(C8065,#REF!, 2,FALSE)</f>
        <v>#REF!</v>
      </c>
      <c r="BM8065" s="5" t="s">
        <v>13397</v>
      </c>
      <c r="BN8065" s="5" t="s">
        <v>2986</v>
      </c>
      <c r="BO8065" s="5" t="s">
        <v>7733</v>
      </c>
      <c r="BU8065" s="5" t="s">
        <v>13397</v>
      </c>
      <c r="BV8065" s="5" t="s">
        <v>2986</v>
      </c>
      <c r="BW8065" s="5" t="s">
        <v>7733</v>
      </c>
    </row>
    <row r="8066" spans="51:75" x14ac:dyDescent="0.3">
      <c r="AY8066" s="12" t="e">
        <f>VLOOKUP(C8066,#REF!, 2,FALSE)</f>
        <v>#REF!</v>
      </c>
      <c r="BM8066" s="5" t="s">
        <v>13398</v>
      </c>
      <c r="BN8066" s="5" t="s">
        <v>2986</v>
      </c>
      <c r="BO8066" s="5" t="s">
        <v>2986</v>
      </c>
      <c r="BU8066" s="5" t="s">
        <v>13398</v>
      </c>
      <c r="BV8066" s="5" t="s">
        <v>2986</v>
      </c>
      <c r="BW8066" s="5" t="s">
        <v>2986</v>
      </c>
    </row>
    <row r="8067" spans="51:75" x14ac:dyDescent="0.3">
      <c r="AY8067" s="12" t="e">
        <f>VLOOKUP(C8067,#REF!, 2,FALSE)</f>
        <v>#REF!</v>
      </c>
      <c r="BM8067" s="5" t="s">
        <v>13399</v>
      </c>
      <c r="BN8067" s="5" t="s">
        <v>1272</v>
      </c>
      <c r="BO8067" s="5" t="s">
        <v>4467</v>
      </c>
      <c r="BU8067" s="5" t="s">
        <v>13399</v>
      </c>
      <c r="BV8067" s="5" t="s">
        <v>1272</v>
      </c>
      <c r="BW8067" s="5" t="s">
        <v>4467</v>
      </c>
    </row>
    <row r="8068" spans="51:75" x14ac:dyDescent="0.3">
      <c r="AY8068" s="12" t="e">
        <f>VLOOKUP(C8068,#REF!, 2,FALSE)</f>
        <v>#REF!</v>
      </c>
      <c r="BM8068" s="5" t="s">
        <v>2338</v>
      </c>
      <c r="BN8068" s="5" t="s">
        <v>1142</v>
      </c>
      <c r="BO8068" s="5" t="s">
        <v>2986</v>
      </c>
      <c r="BU8068" s="5" t="s">
        <v>2338</v>
      </c>
      <c r="BV8068" s="5" t="s">
        <v>1142</v>
      </c>
      <c r="BW8068" s="5" t="s">
        <v>2986</v>
      </c>
    </row>
    <row r="8069" spans="51:75" x14ac:dyDescent="0.3">
      <c r="AY8069" s="12" t="e">
        <f>VLOOKUP(C8069,#REF!, 2,FALSE)</f>
        <v>#REF!</v>
      </c>
      <c r="BM8069" s="5" t="s">
        <v>13400</v>
      </c>
      <c r="BN8069" s="5" t="s">
        <v>2986</v>
      </c>
      <c r="BO8069" s="5" t="s">
        <v>2986</v>
      </c>
      <c r="BU8069" s="5" t="s">
        <v>13400</v>
      </c>
      <c r="BV8069" s="5" t="s">
        <v>2986</v>
      </c>
      <c r="BW8069" s="5" t="s">
        <v>2986</v>
      </c>
    </row>
    <row r="8070" spans="51:75" x14ac:dyDescent="0.3">
      <c r="AY8070" s="12" t="e">
        <f>VLOOKUP(C8070,#REF!, 2,FALSE)</f>
        <v>#REF!</v>
      </c>
      <c r="BM8070" s="5" t="s">
        <v>13401</v>
      </c>
      <c r="BN8070" s="5" t="s">
        <v>2986</v>
      </c>
      <c r="BO8070" s="5" t="s">
        <v>2986</v>
      </c>
      <c r="BU8070" s="5" t="s">
        <v>13401</v>
      </c>
      <c r="BV8070" s="5" t="s">
        <v>2986</v>
      </c>
      <c r="BW8070" s="5" t="s">
        <v>2986</v>
      </c>
    </row>
    <row r="8071" spans="51:75" x14ac:dyDescent="0.3">
      <c r="AY8071" s="12" t="e">
        <f>VLOOKUP(C8071,#REF!, 2,FALSE)</f>
        <v>#REF!</v>
      </c>
      <c r="BM8071" s="5" t="s">
        <v>13402</v>
      </c>
      <c r="BN8071" s="5" t="s">
        <v>2986</v>
      </c>
      <c r="BO8071" s="5" t="s">
        <v>2986</v>
      </c>
      <c r="BU8071" s="5" t="s">
        <v>13402</v>
      </c>
      <c r="BV8071" s="5" t="s">
        <v>2986</v>
      </c>
      <c r="BW8071" s="5" t="s">
        <v>2986</v>
      </c>
    </row>
    <row r="8072" spans="51:75" x14ac:dyDescent="0.3">
      <c r="AY8072" s="12" t="e">
        <f>VLOOKUP(C8072,#REF!, 2,FALSE)</f>
        <v>#REF!</v>
      </c>
      <c r="BM8072" s="5" t="s">
        <v>13403</v>
      </c>
      <c r="BN8072" s="5" t="s">
        <v>2986</v>
      </c>
      <c r="BO8072" s="5" t="s">
        <v>11441</v>
      </c>
      <c r="BU8072" s="5" t="s">
        <v>13403</v>
      </c>
      <c r="BV8072" s="5" t="s">
        <v>2986</v>
      </c>
      <c r="BW8072" s="5" t="s">
        <v>11441</v>
      </c>
    </row>
    <row r="8073" spans="51:75" x14ac:dyDescent="0.3">
      <c r="AY8073" s="12" t="e">
        <f>VLOOKUP(C8073,#REF!, 2,FALSE)</f>
        <v>#REF!</v>
      </c>
      <c r="BM8073" s="5" t="s">
        <v>13404</v>
      </c>
      <c r="BN8073" s="5" t="s">
        <v>665</v>
      </c>
      <c r="BO8073" s="5" t="s">
        <v>13405</v>
      </c>
      <c r="BU8073" s="5" t="s">
        <v>13404</v>
      </c>
      <c r="BV8073" s="5" t="s">
        <v>665</v>
      </c>
      <c r="BW8073" s="5" t="s">
        <v>13405</v>
      </c>
    </row>
    <row r="8074" spans="51:75" x14ac:dyDescent="0.3">
      <c r="AY8074" s="12" t="e">
        <f>VLOOKUP(C8074,#REF!, 2,FALSE)</f>
        <v>#REF!</v>
      </c>
      <c r="BM8074" s="5" t="s">
        <v>2339</v>
      </c>
      <c r="BN8074" s="5" t="s">
        <v>2986</v>
      </c>
      <c r="BO8074" s="5" t="s">
        <v>7203</v>
      </c>
      <c r="BU8074" s="5" t="s">
        <v>2339</v>
      </c>
      <c r="BV8074" s="5" t="s">
        <v>2986</v>
      </c>
      <c r="BW8074" s="5" t="s">
        <v>7203</v>
      </c>
    </row>
    <row r="8075" spans="51:75" x14ac:dyDescent="0.3">
      <c r="AY8075" s="12" t="e">
        <f>VLOOKUP(C8075,#REF!, 2,FALSE)</f>
        <v>#REF!</v>
      </c>
      <c r="BM8075" s="5" t="s">
        <v>13406</v>
      </c>
      <c r="BN8075" s="5" t="s">
        <v>739</v>
      </c>
      <c r="BO8075" s="5" t="s">
        <v>3066</v>
      </c>
      <c r="BU8075" s="5" t="s">
        <v>13406</v>
      </c>
      <c r="BV8075" s="5" t="s">
        <v>739</v>
      </c>
      <c r="BW8075" s="5" t="s">
        <v>3066</v>
      </c>
    </row>
    <row r="8076" spans="51:75" x14ac:dyDescent="0.3">
      <c r="AY8076" s="12" t="e">
        <f>VLOOKUP(C8076,#REF!, 2,FALSE)</f>
        <v>#REF!</v>
      </c>
      <c r="BM8076" s="5" t="s">
        <v>13407</v>
      </c>
      <c r="BN8076" s="5" t="s">
        <v>2986</v>
      </c>
      <c r="BO8076" s="5" t="s">
        <v>2429</v>
      </c>
      <c r="BU8076" s="5" t="s">
        <v>13407</v>
      </c>
      <c r="BV8076" s="5" t="s">
        <v>2986</v>
      </c>
      <c r="BW8076" s="5" t="s">
        <v>2429</v>
      </c>
    </row>
    <row r="8077" spans="51:75" x14ac:dyDescent="0.3">
      <c r="AY8077" s="12" t="e">
        <f>VLOOKUP(C8077,#REF!, 2,FALSE)</f>
        <v>#REF!</v>
      </c>
      <c r="BM8077" s="5" t="s">
        <v>13408</v>
      </c>
      <c r="BN8077" s="5" t="s">
        <v>783</v>
      </c>
      <c r="BO8077" s="5" t="s">
        <v>4838</v>
      </c>
      <c r="BU8077" s="5" t="s">
        <v>13408</v>
      </c>
      <c r="BV8077" s="5" t="s">
        <v>783</v>
      </c>
      <c r="BW8077" s="5" t="s">
        <v>4838</v>
      </c>
    </row>
    <row r="8078" spans="51:75" x14ac:dyDescent="0.3">
      <c r="AY8078" s="12" t="e">
        <f>VLOOKUP(C8078,#REF!, 2,FALSE)</f>
        <v>#REF!</v>
      </c>
      <c r="BM8078" s="5" t="s">
        <v>13409</v>
      </c>
      <c r="BN8078" s="5" t="s">
        <v>800</v>
      </c>
      <c r="BO8078" s="5" t="s">
        <v>1053</v>
      </c>
      <c r="BU8078" s="5" t="s">
        <v>13409</v>
      </c>
      <c r="BV8078" s="5" t="s">
        <v>800</v>
      </c>
      <c r="BW8078" s="5" t="s">
        <v>1053</v>
      </c>
    </row>
    <row r="8079" spans="51:75" x14ac:dyDescent="0.3">
      <c r="AY8079" s="12" t="e">
        <f>VLOOKUP(C8079,#REF!, 2,FALSE)</f>
        <v>#REF!</v>
      </c>
      <c r="BM8079" s="5" t="s">
        <v>2340</v>
      </c>
      <c r="BN8079" s="5" t="s">
        <v>2986</v>
      </c>
      <c r="BO8079" s="5" t="s">
        <v>2986</v>
      </c>
      <c r="BU8079" s="5" t="s">
        <v>2340</v>
      </c>
      <c r="BV8079" s="5" t="s">
        <v>2986</v>
      </c>
      <c r="BW8079" s="5" t="s">
        <v>2986</v>
      </c>
    </row>
    <row r="8080" spans="51:75" x14ac:dyDescent="0.3">
      <c r="AY8080" s="12" t="e">
        <f>VLOOKUP(C8080,#REF!, 2,FALSE)</f>
        <v>#REF!</v>
      </c>
      <c r="BM8080" s="5" t="s">
        <v>13411</v>
      </c>
      <c r="BN8080" s="5" t="s">
        <v>640</v>
      </c>
      <c r="BO8080" s="5" t="s">
        <v>2722</v>
      </c>
      <c r="BU8080" s="5" t="s">
        <v>13411</v>
      </c>
      <c r="BV8080" s="5" t="s">
        <v>640</v>
      </c>
      <c r="BW8080" s="5" t="s">
        <v>2722</v>
      </c>
    </row>
    <row r="8081" spans="51:75" x14ac:dyDescent="0.3">
      <c r="AY8081" s="12" t="e">
        <f>VLOOKUP(C8081,#REF!, 2,FALSE)</f>
        <v>#REF!</v>
      </c>
      <c r="BM8081" s="5" t="s">
        <v>2341</v>
      </c>
      <c r="BN8081" s="5" t="s">
        <v>697</v>
      </c>
      <c r="BO8081" s="5" t="s">
        <v>8105</v>
      </c>
      <c r="BU8081" s="5" t="s">
        <v>2341</v>
      </c>
      <c r="BV8081" s="5" t="s">
        <v>697</v>
      </c>
      <c r="BW8081" s="5" t="s">
        <v>8105</v>
      </c>
    </row>
    <row r="8082" spans="51:75" x14ac:dyDescent="0.3">
      <c r="AY8082" s="12" t="e">
        <f>VLOOKUP(C8082,#REF!, 2,FALSE)</f>
        <v>#REF!</v>
      </c>
      <c r="BM8082" s="5" t="s">
        <v>13412</v>
      </c>
      <c r="BN8082" s="5" t="s">
        <v>614</v>
      </c>
      <c r="BO8082" s="5" t="s">
        <v>13413</v>
      </c>
      <c r="BU8082" s="5" t="s">
        <v>13412</v>
      </c>
      <c r="BV8082" s="5" t="s">
        <v>614</v>
      </c>
      <c r="BW8082" s="5" t="s">
        <v>13413</v>
      </c>
    </row>
    <row r="8083" spans="51:75" x14ac:dyDescent="0.3">
      <c r="AY8083" s="12" t="e">
        <f>VLOOKUP(C8083,#REF!, 2,FALSE)</f>
        <v>#REF!</v>
      </c>
      <c r="BM8083" s="5" t="s">
        <v>2342</v>
      </c>
      <c r="BN8083" s="5" t="s">
        <v>1736</v>
      </c>
      <c r="BO8083" s="5" t="s">
        <v>13414</v>
      </c>
      <c r="BU8083" s="5" t="s">
        <v>2342</v>
      </c>
      <c r="BV8083" s="5" t="s">
        <v>1736</v>
      </c>
      <c r="BW8083" s="5" t="s">
        <v>13414</v>
      </c>
    </row>
    <row r="8084" spans="51:75" x14ac:dyDescent="0.3">
      <c r="AY8084" s="12" t="e">
        <f>VLOOKUP(C8084,#REF!, 2,FALSE)</f>
        <v>#REF!</v>
      </c>
      <c r="BM8084" s="5" t="s">
        <v>2343</v>
      </c>
      <c r="BN8084" s="5" t="s">
        <v>1694</v>
      </c>
      <c r="BO8084" s="5" t="s">
        <v>12365</v>
      </c>
      <c r="BU8084" s="5" t="s">
        <v>2343</v>
      </c>
      <c r="BV8084" s="5" t="s">
        <v>1694</v>
      </c>
      <c r="BW8084" s="5" t="s">
        <v>12365</v>
      </c>
    </row>
    <row r="8085" spans="51:75" x14ac:dyDescent="0.3">
      <c r="AY8085" s="12" t="e">
        <f>VLOOKUP(C8085,#REF!, 2,FALSE)</f>
        <v>#REF!</v>
      </c>
      <c r="BM8085" s="5" t="s">
        <v>13415</v>
      </c>
      <c r="BN8085" s="5" t="s">
        <v>2986</v>
      </c>
      <c r="BO8085" s="5" t="s">
        <v>13416</v>
      </c>
      <c r="BU8085" s="5" t="s">
        <v>13415</v>
      </c>
      <c r="BV8085" s="5" t="s">
        <v>2986</v>
      </c>
      <c r="BW8085" s="5" t="s">
        <v>13416</v>
      </c>
    </row>
    <row r="8086" spans="51:75" x14ac:dyDescent="0.3">
      <c r="AY8086" s="12" t="e">
        <f>VLOOKUP(C8086,#REF!, 2,FALSE)</f>
        <v>#REF!</v>
      </c>
      <c r="BM8086" s="5" t="s">
        <v>13417</v>
      </c>
      <c r="BN8086" s="5" t="s">
        <v>802</v>
      </c>
      <c r="BO8086" s="5" t="s">
        <v>13418</v>
      </c>
      <c r="BU8086" s="5" t="s">
        <v>13417</v>
      </c>
      <c r="BV8086" s="5" t="s">
        <v>802</v>
      </c>
      <c r="BW8086" s="5" t="s">
        <v>13418</v>
      </c>
    </row>
    <row r="8087" spans="51:75" x14ac:dyDescent="0.3">
      <c r="AY8087" s="12" t="e">
        <f>VLOOKUP(C8087,#REF!, 2,FALSE)</f>
        <v>#REF!</v>
      </c>
      <c r="BM8087" s="5" t="s">
        <v>13419</v>
      </c>
      <c r="BN8087" s="5" t="s">
        <v>802</v>
      </c>
      <c r="BO8087" s="5" t="s">
        <v>13420</v>
      </c>
      <c r="BU8087" s="5" t="s">
        <v>13419</v>
      </c>
      <c r="BV8087" s="5" t="s">
        <v>802</v>
      </c>
      <c r="BW8087" s="5" t="s">
        <v>13420</v>
      </c>
    </row>
    <row r="8088" spans="51:75" x14ac:dyDescent="0.3">
      <c r="AY8088" s="12" t="e">
        <f>VLOOKUP(C8088,#REF!, 2,FALSE)</f>
        <v>#REF!</v>
      </c>
      <c r="BM8088" s="5" t="s">
        <v>13421</v>
      </c>
      <c r="BN8088" s="5" t="s">
        <v>802</v>
      </c>
      <c r="BO8088" s="5" t="s">
        <v>13422</v>
      </c>
      <c r="BU8088" s="5" t="s">
        <v>13421</v>
      </c>
      <c r="BV8088" s="5" t="s">
        <v>802</v>
      </c>
      <c r="BW8088" s="5" t="s">
        <v>13422</v>
      </c>
    </row>
    <row r="8089" spans="51:75" x14ac:dyDescent="0.3">
      <c r="AY8089" s="12" t="e">
        <f>VLOOKUP(C8089,#REF!, 2,FALSE)</f>
        <v>#REF!</v>
      </c>
      <c r="BM8089" s="5" t="s">
        <v>2344</v>
      </c>
      <c r="BN8089" s="5" t="s">
        <v>642</v>
      </c>
      <c r="BO8089" s="5" t="s">
        <v>10194</v>
      </c>
      <c r="BU8089" s="5" t="s">
        <v>2344</v>
      </c>
      <c r="BV8089" s="5" t="s">
        <v>642</v>
      </c>
      <c r="BW8089" s="5" t="s">
        <v>10194</v>
      </c>
    </row>
    <row r="8090" spans="51:75" x14ac:dyDescent="0.3">
      <c r="AY8090" s="12" t="e">
        <f>VLOOKUP(C8090,#REF!, 2,FALSE)</f>
        <v>#REF!</v>
      </c>
      <c r="BM8090" s="5" t="s">
        <v>13423</v>
      </c>
      <c r="BN8090" s="5" t="s">
        <v>802</v>
      </c>
      <c r="BO8090" s="5" t="s">
        <v>13424</v>
      </c>
      <c r="BU8090" s="5" t="s">
        <v>13423</v>
      </c>
      <c r="BV8090" s="5" t="s">
        <v>802</v>
      </c>
      <c r="BW8090" s="5" t="s">
        <v>13424</v>
      </c>
    </row>
    <row r="8091" spans="51:75" x14ac:dyDescent="0.3">
      <c r="AY8091" s="12" t="e">
        <f>VLOOKUP(C8091,#REF!, 2,FALSE)</f>
        <v>#REF!</v>
      </c>
      <c r="BM8091" s="5" t="s">
        <v>13425</v>
      </c>
      <c r="BN8091" s="5" t="s">
        <v>642</v>
      </c>
      <c r="BO8091" s="5" t="s">
        <v>3500</v>
      </c>
      <c r="BU8091" s="5" t="s">
        <v>13425</v>
      </c>
      <c r="BV8091" s="5" t="s">
        <v>642</v>
      </c>
      <c r="BW8091" s="5" t="s">
        <v>3500</v>
      </c>
    </row>
    <row r="8092" spans="51:75" x14ac:dyDescent="0.3">
      <c r="AY8092" s="12" t="e">
        <f>VLOOKUP(C8092,#REF!, 2,FALSE)</f>
        <v>#REF!</v>
      </c>
      <c r="BM8092" s="5" t="s">
        <v>13426</v>
      </c>
      <c r="BN8092" s="5" t="s">
        <v>1345</v>
      </c>
      <c r="BO8092" s="5" t="s">
        <v>3761</v>
      </c>
      <c r="BU8092" s="5" t="s">
        <v>13426</v>
      </c>
      <c r="BV8092" s="5" t="s">
        <v>1345</v>
      </c>
      <c r="BW8092" s="5" t="s">
        <v>3761</v>
      </c>
    </row>
    <row r="8093" spans="51:75" x14ac:dyDescent="0.3">
      <c r="AY8093" s="12" t="e">
        <f>VLOOKUP(C8093,#REF!, 2,FALSE)</f>
        <v>#REF!</v>
      </c>
      <c r="BM8093" s="5" t="s">
        <v>13427</v>
      </c>
      <c r="BN8093" s="5" t="s">
        <v>1016</v>
      </c>
      <c r="BO8093" s="5" t="s">
        <v>948</v>
      </c>
      <c r="BU8093" s="5" t="s">
        <v>13427</v>
      </c>
      <c r="BV8093" s="5" t="s">
        <v>1016</v>
      </c>
      <c r="BW8093" s="5" t="s">
        <v>948</v>
      </c>
    </row>
    <row r="8094" spans="51:75" x14ac:dyDescent="0.3">
      <c r="AY8094" s="12" t="e">
        <f>VLOOKUP(C8094,#REF!, 2,FALSE)</f>
        <v>#REF!</v>
      </c>
      <c r="BM8094" s="5" t="s">
        <v>13428</v>
      </c>
      <c r="BN8094" s="5" t="s">
        <v>926</v>
      </c>
      <c r="BO8094" s="5" t="s">
        <v>1199</v>
      </c>
      <c r="BU8094" s="5" t="s">
        <v>13428</v>
      </c>
      <c r="BV8094" s="5" t="s">
        <v>926</v>
      </c>
      <c r="BW8094" s="5" t="s">
        <v>1199</v>
      </c>
    </row>
    <row r="8095" spans="51:75" x14ac:dyDescent="0.3">
      <c r="AY8095" s="12" t="e">
        <f>VLOOKUP(C8095,#REF!, 2,FALSE)</f>
        <v>#REF!</v>
      </c>
      <c r="BM8095" s="5" t="s">
        <v>13429</v>
      </c>
      <c r="BN8095" s="5" t="s">
        <v>640</v>
      </c>
      <c r="BO8095" s="5" t="s">
        <v>13430</v>
      </c>
      <c r="BU8095" s="5" t="s">
        <v>13429</v>
      </c>
      <c r="BV8095" s="5" t="s">
        <v>640</v>
      </c>
      <c r="BW8095" s="5" t="s">
        <v>13430</v>
      </c>
    </row>
    <row r="8096" spans="51:75" x14ac:dyDescent="0.3">
      <c r="AY8096" s="12" t="e">
        <f>VLOOKUP(C8096,#REF!, 2,FALSE)</f>
        <v>#REF!</v>
      </c>
      <c r="BM8096" s="5" t="s">
        <v>13431</v>
      </c>
      <c r="BN8096" s="5" t="s">
        <v>2986</v>
      </c>
      <c r="BO8096" s="5" t="s">
        <v>2986</v>
      </c>
      <c r="BU8096" s="5" t="s">
        <v>13431</v>
      </c>
      <c r="BV8096" s="5" t="s">
        <v>2986</v>
      </c>
      <c r="BW8096" s="5" t="s">
        <v>2986</v>
      </c>
    </row>
    <row r="8097" spans="51:75" x14ac:dyDescent="0.3">
      <c r="AY8097" s="12" t="e">
        <f>VLOOKUP(C8097,#REF!, 2,FALSE)</f>
        <v>#REF!</v>
      </c>
      <c r="BM8097" s="5" t="s">
        <v>13432</v>
      </c>
      <c r="BN8097" s="5" t="s">
        <v>3050</v>
      </c>
      <c r="BO8097" s="5" t="s">
        <v>700</v>
      </c>
      <c r="BU8097" s="5" t="s">
        <v>13432</v>
      </c>
      <c r="BV8097" s="5" t="s">
        <v>3050</v>
      </c>
      <c r="BW8097" s="5" t="s">
        <v>700</v>
      </c>
    </row>
    <row r="8098" spans="51:75" x14ac:dyDescent="0.3">
      <c r="AY8098" s="12" t="e">
        <f>VLOOKUP(C8098,#REF!, 2,FALSE)</f>
        <v>#REF!</v>
      </c>
      <c r="BM8098" s="5" t="s">
        <v>13433</v>
      </c>
      <c r="BN8098" s="5" t="s">
        <v>706</v>
      </c>
      <c r="BO8098" s="5" t="s">
        <v>13434</v>
      </c>
      <c r="BU8098" s="5" t="s">
        <v>13433</v>
      </c>
      <c r="BV8098" s="5" t="s">
        <v>706</v>
      </c>
      <c r="BW8098" s="5" t="s">
        <v>13434</v>
      </c>
    </row>
    <row r="8099" spans="51:75" x14ac:dyDescent="0.3">
      <c r="AY8099" s="12" t="e">
        <f>VLOOKUP(C8099,#REF!, 2,FALSE)</f>
        <v>#REF!</v>
      </c>
      <c r="BM8099" s="5" t="s">
        <v>13435</v>
      </c>
      <c r="BN8099" s="5" t="s">
        <v>1345</v>
      </c>
      <c r="BO8099" s="5" t="s">
        <v>5102</v>
      </c>
      <c r="BU8099" s="5" t="s">
        <v>13435</v>
      </c>
      <c r="BV8099" s="5" t="s">
        <v>1345</v>
      </c>
      <c r="BW8099" s="5" t="s">
        <v>5102</v>
      </c>
    </row>
    <row r="8100" spans="51:75" x14ac:dyDescent="0.3">
      <c r="AY8100" s="12" t="e">
        <f>VLOOKUP(C8100,#REF!, 2,FALSE)</f>
        <v>#REF!</v>
      </c>
      <c r="BM8100" s="5" t="s">
        <v>13436</v>
      </c>
      <c r="BN8100" s="5" t="s">
        <v>3261</v>
      </c>
      <c r="BO8100" s="5" t="s">
        <v>6513</v>
      </c>
      <c r="BU8100" s="5" t="s">
        <v>13436</v>
      </c>
      <c r="BV8100" s="5" t="s">
        <v>3261</v>
      </c>
      <c r="BW8100" s="5" t="s">
        <v>6513</v>
      </c>
    </row>
    <row r="8101" spans="51:75" x14ac:dyDescent="0.3">
      <c r="AY8101" s="12" t="e">
        <f>VLOOKUP(C8101,#REF!, 2,FALSE)</f>
        <v>#REF!</v>
      </c>
      <c r="BM8101" s="5" t="s">
        <v>13437</v>
      </c>
      <c r="BN8101" s="5" t="s">
        <v>3261</v>
      </c>
      <c r="BO8101" s="5" t="s">
        <v>13438</v>
      </c>
      <c r="BU8101" s="5" t="s">
        <v>13437</v>
      </c>
      <c r="BV8101" s="5" t="s">
        <v>3261</v>
      </c>
      <c r="BW8101" s="5" t="s">
        <v>13438</v>
      </c>
    </row>
    <row r="8102" spans="51:75" x14ac:dyDescent="0.3">
      <c r="AY8102" s="12" t="e">
        <f>VLOOKUP(C8102,#REF!, 2,FALSE)</f>
        <v>#REF!</v>
      </c>
      <c r="BM8102" s="5" t="s">
        <v>13439</v>
      </c>
      <c r="BN8102" s="5" t="s">
        <v>2986</v>
      </c>
      <c r="BO8102" s="5" t="s">
        <v>2986</v>
      </c>
      <c r="BU8102" s="5" t="s">
        <v>13439</v>
      </c>
      <c r="BV8102" s="5" t="s">
        <v>2986</v>
      </c>
      <c r="BW8102" s="5" t="s">
        <v>2986</v>
      </c>
    </row>
    <row r="8103" spans="51:75" x14ac:dyDescent="0.3">
      <c r="AY8103" s="12" t="e">
        <f>VLOOKUP(C8103,#REF!, 2,FALSE)</f>
        <v>#REF!</v>
      </c>
      <c r="BM8103" s="5" t="s">
        <v>13440</v>
      </c>
      <c r="BN8103" s="5" t="s">
        <v>1272</v>
      </c>
      <c r="BO8103" s="5" t="s">
        <v>11408</v>
      </c>
      <c r="BU8103" s="5" t="s">
        <v>13440</v>
      </c>
      <c r="BV8103" s="5" t="s">
        <v>1272</v>
      </c>
      <c r="BW8103" s="5" t="s">
        <v>11408</v>
      </c>
    </row>
    <row r="8104" spans="51:75" x14ac:dyDescent="0.3">
      <c r="AY8104" s="12" t="e">
        <f>VLOOKUP(C8104,#REF!, 2,FALSE)</f>
        <v>#REF!</v>
      </c>
      <c r="BM8104" s="5" t="s">
        <v>13441</v>
      </c>
      <c r="BN8104" s="5" t="s">
        <v>3010</v>
      </c>
      <c r="BO8104" s="5" t="s">
        <v>1740</v>
      </c>
      <c r="BU8104" s="5" t="s">
        <v>13441</v>
      </c>
      <c r="BV8104" s="5" t="s">
        <v>3010</v>
      </c>
      <c r="BW8104" s="5" t="s">
        <v>1740</v>
      </c>
    </row>
    <row r="8105" spans="51:75" x14ac:dyDescent="0.3">
      <c r="AY8105" s="12" t="e">
        <f>VLOOKUP(C8105,#REF!, 2,FALSE)</f>
        <v>#REF!</v>
      </c>
      <c r="BM8105" s="5" t="s">
        <v>2345</v>
      </c>
      <c r="BN8105" s="5" t="s">
        <v>1345</v>
      </c>
      <c r="BO8105" s="5" t="s">
        <v>1002</v>
      </c>
      <c r="BU8105" s="5" t="s">
        <v>2345</v>
      </c>
      <c r="BV8105" s="5" t="s">
        <v>1345</v>
      </c>
      <c r="BW8105" s="5" t="s">
        <v>1002</v>
      </c>
    </row>
    <row r="8106" spans="51:75" x14ac:dyDescent="0.3">
      <c r="AY8106" s="12" t="e">
        <f>VLOOKUP(C8106,#REF!, 2,FALSE)</f>
        <v>#REF!</v>
      </c>
      <c r="BM8106" s="5" t="s">
        <v>13442</v>
      </c>
      <c r="BN8106" s="5" t="s">
        <v>2986</v>
      </c>
      <c r="BO8106" s="5" t="s">
        <v>13443</v>
      </c>
      <c r="BU8106" s="5" t="s">
        <v>13442</v>
      </c>
      <c r="BV8106" s="5" t="s">
        <v>2986</v>
      </c>
      <c r="BW8106" s="5" t="s">
        <v>13443</v>
      </c>
    </row>
    <row r="8107" spans="51:75" x14ac:dyDescent="0.3">
      <c r="AY8107" s="12" t="e">
        <f>VLOOKUP(C8107,#REF!, 2,FALSE)</f>
        <v>#REF!</v>
      </c>
      <c r="BM8107" s="5" t="s">
        <v>13444</v>
      </c>
      <c r="BN8107" s="5" t="s">
        <v>2986</v>
      </c>
      <c r="BO8107" s="5" t="s">
        <v>2402</v>
      </c>
      <c r="BU8107" s="5" t="s">
        <v>13444</v>
      </c>
      <c r="BV8107" s="5" t="s">
        <v>2986</v>
      </c>
      <c r="BW8107" s="5" t="s">
        <v>2402</v>
      </c>
    </row>
    <row r="8108" spans="51:75" x14ac:dyDescent="0.3">
      <c r="AY8108" s="12" t="e">
        <f>VLOOKUP(C8108,#REF!, 2,FALSE)</f>
        <v>#REF!</v>
      </c>
      <c r="BM8108" s="5" t="s">
        <v>2346</v>
      </c>
      <c r="BN8108" s="5" t="s">
        <v>2986</v>
      </c>
      <c r="BO8108" s="5" t="s">
        <v>1783</v>
      </c>
      <c r="BU8108" s="5" t="s">
        <v>2346</v>
      </c>
      <c r="BV8108" s="5" t="s">
        <v>2986</v>
      </c>
      <c r="BW8108" s="5" t="s">
        <v>1783</v>
      </c>
    </row>
    <row r="8109" spans="51:75" x14ac:dyDescent="0.3">
      <c r="AY8109" s="12" t="e">
        <f>VLOOKUP(C8109,#REF!, 2,FALSE)</f>
        <v>#REF!</v>
      </c>
      <c r="BM8109" s="5" t="s">
        <v>13445</v>
      </c>
      <c r="BN8109" s="5" t="s">
        <v>2986</v>
      </c>
      <c r="BO8109" s="5" t="s">
        <v>2986</v>
      </c>
      <c r="BU8109" s="5" t="s">
        <v>13445</v>
      </c>
      <c r="BV8109" s="5" t="s">
        <v>2986</v>
      </c>
      <c r="BW8109" s="5" t="s">
        <v>2986</v>
      </c>
    </row>
    <row r="8110" spans="51:75" x14ac:dyDescent="0.3">
      <c r="AY8110" s="12" t="e">
        <f>VLOOKUP(C8110,#REF!, 2,FALSE)</f>
        <v>#REF!</v>
      </c>
      <c r="BM8110" s="5" t="s">
        <v>13446</v>
      </c>
      <c r="BN8110" s="5" t="s">
        <v>2986</v>
      </c>
      <c r="BO8110" s="5" t="s">
        <v>4077</v>
      </c>
      <c r="BU8110" s="5" t="s">
        <v>13446</v>
      </c>
      <c r="BV8110" s="5" t="s">
        <v>2986</v>
      </c>
      <c r="BW8110" s="5" t="s">
        <v>4077</v>
      </c>
    </row>
    <row r="8111" spans="51:75" x14ac:dyDescent="0.3">
      <c r="AY8111" s="12" t="e">
        <f>VLOOKUP(C8111,#REF!, 2,FALSE)</f>
        <v>#REF!</v>
      </c>
      <c r="BM8111" s="5" t="s">
        <v>2347</v>
      </c>
      <c r="BN8111" s="5" t="s">
        <v>1448</v>
      </c>
      <c r="BO8111" s="5" t="s">
        <v>13447</v>
      </c>
      <c r="BU8111" s="5" t="s">
        <v>2347</v>
      </c>
      <c r="BV8111" s="5" t="s">
        <v>1448</v>
      </c>
      <c r="BW8111" s="5" t="s">
        <v>13447</v>
      </c>
    </row>
    <row r="8112" spans="51:75" x14ac:dyDescent="0.3">
      <c r="AY8112" s="12" t="e">
        <f>VLOOKUP(C8112,#REF!, 2,FALSE)</f>
        <v>#REF!</v>
      </c>
      <c r="BM8112" s="5" t="s">
        <v>13448</v>
      </c>
      <c r="BN8112" s="5" t="s">
        <v>2986</v>
      </c>
      <c r="BO8112" s="5" t="s">
        <v>3544</v>
      </c>
      <c r="BU8112" s="5" t="s">
        <v>13448</v>
      </c>
      <c r="BV8112" s="5" t="s">
        <v>2986</v>
      </c>
      <c r="BW8112" s="5" t="s">
        <v>3544</v>
      </c>
    </row>
    <row r="8113" spans="51:75" x14ac:dyDescent="0.3">
      <c r="AY8113" s="12" t="e">
        <f>VLOOKUP(C8113,#REF!, 2,FALSE)</f>
        <v>#REF!</v>
      </c>
      <c r="BM8113" s="5" t="s">
        <v>13449</v>
      </c>
      <c r="BN8113" s="5" t="s">
        <v>2986</v>
      </c>
      <c r="BO8113" s="5" t="s">
        <v>2986</v>
      </c>
      <c r="BU8113" s="5" t="s">
        <v>13449</v>
      </c>
      <c r="BV8113" s="5" t="s">
        <v>2986</v>
      </c>
      <c r="BW8113" s="5" t="s">
        <v>2986</v>
      </c>
    </row>
    <row r="8114" spans="51:75" x14ac:dyDescent="0.3">
      <c r="AY8114" s="12" t="e">
        <f>VLOOKUP(C8114,#REF!, 2,FALSE)</f>
        <v>#REF!</v>
      </c>
      <c r="BM8114" s="5" t="s">
        <v>13450</v>
      </c>
      <c r="BN8114" s="5" t="s">
        <v>2986</v>
      </c>
      <c r="BO8114" s="5" t="s">
        <v>13451</v>
      </c>
      <c r="BU8114" s="5" t="s">
        <v>13450</v>
      </c>
      <c r="BV8114" s="5" t="s">
        <v>2986</v>
      </c>
      <c r="BW8114" s="5" t="s">
        <v>13451</v>
      </c>
    </row>
    <row r="8115" spans="51:75" x14ac:dyDescent="0.3">
      <c r="AY8115" s="12" t="e">
        <f>VLOOKUP(C8115,#REF!, 2,FALSE)</f>
        <v>#REF!</v>
      </c>
      <c r="BM8115" s="5" t="s">
        <v>13452</v>
      </c>
      <c r="BN8115" s="5" t="s">
        <v>615</v>
      </c>
      <c r="BO8115" s="5" t="s">
        <v>3378</v>
      </c>
      <c r="BU8115" s="5" t="s">
        <v>13452</v>
      </c>
      <c r="BV8115" s="5" t="s">
        <v>615</v>
      </c>
      <c r="BW8115" s="5" t="s">
        <v>3378</v>
      </c>
    </row>
    <row r="8116" spans="51:75" x14ac:dyDescent="0.3">
      <c r="AY8116" s="12" t="e">
        <f>VLOOKUP(C8116,#REF!, 2,FALSE)</f>
        <v>#REF!</v>
      </c>
      <c r="BM8116" s="5" t="s">
        <v>13453</v>
      </c>
      <c r="BN8116" s="5" t="s">
        <v>2986</v>
      </c>
      <c r="BO8116" s="5" t="s">
        <v>2986</v>
      </c>
      <c r="BU8116" s="5" t="s">
        <v>13453</v>
      </c>
      <c r="BV8116" s="5" t="s">
        <v>2986</v>
      </c>
      <c r="BW8116" s="5" t="s">
        <v>2986</v>
      </c>
    </row>
    <row r="8117" spans="51:75" x14ac:dyDescent="0.3">
      <c r="AY8117" s="12" t="e">
        <f>VLOOKUP(C8117,#REF!, 2,FALSE)</f>
        <v>#REF!</v>
      </c>
      <c r="BM8117" s="5" t="s">
        <v>13454</v>
      </c>
      <c r="BN8117" s="5" t="s">
        <v>2986</v>
      </c>
      <c r="BO8117" s="5" t="s">
        <v>2986</v>
      </c>
      <c r="BU8117" s="5" t="s">
        <v>13454</v>
      </c>
      <c r="BV8117" s="5" t="s">
        <v>2986</v>
      </c>
      <c r="BW8117" s="5" t="s">
        <v>2986</v>
      </c>
    </row>
    <row r="8118" spans="51:75" x14ac:dyDescent="0.3">
      <c r="AY8118" s="12" t="e">
        <f>VLOOKUP(C8118,#REF!, 2,FALSE)</f>
        <v>#REF!</v>
      </c>
      <c r="BM8118" s="5" t="s">
        <v>13455</v>
      </c>
      <c r="BN8118" s="5" t="s">
        <v>2986</v>
      </c>
      <c r="BO8118" s="5" t="s">
        <v>2986</v>
      </c>
      <c r="BU8118" s="5" t="s">
        <v>13455</v>
      </c>
      <c r="BV8118" s="5" t="s">
        <v>2986</v>
      </c>
      <c r="BW8118" s="5" t="s">
        <v>2986</v>
      </c>
    </row>
    <row r="8119" spans="51:75" x14ac:dyDescent="0.3">
      <c r="AY8119" s="12" t="e">
        <f>VLOOKUP(C8119,#REF!, 2,FALSE)</f>
        <v>#REF!</v>
      </c>
      <c r="BM8119" s="5" t="s">
        <v>13456</v>
      </c>
      <c r="BN8119" s="5" t="s">
        <v>2986</v>
      </c>
      <c r="BO8119" s="5" t="s">
        <v>2986</v>
      </c>
      <c r="BU8119" s="5" t="s">
        <v>13456</v>
      </c>
      <c r="BV8119" s="5" t="s">
        <v>2986</v>
      </c>
      <c r="BW8119" s="5" t="s">
        <v>2986</v>
      </c>
    </row>
    <row r="8120" spans="51:75" x14ac:dyDescent="0.3">
      <c r="AY8120" s="12" t="e">
        <f>VLOOKUP(C8120,#REF!, 2,FALSE)</f>
        <v>#REF!</v>
      </c>
      <c r="BM8120" s="5" t="s">
        <v>2348</v>
      </c>
      <c r="BN8120" s="5" t="s">
        <v>2225</v>
      </c>
      <c r="BO8120" s="5" t="s">
        <v>1265</v>
      </c>
      <c r="BU8120" s="5" t="s">
        <v>2348</v>
      </c>
      <c r="BV8120" s="5" t="s">
        <v>2225</v>
      </c>
      <c r="BW8120" s="5" t="s">
        <v>1265</v>
      </c>
    </row>
    <row r="8121" spans="51:75" x14ac:dyDescent="0.3">
      <c r="AY8121" s="12" t="e">
        <f>VLOOKUP(C8121,#REF!, 2,FALSE)</f>
        <v>#REF!</v>
      </c>
      <c r="BM8121" s="5" t="s">
        <v>13457</v>
      </c>
      <c r="BN8121" s="5" t="s">
        <v>794</v>
      </c>
      <c r="BO8121" s="5" t="s">
        <v>2381</v>
      </c>
      <c r="BU8121" s="5" t="s">
        <v>13457</v>
      </c>
      <c r="BV8121" s="5" t="s">
        <v>794</v>
      </c>
      <c r="BW8121" s="5" t="s">
        <v>2381</v>
      </c>
    </row>
    <row r="8122" spans="51:75" x14ac:dyDescent="0.3">
      <c r="AY8122" s="12" t="e">
        <f>VLOOKUP(C8122,#REF!, 2,FALSE)</f>
        <v>#REF!</v>
      </c>
      <c r="BM8122" s="5" t="s">
        <v>2349</v>
      </c>
      <c r="BN8122" s="5" t="s">
        <v>1403</v>
      </c>
      <c r="BO8122" s="5" t="s">
        <v>3807</v>
      </c>
      <c r="BU8122" s="5" t="s">
        <v>2349</v>
      </c>
      <c r="BV8122" s="5" t="s">
        <v>1403</v>
      </c>
      <c r="BW8122" s="5" t="s">
        <v>3807</v>
      </c>
    </row>
    <row r="8123" spans="51:75" x14ac:dyDescent="0.3">
      <c r="AY8123" s="12" t="e">
        <f>VLOOKUP(C8123,#REF!, 2,FALSE)</f>
        <v>#REF!</v>
      </c>
      <c r="BM8123" s="5" t="s">
        <v>2350</v>
      </c>
      <c r="BN8123" s="5" t="s">
        <v>2225</v>
      </c>
      <c r="BO8123" s="5" t="s">
        <v>6947</v>
      </c>
      <c r="BU8123" s="5" t="s">
        <v>2350</v>
      </c>
      <c r="BV8123" s="5" t="s">
        <v>2225</v>
      </c>
      <c r="BW8123" s="5" t="s">
        <v>6947</v>
      </c>
    </row>
    <row r="8124" spans="51:75" x14ac:dyDescent="0.3">
      <c r="AY8124" s="12" t="e">
        <f>VLOOKUP(C8124,#REF!, 2,FALSE)</f>
        <v>#REF!</v>
      </c>
      <c r="BM8124" s="5" t="s">
        <v>13458</v>
      </c>
      <c r="BN8124" s="5" t="s">
        <v>997</v>
      </c>
      <c r="BO8124" s="5" t="s">
        <v>7229</v>
      </c>
      <c r="BU8124" s="5" t="s">
        <v>13458</v>
      </c>
      <c r="BV8124" s="5" t="s">
        <v>997</v>
      </c>
      <c r="BW8124" s="5" t="s">
        <v>7229</v>
      </c>
    </row>
    <row r="8125" spans="51:75" x14ac:dyDescent="0.3">
      <c r="AY8125" s="12" t="e">
        <f>VLOOKUP(C8125,#REF!, 2,FALSE)</f>
        <v>#REF!</v>
      </c>
      <c r="BM8125" s="5" t="s">
        <v>13459</v>
      </c>
      <c r="BN8125" s="5" t="s">
        <v>3261</v>
      </c>
      <c r="BO8125" s="5" t="s">
        <v>2430</v>
      </c>
      <c r="BU8125" s="5" t="s">
        <v>13459</v>
      </c>
      <c r="BV8125" s="5" t="s">
        <v>3261</v>
      </c>
      <c r="BW8125" s="5" t="s">
        <v>2430</v>
      </c>
    </row>
    <row r="8126" spans="51:75" x14ac:dyDescent="0.3">
      <c r="AY8126" s="12" t="e">
        <f>VLOOKUP(C8126,#REF!, 2,FALSE)</f>
        <v>#REF!</v>
      </c>
      <c r="BM8126" s="5" t="s">
        <v>13460</v>
      </c>
      <c r="BN8126" s="5" t="s">
        <v>3092</v>
      </c>
      <c r="BO8126" s="5" t="s">
        <v>1675</v>
      </c>
      <c r="BU8126" s="5" t="s">
        <v>13460</v>
      </c>
      <c r="BV8126" s="5" t="s">
        <v>3092</v>
      </c>
      <c r="BW8126" s="5" t="s">
        <v>1675</v>
      </c>
    </row>
    <row r="8127" spans="51:75" x14ac:dyDescent="0.3">
      <c r="AY8127" s="12" t="e">
        <f>VLOOKUP(C8127,#REF!, 2,FALSE)</f>
        <v>#REF!</v>
      </c>
      <c r="BM8127" s="5" t="s">
        <v>13461</v>
      </c>
      <c r="BN8127" s="5" t="s">
        <v>800</v>
      </c>
      <c r="BO8127" s="5" t="s">
        <v>7950</v>
      </c>
      <c r="BU8127" s="5" t="s">
        <v>13461</v>
      </c>
      <c r="BV8127" s="5" t="s">
        <v>800</v>
      </c>
      <c r="BW8127" s="5" t="s">
        <v>7950</v>
      </c>
    </row>
    <row r="8128" spans="51:75" x14ac:dyDescent="0.3">
      <c r="AY8128" s="12" t="e">
        <f>VLOOKUP(C8128,#REF!, 2,FALSE)</f>
        <v>#REF!</v>
      </c>
      <c r="BM8128" s="5" t="s">
        <v>13462</v>
      </c>
      <c r="BN8128" s="5" t="s">
        <v>621</v>
      </c>
      <c r="BO8128" s="5" t="s">
        <v>3107</v>
      </c>
      <c r="BU8128" s="5" t="s">
        <v>13462</v>
      </c>
      <c r="BV8128" s="5" t="s">
        <v>621</v>
      </c>
      <c r="BW8128" s="5" t="s">
        <v>3107</v>
      </c>
    </row>
    <row r="8129" spans="51:75" x14ac:dyDescent="0.3">
      <c r="AY8129" s="12" t="e">
        <f>VLOOKUP(C8129,#REF!, 2,FALSE)</f>
        <v>#REF!</v>
      </c>
      <c r="BM8129" s="5" t="s">
        <v>2351</v>
      </c>
      <c r="BN8129" s="5" t="s">
        <v>943</v>
      </c>
      <c r="BO8129" s="5" t="s">
        <v>13463</v>
      </c>
      <c r="BU8129" s="5" t="s">
        <v>2351</v>
      </c>
      <c r="BV8129" s="5" t="s">
        <v>943</v>
      </c>
      <c r="BW8129" s="5" t="s">
        <v>13463</v>
      </c>
    </row>
    <row r="8130" spans="51:75" x14ac:dyDescent="0.3">
      <c r="AY8130" s="12" t="e">
        <f>VLOOKUP(C8130,#REF!, 2,FALSE)</f>
        <v>#REF!</v>
      </c>
      <c r="BM8130" s="5" t="s">
        <v>13464</v>
      </c>
      <c r="BN8130" s="5" t="s">
        <v>790</v>
      </c>
      <c r="BO8130" s="5" t="s">
        <v>1141</v>
      </c>
      <c r="BU8130" s="5" t="s">
        <v>13464</v>
      </c>
      <c r="BV8130" s="5" t="s">
        <v>790</v>
      </c>
      <c r="BW8130" s="5" t="s">
        <v>1141</v>
      </c>
    </row>
    <row r="8131" spans="51:75" x14ac:dyDescent="0.3">
      <c r="AY8131" s="12" t="e">
        <f>VLOOKUP(C8131,#REF!, 2,FALSE)</f>
        <v>#REF!</v>
      </c>
      <c r="BM8131" s="5" t="s">
        <v>13465</v>
      </c>
      <c r="BN8131" s="5" t="s">
        <v>802</v>
      </c>
      <c r="BO8131" s="5" t="s">
        <v>13466</v>
      </c>
      <c r="BU8131" s="5" t="s">
        <v>13465</v>
      </c>
      <c r="BV8131" s="5" t="s">
        <v>802</v>
      </c>
      <c r="BW8131" s="5" t="s">
        <v>13466</v>
      </c>
    </row>
    <row r="8132" spans="51:75" x14ac:dyDescent="0.3">
      <c r="AY8132" s="12" t="e">
        <f>VLOOKUP(C8132,#REF!, 2,FALSE)</f>
        <v>#REF!</v>
      </c>
      <c r="BM8132" s="5" t="s">
        <v>205</v>
      </c>
      <c r="BN8132" s="5" t="s">
        <v>614</v>
      </c>
      <c r="BO8132" s="5" t="s">
        <v>5826</v>
      </c>
      <c r="BU8132" s="5" t="s">
        <v>205</v>
      </c>
      <c r="BV8132" s="5" t="s">
        <v>614</v>
      </c>
      <c r="BW8132" s="5" t="s">
        <v>5826</v>
      </c>
    </row>
    <row r="8133" spans="51:75" x14ac:dyDescent="0.3">
      <c r="AY8133" s="12" t="e">
        <f>VLOOKUP(C8133,#REF!, 2,FALSE)</f>
        <v>#REF!</v>
      </c>
      <c r="BM8133" s="5" t="s">
        <v>13467</v>
      </c>
      <c r="BN8133" s="5" t="s">
        <v>665</v>
      </c>
      <c r="BO8133" s="5" t="s">
        <v>13468</v>
      </c>
      <c r="BU8133" s="5" t="s">
        <v>13467</v>
      </c>
      <c r="BV8133" s="5" t="s">
        <v>665</v>
      </c>
      <c r="BW8133" s="5" t="s">
        <v>13468</v>
      </c>
    </row>
    <row r="8134" spans="51:75" x14ac:dyDescent="0.3">
      <c r="AY8134" s="12" t="e">
        <f>VLOOKUP(C8134,#REF!, 2,FALSE)</f>
        <v>#REF!</v>
      </c>
      <c r="BM8134" s="5" t="s">
        <v>13469</v>
      </c>
      <c r="BN8134" s="5" t="s">
        <v>2986</v>
      </c>
      <c r="BO8134" s="5" t="s">
        <v>2195</v>
      </c>
      <c r="BU8134" s="5" t="s">
        <v>13469</v>
      </c>
      <c r="BV8134" s="5" t="s">
        <v>2986</v>
      </c>
      <c r="BW8134" s="5" t="s">
        <v>2195</v>
      </c>
    </row>
    <row r="8135" spans="51:75" x14ac:dyDescent="0.3">
      <c r="AY8135" s="12" t="e">
        <f>VLOOKUP(C8135,#REF!, 2,FALSE)</f>
        <v>#REF!</v>
      </c>
      <c r="BM8135" s="5" t="s">
        <v>13470</v>
      </c>
      <c r="BN8135" s="5" t="s">
        <v>3261</v>
      </c>
      <c r="BO8135" s="5" t="s">
        <v>13471</v>
      </c>
      <c r="BU8135" s="5" t="s">
        <v>13470</v>
      </c>
      <c r="BV8135" s="5" t="s">
        <v>3261</v>
      </c>
      <c r="BW8135" s="5" t="s">
        <v>13471</v>
      </c>
    </row>
    <row r="8136" spans="51:75" x14ac:dyDescent="0.3">
      <c r="AY8136" s="12" t="e">
        <f>VLOOKUP(C8136,#REF!, 2,FALSE)</f>
        <v>#REF!</v>
      </c>
      <c r="BM8136" s="5" t="s">
        <v>2352</v>
      </c>
      <c r="BN8136" s="5" t="s">
        <v>943</v>
      </c>
      <c r="BO8136" s="5" t="s">
        <v>9107</v>
      </c>
      <c r="BU8136" s="5" t="s">
        <v>2352</v>
      </c>
      <c r="BV8136" s="5" t="s">
        <v>943</v>
      </c>
      <c r="BW8136" s="5" t="s">
        <v>9107</v>
      </c>
    </row>
    <row r="8137" spans="51:75" x14ac:dyDescent="0.3">
      <c r="AY8137" s="12" t="e">
        <f>VLOOKUP(C8137,#REF!, 2,FALSE)</f>
        <v>#REF!</v>
      </c>
      <c r="BM8137" s="5" t="s">
        <v>2353</v>
      </c>
      <c r="BN8137" s="5" t="s">
        <v>1012</v>
      </c>
      <c r="BO8137" s="5" t="s">
        <v>11780</v>
      </c>
      <c r="BU8137" s="5" t="s">
        <v>2353</v>
      </c>
      <c r="BV8137" s="5" t="s">
        <v>1012</v>
      </c>
      <c r="BW8137" s="5" t="s">
        <v>11780</v>
      </c>
    </row>
    <row r="8138" spans="51:75" x14ac:dyDescent="0.3">
      <c r="AY8138" s="12" t="e">
        <f>VLOOKUP(C8138,#REF!, 2,FALSE)</f>
        <v>#REF!</v>
      </c>
      <c r="BM8138" s="5" t="s">
        <v>13472</v>
      </c>
      <c r="BN8138" s="5" t="s">
        <v>2986</v>
      </c>
      <c r="BO8138" s="5" t="s">
        <v>8559</v>
      </c>
      <c r="BU8138" s="5" t="s">
        <v>13472</v>
      </c>
      <c r="BV8138" s="5" t="s">
        <v>2986</v>
      </c>
      <c r="BW8138" s="5" t="s">
        <v>8559</v>
      </c>
    </row>
    <row r="8139" spans="51:75" x14ac:dyDescent="0.3">
      <c r="AY8139" s="12" t="e">
        <f>VLOOKUP(C8139,#REF!, 2,FALSE)</f>
        <v>#REF!</v>
      </c>
      <c r="BM8139" s="5" t="s">
        <v>2354</v>
      </c>
      <c r="BN8139" s="5" t="s">
        <v>640</v>
      </c>
      <c r="BO8139" s="5" t="s">
        <v>13473</v>
      </c>
      <c r="BU8139" s="5" t="s">
        <v>2354</v>
      </c>
      <c r="BV8139" s="5" t="s">
        <v>640</v>
      </c>
      <c r="BW8139" s="5" t="s">
        <v>13473</v>
      </c>
    </row>
    <row r="8140" spans="51:75" x14ac:dyDescent="0.3">
      <c r="AY8140" s="12" t="e">
        <f>VLOOKUP(C8140,#REF!, 2,FALSE)</f>
        <v>#REF!</v>
      </c>
      <c r="BM8140" s="5" t="s">
        <v>2385</v>
      </c>
      <c r="BN8140" s="5" t="s">
        <v>1345</v>
      </c>
      <c r="BO8140" s="5" t="s">
        <v>947</v>
      </c>
      <c r="BU8140" s="5" t="s">
        <v>2385</v>
      </c>
      <c r="BV8140" s="5" t="s">
        <v>1345</v>
      </c>
      <c r="BW8140" s="5" t="s">
        <v>947</v>
      </c>
    </row>
    <row r="8141" spans="51:75" x14ac:dyDescent="0.3">
      <c r="AY8141" s="12" t="e">
        <f>VLOOKUP(C8141,#REF!, 2,FALSE)</f>
        <v>#REF!</v>
      </c>
      <c r="BM8141" s="5" t="s">
        <v>13474</v>
      </c>
      <c r="BN8141" s="5" t="s">
        <v>630</v>
      </c>
      <c r="BO8141" s="5" t="s">
        <v>13078</v>
      </c>
      <c r="BU8141" s="5" t="s">
        <v>13474</v>
      </c>
      <c r="BV8141" s="5" t="s">
        <v>630</v>
      </c>
      <c r="BW8141" s="5" t="s">
        <v>13078</v>
      </c>
    </row>
    <row r="8142" spans="51:75" x14ac:dyDescent="0.3">
      <c r="AY8142" s="12" t="e">
        <f>VLOOKUP(C8142,#REF!, 2,FALSE)</f>
        <v>#REF!</v>
      </c>
      <c r="BM8142" s="5" t="s">
        <v>13475</v>
      </c>
      <c r="BN8142" s="5" t="s">
        <v>642</v>
      </c>
      <c r="BO8142" s="5" t="s">
        <v>4199</v>
      </c>
      <c r="BU8142" s="5" t="s">
        <v>13475</v>
      </c>
      <c r="BV8142" s="5" t="s">
        <v>642</v>
      </c>
      <c r="BW8142" s="5" t="s">
        <v>4199</v>
      </c>
    </row>
    <row r="8143" spans="51:75" x14ac:dyDescent="0.3">
      <c r="AY8143" s="12" t="e">
        <f>VLOOKUP(C8143,#REF!, 2,FALSE)</f>
        <v>#REF!</v>
      </c>
      <c r="BM8143" s="5" t="s">
        <v>13476</v>
      </c>
      <c r="BN8143" s="5" t="s">
        <v>3088</v>
      </c>
      <c r="BO8143" s="5" t="s">
        <v>13477</v>
      </c>
      <c r="BU8143" s="5" t="s">
        <v>13476</v>
      </c>
      <c r="BV8143" s="5" t="s">
        <v>3088</v>
      </c>
      <c r="BW8143" s="5" t="s">
        <v>13477</v>
      </c>
    </row>
    <row r="8144" spans="51:75" x14ac:dyDescent="0.3">
      <c r="AY8144" s="12" t="e">
        <f>VLOOKUP(C8144,#REF!, 2,FALSE)</f>
        <v>#REF!</v>
      </c>
      <c r="BM8144" s="5" t="s">
        <v>13478</v>
      </c>
      <c r="BN8144" s="5" t="s">
        <v>778</v>
      </c>
      <c r="BO8144" s="5" t="s">
        <v>733</v>
      </c>
      <c r="BU8144" s="5" t="s">
        <v>13478</v>
      </c>
      <c r="BV8144" s="5" t="s">
        <v>778</v>
      </c>
      <c r="BW8144" s="5" t="s">
        <v>733</v>
      </c>
    </row>
    <row r="8145" spans="51:75" x14ac:dyDescent="0.3">
      <c r="AY8145" s="12" t="e">
        <f>VLOOKUP(C8145,#REF!, 2,FALSE)</f>
        <v>#REF!</v>
      </c>
      <c r="BM8145" s="5" t="s">
        <v>13479</v>
      </c>
      <c r="BN8145" s="5" t="s">
        <v>2982</v>
      </c>
      <c r="BO8145" s="5" t="s">
        <v>2986</v>
      </c>
      <c r="BU8145" s="5" t="s">
        <v>13479</v>
      </c>
      <c r="BV8145" s="5" t="s">
        <v>2982</v>
      </c>
      <c r="BW8145" s="5" t="s">
        <v>2986</v>
      </c>
    </row>
    <row r="8146" spans="51:75" x14ac:dyDescent="0.3">
      <c r="AY8146" s="12" t="e">
        <f>VLOOKUP(C8146,#REF!, 2,FALSE)</f>
        <v>#REF!</v>
      </c>
      <c r="BM8146" s="5" t="s">
        <v>13480</v>
      </c>
      <c r="BN8146" s="5" t="s">
        <v>2986</v>
      </c>
      <c r="BO8146" s="5" t="s">
        <v>2986</v>
      </c>
      <c r="BU8146" s="5" t="s">
        <v>13480</v>
      </c>
      <c r="BV8146" s="5" t="s">
        <v>2986</v>
      </c>
      <c r="BW8146" s="5" t="s">
        <v>2986</v>
      </c>
    </row>
    <row r="8147" spans="51:75" x14ac:dyDescent="0.3">
      <c r="AY8147" s="12" t="e">
        <f>VLOOKUP(C8147,#REF!, 2,FALSE)</f>
        <v>#REF!</v>
      </c>
      <c r="BM8147" s="5" t="s">
        <v>13481</v>
      </c>
      <c r="BN8147" s="5" t="s">
        <v>790</v>
      </c>
      <c r="BO8147" s="5" t="s">
        <v>2060</v>
      </c>
      <c r="BU8147" s="5" t="s">
        <v>13481</v>
      </c>
      <c r="BV8147" s="5" t="s">
        <v>790</v>
      </c>
      <c r="BW8147" s="5" t="s">
        <v>2060</v>
      </c>
    </row>
    <row r="8148" spans="51:75" x14ac:dyDescent="0.3">
      <c r="AY8148" s="12" t="e">
        <f>VLOOKUP(C8148,#REF!, 2,FALSE)</f>
        <v>#REF!</v>
      </c>
      <c r="BM8148" s="5" t="s">
        <v>13482</v>
      </c>
      <c r="BN8148" s="5" t="s">
        <v>670</v>
      </c>
      <c r="BO8148" s="5" t="s">
        <v>2434</v>
      </c>
      <c r="BU8148" s="5" t="s">
        <v>13482</v>
      </c>
      <c r="BV8148" s="5" t="s">
        <v>670</v>
      </c>
      <c r="BW8148" s="5" t="s">
        <v>2434</v>
      </c>
    </row>
    <row r="8149" spans="51:75" x14ac:dyDescent="0.3">
      <c r="AY8149" s="12" t="e">
        <f>VLOOKUP(C8149,#REF!, 2,FALSE)</f>
        <v>#REF!</v>
      </c>
      <c r="BM8149" s="5" t="s">
        <v>13483</v>
      </c>
      <c r="BN8149" s="5" t="s">
        <v>640</v>
      </c>
      <c r="BO8149" s="5" t="s">
        <v>2986</v>
      </c>
      <c r="BU8149" s="5" t="s">
        <v>13483</v>
      </c>
      <c r="BV8149" s="5" t="s">
        <v>640</v>
      </c>
      <c r="BW8149" s="5" t="s">
        <v>2986</v>
      </c>
    </row>
    <row r="8150" spans="51:75" x14ac:dyDescent="0.3">
      <c r="AY8150" s="12" t="e">
        <f>VLOOKUP(C8150,#REF!, 2,FALSE)</f>
        <v>#REF!</v>
      </c>
      <c r="BM8150" s="5" t="s">
        <v>13484</v>
      </c>
      <c r="BN8150" s="5" t="s">
        <v>661</v>
      </c>
      <c r="BO8150" s="5" t="s">
        <v>2986</v>
      </c>
      <c r="BU8150" s="5" t="s">
        <v>13484</v>
      </c>
      <c r="BV8150" s="5" t="s">
        <v>661</v>
      </c>
      <c r="BW8150" s="5" t="s">
        <v>2986</v>
      </c>
    </row>
    <row r="8151" spans="51:75" x14ac:dyDescent="0.3">
      <c r="AY8151" s="12" t="e">
        <f>VLOOKUP(C8151,#REF!, 2,FALSE)</f>
        <v>#REF!</v>
      </c>
      <c r="BM8151" s="5" t="s">
        <v>13485</v>
      </c>
      <c r="BN8151" s="5" t="s">
        <v>664</v>
      </c>
      <c r="BO8151" s="5" t="s">
        <v>629</v>
      </c>
      <c r="BU8151" s="5" t="s">
        <v>13485</v>
      </c>
      <c r="BV8151" s="5" t="s">
        <v>664</v>
      </c>
      <c r="BW8151" s="5" t="s">
        <v>629</v>
      </c>
    </row>
    <row r="8152" spans="51:75" x14ac:dyDescent="0.3">
      <c r="AY8152" s="12" t="e">
        <f>VLOOKUP(C8152,#REF!, 2,FALSE)</f>
        <v>#REF!</v>
      </c>
      <c r="BM8152" s="5" t="s">
        <v>13486</v>
      </c>
      <c r="BN8152" s="5" t="s">
        <v>661</v>
      </c>
      <c r="BO8152" s="5" t="s">
        <v>3061</v>
      </c>
      <c r="BU8152" s="5" t="s">
        <v>13486</v>
      </c>
      <c r="BV8152" s="5" t="s">
        <v>661</v>
      </c>
      <c r="BW8152" s="5" t="s">
        <v>3061</v>
      </c>
    </row>
    <row r="8153" spans="51:75" x14ac:dyDescent="0.3">
      <c r="AY8153" s="12" t="e">
        <f>VLOOKUP(C8153,#REF!, 2,FALSE)</f>
        <v>#REF!</v>
      </c>
      <c r="BM8153" s="5" t="s">
        <v>13487</v>
      </c>
      <c r="BN8153" s="5" t="s">
        <v>2986</v>
      </c>
      <c r="BO8153" s="5" t="s">
        <v>2986</v>
      </c>
      <c r="BU8153" s="5" t="s">
        <v>13487</v>
      </c>
      <c r="BV8153" s="5" t="s">
        <v>2986</v>
      </c>
      <c r="BW8153" s="5" t="s">
        <v>2986</v>
      </c>
    </row>
    <row r="8154" spans="51:75" x14ac:dyDescent="0.3">
      <c r="AY8154" s="12" t="e">
        <f>VLOOKUP(C8154,#REF!, 2,FALSE)</f>
        <v>#REF!</v>
      </c>
      <c r="BM8154" s="5" t="s">
        <v>13488</v>
      </c>
      <c r="BN8154" s="5" t="s">
        <v>2986</v>
      </c>
      <c r="BO8154" s="5" t="s">
        <v>2378</v>
      </c>
      <c r="BU8154" s="5" t="s">
        <v>13488</v>
      </c>
      <c r="BV8154" s="5" t="s">
        <v>2986</v>
      </c>
      <c r="BW8154" s="5" t="s">
        <v>2378</v>
      </c>
    </row>
    <row r="8155" spans="51:75" x14ac:dyDescent="0.3">
      <c r="AY8155" s="12" t="e">
        <f>VLOOKUP(C8155,#REF!, 2,FALSE)</f>
        <v>#REF!</v>
      </c>
      <c r="BM8155" s="5" t="s">
        <v>13489</v>
      </c>
      <c r="BN8155" s="5" t="s">
        <v>3050</v>
      </c>
      <c r="BO8155" s="5" t="s">
        <v>13490</v>
      </c>
      <c r="BU8155" s="5" t="s">
        <v>13489</v>
      </c>
      <c r="BV8155" s="5" t="s">
        <v>3050</v>
      </c>
      <c r="BW8155" s="5" t="s">
        <v>13490</v>
      </c>
    </row>
    <row r="8156" spans="51:75" x14ac:dyDescent="0.3">
      <c r="AY8156" s="12" t="e">
        <f>VLOOKUP(C8156,#REF!, 2,FALSE)</f>
        <v>#REF!</v>
      </c>
      <c r="BM8156" s="5" t="s">
        <v>13491</v>
      </c>
      <c r="BN8156" s="5" t="s">
        <v>1345</v>
      </c>
      <c r="BO8156" s="5" t="s">
        <v>1207</v>
      </c>
      <c r="BU8156" s="5" t="s">
        <v>13491</v>
      </c>
      <c r="BV8156" s="5" t="s">
        <v>1345</v>
      </c>
      <c r="BW8156" s="5" t="s">
        <v>1207</v>
      </c>
    </row>
    <row r="8157" spans="51:75" x14ac:dyDescent="0.3">
      <c r="AY8157" s="12" t="e">
        <f>VLOOKUP(C8157,#REF!, 2,FALSE)</f>
        <v>#REF!</v>
      </c>
      <c r="BM8157" s="5" t="s">
        <v>13492</v>
      </c>
      <c r="BN8157" s="5" t="s">
        <v>3092</v>
      </c>
      <c r="BO8157" s="5" t="s">
        <v>2986</v>
      </c>
      <c r="BU8157" s="5" t="s">
        <v>13492</v>
      </c>
      <c r="BV8157" s="5" t="s">
        <v>3092</v>
      </c>
      <c r="BW8157" s="5" t="s">
        <v>2986</v>
      </c>
    </row>
    <row r="8158" spans="51:75" x14ac:dyDescent="0.3">
      <c r="AY8158" s="12" t="e">
        <f>VLOOKUP(C8158,#REF!, 2,FALSE)</f>
        <v>#REF!</v>
      </c>
      <c r="BM8158" s="5" t="s">
        <v>13493</v>
      </c>
      <c r="BN8158" s="5" t="s">
        <v>778</v>
      </c>
      <c r="BO8158" s="5" t="s">
        <v>3938</v>
      </c>
      <c r="BU8158" s="5" t="s">
        <v>13493</v>
      </c>
      <c r="BV8158" s="5" t="s">
        <v>778</v>
      </c>
      <c r="BW8158" s="5" t="s">
        <v>3938</v>
      </c>
    </row>
    <row r="8159" spans="51:75" x14ac:dyDescent="0.3">
      <c r="AY8159" s="12" t="e">
        <f>VLOOKUP(C8159,#REF!, 2,FALSE)</f>
        <v>#REF!</v>
      </c>
      <c r="BM8159" s="5" t="s">
        <v>13494</v>
      </c>
      <c r="BN8159" s="5" t="s">
        <v>2986</v>
      </c>
      <c r="BO8159" s="5" t="s">
        <v>5175</v>
      </c>
      <c r="BU8159" s="5" t="s">
        <v>13494</v>
      </c>
      <c r="BV8159" s="5" t="s">
        <v>2986</v>
      </c>
      <c r="BW8159" s="5" t="s">
        <v>5175</v>
      </c>
    </row>
    <row r="8160" spans="51:75" x14ac:dyDescent="0.3">
      <c r="AY8160" s="12" t="e">
        <f>VLOOKUP(C8160,#REF!, 2,FALSE)</f>
        <v>#REF!</v>
      </c>
      <c r="BM8160" s="5" t="s">
        <v>13495</v>
      </c>
      <c r="BN8160" s="5" t="s">
        <v>642</v>
      </c>
      <c r="BO8160" s="5" t="s">
        <v>13496</v>
      </c>
      <c r="BU8160" s="5" t="s">
        <v>13495</v>
      </c>
      <c r="BV8160" s="5" t="s">
        <v>642</v>
      </c>
      <c r="BW8160" s="5" t="s">
        <v>13496</v>
      </c>
    </row>
    <row r="8161" spans="51:75" x14ac:dyDescent="0.3">
      <c r="AY8161" s="12" t="e">
        <f>VLOOKUP(C8161,#REF!, 2,FALSE)</f>
        <v>#REF!</v>
      </c>
      <c r="BM8161" s="5" t="s">
        <v>13497</v>
      </c>
      <c r="BN8161" s="5" t="s">
        <v>1345</v>
      </c>
      <c r="BO8161" s="5" t="s">
        <v>2990</v>
      </c>
      <c r="BU8161" s="5" t="s">
        <v>13497</v>
      </c>
      <c r="BV8161" s="5" t="s">
        <v>1345</v>
      </c>
      <c r="BW8161" s="5" t="s">
        <v>2990</v>
      </c>
    </row>
    <row r="8162" spans="51:75" x14ac:dyDescent="0.3">
      <c r="AY8162" s="12" t="e">
        <f>VLOOKUP(C8162,#REF!, 2,FALSE)</f>
        <v>#REF!</v>
      </c>
      <c r="BM8162" s="5" t="s">
        <v>13498</v>
      </c>
      <c r="BN8162" s="5" t="s">
        <v>943</v>
      </c>
      <c r="BO8162" s="5" t="s">
        <v>3747</v>
      </c>
      <c r="BU8162" s="5" t="s">
        <v>13498</v>
      </c>
      <c r="BV8162" s="5" t="s">
        <v>943</v>
      </c>
      <c r="BW8162" s="5" t="s">
        <v>3747</v>
      </c>
    </row>
    <row r="8163" spans="51:75" x14ac:dyDescent="0.3">
      <c r="AY8163" s="12" t="e">
        <f>VLOOKUP(C8163,#REF!, 2,FALSE)</f>
        <v>#REF!</v>
      </c>
      <c r="BM8163" s="5" t="s">
        <v>13499</v>
      </c>
      <c r="BN8163" s="5" t="s">
        <v>2986</v>
      </c>
      <c r="BO8163" s="5" t="s">
        <v>2645</v>
      </c>
      <c r="BU8163" s="5" t="s">
        <v>13499</v>
      </c>
      <c r="BV8163" s="5" t="s">
        <v>2986</v>
      </c>
      <c r="BW8163" s="5" t="s">
        <v>2645</v>
      </c>
    </row>
    <row r="8164" spans="51:75" x14ac:dyDescent="0.3">
      <c r="AY8164" s="12" t="e">
        <f>VLOOKUP(C8164,#REF!, 2,FALSE)</f>
        <v>#REF!</v>
      </c>
      <c r="BM8164" s="5" t="s">
        <v>2386</v>
      </c>
      <c r="BN8164" s="5" t="s">
        <v>630</v>
      </c>
      <c r="BO8164" s="5" t="s">
        <v>2937</v>
      </c>
      <c r="BU8164" s="5" t="s">
        <v>2386</v>
      </c>
      <c r="BV8164" s="5" t="s">
        <v>630</v>
      </c>
      <c r="BW8164" s="5" t="s">
        <v>2937</v>
      </c>
    </row>
    <row r="8165" spans="51:75" x14ac:dyDescent="0.3">
      <c r="AY8165" s="12" t="e">
        <f>VLOOKUP(C8165,#REF!, 2,FALSE)</f>
        <v>#REF!</v>
      </c>
      <c r="BM8165" s="5" t="s">
        <v>13500</v>
      </c>
      <c r="BN8165" s="5" t="s">
        <v>2986</v>
      </c>
      <c r="BO8165" s="5" t="s">
        <v>10649</v>
      </c>
      <c r="BU8165" s="5" t="s">
        <v>13500</v>
      </c>
      <c r="BV8165" s="5" t="s">
        <v>2986</v>
      </c>
      <c r="BW8165" s="5" t="s">
        <v>10649</v>
      </c>
    </row>
    <row r="8166" spans="51:75" x14ac:dyDescent="0.3">
      <c r="AY8166" s="12" t="e">
        <f>VLOOKUP(C8166,#REF!, 2,FALSE)</f>
        <v>#REF!</v>
      </c>
      <c r="BM8166" s="5" t="s">
        <v>13501</v>
      </c>
      <c r="BN8166" s="5" t="s">
        <v>2986</v>
      </c>
      <c r="BO8166" s="5" t="s">
        <v>6557</v>
      </c>
      <c r="BU8166" s="5" t="s">
        <v>13501</v>
      </c>
      <c r="BV8166" s="5" t="s">
        <v>2986</v>
      </c>
      <c r="BW8166" s="5" t="s">
        <v>6557</v>
      </c>
    </row>
    <row r="8167" spans="51:75" x14ac:dyDescent="0.3">
      <c r="AY8167" s="12" t="e">
        <f>VLOOKUP(C8167,#REF!, 2,FALSE)</f>
        <v>#REF!</v>
      </c>
      <c r="BM8167" s="5" t="s">
        <v>13502</v>
      </c>
      <c r="BN8167" s="5" t="s">
        <v>665</v>
      </c>
      <c r="BO8167" s="5" t="s">
        <v>1413</v>
      </c>
      <c r="BU8167" s="5" t="s">
        <v>13502</v>
      </c>
      <c r="BV8167" s="5" t="s">
        <v>665</v>
      </c>
      <c r="BW8167" s="5" t="s">
        <v>1413</v>
      </c>
    </row>
    <row r="8168" spans="51:75" x14ac:dyDescent="0.3">
      <c r="AY8168" s="12" t="e">
        <f>VLOOKUP(C8168,#REF!, 2,FALSE)</f>
        <v>#REF!</v>
      </c>
      <c r="BM8168" s="5" t="s">
        <v>2387</v>
      </c>
      <c r="BN8168" s="5" t="s">
        <v>2986</v>
      </c>
      <c r="BO8168" s="5" t="s">
        <v>859</v>
      </c>
      <c r="BU8168" s="5" t="s">
        <v>2387</v>
      </c>
      <c r="BV8168" s="5" t="s">
        <v>2986</v>
      </c>
      <c r="BW8168" s="5" t="s">
        <v>859</v>
      </c>
    </row>
    <row r="8169" spans="51:75" x14ac:dyDescent="0.3">
      <c r="AY8169" s="12" t="e">
        <f>VLOOKUP(C8169,#REF!, 2,FALSE)</f>
        <v>#REF!</v>
      </c>
      <c r="BM8169" s="5" t="s">
        <v>2388</v>
      </c>
      <c r="BN8169" s="5" t="s">
        <v>2986</v>
      </c>
      <c r="BO8169" s="5" t="s">
        <v>1421</v>
      </c>
      <c r="BU8169" s="5" t="s">
        <v>2388</v>
      </c>
      <c r="BV8169" s="5" t="s">
        <v>2986</v>
      </c>
      <c r="BW8169" s="5" t="s">
        <v>1421</v>
      </c>
    </row>
    <row r="8170" spans="51:75" x14ac:dyDescent="0.3">
      <c r="AY8170" s="12" t="e">
        <f>VLOOKUP(C8170,#REF!, 2,FALSE)</f>
        <v>#REF!</v>
      </c>
      <c r="BM8170" s="5" t="s">
        <v>207</v>
      </c>
      <c r="BN8170" s="5" t="s">
        <v>3088</v>
      </c>
      <c r="BO8170" s="5" t="s">
        <v>2986</v>
      </c>
      <c r="BU8170" s="5" t="s">
        <v>207</v>
      </c>
      <c r="BV8170" s="5" t="s">
        <v>3088</v>
      </c>
      <c r="BW8170" s="5" t="s">
        <v>2986</v>
      </c>
    </row>
    <row r="8171" spans="51:75" x14ac:dyDescent="0.3">
      <c r="AY8171" s="12" t="e">
        <f>VLOOKUP(C8171,#REF!, 2,FALSE)</f>
        <v>#REF!</v>
      </c>
      <c r="BM8171" s="5" t="s">
        <v>13503</v>
      </c>
      <c r="BN8171" s="5" t="s">
        <v>997</v>
      </c>
      <c r="BO8171" s="5" t="s">
        <v>4990</v>
      </c>
      <c r="BU8171" s="5" t="s">
        <v>13503</v>
      </c>
      <c r="BV8171" s="5" t="s">
        <v>997</v>
      </c>
      <c r="BW8171" s="5" t="s">
        <v>4990</v>
      </c>
    </row>
    <row r="8172" spans="51:75" x14ac:dyDescent="0.3">
      <c r="AY8172" s="12" t="e">
        <f>VLOOKUP(C8172,#REF!, 2,FALSE)</f>
        <v>#REF!</v>
      </c>
      <c r="BM8172" s="5" t="s">
        <v>13504</v>
      </c>
      <c r="BN8172" s="5" t="s">
        <v>2986</v>
      </c>
      <c r="BO8172" s="5" t="s">
        <v>13505</v>
      </c>
      <c r="BU8172" s="5" t="s">
        <v>13504</v>
      </c>
      <c r="BV8172" s="5" t="s">
        <v>2986</v>
      </c>
      <c r="BW8172" s="5" t="s">
        <v>13505</v>
      </c>
    </row>
    <row r="8173" spans="51:75" x14ac:dyDescent="0.3">
      <c r="AY8173" s="12" t="e">
        <f>VLOOKUP(C8173,#REF!, 2,FALSE)</f>
        <v>#REF!</v>
      </c>
      <c r="BM8173" s="5" t="s">
        <v>13506</v>
      </c>
      <c r="BN8173" s="5" t="s">
        <v>2986</v>
      </c>
      <c r="BO8173" s="5" t="s">
        <v>2986</v>
      </c>
      <c r="BU8173" s="5" t="s">
        <v>13506</v>
      </c>
      <c r="BV8173" s="5" t="s">
        <v>2986</v>
      </c>
      <c r="BW8173" s="5" t="s">
        <v>2986</v>
      </c>
    </row>
    <row r="8174" spans="51:75" x14ac:dyDescent="0.3">
      <c r="AY8174" s="12" t="e">
        <f>VLOOKUP(C8174,#REF!, 2,FALSE)</f>
        <v>#REF!</v>
      </c>
      <c r="BM8174" s="5" t="s">
        <v>13507</v>
      </c>
      <c r="BN8174" s="5" t="s">
        <v>2986</v>
      </c>
      <c r="BO8174" s="5" t="s">
        <v>2696</v>
      </c>
      <c r="BU8174" s="5" t="s">
        <v>13507</v>
      </c>
      <c r="BV8174" s="5" t="s">
        <v>2986</v>
      </c>
      <c r="BW8174" s="5" t="s">
        <v>2696</v>
      </c>
    </row>
    <row r="8175" spans="51:75" x14ac:dyDescent="0.3">
      <c r="AY8175" s="12" t="e">
        <f>VLOOKUP(C8175,#REF!, 2,FALSE)</f>
        <v>#REF!</v>
      </c>
      <c r="BM8175" s="5" t="s">
        <v>2389</v>
      </c>
      <c r="BN8175" s="5" t="s">
        <v>2396</v>
      </c>
      <c r="BO8175" s="5" t="s">
        <v>13508</v>
      </c>
      <c r="BU8175" s="5" t="s">
        <v>2389</v>
      </c>
      <c r="BV8175" s="5" t="s">
        <v>2396</v>
      </c>
      <c r="BW8175" s="5" t="s">
        <v>13508</v>
      </c>
    </row>
    <row r="8176" spans="51:75" x14ac:dyDescent="0.3">
      <c r="AY8176" s="12" t="e">
        <f>VLOOKUP(C8176,#REF!, 2,FALSE)</f>
        <v>#REF!</v>
      </c>
      <c r="BM8176" s="5" t="s">
        <v>13509</v>
      </c>
      <c r="BN8176" s="5" t="s">
        <v>1016</v>
      </c>
      <c r="BO8176" s="5" t="s">
        <v>2986</v>
      </c>
      <c r="BU8176" s="5" t="s">
        <v>13509</v>
      </c>
      <c r="BV8176" s="5" t="s">
        <v>1016</v>
      </c>
      <c r="BW8176" s="5" t="s">
        <v>2986</v>
      </c>
    </row>
    <row r="8177" spans="51:75" x14ac:dyDescent="0.3">
      <c r="AY8177" s="12" t="e">
        <f>VLOOKUP(C8177,#REF!, 2,FALSE)</f>
        <v>#REF!</v>
      </c>
      <c r="BM8177" s="5" t="s">
        <v>13510</v>
      </c>
      <c r="BN8177" s="5" t="s">
        <v>778</v>
      </c>
      <c r="BO8177" s="5" t="s">
        <v>2986</v>
      </c>
      <c r="BU8177" s="5" t="s">
        <v>13510</v>
      </c>
      <c r="BV8177" s="5" t="s">
        <v>778</v>
      </c>
      <c r="BW8177" s="5" t="s">
        <v>2986</v>
      </c>
    </row>
    <row r="8178" spans="51:75" x14ac:dyDescent="0.3">
      <c r="AY8178" s="12" t="e">
        <f>VLOOKUP(C8178,#REF!, 2,FALSE)</f>
        <v>#REF!</v>
      </c>
      <c r="BM8178" s="5" t="s">
        <v>13511</v>
      </c>
      <c r="BN8178" s="5" t="s">
        <v>800</v>
      </c>
      <c r="BO8178" s="5" t="s">
        <v>2986</v>
      </c>
      <c r="BU8178" s="5" t="s">
        <v>13511</v>
      </c>
      <c r="BV8178" s="5" t="s">
        <v>800</v>
      </c>
      <c r="BW8178" s="5" t="s">
        <v>2986</v>
      </c>
    </row>
    <row r="8179" spans="51:75" x14ac:dyDescent="0.3">
      <c r="AY8179" s="12" t="e">
        <f>VLOOKUP(C8179,#REF!, 2,FALSE)</f>
        <v>#REF!</v>
      </c>
      <c r="BM8179" s="5" t="s">
        <v>13512</v>
      </c>
      <c r="BN8179" s="5" t="s">
        <v>2986</v>
      </c>
      <c r="BO8179" s="5" t="s">
        <v>2986</v>
      </c>
      <c r="BU8179" s="5" t="s">
        <v>13512</v>
      </c>
      <c r="BV8179" s="5" t="s">
        <v>2986</v>
      </c>
      <c r="BW8179" s="5" t="s">
        <v>2986</v>
      </c>
    </row>
    <row r="8180" spans="51:75" x14ac:dyDescent="0.3">
      <c r="AY8180" s="12" t="e">
        <f>VLOOKUP(C8180,#REF!, 2,FALSE)</f>
        <v>#REF!</v>
      </c>
      <c r="BM8180" s="5" t="s">
        <v>13514</v>
      </c>
      <c r="BN8180" s="5" t="s">
        <v>5972</v>
      </c>
      <c r="BO8180" s="5" t="s">
        <v>13515</v>
      </c>
      <c r="BU8180" s="5" t="s">
        <v>13514</v>
      </c>
      <c r="BV8180" s="5" t="s">
        <v>5972</v>
      </c>
      <c r="BW8180" s="5" t="s">
        <v>13515</v>
      </c>
    </row>
    <row r="8181" spans="51:75" x14ac:dyDescent="0.3">
      <c r="AY8181" s="12" t="e">
        <f>VLOOKUP(C8181,#REF!, 2,FALSE)</f>
        <v>#REF!</v>
      </c>
      <c r="BM8181" s="5" t="s">
        <v>13516</v>
      </c>
      <c r="BN8181" s="5" t="s">
        <v>945</v>
      </c>
      <c r="BO8181" s="5" t="s">
        <v>13517</v>
      </c>
      <c r="BU8181" s="5" t="s">
        <v>13516</v>
      </c>
      <c r="BV8181" s="5" t="s">
        <v>945</v>
      </c>
      <c r="BW8181" s="5" t="s">
        <v>13517</v>
      </c>
    </row>
    <row r="8182" spans="51:75" x14ac:dyDescent="0.3">
      <c r="AY8182" s="12" t="e">
        <f>VLOOKUP(C8182,#REF!, 2,FALSE)</f>
        <v>#REF!</v>
      </c>
      <c r="BM8182" s="5" t="s">
        <v>13518</v>
      </c>
      <c r="BN8182" s="5" t="s">
        <v>1504</v>
      </c>
      <c r="BO8182" s="5" t="s">
        <v>13519</v>
      </c>
      <c r="BU8182" s="5" t="s">
        <v>13518</v>
      </c>
      <c r="BV8182" s="5" t="s">
        <v>1504</v>
      </c>
      <c r="BW8182" s="5" t="s">
        <v>13519</v>
      </c>
    </row>
    <row r="8183" spans="51:75" x14ac:dyDescent="0.3">
      <c r="AY8183" s="12" t="e">
        <f>VLOOKUP(C8183,#REF!, 2,FALSE)</f>
        <v>#REF!</v>
      </c>
      <c r="BM8183" s="5" t="s">
        <v>13520</v>
      </c>
      <c r="BN8183" s="5" t="s">
        <v>2986</v>
      </c>
      <c r="BO8183" s="5" t="s">
        <v>13521</v>
      </c>
      <c r="BU8183" s="5" t="s">
        <v>13520</v>
      </c>
      <c r="BV8183" s="5" t="s">
        <v>2986</v>
      </c>
      <c r="BW8183" s="5" t="s">
        <v>13521</v>
      </c>
    </row>
    <row r="8184" spans="51:75" x14ac:dyDescent="0.3">
      <c r="AY8184" s="12" t="e">
        <f>VLOOKUP(C8184,#REF!, 2,FALSE)</f>
        <v>#REF!</v>
      </c>
      <c r="BM8184" s="5" t="s">
        <v>13522</v>
      </c>
      <c r="BN8184" s="5" t="s">
        <v>2986</v>
      </c>
      <c r="BO8184" s="5" t="s">
        <v>10604</v>
      </c>
      <c r="BU8184" s="5" t="s">
        <v>13522</v>
      </c>
      <c r="BV8184" s="5" t="s">
        <v>2986</v>
      </c>
      <c r="BW8184" s="5" t="s">
        <v>10604</v>
      </c>
    </row>
    <row r="8185" spans="51:75" x14ac:dyDescent="0.3">
      <c r="AY8185" s="12" t="e">
        <f>VLOOKUP(C8185,#REF!, 2,FALSE)</f>
        <v>#REF!</v>
      </c>
      <c r="BM8185" s="5" t="s">
        <v>13523</v>
      </c>
      <c r="BN8185" s="5" t="s">
        <v>2986</v>
      </c>
      <c r="BO8185" s="5" t="s">
        <v>3938</v>
      </c>
      <c r="BU8185" s="5" t="s">
        <v>13523</v>
      </c>
      <c r="BV8185" s="5" t="s">
        <v>2986</v>
      </c>
      <c r="BW8185" s="5" t="s">
        <v>3938</v>
      </c>
    </row>
    <row r="8186" spans="51:75" x14ac:dyDescent="0.3">
      <c r="AY8186" s="12" t="e">
        <f>VLOOKUP(C8186,#REF!, 2,FALSE)</f>
        <v>#REF!</v>
      </c>
      <c r="BM8186" s="5" t="s">
        <v>208</v>
      </c>
      <c r="BN8186" s="5" t="s">
        <v>2986</v>
      </c>
      <c r="BO8186" s="5" t="s">
        <v>13524</v>
      </c>
      <c r="BU8186" s="5" t="s">
        <v>208</v>
      </c>
      <c r="BV8186" s="5" t="s">
        <v>2986</v>
      </c>
      <c r="BW8186" s="5" t="s">
        <v>13524</v>
      </c>
    </row>
    <row r="8187" spans="51:75" x14ac:dyDescent="0.3">
      <c r="AY8187" s="12" t="e">
        <f>VLOOKUP(C8187,#REF!, 2,FALSE)</f>
        <v>#REF!</v>
      </c>
      <c r="BM8187" s="5" t="s">
        <v>13525</v>
      </c>
      <c r="BN8187" s="5" t="s">
        <v>2986</v>
      </c>
      <c r="BO8187" s="5" t="s">
        <v>4381</v>
      </c>
      <c r="BU8187" s="5" t="s">
        <v>13525</v>
      </c>
      <c r="BV8187" s="5" t="s">
        <v>2986</v>
      </c>
      <c r="BW8187" s="5" t="s">
        <v>4381</v>
      </c>
    </row>
    <row r="8188" spans="51:75" x14ac:dyDescent="0.3">
      <c r="AY8188" s="12" t="e">
        <f>VLOOKUP(C8188,#REF!, 2,FALSE)</f>
        <v>#REF!</v>
      </c>
      <c r="BM8188" s="5" t="s">
        <v>13526</v>
      </c>
      <c r="BN8188" s="5" t="s">
        <v>940</v>
      </c>
      <c r="BO8188" s="5" t="s">
        <v>1600</v>
      </c>
      <c r="BU8188" s="5" t="s">
        <v>13526</v>
      </c>
      <c r="BV8188" s="5" t="s">
        <v>940</v>
      </c>
      <c r="BW8188" s="5" t="s">
        <v>1600</v>
      </c>
    </row>
    <row r="8189" spans="51:75" x14ac:dyDescent="0.3">
      <c r="AY8189" s="12" t="e">
        <f>VLOOKUP(C8189,#REF!, 2,FALSE)</f>
        <v>#REF!</v>
      </c>
      <c r="BM8189" s="5" t="s">
        <v>13527</v>
      </c>
      <c r="BN8189" s="5" t="s">
        <v>2986</v>
      </c>
      <c r="BO8189" s="5" t="s">
        <v>13528</v>
      </c>
      <c r="BU8189" s="5" t="s">
        <v>13527</v>
      </c>
      <c r="BV8189" s="5" t="s">
        <v>2986</v>
      </c>
      <c r="BW8189" s="5" t="s">
        <v>13528</v>
      </c>
    </row>
    <row r="8190" spans="51:75" x14ac:dyDescent="0.3">
      <c r="AY8190" s="12" t="e">
        <f>VLOOKUP(C8190,#REF!, 2,FALSE)</f>
        <v>#REF!</v>
      </c>
      <c r="BM8190" s="5" t="s">
        <v>13529</v>
      </c>
      <c r="BN8190" s="5" t="s">
        <v>2986</v>
      </c>
      <c r="BO8190" s="5" t="s">
        <v>3294</v>
      </c>
      <c r="BU8190" s="5" t="s">
        <v>13529</v>
      </c>
      <c r="BV8190" s="5" t="s">
        <v>2986</v>
      </c>
      <c r="BW8190" s="5" t="s">
        <v>3294</v>
      </c>
    </row>
    <row r="8191" spans="51:75" x14ac:dyDescent="0.3">
      <c r="AY8191" s="12" t="e">
        <f>VLOOKUP(C8191,#REF!, 2,FALSE)</f>
        <v>#REF!</v>
      </c>
      <c r="BM8191" s="5" t="s">
        <v>13530</v>
      </c>
      <c r="BN8191" s="5" t="s">
        <v>2986</v>
      </c>
      <c r="BO8191" s="5" t="s">
        <v>9034</v>
      </c>
      <c r="BU8191" s="5" t="s">
        <v>13530</v>
      </c>
      <c r="BV8191" s="5" t="s">
        <v>2986</v>
      </c>
      <c r="BW8191" s="5" t="s">
        <v>9034</v>
      </c>
    </row>
    <row r="8192" spans="51:75" x14ac:dyDescent="0.3">
      <c r="AY8192" s="12" t="e">
        <f>VLOOKUP(C8192,#REF!, 2,FALSE)</f>
        <v>#REF!</v>
      </c>
      <c r="BM8192" s="5" t="s">
        <v>13531</v>
      </c>
      <c r="BN8192" s="5" t="s">
        <v>2986</v>
      </c>
      <c r="BO8192" s="5" t="s">
        <v>1067</v>
      </c>
      <c r="BU8192" s="5" t="s">
        <v>13531</v>
      </c>
      <c r="BV8192" s="5" t="s">
        <v>2986</v>
      </c>
      <c r="BW8192" s="5" t="s">
        <v>1067</v>
      </c>
    </row>
    <row r="8193" spans="51:75" x14ac:dyDescent="0.3">
      <c r="AY8193" s="12" t="e">
        <f>VLOOKUP(C8193,#REF!, 2,FALSE)</f>
        <v>#REF!</v>
      </c>
      <c r="BM8193" s="5" t="s">
        <v>13533</v>
      </c>
      <c r="BN8193" s="5" t="s">
        <v>2986</v>
      </c>
      <c r="BO8193" s="5" t="s">
        <v>1803</v>
      </c>
      <c r="BU8193" s="5" t="s">
        <v>13533</v>
      </c>
      <c r="BV8193" s="5" t="s">
        <v>2986</v>
      </c>
      <c r="BW8193" s="5" t="s">
        <v>1803</v>
      </c>
    </row>
    <row r="8194" spans="51:75" x14ac:dyDescent="0.3">
      <c r="AY8194" s="12" t="e">
        <f>VLOOKUP(C8194,#REF!, 2,FALSE)</f>
        <v>#REF!</v>
      </c>
      <c r="BM8194" s="5" t="s">
        <v>13534</v>
      </c>
      <c r="BN8194" s="5" t="s">
        <v>2986</v>
      </c>
      <c r="BO8194" s="5" t="s">
        <v>2986</v>
      </c>
      <c r="BU8194" s="5" t="s">
        <v>13534</v>
      </c>
      <c r="BV8194" s="5" t="s">
        <v>2986</v>
      </c>
      <c r="BW8194" s="5" t="s">
        <v>2986</v>
      </c>
    </row>
    <row r="8195" spans="51:75" x14ac:dyDescent="0.3">
      <c r="AY8195" s="12" t="e">
        <f>VLOOKUP(C8195,#REF!, 2,FALSE)</f>
        <v>#REF!</v>
      </c>
      <c r="BM8195" s="5" t="s">
        <v>13535</v>
      </c>
      <c r="BN8195" s="5" t="s">
        <v>2986</v>
      </c>
      <c r="BO8195" s="5" t="s">
        <v>1446</v>
      </c>
      <c r="BU8195" s="5" t="s">
        <v>13535</v>
      </c>
      <c r="BV8195" s="5" t="s">
        <v>2986</v>
      </c>
      <c r="BW8195" s="5" t="s">
        <v>1446</v>
      </c>
    </row>
    <row r="8196" spans="51:75" x14ac:dyDescent="0.3">
      <c r="AY8196" s="12" t="e">
        <f>VLOOKUP(C8196,#REF!, 2,FALSE)</f>
        <v>#REF!</v>
      </c>
      <c r="BM8196" s="5" t="s">
        <v>13536</v>
      </c>
      <c r="BN8196" s="5" t="s">
        <v>2986</v>
      </c>
      <c r="BO8196" s="5" t="s">
        <v>2986</v>
      </c>
      <c r="BU8196" s="5" t="s">
        <v>13536</v>
      </c>
      <c r="BV8196" s="5" t="s">
        <v>2986</v>
      </c>
      <c r="BW8196" s="5" t="s">
        <v>2986</v>
      </c>
    </row>
    <row r="8197" spans="51:75" x14ac:dyDescent="0.3">
      <c r="AY8197" s="12" t="e">
        <f>VLOOKUP(C8197,#REF!, 2,FALSE)</f>
        <v>#REF!</v>
      </c>
      <c r="BM8197" s="5" t="s">
        <v>13537</v>
      </c>
      <c r="BN8197" s="5" t="s">
        <v>2986</v>
      </c>
      <c r="BO8197" s="5" t="s">
        <v>995</v>
      </c>
      <c r="BU8197" s="5" t="s">
        <v>13537</v>
      </c>
      <c r="BV8197" s="5" t="s">
        <v>2986</v>
      </c>
      <c r="BW8197" s="5" t="s">
        <v>995</v>
      </c>
    </row>
    <row r="8198" spans="51:75" x14ac:dyDescent="0.3">
      <c r="AY8198" s="12" t="e">
        <f>VLOOKUP(C8198,#REF!, 2,FALSE)</f>
        <v>#REF!</v>
      </c>
      <c r="BM8198" s="5" t="s">
        <v>13538</v>
      </c>
      <c r="BN8198" s="5" t="s">
        <v>1006</v>
      </c>
      <c r="BO8198" s="5" t="s">
        <v>11488</v>
      </c>
      <c r="BU8198" s="5" t="s">
        <v>13538</v>
      </c>
      <c r="BV8198" s="5" t="s">
        <v>1006</v>
      </c>
      <c r="BW8198" s="5" t="s">
        <v>11488</v>
      </c>
    </row>
    <row r="8199" spans="51:75" x14ac:dyDescent="0.3">
      <c r="AY8199" s="12" t="e">
        <f>VLOOKUP(C8199,#REF!, 2,FALSE)</f>
        <v>#REF!</v>
      </c>
      <c r="BM8199" s="5" t="s">
        <v>2390</v>
      </c>
      <c r="BN8199" s="5" t="s">
        <v>2986</v>
      </c>
      <c r="BO8199" s="5" t="s">
        <v>2398</v>
      </c>
      <c r="BU8199" s="5" t="s">
        <v>2390</v>
      </c>
      <c r="BV8199" s="5" t="s">
        <v>2986</v>
      </c>
      <c r="BW8199" s="5" t="s">
        <v>2398</v>
      </c>
    </row>
    <row r="8200" spans="51:75" x14ac:dyDescent="0.3">
      <c r="AY8200" s="12" t="e">
        <f>VLOOKUP(C8200,#REF!, 2,FALSE)</f>
        <v>#REF!</v>
      </c>
      <c r="BM8200" s="5" t="s">
        <v>2391</v>
      </c>
      <c r="BN8200" s="5" t="s">
        <v>1006</v>
      </c>
      <c r="BO8200" s="5" t="s">
        <v>7963</v>
      </c>
      <c r="BU8200" s="5" t="s">
        <v>2391</v>
      </c>
      <c r="BV8200" s="5" t="s">
        <v>1006</v>
      </c>
      <c r="BW8200" s="5" t="s">
        <v>7963</v>
      </c>
    </row>
    <row r="8201" spans="51:75" x14ac:dyDescent="0.3">
      <c r="AY8201" s="12" t="e">
        <f>VLOOKUP(C8201,#REF!, 2,FALSE)</f>
        <v>#REF!</v>
      </c>
      <c r="BM8201" s="5" t="s">
        <v>13539</v>
      </c>
      <c r="BN8201" s="5" t="s">
        <v>800</v>
      </c>
      <c r="BO8201" s="5" t="s">
        <v>13540</v>
      </c>
      <c r="BU8201" s="5" t="s">
        <v>13539</v>
      </c>
      <c r="BV8201" s="5" t="s">
        <v>800</v>
      </c>
      <c r="BW8201" s="5" t="s">
        <v>13540</v>
      </c>
    </row>
    <row r="8202" spans="51:75" x14ac:dyDescent="0.3">
      <c r="AY8202" s="12" t="e">
        <f>VLOOKUP(C8202,#REF!, 2,FALSE)</f>
        <v>#REF!</v>
      </c>
      <c r="BM8202" s="5" t="s">
        <v>13541</v>
      </c>
      <c r="BN8202" s="5" t="s">
        <v>706</v>
      </c>
      <c r="BO8202" s="5" t="s">
        <v>2890</v>
      </c>
      <c r="BU8202" s="5" t="s">
        <v>13541</v>
      </c>
      <c r="BV8202" s="5" t="s">
        <v>706</v>
      </c>
      <c r="BW8202" s="5" t="s">
        <v>2890</v>
      </c>
    </row>
    <row r="8203" spans="51:75" x14ac:dyDescent="0.3">
      <c r="AY8203" s="12" t="e">
        <f>VLOOKUP(C8203,#REF!, 2,FALSE)</f>
        <v>#REF!</v>
      </c>
      <c r="BM8203" s="5" t="s">
        <v>2392</v>
      </c>
      <c r="BN8203" s="5" t="s">
        <v>2986</v>
      </c>
      <c r="BO8203" s="5" t="s">
        <v>2986</v>
      </c>
      <c r="BU8203" s="5" t="s">
        <v>2392</v>
      </c>
      <c r="BV8203" s="5" t="s">
        <v>2986</v>
      </c>
      <c r="BW8203" s="5" t="s">
        <v>2986</v>
      </c>
    </row>
    <row r="8204" spans="51:75" x14ac:dyDescent="0.3">
      <c r="AY8204" s="12" t="e">
        <f>VLOOKUP(C8204,#REF!, 2,FALSE)</f>
        <v>#REF!</v>
      </c>
      <c r="BM8204" s="5" t="s">
        <v>13542</v>
      </c>
      <c r="BN8204" s="5" t="s">
        <v>806</v>
      </c>
      <c r="BO8204" s="5" t="s">
        <v>4378</v>
      </c>
      <c r="BU8204" s="5" t="s">
        <v>13542</v>
      </c>
      <c r="BV8204" s="5" t="s">
        <v>806</v>
      </c>
      <c r="BW8204" s="5" t="s">
        <v>4378</v>
      </c>
    </row>
    <row r="8205" spans="51:75" x14ac:dyDescent="0.3">
      <c r="AY8205" s="12" t="e">
        <f>VLOOKUP(C8205,#REF!, 2,FALSE)</f>
        <v>#REF!</v>
      </c>
      <c r="BM8205" s="5" t="s">
        <v>13543</v>
      </c>
      <c r="BN8205" s="5" t="s">
        <v>616</v>
      </c>
      <c r="BO8205" s="5" t="s">
        <v>11249</v>
      </c>
      <c r="BU8205" s="5" t="s">
        <v>13543</v>
      </c>
      <c r="BV8205" s="5" t="s">
        <v>616</v>
      </c>
      <c r="BW8205" s="5" t="s">
        <v>11249</v>
      </c>
    </row>
    <row r="8206" spans="51:75" x14ac:dyDescent="0.3">
      <c r="AY8206" s="12" t="e">
        <f>VLOOKUP(C8206,#REF!, 2,FALSE)</f>
        <v>#REF!</v>
      </c>
      <c r="BM8206" s="5" t="s">
        <v>13544</v>
      </c>
      <c r="BN8206" s="5" t="s">
        <v>2986</v>
      </c>
      <c r="BO8206" s="5" t="s">
        <v>2064</v>
      </c>
      <c r="BU8206" s="5" t="s">
        <v>13544</v>
      </c>
      <c r="BV8206" s="5" t="s">
        <v>2986</v>
      </c>
      <c r="BW8206" s="5" t="s">
        <v>2064</v>
      </c>
    </row>
    <row r="8207" spans="51:75" x14ac:dyDescent="0.3">
      <c r="AY8207" s="12" t="e">
        <f>VLOOKUP(C8207,#REF!, 2,FALSE)</f>
        <v>#REF!</v>
      </c>
      <c r="BM8207" s="5" t="s">
        <v>2393</v>
      </c>
      <c r="BN8207" s="5" t="s">
        <v>1282</v>
      </c>
      <c r="BO8207" s="5" t="s">
        <v>13545</v>
      </c>
      <c r="BU8207" s="5" t="s">
        <v>2393</v>
      </c>
      <c r="BV8207" s="5" t="s">
        <v>1282</v>
      </c>
      <c r="BW8207" s="5" t="s">
        <v>13545</v>
      </c>
    </row>
    <row r="8208" spans="51:75" x14ac:dyDescent="0.3">
      <c r="AY8208" s="12" t="e">
        <f>VLOOKUP(C8208,#REF!, 2,FALSE)</f>
        <v>#REF!</v>
      </c>
      <c r="BM8208" s="5" t="s">
        <v>13546</v>
      </c>
      <c r="BN8208" s="5" t="s">
        <v>2986</v>
      </c>
      <c r="BO8208" s="5" t="s">
        <v>13547</v>
      </c>
      <c r="BU8208" s="5" t="s">
        <v>13546</v>
      </c>
      <c r="BV8208" s="5" t="s">
        <v>2986</v>
      </c>
      <c r="BW8208" s="5" t="s">
        <v>13547</v>
      </c>
    </row>
    <row r="8209" spans="51:75" x14ac:dyDescent="0.3">
      <c r="AY8209" s="12" t="e">
        <f>VLOOKUP(C8209,#REF!, 2,FALSE)</f>
        <v>#REF!</v>
      </c>
      <c r="BM8209" s="5" t="s">
        <v>13548</v>
      </c>
      <c r="BN8209" s="5" t="s">
        <v>17000</v>
      </c>
      <c r="BO8209" s="5" t="s">
        <v>845</v>
      </c>
      <c r="BU8209" s="5" t="s">
        <v>13548</v>
      </c>
      <c r="BV8209" s="5" t="s">
        <v>17000</v>
      </c>
      <c r="BW8209" s="5" t="s">
        <v>845</v>
      </c>
    </row>
    <row r="8210" spans="51:75" x14ac:dyDescent="0.3">
      <c r="AY8210" s="12" t="e">
        <f>VLOOKUP(C8210,#REF!, 2,FALSE)</f>
        <v>#REF!</v>
      </c>
      <c r="BM8210" s="5" t="s">
        <v>13549</v>
      </c>
      <c r="BN8210" s="5" t="s">
        <v>3261</v>
      </c>
      <c r="BO8210" s="5" t="s">
        <v>13550</v>
      </c>
      <c r="BU8210" s="5" t="s">
        <v>13549</v>
      </c>
      <c r="BV8210" s="5" t="s">
        <v>3261</v>
      </c>
      <c r="BW8210" s="5" t="s">
        <v>13550</v>
      </c>
    </row>
    <row r="8211" spans="51:75" x14ac:dyDescent="0.3">
      <c r="AY8211" s="12" t="e">
        <f>VLOOKUP(C8211,#REF!, 2,FALSE)</f>
        <v>#REF!</v>
      </c>
      <c r="BM8211" s="5" t="s">
        <v>13551</v>
      </c>
      <c r="BN8211" s="5" t="s">
        <v>17000</v>
      </c>
      <c r="BO8211" s="5" t="s">
        <v>13552</v>
      </c>
      <c r="BU8211" s="5" t="s">
        <v>13551</v>
      </c>
      <c r="BV8211" s="5" t="s">
        <v>17000</v>
      </c>
      <c r="BW8211" s="5" t="s">
        <v>13552</v>
      </c>
    </row>
    <row r="8212" spans="51:75" x14ac:dyDescent="0.3">
      <c r="AY8212" s="12" t="e">
        <f>VLOOKUP(C8212,#REF!, 2,FALSE)</f>
        <v>#REF!</v>
      </c>
      <c r="BM8212" s="5" t="s">
        <v>13553</v>
      </c>
      <c r="BN8212" s="5" t="s">
        <v>2986</v>
      </c>
      <c r="BO8212" s="5" t="s">
        <v>2986</v>
      </c>
      <c r="BU8212" s="5" t="s">
        <v>13553</v>
      </c>
      <c r="BV8212" s="5" t="s">
        <v>2986</v>
      </c>
      <c r="BW8212" s="5" t="s">
        <v>2986</v>
      </c>
    </row>
    <row r="8213" spans="51:75" x14ac:dyDescent="0.3">
      <c r="AY8213" s="12" t="e">
        <f>VLOOKUP(C8213,#REF!, 2,FALSE)</f>
        <v>#REF!</v>
      </c>
      <c r="BM8213" s="5" t="s">
        <v>2400</v>
      </c>
      <c r="BN8213" s="5" t="s">
        <v>615</v>
      </c>
      <c r="BO8213" s="5" t="s">
        <v>13554</v>
      </c>
      <c r="BU8213" s="5" t="s">
        <v>2400</v>
      </c>
      <c r="BV8213" s="5" t="s">
        <v>615</v>
      </c>
      <c r="BW8213" s="5" t="s">
        <v>13554</v>
      </c>
    </row>
    <row r="8214" spans="51:75" x14ac:dyDescent="0.3">
      <c r="AY8214" s="12" t="e">
        <f>VLOOKUP(C8214,#REF!, 2,FALSE)</f>
        <v>#REF!</v>
      </c>
      <c r="BM8214" s="5" t="s">
        <v>13555</v>
      </c>
      <c r="BN8214" s="5" t="s">
        <v>639</v>
      </c>
      <c r="BO8214" s="5" t="s">
        <v>4592</v>
      </c>
      <c r="BU8214" s="5" t="s">
        <v>13555</v>
      </c>
      <c r="BV8214" s="5" t="s">
        <v>639</v>
      </c>
      <c r="BW8214" s="5" t="s">
        <v>4592</v>
      </c>
    </row>
    <row r="8215" spans="51:75" x14ac:dyDescent="0.3">
      <c r="AY8215" s="12" t="e">
        <f>VLOOKUP(C8215,#REF!, 2,FALSE)</f>
        <v>#REF!</v>
      </c>
      <c r="BM8215" s="5" t="s">
        <v>13556</v>
      </c>
      <c r="BN8215" s="5" t="s">
        <v>2986</v>
      </c>
      <c r="BO8215" s="5" t="s">
        <v>13557</v>
      </c>
      <c r="BU8215" s="5" t="s">
        <v>13556</v>
      </c>
      <c r="BV8215" s="5" t="s">
        <v>2986</v>
      </c>
      <c r="BW8215" s="5" t="s">
        <v>13557</v>
      </c>
    </row>
    <row r="8216" spans="51:75" x14ac:dyDescent="0.3">
      <c r="AY8216" s="12" t="e">
        <f>VLOOKUP(C8216,#REF!, 2,FALSE)</f>
        <v>#REF!</v>
      </c>
      <c r="BM8216" s="5" t="s">
        <v>13558</v>
      </c>
      <c r="BN8216" s="5" t="s">
        <v>2986</v>
      </c>
      <c r="BO8216" s="5" t="s">
        <v>3848</v>
      </c>
      <c r="BU8216" s="5" t="s">
        <v>13558</v>
      </c>
      <c r="BV8216" s="5" t="s">
        <v>2986</v>
      </c>
      <c r="BW8216" s="5" t="s">
        <v>3848</v>
      </c>
    </row>
    <row r="8217" spans="51:75" x14ac:dyDescent="0.3">
      <c r="AY8217" s="12" t="e">
        <f>VLOOKUP(C8217,#REF!, 2,FALSE)</f>
        <v>#REF!</v>
      </c>
      <c r="BM8217" s="5" t="s">
        <v>203</v>
      </c>
      <c r="BN8217" s="5" t="s">
        <v>2986</v>
      </c>
      <c r="BO8217" s="5" t="s">
        <v>2986</v>
      </c>
      <c r="BU8217" s="5" t="s">
        <v>203</v>
      </c>
      <c r="BV8217" s="5" t="s">
        <v>2986</v>
      </c>
      <c r="BW8217" s="5" t="s">
        <v>2986</v>
      </c>
    </row>
    <row r="8218" spans="51:75" x14ac:dyDescent="0.3">
      <c r="AY8218" s="12" t="e">
        <f>VLOOKUP(C8218,#REF!, 2,FALSE)</f>
        <v>#REF!</v>
      </c>
      <c r="BM8218" s="5" t="s">
        <v>13559</v>
      </c>
      <c r="BN8218" s="5" t="s">
        <v>1448</v>
      </c>
      <c r="BO8218" s="5" t="s">
        <v>3031</v>
      </c>
      <c r="BU8218" s="5" t="s">
        <v>13559</v>
      </c>
      <c r="BV8218" s="5" t="s">
        <v>1448</v>
      </c>
      <c r="BW8218" s="5" t="s">
        <v>3031</v>
      </c>
    </row>
    <row r="8219" spans="51:75" x14ac:dyDescent="0.3">
      <c r="AY8219" s="12" t="e">
        <f>VLOOKUP(C8219,#REF!, 2,FALSE)</f>
        <v>#REF!</v>
      </c>
      <c r="BM8219" s="5" t="s">
        <v>13560</v>
      </c>
      <c r="BN8219" s="5" t="s">
        <v>774</v>
      </c>
      <c r="BO8219" s="5" t="s">
        <v>924</v>
      </c>
      <c r="BU8219" s="5" t="s">
        <v>13560</v>
      </c>
      <c r="BV8219" s="5" t="s">
        <v>774</v>
      </c>
      <c r="BW8219" s="5" t="s">
        <v>924</v>
      </c>
    </row>
    <row r="8220" spans="51:75" x14ac:dyDescent="0.3">
      <c r="AY8220" s="12" t="e">
        <f>VLOOKUP(C8220,#REF!, 2,FALSE)</f>
        <v>#REF!</v>
      </c>
      <c r="BM8220" s="5" t="s">
        <v>13561</v>
      </c>
      <c r="BN8220" s="5" t="s">
        <v>1016</v>
      </c>
      <c r="BO8220" s="5" t="s">
        <v>8545</v>
      </c>
      <c r="BU8220" s="5" t="s">
        <v>13561</v>
      </c>
      <c r="BV8220" s="5" t="s">
        <v>1016</v>
      </c>
      <c r="BW8220" s="5" t="s">
        <v>8545</v>
      </c>
    </row>
    <row r="8221" spans="51:75" x14ac:dyDescent="0.3">
      <c r="AY8221" s="12" t="e">
        <f>VLOOKUP(C8221,#REF!, 2,FALSE)</f>
        <v>#REF!</v>
      </c>
      <c r="BM8221" s="5" t="s">
        <v>13562</v>
      </c>
      <c r="BN8221" s="5" t="s">
        <v>781</v>
      </c>
      <c r="BO8221" s="5" t="s">
        <v>11243</v>
      </c>
      <c r="BU8221" s="5" t="s">
        <v>13562</v>
      </c>
      <c r="BV8221" s="5" t="s">
        <v>781</v>
      </c>
      <c r="BW8221" s="5" t="s">
        <v>11243</v>
      </c>
    </row>
    <row r="8222" spans="51:75" x14ac:dyDescent="0.3">
      <c r="AY8222" s="12" t="e">
        <f>VLOOKUP(C8222,#REF!, 2,FALSE)</f>
        <v>#REF!</v>
      </c>
      <c r="BM8222" s="5" t="s">
        <v>13563</v>
      </c>
      <c r="BN8222" s="5" t="s">
        <v>2986</v>
      </c>
      <c r="BO8222" s="5" t="s">
        <v>2986</v>
      </c>
      <c r="BU8222" s="5" t="s">
        <v>13563</v>
      </c>
      <c r="BV8222" s="5" t="s">
        <v>2986</v>
      </c>
      <c r="BW8222" s="5" t="s">
        <v>2986</v>
      </c>
    </row>
    <row r="8223" spans="51:75" x14ac:dyDescent="0.3">
      <c r="AY8223" s="12" t="e">
        <f>VLOOKUP(C8223,#REF!, 2,FALSE)</f>
        <v>#REF!</v>
      </c>
      <c r="BM8223" s="5" t="s">
        <v>13564</v>
      </c>
      <c r="BN8223" s="5" t="s">
        <v>1016</v>
      </c>
      <c r="BO8223" s="5" t="s">
        <v>5261</v>
      </c>
      <c r="BU8223" s="5" t="s">
        <v>13564</v>
      </c>
      <c r="BV8223" s="5" t="s">
        <v>1016</v>
      </c>
      <c r="BW8223" s="5" t="s">
        <v>5261</v>
      </c>
    </row>
    <row r="8224" spans="51:75" x14ac:dyDescent="0.3">
      <c r="AY8224" s="12" t="e">
        <f>VLOOKUP(C8224,#REF!, 2,FALSE)</f>
        <v>#REF!</v>
      </c>
      <c r="BM8224" s="5" t="s">
        <v>13565</v>
      </c>
      <c r="BN8224" s="5" t="s">
        <v>2986</v>
      </c>
      <c r="BO8224" s="5" t="s">
        <v>2986</v>
      </c>
      <c r="BU8224" s="5" t="s">
        <v>13565</v>
      </c>
      <c r="BV8224" s="5" t="s">
        <v>2986</v>
      </c>
      <c r="BW8224" s="5" t="s">
        <v>2986</v>
      </c>
    </row>
    <row r="8225" spans="51:75" x14ac:dyDescent="0.3">
      <c r="AY8225" s="12" t="e">
        <f>VLOOKUP(C8225,#REF!, 2,FALSE)</f>
        <v>#REF!</v>
      </c>
      <c r="BM8225" s="5" t="s">
        <v>13566</v>
      </c>
      <c r="BN8225" s="5" t="s">
        <v>630</v>
      </c>
      <c r="BO8225" s="5" t="s">
        <v>2970</v>
      </c>
      <c r="BU8225" s="5" t="s">
        <v>13566</v>
      </c>
      <c r="BV8225" s="5" t="s">
        <v>630</v>
      </c>
      <c r="BW8225" s="5" t="s">
        <v>2970</v>
      </c>
    </row>
    <row r="8226" spans="51:75" x14ac:dyDescent="0.3">
      <c r="AY8226" s="12" t="e">
        <f>VLOOKUP(C8226,#REF!, 2,FALSE)</f>
        <v>#REF!</v>
      </c>
      <c r="BM8226" s="5" t="s">
        <v>204</v>
      </c>
      <c r="BN8226" s="5" t="s">
        <v>615</v>
      </c>
      <c r="BO8226" s="5" t="s">
        <v>1205</v>
      </c>
      <c r="BU8226" s="5" t="s">
        <v>204</v>
      </c>
      <c r="BV8226" s="5" t="s">
        <v>615</v>
      </c>
      <c r="BW8226" s="5" t="s">
        <v>1205</v>
      </c>
    </row>
    <row r="8227" spans="51:75" x14ac:dyDescent="0.3">
      <c r="AY8227" s="12" t="e">
        <f>VLOOKUP(C8227,#REF!, 2,FALSE)</f>
        <v>#REF!</v>
      </c>
      <c r="BM8227" s="5" t="s">
        <v>201</v>
      </c>
      <c r="BN8227" s="5" t="s">
        <v>639</v>
      </c>
      <c r="BO8227" s="5" t="s">
        <v>1205</v>
      </c>
      <c r="BU8227" s="5" t="s">
        <v>201</v>
      </c>
      <c r="BV8227" s="5" t="s">
        <v>639</v>
      </c>
      <c r="BW8227" s="5" t="s">
        <v>1205</v>
      </c>
    </row>
    <row r="8228" spans="51:75" x14ac:dyDescent="0.3">
      <c r="AY8228" s="12" t="e">
        <f>VLOOKUP(C8228,#REF!, 2,FALSE)</f>
        <v>#REF!</v>
      </c>
      <c r="BM8228" s="5" t="s">
        <v>13567</v>
      </c>
      <c r="BN8228" s="5" t="s">
        <v>2986</v>
      </c>
      <c r="BO8228" s="5" t="s">
        <v>773</v>
      </c>
      <c r="BU8228" s="5" t="s">
        <v>13567</v>
      </c>
      <c r="BV8228" s="5" t="s">
        <v>2986</v>
      </c>
      <c r="BW8228" s="5" t="s">
        <v>773</v>
      </c>
    </row>
    <row r="8229" spans="51:75" x14ac:dyDescent="0.3">
      <c r="AY8229" s="12" t="e">
        <f>VLOOKUP(C8229,#REF!, 2,FALSE)</f>
        <v>#REF!</v>
      </c>
      <c r="BM8229" s="5" t="s">
        <v>13568</v>
      </c>
      <c r="BN8229" s="5" t="s">
        <v>3261</v>
      </c>
      <c r="BO8229" s="5" t="s">
        <v>1413</v>
      </c>
      <c r="BU8229" s="5" t="s">
        <v>13568</v>
      </c>
      <c r="BV8229" s="5" t="s">
        <v>3261</v>
      </c>
      <c r="BW8229" s="5" t="s">
        <v>1413</v>
      </c>
    </row>
    <row r="8230" spans="51:75" x14ac:dyDescent="0.3">
      <c r="AY8230" s="12" t="e">
        <f>VLOOKUP(C8230,#REF!, 2,FALSE)</f>
        <v>#REF!</v>
      </c>
      <c r="BM8230" s="5" t="s">
        <v>13569</v>
      </c>
      <c r="BN8230" s="5" t="s">
        <v>3010</v>
      </c>
      <c r="BO8230" s="5" t="s">
        <v>13570</v>
      </c>
      <c r="BU8230" s="5" t="s">
        <v>13569</v>
      </c>
      <c r="BV8230" s="5" t="s">
        <v>3010</v>
      </c>
      <c r="BW8230" s="5" t="s">
        <v>13570</v>
      </c>
    </row>
    <row r="8231" spans="51:75" x14ac:dyDescent="0.3">
      <c r="AY8231" s="12" t="e">
        <f>VLOOKUP(C8231,#REF!, 2,FALSE)</f>
        <v>#REF!</v>
      </c>
      <c r="BM8231" s="5" t="s">
        <v>13571</v>
      </c>
      <c r="BN8231" s="5" t="s">
        <v>630</v>
      </c>
      <c r="BO8231" s="5" t="s">
        <v>2986</v>
      </c>
      <c r="BU8231" s="5" t="s">
        <v>13571</v>
      </c>
      <c r="BV8231" s="5" t="s">
        <v>630</v>
      </c>
      <c r="BW8231" s="5" t="s">
        <v>2986</v>
      </c>
    </row>
    <row r="8232" spans="51:75" x14ac:dyDescent="0.3">
      <c r="AY8232" s="12" t="e">
        <f>VLOOKUP(C8232,#REF!, 2,FALSE)</f>
        <v>#REF!</v>
      </c>
      <c r="BM8232" s="5" t="s">
        <v>13572</v>
      </c>
      <c r="BN8232" s="5" t="s">
        <v>640</v>
      </c>
      <c r="BO8232" s="5" t="s">
        <v>617</v>
      </c>
      <c r="BU8232" s="5" t="s">
        <v>13572</v>
      </c>
      <c r="BV8232" s="5" t="s">
        <v>640</v>
      </c>
      <c r="BW8232" s="5" t="s">
        <v>617</v>
      </c>
    </row>
    <row r="8233" spans="51:75" x14ac:dyDescent="0.3">
      <c r="AY8233" s="12" t="e">
        <f>VLOOKUP(C8233,#REF!, 2,FALSE)</f>
        <v>#REF!</v>
      </c>
      <c r="BM8233" s="5" t="s">
        <v>13573</v>
      </c>
      <c r="BN8233" s="5" t="s">
        <v>2986</v>
      </c>
      <c r="BO8233" s="5" t="s">
        <v>918</v>
      </c>
      <c r="BU8233" s="5" t="s">
        <v>13573</v>
      </c>
      <c r="BV8233" s="5" t="s">
        <v>2986</v>
      </c>
      <c r="BW8233" s="5" t="s">
        <v>918</v>
      </c>
    </row>
    <row r="8234" spans="51:75" x14ac:dyDescent="0.3">
      <c r="AY8234" s="12" t="e">
        <f>VLOOKUP(C8234,#REF!, 2,FALSE)</f>
        <v>#REF!</v>
      </c>
      <c r="BM8234" s="5" t="s">
        <v>13574</v>
      </c>
      <c r="BN8234" s="5" t="s">
        <v>642</v>
      </c>
      <c r="BO8234" s="5" t="s">
        <v>1807</v>
      </c>
      <c r="BU8234" s="5" t="s">
        <v>13574</v>
      </c>
      <c r="BV8234" s="5" t="s">
        <v>642</v>
      </c>
      <c r="BW8234" s="5" t="s">
        <v>1807</v>
      </c>
    </row>
    <row r="8235" spans="51:75" x14ac:dyDescent="0.3">
      <c r="AY8235" s="12" t="e">
        <f>VLOOKUP(C8235,#REF!, 2,FALSE)</f>
        <v>#REF!</v>
      </c>
      <c r="BM8235" s="5" t="s">
        <v>13575</v>
      </c>
      <c r="BN8235" s="5" t="s">
        <v>1345</v>
      </c>
      <c r="BO8235" s="5" t="s">
        <v>785</v>
      </c>
      <c r="BU8235" s="5" t="s">
        <v>13575</v>
      </c>
      <c r="BV8235" s="5" t="s">
        <v>1345</v>
      </c>
      <c r="BW8235" s="5" t="s">
        <v>785</v>
      </c>
    </row>
    <row r="8236" spans="51:75" x14ac:dyDescent="0.3">
      <c r="AY8236" s="12" t="e">
        <f>VLOOKUP(C8236,#REF!, 2,FALSE)</f>
        <v>#REF!</v>
      </c>
      <c r="BM8236" s="5" t="s">
        <v>13576</v>
      </c>
      <c r="BN8236" s="5" t="s">
        <v>2986</v>
      </c>
      <c r="BO8236" s="5" t="s">
        <v>1125</v>
      </c>
      <c r="BU8236" s="5" t="s">
        <v>13576</v>
      </c>
      <c r="BV8236" s="5" t="s">
        <v>2986</v>
      </c>
      <c r="BW8236" s="5" t="s">
        <v>1125</v>
      </c>
    </row>
    <row r="8237" spans="51:75" x14ac:dyDescent="0.3">
      <c r="AY8237" s="12" t="e">
        <f>VLOOKUP(C8237,#REF!, 2,FALSE)</f>
        <v>#REF!</v>
      </c>
      <c r="BM8237" s="5" t="s">
        <v>13577</v>
      </c>
      <c r="BN8237" s="5" t="s">
        <v>2986</v>
      </c>
      <c r="BO8237" s="5" t="s">
        <v>785</v>
      </c>
      <c r="BU8237" s="5" t="s">
        <v>13577</v>
      </c>
      <c r="BV8237" s="5" t="s">
        <v>2986</v>
      </c>
      <c r="BW8237" s="5" t="s">
        <v>785</v>
      </c>
    </row>
    <row r="8238" spans="51:75" x14ac:dyDescent="0.3">
      <c r="AY8238" s="12" t="e">
        <f>VLOOKUP(C8238,#REF!, 2,FALSE)</f>
        <v>#REF!</v>
      </c>
      <c r="BM8238" s="5" t="s">
        <v>13578</v>
      </c>
      <c r="BN8238" s="5" t="s">
        <v>2986</v>
      </c>
      <c r="BO8238" s="5" t="s">
        <v>6718</v>
      </c>
      <c r="BU8238" s="5" t="s">
        <v>13578</v>
      </c>
      <c r="BV8238" s="5" t="s">
        <v>2986</v>
      </c>
      <c r="BW8238" s="5" t="s">
        <v>6718</v>
      </c>
    </row>
    <row r="8239" spans="51:75" x14ac:dyDescent="0.3">
      <c r="AY8239" s="12" t="e">
        <f>VLOOKUP(C8239,#REF!, 2,FALSE)</f>
        <v>#REF!</v>
      </c>
      <c r="BM8239" s="5" t="s">
        <v>13579</v>
      </c>
      <c r="BN8239" s="5" t="s">
        <v>2986</v>
      </c>
      <c r="BO8239" s="5" t="s">
        <v>7177</v>
      </c>
      <c r="BU8239" s="5" t="s">
        <v>13579</v>
      </c>
      <c r="BV8239" s="5" t="s">
        <v>2986</v>
      </c>
      <c r="BW8239" s="5" t="s">
        <v>7177</v>
      </c>
    </row>
    <row r="8240" spans="51:75" x14ac:dyDescent="0.3">
      <c r="AY8240" s="12" t="e">
        <f>VLOOKUP(C8240,#REF!, 2,FALSE)</f>
        <v>#REF!</v>
      </c>
      <c r="BM8240" s="5" t="s">
        <v>13581</v>
      </c>
      <c r="BN8240" s="5" t="s">
        <v>2986</v>
      </c>
      <c r="BO8240" s="5" t="s">
        <v>13582</v>
      </c>
      <c r="BU8240" s="5" t="s">
        <v>13581</v>
      </c>
      <c r="BV8240" s="5" t="s">
        <v>2986</v>
      </c>
      <c r="BW8240" s="5" t="s">
        <v>13582</v>
      </c>
    </row>
    <row r="8241" spans="51:75" x14ac:dyDescent="0.3">
      <c r="AY8241" s="12" t="e">
        <f>VLOOKUP(C8241,#REF!, 2,FALSE)</f>
        <v>#REF!</v>
      </c>
      <c r="BM8241" s="5" t="s">
        <v>13583</v>
      </c>
      <c r="BN8241" s="5" t="s">
        <v>2986</v>
      </c>
      <c r="BO8241" s="5" t="s">
        <v>13584</v>
      </c>
      <c r="BU8241" s="5" t="s">
        <v>13583</v>
      </c>
      <c r="BV8241" s="5" t="s">
        <v>2986</v>
      </c>
      <c r="BW8241" s="5" t="s">
        <v>13584</v>
      </c>
    </row>
    <row r="8242" spans="51:75" x14ac:dyDescent="0.3">
      <c r="AY8242" s="12" t="e">
        <f>VLOOKUP(C8242,#REF!, 2,FALSE)</f>
        <v>#REF!</v>
      </c>
      <c r="BM8242" s="5" t="s">
        <v>13585</v>
      </c>
      <c r="BN8242" s="5" t="s">
        <v>734</v>
      </c>
      <c r="BO8242" s="5" t="s">
        <v>13586</v>
      </c>
      <c r="BU8242" s="5" t="s">
        <v>13585</v>
      </c>
      <c r="BV8242" s="5" t="s">
        <v>734</v>
      </c>
      <c r="BW8242" s="5" t="s">
        <v>13586</v>
      </c>
    </row>
    <row r="8243" spans="51:75" x14ac:dyDescent="0.3">
      <c r="AY8243" s="12" t="e">
        <f>VLOOKUP(C8243,#REF!, 2,FALSE)</f>
        <v>#REF!</v>
      </c>
      <c r="BM8243" s="5" t="s">
        <v>13587</v>
      </c>
      <c r="BN8243" s="5" t="s">
        <v>1736</v>
      </c>
      <c r="BO8243" s="5" t="s">
        <v>8748</v>
      </c>
      <c r="BU8243" s="5" t="s">
        <v>13587</v>
      </c>
      <c r="BV8243" s="5" t="s">
        <v>1736</v>
      </c>
      <c r="BW8243" s="5" t="s">
        <v>8748</v>
      </c>
    </row>
    <row r="8244" spans="51:75" x14ac:dyDescent="0.3">
      <c r="AY8244" s="12" t="e">
        <f>VLOOKUP(C8244,#REF!, 2,FALSE)</f>
        <v>#REF!</v>
      </c>
      <c r="BM8244" s="5" t="s">
        <v>2401</v>
      </c>
      <c r="BN8244" s="5" t="s">
        <v>1345</v>
      </c>
      <c r="BO8244" s="5" t="s">
        <v>13588</v>
      </c>
      <c r="BU8244" s="5" t="s">
        <v>2401</v>
      </c>
      <c r="BV8244" s="5" t="s">
        <v>1345</v>
      </c>
      <c r="BW8244" s="5" t="s">
        <v>13588</v>
      </c>
    </row>
    <row r="8245" spans="51:75" x14ac:dyDescent="0.3">
      <c r="AY8245" s="12" t="e">
        <f>VLOOKUP(C8245,#REF!, 2,FALSE)</f>
        <v>#REF!</v>
      </c>
      <c r="BM8245" s="5" t="s">
        <v>13589</v>
      </c>
      <c r="BN8245" s="5" t="s">
        <v>2986</v>
      </c>
      <c r="BO8245" s="5" t="s">
        <v>1523</v>
      </c>
      <c r="BU8245" s="5" t="s">
        <v>13589</v>
      </c>
      <c r="BV8245" s="5" t="s">
        <v>2986</v>
      </c>
      <c r="BW8245" s="5" t="s">
        <v>1523</v>
      </c>
    </row>
    <row r="8246" spans="51:75" x14ac:dyDescent="0.3">
      <c r="AY8246" s="12" t="e">
        <f>VLOOKUP(C8246,#REF!, 2,FALSE)</f>
        <v>#REF!</v>
      </c>
      <c r="BM8246" s="5" t="s">
        <v>13590</v>
      </c>
      <c r="BN8246" s="5" t="s">
        <v>2986</v>
      </c>
      <c r="BO8246" s="5" t="s">
        <v>719</v>
      </c>
      <c r="BU8246" s="5" t="s">
        <v>13590</v>
      </c>
      <c r="BV8246" s="5" t="s">
        <v>2986</v>
      </c>
      <c r="BW8246" s="5" t="s">
        <v>719</v>
      </c>
    </row>
    <row r="8247" spans="51:75" x14ac:dyDescent="0.3">
      <c r="AY8247" s="12" t="e">
        <f>VLOOKUP(C8247,#REF!, 2,FALSE)</f>
        <v>#REF!</v>
      </c>
      <c r="BM8247" s="5" t="s">
        <v>13591</v>
      </c>
      <c r="BN8247" s="5" t="s">
        <v>2986</v>
      </c>
      <c r="BO8247" s="5" t="s">
        <v>2986</v>
      </c>
      <c r="BU8247" s="5" t="s">
        <v>13591</v>
      </c>
      <c r="BV8247" s="5" t="s">
        <v>2986</v>
      </c>
      <c r="BW8247" s="5" t="s">
        <v>2986</v>
      </c>
    </row>
    <row r="8248" spans="51:75" x14ac:dyDescent="0.3">
      <c r="AY8248" s="12" t="e">
        <f>VLOOKUP(C8248,#REF!, 2,FALSE)</f>
        <v>#REF!</v>
      </c>
      <c r="BM8248" s="5" t="s">
        <v>13592</v>
      </c>
      <c r="BN8248" s="5" t="s">
        <v>2986</v>
      </c>
      <c r="BO8248" s="5" t="s">
        <v>3909</v>
      </c>
      <c r="BU8248" s="5" t="s">
        <v>13592</v>
      </c>
      <c r="BV8248" s="5" t="s">
        <v>2986</v>
      </c>
      <c r="BW8248" s="5" t="s">
        <v>3909</v>
      </c>
    </row>
    <row r="8249" spans="51:75" x14ac:dyDescent="0.3">
      <c r="AY8249" s="12" t="e">
        <f>VLOOKUP(C8249,#REF!, 2,FALSE)</f>
        <v>#REF!</v>
      </c>
      <c r="BM8249" s="5" t="s">
        <v>13593</v>
      </c>
      <c r="BN8249" s="5" t="s">
        <v>2986</v>
      </c>
      <c r="BO8249" s="5" t="s">
        <v>668</v>
      </c>
      <c r="BU8249" s="5" t="s">
        <v>13593</v>
      </c>
      <c r="BV8249" s="5" t="s">
        <v>2986</v>
      </c>
      <c r="BW8249" s="5" t="s">
        <v>668</v>
      </c>
    </row>
    <row r="8250" spans="51:75" x14ac:dyDescent="0.3">
      <c r="AY8250" s="12" t="e">
        <f>VLOOKUP(C8250,#REF!, 2,FALSE)</f>
        <v>#REF!</v>
      </c>
      <c r="BM8250" s="5" t="s">
        <v>13594</v>
      </c>
      <c r="BN8250" s="5" t="s">
        <v>665</v>
      </c>
      <c r="BO8250" s="5" t="s">
        <v>1750</v>
      </c>
      <c r="BU8250" s="5" t="s">
        <v>13594</v>
      </c>
      <c r="BV8250" s="5" t="s">
        <v>665</v>
      </c>
      <c r="BW8250" s="5" t="s">
        <v>1750</v>
      </c>
    </row>
    <row r="8251" spans="51:75" x14ac:dyDescent="0.3">
      <c r="AY8251" s="12" t="e">
        <f>VLOOKUP(C8251,#REF!, 2,FALSE)</f>
        <v>#REF!</v>
      </c>
      <c r="BM8251" s="5" t="s">
        <v>13596</v>
      </c>
      <c r="BN8251" s="5" t="s">
        <v>2986</v>
      </c>
      <c r="BO8251" s="5" t="s">
        <v>2986</v>
      </c>
      <c r="BU8251" s="5" t="s">
        <v>13596</v>
      </c>
      <c r="BV8251" s="5" t="s">
        <v>2986</v>
      </c>
      <c r="BW8251" s="5" t="s">
        <v>2986</v>
      </c>
    </row>
    <row r="8252" spans="51:75" x14ac:dyDescent="0.3">
      <c r="AY8252" s="12" t="e">
        <f>VLOOKUP(C8252,#REF!, 2,FALSE)</f>
        <v>#REF!</v>
      </c>
      <c r="BM8252" s="5" t="s">
        <v>13597</v>
      </c>
      <c r="BN8252" s="5" t="s">
        <v>783</v>
      </c>
      <c r="BO8252" s="5" t="s">
        <v>13598</v>
      </c>
      <c r="BU8252" s="5" t="s">
        <v>13597</v>
      </c>
      <c r="BV8252" s="5" t="s">
        <v>783</v>
      </c>
      <c r="BW8252" s="5" t="s">
        <v>13598</v>
      </c>
    </row>
    <row r="8253" spans="51:75" x14ac:dyDescent="0.3">
      <c r="AY8253" s="12" t="e">
        <f>VLOOKUP(C8253,#REF!, 2,FALSE)</f>
        <v>#REF!</v>
      </c>
      <c r="BM8253" s="5" t="s">
        <v>13599</v>
      </c>
      <c r="BN8253" s="5" t="s">
        <v>1272</v>
      </c>
      <c r="BO8253" s="5" t="s">
        <v>13600</v>
      </c>
      <c r="BU8253" s="5" t="s">
        <v>13599</v>
      </c>
      <c r="BV8253" s="5" t="s">
        <v>1272</v>
      </c>
      <c r="BW8253" s="5" t="s">
        <v>13600</v>
      </c>
    </row>
    <row r="8254" spans="51:75" x14ac:dyDescent="0.3">
      <c r="AY8254" s="12" t="e">
        <f>VLOOKUP(C8254,#REF!, 2,FALSE)</f>
        <v>#REF!</v>
      </c>
      <c r="BM8254" s="5" t="s">
        <v>13601</v>
      </c>
      <c r="BN8254" s="5" t="s">
        <v>3261</v>
      </c>
      <c r="BO8254" s="5" t="s">
        <v>1340</v>
      </c>
      <c r="BU8254" s="5" t="s">
        <v>13601</v>
      </c>
      <c r="BV8254" s="5" t="s">
        <v>3261</v>
      </c>
      <c r="BW8254" s="5" t="s">
        <v>1340</v>
      </c>
    </row>
    <row r="8255" spans="51:75" x14ac:dyDescent="0.3">
      <c r="AY8255" s="12" t="e">
        <f>VLOOKUP(C8255,#REF!, 2,FALSE)</f>
        <v>#REF!</v>
      </c>
      <c r="BM8255" s="5" t="s">
        <v>13602</v>
      </c>
      <c r="BN8255" s="5" t="s">
        <v>1142</v>
      </c>
      <c r="BO8255" s="5" t="s">
        <v>13603</v>
      </c>
      <c r="BU8255" s="5" t="s">
        <v>13602</v>
      </c>
      <c r="BV8255" s="5" t="s">
        <v>1142</v>
      </c>
      <c r="BW8255" s="5" t="s">
        <v>13603</v>
      </c>
    </row>
    <row r="8256" spans="51:75" x14ac:dyDescent="0.3">
      <c r="AY8256" s="12" t="e">
        <f>VLOOKUP(C8256,#REF!, 2,FALSE)</f>
        <v>#REF!</v>
      </c>
      <c r="BM8256" s="5" t="s">
        <v>13604</v>
      </c>
      <c r="BN8256" s="5" t="s">
        <v>2982</v>
      </c>
      <c r="BO8256" s="5" t="s">
        <v>6884</v>
      </c>
      <c r="BU8256" s="5" t="s">
        <v>13604</v>
      </c>
      <c r="BV8256" s="5" t="s">
        <v>2982</v>
      </c>
      <c r="BW8256" s="5" t="s">
        <v>6884</v>
      </c>
    </row>
    <row r="8257" spans="51:75" x14ac:dyDescent="0.3">
      <c r="AY8257" s="12" t="e">
        <f>VLOOKUP(C8257,#REF!, 2,FALSE)</f>
        <v>#REF!</v>
      </c>
      <c r="BM8257" s="5" t="s">
        <v>2404</v>
      </c>
      <c r="BN8257" s="5" t="s">
        <v>2986</v>
      </c>
      <c r="BO8257" s="5" t="s">
        <v>2986</v>
      </c>
      <c r="BU8257" s="5" t="s">
        <v>2404</v>
      </c>
      <c r="BV8257" s="5" t="s">
        <v>2986</v>
      </c>
      <c r="BW8257" s="5" t="s">
        <v>2986</v>
      </c>
    </row>
    <row r="8258" spans="51:75" x14ac:dyDescent="0.3">
      <c r="AY8258" s="12" t="e">
        <f>VLOOKUP(C8258,#REF!, 2,FALSE)</f>
        <v>#REF!</v>
      </c>
      <c r="BM8258" s="5" t="s">
        <v>2405</v>
      </c>
      <c r="BN8258" s="5" t="s">
        <v>642</v>
      </c>
      <c r="BO8258" s="5" t="s">
        <v>2360</v>
      </c>
      <c r="BU8258" s="5" t="s">
        <v>2405</v>
      </c>
      <c r="BV8258" s="5" t="s">
        <v>642</v>
      </c>
      <c r="BW8258" s="5" t="s">
        <v>2360</v>
      </c>
    </row>
    <row r="8259" spans="51:75" x14ac:dyDescent="0.3">
      <c r="AY8259" s="12" t="e">
        <f>VLOOKUP(C8259,#REF!, 2,FALSE)</f>
        <v>#REF!</v>
      </c>
      <c r="BM8259" s="5" t="s">
        <v>2406</v>
      </c>
      <c r="BN8259" s="5" t="s">
        <v>2426</v>
      </c>
      <c r="BO8259" s="5" t="s">
        <v>13605</v>
      </c>
      <c r="BU8259" s="5" t="s">
        <v>2406</v>
      </c>
      <c r="BV8259" s="5" t="s">
        <v>2426</v>
      </c>
      <c r="BW8259" s="5" t="s">
        <v>13605</v>
      </c>
    </row>
    <row r="8260" spans="51:75" x14ac:dyDescent="0.3">
      <c r="AY8260" s="12" t="e">
        <f>VLOOKUP(C8260,#REF!, 2,FALSE)</f>
        <v>#REF!</v>
      </c>
      <c r="BM8260" s="5" t="s">
        <v>13606</v>
      </c>
      <c r="BN8260" s="5" t="s">
        <v>642</v>
      </c>
      <c r="BO8260" s="5" t="s">
        <v>10500</v>
      </c>
      <c r="BU8260" s="5" t="s">
        <v>13606</v>
      </c>
      <c r="BV8260" s="5" t="s">
        <v>642</v>
      </c>
      <c r="BW8260" s="5" t="s">
        <v>10500</v>
      </c>
    </row>
    <row r="8261" spans="51:75" x14ac:dyDescent="0.3">
      <c r="AY8261" s="12" t="e">
        <f>VLOOKUP(C8261,#REF!, 2,FALSE)</f>
        <v>#REF!</v>
      </c>
      <c r="BM8261" s="5" t="s">
        <v>13607</v>
      </c>
      <c r="BN8261" s="5" t="s">
        <v>2986</v>
      </c>
      <c r="BO8261" s="5" t="s">
        <v>13608</v>
      </c>
      <c r="BU8261" s="5" t="s">
        <v>13607</v>
      </c>
      <c r="BV8261" s="5" t="s">
        <v>2986</v>
      </c>
      <c r="BW8261" s="5" t="s">
        <v>13608</v>
      </c>
    </row>
    <row r="8262" spans="51:75" x14ac:dyDescent="0.3">
      <c r="AY8262" s="12" t="e">
        <f>VLOOKUP(C8262,#REF!, 2,FALSE)</f>
        <v>#REF!</v>
      </c>
      <c r="BM8262" s="5" t="s">
        <v>13609</v>
      </c>
      <c r="BN8262" s="5" t="s">
        <v>2986</v>
      </c>
      <c r="BO8262" s="5" t="s">
        <v>2986</v>
      </c>
      <c r="BU8262" s="5" t="s">
        <v>13609</v>
      </c>
      <c r="BV8262" s="5" t="s">
        <v>2986</v>
      </c>
      <c r="BW8262" s="5" t="s">
        <v>2986</v>
      </c>
    </row>
    <row r="8263" spans="51:75" x14ac:dyDescent="0.3">
      <c r="AY8263" s="12" t="e">
        <f>VLOOKUP(C8263,#REF!, 2,FALSE)</f>
        <v>#REF!</v>
      </c>
      <c r="BM8263" s="5" t="s">
        <v>13610</v>
      </c>
      <c r="BN8263" s="5" t="s">
        <v>2986</v>
      </c>
      <c r="BO8263" s="5" t="s">
        <v>2986</v>
      </c>
      <c r="BU8263" s="5" t="s">
        <v>13610</v>
      </c>
      <c r="BV8263" s="5" t="s">
        <v>2986</v>
      </c>
      <c r="BW8263" s="5" t="s">
        <v>2986</v>
      </c>
    </row>
    <row r="8264" spans="51:75" x14ac:dyDescent="0.3">
      <c r="AY8264" s="12" t="e">
        <f>VLOOKUP(C8264,#REF!, 2,FALSE)</f>
        <v>#REF!</v>
      </c>
      <c r="BM8264" s="5" t="s">
        <v>13611</v>
      </c>
      <c r="BN8264" s="5" t="s">
        <v>1345</v>
      </c>
      <c r="BO8264" s="5" t="s">
        <v>13612</v>
      </c>
      <c r="BU8264" s="5" t="s">
        <v>13611</v>
      </c>
      <c r="BV8264" s="5" t="s">
        <v>1345</v>
      </c>
      <c r="BW8264" s="5" t="s">
        <v>13612</v>
      </c>
    </row>
    <row r="8265" spans="51:75" x14ac:dyDescent="0.3">
      <c r="AY8265" s="12" t="e">
        <f>VLOOKUP(C8265,#REF!, 2,FALSE)</f>
        <v>#REF!</v>
      </c>
      <c r="BM8265" s="5" t="s">
        <v>13613</v>
      </c>
      <c r="BN8265" s="5" t="s">
        <v>943</v>
      </c>
      <c r="BO8265" s="5" t="s">
        <v>3013</v>
      </c>
      <c r="BU8265" s="5" t="s">
        <v>13613</v>
      </c>
      <c r="BV8265" s="5" t="s">
        <v>943</v>
      </c>
      <c r="BW8265" s="5" t="s">
        <v>3013</v>
      </c>
    </row>
    <row r="8266" spans="51:75" x14ac:dyDescent="0.3">
      <c r="AY8266" s="12" t="e">
        <f>VLOOKUP(C8266,#REF!, 2,FALSE)</f>
        <v>#REF!</v>
      </c>
      <c r="BM8266" s="5" t="s">
        <v>13614</v>
      </c>
      <c r="BN8266" s="5" t="s">
        <v>800</v>
      </c>
      <c r="BO8266" s="5" t="s">
        <v>7568</v>
      </c>
      <c r="BU8266" s="5" t="s">
        <v>13614</v>
      </c>
      <c r="BV8266" s="5" t="s">
        <v>800</v>
      </c>
      <c r="BW8266" s="5" t="s">
        <v>7568</v>
      </c>
    </row>
    <row r="8267" spans="51:75" x14ac:dyDescent="0.3">
      <c r="AY8267" s="12" t="e">
        <f>VLOOKUP(C8267,#REF!, 2,FALSE)</f>
        <v>#REF!</v>
      </c>
      <c r="BM8267" s="5" t="s">
        <v>13615</v>
      </c>
      <c r="BN8267" s="5" t="s">
        <v>865</v>
      </c>
      <c r="BO8267" s="5" t="s">
        <v>1678</v>
      </c>
      <c r="BU8267" s="5" t="s">
        <v>13615</v>
      </c>
      <c r="BV8267" s="5" t="s">
        <v>865</v>
      </c>
      <c r="BW8267" s="5" t="s">
        <v>1678</v>
      </c>
    </row>
    <row r="8268" spans="51:75" x14ac:dyDescent="0.3">
      <c r="AY8268" s="12" t="e">
        <f>VLOOKUP(C8268,#REF!, 2,FALSE)</f>
        <v>#REF!</v>
      </c>
      <c r="BM8268" s="5" t="s">
        <v>13616</v>
      </c>
      <c r="BN8268" s="5" t="s">
        <v>1000</v>
      </c>
      <c r="BO8268" s="5" t="s">
        <v>8492</v>
      </c>
      <c r="BU8268" s="5" t="s">
        <v>13616</v>
      </c>
      <c r="BV8268" s="5" t="s">
        <v>1000</v>
      </c>
      <c r="BW8268" s="5" t="s">
        <v>8492</v>
      </c>
    </row>
    <row r="8269" spans="51:75" x14ac:dyDescent="0.3">
      <c r="AY8269" s="12" t="e">
        <f>VLOOKUP(C8269,#REF!, 2,FALSE)</f>
        <v>#REF!</v>
      </c>
      <c r="BM8269" s="5" t="s">
        <v>13617</v>
      </c>
      <c r="BN8269" s="5" t="s">
        <v>2986</v>
      </c>
      <c r="BO8269" s="5" t="s">
        <v>13618</v>
      </c>
      <c r="BU8269" s="5" t="s">
        <v>13617</v>
      </c>
      <c r="BV8269" s="5" t="s">
        <v>2986</v>
      </c>
      <c r="BW8269" s="5" t="s">
        <v>13618</v>
      </c>
    </row>
    <row r="8270" spans="51:75" x14ac:dyDescent="0.3">
      <c r="AY8270" s="12" t="e">
        <f>VLOOKUP(C8270,#REF!, 2,FALSE)</f>
        <v>#REF!</v>
      </c>
      <c r="BM8270" s="5" t="s">
        <v>13619</v>
      </c>
      <c r="BN8270" s="5" t="s">
        <v>2986</v>
      </c>
      <c r="BO8270" s="5" t="s">
        <v>4377</v>
      </c>
      <c r="BU8270" s="5" t="s">
        <v>13619</v>
      </c>
      <c r="BV8270" s="5" t="s">
        <v>2986</v>
      </c>
      <c r="BW8270" s="5" t="s">
        <v>4377</v>
      </c>
    </row>
    <row r="8271" spans="51:75" x14ac:dyDescent="0.3">
      <c r="AY8271" s="12" t="e">
        <f>VLOOKUP(C8271,#REF!, 2,FALSE)</f>
        <v>#REF!</v>
      </c>
      <c r="BM8271" s="5" t="s">
        <v>13620</v>
      </c>
      <c r="BN8271" s="5" t="s">
        <v>2986</v>
      </c>
      <c r="BO8271" s="5" t="s">
        <v>2986</v>
      </c>
      <c r="BU8271" s="5" t="s">
        <v>13620</v>
      </c>
      <c r="BV8271" s="5" t="s">
        <v>2986</v>
      </c>
      <c r="BW8271" s="5" t="s">
        <v>2986</v>
      </c>
    </row>
    <row r="8272" spans="51:75" x14ac:dyDescent="0.3">
      <c r="AY8272" s="12" t="e">
        <f>VLOOKUP(C8272,#REF!, 2,FALSE)</f>
        <v>#REF!</v>
      </c>
      <c r="BM8272" s="5" t="s">
        <v>13621</v>
      </c>
      <c r="BN8272" s="5" t="s">
        <v>1142</v>
      </c>
      <c r="BO8272" s="5" t="s">
        <v>2806</v>
      </c>
      <c r="BU8272" s="5" t="s">
        <v>13621</v>
      </c>
      <c r="BV8272" s="5" t="s">
        <v>1142</v>
      </c>
      <c r="BW8272" s="5" t="s">
        <v>2806</v>
      </c>
    </row>
    <row r="8273" spans="51:75" x14ac:dyDescent="0.3">
      <c r="AY8273" s="12" t="e">
        <f>VLOOKUP(C8273,#REF!, 2,FALSE)</f>
        <v>#REF!</v>
      </c>
      <c r="BM8273" s="5" t="s">
        <v>13622</v>
      </c>
      <c r="BN8273" s="5" t="s">
        <v>640</v>
      </c>
      <c r="BO8273" s="5" t="s">
        <v>1101</v>
      </c>
      <c r="BU8273" s="5" t="s">
        <v>13622</v>
      </c>
      <c r="BV8273" s="5" t="s">
        <v>640</v>
      </c>
      <c r="BW8273" s="5" t="s">
        <v>1101</v>
      </c>
    </row>
    <row r="8274" spans="51:75" x14ac:dyDescent="0.3">
      <c r="AY8274" s="12" t="e">
        <f>VLOOKUP(C8274,#REF!, 2,FALSE)</f>
        <v>#REF!</v>
      </c>
      <c r="BM8274" s="5" t="s">
        <v>13623</v>
      </c>
      <c r="BN8274" s="5" t="s">
        <v>619</v>
      </c>
      <c r="BO8274" s="5" t="s">
        <v>5873</v>
      </c>
      <c r="BU8274" s="5" t="s">
        <v>13623</v>
      </c>
      <c r="BV8274" s="5" t="s">
        <v>619</v>
      </c>
      <c r="BW8274" s="5" t="s">
        <v>5873</v>
      </c>
    </row>
    <row r="8275" spans="51:75" x14ac:dyDescent="0.3">
      <c r="AY8275" s="12" t="e">
        <f>VLOOKUP(C8275,#REF!, 2,FALSE)</f>
        <v>#REF!</v>
      </c>
      <c r="BM8275" s="5" t="s">
        <v>13624</v>
      </c>
      <c r="BN8275" s="5" t="s">
        <v>666</v>
      </c>
      <c r="BO8275" s="5" t="s">
        <v>5873</v>
      </c>
      <c r="BU8275" s="5" t="s">
        <v>13624</v>
      </c>
      <c r="BV8275" s="5" t="s">
        <v>666</v>
      </c>
      <c r="BW8275" s="5" t="s">
        <v>5873</v>
      </c>
    </row>
    <row r="8276" spans="51:75" x14ac:dyDescent="0.3">
      <c r="AY8276" s="12" t="e">
        <f>VLOOKUP(C8276,#REF!, 2,FALSE)</f>
        <v>#REF!</v>
      </c>
      <c r="BM8276" s="5" t="s">
        <v>13625</v>
      </c>
      <c r="BN8276" s="5" t="s">
        <v>2986</v>
      </c>
      <c r="BO8276" s="5" t="s">
        <v>11996</v>
      </c>
      <c r="BU8276" s="5" t="s">
        <v>13625</v>
      </c>
      <c r="BV8276" s="5" t="s">
        <v>2986</v>
      </c>
      <c r="BW8276" s="5" t="s">
        <v>11996</v>
      </c>
    </row>
    <row r="8277" spans="51:75" x14ac:dyDescent="0.3">
      <c r="AY8277" s="12" t="e">
        <f>VLOOKUP(C8277,#REF!, 2,FALSE)</f>
        <v>#REF!</v>
      </c>
      <c r="BM8277" s="5" t="s">
        <v>13626</v>
      </c>
      <c r="BN8277" s="5" t="s">
        <v>618</v>
      </c>
      <c r="BO8277" s="5" t="s">
        <v>5175</v>
      </c>
      <c r="BU8277" s="5" t="s">
        <v>13626</v>
      </c>
      <c r="BV8277" s="5" t="s">
        <v>618</v>
      </c>
      <c r="BW8277" s="5" t="s">
        <v>5175</v>
      </c>
    </row>
    <row r="8278" spans="51:75" x14ac:dyDescent="0.3">
      <c r="AY8278" s="12" t="e">
        <f>VLOOKUP(C8278,#REF!, 2,FALSE)</f>
        <v>#REF!</v>
      </c>
      <c r="BM8278" s="5" t="s">
        <v>13627</v>
      </c>
      <c r="BN8278" s="5" t="s">
        <v>844</v>
      </c>
      <c r="BO8278" s="5" t="s">
        <v>6643</v>
      </c>
      <c r="BU8278" s="5" t="s">
        <v>13627</v>
      </c>
      <c r="BV8278" s="5" t="s">
        <v>844</v>
      </c>
      <c r="BW8278" s="5" t="s">
        <v>6643</v>
      </c>
    </row>
    <row r="8279" spans="51:75" x14ac:dyDescent="0.3">
      <c r="AY8279" s="12" t="e">
        <f>VLOOKUP(C8279,#REF!, 2,FALSE)</f>
        <v>#REF!</v>
      </c>
      <c r="BM8279" s="5" t="s">
        <v>13628</v>
      </c>
      <c r="BN8279" s="5" t="s">
        <v>2986</v>
      </c>
      <c r="BO8279" s="5" t="s">
        <v>773</v>
      </c>
      <c r="BU8279" s="5" t="s">
        <v>13628</v>
      </c>
      <c r="BV8279" s="5" t="s">
        <v>2986</v>
      </c>
      <c r="BW8279" s="5" t="s">
        <v>773</v>
      </c>
    </row>
    <row r="8280" spans="51:75" x14ac:dyDescent="0.3">
      <c r="AY8280" s="12" t="e">
        <f>VLOOKUP(C8280,#REF!, 2,FALSE)</f>
        <v>#REF!</v>
      </c>
      <c r="BM8280" s="5" t="s">
        <v>13629</v>
      </c>
      <c r="BN8280" s="5" t="s">
        <v>2986</v>
      </c>
      <c r="BO8280" s="5" t="s">
        <v>7756</v>
      </c>
      <c r="BU8280" s="5" t="s">
        <v>13629</v>
      </c>
      <c r="BV8280" s="5" t="s">
        <v>2986</v>
      </c>
      <c r="BW8280" s="5" t="s">
        <v>7756</v>
      </c>
    </row>
    <row r="8281" spans="51:75" x14ac:dyDescent="0.3">
      <c r="AY8281" s="12" t="e">
        <f>VLOOKUP(C8281,#REF!, 2,FALSE)</f>
        <v>#REF!</v>
      </c>
      <c r="BM8281" s="5" t="s">
        <v>13630</v>
      </c>
      <c r="BN8281" s="5" t="s">
        <v>2986</v>
      </c>
      <c r="BO8281" s="5" t="s">
        <v>10548</v>
      </c>
      <c r="BU8281" s="5" t="s">
        <v>13630</v>
      </c>
      <c r="BV8281" s="5" t="s">
        <v>2986</v>
      </c>
      <c r="BW8281" s="5" t="s">
        <v>10548</v>
      </c>
    </row>
    <row r="8282" spans="51:75" x14ac:dyDescent="0.3">
      <c r="AY8282" s="12" t="e">
        <f>VLOOKUP(C8282,#REF!, 2,FALSE)</f>
        <v>#REF!</v>
      </c>
      <c r="BM8282" s="5" t="s">
        <v>13631</v>
      </c>
      <c r="BN8282" s="5" t="s">
        <v>17000</v>
      </c>
      <c r="BO8282" s="5" t="s">
        <v>13632</v>
      </c>
      <c r="BU8282" s="5" t="s">
        <v>13631</v>
      </c>
      <c r="BV8282" s="5" t="s">
        <v>17000</v>
      </c>
      <c r="BW8282" s="5" t="s">
        <v>13632</v>
      </c>
    </row>
    <row r="8283" spans="51:75" x14ac:dyDescent="0.3">
      <c r="AY8283" s="12" t="e">
        <f>VLOOKUP(C8283,#REF!, 2,FALSE)</f>
        <v>#REF!</v>
      </c>
      <c r="BM8283" s="5" t="s">
        <v>13633</v>
      </c>
      <c r="BN8283" s="5" t="s">
        <v>2986</v>
      </c>
      <c r="BO8283" s="5" t="s">
        <v>2986</v>
      </c>
      <c r="BU8283" s="5" t="s">
        <v>13633</v>
      </c>
      <c r="BV8283" s="5" t="s">
        <v>2986</v>
      </c>
      <c r="BW8283" s="5" t="s">
        <v>2986</v>
      </c>
    </row>
    <row r="8284" spans="51:75" x14ac:dyDescent="0.3">
      <c r="AY8284" s="12" t="e">
        <f>VLOOKUP(C8284,#REF!, 2,FALSE)</f>
        <v>#REF!</v>
      </c>
      <c r="BM8284" s="5" t="s">
        <v>13634</v>
      </c>
      <c r="BN8284" s="5" t="s">
        <v>614</v>
      </c>
      <c r="BO8284" s="5" t="s">
        <v>13635</v>
      </c>
      <c r="BU8284" s="5" t="s">
        <v>13634</v>
      </c>
      <c r="BV8284" s="5" t="s">
        <v>614</v>
      </c>
      <c r="BW8284" s="5" t="s">
        <v>13635</v>
      </c>
    </row>
    <row r="8285" spans="51:75" x14ac:dyDescent="0.3">
      <c r="AY8285" s="12" t="e">
        <f>VLOOKUP(C8285,#REF!, 2,FALSE)</f>
        <v>#REF!</v>
      </c>
      <c r="BM8285" s="5" t="s">
        <v>13636</v>
      </c>
      <c r="BN8285" s="5" t="s">
        <v>1345</v>
      </c>
      <c r="BO8285" s="5" t="s">
        <v>13637</v>
      </c>
      <c r="BU8285" s="5" t="s">
        <v>13636</v>
      </c>
      <c r="BV8285" s="5" t="s">
        <v>1345</v>
      </c>
      <c r="BW8285" s="5" t="s">
        <v>13637</v>
      </c>
    </row>
    <row r="8286" spans="51:75" x14ac:dyDescent="0.3">
      <c r="AY8286" s="12" t="e">
        <f>VLOOKUP(C8286,#REF!, 2,FALSE)</f>
        <v>#REF!</v>
      </c>
      <c r="BM8286" s="5" t="s">
        <v>2407</v>
      </c>
      <c r="BN8286" s="5" t="s">
        <v>2986</v>
      </c>
      <c r="BO8286" s="5" t="s">
        <v>13638</v>
      </c>
      <c r="BU8286" s="5" t="s">
        <v>2407</v>
      </c>
      <c r="BV8286" s="5" t="s">
        <v>2986</v>
      </c>
      <c r="BW8286" s="5" t="s">
        <v>13638</v>
      </c>
    </row>
    <row r="8287" spans="51:75" x14ac:dyDescent="0.3">
      <c r="AY8287" s="12" t="e">
        <f>VLOOKUP(C8287,#REF!, 2,FALSE)</f>
        <v>#REF!</v>
      </c>
      <c r="BM8287" s="5" t="s">
        <v>13639</v>
      </c>
      <c r="BN8287" s="5" t="s">
        <v>2986</v>
      </c>
      <c r="BO8287" s="5" t="s">
        <v>13640</v>
      </c>
      <c r="BU8287" s="5" t="s">
        <v>13639</v>
      </c>
      <c r="BV8287" s="5" t="s">
        <v>2986</v>
      </c>
      <c r="BW8287" s="5" t="s">
        <v>13640</v>
      </c>
    </row>
    <row r="8288" spans="51:75" x14ac:dyDescent="0.3">
      <c r="AY8288" s="12" t="e">
        <f>VLOOKUP(C8288,#REF!, 2,FALSE)</f>
        <v>#REF!</v>
      </c>
      <c r="BM8288" s="5" t="s">
        <v>13641</v>
      </c>
      <c r="BN8288" s="5" t="s">
        <v>17000</v>
      </c>
      <c r="BO8288" s="5" t="s">
        <v>1161</v>
      </c>
      <c r="BU8288" s="5" t="s">
        <v>13641</v>
      </c>
      <c r="BV8288" s="5" t="s">
        <v>17000</v>
      </c>
      <c r="BW8288" s="5" t="s">
        <v>1161</v>
      </c>
    </row>
    <row r="8289" spans="51:75" x14ac:dyDescent="0.3">
      <c r="AY8289" s="12" t="e">
        <f>VLOOKUP(C8289,#REF!, 2,FALSE)</f>
        <v>#REF!</v>
      </c>
      <c r="BM8289" s="5" t="s">
        <v>191</v>
      </c>
      <c r="BN8289" s="5" t="s">
        <v>1345</v>
      </c>
      <c r="BO8289" s="5" t="s">
        <v>3631</v>
      </c>
      <c r="BU8289" s="5" t="s">
        <v>191</v>
      </c>
      <c r="BV8289" s="5" t="s">
        <v>1345</v>
      </c>
      <c r="BW8289" s="5" t="s">
        <v>3631</v>
      </c>
    </row>
    <row r="8290" spans="51:75" x14ac:dyDescent="0.3">
      <c r="AY8290" s="12" t="e">
        <f>VLOOKUP(C8290,#REF!, 2,FALSE)</f>
        <v>#REF!</v>
      </c>
      <c r="BM8290" s="5" t="s">
        <v>13642</v>
      </c>
      <c r="BN8290" s="5" t="s">
        <v>844</v>
      </c>
      <c r="BO8290" s="5" t="s">
        <v>8707</v>
      </c>
      <c r="BU8290" s="5" t="s">
        <v>13642</v>
      </c>
      <c r="BV8290" s="5" t="s">
        <v>844</v>
      </c>
      <c r="BW8290" s="5" t="s">
        <v>8707</v>
      </c>
    </row>
    <row r="8291" spans="51:75" x14ac:dyDescent="0.3">
      <c r="AY8291" s="12" t="e">
        <f>VLOOKUP(C8291,#REF!, 2,FALSE)</f>
        <v>#REF!</v>
      </c>
      <c r="BM8291" s="5" t="s">
        <v>13643</v>
      </c>
      <c r="BN8291" s="5" t="s">
        <v>3261</v>
      </c>
      <c r="BO8291" s="5" t="s">
        <v>10035</v>
      </c>
      <c r="BU8291" s="5" t="s">
        <v>13643</v>
      </c>
      <c r="BV8291" s="5" t="s">
        <v>3261</v>
      </c>
      <c r="BW8291" s="5" t="s">
        <v>10035</v>
      </c>
    </row>
    <row r="8292" spans="51:75" x14ac:dyDescent="0.3">
      <c r="AY8292" s="12" t="e">
        <f>VLOOKUP(C8292,#REF!, 2,FALSE)</f>
        <v>#REF!</v>
      </c>
      <c r="BM8292" s="5" t="s">
        <v>13644</v>
      </c>
      <c r="BN8292" s="5" t="s">
        <v>2986</v>
      </c>
      <c r="BO8292" s="5" t="s">
        <v>2986</v>
      </c>
      <c r="BU8292" s="5" t="s">
        <v>13644</v>
      </c>
      <c r="BV8292" s="5" t="s">
        <v>2986</v>
      </c>
      <c r="BW8292" s="5" t="s">
        <v>2986</v>
      </c>
    </row>
    <row r="8293" spans="51:75" x14ac:dyDescent="0.3">
      <c r="AY8293" s="12" t="e">
        <f>VLOOKUP(C8293,#REF!, 2,FALSE)</f>
        <v>#REF!</v>
      </c>
      <c r="BM8293" s="5" t="s">
        <v>13645</v>
      </c>
      <c r="BN8293" s="5" t="s">
        <v>17000</v>
      </c>
      <c r="BO8293" s="5" t="s">
        <v>6250</v>
      </c>
      <c r="BU8293" s="5" t="s">
        <v>13645</v>
      </c>
      <c r="BV8293" s="5" t="s">
        <v>17000</v>
      </c>
      <c r="BW8293" s="5" t="s">
        <v>6250</v>
      </c>
    </row>
    <row r="8294" spans="51:75" x14ac:dyDescent="0.3">
      <c r="AY8294" s="12" t="e">
        <f>VLOOKUP(C8294,#REF!, 2,FALSE)</f>
        <v>#REF!</v>
      </c>
      <c r="BM8294" s="5" t="s">
        <v>13646</v>
      </c>
      <c r="BN8294" s="5" t="s">
        <v>2986</v>
      </c>
      <c r="BO8294" s="5" t="s">
        <v>2791</v>
      </c>
      <c r="BU8294" s="5" t="s">
        <v>13646</v>
      </c>
      <c r="BV8294" s="5" t="s">
        <v>2986</v>
      </c>
      <c r="BW8294" s="5" t="s">
        <v>2791</v>
      </c>
    </row>
    <row r="8295" spans="51:75" x14ac:dyDescent="0.3">
      <c r="AY8295" s="12" t="e">
        <f>VLOOKUP(C8295,#REF!, 2,FALSE)</f>
        <v>#REF!</v>
      </c>
      <c r="BM8295" s="5" t="s">
        <v>13647</v>
      </c>
      <c r="BN8295" s="5" t="s">
        <v>665</v>
      </c>
      <c r="BO8295" s="5" t="s">
        <v>9074</v>
      </c>
      <c r="BU8295" s="5" t="s">
        <v>13647</v>
      </c>
      <c r="BV8295" s="5" t="s">
        <v>665</v>
      </c>
      <c r="BW8295" s="5" t="s">
        <v>9074</v>
      </c>
    </row>
    <row r="8296" spans="51:75" x14ac:dyDescent="0.3">
      <c r="AY8296" s="12" t="e">
        <f>VLOOKUP(C8296,#REF!, 2,FALSE)</f>
        <v>#REF!</v>
      </c>
      <c r="BM8296" s="5" t="s">
        <v>2408</v>
      </c>
      <c r="BN8296" s="5" t="s">
        <v>2986</v>
      </c>
      <c r="BO8296" s="5" t="s">
        <v>7680</v>
      </c>
      <c r="BU8296" s="5" t="s">
        <v>2408</v>
      </c>
      <c r="BV8296" s="5" t="s">
        <v>2986</v>
      </c>
      <c r="BW8296" s="5" t="s">
        <v>7680</v>
      </c>
    </row>
    <row r="8297" spans="51:75" x14ac:dyDescent="0.3">
      <c r="AY8297" s="12" t="e">
        <f>VLOOKUP(C8297,#REF!, 2,FALSE)</f>
        <v>#REF!</v>
      </c>
      <c r="BM8297" s="5" t="s">
        <v>13648</v>
      </c>
      <c r="BN8297" s="5" t="s">
        <v>615</v>
      </c>
      <c r="BO8297" s="5" t="s">
        <v>13649</v>
      </c>
      <c r="BU8297" s="5" t="s">
        <v>13648</v>
      </c>
      <c r="BV8297" s="5" t="s">
        <v>615</v>
      </c>
      <c r="BW8297" s="5" t="s">
        <v>13649</v>
      </c>
    </row>
    <row r="8298" spans="51:75" x14ac:dyDescent="0.3">
      <c r="AY8298" s="12" t="e">
        <f>VLOOKUP(C8298,#REF!, 2,FALSE)</f>
        <v>#REF!</v>
      </c>
      <c r="BM8298" s="5" t="s">
        <v>13651</v>
      </c>
      <c r="BN8298" s="5" t="s">
        <v>633</v>
      </c>
      <c r="BO8298" s="5" t="s">
        <v>13652</v>
      </c>
      <c r="BU8298" s="5" t="s">
        <v>13651</v>
      </c>
      <c r="BV8298" s="5" t="s">
        <v>633</v>
      </c>
      <c r="BW8298" s="5" t="s">
        <v>13652</v>
      </c>
    </row>
    <row r="8299" spans="51:75" x14ac:dyDescent="0.3">
      <c r="AY8299" s="12" t="e">
        <f>VLOOKUP(C8299,#REF!, 2,FALSE)</f>
        <v>#REF!</v>
      </c>
      <c r="BM8299" s="5" t="s">
        <v>13653</v>
      </c>
      <c r="BN8299" s="5" t="s">
        <v>1345</v>
      </c>
      <c r="BO8299" s="5" t="s">
        <v>671</v>
      </c>
      <c r="BU8299" s="5" t="s">
        <v>13653</v>
      </c>
      <c r="BV8299" s="5" t="s">
        <v>1345</v>
      </c>
      <c r="BW8299" s="5" t="s">
        <v>671</v>
      </c>
    </row>
    <row r="8300" spans="51:75" x14ac:dyDescent="0.3">
      <c r="AY8300" s="12" t="e">
        <f>VLOOKUP(C8300,#REF!, 2,FALSE)</f>
        <v>#REF!</v>
      </c>
      <c r="BM8300" s="5" t="s">
        <v>13654</v>
      </c>
      <c r="BN8300" s="5" t="s">
        <v>665</v>
      </c>
      <c r="BO8300" s="5" t="s">
        <v>959</v>
      </c>
      <c r="BU8300" s="5" t="s">
        <v>13654</v>
      </c>
      <c r="BV8300" s="5" t="s">
        <v>665</v>
      </c>
      <c r="BW8300" s="5" t="s">
        <v>959</v>
      </c>
    </row>
    <row r="8301" spans="51:75" x14ac:dyDescent="0.3">
      <c r="AY8301" s="12" t="e">
        <f>VLOOKUP(C8301,#REF!, 2,FALSE)</f>
        <v>#REF!</v>
      </c>
      <c r="BM8301" s="5" t="s">
        <v>2409</v>
      </c>
      <c r="BN8301" s="5" t="s">
        <v>2986</v>
      </c>
      <c r="BO8301" s="5" t="s">
        <v>704</v>
      </c>
      <c r="BU8301" s="5" t="s">
        <v>2409</v>
      </c>
      <c r="BV8301" s="5" t="s">
        <v>2986</v>
      </c>
      <c r="BW8301" s="5" t="s">
        <v>704</v>
      </c>
    </row>
    <row r="8302" spans="51:75" x14ac:dyDescent="0.3">
      <c r="AY8302" s="12" t="e">
        <f>VLOOKUP(C8302,#REF!, 2,FALSE)</f>
        <v>#REF!</v>
      </c>
      <c r="BM8302" s="5" t="s">
        <v>13655</v>
      </c>
      <c r="BN8302" s="5" t="s">
        <v>2986</v>
      </c>
      <c r="BO8302" s="5" t="s">
        <v>1861</v>
      </c>
      <c r="BU8302" s="5" t="s">
        <v>13655</v>
      </c>
      <c r="BV8302" s="5" t="s">
        <v>2986</v>
      </c>
      <c r="BW8302" s="5" t="s">
        <v>1861</v>
      </c>
    </row>
    <row r="8303" spans="51:75" x14ac:dyDescent="0.3">
      <c r="AY8303" s="12" t="e">
        <f>VLOOKUP(C8303,#REF!, 2,FALSE)</f>
        <v>#REF!</v>
      </c>
      <c r="BM8303" s="5" t="s">
        <v>13656</v>
      </c>
      <c r="BN8303" s="5" t="s">
        <v>639</v>
      </c>
      <c r="BO8303" s="5" t="s">
        <v>5797</v>
      </c>
      <c r="BU8303" s="5" t="s">
        <v>13656</v>
      </c>
      <c r="BV8303" s="5" t="s">
        <v>639</v>
      </c>
      <c r="BW8303" s="5" t="s">
        <v>5797</v>
      </c>
    </row>
    <row r="8304" spans="51:75" x14ac:dyDescent="0.3">
      <c r="AY8304" s="12" t="e">
        <f>VLOOKUP(C8304,#REF!, 2,FALSE)</f>
        <v>#REF!</v>
      </c>
      <c r="BM8304" s="5" t="s">
        <v>13658</v>
      </c>
      <c r="BN8304" s="5" t="s">
        <v>2986</v>
      </c>
      <c r="BO8304" s="5" t="s">
        <v>3479</v>
      </c>
      <c r="BU8304" s="5" t="s">
        <v>13658</v>
      </c>
      <c r="BV8304" s="5" t="s">
        <v>2986</v>
      </c>
      <c r="BW8304" s="5" t="s">
        <v>3479</v>
      </c>
    </row>
    <row r="8305" spans="51:75" x14ac:dyDescent="0.3">
      <c r="AY8305" s="12" t="e">
        <f>VLOOKUP(C8305,#REF!, 2,FALSE)</f>
        <v>#REF!</v>
      </c>
      <c r="BM8305" s="5" t="s">
        <v>13659</v>
      </c>
      <c r="BN8305" s="5" t="s">
        <v>1345</v>
      </c>
      <c r="BO8305" s="5" t="s">
        <v>4569</v>
      </c>
      <c r="BU8305" s="5" t="s">
        <v>13659</v>
      </c>
      <c r="BV8305" s="5" t="s">
        <v>1345</v>
      </c>
      <c r="BW8305" s="5" t="s">
        <v>4569</v>
      </c>
    </row>
    <row r="8306" spans="51:75" x14ac:dyDescent="0.3">
      <c r="AY8306" s="12" t="e">
        <f>VLOOKUP(C8306,#REF!, 2,FALSE)</f>
        <v>#REF!</v>
      </c>
      <c r="BM8306" s="5" t="s">
        <v>13660</v>
      </c>
      <c r="BN8306" s="5" t="s">
        <v>800</v>
      </c>
      <c r="BO8306" s="5" t="s">
        <v>3909</v>
      </c>
      <c r="BU8306" s="5" t="s">
        <v>13660</v>
      </c>
      <c r="BV8306" s="5" t="s">
        <v>800</v>
      </c>
      <c r="BW8306" s="5" t="s">
        <v>3909</v>
      </c>
    </row>
    <row r="8307" spans="51:75" x14ac:dyDescent="0.3">
      <c r="AY8307" s="12" t="e">
        <f>VLOOKUP(C8307,#REF!, 2,FALSE)</f>
        <v>#REF!</v>
      </c>
      <c r="BM8307" s="5" t="s">
        <v>13661</v>
      </c>
      <c r="BN8307" s="5" t="s">
        <v>615</v>
      </c>
      <c r="BO8307" s="5" t="s">
        <v>13070</v>
      </c>
      <c r="BU8307" s="5" t="s">
        <v>13661</v>
      </c>
      <c r="BV8307" s="5" t="s">
        <v>615</v>
      </c>
      <c r="BW8307" s="5" t="s">
        <v>13070</v>
      </c>
    </row>
    <row r="8308" spans="51:75" x14ac:dyDescent="0.3">
      <c r="AY8308" s="12" t="e">
        <f>VLOOKUP(C8308,#REF!, 2,FALSE)</f>
        <v>#REF!</v>
      </c>
      <c r="BM8308" s="5" t="s">
        <v>13662</v>
      </c>
      <c r="BN8308" s="5" t="s">
        <v>2982</v>
      </c>
      <c r="BO8308" s="5" t="s">
        <v>2986</v>
      </c>
      <c r="BU8308" s="5" t="s">
        <v>13662</v>
      </c>
      <c r="BV8308" s="5" t="s">
        <v>2982</v>
      </c>
      <c r="BW8308" s="5" t="s">
        <v>2986</v>
      </c>
    </row>
    <row r="8309" spans="51:75" x14ac:dyDescent="0.3">
      <c r="AY8309" s="12" t="e">
        <f>VLOOKUP(C8309,#REF!, 2,FALSE)</f>
        <v>#REF!</v>
      </c>
      <c r="BM8309" s="5" t="s">
        <v>13663</v>
      </c>
      <c r="BN8309" s="5" t="s">
        <v>642</v>
      </c>
      <c r="BO8309" s="5" t="s">
        <v>2384</v>
      </c>
      <c r="BU8309" s="5" t="s">
        <v>13663</v>
      </c>
      <c r="BV8309" s="5" t="s">
        <v>642</v>
      </c>
      <c r="BW8309" s="5" t="s">
        <v>2384</v>
      </c>
    </row>
    <row r="8310" spans="51:75" x14ac:dyDescent="0.3">
      <c r="AY8310" s="12" t="e">
        <f>VLOOKUP(C8310,#REF!, 2,FALSE)</f>
        <v>#REF!</v>
      </c>
      <c r="BM8310" s="5" t="s">
        <v>2410</v>
      </c>
      <c r="BN8310" s="5" t="s">
        <v>615</v>
      </c>
      <c r="BO8310" s="5" t="s">
        <v>3181</v>
      </c>
      <c r="BU8310" s="5" t="s">
        <v>2410</v>
      </c>
      <c r="BV8310" s="5" t="s">
        <v>615</v>
      </c>
      <c r="BW8310" s="5" t="s">
        <v>3181</v>
      </c>
    </row>
    <row r="8311" spans="51:75" x14ac:dyDescent="0.3">
      <c r="AY8311" s="12" t="e">
        <f>VLOOKUP(C8311,#REF!, 2,FALSE)</f>
        <v>#REF!</v>
      </c>
      <c r="BM8311" s="5" t="s">
        <v>2411</v>
      </c>
      <c r="BN8311" s="5" t="s">
        <v>615</v>
      </c>
      <c r="BO8311" s="5" t="s">
        <v>2198</v>
      </c>
      <c r="BU8311" s="5" t="s">
        <v>2411</v>
      </c>
      <c r="BV8311" s="5" t="s">
        <v>615</v>
      </c>
      <c r="BW8311" s="5" t="s">
        <v>2198</v>
      </c>
    </row>
    <row r="8312" spans="51:75" x14ac:dyDescent="0.3">
      <c r="AY8312" s="12" t="e">
        <f>VLOOKUP(C8312,#REF!, 2,FALSE)</f>
        <v>#REF!</v>
      </c>
      <c r="BM8312" s="5" t="s">
        <v>13664</v>
      </c>
      <c r="BN8312" s="5" t="s">
        <v>642</v>
      </c>
      <c r="BO8312" s="5" t="s">
        <v>1808</v>
      </c>
      <c r="BU8312" s="5" t="s">
        <v>13664</v>
      </c>
      <c r="BV8312" s="5" t="s">
        <v>642</v>
      </c>
      <c r="BW8312" s="5" t="s">
        <v>1808</v>
      </c>
    </row>
    <row r="8313" spans="51:75" x14ac:dyDescent="0.3">
      <c r="AY8313" s="12" t="e">
        <f>VLOOKUP(C8313,#REF!, 2,FALSE)</f>
        <v>#REF!</v>
      </c>
      <c r="BM8313" s="5" t="s">
        <v>13665</v>
      </c>
      <c r="BN8313" s="5" t="s">
        <v>642</v>
      </c>
      <c r="BO8313" s="5" t="s">
        <v>4773</v>
      </c>
      <c r="BU8313" s="5" t="s">
        <v>13665</v>
      </c>
      <c r="BV8313" s="5" t="s">
        <v>642</v>
      </c>
      <c r="BW8313" s="5" t="s">
        <v>4773</v>
      </c>
    </row>
    <row r="8314" spans="51:75" x14ac:dyDescent="0.3">
      <c r="AY8314" s="12" t="e">
        <f>VLOOKUP(C8314,#REF!, 2,FALSE)</f>
        <v>#REF!</v>
      </c>
      <c r="BM8314" s="5" t="s">
        <v>13666</v>
      </c>
      <c r="BN8314" s="5" t="s">
        <v>3050</v>
      </c>
      <c r="BO8314" s="5" t="s">
        <v>13667</v>
      </c>
      <c r="BU8314" s="5" t="s">
        <v>13666</v>
      </c>
      <c r="BV8314" s="5" t="s">
        <v>3050</v>
      </c>
      <c r="BW8314" s="5" t="s">
        <v>13667</v>
      </c>
    </row>
    <row r="8315" spans="51:75" x14ac:dyDescent="0.3">
      <c r="AY8315" s="12" t="e">
        <f>VLOOKUP(C8315,#REF!, 2,FALSE)</f>
        <v>#REF!</v>
      </c>
      <c r="BM8315" s="5" t="s">
        <v>13668</v>
      </c>
      <c r="BN8315" s="5" t="s">
        <v>790</v>
      </c>
      <c r="BO8315" s="5" t="s">
        <v>1689</v>
      </c>
      <c r="BU8315" s="5" t="s">
        <v>13668</v>
      </c>
      <c r="BV8315" s="5" t="s">
        <v>790</v>
      </c>
      <c r="BW8315" s="5" t="s">
        <v>1689</v>
      </c>
    </row>
    <row r="8316" spans="51:75" x14ac:dyDescent="0.3">
      <c r="AY8316" s="12" t="e">
        <f>VLOOKUP(C8316,#REF!, 2,FALSE)</f>
        <v>#REF!</v>
      </c>
      <c r="BM8316" s="5" t="s">
        <v>13669</v>
      </c>
      <c r="BN8316" s="5" t="s">
        <v>669</v>
      </c>
      <c r="BO8316" s="5" t="s">
        <v>13670</v>
      </c>
      <c r="BU8316" s="5" t="s">
        <v>13669</v>
      </c>
      <c r="BV8316" s="5" t="s">
        <v>669</v>
      </c>
      <c r="BW8316" s="5" t="s">
        <v>13670</v>
      </c>
    </row>
    <row r="8317" spans="51:75" x14ac:dyDescent="0.3">
      <c r="AY8317" s="12" t="e">
        <f>VLOOKUP(C8317,#REF!, 2,FALSE)</f>
        <v>#REF!</v>
      </c>
      <c r="BM8317" s="5" t="s">
        <v>13671</v>
      </c>
      <c r="BN8317" s="5" t="s">
        <v>2986</v>
      </c>
      <c r="BO8317" s="5" t="s">
        <v>12082</v>
      </c>
      <c r="BU8317" s="5" t="s">
        <v>13671</v>
      </c>
      <c r="BV8317" s="5" t="s">
        <v>2986</v>
      </c>
      <c r="BW8317" s="5" t="s">
        <v>12082</v>
      </c>
    </row>
    <row r="8318" spans="51:75" x14ac:dyDescent="0.3">
      <c r="AY8318" s="12" t="e">
        <f>VLOOKUP(C8318,#REF!, 2,FALSE)</f>
        <v>#REF!</v>
      </c>
      <c r="BM8318" s="5" t="s">
        <v>13672</v>
      </c>
      <c r="BN8318" s="5" t="s">
        <v>669</v>
      </c>
      <c r="BO8318" s="5" t="s">
        <v>925</v>
      </c>
      <c r="BU8318" s="5" t="s">
        <v>13672</v>
      </c>
      <c r="BV8318" s="5" t="s">
        <v>669</v>
      </c>
      <c r="BW8318" s="5" t="s">
        <v>925</v>
      </c>
    </row>
    <row r="8319" spans="51:75" x14ac:dyDescent="0.3">
      <c r="AY8319" s="12" t="e">
        <f>VLOOKUP(C8319,#REF!, 2,FALSE)</f>
        <v>#REF!</v>
      </c>
      <c r="BM8319" s="5" t="s">
        <v>13673</v>
      </c>
      <c r="BN8319" s="5" t="s">
        <v>2986</v>
      </c>
      <c r="BO8319" s="5" t="s">
        <v>6109</v>
      </c>
      <c r="BU8319" s="5" t="s">
        <v>13673</v>
      </c>
      <c r="BV8319" s="5" t="s">
        <v>2986</v>
      </c>
      <c r="BW8319" s="5" t="s">
        <v>6109</v>
      </c>
    </row>
    <row r="8320" spans="51:75" x14ac:dyDescent="0.3">
      <c r="AY8320" s="12" t="e">
        <f>VLOOKUP(C8320,#REF!, 2,FALSE)</f>
        <v>#REF!</v>
      </c>
      <c r="BM8320" s="5" t="s">
        <v>13674</v>
      </c>
      <c r="BN8320" s="5" t="s">
        <v>2986</v>
      </c>
      <c r="BO8320" s="5" t="s">
        <v>2374</v>
      </c>
      <c r="BU8320" s="5" t="s">
        <v>13674</v>
      </c>
      <c r="BV8320" s="5" t="s">
        <v>2986</v>
      </c>
      <c r="BW8320" s="5" t="s">
        <v>2374</v>
      </c>
    </row>
    <row r="8321" spans="51:75" x14ac:dyDescent="0.3">
      <c r="AY8321" s="12" t="e">
        <f>VLOOKUP(C8321,#REF!, 2,FALSE)</f>
        <v>#REF!</v>
      </c>
      <c r="BM8321" s="5" t="s">
        <v>13675</v>
      </c>
      <c r="BN8321" s="5" t="s">
        <v>786</v>
      </c>
      <c r="BO8321" s="5" t="s">
        <v>5745</v>
      </c>
      <c r="BU8321" s="5" t="s">
        <v>13675</v>
      </c>
      <c r="BV8321" s="5" t="s">
        <v>786</v>
      </c>
      <c r="BW8321" s="5" t="s">
        <v>5745</v>
      </c>
    </row>
    <row r="8322" spans="51:75" x14ac:dyDescent="0.3">
      <c r="AY8322" s="12" t="e">
        <f>VLOOKUP(C8322,#REF!, 2,FALSE)</f>
        <v>#REF!</v>
      </c>
      <c r="BM8322" s="5" t="s">
        <v>13676</v>
      </c>
      <c r="BN8322" s="5" t="s">
        <v>670</v>
      </c>
      <c r="BO8322" s="5" t="s">
        <v>2299</v>
      </c>
      <c r="BU8322" s="5" t="s">
        <v>13676</v>
      </c>
      <c r="BV8322" s="5" t="s">
        <v>670</v>
      </c>
      <c r="BW8322" s="5" t="s">
        <v>2299</v>
      </c>
    </row>
    <row r="8323" spans="51:75" x14ac:dyDescent="0.3">
      <c r="AY8323" s="12" t="e">
        <f>VLOOKUP(C8323,#REF!, 2,FALSE)</f>
        <v>#REF!</v>
      </c>
      <c r="BM8323" s="5" t="s">
        <v>13677</v>
      </c>
      <c r="BN8323" s="5" t="s">
        <v>800</v>
      </c>
      <c r="BO8323" s="5" t="s">
        <v>2877</v>
      </c>
      <c r="BU8323" s="5" t="s">
        <v>13677</v>
      </c>
      <c r="BV8323" s="5" t="s">
        <v>800</v>
      </c>
      <c r="BW8323" s="5" t="s">
        <v>2877</v>
      </c>
    </row>
    <row r="8324" spans="51:75" x14ac:dyDescent="0.3">
      <c r="AY8324" s="12" t="e">
        <f>VLOOKUP(C8324,#REF!, 2,FALSE)</f>
        <v>#REF!</v>
      </c>
      <c r="BM8324" s="5" t="s">
        <v>13678</v>
      </c>
      <c r="BN8324" s="5" t="s">
        <v>800</v>
      </c>
      <c r="BO8324" s="5" t="s">
        <v>8250</v>
      </c>
      <c r="BU8324" s="5" t="s">
        <v>13678</v>
      </c>
      <c r="BV8324" s="5" t="s">
        <v>800</v>
      </c>
      <c r="BW8324" s="5" t="s">
        <v>8250</v>
      </c>
    </row>
    <row r="8325" spans="51:75" x14ac:dyDescent="0.3">
      <c r="AY8325" s="12" t="e">
        <f>VLOOKUP(C8325,#REF!, 2,FALSE)</f>
        <v>#REF!</v>
      </c>
      <c r="BM8325" s="5" t="s">
        <v>2412</v>
      </c>
      <c r="BN8325" s="5" t="s">
        <v>2986</v>
      </c>
      <c r="BO8325" s="5" t="s">
        <v>13679</v>
      </c>
      <c r="BU8325" s="5" t="s">
        <v>2412</v>
      </c>
      <c r="BV8325" s="5" t="s">
        <v>2986</v>
      </c>
      <c r="BW8325" s="5" t="s">
        <v>13679</v>
      </c>
    </row>
    <row r="8326" spans="51:75" x14ac:dyDescent="0.3">
      <c r="AY8326" s="12" t="e">
        <f>VLOOKUP(C8326,#REF!, 2,FALSE)</f>
        <v>#REF!</v>
      </c>
      <c r="BM8326" s="5" t="s">
        <v>2413</v>
      </c>
      <c r="BN8326" s="5" t="s">
        <v>2986</v>
      </c>
      <c r="BO8326" s="5" t="s">
        <v>2986</v>
      </c>
      <c r="BU8326" s="5" t="s">
        <v>2413</v>
      </c>
      <c r="BV8326" s="5" t="s">
        <v>2986</v>
      </c>
      <c r="BW8326" s="5" t="s">
        <v>2986</v>
      </c>
    </row>
    <row r="8327" spans="51:75" x14ac:dyDescent="0.3">
      <c r="AY8327" s="12" t="e">
        <f>VLOOKUP(C8327,#REF!, 2,FALSE)</f>
        <v>#REF!</v>
      </c>
      <c r="BM8327" s="5" t="s">
        <v>13680</v>
      </c>
      <c r="BN8327" s="5" t="s">
        <v>1504</v>
      </c>
      <c r="BO8327" s="5" t="s">
        <v>13681</v>
      </c>
      <c r="BU8327" s="5" t="s">
        <v>13680</v>
      </c>
      <c r="BV8327" s="5" t="s">
        <v>1504</v>
      </c>
      <c r="BW8327" s="5" t="s">
        <v>13681</v>
      </c>
    </row>
    <row r="8328" spans="51:75" x14ac:dyDescent="0.3">
      <c r="AY8328" s="12" t="e">
        <f>VLOOKUP(C8328,#REF!, 2,FALSE)</f>
        <v>#REF!</v>
      </c>
      <c r="BM8328" s="5" t="s">
        <v>13682</v>
      </c>
      <c r="BN8328" s="5" t="s">
        <v>3007</v>
      </c>
      <c r="BO8328" s="5" t="s">
        <v>5249</v>
      </c>
      <c r="BU8328" s="5" t="s">
        <v>13682</v>
      </c>
      <c r="BV8328" s="5" t="s">
        <v>3007</v>
      </c>
      <c r="BW8328" s="5" t="s">
        <v>5249</v>
      </c>
    </row>
    <row r="8329" spans="51:75" x14ac:dyDescent="0.3">
      <c r="AY8329" s="12" t="e">
        <f>VLOOKUP(C8329,#REF!, 2,FALSE)</f>
        <v>#REF!</v>
      </c>
      <c r="BM8329" s="5" t="s">
        <v>13683</v>
      </c>
      <c r="BN8329" s="5" t="s">
        <v>1272</v>
      </c>
      <c r="BO8329" s="5" t="s">
        <v>9546</v>
      </c>
      <c r="BU8329" s="5" t="s">
        <v>13683</v>
      </c>
      <c r="BV8329" s="5" t="s">
        <v>1272</v>
      </c>
      <c r="BW8329" s="5" t="s">
        <v>9546</v>
      </c>
    </row>
    <row r="8330" spans="51:75" x14ac:dyDescent="0.3">
      <c r="AY8330" s="12" t="e">
        <f>VLOOKUP(C8330,#REF!, 2,FALSE)</f>
        <v>#REF!</v>
      </c>
      <c r="BM8330" s="5" t="s">
        <v>13684</v>
      </c>
      <c r="BN8330" s="5" t="s">
        <v>800</v>
      </c>
      <c r="BO8330" s="5" t="s">
        <v>13685</v>
      </c>
      <c r="BU8330" s="5" t="s">
        <v>13684</v>
      </c>
      <c r="BV8330" s="5" t="s">
        <v>800</v>
      </c>
      <c r="BW8330" s="5" t="s">
        <v>13685</v>
      </c>
    </row>
    <row r="8331" spans="51:75" x14ac:dyDescent="0.3">
      <c r="AY8331" s="12" t="e">
        <f>VLOOKUP(C8331,#REF!, 2,FALSE)</f>
        <v>#REF!</v>
      </c>
      <c r="BM8331" s="5" t="s">
        <v>13687</v>
      </c>
      <c r="BN8331" s="5" t="s">
        <v>2986</v>
      </c>
      <c r="BO8331" s="5" t="s">
        <v>2986</v>
      </c>
      <c r="BU8331" s="5" t="s">
        <v>13687</v>
      </c>
      <c r="BV8331" s="5" t="s">
        <v>2986</v>
      </c>
      <c r="BW8331" s="5" t="s">
        <v>2986</v>
      </c>
    </row>
    <row r="8332" spans="51:75" x14ac:dyDescent="0.3">
      <c r="AY8332" s="12" t="e">
        <f>VLOOKUP(C8332,#REF!, 2,FALSE)</f>
        <v>#REF!</v>
      </c>
      <c r="BM8332" s="5" t="s">
        <v>13688</v>
      </c>
      <c r="BN8332" s="5" t="s">
        <v>2986</v>
      </c>
      <c r="BO8332" s="5" t="s">
        <v>13689</v>
      </c>
      <c r="BU8332" s="5" t="s">
        <v>13688</v>
      </c>
      <c r="BV8332" s="5" t="s">
        <v>2986</v>
      </c>
      <c r="BW8332" s="5" t="s">
        <v>13689</v>
      </c>
    </row>
    <row r="8333" spans="51:75" x14ac:dyDescent="0.3">
      <c r="AY8333" s="12" t="e">
        <f>VLOOKUP(C8333,#REF!, 2,FALSE)</f>
        <v>#REF!</v>
      </c>
      <c r="BM8333" s="5" t="s">
        <v>13690</v>
      </c>
      <c r="BN8333" s="5" t="s">
        <v>1734</v>
      </c>
      <c r="BO8333" s="5" t="s">
        <v>13691</v>
      </c>
      <c r="BU8333" s="5" t="s">
        <v>13690</v>
      </c>
      <c r="BV8333" s="5" t="s">
        <v>1734</v>
      </c>
      <c r="BW8333" s="5" t="s">
        <v>13691</v>
      </c>
    </row>
    <row r="8334" spans="51:75" x14ac:dyDescent="0.3">
      <c r="AY8334" s="12" t="e">
        <f>VLOOKUP(C8334,#REF!, 2,FALSE)</f>
        <v>#REF!</v>
      </c>
      <c r="BM8334" s="5" t="s">
        <v>13692</v>
      </c>
      <c r="BN8334" s="5" t="s">
        <v>1345</v>
      </c>
      <c r="BO8334" s="5" t="s">
        <v>13693</v>
      </c>
      <c r="BU8334" s="5" t="s">
        <v>13692</v>
      </c>
      <c r="BV8334" s="5" t="s">
        <v>1345</v>
      </c>
      <c r="BW8334" s="5" t="s">
        <v>13693</v>
      </c>
    </row>
    <row r="8335" spans="51:75" x14ac:dyDescent="0.3">
      <c r="AY8335" s="12" t="e">
        <f>VLOOKUP(C8335,#REF!, 2,FALSE)</f>
        <v>#REF!</v>
      </c>
      <c r="BM8335" s="5" t="s">
        <v>13694</v>
      </c>
      <c r="BN8335" s="5" t="s">
        <v>1345</v>
      </c>
      <c r="BO8335" s="5" t="s">
        <v>2244</v>
      </c>
      <c r="BU8335" s="5" t="s">
        <v>13694</v>
      </c>
      <c r="BV8335" s="5" t="s">
        <v>1345</v>
      </c>
      <c r="BW8335" s="5" t="s">
        <v>2244</v>
      </c>
    </row>
    <row r="8336" spans="51:75" x14ac:dyDescent="0.3">
      <c r="AY8336" s="12" t="e">
        <f>VLOOKUP(C8336,#REF!, 2,FALSE)</f>
        <v>#REF!</v>
      </c>
      <c r="BM8336" s="5" t="s">
        <v>13695</v>
      </c>
      <c r="BN8336" s="5" t="s">
        <v>800</v>
      </c>
      <c r="BO8336" s="5" t="s">
        <v>13696</v>
      </c>
      <c r="BU8336" s="5" t="s">
        <v>13695</v>
      </c>
      <c r="BV8336" s="5" t="s">
        <v>800</v>
      </c>
      <c r="BW8336" s="5" t="s">
        <v>13696</v>
      </c>
    </row>
    <row r="8337" spans="51:75" x14ac:dyDescent="0.3">
      <c r="AY8337" s="12" t="e">
        <f>VLOOKUP(C8337,#REF!, 2,FALSE)</f>
        <v>#REF!</v>
      </c>
      <c r="BM8337" s="5" t="s">
        <v>13697</v>
      </c>
      <c r="BN8337" s="5" t="s">
        <v>931</v>
      </c>
      <c r="BO8337" s="5" t="s">
        <v>2986</v>
      </c>
      <c r="BU8337" s="5" t="s">
        <v>13697</v>
      </c>
      <c r="BV8337" s="5" t="s">
        <v>931</v>
      </c>
      <c r="BW8337" s="5" t="s">
        <v>2986</v>
      </c>
    </row>
    <row r="8338" spans="51:75" x14ac:dyDescent="0.3">
      <c r="AY8338" s="12" t="e">
        <f>VLOOKUP(C8338,#REF!, 2,FALSE)</f>
        <v>#REF!</v>
      </c>
      <c r="BM8338" s="5" t="s">
        <v>13698</v>
      </c>
      <c r="BN8338" s="5" t="s">
        <v>639</v>
      </c>
      <c r="BO8338" s="5" t="s">
        <v>13699</v>
      </c>
      <c r="BU8338" s="5" t="s">
        <v>13698</v>
      </c>
      <c r="BV8338" s="5" t="s">
        <v>639</v>
      </c>
      <c r="BW8338" s="5" t="s">
        <v>13699</v>
      </c>
    </row>
    <row r="8339" spans="51:75" x14ac:dyDescent="0.3">
      <c r="AY8339" s="12" t="e">
        <f>VLOOKUP(C8339,#REF!, 2,FALSE)</f>
        <v>#REF!</v>
      </c>
      <c r="BM8339" s="5" t="s">
        <v>13700</v>
      </c>
      <c r="BN8339" s="5" t="s">
        <v>2986</v>
      </c>
      <c r="BO8339" s="5" t="s">
        <v>2369</v>
      </c>
      <c r="BU8339" s="5" t="s">
        <v>13700</v>
      </c>
      <c r="BV8339" s="5" t="s">
        <v>2986</v>
      </c>
      <c r="BW8339" s="5" t="s">
        <v>2369</v>
      </c>
    </row>
    <row r="8340" spans="51:75" x14ac:dyDescent="0.3">
      <c r="AY8340" s="12" t="e">
        <f>VLOOKUP(C8340,#REF!, 2,FALSE)</f>
        <v>#REF!</v>
      </c>
      <c r="BM8340" s="5" t="s">
        <v>192</v>
      </c>
      <c r="BN8340" s="5" t="s">
        <v>621</v>
      </c>
      <c r="BO8340" s="5" t="s">
        <v>4006</v>
      </c>
      <c r="BU8340" s="5" t="s">
        <v>192</v>
      </c>
      <c r="BV8340" s="5" t="s">
        <v>621</v>
      </c>
      <c r="BW8340" s="5" t="s">
        <v>4006</v>
      </c>
    </row>
    <row r="8341" spans="51:75" x14ac:dyDescent="0.3">
      <c r="AY8341" s="12" t="e">
        <f>VLOOKUP(C8341,#REF!, 2,FALSE)</f>
        <v>#REF!</v>
      </c>
      <c r="BM8341" s="5" t="s">
        <v>13701</v>
      </c>
      <c r="BN8341" s="5" t="s">
        <v>665</v>
      </c>
      <c r="BO8341" s="5" t="s">
        <v>13702</v>
      </c>
      <c r="BU8341" s="5" t="s">
        <v>13701</v>
      </c>
      <c r="BV8341" s="5" t="s">
        <v>665</v>
      </c>
      <c r="BW8341" s="5" t="s">
        <v>13702</v>
      </c>
    </row>
    <row r="8342" spans="51:75" x14ac:dyDescent="0.3">
      <c r="AY8342" s="12" t="e">
        <f>VLOOKUP(C8342,#REF!, 2,FALSE)</f>
        <v>#REF!</v>
      </c>
      <c r="BM8342" s="5" t="s">
        <v>13703</v>
      </c>
      <c r="BN8342" s="5" t="s">
        <v>621</v>
      </c>
      <c r="BO8342" s="5" t="s">
        <v>2942</v>
      </c>
      <c r="BU8342" s="5" t="s">
        <v>13703</v>
      </c>
      <c r="BV8342" s="5" t="s">
        <v>621</v>
      </c>
      <c r="BW8342" s="5" t="s">
        <v>2942</v>
      </c>
    </row>
    <row r="8343" spans="51:75" x14ac:dyDescent="0.3">
      <c r="AY8343" s="12" t="e">
        <f>VLOOKUP(C8343,#REF!, 2,FALSE)</f>
        <v>#REF!</v>
      </c>
      <c r="BM8343" s="5" t="s">
        <v>13704</v>
      </c>
      <c r="BN8343" s="5" t="s">
        <v>2986</v>
      </c>
      <c r="BO8343" s="5" t="s">
        <v>5682</v>
      </c>
      <c r="BU8343" s="5" t="s">
        <v>13704</v>
      </c>
      <c r="BV8343" s="5" t="s">
        <v>2986</v>
      </c>
      <c r="BW8343" s="5" t="s">
        <v>5682</v>
      </c>
    </row>
    <row r="8344" spans="51:75" x14ac:dyDescent="0.3">
      <c r="AY8344" s="12" t="e">
        <f>VLOOKUP(C8344,#REF!, 2,FALSE)</f>
        <v>#REF!</v>
      </c>
      <c r="BM8344" s="5" t="s">
        <v>13705</v>
      </c>
      <c r="BN8344" s="5" t="s">
        <v>3261</v>
      </c>
      <c r="BO8344" s="5" t="s">
        <v>13706</v>
      </c>
      <c r="BU8344" s="5" t="s">
        <v>13705</v>
      </c>
      <c r="BV8344" s="5" t="s">
        <v>3261</v>
      </c>
      <c r="BW8344" s="5" t="s">
        <v>13706</v>
      </c>
    </row>
    <row r="8345" spans="51:75" x14ac:dyDescent="0.3">
      <c r="AY8345" s="12" t="e">
        <f>VLOOKUP(C8345,#REF!, 2,FALSE)</f>
        <v>#REF!</v>
      </c>
      <c r="BM8345" s="5" t="s">
        <v>13707</v>
      </c>
      <c r="BN8345" s="5" t="s">
        <v>3010</v>
      </c>
      <c r="BO8345" s="5" t="s">
        <v>13708</v>
      </c>
      <c r="BU8345" s="5" t="s">
        <v>13707</v>
      </c>
      <c r="BV8345" s="5" t="s">
        <v>3010</v>
      </c>
      <c r="BW8345" s="5" t="s">
        <v>13708</v>
      </c>
    </row>
    <row r="8346" spans="51:75" x14ac:dyDescent="0.3">
      <c r="AY8346" s="12" t="e">
        <f>VLOOKUP(C8346,#REF!, 2,FALSE)</f>
        <v>#REF!</v>
      </c>
      <c r="BM8346" s="5" t="s">
        <v>13709</v>
      </c>
      <c r="BN8346" s="5" t="s">
        <v>3261</v>
      </c>
      <c r="BO8346" s="5" t="s">
        <v>13710</v>
      </c>
      <c r="BU8346" s="5" t="s">
        <v>13709</v>
      </c>
      <c r="BV8346" s="5" t="s">
        <v>3261</v>
      </c>
      <c r="BW8346" s="5" t="s">
        <v>13710</v>
      </c>
    </row>
    <row r="8347" spans="51:75" x14ac:dyDescent="0.3">
      <c r="AY8347" s="12" t="e">
        <f>VLOOKUP(C8347,#REF!, 2,FALSE)</f>
        <v>#REF!</v>
      </c>
      <c r="BM8347" s="5" t="s">
        <v>13711</v>
      </c>
      <c r="BN8347" s="5" t="s">
        <v>17000</v>
      </c>
      <c r="BO8347" s="5" t="s">
        <v>13712</v>
      </c>
      <c r="BU8347" s="5" t="s">
        <v>13711</v>
      </c>
      <c r="BV8347" s="5" t="s">
        <v>17000</v>
      </c>
      <c r="BW8347" s="5" t="s">
        <v>13712</v>
      </c>
    </row>
    <row r="8348" spans="51:75" x14ac:dyDescent="0.3">
      <c r="AY8348" s="12" t="e">
        <f>VLOOKUP(C8348,#REF!, 2,FALSE)</f>
        <v>#REF!</v>
      </c>
      <c r="BM8348" s="5" t="s">
        <v>13713</v>
      </c>
      <c r="BN8348" s="5" t="s">
        <v>2986</v>
      </c>
      <c r="BO8348" s="5" t="s">
        <v>2986</v>
      </c>
      <c r="BU8348" s="5" t="s">
        <v>13713</v>
      </c>
      <c r="BV8348" s="5" t="s">
        <v>2986</v>
      </c>
      <c r="BW8348" s="5" t="s">
        <v>2986</v>
      </c>
    </row>
    <row r="8349" spans="51:75" x14ac:dyDescent="0.3">
      <c r="AY8349" s="12" t="e">
        <f>VLOOKUP(C8349,#REF!, 2,FALSE)</f>
        <v>#REF!</v>
      </c>
      <c r="BM8349" s="5" t="s">
        <v>13714</v>
      </c>
      <c r="BN8349" s="5" t="s">
        <v>2986</v>
      </c>
      <c r="BO8349" s="5" t="s">
        <v>7656</v>
      </c>
      <c r="BU8349" s="5" t="s">
        <v>13714</v>
      </c>
      <c r="BV8349" s="5" t="s">
        <v>2986</v>
      </c>
      <c r="BW8349" s="5" t="s">
        <v>7656</v>
      </c>
    </row>
    <row r="8350" spans="51:75" x14ac:dyDescent="0.3">
      <c r="AY8350" s="12" t="e">
        <f>VLOOKUP(C8350,#REF!, 2,FALSE)</f>
        <v>#REF!</v>
      </c>
      <c r="BM8350" s="5" t="s">
        <v>2414</v>
      </c>
      <c r="BN8350" s="5" t="s">
        <v>2431</v>
      </c>
      <c r="BO8350" s="5" t="s">
        <v>3744</v>
      </c>
      <c r="BU8350" s="5" t="s">
        <v>2414</v>
      </c>
      <c r="BV8350" s="5" t="s">
        <v>2431</v>
      </c>
      <c r="BW8350" s="5" t="s">
        <v>3744</v>
      </c>
    </row>
    <row r="8351" spans="51:75" x14ac:dyDescent="0.3">
      <c r="AY8351" s="12" t="e">
        <f>VLOOKUP(C8351,#REF!, 2,FALSE)</f>
        <v>#REF!</v>
      </c>
      <c r="BM8351" s="5" t="s">
        <v>13715</v>
      </c>
      <c r="BN8351" s="5" t="s">
        <v>802</v>
      </c>
      <c r="BO8351" s="5" t="s">
        <v>700</v>
      </c>
      <c r="BU8351" s="5" t="s">
        <v>13715</v>
      </c>
      <c r="BV8351" s="5" t="s">
        <v>802</v>
      </c>
      <c r="BW8351" s="5" t="s">
        <v>700</v>
      </c>
    </row>
    <row r="8352" spans="51:75" x14ac:dyDescent="0.3">
      <c r="AY8352" s="12" t="e">
        <f>VLOOKUP(C8352,#REF!, 2,FALSE)</f>
        <v>#REF!</v>
      </c>
      <c r="BM8352" s="5" t="s">
        <v>13716</v>
      </c>
      <c r="BN8352" s="5" t="s">
        <v>915</v>
      </c>
      <c r="BO8352" s="5" t="s">
        <v>3480</v>
      </c>
      <c r="BU8352" s="5" t="s">
        <v>13716</v>
      </c>
      <c r="BV8352" s="5" t="s">
        <v>915</v>
      </c>
      <c r="BW8352" s="5" t="s">
        <v>3480</v>
      </c>
    </row>
    <row r="8353" spans="51:75" x14ac:dyDescent="0.3">
      <c r="AY8353" s="12" t="e">
        <f>VLOOKUP(C8353,#REF!, 2,FALSE)</f>
        <v>#REF!</v>
      </c>
      <c r="BM8353" s="5" t="s">
        <v>13717</v>
      </c>
      <c r="BN8353" s="5" t="s">
        <v>8084</v>
      </c>
      <c r="BO8353" s="5" t="s">
        <v>917</v>
      </c>
      <c r="BU8353" s="5" t="s">
        <v>13717</v>
      </c>
      <c r="BV8353" s="5" t="s">
        <v>8084</v>
      </c>
      <c r="BW8353" s="5" t="s">
        <v>917</v>
      </c>
    </row>
    <row r="8354" spans="51:75" x14ac:dyDescent="0.3">
      <c r="AY8354" s="12" t="e">
        <f>VLOOKUP(C8354,#REF!, 2,FALSE)</f>
        <v>#REF!</v>
      </c>
      <c r="BM8354" s="5" t="s">
        <v>13718</v>
      </c>
      <c r="BN8354" s="5" t="s">
        <v>2986</v>
      </c>
      <c r="BO8354" s="5" t="s">
        <v>2986</v>
      </c>
      <c r="BU8354" s="5" t="s">
        <v>13718</v>
      </c>
      <c r="BV8354" s="5" t="s">
        <v>2986</v>
      </c>
      <c r="BW8354" s="5" t="s">
        <v>2986</v>
      </c>
    </row>
    <row r="8355" spans="51:75" x14ac:dyDescent="0.3">
      <c r="AY8355" s="12" t="e">
        <f>VLOOKUP(C8355,#REF!, 2,FALSE)</f>
        <v>#REF!</v>
      </c>
      <c r="BM8355" s="5" t="s">
        <v>13719</v>
      </c>
      <c r="BN8355" s="5" t="s">
        <v>2986</v>
      </c>
      <c r="BO8355" s="5" t="s">
        <v>4467</v>
      </c>
      <c r="BU8355" s="5" t="s">
        <v>13719</v>
      </c>
      <c r="BV8355" s="5" t="s">
        <v>2986</v>
      </c>
      <c r="BW8355" s="5" t="s">
        <v>4467</v>
      </c>
    </row>
    <row r="8356" spans="51:75" x14ac:dyDescent="0.3">
      <c r="AY8356" s="12" t="e">
        <f>VLOOKUP(C8356,#REF!, 2,FALSE)</f>
        <v>#REF!</v>
      </c>
      <c r="BM8356" s="5" t="s">
        <v>13720</v>
      </c>
      <c r="BN8356" s="5" t="s">
        <v>13513</v>
      </c>
      <c r="BO8356" s="5" t="s">
        <v>13721</v>
      </c>
      <c r="BU8356" s="5" t="s">
        <v>13720</v>
      </c>
      <c r="BV8356" s="5" t="s">
        <v>13513</v>
      </c>
      <c r="BW8356" s="5" t="s">
        <v>13721</v>
      </c>
    </row>
    <row r="8357" spans="51:75" x14ac:dyDescent="0.3">
      <c r="AY8357" s="12" t="e">
        <f>VLOOKUP(C8357,#REF!, 2,FALSE)</f>
        <v>#REF!</v>
      </c>
      <c r="BM8357" s="5" t="s">
        <v>13722</v>
      </c>
      <c r="BN8357" s="5" t="s">
        <v>2986</v>
      </c>
      <c r="BO8357" s="5" t="s">
        <v>2986</v>
      </c>
      <c r="BU8357" s="5" t="s">
        <v>13722</v>
      </c>
      <c r="BV8357" s="5" t="s">
        <v>2986</v>
      </c>
      <c r="BW8357" s="5" t="s">
        <v>2986</v>
      </c>
    </row>
    <row r="8358" spans="51:75" x14ac:dyDescent="0.3">
      <c r="AY8358" s="12" t="e">
        <f>VLOOKUP(C8358,#REF!, 2,FALSE)</f>
        <v>#REF!</v>
      </c>
      <c r="BM8358" s="5" t="s">
        <v>13723</v>
      </c>
      <c r="BN8358" s="5" t="s">
        <v>2986</v>
      </c>
      <c r="BO8358" s="5" t="s">
        <v>13724</v>
      </c>
      <c r="BU8358" s="5" t="s">
        <v>13723</v>
      </c>
      <c r="BV8358" s="5" t="s">
        <v>2986</v>
      </c>
      <c r="BW8358" s="5" t="s">
        <v>13724</v>
      </c>
    </row>
    <row r="8359" spans="51:75" x14ac:dyDescent="0.3">
      <c r="AY8359" s="12" t="e">
        <f>VLOOKUP(C8359,#REF!, 2,FALSE)</f>
        <v>#REF!</v>
      </c>
      <c r="BM8359" s="5" t="s">
        <v>13725</v>
      </c>
      <c r="BN8359" s="5" t="s">
        <v>2986</v>
      </c>
      <c r="BO8359" s="5" t="s">
        <v>923</v>
      </c>
      <c r="BU8359" s="5" t="s">
        <v>13725</v>
      </c>
      <c r="BV8359" s="5" t="s">
        <v>2986</v>
      </c>
      <c r="BW8359" s="5" t="s">
        <v>923</v>
      </c>
    </row>
    <row r="8360" spans="51:75" x14ac:dyDescent="0.3">
      <c r="AY8360" s="12" t="e">
        <f>VLOOKUP(C8360,#REF!, 2,FALSE)</f>
        <v>#REF!</v>
      </c>
      <c r="BM8360" s="5" t="s">
        <v>13726</v>
      </c>
      <c r="BN8360" s="5" t="s">
        <v>633</v>
      </c>
      <c r="BO8360" s="5" t="s">
        <v>712</v>
      </c>
      <c r="BU8360" s="5" t="s">
        <v>13726</v>
      </c>
      <c r="BV8360" s="5" t="s">
        <v>633</v>
      </c>
      <c r="BW8360" s="5" t="s">
        <v>712</v>
      </c>
    </row>
    <row r="8361" spans="51:75" x14ac:dyDescent="0.3">
      <c r="AY8361" s="12" t="e">
        <f>VLOOKUP(C8361,#REF!, 2,FALSE)</f>
        <v>#REF!</v>
      </c>
      <c r="BM8361" s="5" t="s">
        <v>13727</v>
      </c>
      <c r="BN8361" s="5" t="s">
        <v>2986</v>
      </c>
      <c r="BO8361" s="5" t="s">
        <v>2986</v>
      </c>
      <c r="BU8361" s="5" t="s">
        <v>13727</v>
      </c>
      <c r="BV8361" s="5" t="s">
        <v>2986</v>
      </c>
      <c r="BW8361" s="5" t="s">
        <v>2986</v>
      </c>
    </row>
    <row r="8362" spans="51:75" x14ac:dyDescent="0.3">
      <c r="AY8362" s="12" t="e">
        <f>VLOOKUP(C8362,#REF!, 2,FALSE)</f>
        <v>#REF!</v>
      </c>
      <c r="BM8362" s="5" t="s">
        <v>13728</v>
      </c>
      <c r="BN8362" s="5" t="s">
        <v>2986</v>
      </c>
      <c r="BO8362" s="5" t="s">
        <v>5564</v>
      </c>
      <c r="BU8362" s="5" t="s">
        <v>13728</v>
      </c>
      <c r="BV8362" s="5" t="s">
        <v>2986</v>
      </c>
      <c r="BW8362" s="5" t="s">
        <v>5564</v>
      </c>
    </row>
    <row r="8363" spans="51:75" x14ac:dyDescent="0.3">
      <c r="AY8363" s="12" t="e">
        <f>VLOOKUP(C8363,#REF!, 2,FALSE)</f>
        <v>#REF!</v>
      </c>
      <c r="BM8363" s="5" t="s">
        <v>13729</v>
      </c>
      <c r="BN8363" s="5" t="s">
        <v>2986</v>
      </c>
      <c r="BO8363" s="5" t="s">
        <v>2986</v>
      </c>
      <c r="BU8363" s="5" t="s">
        <v>13729</v>
      </c>
      <c r="BV8363" s="5" t="s">
        <v>2986</v>
      </c>
      <c r="BW8363" s="5" t="s">
        <v>2986</v>
      </c>
    </row>
    <row r="8364" spans="51:75" x14ac:dyDescent="0.3">
      <c r="AY8364" s="12" t="e">
        <f>VLOOKUP(C8364,#REF!, 2,FALSE)</f>
        <v>#REF!</v>
      </c>
      <c r="BM8364" s="5" t="s">
        <v>13730</v>
      </c>
      <c r="BN8364" s="5" t="s">
        <v>621</v>
      </c>
      <c r="BO8364" s="5" t="s">
        <v>10694</v>
      </c>
      <c r="BU8364" s="5" t="s">
        <v>13730</v>
      </c>
      <c r="BV8364" s="5" t="s">
        <v>621</v>
      </c>
      <c r="BW8364" s="5" t="s">
        <v>10694</v>
      </c>
    </row>
    <row r="8365" spans="51:75" x14ac:dyDescent="0.3">
      <c r="AY8365" s="12" t="e">
        <f>VLOOKUP(C8365,#REF!, 2,FALSE)</f>
        <v>#REF!</v>
      </c>
      <c r="BM8365" s="5" t="s">
        <v>13731</v>
      </c>
      <c r="BN8365" s="5" t="s">
        <v>2986</v>
      </c>
      <c r="BO8365" s="5" t="s">
        <v>2501</v>
      </c>
      <c r="BU8365" s="5" t="s">
        <v>13731</v>
      </c>
      <c r="BV8365" s="5" t="s">
        <v>2986</v>
      </c>
      <c r="BW8365" s="5" t="s">
        <v>2501</v>
      </c>
    </row>
    <row r="8366" spans="51:75" x14ac:dyDescent="0.3">
      <c r="AY8366" s="12" t="e">
        <f>VLOOKUP(C8366,#REF!, 2,FALSE)</f>
        <v>#REF!</v>
      </c>
      <c r="BM8366" s="5" t="s">
        <v>13732</v>
      </c>
      <c r="BN8366" s="5" t="s">
        <v>2986</v>
      </c>
      <c r="BO8366" s="5" t="s">
        <v>2986</v>
      </c>
      <c r="BU8366" s="5" t="s">
        <v>13732</v>
      </c>
      <c r="BV8366" s="5" t="s">
        <v>2986</v>
      </c>
      <c r="BW8366" s="5" t="s">
        <v>2986</v>
      </c>
    </row>
    <row r="8367" spans="51:75" x14ac:dyDescent="0.3">
      <c r="AY8367" s="12" t="e">
        <f>VLOOKUP(C8367,#REF!, 2,FALSE)</f>
        <v>#REF!</v>
      </c>
      <c r="BM8367" s="5" t="s">
        <v>13733</v>
      </c>
      <c r="BN8367" s="5" t="s">
        <v>943</v>
      </c>
      <c r="BO8367" s="5" t="s">
        <v>711</v>
      </c>
      <c r="BU8367" s="5" t="s">
        <v>13733</v>
      </c>
      <c r="BV8367" s="5" t="s">
        <v>943</v>
      </c>
      <c r="BW8367" s="5" t="s">
        <v>711</v>
      </c>
    </row>
    <row r="8368" spans="51:75" x14ac:dyDescent="0.3">
      <c r="AY8368" s="12" t="e">
        <f>VLOOKUP(C8368,#REF!, 2,FALSE)</f>
        <v>#REF!</v>
      </c>
      <c r="BM8368" s="5" t="s">
        <v>13734</v>
      </c>
      <c r="BN8368" s="5" t="s">
        <v>618</v>
      </c>
      <c r="BO8368" s="5" t="s">
        <v>2986</v>
      </c>
      <c r="BU8368" s="5" t="s">
        <v>13734</v>
      </c>
      <c r="BV8368" s="5" t="s">
        <v>618</v>
      </c>
      <c r="BW8368" s="5" t="s">
        <v>2986</v>
      </c>
    </row>
    <row r="8369" spans="51:75" x14ac:dyDescent="0.3">
      <c r="AY8369" s="12" t="e">
        <f>VLOOKUP(C8369,#REF!, 2,FALSE)</f>
        <v>#REF!</v>
      </c>
      <c r="BM8369" s="5" t="s">
        <v>13735</v>
      </c>
      <c r="BN8369" s="5" t="s">
        <v>929</v>
      </c>
      <c r="BO8369" s="5" t="s">
        <v>1523</v>
      </c>
      <c r="BU8369" s="5" t="s">
        <v>13735</v>
      </c>
      <c r="BV8369" s="5" t="s">
        <v>929</v>
      </c>
      <c r="BW8369" s="5" t="s">
        <v>1523</v>
      </c>
    </row>
    <row r="8370" spans="51:75" x14ac:dyDescent="0.3">
      <c r="AY8370" s="12" t="e">
        <f>VLOOKUP(C8370,#REF!, 2,FALSE)</f>
        <v>#REF!</v>
      </c>
      <c r="BM8370" s="5" t="s">
        <v>13736</v>
      </c>
      <c r="BN8370" s="5" t="s">
        <v>706</v>
      </c>
      <c r="BO8370" s="5" t="s">
        <v>3315</v>
      </c>
      <c r="BU8370" s="5" t="s">
        <v>13736</v>
      </c>
      <c r="BV8370" s="5" t="s">
        <v>706</v>
      </c>
      <c r="BW8370" s="5" t="s">
        <v>3315</v>
      </c>
    </row>
    <row r="8371" spans="51:75" x14ac:dyDescent="0.3">
      <c r="AY8371" s="12" t="e">
        <f>VLOOKUP(C8371,#REF!, 2,FALSE)</f>
        <v>#REF!</v>
      </c>
      <c r="BM8371" s="5" t="s">
        <v>13737</v>
      </c>
      <c r="BN8371" s="5" t="s">
        <v>931</v>
      </c>
      <c r="BO8371" s="5" t="s">
        <v>3981</v>
      </c>
      <c r="BU8371" s="5" t="s">
        <v>13737</v>
      </c>
      <c r="BV8371" s="5" t="s">
        <v>931</v>
      </c>
      <c r="BW8371" s="5" t="s">
        <v>3981</v>
      </c>
    </row>
    <row r="8372" spans="51:75" x14ac:dyDescent="0.3">
      <c r="AY8372" s="12" t="e">
        <f>VLOOKUP(C8372,#REF!, 2,FALSE)</f>
        <v>#REF!</v>
      </c>
      <c r="BM8372" s="5" t="s">
        <v>13738</v>
      </c>
      <c r="BN8372" s="5" t="s">
        <v>778</v>
      </c>
      <c r="BO8372" s="5" t="s">
        <v>3555</v>
      </c>
      <c r="BU8372" s="5" t="s">
        <v>13738</v>
      </c>
      <c r="BV8372" s="5" t="s">
        <v>778</v>
      </c>
      <c r="BW8372" s="5" t="s">
        <v>3555</v>
      </c>
    </row>
    <row r="8373" spans="51:75" x14ac:dyDescent="0.3">
      <c r="AY8373" s="12" t="e">
        <f>VLOOKUP(C8373,#REF!, 2,FALSE)</f>
        <v>#REF!</v>
      </c>
      <c r="BM8373" s="5" t="s">
        <v>13739</v>
      </c>
      <c r="BN8373" s="5" t="s">
        <v>633</v>
      </c>
      <c r="BO8373" s="5" t="s">
        <v>13740</v>
      </c>
      <c r="BU8373" s="5" t="s">
        <v>13739</v>
      </c>
      <c r="BV8373" s="5" t="s">
        <v>633</v>
      </c>
      <c r="BW8373" s="5" t="s">
        <v>13740</v>
      </c>
    </row>
    <row r="8374" spans="51:75" x14ac:dyDescent="0.3">
      <c r="AY8374" s="12" t="e">
        <f>VLOOKUP(C8374,#REF!, 2,FALSE)</f>
        <v>#REF!</v>
      </c>
      <c r="BM8374" s="5" t="s">
        <v>13741</v>
      </c>
      <c r="BN8374" s="5" t="s">
        <v>633</v>
      </c>
      <c r="BO8374" s="5" t="s">
        <v>13303</v>
      </c>
      <c r="BU8374" s="5" t="s">
        <v>13741</v>
      </c>
      <c r="BV8374" s="5" t="s">
        <v>633</v>
      </c>
      <c r="BW8374" s="5" t="s">
        <v>13303</v>
      </c>
    </row>
    <row r="8375" spans="51:75" x14ac:dyDescent="0.3">
      <c r="AY8375" s="12" t="e">
        <f>VLOOKUP(C8375,#REF!, 2,FALSE)</f>
        <v>#REF!</v>
      </c>
      <c r="BM8375" s="5" t="s">
        <v>13742</v>
      </c>
      <c r="BN8375" s="5" t="s">
        <v>642</v>
      </c>
      <c r="BO8375" s="5" t="s">
        <v>11319</v>
      </c>
      <c r="BU8375" s="5" t="s">
        <v>13742</v>
      </c>
      <c r="BV8375" s="5" t="s">
        <v>642</v>
      </c>
      <c r="BW8375" s="5" t="s">
        <v>11319</v>
      </c>
    </row>
    <row r="8376" spans="51:75" x14ac:dyDescent="0.3">
      <c r="AY8376" s="12" t="e">
        <f>VLOOKUP(C8376,#REF!, 2,FALSE)</f>
        <v>#REF!</v>
      </c>
      <c r="BM8376" s="5" t="s">
        <v>13743</v>
      </c>
      <c r="BN8376" s="5" t="s">
        <v>3092</v>
      </c>
      <c r="BO8376" s="5" t="s">
        <v>1022</v>
      </c>
      <c r="BU8376" s="5" t="s">
        <v>13743</v>
      </c>
      <c r="BV8376" s="5" t="s">
        <v>3092</v>
      </c>
      <c r="BW8376" s="5" t="s">
        <v>1022</v>
      </c>
    </row>
    <row r="8377" spans="51:75" x14ac:dyDescent="0.3">
      <c r="AY8377" s="12" t="e">
        <f>VLOOKUP(C8377,#REF!, 2,FALSE)</f>
        <v>#REF!</v>
      </c>
      <c r="BM8377" s="5" t="s">
        <v>13744</v>
      </c>
      <c r="BN8377" s="5" t="s">
        <v>3102</v>
      </c>
      <c r="BO8377" s="5" t="s">
        <v>13745</v>
      </c>
      <c r="BU8377" s="5" t="s">
        <v>13744</v>
      </c>
      <c r="BV8377" s="5" t="s">
        <v>3102</v>
      </c>
      <c r="BW8377" s="5" t="s">
        <v>13745</v>
      </c>
    </row>
    <row r="8378" spans="51:75" x14ac:dyDescent="0.3">
      <c r="AY8378" s="12" t="e">
        <f>VLOOKUP(C8378,#REF!, 2,FALSE)</f>
        <v>#REF!</v>
      </c>
      <c r="BM8378" s="5" t="s">
        <v>2415</v>
      </c>
      <c r="BN8378" s="5" t="s">
        <v>3261</v>
      </c>
      <c r="BO8378" s="5" t="s">
        <v>2069</v>
      </c>
      <c r="BU8378" s="5" t="s">
        <v>2415</v>
      </c>
      <c r="BV8378" s="5" t="s">
        <v>3261</v>
      </c>
      <c r="BW8378" s="5" t="s">
        <v>2069</v>
      </c>
    </row>
    <row r="8379" spans="51:75" x14ac:dyDescent="0.3">
      <c r="AY8379" s="12" t="e">
        <f>VLOOKUP(C8379,#REF!, 2,FALSE)</f>
        <v>#REF!</v>
      </c>
      <c r="BM8379" s="5" t="s">
        <v>13746</v>
      </c>
      <c r="BN8379" s="5" t="s">
        <v>669</v>
      </c>
      <c r="BO8379" s="5" t="s">
        <v>5459</v>
      </c>
      <c r="BU8379" s="5" t="s">
        <v>13746</v>
      </c>
      <c r="BV8379" s="5" t="s">
        <v>669</v>
      </c>
      <c r="BW8379" s="5" t="s">
        <v>5459</v>
      </c>
    </row>
    <row r="8380" spans="51:75" x14ac:dyDescent="0.3">
      <c r="AY8380" s="12" t="e">
        <f>VLOOKUP(C8380,#REF!, 2,FALSE)</f>
        <v>#REF!</v>
      </c>
      <c r="BM8380" s="5" t="s">
        <v>13747</v>
      </c>
      <c r="BN8380" s="5" t="s">
        <v>3261</v>
      </c>
      <c r="BO8380" s="5" t="s">
        <v>1049</v>
      </c>
      <c r="BU8380" s="5" t="s">
        <v>13747</v>
      </c>
      <c r="BV8380" s="5" t="s">
        <v>3261</v>
      </c>
      <c r="BW8380" s="5" t="s">
        <v>1049</v>
      </c>
    </row>
    <row r="8381" spans="51:75" x14ac:dyDescent="0.3">
      <c r="AY8381" s="12" t="e">
        <f>VLOOKUP(C8381,#REF!, 2,FALSE)</f>
        <v>#REF!</v>
      </c>
      <c r="BM8381" s="5" t="s">
        <v>13748</v>
      </c>
      <c r="BN8381" s="5" t="s">
        <v>3102</v>
      </c>
      <c r="BO8381" s="5" t="s">
        <v>5459</v>
      </c>
      <c r="BU8381" s="5" t="s">
        <v>13748</v>
      </c>
      <c r="BV8381" s="5" t="s">
        <v>3102</v>
      </c>
      <c r="BW8381" s="5" t="s">
        <v>5459</v>
      </c>
    </row>
    <row r="8382" spans="51:75" x14ac:dyDescent="0.3">
      <c r="AY8382" s="12" t="e">
        <f>VLOOKUP(C8382,#REF!, 2,FALSE)</f>
        <v>#REF!</v>
      </c>
      <c r="BM8382" s="5" t="s">
        <v>13749</v>
      </c>
      <c r="BN8382" s="5" t="s">
        <v>3092</v>
      </c>
      <c r="BO8382" s="5" t="s">
        <v>2986</v>
      </c>
      <c r="BU8382" s="5" t="s">
        <v>13749</v>
      </c>
      <c r="BV8382" s="5" t="s">
        <v>3092</v>
      </c>
      <c r="BW8382" s="5" t="s">
        <v>2986</v>
      </c>
    </row>
    <row r="8383" spans="51:75" x14ac:dyDescent="0.3">
      <c r="AY8383" s="12" t="e">
        <f>VLOOKUP(C8383,#REF!, 2,FALSE)</f>
        <v>#REF!</v>
      </c>
      <c r="BM8383" s="5" t="s">
        <v>13750</v>
      </c>
      <c r="BN8383" s="5" t="s">
        <v>1345</v>
      </c>
      <c r="BO8383" s="5" t="s">
        <v>2986</v>
      </c>
      <c r="BU8383" s="5" t="s">
        <v>13750</v>
      </c>
      <c r="BV8383" s="5" t="s">
        <v>1345</v>
      </c>
      <c r="BW8383" s="5" t="s">
        <v>2986</v>
      </c>
    </row>
    <row r="8384" spans="51:75" x14ac:dyDescent="0.3">
      <c r="AY8384" s="12" t="e">
        <f>VLOOKUP(C8384,#REF!, 2,FALSE)</f>
        <v>#REF!</v>
      </c>
      <c r="BM8384" s="5" t="s">
        <v>13751</v>
      </c>
      <c r="BN8384" s="5" t="s">
        <v>666</v>
      </c>
      <c r="BO8384" s="5" t="s">
        <v>2986</v>
      </c>
      <c r="BU8384" s="5" t="s">
        <v>13751</v>
      </c>
      <c r="BV8384" s="5" t="s">
        <v>666</v>
      </c>
      <c r="BW8384" s="5" t="s">
        <v>2986</v>
      </c>
    </row>
    <row r="8385" spans="51:75" x14ac:dyDescent="0.3">
      <c r="AY8385" s="12" t="e">
        <f>VLOOKUP(C8385,#REF!, 2,FALSE)</f>
        <v>#REF!</v>
      </c>
      <c r="BM8385" s="5" t="s">
        <v>13752</v>
      </c>
      <c r="BN8385" s="5" t="s">
        <v>3010</v>
      </c>
      <c r="BO8385" s="5" t="s">
        <v>13753</v>
      </c>
      <c r="BU8385" s="5" t="s">
        <v>13752</v>
      </c>
      <c r="BV8385" s="5" t="s">
        <v>3010</v>
      </c>
      <c r="BW8385" s="5" t="s">
        <v>13753</v>
      </c>
    </row>
    <row r="8386" spans="51:75" x14ac:dyDescent="0.3">
      <c r="AY8386" s="12" t="e">
        <f>VLOOKUP(C8386,#REF!, 2,FALSE)</f>
        <v>#REF!</v>
      </c>
      <c r="BM8386" s="5" t="s">
        <v>13754</v>
      </c>
      <c r="BN8386" s="5" t="s">
        <v>619</v>
      </c>
      <c r="BO8386" s="5" t="s">
        <v>2986</v>
      </c>
      <c r="BU8386" s="5" t="s">
        <v>13754</v>
      </c>
      <c r="BV8386" s="5" t="s">
        <v>619</v>
      </c>
      <c r="BW8386" s="5" t="s">
        <v>2986</v>
      </c>
    </row>
    <row r="8387" spans="51:75" x14ac:dyDescent="0.3">
      <c r="AY8387" s="12" t="e">
        <f>VLOOKUP(C8387,#REF!, 2,FALSE)</f>
        <v>#REF!</v>
      </c>
      <c r="BM8387" s="5" t="s">
        <v>13755</v>
      </c>
      <c r="BN8387" s="5" t="s">
        <v>2986</v>
      </c>
      <c r="BO8387" s="5" t="s">
        <v>3581</v>
      </c>
      <c r="BU8387" s="5" t="s">
        <v>13755</v>
      </c>
      <c r="BV8387" s="5" t="s">
        <v>2986</v>
      </c>
      <c r="BW8387" s="5" t="s">
        <v>3581</v>
      </c>
    </row>
    <row r="8388" spans="51:75" x14ac:dyDescent="0.3">
      <c r="AY8388" s="12" t="e">
        <f>VLOOKUP(C8388,#REF!, 2,FALSE)</f>
        <v>#REF!</v>
      </c>
      <c r="BM8388" s="5" t="s">
        <v>13756</v>
      </c>
      <c r="BN8388" s="5" t="s">
        <v>3102</v>
      </c>
      <c r="BO8388" s="5" t="s">
        <v>2986</v>
      </c>
      <c r="BU8388" s="5" t="s">
        <v>13756</v>
      </c>
      <c r="BV8388" s="5" t="s">
        <v>3102</v>
      </c>
      <c r="BW8388" s="5" t="s">
        <v>2986</v>
      </c>
    </row>
    <row r="8389" spans="51:75" x14ac:dyDescent="0.3">
      <c r="AY8389" s="12" t="e">
        <f>VLOOKUP(C8389,#REF!, 2,FALSE)</f>
        <v>#REF!</v>
      </c>
      <c r="BM8389" s="5" t="s">
        <v>13757</v>
      </c>
      <c r="BN8389" s="5" t="s">
        <v>855</v>
      </c>
      <c r="BO8389" s="5" t="s">
        <v>5459</v>
      </c>
      <c r="BU8389" s="5" t="s">
        <v>13757</v>
      </c>
      <c r="BV8389" s="5" t="s">
        <v>855</v>
      </c>
      <c r="BW8389" s="5" t="s">
        <v>5459</v>
      </c>
    </row>
    <row r="8390" spans="51:75" x14ac:dyDescent="0.3">
      <c r="AY8390" s="12" t="e">
        <f>VLOOKUP(C8390,#REF!, 2,FALSE)</f>
        <v>#REF!</v>
      </c>
      <c r="BM8390" s="5" t="s">
        <v>13758</v>
      </c>
      <c r="BN8390" s="5" t="s">
        <v>774</v>
      </c>
      <c r="BO8390" s="5" t="s">
        <v>2986</v>
      </c>
      <c r="BU8390" s="5" t="s">
        <v>13758</v>
      </c>
      <c r="BV8390" s="5" t="s">
        <v>774</v>
      </c>
      <c r="BW8390" s="5" t="s">
        <v>2986</v>
      </c>
    </row>
    <row r="8391" spans="51:75" x14ac:dyDescent="0.3">
      <c r="AY8391" s="12" t="e">
        <f>VLOOKUP(C8391,#REF!, 2,FALSE)</f>
        <v>#REF!</v>
      </c>
      <c r="BM8391" s="5" t="s">
        <v>13759</v>
      </c>
      <c r="BN8391" s="5" t="s">
        <v>706</v>
      </c>
      <c r="BO8391" s="5" t="s">
        <v>1409</v>
      </c>
      <c r="BU8391" s="5" t="s">
        <v>13759</v>
      </c>
      <c r="BV8391" s="5" t="s">
        <v>706</v>
      </c>
      <c r="BW8391" s="5" t="s">
        <v>1409</v>
      </c>
    </row>
    <row r="8392" spans="51:75" x14ac:dyDescent="0.3">
      <c r="AY8392" s="12" t="e">
        <f>VLOOKUP(C8392,#REF!, 2,FALSE)</f>
        <v>#REF!</v>
      </c>
      <c r="BM8392" s="5" t="s">
        <v>13760</v>
      </c>
      <c r="BN8392" s="5" t="s">
        <v>17003</v>
      </c>
      <c r="BO8392" s="5" t="s">
        <v>2986</v>
      </c>
      <c r="BU8392" s="5" t="s">
        <v>13760</v>
      </c>
      <c r="BV8392" s="5" t="s">
        <v>17003</v>
      </c>
      <c r="BW8392" s="5" t="s">
        <v>2986</v>
      </c>
    </row>
    <row r="8393" spans="51:75" x14ac:dyDescent="0.3">
      <c r="AY8393" s="12" t="e">
        <f>VLOOKUP(C8393,#REF!, 2,FALSE)</f>
        <v>#REF!</v>
      </c>
      <c r="BM8393" s="5" t="s">
        <v>13761</v>
      </c>
      <c r="BN8393" s="5" t="s">
        <v>997</v>
      </c>
      <c r="BO8393" s="5" t="s">
        <v>2986</v>
      </c>
      <c r="BU8393" s="5" t="s">
        <v>13761</v>
      </c>
      <c r="BV8393" s="5" t="s">
        <v>997</v>
      </c>
      <c r="BW8393" s="5" t="s">
        <v>2986</v>
      </c>
    </row>
    <row r="8394" spans="51:75" x14ac:dyDescent="0.3">
      <c r="AY8394" s="12" t="e">
        <f>VLOOKUP(C8394,#REF!, 2,FALSE)</f>
        <v>#REF!</v>
      </c>
      <c r="BM8394" s="5" t="s">
        <v>13762</v>
      </c>
      <c r="BN8394" s="5" t="s">
        <v>3033</v>
      </c>
      <c r="BO8394" s="5" t="s">
        <v>2986</v>
      </c>
      <c r="BU8394" s="5" t="s">
        <v>13762</v>
      </c>
      <c r="BV8394" s="5" t="s">
        <v>3033</v>
      </c>
      <c r="BW8394" s="5" t="s">
        <v>2986</v>
      </c>
    </row>
    <row r="8395" spans="51:75" x14ac:dyDescent="0.3">
      <c r="AY8395" s="12" t="e">
        <f>VLOOKUP(C8395,#REF!, 2,FALSE)</f>
        <v>#REF!</v>
      </c>
      <c r="BM8395" s="5" t="s">
        <v>13763</v>
      </c>
      <c r="BN8395" s="5" t="s">
        <v>2986</v>
      </c>
      <c r="BO8395" s="5" t="s">
        <v>2986</v>
      </c>
      <c r="BU8395" s="5" t="s">
        <v>13763</v>
      </c>
      <c r="BV8395" s="5" t="s">
        <v>2986</v>
      </c>
      <c r="BW8395" s="5" t="s">
        <v>2986</v>
      </c>
    </row>
    <row r="8396" spans="51:75" x14ac:dyDescent="0.3">
      <c r="AY8396" s="12" t="e">
        <f>VLOOKUP(C8396,#REF!, 2,FALSE)</f>
        <v>#REF!</v>
      </c>
      <c r="BM8396" s="5" t="s">
        <v>13764</v>
      </c>
      <c r="BN8396" s="5" t="s">
        <v>615</v>
      </c>
      <c r="BO8396" s="5" t="s">
        <v>2986</v>
      </c>
      <c r="BU8396" s="5" t="s">
        <v>13764</v>
      </c>
      <c r="BV8396" s="5" t="s">
        <v>615</v>
      </c>
      <c r="BW8396" s="5" t="s">
        <v>2986</v>
      </c>
    </row>
    <row r="8397" spans="51:75" x14ac:dyDescent="0.3">
      <c r="AY8397" s="12" t="e">
        <f>VLOOKUP(C8397,#REF!, 2,FALSE)</f>
        <v>#REF!</v>
      </c>
      <c r="BM8397" s="5" t="s">
        <v>13765</v>
      </c>
      <c r="BN8397" s="5" t="s">
        <v>669</v>
      </c>
      <c r="BO8397" s="5" t="s">
        <v>2986</v>
      </c>
      <c r="BU8397" s="5" t="s">
        <v>13765</v>
      </c>
      <c r="BV8397" s="5" t="s">
        <v>669</v>
      </c>
      <c r="BW8397" s="5" t="s">
        <v>2986</v>
      </c>
    </row>
    <row r="8398" spans="51:75" x14ac:dyDescent="0.3">
      <c r="AY8398" s="12" t="e">
        <f>VLOOKUP(C8398,#REF!, 2,FALSE)</f>
        <v>#REF!</v>
      </c>
      <c r="BM8398" s="5" t="s">
        <v>2416</v>
      </c>
      <c r="BN8398" s="5" t="s">
        <v>865</v>
      </c>
      <c r="BO8398" s="5" t="s">
        <v>2986</v>
      </c>
      <c r="BU8398" s="5" t="s">
        <v>2416</v>
      </c>
      <c r="BV8398" s="5" t="s">
        <v>865</v>
      </c>
      <c r="BW8398" s="5" t="s">
        <v>2986</v>
      </c>
    </row>
    <row r="8399" spans="51:75" x14ac:dyDescent="0.3">
      <c r="AY8399" s="12" t="e">
        <f>VLOOKUP(C8399,#REF!, 2,FALSE)</f>
        <v>#REF!</v>
      </c>
      <c r="BM8399" s="5" t="s">
        <v>13766</v>
      </c>
      <c r="BN8399" s="5" t="s">
        <v>2986</v>
      </c>
      <c r="BO8399" s="5" t="s">
        <v>13767</v>
      </c>
      <c r="BU8399" s="5" t="s">
        <v>13766</v>
      </c>
      <c r="BV8399" s="5" t="s">
        <v>2986</v>
      </c>
      <c r="BW8399" s="5" t="s">
        <v>13767</v>
      </c>
    </row>
    <row r="8400" spans="51:75" x14ac:dyDescent="0.3">
      <c r="AY8400" s="12" t="e">
        <f>VLOOKUP(C8400,#REF!, 2,FALSE)</f>
        <v>#REF!</v>
      </c>
      <c r="BM8400" s="5" t="s">
        <v>13768</v>
      </c>
      <c r="BN8400" s="5" t="s">
        <v>669</v>
      </c>
      <c r="BO8400" s="5" t="s">
        <v>13370</v>
      </c>
      <c r="BU8400" s="5" t="s">
        <v>13768</v>
      </c>
      <c r="BV8400" s="5" t="s">
        <v>669</v>
      </c>
      <c r="BW8400" s="5" t="s">
        <v>13370</v>
      </c>
    </row>
    <row r="8401" spans="51:75" x14ac:dyDescent="0.3">
      <c r="AY8401" s="12" t="e">
        <f>VLOOKUP(C8401,#REF!, 2,FALSE)</f>
        <v>#REF!</v>
      </c>
      <c r="BM8401" s="5" t="s">
        <v>13769</v>
      </c>
      <c r="BN8401" s="5" t="s">
        <v>783</v>
      </c>
      <c r="BO8401" s="5" t="s">
        <v>2986</v>
      </c>
      <c r="BU8401" s="5" t="s">
        <v>13769</v>
      </c>
      <c r="BV8401" s="5" t="s">
        <v>783</v>
      </c>
      <c r="BW8401" s="5" t="s">
        <v>2986</v>
      </c>
    </row>
    <row r="8402" spans="51:75" x14ac:dyDescent="0.3">
      <c r="AY8402" s="12" t="e">
        <f>VLOOKUP(C8402,#REF!, 2,FALSE)</f>
        <v>#REF!</v>
      </c>
      <c r="BM8402" s="5" t="s">
        <v>13770</v>
      </c>
      <c r="BN8402" s="5" t="s">
        <v>3261</v>
      </c>
      <c r="BO8402" s="5" t="s">
        <v>663</v>
      </c>
      <c r="BU8402" s="5" t="s">
        <v>13770</v>
      </c>
      <c r="BV8402" s="5" t="s">
        <v>3261</v>
      </c>
      <c r="BW8402" s="5" t="s">
        <v>663</v>
      </c>
    </row>
    <row r="8403" spans="51:75" x14ac:dyDescent="0.3">
      <c r="AY8403" s="12" t="e">
        <f>VLOOKUP(C8403,#REF!, 2,FALSE)</f>
        <v>#REF!</v>
      </c>
      <c r="BM8403" s="5" t="s">
        <v>13771</v>
      </c>
      <c r="BN8403" s="5" t="s">
        <v>3010</v>
      </c>
      <c r="BO8403" s="5" t="s">
        <v>2986</v>
      </c>
      <c r="BU8403" s="5" t="s">
        <v>13771</v>
      </c>
      <c r="BV8403" s="5" t="s">
        <v>3010</v>
      </c>
      <c r="BW8403" s="5" t="s">
        <v>2986</v>
      </c>
    </row>
    <row r="8404" spans="51:75" x14ac:dyDescent="0.3">
      <c r="AY8404" s="12" t="e">
        <f>VLOOKUP(C8404,#REF!, 2,FALSE)</f>
        <v>#REF!</v>
      </c>
      <c r="BM8404" s="5" t="s">
        <v>13772</v>
      </c>
      <c r="BN8404" s="5" t="s">
        <v>813</v>
      </c>
      <c r="BO8404" s="5" t="s">
        <v>2986</v>
      </c>
      <c r="BU8404" s="5" t="s">
        <v>13772</v>
      </c>
      <c r="BV8404" s="5" t="s">
        <v>813</v>
      </c>
      <c r="BW8404" s="5" t="s">
        <v>2986</v>
      </c>
    </row>
    <row r="8405" spans="51:75" x14ac:dyDescent="0.3">
      <c r="AY8405" s="12" t="e">
        <f>VLOOKUP(C8405,#REF!, 2,FALSE)</f>
        <v>#REF!</v>
      </c>
      <c r="BM8405" s="5" t="s">
        <v>13773</v>
      </c>
      <c r="BN8405" s="5" t="s">
        <v>865</v>
      </c>
      <c r="BO8405" s="5" t="s">
        <v>2986</v>
      </c>
      <c r="BU8405" s="5" t="s">
        <v>13773</v>
      </c>
      <c r="BV8405" s="5" t="s">
        <v>865</v>
      </c>
      <c r="BW8405" s="5" t="s">
        <v>2986</v>
      </c>
    </row>
    <row r="8406" spans="51:75" x14ac:dyDescent="0.3">
      <c r="AY8406" s="12" t="e">
        <f>VLOOKUP(C8406,#REF!, 2,FALSE)</f>
        <v>#REF!</v>
      </c>
      <c r="BM8406" s="5" t="s">
        <v>13774</v>
      </c>
      <c r="BN8406" s="5" t="s">
        <v>2986</v>
      </c>
      <c r="BO8406" s="5" t="s">
        <v>2986</v>
      </c>
      <c r="BU8406" s="5" t="s">
        <v>13774</v>
      </c>
      <c r="BV8406" s="5" t="s">
        <v>2986</v>
      </c>
      <c r="BW8406" s="5" t="s">
        <v>2986</v>
      </c>
    </row>
    <row r="8407" spans="51:75" x14ac:dyDescent="0.3">
      <c r="AY8407" s="12" t="e">
        <f>VLOOKUP(C8407,#REF!, 2,FALSE)</f>
        <v>#REF!</v>
      </c>
      <c r="BM8407" s="5" t="s">
        <v>13775</v>
      </c>
      <c r="BN8407" s="5" t="s">
        <v>865</v>
      </c>
      <c r="BO8407" s="5" t="s">
        <v>6557</v>
      </c>
      <c r="BU8407" s="5" t="s">
        <v>13775</v>
      </c>
      <c r="BV8407" s="5" t="s">
        <v>865</v>
      </c>
      <c r="BW8407" s="5" t="s">
        <v>6557</v>
      </c>
    </row>
    <row r="8408" spans="51:75" x14ac:dyDescent="0.3">
      <c r="AY8408" s="12" t="e">
        <f>VLOOKUP(C8408,#REF!, 2,FALSE)</f>
        <v>#REF!</v>
      </c>
      <c r="BM8408" s="5" t="s">
        <v>13776</v>
      </c>
      <c r="BN8408" s="5" t="s">
        <v>926</v>
      </c>
      <c r="BO8408" s="5" t="s">
        <v>13777</v>
      </c>
      <c r="BU8408" s="5" t="s">
        <v>13776</v>
      </c>
      <c r="BV8408" s="5" t="s">
        <v>926</v>
      </c>
      <c r="BW8408" s="5" t="s">
        <v>13777</v>
      </c>
    </row>
    <row r="8409" spans="51:75" x14ac:dyDescent="0.3">
      <c r="AY8409" s="12" t="e">
        <f>VLOOKUP(C8409,#REF!, 2,FALSE)</f>
        <v>#REF!</v>
      </c>
      <c r="BM8409" s="5" t="s">
        <v>13778</v>
      </c>
      <c r="BN8409" s="5" t="s">
        <v>3007</v>
      </c>
      <c r="BO8409" s="5" t="s">
        <v>1278</v>
      </c>
      <c r="BU8409" s="5" t="s">
        <v>13778</v>
      </c>
      <c r="BV8409" s="5" t="s">
        <v>3007</v>
      </c>
      <c r="BW8409" s="5" t="s">
        <v>1278</v>
      </c>
    </row>
    <row r="8410" spans="51:75" x14ac:dyDescent="0.3">
      <c r="AY8410" s="12" t="e">
        <f>VLOOKUP(C8410,#REF!, 2,FALSE)</f>
        <v>#REF!</v>
      </c>
      <c r="BM8410" s="5" t="s">
        <v>13779</v>
      </c>
      <c r="BN8410" s="5" t="s">
        <v>623</v>
      </c>
      <c r="BO8410" s="5" t="s">
        <v>13532</v>
      </c>
      <c r="BU8410" s="5" t="s">
        <v>13779</v>
      </c>
      <c r="BV8410" s="5" t="s">
        <v>623</v>
      </c>
      <c r="BW8410" s="5" t="s">
        <v>13532</v>
      </c>
    </row>
    <row r="8411" spans="51:75" x14ac:dyDescent="0.3">
      <c r="AY8411" s="12" t="e">
        <f>VLOOKUP(C8411,#REF!, 2,FALSE)</f>
        <v>#REF!</v>
      </c>
      <c r="BM8411" s="5" t="s">
        <v>13780</v>
      </c>
      <c r="BN8411" s="5" t="s">
        <v>623</v>
      </c>
      <c r="BO8411" s="5" t="s">
        <v>4488</v>
      </c>
      <c r="BU8411" s="5" t="s">
        <v>13780</v>
      </c>
      <c r="BV8411" s="5" t="s">
        <v>623</v>
      </c>
      <c r="BW8411" s="5" t="s">
        <v>4488</v>
      </c>
    </row>
    <row r="8412" spans="51:75" x14ac:dyDescent="0.3">
      <c r="AY8412" s="12" t="e">
        <f>VLOOKUP(C8412,#REF!, 2,FALSE)</f>
        <v>#REF!</v>
      </c>
      <c r="BM8412" s="5" t="s">
        <v>13781</v>
      </c>
      <c r="BN8412" s="5" t="s">
        <v>623</v>
      </c>
      <c r="BO8412" s="5" t="s">
        <v>1015</v>
      </c>
      <c r="BU8412" s="5" t="s">
        <v>13781</v>
      </c>
      <c r="BV8412" s="5" t="s">
        <v>623</v>
      </c>
      <c r="BW8412" s="5" t="s">
        <v>1015</v>
      </c>
    </row>
    <row r="8413" spans="51:75" x14ac:dyDescent="0.3">
      <c r="AY8413" s="12" t="e">
        <f>VLOOKUP(C8413,#REF!, 2,FALSE)</f>
        <v>#REF!</v>
      </c>
      <c r="BM8413" s="5" t="s">
        <v>13782</v>
      </c>
      <c r="BN8413" s="5" t="s">
        <v>623</v>
      </c>
      <c r="BO8413" s="5" t="s">
        <v>13783</v>
      </c>
      <c r="BU8413" s="5" t="s">
        <v>13782</v>
      </c>
      <c r="BV8413" s="5" t="s">
        <v>623</v>
      </c>
      <c r="BW8413" s="5" t="s">
        <v>13783</v>
      </c>
    </row>
    <row r="8414" spans="51:75" x14ac:dyDescent="0.3">
      <c r="AY8414" s="12" t="e">
        <f>VLOOKUP(C8414,#REF!, 2,FALSE)</f>
        <v>#REF!</v>
      </c>
      <c r="BM8414" s="5" t="s">
        <v>13784</v>
      </c>
      <c r="BN8414" s="5" t="s">
        <v>2986</v>
      </c>
      <c r="BO8414" s="5" t="s">
        <v>798</v>
      </c>
      <c r="BU8414" s="5" t="s">
        <v>13784</v>
      </c>
      <c r="BV8414" s="5" t="s">
        <v>2986</v>
      </c>
      <c r="BW8414" s="5" t="s">
        <v>798</v>
      </c>
    </row>
    <row r="8415" spans="51:75" x14ac:dyDescent="0.3">
      <c r="AY8415" s="12" t="e">
        <f>VLOOKUP(C8415,#REF!, 2,FALSE)</f>
        <v>#REF!</v>
      </c>
      <c r="BM8415" s="5" t="s">
        <v>13785</v>
      </c>
      <c r="BN8415" s="5" t="s">
        <v>3033</v>
      </c>
      <c r="BO8415" s="5" t="s">
        <v>2986</v>
      </c>
      <c r="BU8415" s="5" t="s">
        <v>13785</v>
      </c>
      <c r="BV8415" s="5" t="s">
        <v>3033</v>
      </c>
      <c r="BW8415" s="5" t="s">
        <v>2986</v>
      </c>
    </row>
    <row r="8416" spans="51:75" x14ac:dyDescent="0.3">
      <c r="AY8416" s="12" t="e">
        <f>VLOOKUP(C8416,#REF!, 2,FALSE)</f>
        <v>#REF!</v>
      </c>
      <c r="BM8416" s="5" t="s">
        <v>13786</v>
      </c>
      <c r="BN8416" s="5" t="s">
        <v>628</v>
      </c>
      <c r="BO8416" s="5" t="s">
        <v>13787</v>
      </c>
      <c r="BU8416" s="5" t="s">
        <v>13786</v>
      </c>
      <c r="BV8416" s="5" t="s">
        <v>628</v>
      </c>
      <c r="BW8416" s="5" t="s">
        <v>13787</v>
      </c>
    </row>
    <row r="8417" spans="51:75" x14ac:dyDescent="0.3">
      <c r="AY8417" s="12" t="e">
        <f>VLOOKUP(C8417,#REF!, 2,FALSE)</f>
        <v>#REF!</v>
      </c>
      <c r="BM8417" s="5" t="s">
        <v>2417</v>
      </c>
      <c r="BN8417" s="5" t="s">
        <v>1006</v>
      </c>
      <c r="BO8417" s="5" t="s">
        <v>2986</v>
      </c>
      <c r="BU8417" s="5" t="s">
        <v>2417</v>
      </c>
      <c r="BV8417" s="5" t="s">
        <v>1006</v>
      </c>
      <c r="BW8417" s="5" t="s">
        <v>2986</v>
      </c>
    </row>
    <row r="8418" spans="51:75" x14ac:dyDescent="0.3">
      <c r="AY8418" s="12" t="e">
        <f>VLOOKUP(C8418,#REF!, 2,FALSE)</f>
        <v>#REF!</v>
      </c>
      <c r="BM8418" s="5" t="s">
        <v>2418</v>
      </c>
      <c r="BN8418" s="5" t="s">
        <v>1345</v>
      </c>
      <c r="BO8418" s="5" t="s">
        <v>13788</v>
      </c>
      <c r="BU8418" s="5" t="s">
        <v>2418</v>
      </c>
      <c r="BV8418" s="5" t="s">
        <v>1345</v>
      </c>
      <c r="BW8418" s="5" t="s">
        <v>13788</v>
      </c>
    </row>
    <row r="8419" spans="51:75" x14ac:dyDescent="0.3">
      <c r="AY8419" s="12" t="e">
        <f>VLOOKUP(C8419,#REF!, 2,FALSE)</f>
        <v>#REF!</v>
      </c>
      <c r="BM8419" s="5" t="s">
        <v>13789</v>
      </c>
      <c r="BN8419" s="5" t="s">
        <v>2986</v>
      </c>
      <c r="BO8419" s="5" t="s">
        <v>2986</v>
      </c>
      <c r="BU8419" s="5" t="s">
        <v>13789</v>
      </c>
      <c r="BV8419" s="5" t="s">
        <v>2986</v>
      </c>
      <c r="BW8419" s="5" t="s">
        <v>2986</v>
      </c>
    </row>
    <row r="8420" spans="51:75" x14ac:dyDescent="0.3">
      <c r="AY8420" s="12" t="e">
        <f>VLOOKUP(C8420,#REF!, 2,FALSE)</f>
        <v>#REF!</v>
      </c>
      <c r="BM8420" s="5" t="s">
        <v>13790</v>
      </c>
      <c r="BN8420" s="5" t="s">
        <v>2986</v>
      </c>
      <c r="BO8420" s="5" t="s">
        <v>2986</v>
      </c>
      <c r="BU8420" s="5" t="s">
        <v>13790</v>
      </c>
      <c r="BV8420" s="5" t="s">
        <v>2986</v>
      </c>
      <c r="BW8420" s="5" t="s">
        <v>2986</v>
      </c>
    </row>
    <row r="8421" spans="51:75" x14ac:dyDescent="0.3">
      <c r="AY8421" s="12" t="e">
        <f>VLOOKUP(C8421,#REF!, 2,FALSE)</f>
        <v>#REF!</v>
      </c>
      <c r="BM8421" s="5" t="s">
        <v>2419</v>
      </c>
      <c r="BN8421" s="5" t="s">
        <v>865</v>
      </c>
      <c r="BO8421" s="5" t="s">
        <v>13791</v>
      </c>
      <c r="BU8421" s="5" t="s">
        <v>2419</v>
      </c>
      <c r="BV8421" s="5" t="s">
        <v>865</v>
      </c>
      <c r="BW8421" s="5" t="s">
        <v>13791</v>
      </c>
    </row>
    <row r="8422" spans="51:75" x14ac:dyDescent="0.3">
      <c r="AY8422" s="12" t="e">
        <f>VLOOKUP(C8422,#REF!, 2,FALSE)</f>
        <v>#REF!</v>
      </c>
      <c r="BM8422" s="5" t="s">
        <v>210</v>
      </c>
      <c r="BN8422" s="5" t="s">
        <v>790</v>
      </c>
      <c r="BO8422" s="5" t="s">
        <v>13792</v>
      </c>
      <c r="BU8422" s="5" t="s">
        <v>210</v>
      </c>
      <c r="BV8422" s="5" t="s">
        <v>790</v>
      </c>
      <c r="BW8422" s="5" t="s">
        <v>13792</v>
      </c>
    </row>
    <row r="8423" spans="51:75" x14ac:dyDescent="0.3">
      <c r="AY8423" s="12" t="e">
        <f>VLOOKUP(C8423,#REF!, 2,FALSE)</f>
        <v>#REF!</v>
      </c>
      <c r="BM8423" s="5" t="s">
        <v>13793</v>
      </c>
      <c r="BN8423" s="5" t="s">
        <v>844</v>
      </c>
      <c r="BO8423" s="5" t="s">
        <v>10559</v>
      </c>
      <c r="BU8423" s="5" t="s">
        <v>13793</v>
      </c>
      <c r="BV8423" s="5" t="s">
        <v>844</v>
      </c>
      <c r="BW8423" s="5" t="s">
        <v>10559</v>
      </c>
    </row>
    <row r="8424" spans="51:75" x14ac:dyDescent="0.3">
      <c r="AY8424" s="12" t="e">
        <f>VLOOKUP(C8424,#REF!, 2,FALSE)</f>
        <v>#REF!</v>
      </c>
      <c r="BM8424" s="5" t="s">
        <v>13794</v>
      </c>
      <c r="BN8424" s="5" t="s">
        <v>2986</v>
      </c>
      <c r="BO8424" s="5" t="s">
        <v>626</v>
      </c>
      <c r="BU8424" s="5" t="s">
        <v>13794</v>
      </c>
      <c r="BV8424" s="5" t="s">
        <v>2986</v>
      </c>
      <c r="BW8424" s="5" t="s">
        <v>626</v>
      </c>
    </row>
    <row r="8425" spans="51:75" x14ac:dyDescent="0.3">
      <c r="AY8425" s="12" t="e">
        <f>VLOOKUP(C8425,#REF!, 2,FALSE)</f>
        <v>#REF!</v>
      </c>
      <c r="BM8425" s="5" t="s">
        <v>13795</v>
      </c>
      <c r="BN8425" s="5" t="s">
        <v>2986</v>
      </c>
      <c r="BO8425" s="5" t="s">
        <v>1451</v>
      </c>
      <c r="BU8425" s="5" t="s">
        <v>13795</v>
      </c>
      <c r="BV8425" s="5" t="s">
        <v>2986</v>
      </c>
      <c r="BW8425" s="5" t="s">
        <v>1451</v>
      </c>
    </row>
    <row r="8426" spans="51:75" x14ac:dyDescent="0.3">
      <c r="AY8426" s="12" t="e">
        <f>VLOOKUP(C8426,#REF!, 2,FALSE)</f>
        <v>#REF!</v>
      </c>
      <c r="BM8426" s="5" t="s">
        <v>2420</v>
      </c>
      <c r="BN8426" s="5" t="s">
        <v>2986</v>
      </c>
      <c r="BO8426" s="5" t="s">
        <v>5472</v>
      </c>
      <c r="BU8426" s="5" t="s">
        <v>2420</v>
      </c>
      <c r="BV8426" s="5" t="s">
        <v>2986</v>
      </c>
      <c r="BW8426" s="5" t="s">
        <v>5472</v>
      </c>
    </row>
    <row r="8427" spans="51:75" x14ac:dyDescent="0.3">
      <c r="AY8427" s="12" t="e">
        <f>VLOOKUP(C8427,#REF!, 2,FALSE)</f>
        <v>#REF!</v>
      </c>
      <c r="BM8427" s="5" t="s">
        <v>13796</v>
      </c>
      <c r="BN8427" s="5" t="s">
        <v>2986</v>
      </c>
      <c r="BO8427" s="5" t="s">
        <v>13797</v>
      </c>
      <c r="BU8427" s="5" t="s">
        <v>13796</v>
      </c>
      <c r="BV8427" s="5" t="s">
        <v>2986</v>
      </c>
      <c r="BW8427" s="5" t="s">
        <v>13797</v>
      </c>
    </row>
    <row r="8428" spans="51:75" x14ac:dyDescent="0.3">
      <c r="AY8428" s="12" t="e">
        <f>VLOOKUP(C8428,#REF!, 2,FALSE)</f>
        <v>#REF!</v>
      </c>
      <c r="BM8428" s="5" t="s">
        <v>13798</v>
      </c>
      <c r="BN8428" s="5" t="s">
        <v>2986</v>
      </c>
      <c r="BO8428" s="5" t="s">
        <v>13799</v>
      </c>
      <c r="BU8428" s="5" t="s">
        <v>13798</v>
      </c>
      <c r="BV8428" s="5" t="s">
        <v>2986</v>
      </c>
      <c r="BW8428" s="5" t="s">
        <v>13799</v>
      </c>
    </row>
    <row r="8429" spans="51:75" x14ac:dyDescent="0.3">
      <c r="AY8429" s="12" t="e">
        <f>VLOOKUP(C8429,#REF!, 2,FALSE)</f>
        <v>#REF!</v>
      </c>
      <c r="BM8429" s="5" t="s">
        <v>13800</v>
      </c>
      <c r="BN8429" s="5" t="s">
        <v>2986</v>
      </c>
      <c r="BO8429" s="5" t="s">
        <v>13801</v>
      </c>
      <c r="BU8429" s="5" t="s">
        <v>13800</v>
      </c>
      <c r="BV8429" s="5" t="s">
        <v>2986</v>
      </c>
      <c r="BW8429" s="5" t="s">
        <v>13801</v>
      </c>
    </row>
    <row r="8430" spans="51:75" x14ac:dyDescent="0.3">
      <c r="AY8430" s="12" t="e">
        <f>VLOOKUP(C8430,#REF!, 2,FALSE)</f>
        <v>#REF!</v>
      </c>
      <c r="BM8430" s="5" t="s">
        <v>13802</v>
      </c>
      <c r="BN8430" s="5" t="s">
        <v>2986</v>
      </c>
      <c r="BO8430" s="5" t="s">
        <v>3674</v>
      </c>
      <c r="BU8430" s="5" t="s">
        <v>13802</v>
      </c>
      <c r="BV8430" s="5" t="s">
        <v>2986</v>
      </c>
      <c r="BW8430" s="5" t="s">
        <v>3674</v>
      </c>
    </row>
    <row r="8431" spans="51:75" x14ac:dyDescent="0.3">
      <c r="AY8431" s="12" t="e">
        <f>VLOOKUP(C8431,#REF!, 2,FALSE)</f>
        <v>#REF!</v>
      </c>
      <c r="BM8431" s="5" t="s">
        <v>13803</v>
      </c>
      <c r="BN8431" s="5" t="s">
        <v>1142</v>
      </c>
      <c r="BO8431" s="5" t="s">
        <v>13804</v>
      </c>
      <c r="BU8431" s="5" t="s">
        <v>13803</v>
      </c>
      <c r="BV8431" s="5" t="s">
        <v>1142</v>
      </c>
      <c r="BW8431" s="5" t="s">
        <v>13804</v>
      </c>
    </row>
    <row r="8432" spans="51:75" x14ac:dyDescent="0.3">
      <c r="AY8432" s="12" t="e">
        <f>VLOOKUP(C8432,#REF!, 2,FALSE)</f>
        <v>#REF!</v>
      </c>
      <c r="BM8432" s="5" t="s">
        <v>13805</v>
      </c>
      <c r="BN8432" s="5" t="s">
        <v>1142</v>
      </c>
      <c r="BO8432" s="5" t="s">
        <v>10451</v>
      </c>
      <c r="BU8432" s="5" t="s">
        <v>13805</v>
      </c>
      <c r="BV8432" s="5" t="s">
        <v>1142</v>
      </c>
      <c r="BW8432" s="5" t="s">
        <v>10451</v>
      </c>
    </row>
    <row r="8433" spans="51:75" x14ac:dyDescent="0.3">
      <c r="AY8433" s="12" t="e">
        <f>VLOOKUP(C8433,#REF!, 2,FALSE)</f>
        <v>#REF!</v>
      </c>
      <c r="BM8433" s="5" t="s">
        <v>13806</v>
      </c>
      <c r="BN8433" s="5" t="s">
        <v>17000</v>
      </c>
      <c r="BO8433" s="5" t="s">
        <v>13807</v>
      </c>
      <c r="BU8433" s="5" t="s">
        <v>13806</v>
      </c>
      <c r="BV8433" s="5" t="s">
        <v>17000</v>
      </c>
      <c r="BW8433" s="5" t="s">
        <v>13807</v>
      </c>
    </row>
    <row r="8434" spans="51:75" x14ac:dyDescent="0.3">
      <c r="AY8434" s="12" t="e">
        <f>VLOOKUP(C8434,#REF!, 2,FALSE)</f>
        <v>#REF!</v>
      </c>
      <c r="BM8434" s="5" t="s">
        <v>13808</v>
      </c>
      <c r="BN8434" s="5" t="s">
        <v>806</v>
      </c>
      <c r="BO8434" s="5" t="s">
        <v>2986</v>
      </c>
      <c r="BU8434" s="5" t="s">
        <v>13808</v>
      </c>
      <c r="BV8434" s="5" t="s">
        <v>806</v>
      </c>
      <c r="BW8434" s="5" t="s">
        <v>2986</v>
      </c>
    </row>
    <row r="8435" spans="51:75" x14ac:dyDescent="0.3">
      <c r="AY8435" s="12" t="e">
        <f>VLOOKUP(C8435,#REF!, 2,FALSE)</f>
        <v>#REF!</v>
      </c>
      <c r="BM8435" s="5" t="s">
        <v>13809</v>
      </c>
      <c r="BN8435" s="5" t="s">
        <v>697</v>
      </c>
      <c r="BO8435" s="5" t="s">
        <v>13810</v>
      </c>
      <c r="BU8435" s="5" t="s">
        <v>13809</v>
      </c>
      <c r="BV8435" s="5" t="s">
        <v>697</v>
      </c>
      <c r="BW8435" s="5" t="s">
        <v>13810</v>
      </c>
    </row>
    <row r="8436" spans="51:75" x14ac:dyDescent="0.3">
      <c r="AY8436" s="12" t="e">
        <f>VLOOKUP(C8436,#REF!, 2,FALSE)</f>
        <v>#REF!</v>
      </c>
      <c r="BM8436" s="5" t="s">
        <v>2421</v>
      </c>
      <c r="BN8436" s="5" t="s">
        <v>1275</v>
      </c>
      <c r="BO8436" s="5" t="s">
        <v>7525</v>
      </c>
      <c r="BU8436" s="5" t="s">
        <v>2421</v>
      </c>
      <c r="BV8436" s="5" t="s">
        <v>1275</v>
      </c>
      <c r="BW8436" s="5" t="s">
        <v>7525</v>
      </c>
    </row>
    <row r="8437" spans="51:75" x14ac:dyDescent="0.3">
      <c r="AY8437" s="12" t="e">
        <f>VLOOKUP(C8437,#REF!, 2,FALSE)</f>
        <v>#REF!</v>
      </c>
      <c r="BM8437" s="5" t="s">
        <v>13811</v>
      </c>
      <c r="BN8437" s="5" t="s">
        <v>783</v>
      </c>
      <c r="BO8437" s="5" t="s">
        <v>8661</v>
      </c>
      <c r="BU8437" s="5" t="s">
        <v>13811</v>
      </c>
      <c r="BV8437" s="5" t="s">
        <v>783</v>
      </c>
      <c r="BW8437" s="5" t="s">
        <v>8661</v>
      </c>
    </row>
    <row r="8438" spans="51:75" x14ac:dyDescent="0.3">
      <c r="AY8438" s="12" t="e">
        <f>VLOOKUP(C8438,#REF!, 2,FALSE)</f>
        <v>#REF!</v>
      </c>
      <c r="BM8438" s="5" t="s">
        <v>13812</v>
      </c>
      <c r="BN8438" s="5" t="s">
        <v>665</v>
      </c>
      <c r="BO8438" s="5" t="s">
        <v>13813</v>
      </c>
      <c r="BU8438" s="5" t="s">
        <v>13812</v>
      </c>
      <c r="BV8438" s="5" t="s">
        <v>665</v>
      </c>
      <c r="BW8438" s="5" t="s">
        <v>13813</v>
      </c>
    </row>
    <row r="8439" spans="51:75" x14ac:dyDescent="0.3">
      <c r="AY8439" s="12" t="e">
        <f>VLOOKUP(C8439,#REF!, 2,FALSE)</f>
        <v>#REF!</v>
      </c>
      <c r="BM8439" s="5" t="s">
        <v>13814</v>
      </c>
      <c r="BN8439" s="5" t="s">
        <v>2986</v>
      </c>
      <c r="BO8439" s="5" t="s">
        <v>2986</v>
      </c>
      <c r="BU8439" s="5" t="s">
        <v>13814</v>
      </c>
      <c r="BV8439" s="5" t="s">
        <v>2986</v>
      </c>
      <c r="BW8439" s="5" t="s">
        <v>2986</v>
      </c>
    </row>
    <row r="8440" spans="51:75" x14ac:dyDescent="0.3">
      <c r="AY8440" s="12" t="e">
        <f>VLOOKUP(C8440,#REF!, 2,FALSE)</f>
        <v>#REF!</v>
      </c>
      <c r="BM8440" s="5" t="s">
        <v>13815</v>
      </c>
      <c r="BN8440" s="5" t="s">
        <v>3261</v>
      </c>
      <c r="BO8440" s="5" t="s">
        <v>13816</v>
      </c>
      <c r="BU8440" s="5" t="s">
        <v>13815</v>
      </c>
      <c r="BV8440" s="5" t="s">
        <v>3261</v>
      </c>
      <c r="BW8440" s="5" t="s">
        <v>13816</v>
      </c>
    </row>
    <row r="8441" spans="51:75" x14ac:dyDescent="0.3">
      <c r="AY8441" s="12" t="e">
        <f>VLOOKUP(C8441,#REF!, 2,FALSE)</f>
        <v>#REF!</v>
      </c>
      <c r="BM8441" s="5" t="s">
        <v>13817</v>
      </c>
      <c r="BN8441" s="5" t="s">
        <v>2986</v>
      </c>
      <c r="BO8441" s="5" t="s">
        <v>2986</v>
      </c>
      <c r="BU8441" s="5" t="s">
        <v>13817</v>
      </c>
      <c r="BV8441" s="5" t="s">
        <v>2986</v>
      </c>
      <c r="BW8441" s="5" t="s">
        <v>2986</v>
      </c>
    </row>
    <row r="8442" spans="51:75" x14ac:dyDescent="0.3">
      <c r="AY8442" s="12" t="e">
        <f>VLOOKUP(C8442,#REF!, 2,FALSE)</f>
        <v>#REF!</v>
      </c>
      <c r="BM8442" s="5" t="s">
        <v>13818</v>
      </c>
      <c r="BN8442" s="5" t="s">
        <v>1345</v>
      </c>
      <c r="BO8442" s="5" t="s">
        <v>4188</v>
      </c>
      <c r="BU8442" s="5" t="s">
        <v>13818</v>
      </c>
      <c r="BV8442" s="5" t="s">
        <v>1345</v>
      </c>
      <c r="BW8442" s="5" t="s">
        <v>4188</v>
      </c>
    </row>
    <row r="8443" spans="51:75" x14ac:dyDescent="0.3">
      <c r="AY8443" s="12" t="e">
        <f>VLOOKUP(C8443,#REF!, 2,FALSE)</f>
        <v>#REF!</v>
      </c>
      <c r="BM8443" s="5" t="s">
        <v>13819</v>
      </c>
      <c r="BN8443" s="5" t="s">
        <v>790</v>
      </c>
      <c r="BO8443" s="5" t="s">
        <v>13820</v>
      </c>
      <c r="BU8443" s="5" t="s">
        <v>13819</v>
      </c>
      <c r="BV8443" s="5" t="s">
        <v>790</v>
      </c>
      <c r="BW8443" s="5" t="s">
        <v>13820</v>
      </c>
    </row>
    <row r="8444" spans="51:75" x14ac:dyDescent="0.3">
      <c r="AY8444" s="12" t="e">
        <f>VLOOKUP(C8444,#REF!, 2,FALSE)</f>
        <v>#REF!</v>
      </c>
      <c r="BM8444" s="5" t="s">
        <v>13821</v>
      </c>
      <c r="BN8444" s="5" t="s">
        <v>2986</v>
      </c>
      <c r="BO8444" s="5" t="s">
        <v>2986</v>
      </c>
      <c r="BU8444" s="5" t="s">
        <v>13821</v>
      </c>
      <c r="BV8444" s="5" t="s">
        <v>2986</v>
      </c>
      <c r="BW8444" s="5" t="s">
        <v>2986</v>
      </c>
    </row>
    <row r="8445" spans="51:75" x14ac:dyDescent="0.3">
      <c r="AY8445" s="12" t="e">
        <f>VLOOKUP(C8445,#REF!, 2,FALSE)</f>
        <v>#REF!</v>
      </c>
      <c r="BM8445" s="5" t="s">
        <v>13822</v>
      </c>
      <c r="BN8445" s="5" t="s">
        <v>2986</v>
      </c>
      <c r="BO8445" s="5" t="s">
        <v>2986</v>
      </c>
      <c r="BU8445" s="5" t="s">
        <v>13822</v>
      </c>
      <c r="BV8445" s="5" t="s">
        <v>2986</v>
      </c>
      <c r="BW8445" s="5" t="s">
        <v>2986</v>
      </c>
    </row>
    <row r="8446" spans="51:75" x14ac:dyDescent="0.3">
      <c r="AY8446" s="12" t="e">
        <f>VLOOKUP(C8446,#REF!, 2,FALSE)</f>
        <v>#REF!</v>
      </c>
      <c r="BM8446" s="5" t="s">
        <v>13823</v>
      </c>
      <c r="BN8446" s="5" t="s">
        <v>2982</v>
      </c>
      <c r="BO8446" s="5" t="s">
        <v>13824</v>
      </c>
      <c r="BU8446" s="5" t="s">
        <v>13823</v>
      </c>
      <c r="BV8446" s="5" t="s">
        <v>2982</v>
      </c>
      <c r="BW8446" s="5" t="s">
        <v>13824</v>
      </c>
    </row>
    <row r="8447" spans="51:75" x14ac:dyDescent="0.3">
      <c r="AY8447" s="12" t="e">
        <f>VLOOKUP(C8447,#REF!, 2,FALSE)</f>
        <v>#REF!</v>
      </c>
      <c r="BM8447" s="5" t="s">
        <v>13825</v>
      </c>
      <c r="BN8447" s="5" t="s">
        <v>2986</v>
      </c>
      <c r="BO8447" s="5" t="s">
        <v>2301</v>
      </c>
      <c r="BU8447" s="5" t="s">
        <v>13825</v>
      </c>
      <c r="BV8447" s="5" t="s">
        <v>2986</v>
      </c>
      <c r="BW8447" s="5" t="s">
        <v>2301</v>
      </c>
    </row>
    <row r="8448" spans="51:75" x14ac:dyDescent="0.3">
      <c r="AY8448" s="12" t="e">
        <f>VLOOKUP(C8448,#REF!, 2,FALSE)</f>
        <v>#REF!</v>
      </c>
      <c r="BM8448" s="5" t="s">
        <v>13826</v>
      </c>
      <c r="BN8448" s="5" t="s">
        <v>2982</v>
      </c>
      <c r="BO8448" s="5" t="s">
        <v>3758</v>
      </c>
      <c r="BU8448" s="5" t="s">
        <v>13826</v>
      </c>
      <c r="BV8448" s="5" t="s">
        <v>2982</v>
      </c>
      <c r="BW8448" s="5" t="s">
        <v>3758</v>
      </c>
    </row>
    <row r="8449" spans="51:75" x14ac:dyDescent="0.3">
      <c r="AY8449" s="12" t="e">
        <f>VLOOKUP(C8449,#REF!, 2,FALSE)</f>
        <v>#REF!</v>
      </c>
      <c r="BM8449" s="5" t="s">
        <v>13827</v>
      </c>
      <c r="BN8449" s="5" t="s">
        <v>734</v>
      </c>
      <c r="BO8449" s="5" t="s">
        <v>2986</v>
      </c>
      <c r="BU8449" s="5" t="s">
        <v>13827</v>
      </c>
      <c r="BV8449" s="5" t="s">
        <v>734</v>
      </c>
      <c r="BW8449" s="5" t="s">
        <v>2986</v>
      </c>
    </row>
    <row r="8450" spans="51:75" x14ac:dyDescent="0.3">
      <c r="AY8450" s="12" t="e">
        <f>VLOOKUP(C8450,#REF!, 2,FALSE)</f>
        <v>#REF!</v>
      </c>
      <c r="BM8450" s="5" t="s">
        <v>13828</v>
      </c>
      <c r="BN8450" s="5" t="s">
        <v>3102</v>
      </c>
      <c r="BO8450" s="5" t="s">
        <v>1393</v>
      </c>
      <c r="BU8450" s="5" t="s">
        <v>13828</v>
      </c>
      <c r="BV8450" s="5" t="s">
        <v>3102</v>
      </c>
      <c r="BW8450" s="5" t="s">
        <v>1393</v>
      </c>
    </row>
    <row r="8451" spans="51:75" x14ac:dyDescent="0.3">
      <c r="AY8451" s="12" t="e">
        <f>VLOOKUP(C8451,#REF!, 2,FALSE)</f>
        <v>#REF!</v>
      </c>
      <c r="BM8451" s="5" t="s">
        <v>13829</v>
      </c>
      <c r="BN8451" s="5" t="s">
        <v>664</v>
      </c>
      <c r="BO8451" s="5" t="s">
        <v>13303</v>
      </c>
      <c r="BU8451" s="5" t="s">
        <v>13829</v>
      </c>
      <c r="BV8451" s="5" t="s">
        <v>664</v>
      </c>
      <c r="BW8451" s="5" t="s">
        <v>13303</v>
      </c>
    </row>
    <row r="8452" spans="51:75" x14ac:dyDescent="0.3">
      <c r="AY8452" s="12" t="e">
        <f>VLOOKUP(C8452,#REF!, 2,FALSE)</f>
        <v>#REF!</v>
      </c>
      <c r="BM8452" s="5" t="s">
        <v>13830</v>
      </c>
      <c r="BN8452" s="5" t="s">
        <v>2986</v>
      </c>
      <c r="BO8452" s="5" t="s">
        <v>13831</v>
      </c>
      <c r="BU8452" s="5" t="s">
        <v>13830</v>
      </c>
      <c r="BV8452" s="5" t="s">
        <v>2986</v>
      </c>
      <c r="BW8452" s="5" t="s">
        <v>13831</v>
      </c>
    </row>
    <row r="8453" spans="51:75" x14ac:dyDescent="0.3">
      <c r="AY8453" s="12" t="e">
        <f>VLOOKUP(C8453,#REF!, 2,FALSE)</f>
        <v>#REF!</v>
      </c>
      <c r="BM8453" s="5" t="s">
        <v>13832</v>
      </c>
      <c r="BN8453" s="5" t="s">
        <v>929</v>
      </c>
      <c r="BO8453" s="5" t="s">
        <v>2986</v>
      </c>
      <c r="BU8453" s="5" t="s">
        <v>13832</v>
      </c>
      <c r="BV8453" s="5" t="s">
        <v>929</v>
      </c>
      <c r="BW8453" s="5" t="s">
        <v>2986</v>
      </c>
    </row>
    <row r="8454" spans="51:75" x14ac:dyDescent="0.3">
      <c r="AY8454" s="12" t="e">
        <f>VLOOKUP(C8454,#REF!, 2,FALSE)</f>
        <v>#REF!</v>
      </c>
      <c r="BM8454" s="5" t="s">
        <v>13833</v>
      </c>
      <c r="BN8454" s="5" t="s">
        <v>2986</v>
      </c>
      <c r="BO8454" s="5" t="s">
        <v>2986</v>
      </c>
      <c r="BU8454" s="5" t="s">
        <v>13833</v>
      </c>
      <c r="BV8454" s="5" t="s">
        <v>2986</v>
      </c>
      <c r="BW8454" s="5" t="s">
        <v>2986</v>
      </c>
    </row>
    <row r="8455" spans="51:75" x14ac:dyDescent="0.3">
      <c r="AY8455" s="12" t="e">
        <f>VLOOKUP(C8455,#REF!, 2,FALSE)</f>
        <v>#REF!</v>
      </c>
      <c r="BM8455" s="5" t="s">
        <v>13834</v>
      </c>
      <c r="BN8455" s="5" t="s">
        <v>3261</v>
      </c>
      <c r="BO8455" s="5" t="s">
        <v>1392</v>
      </c>
      <c r="BU8455" s="5" t="s">
        <v>13834</v>
      </c>
      <c r="BV8455" s="5" t="s">
        <v>3261</v>
      </c>
      <c r="BW8455" s="5" t="s">
        <v>1392</v>
      </c>
    </row>
    <row r="8456" spans="51:75" x14ac:dyDescent="0.3">
      <c r="AY8456" s="12" t="e">
        <f>VLOOKUP(C8456,#REF!, 2,FALSE)</f>
        <v>#REF!</v>
      </c>
      <c r="BM8456" s="5" t="s">
        <v>13835</v>
      </c>
      <c r="BN8456" s="5" t="s">
        <v>3102</v>
      </c>
      <c r="BO8456" s="5" t="s">
        <v>2986</v>
      </c>
      <c r="BU8456" s="5" t="s">
        <v>13835</v>
      </c>
      <c r="BV8456" s="5" t="s">
        <v>3102</v>
      </c>
      <c r="BW8456" s="5" t="s">
        <v>2986</v>
      </c>
    </row>
    <row r="8457" spans="51:75" x14ac:dyDescent="0.3">
      <c r="AY8457" s="12" t="e">
        <f>VLOOKUP(C8457,#REF!, 2,FALSE)</f>
        <v>#REF!</v>
      </c>
      <c r="BM8457" s="5" t="s">
        <v>13836</v>
      </c>
      <c r="BN8457" s="5" t="s">
        <v>670</v>
      </c>
      <c r="BO8457" s="5" t="s">
        <v>2986</v>
      </c>
      <c r="BU8457" s="5" t="s">
        <v>13836</v>
      </c>
      <c r="BV8457" s="5" t="s">
        <v>670</v>
      </c>
      <c r="BW8457" s="5" t="s">
        <v>2986</v>
      </c>
    </row>
    <row r="8458" spans="51:75" x14ac:dyDescent="0.3">
      <c r="AY8458" s="12" t="e">
        <f>VLOOKUP(C8458,#REF!, 2,FALSE)</f>
        <v>#REF!</v>
      </c>
      <c r="BM8458" s="5" t="s">
        <v>13837</v>
      </c>
      <c r="BN8458" s="5" t="s">
        <v>2986</v>
      </c>
      <c r="BO8458" s="5" t="s">
        <v>2986</v>
      </c>
      <c r="BU8458" s="5" t="s">
        <v>13837</v>
      </c>
      <c r="BV8458" s="5" t="s">
        <v>2986</v>
      </c>
      <c r="BW8458" s="5" t="s">
        <v>2986</v>
      </c>
    </row>
    <row r="8459" spans="51:75" x14ac:dyDescent="0.3">
      <c r="AY8459" s="12" t="e">
        <f>VLOOKUP(C8459,#REF!, 2,FALSE)</f>
        <v>#REF!</v>
      </c>
      <c r="BM8459" s="5" t="s">
        <v>13838</v>
      </c>
      <c r="BN8459" s="5" t="s">
        <v>8084</v>
      </c>
      <c r="BO8459" s="5" t="s">
        <v>13839</v>
      </c>
      <c r="BU8459" s="5" t="s">
        <v>13838</v>
      </c>
      <c r="BV8459" s="5" t="s">
        <v>8084</v>
      </c>
      <c r="BW8459" s="5" t="s">
        <v>13839</v>
      </c>
    </row>
    <row r="8460" spans="51:75" x14ac:dyDescent="0.3">
      <c r="AY8460" s="12" t="e">
        <f>VLOOKUP(C8460,#REF!, 2,FALSE)</f>
        <v>#REF!</v>
      </c>
      <c r="BM8460" s="5" t="s">
        <v>13840</v>
      </c>
      <c r="BN8460" s="5" t="s">
        <v>17000</v>
      </c>
      <c r="BO8460" s="5" t="s">
        <v>1276</v>
      </c>
      <c r="BU8460" s="5" t="s">
        <v>13840</v>
      </c>
      <c r="BV8460" s="5" t="s">
        <v>17000</v>
      </c>
      <c r="BW8460" s="5" t="s">
        <v>1276</v>
      </c>
    </row>
    <row r="8461" spans="51:75" x14ac:dyDescent="0.3">
      <c r="AY8461" s="12" t="e">
        <f>VLOOKUP(C8461,#REF!, 2,FALSE)</f>
        <v>#REF!</v>
      </c>
      <c r="BM8461" s="5" t="s">
        <v>13841</v>
      </c>
      <c r="BN8461" s="5" t="s">
        <v>2986</v>
      </c>
      <c r="BO8461" s="5" t="s">
        <v>2301</v>
      </c>
      <c r="BU8461" s="5" t="s">
        <v>13841</v>
      </c>
      <c r="BV8461" s="5" t="s">
        <v>2986</v>
      </c>
      <c r="BW8461" s="5" t="s">
        <v>2301</v>
      </c>
    </row>
    <row r="8462" spans="51:75" x14ac:dyDescent="0.3">
      <c r="AY8462" s="12" t="e">
        <f>VLOOKUP(C8462,#REF!, 2,FALSE)</f>
        <v>#REF!</v>
      </c>
      <c r="BM8462" s="5" t="s">
        <v>13842</v>
      </c>
      <c r="BN8462" s="5" t="s">
        <v>666</v>
      </c>
      <c r="BO8462" s="5" t="s">
        <v>4209</v>
      </c>
      <c r="BU8462" s="5" t="s">
        <v>13842</v>
      </c>
      <c r="BV8462" s="5" t="s">
        <v>666</v>
      </c>
      <c r="BW8462" s="5" t="s">
        <v>4209</v>
      </c>
    </row>
    <row r="8463" spans="51:75" x14ac:dyDescent="0.3">
      <c r="AY8463" s="12" t="e">
        <f>VLOOKUP(C8463,#REF!, 2,FALSE)</f>
        <v>#REF!</v>
      </c>
      <c r="BM8463" s="5" t="s">
        <v>13843</v>
      </c>
      <c r="BN8463" s="5" t="s">
        <v>2986</v>
      </c>
      <c r="BO8463" s="5" t="s">
        <v>2821</v>
      </c>
      <c r="BU8463" s="5" t="s">
        <v>13843</v>
      </c>
      <c r="BV8463" s="5" t="s">
        <v>2986</v>
      </c>
      <c r="BW8463" s="5" t="s">
        <v>2821</v>
      </c>
    </row>
    <row r="8464" spans="51:75" x14ac:dyDescent="0.3">
      <c r="AY8464" s="12" t="e">
        <f>VLOOKUP(C8464,#REF!, 2,FALSE)</f>
        <v>#REF!</v>
      </c>
      <c r="BM8464" s="5" t="s">
        <v>13844</v>
      </c>
      <c r="BN8464" s="5" t="s">
        <v>2986</v>
      </c>
      <c r="BO8464" s="5" t="s">
        <v>1059</v>
      </c>
      <c r="BU8464" s="5" t="s">
        <v>13844</v>
      </c>
      <c r="BV8464" s="5" t="s">
        <v>2986</v>
      </c>
      <c r="BW8464" s="5" t="s">
        <v>1059</v>
      </c>
    </row>
    <row r="8465" spans="51:75" x14ac:dyDescent="0.3">
      <c r="AY8465" s="12" t="e">
        <f>VLOOKUP(C8465,#REF!, 2,FALSE)</f>
        <v>#REF!</v>
      </c>
      <c r="BM8465" s="5" t="s">
        <v>13845</v>
      </c>
      <c r="BN8465" s="5" t="s">
        <v>2986</v>
      </c>
      <c r="BO8465" s="5" t="s">
        <v>11374</v>
      </c>
      <c r="BU8465" s="5" t="s">
        <v>13845</v>
      </c>
      <c r="BV8465" s="5" t="s">
        <v>2986</v>
      </c>
      <c r="BW8465" s="5" t="s">
        <v>11374</v>
      </c>
    </row>
    <row r="8466" spans="51:75" x14ac:dyDescent="0.3">
      <c r="AY8466" s="12" t="e">
        <f>VLOOKUP(C8466,#REF!, 2,FALSE)</f>
        <v>#REF!</v>
      </c>
      <c r="BM8466" s="5" t="s">
        <v>13846</v>
      </c>
      <c r="BN8466" s="5" t="s">
        <v>3010</v>
      </c>
      <c r="BO8466" s="5" t="s">
        <v>2821</v>
      </c>
      <c r="BU8466" s="5" t="s">
        <v>13846</v>
      </c>
      <c r="BV8466" s="5" t="s">
        <v>3010</v>
      </c>
      <c r="BW8466" s="5" t="s">
        <v>2821</v>
      </c>
    </row>
    <row r="8467" spans="51:75" x14ac:dyDescent="0.3">
      <c r="AY8467" s="12" t="e">
        <f>VLOOKUP(C8467,#REF!, 2,FALSE)</f>
        <v>#REF!</v>
      </c>
      <c r="BM8467" s="5" t="s">
        <v>13847</v>
      </c>
      <c r="BN8467" s="5" t="s">
        <v>1142</v>
      </c>
      <c r="BO8467" s="5" t="s">
        <v>9063</v>
      </c>
      <c r="BU8467" s="5" t="s">
        <v>13847</v>
      </c>
      <c r="BV8467" s="5" t="s">
        <v>1142</v>
      </c>
      <c r="BW8467" s="5" t="s">
        <v>9063</v>
      </c>
    </row>
    <row r="8468" spans="51:75" x14ac:dyDescent="0.3">
      <c r="AY8468" s="12" t="e">
        <f>VLOOKUP(C8468,#REF!, 2,FALSE)</f>
        <v>#REF!</v>
      </c>
      <c r="BM8468" s="5" t="s">
        <v>13849</v>
      </c>
      <c r="BN8468" s="5" t="s">
        <v>665</v>
      </c>
      <c r="BO8468" s="5" t="s">
        <v>2195</v>
      </c>
      <c r="BU8468" s="5" t="s">
        <v>13849</v>
      </c>
      <c r="BV8468" s="5" t="s">
        <v>665</v>
      </c>
      <c r="BW8468" s="5" t="s">
        <v>2195</v>
      </c>
    </row>
    <row r="8469" spans="51:75" x14ac:dyDescent="0.3">
      <c r="AY8469" s="12" t="e">
        <f>VLOOKUP(C8469,#REF!, 2,FALSE)</f>
        <v>#REF!</v>
      </c>
      <c r="BM8469" s="5" t="s">
        <v>211</v>
      </c>
      <c r="BN8469" s="5" t="s">
        <v>2986</v>
      </c>
      <c r="BO8469" s="5" t="s">
        <v>1836</v>
      </c>
      <c r="BU8469" s="5" t="s">
        <v>211</v>
      </c>
      <c r="BV8469" s="5" t="s">
        <v>2986</v>
      </c>
      <c r="BW8469" s="5" t="s">
        <v>1836</v>
      </c>
    </row>
    <row r="8470" spans="51:75" x14ac:dyDescent="0.3">
      <c r="AY8470" s="12" t="e">
        <f>VLOOKUP(C8470,#REF!, 2,FALSE)</f>
        <v>#REF!</v>
      </c>
      <c r="BM8470" s="5" t="s">
        <v>13850</v>
      </c>
      <c r="BN8470" s="5" t="s">
        <v>2986</v>
      </c>
      <c r="BO8470" s="5" t="s">
        <v>13851</v>
      </c>
      <c r="BU8470" s="5" t="s">
        <v>13850</v>
      </c>
      <c r="BV8470" s="5" t="s">
        <v>2986</v>
      </c>
      <c r="BW8470" s="5" t="s">
        <v>13851</v>
      </c>
    </row>
    <row r="8471" spans="51:75" x14ac:dyDescent="0.3">
      <c r="AY8471" s="12" t="e">
        <f>VLOOKUP(C8471,#REF!, 2,FALSE)</f>
        <v>#REF!</v>
      </c>
      <c r="BM8471" s="5" t="s">
        <v>13852</v>
      </c>
      <c r="BN8471" s="5" t="s">
        <v>2986</v>
      </c>
      <c r="BO8471" s="5" t="s">
        <v>1197</v>
      </c>
      <c r="BU8471" s="5" t="s">
        <v>13852</v>
      </c>
      <c r="BV8471" s="5" t="s">
        <v>2986</v>
      </c>
      <c r="BW8471" s="5" t="s">
        <v>1197</v>
      </c>
    </row>
    <row r="8472" spans="51:75" x14ac:dyDescent="0.3">
      <c r="AY8472" s="12" t="e">
        <f>VLOOKUP(C8472,#REF!, 2,FALSE)</f>
        <v>#REF!</v>
      </c>
      <c r="BM8472" s="5" t="s">
        <v>13853</v>
      </c>
      <c r="BN8472" s="5" t="s">
        <v>2986</v>
      </c>
      <c r="BO8472" s="5" t="s">
        <v>13854</v>
      </c>
      <c r="BU8472" s="5" t="s">
        <v>13853</v>
      </c>
      <c r="BV8472" s="5" t="s">
        <v>2986</v>
      </c>
      <c r="BW8472" s="5" t="s">
        <v>13854</v>
      </c>
    </row>
    <row r="8473" spans="51:75" x14ac:dyDescent="0.3">
      <c r="AY8473" s="12" t="e">
        <f>VLOOKUP(C8473,#REF!, 2,FALSE)</f>
        <v>#REF!</v>
      </c>
      <c r="BM8473" s="5" t="s">
        <v>13855</v>
      </c>
      <c r="BN8473" s="5" t="s">
        <v>17002</v>
      </c>
      <c r="BO8473" s="5" t="s">
        <v>1001</v>
      </c>
      <c r="BU8473" s="5" t="s">
        <v>13855</v>
      </c>
      <c r="BV8473" s="5" t="s">
        <v>17002</v>
      </c>
      <c r="BW8473" s="5" t="s">
        <v>1001</v>
      </c>
    </row>
    <row r="8474" spans="51:75" x14ac:dyDescent="0.3">
      <c r="AY8474" s="12" t="e">
        <f>VLOOKUP(C8474,#REF!, 2,FALSE)</f>
        <v>#REF!</v>
      </c>
      <c r="BM8474" s="5" t="s">
        <v>13856</v>
      </c>
      <c r="BN8474" s="5" t="s">
        <v>2986</v>
      </c>
      <c r="BO8474" s="5" t="s">
        <v>962</v>
      </c>
      <c r="BU8474" s="5" t="s">
        <v>13856</v>
      </c>
      <c r="BV8474" s="5" t="s">
        <v>2986</v>
      </c>
      <c r="BW8474" s="5" t="s">
        <v>962</v>
      </c>
    </row>
    <row r="8475" spans="51:75" x14ac:dyDescent="0.3">
      <c r="AY8475" s="12" t="e">
        <f>VLOOKUP(C8475,#REF!, 2,FALSE)</f>
        <v>#REF!</v>
      </c>
      <c r="BM8475" s="5" t="s">
        <v>13857</v>
      </c>
      <c r="BN8475" s="5" t="s">
        <v>17000</v>
      </c>
      <c r="BO8475" s="5" t="s">
        <v>13858</v>
      </c>
      <c r="BU8475" s="5" t="s">
        <v>13857</v>
      </c>
      <c r="BV8475" s="5" t="s">
        <v>17000</v>
      </c>
      <c r="BW8475" s="5" t="s">
        <v>13858</v>
      </c>
    </row>
    <row r="8476" spans="51:75" x14ac:dyDescent="0.3">
      <c r="AY8476" s="12" t="e">
        <f>VLOOKUP(C8476,#REF!, 2,FALSE)</f>
        <v>#REF!</v>
      </c>
      <c r="BM8476" s="5" t="s">
        <v>209</v>
      </c>
      <c r="BN8476" s="5" t="s">
        <v>665</v>
      </c>
      <c r="BO8476" s="5" t="s">
        <v>916</v>
      </c>
      <c r="BU8476" s="5" t="s">
        <v>209</v>
      </c>
      <c r="BV8476" s="5" t="s">
        <v>665</v>
      </c>
      <c r="BW8476" s="5" t="s">
        <v>916</v>
      </c>
    </row>
    <row r="8477" spans="51:75" x14ac:dyDescent="0.3">
      <c r="AY8477" s="12" t="e">
        <f>VLOOKUP(C8477,#REF!, 2,FALSE)</f>
        <v>#REF!</v>
      </c>
      <c r="BM8477" s="5" t="s">
        <v>13859</v>
      </c>
      <c r="BN8477" s="5" t="s">
        <v>2986</v>
      </c>
      <c r="BO8477" s="5" t="s">
        <v>2986</v>
      </c>
      <c r="BU8477" s="5" t="s">
        <v>13859</v>
      </c>
      <c r="BV8477" s="5" t="s">
        <v>2986</v>
      </c>
      <c r="BW8477" s="5" t="s">
        <v>2986</v>
      </c>
    </row>
    <row r="8478" spans="51:75" x14ac:dyDescent="0.3">
      <c r="AY8478" s="12" t="e">
        <f>VLOOKUP(C8478,#REF!, 2,FALSE)</f>
        <v>#REF!</v>
      </c>
      <c r="BM8478" s="5" t="s">
        <v>13860</v>
      </c>
      <c r="BN8478" s="5" t="s">
        <v>618</v>
      </c>
      <c r="BO8478" s="5" t="s">
        <v>1129</v>
      </c>
      <c r="BU8478" s="5" t="s">
        <v>13860</v>
      </c>
      <c r="BV8478" s="5" t="s">
        <v>618</v>
      </c>
      <c r="BW8478" s="5" t="s">
        <v>1129</v>
      </c>
    </row>
    <row r="8479" spans="51:75" x14ac:dyDescent="0.3">
      <c r="AY8479" s="12" t="e">
        <f>VLOOKUP(C8479,#REF!, 2,FALSE)</f>
        <v>#REF!</v>
      </c>
      <c r="BM8479" s="5" t="s">
        <v>13861</v>
      </c>
      <c r="BN8479" s="5" t="s">
        <v>17000</v>
      </c>
      <c r="BO8479" s="5" t="s">
        <v>2064</v>
      </c>
      <c r="BU8479" s="5" t="s">
        <v>13861</v>
      </c>
      <c r="BV8479" s="5" t="s">
        <v>17000</v>
      </c>
      <c r="BW8479" s="5" t="s">
        <v>2064</v>
      </c>
    </row>
    <row r="8480" spans="51:75" x14ac:dyDescent="0.3">
      <c r="AY8480" s="12" t="e">
        <f>VLOOKUP(C8480,#REF!, 2,FALSE)</f>
        <v>#REF!</v>
      </c>
      <c r="BM8480" s="5" t="s">
        <v>13862</v>
      </c>
      <c r="BN8480" s="5" t="s">
        <v>17000</v>
      </c>
      <c r="BO8480" s="5" t="s">
        <v>2986</v>
      </c>
      <c r="BU8480" s="5" t="s">
        <v>13862</v>
      </c>
      <c r="BV8480" s="5" t="s">
        <v>17000</v>
      </c>
      <c r="BW8480" s="5" t="s">
        <v>2986</v>
      </c>
    </row>
    <row r="8481" spans="51:75" x14ac:dyDescent="0.3">
      <c r="AY8481" s="12" t="e">
        <f>VLOOKUP(C8481,#REF!, 2,FALSE)</f>
        <v>#REF!</v>
      </c>
      <c r="BM8481" s="5" t="s">
        <v>13863</v>
      </c>
      <c r="BN8481" s="5" t="s">
        <v>943</v>
      </c>
      <c r="BO8481" s="5" t="s">
        <v>1071</v>
      </c>
      <c r="BU8481" s="5" t="s">
        <v>13863</v>
      </c>
      <c r="BV8481" s="5" t="s">
        <v>943</v>
      </c>
      <c r="BW8481" s="5" t="s">
        <v>1071</v>
      </c>
    </row>
    <row r="8482" spans="51:75" x14ac:dyDescent="0.3">
      <c r="AY8482" s="12" t="e">
        <f>VLOOKUP(C8482,#REF!, 2,FALSE)</f>
        <v>#REF!</v>
      </c>
      <c r="BM8482" s="5" t="s">
        <v>2422</v>
      </c>
      <c r="BN8482" s="5" t="s">
        <v>640</v>
      </c>
      <c r="BO8482" s="5" t="s">
        <v>2986</v>
      </c>
      <c r="BU8482" s="5" t="s">
        <v>2422</v>
      </c>
      <c r="BV8482" s="5" t="s">
        <v>640</v>
      </c>
      <c r="BW8482" s="5" t="s">
        <v>2986</v>
      </c>
    </row>
    <row r="8483" spans="51:75" x14ac:dyDescent="0.3">
      <c r="AY8483" s="12" t="e">
        <f>VLOOKUP(C8483,#REF!, 2,FALSE)</f>
        <v>#REF!</v>
      </c>
      <c r="BM8483" s="5" t="s">
        <v>13864</v>
      </c>
      <c r="BN8483" s="5" t="s">
        <v>3092</v>
      </c>
      <c r="BO8483" s="5" t="s">
        <v>2986</v>
      </c>
      <c r="BU8483" s="5" t="s">
        <v>13864</v>
      </c>
      <c r="BV8483" s="5" t="s">
        <v>3092</v>
      </c>
      <c r="BW8483" s="5" t="s">
        <v>2986</v>
      </c>
    </row>
    <row r="8484" spans="51:75" x14ac:dyDescent="0.3">
      <c r="AY8484" s="12" t="e">
        <f>VLOOKUP(C8484,#REF!, 2,FALSE)</f>
        <v>#REF!</v>
      </c>
      <c r="BM8484" s="5" t="s">
        <v>13865</v>
      </c>
      <c r="BN8484" s="5" t="s">
        <v>17003</v>
      </c>
      <c r="BO8484" s="5" t="s">
        <v>1730</v>
      </c>
      <c r="BU8484" s="5" t="s">
        <v>13865</v>
      </c>
      <c r="BV8484" s="5" t="s">
        <v>17003</v>
      </c>
      <c r="BW8484" s="5" t="s">
        <v>1730</v>
      </c>
    </row>
    <row r="8485" spans="51:75" x14ac:dyDescent="0.3">
      <c r="AY8485" s="12" t="e">
        <f>VLOOKUP(C8485,#REF!, 2,FALSE)</f>
        <v>#REF!</v>
      </c>
      <c r="BM8485" s="5" t="s">
        <v>13866</v>
      </c>
      <c r="BN8485" s="5" t="s">
        <v>3033</v>
      </c>
      <c r="BO8485" s="5" t="s">
        <v>2986</v>
      </c>
      <c r="BU8485" s="5" t="s">
        <v>13866</v>
      </c>
      <c r="BV8485" s="5" t="s">
        <v>3033</v>
      </c>
      <c r="BW8485" s="5" t="s">
        <v>2986</v>
      </c>
    </row>
    <row r="8486" spans="51:75" x14ac:dyDescent="0.3">
      <c r="AY8486" s="12" t="e">
        <f>VLOOKUP(C8486,#REF!, 2,FALSE)</f>
        <v>#REF!</v>
      </c>
      <c r="BM8486" s="5" t="s">
        <v>2423</v>
      </c>
      <c r="BN8486" s="5" t="s">
        <v>615</v>
      </c>
      <c r="BO8486" s="5" t="s">
        <v>9216</v>
      </c>
      <c r="BU8486" s="5" t="s">
        <v>2423</v>
      </c>
      <c r="BV8486" s="5" t="s">
        <v>615</v>
      </c>
      <c r="BW8486" s="5" t="s">
        <v>9216</v>
      </c>
    </row>
    <row r="8487" spans="51:75" x14ac:dyDescent="0.3">
      <c r="AY8487" s="12" t="e">
        <f>VLOOKUP(C8487,#REF!, 2,FALSE)</f>
        <v>#REF!</v>
      </c>
      <c r="BM8487" s="5" t="s">
        <v>13867</v>
      </c>
      <c r="BN8487" s="5" t="s">
        <v>800</v>
      </c>
      <c r="BO8487" s="5" t="s">
        <v>6660</v>
      </c>
      <c r="BU8487" s="5" t="s">
        <v>13867</v>
      </c>
      <c r="BV8487" s="5" t="s">
        <v>800</v>
      </c>
      <c r="BW8487" s="5" t="s">
        <v>6660</v>
      </c>
    </row>
    <row r="8488" spans="51:75" x14ac:dyDescent="0.3">
      <c r="AY8488" s="12" t="e">
        <f>VLOOKUP(C8488,#REF!, 2,FALSE)</f>
        <v>#REF!</v>
      </c>
      <c r="BM8488" s="5" t="s">
        <v>13868</v>
      </c>
      <c r="BN8488" s="5" t="s">
        <v>800</v>
      </c>
      <c r="BO8488" s="5" t="s">
        <v>6660</v>
      </c>
      <c r="BU8488" s="5" t="s">
        <v>13868</v>
      </c>
      <c r="BV8488" s="5" t="s">
        <v>800</v>
      </c>
      <c r="BW8488" s="5" t="s">
        <v>6660</v>
      </c>
    </row>
    <row r="8489" spans="51:75" x14ac:dyDescent="0.3">
      <c r="AY8489" s="12" t="e">
        <f>VLOOKUP(C8489,#REF!, 2,FALSE)</f>
        <v>#REF!</v>
      </c>
      <c r="BM8489" s="5" t="s">
        <v>13869</v>
      </c>
      <c r="BN8489" s="5" t="s">
        <v>802</v>
      </c>
      <c r="BO8489" s="5" t="s">
        <v>9095</v>
      </c>
      <c r="BU8489" s="5" t="s">
        <v>13869</v>
      </c>
      <c r="BV8489" s="5" t="s">
        <v>802</v>
      </c>
      <c r="BW8489" s="5" t="s">
        <v>9095</v>
      </c>
    </row>
    <row r="8490" spans="51:75" x14ac:dyDescent="0.3">
      <c r="AY8490" s="12" t="e">
        <f>VLOOKUP(C8490,#REF!, 2,FALSE)</f>
        <v>#REF!</v>
      </c>
      <c r="BM8490" s="5" t="s">
        <v>13870</v>
      </c>
      <c r="BN8490" s="5" t="s">
        <v>2986</v>
      </c>
      <c r="BO8490" s="5" t="s">
        <v>1809</v>
      </c>
      <c r="BU8490" s="5" t="s">
        <v>13870</v>
      </c>
      <c r="BV8490" s="5" t="s">
        <v>2986</v>
      </c>
      <c r="BW8490" s="5" t="s">
        <v>1809</v>
      </c>
    </row>
    <row r="8491" spans="51:75" x14ac:dyDescent="0.3">
      <c r="AY8491" s="12" t="e">
        <f>VLOOKUP(C8491,#REF!, 2,FALSE)</f>
        <v>#REF!</v>
      </c>
      <c r="BM8491" s="5" t="s">
        <v>13871</v>
      </c>
      <c r="BN8491" s="5" t="s">
        <v>2986</v>
      </c>
      <c r="BO8491" s="5" t="s">
        <v>2986</v>
      </c>
      <c r="BU8491" s="5" t="s">
        <v>13871</v>
      </c>
      <c r="BV8491" s="5" t="s">
        <v>2986</v>
      </c>
      <c r="BW8491" s="5" t="s">
        <v>2986</v>
      </c>
    </row>
    <row r="8492" spans="51:75" x14ac:dyDescent="0.3">
      <c r="AY8492" s="12" t="e">
        <f>VLOOKUP(C8492,#REF!, 2,FALSE)</f>
        <v>#REF!</v>
      </c>
      <c r="BM8492" s="5" t="s">
        <v>13872</v>
      </c>
      <c r="BN8492" s="5" t="s">
        <v>2986</v>
      </c>
      <c r="BO8492" s="5" t="s">
        <v>8409</v>
      </c>
      <c r="BU8492" s="5" t="s">
        <v>13872</v>
      </c>
      <c r="BV8492" s="5" t="s">
        <v>2986</v>
      </c>
      <c r="BW8492" s="5" t="s">
        <v>8409</v>
      </c>
    </row>
    <row r="8493" spans="51:75" x14ac:dyDescent="0.3">
      <c r="AY8493" s="12" t="e">
        <f>VLOOKUP(C8493,#REF!, 2,FALSE)</f>
        <v>#REF!</v>
      </c>
      <c r="BM8493" s="5" t="s">
        <v>13873</v>
      </c>
      <c r="BN8493" s="5" t="s">
        <v>665</v>
      </c>
      <c r="BO8493" s="5" t="s">
        <v>2178</v>
      </c>
      <c r="BU8493" s="5" t="s">
        <v>13873</v>
      </c>
      <c r="BV8493" s="5" t="s">
        <v>665</v>
      </c>
      <c r="BW8493" s="5" t="s">
        <v>2178</v>
      </c>
    </row>
    <row r="8494" spans="51:75" x14ac:dyDescent="0.3">
      <c r="AY8494" s="12" t="e">
        <f>VLOOKUP(C8494,#REF!, 2,FALSE)</f>
        <v>#REF!</v>
      </c>
      <c r="BM8494" s="5" t="s">
        <v>2424</v>
      </c>
      <c r="BN8494" s="5" t="s">
        <v>615</v>
      </c>
      <c r="BO8494" s="5" t="s">
        <v>1809</v>
      </c>
      <c r="BU8494" s="5" t="s">
        <v>2424</v>
      </c>
      <c r="BV8494" s="5" t="s">
        <v>615</v>
      </c>
      <c r="BW8494" s="5" t="s">
        <v>1809</v>
      </c>
    </row>
    <row r="8495" spans="51:75" x14ac:dyDescent="0.3">
      <c r="AY8495" s="12" t="e">
        <f>VLOOKUP(C8495,#REF!, 2,FALSE)</f>
        <v>#REF!</v>
      </c>
      <c r="BM8495" s="5" t="s">
        <v>13874</v>
      </c>
      <c r="BN8495" s="5" t="s">
        <v>665</v>
      </c>
      <c r="BO8495" s="5" t="s">
        <v>1809</v>
      </c>
      <c r="BU8495" s="5" t="s">
        <v>13874</v>
      </c>
      <c r="BV8495" s="5" t="s">
        <v>665</v>
      </c>
      <c r="BW8495" s="5" t="s">
        <v>1809</v>
      </c>
    </row>
    <row r="8496" spans="51:75" x14ac:dyDescent="0.3">
      <c r="AY8496" s="12" t="e">
        <f>VLOOKUP(C8496,#REF!, 2,FALSE)</f>
        <v>#REF!</v>
      </c>
      <c r="BM8496" s="5" t="s">
        <v>13875</v>
      </c>
      <c r="BN8496" s="5" t="s">
        <v>800</v>
      </c>
      <c r="BO8496" s="5" t="s">
        <v>13876</v>
      </c>
      <c r="BU8496" s="5" t="s">
        <v>13875</v>
      </c>
      <c r="BV8496" s="5" t="s">
        <v>800</v>
      </c>
      <c r="BW8496" s="5" t="s">
        <v>13876</v>
      </c>
    </row>
    <row r="8497" spans="51:75" x14ac:dyDescent="0.3">
      <c r="AY8497" s="12" t="e">
        <f>VLOOKUP(C8497,#REF!, 2,FALSE)</f>
        <v>#REF!</v>
      </c>
      <c r="BM8497" s="5" t="s">
        <v>13877</v>
      </c>
      <c r="BN8497" s="5" t="s">
        <v>2986</v>
      </c>
      <c r="BO8497" s="5" t="s">
        <v>2986</v>
      </c>
      <c r="BU8497" s="5" t="s">
        <v>13877</v>
      </c>
      <c r="BV8497" s="5" t="s">
        <v>2986</v>
      </c>
      <c r="BW8497" s="5" t="s">
        <v>2986</v>
      </c>
    </row>
    <row r="8498" spans="51:75" x14ac:dyDescent="0.3">
      <c r="AY8498" s="12" t="e">
        <f>VLOOKUP(C8498,#REF!, 2,FALSE)</f>
        <v>#REF!</v>
      </c>
      <c r="BM8498" s="5" t="s">
        <v>13878</v>
      </c>
      <c r="BN8498" s="5" t="s">
        <v>639</v>
      </c>
      <c r="BO8498" s="5" t="s">
        <v>8420</v>
      </c>
      <c r="BU8498" s="5" t="s">
        <v>13878</v>
      </c>
      <c r="BV8498" s="5" t="s">
        <v>639</v>
      </c>
      <c r="BW8498" s="5" t="s">
        <v>8420</v>
      </c>
    </row>
    <row r="8499" spans="51:75" x14ac:dyDescent="0.3">
      <c r="AY8499" s="12" t="e">
        <f>VLOOKUP(C8499,#REF!, 2,FALSE)</f>
        <v>#REF!</v>
      </c>
      <c r="BM8499" s="5" t="s">
        <v>193</v>
      </c>
      <c r="BN8499" s="5" t="s">
        <v>633</v>
      </c>
      <c r="BO8499" s="5" t="s">
        <v>13879</v>
      </c>
      <c r="BU8499" s="5" t="s">
        <v>193</v>
      </c>
      <c r="BV8499" s="5" t="s">
        <v>633</v>
      </c>
      <c r="BW8499" s="5" t="s">
        <v>13879</v>
      </c>
    </row>
    <row r="8500" spans="51:75" x14ac:dyDescent="0.3">
      <c r="AY8500" s="12" t="e">
        <f>VLOOKUP(C8500,#REF!, 2,FALSE)</f>
        <v>#REF!</v>
      </c>
      <c r="BM8500" s="5" t="s">
        <v>194</v>
      </c>
      <c r="BN8500" s="5" t="s">
        <v>639</v>
      </c>
      <c r="BO8500" s="5" t="s">
        <v>8578</v>
      </c>
      <c r="BU8500" s="5" t="s">
        <v>194</v>
      </c>
      <c r="BV8500" s="5" t="s">
        <v>639</v>
      </c>
      <c r="BW8500" s="5" t="s">
        <v>8578</v>
      </c>
    </row>
    <row r="8501" spans="51:75" x14ac:dyDescent="0.3">
      <c r="AY8501" s="12" t="e">
        <f>VLOOKUP(C8501,#REF!, 2,FALSE)</f>
        <v>#REF!</v>
      </c>
      <c r="BM8501" s="5" t="s">
        <v>13880</v>
      </c>
      <c r="BN8501" s="5" t="s">
        <v>621</v>
      </c>
      <c r="BO8501" s="5" t="s">
        <v>3913</v>
      </c>
      <c r="BU8501" s="5" t="s">
        <v>13880</v>
      </c>
      <c r="BV8501" s="5" t="s">
        <v>621</v>
      </c>
      <c r="BW8501" s="5" t="s">
        <v>3913</v>
      </c>
    </row>
    <row r="8502" spans="51:75" x14ac:dyDescent="0.3">
      <c r="AY8502" s="12" t="e">
        <f>VLOOKUP(C8502,#REF!, 2,FALSE)</f>
        <v>#REF!</v>
      </c>
      <c r="BM8502" s="5" t="s">
        <v>13881</v>
      </c>
      <c r="BN8502" s="5" t="s">
        <v>639</v>
      </c>
      <c r="BO8502" s="5" t="s">
        <v>2943</v>
      </c>
      <c r="BU8502" s="5" t="s">
        <v>13881</v>
      </c>
      <c r="BV8502" s="5" t="s">
        <v>639</v>
      </c>
      <c r="BW8502" s="5" t="s">
        <v>2943</v>
      </c>
    </row>
    <row r="8503" spans="51:75" x14ac:dyDescent="0.3">
      <c r="AY8503" s="12" t="e">
        <f>VLOOKUP(C8503,#REF!, 2,FALSE)</f>
        <v>#REF!</v>
      </c>
      <c r="BM8503" s="5" t="s">
        <v>13882</v>
      </c>
      <c r="BN8503" s="5" t="s">
        <v>639</v>
      </c>
      <c r="BO8503" s="5" t="s">
        <v>4858</v>
      </c>
      <c r="BU8503" s="5" t="s">
        <v>13882</v>
      </c>
      <c r="BV8503" s="5" t="s">
        <v>639</v>
      </c>
      <c r="BW8503" s="5" t="s">
        <v>4858</v>
      </c>
    </row>
    <row r="8504" spans="51:75" x14ac:dyDescent="0.3">
      <c r="AY8504" s="12" t="e">
        <f>VLOOKUP(C8504,#REF!, 2,FALSE)</f>
        <v>#REF!</v>
      </c>
      <c r="BM8504" s="5" t="s">
        <v>13883</v>
      </c>
      <c r="BN8504" s="5" t="s">
        <v>615</v>
      </c>
      <c r="BO8504" s="5" t="s">
        <v>1163</v>
      </c>
      <c r="BU8504" s="5" t="s">
        <v>13883</v>
      </c>
      <c r="BV8504" s="5" t="s">
        <v>615</v>
      </c>
      <c r="BW8504" s="5" t="s">
        <v>1163</v>
      </c>
    </row>
    <row r="8505" spans="51:75" x14ac:dyDescent="0.3">
      <c r="AY8505" s="12" t="e">
        <f>VLOOKUP(C8505,#REF!, 2,FALSE)</f>
        <v>#REF!</v>
      </c>
      <c r="BM8505" s="5" t="s">
        <v>206</v>
      </c>
      <c r="BN8505" s="5" t="s">
        <v>3050</v>
      </c>
      <c r="BO8505" s="5" t="s">
        <v>4072</v>
      </c>
      <c r="BU8505" s="5" t="s">
        <v>206</v>
      </c>
      <c r="BV8505" s="5" t="s">
        <v>3050</v>
      </c>
      <c r="BW8505" s="5" t="s">
        <v>4072</v>
      </c>
    </row>
    <row r="8506" spans="51:75" x14ac:dyDescent="0.3">
      <c r="AY8506" s="12" t="e">
        <f>VLOOKUP(C8506,#REF!, 2,FALSE)</f>
        <v>#REF!</v>
      </c>
      <c r="BM8506" s="5" t="s">
        <v>13884</v>
      </c>
      <c r="BN8506" s="5" t="s">
        <v>665</v>
      </c>
      <c r="BO8506" s="5" t="s">
        <v>1066</v>
      </c>
      <c r="BU8506" s="5" t="s">
        <v>13884</v>
      </c>
      <c r="BV8506" s="5" t="s">
        <v>665</v>
      </c>
      <c r="BW8506" s="5" t="s">
        <v>1066</v>
      </c>
    </row>
    <row r="8507" spans="51:75" x14ac:dyDescent="0.3">
      <c r="AY8507" s="12" t="e">
        <f>VLOOKUP(C8507,#REF!, 2,FALSE)</f>
        <v>#REF!</v>
      </c>
      <c r="BM8507" s="5" t="s">
        <v>13885</v>
      </c>
      <c r="BN8507" s="5" t="s">
        <v>642</v>
      </c>
      <c r="BO8507" s="5" t="s">
        <v>4072</v>
      </c>
      <c r="BU8507" s="5" t="s">
        <v>13885</v>
      </c>
      <c r="BV8507" s="5" t="s">
        <v>642</v>
      </c>
      <c r="BW8507" s="5" t="s">
        <v>4072</v>
      </c>
    </row>
    <row r="8508" spans="51:75" x14ac:dyDescent="0.3">
      <c r="AY8508" s="12" t="e">
        <f>VLOOKUP(C8508,#REF!, 2,FALSE)</f>
        <v>#REF!</v>
      </c>
      <c r="BM8508" s="5" t="s">
        <v>13886</v>
      </c>
      <c r="BN8508" s="5" t="s">
        <v>931</v>
      </c>
      <c r="BO8508" s="5" t="s">
        <v>12779</v>
      </c>
      <c r="BU8508" s="5" t="s">
        <v>13886</v>
      </c>
      <c r="BV8508" s="5" t="s">
        <v>931</v>
      </c>
      <c r="BW8508" s="5" t="s">
        <v>12779</v>
      </c>
    </row>
    <row r="8509" spans="51:75" x14ac:dyDescent="0.3">
      <c r="AY8509" s="12" t="e">
        <f>VLOOKUP(C8509,#REF!, 2,FALSE)</f>
        <v>#REF!</v>
      </c>
      <c r="BM8509" s="5" t="s">
        <v>13887</v>
      </c>
      <c r="BN8509" s="5" t="s">
        <v>17000</v>
      </c>
      <c r="BO8509" s="5" t="s">
        <v>1067</v>
      </c>
      <c r="BU8509" s="5" t="s">
        <v>13887</v>
      </c>
      <c r="BV8509" s="5" t="s">
        <v>17000</v>
      </c>
      <c r="BW8509" s="5" t="s">
        <v>1067</v>
      </c>
    </row>
    <row r="8510" spans="51:75" x14ac:dyDescent="0.3">
      <c r="AY8510" s="12" t="e">
        <f>VLOOKUP(C8510,#REF!, 2,FALSE)</f>
        <v>#REF!</v>
      </c>
      <c r="BM8510" s="5" t="s">
        <v>13888</v>
      </c>
      <c r="BN8510" s="5" t="s">
        <v>17002</v>
      </c>
      <c r="BO8510" s="5" t="s">
        <v>1613</v>
      </c>
      <c r="BU8510" s="5" t="s">
        <v>13888</v>
      </c>
      <c r="BV8510" s="5" t="s">
        <v>17002</v>
      </c>
      <c r="BW8510" s="5" t="s">
        <v>1613</v>
      </c>
    </row>
    <row r="8511" spans="51:75" x14ac:dyDescent="0.3">
      <c r="AY8511" s="12" t="e">
        <f>VLOOKUP(C8511,#REF!, 2,FALSE)</f>
        <v>#REF!</v>
      </c>
      <c r="BM8511" s="5" t="s">
        <v>13889</v>
      </c>
      <c r="BN8511" s="5" t="s">
        <v>1272</v>
      </c>
      <c r="BO8511" s="5" t="s">
        <v>5024</v>
      </c>
      <c r="BU8511" s="5" t="s">
        <v>13889</v>
      </c>
      <c r="BV8511" s="5" t="s">
        <v>1272</v>
      </c>
      <c r="BW8511" s="5" t="s">
        <v>5024</v>
      </c>
    </row>
    <row r="8512" spans="51:75" x14ac:dyDescent="0.3">
      <c r="AY8512" s="12" t="e">
        <f>VLOOKUP(C8512,#REF!, 2,FALSE)</f>
        <v>#REF!</v>
      </c>
      <c r="BM8512" s="5" t="s">
        <v>13890</v>
      </c>
      <c r="BN8512" s="5" t="s">
        <v>666</v>
      </c>
      <c r="BO8512" s="5" t="s">
        <v>6310</v>
      </c>
      <c r="BU8512" s="5" t="s">
        <v>13890</v>
      </c>
      <c r="BV8512" s="5" t="s">
        <v>666</v>
      </c>
      <c r="BW8512" s="5" t="s">
        <v>6310</v>
      </c>
    </row>
    <row r="8513" spans="51:75" x14ac:dyDescent="0.3">
      <c r="AY8513" s="12" t="e">
        <f>VLOOKUP(C8513,#REF!, 2,FALSE)</f>
        <v>#REF!</v>
      </c>
      <c r="BM8513" s="5" t="s">
        <v>13891</v>
      </c>
      <c r="BN8513" s="5" t="s">
        <v>2986</v>
      </c>
      <c r="BO8513" s="5" t="s">
        <v>4434</v>
      </c>
      <c r="BU8513" s="5" t="s">
        <v>13891</v>
      </c>
      <c r="BV8513" s="5" t="s">
        <v>2986</v>
      </c>
      <c r="BW8513" s="5" t="s">
        <v>4434</v>
      </c>
    </row>
    <row r="8514" spans="51:75" x14ac:dyDescent="0.3">
      <c r="AY8514" s="12" t="e">
        <f>VLOOKUP(C8514,#REF!, 2,FALSE)</f>
        <v>#REF!</v>
      </c>
      <c r="BM8514" s="5" t="s">
        <v>13892</v>
      </c>
      <c r="BN8514" s="5" t="s">
        <v>949</v>
      </c>
      <c r="BO8514" s="5" t="s">
        <v>1749</v>
      </c>
      <c r="BU8514" s="5" t="s">
        <v>13892</v>
      </c>
      <c r="BV8514" s="5" t="s">
        <v>949</v>
      </c>
      <c r="BW8514" s="5" t="s">
        <v>1749</v>
      </c>
    </row>
    <row r="8515" spans="51:75" x14ac:dyDescent="0.3">
      <c r="AY8515" s="12" t="e">
        <f>VLOOKUP(C8515,#REF!, 2,FALSE)</f>
        <v>#REF!</v>
      </c>
      <c r="BM8515" s="5" t="s">
        <v>13893</v>
      </c>
      <c r="BN8515" s="5" t="s">
        <v>2986</v>
      </c>
      <c r="BO8515" s="5" t="s">
        <v>2986</v>
      </c>
      <c r="BU8515" s="5" t="s">
        <v>13893</v>
      </c>
      <c r="BV8515" s="5" t="s">
        <v>2986</v>
      </c>
      <c r="BW8515" s="5" t="s">
        <v>2986</v>
      </c>
    </row>
    <row r="8516" spans="51:75" x14ac:dyDescent="0.3">
      <c r="AY8516" s="12" t="e">
        <f>VLOOKUP(C8516,#REF!, 2,FALSE)</f>
        <v>#REF!</v>
      </c>
      <c r="BM8516" s="5" t="s">
        <v>13894</v>
      </c>
      <c r="BN8516" s="5" t="s">
        <v>3210</v>
      </c>
      <c r="BO8516" s="5" t="s">
        <v>5708</v>
      </c>
      <c r="BU8516" s="5" t="s">
        <v>13894</v>
      </c>
      <c r="BV8516" s="5" t="s">
        <v>3210</v>
      </c>
      <c r="BW8516" s="5" t="s">
        <v>5708</v>
      </c>
    </row>
    <row r="8517" spans="51:75" x14ac:dyDescent="0.3">
      <c r="AY8517" s="12" t="e">
        <f>VLOOKUP(C8517,#REF!, 2,FALSE)</f>
        <v>#REF!</v>
      </c>
      <c r="BM8517" s="5" t="s">
        <v>13895</v>
      </c>
      <c r="BN8517" s="5" t="s">
        <v>2986</v>
      </c>
      <c r="BO8517" s="5" t="s">
        <v>5092</v>
      </c>
      <c r="BU8517" s="5" t="s">
        <v>13895</v>
      </c>
      <c r="BV8517" s="5" t="s">
        <v>2986</v>
      </c>
      <c r="BW8517" s="5" t="s">
        <v>5092</v>
      </c>
    </row>
    <row r="8518" spans="51:75" x14ac:dyDescent="0.3">
      <c r="AY8518" s="12" t="e">
        <f>VLOOKUP(C8518,#REF!, 2,FALSE)</f>
        <v>#REF!</v>
      </c>
      <c r="BM8518" s="5" t="s">
        <v>13896</v>
      </c>
      <c r="BN8518" s="5" t="s">
        <v>3050</v>
      </c>
      <c r="BO8518" s="5" t="s">
        <v>9697</v>
      </c>
      <c r="BU8518" s="5" t="s">
        <v>13896</v>
      </c>
      <c r="BV8518" s="5" t="s">
        <v>3050</v>
      </c>
      <c r="BW8518" s="5" t="s">
        <v>9697</v>
      </c>
    </row>
    <row r="8519" spans="51:75" x14ac:dyDescent="0.3">
      <c r="AY8519" s="12" t="e">
        <f>VLOOKUP(C8519,#REF!, 2,FALSE)</f>
        <v>#REF!</v>
      </c>
      <c r="BM8519" s="5" t="s">
        <v>195</v>
      </c>
      <c r="BN8519" s="5" t="s">
        <v>2986</v>
      </c>
      <c r="BO8519" s="5" t="s">
        <v>2986</v>
      </c>
      <c r="BU8519" s="5" t="s">
        <v>195</v>
      </c>
      <c r="BV8519" s="5" t="s">
        <v>2986</v>
      </c>
      <c r="BW8519" s="5" t="s">
        <v>2986</v>
      </c>
    </row>
    <row r="8520" spans="51:75" x14ac:dyDescent="0.3">
      <c r="AY8520" s="12" t="e">
        <f>VLOOKUP(C8520,#REF!, 2,FALSE)</f>
        <v>#REF!</v>
      </c>
      <c r="BM8520" s="5" t="s">
        <v>13897</v>
      </c>
      <c r="BN8520" s="5" t="s">
        <v>2986</v>
      </c>
      <c r="BO8520" s="5" t="s">
        <v>2986</v>
      </c>
      <c r="BU8520" s="5" t="s">
        <v>13897</v>
      </c>
      <c r="BV8520" s="5" t="s">
        <v>2986</v>
      </c>
      <c r="BW8520" s="5" t="s">
        <v>2986</v>
      </c>
    </row>
    <row r="8521" spans="51:75" x14ac:dyDescent="0.3">
      <c r="AY8521" s="12" t="e">
        <f>VLOOKUP(C8521,#REF!, 2,FALSE)</f>
        <v>#REF!</v>
      </c>
      <c r="BM8521" s="5" t="s">
        <v>2425</v>
      </c>
      <c r="BN8521" s="5" t="s">
        <v>633</v>
      </c>
      <c r="BO8521" s="5" t="s">
        <v>13898</v>
      </c>
      <c r="BU8521" s="5" t="s">
        <v>2425</v>
      </c>
      <c r="BV8521" s="5" t="s">
        <v>633</v>
      </c>
      <c r="BW8521" s="5" t="s">
        <v>13898</v>
      </c>
    </row>
    <row r="8522" spans="51:75" x14ac:dyDescent="0.3">
      <c r="AY8522" s="12" t="e">
        <f>VLOOKUP(C8522,#REF!, 2,FALSE)</f>
        <v>#REF!</v>
      </c>
      <c r="BM8522" s="5" t="s">
        <v>13899</v>
      </c>
      <c r="BN8522" s="5" t="s">
        <v>3010</v>
      </c>
      <c r="BO8522" s="5" t="s">
        <v>13900</v>
      </c>
      <c r="BU8522" s="5" t="s">
        <v>13899</v>
      </c>
      <c r="BV8522" s="5" t="s">
        <v>3010</v>
      </c>
      <c r="BW8522" s="5" t="s">
        <v>13900</v>
      </c>
    </row>
    <row r="8523" spans="51:75" x14ac:dyDescent="0.3">
      <c r="AY8523" s="12" t="e">
        <f>VLOOKUP(C8523,#REF!, 2,FALSE)</f>
        <v>#REF!</v>
      </c>
      <c r="BM8523" s="5" t="s">
        <v>13901</v>
      </c>
      <c r="BN8523" s="5" t="s">
        <v>2986</v>
      </c>
      <c r="BO8523" s="5" t="s">
        <v>1389</v>
      </c>
      <c r="BU8523" s="5" t="s">
        <v>13901</v>
      </c>
      <c r="BV8523" s="5" t="s">
        <v>2986</v>
      </c>
      <c r="BW8523" s="5" t="s">
        <v>1389</v>
      </c>
    </row>
    <row r="8524" spans="51:75" x14ac:dyDescent="0.3">
      <c r="AY8524" s="12" t="e">
        <f>VLOOKUP(C8524,#REF!, 2,FALSE)</f>
        <v>#REF!</v>
      </c>
      <c r="BM8524" s="5" t="s">
        <v>13902</v>
      </c>
      <c r="BN8524" s="5" t="s">
        <v>17000</v>
      </c>
      <c r="BO8524" s="5" t="s">
        <v>1205</v>
      </c>
      <c r="BU8524" s="5" t="s">
        <v>13902</v>
      </c>
      <c r="BV8524" s="5" t="s">
        <v>17000</v>
      </c>
      <c r="BW8524" s="5" t="s">
        <v>1205</v>
      </c>
    </row>
    <row r="8525" spans="51:75" x14ac:dyDescent="0.3">
      <c r="AY8525" s="12" t="e">
        <f>VLOOKUP(C8525,#REF!, 2,FALSE)</f>
        <v>#REF!</v>
      </c>
      <c r="BM8525" s="5" t="s">
        <v>13903</v>
      </c>
      <c r="BN8525" s="5" t="s">
        <v>2986</v>
      </c>
      <c r="BO8525" s="5" t="s">
        <v>9540</v>
      </c>
      <c r="BU8525" s="5" t="s">
        <v>13903</v>
      </c>
      <c r="BV8525" s="5" t="s">
        <v>2986</v>
      </c>
      <c r="BW8525" s="5" t="s">
        <v>9540</v>
      </c>
    </row>
    <row r="8526" spans="51:75" x14ac:dyDescent="0.3">
      <c r="AY8526" s="12" t="e">
        <f>VLOOKUP(C8526,#REF!, 2,FALSE)</f>
        <v>#REF!</v>
      </c>
      <c r="BM8526" s="5" t="s">
        <v>13904</v>
      </c>
      <c r="BN8526" s="5" t="s">
        <v>2986</v>
      </c>
      <c r="BO8526" s="5" t="s">
        <v>8878</v>
      </c>
      <c r="BU8526" s="5" t="s">
        <v>13904</v>
      </c>
      <c r="BV8526" s="5" t="s">
        <v>2986</v>
      </c>
      <c r="BW8526" s="5" t="s">
        <v>8878</v>
      </c>
    </row>
    <row r="8527" spans="51:75" x14ac:dyDescent="0.3">
      <c r="AY8527" s="12" t="e">
        <f>VLOOKUP(C8527,#REF!, 2,FALSE)</f>
        <v>#REF!</v>
      </c>
      <c r="BM8527" s="5" t="s">
        <v>2437</v>
      </c>
      <c r="BN8527" s="5" t="s">
        <v>1012</v>
      </c>
      <c r="BO8527" s="5" t="s">
        <v>3909</v>
      </c>
      <c r="BU8527" s="5" t="s">
        <v>2437</v>
      </c>
      <c r="BV8527" s="5" t="s">
        <v>1012</v>
      </c>
      <c r="BW8527" s="5" t="s">
        <v>3909</v>
      </c>
    </row>
    <row r="8528" spans="51:75" x14ac:dyDescent="0.3">
      <c r="AY8528" s="12" t="e">
        <f>VLOOKUP(C8528,#REF!, 2,FALSE)</f>
        <v>#REF!</v>
      </c>
      <c r="BM8528" s="5" t="s">
        <v>213</v>
      </c>
      <c r="BN8528" s="5" t="s">
        <v>2986</v>
      </c>
      <c r="BO8528" s="5" t="s">
        <v>2395</v>
      </c>
      <c r="BU8528" s="5" t="s">
        <v>213</v>
      </c>
      <c r="BV8528" s="5" t="s">
        <v>2986</v>
      </c>
      <c r="BW8528" s="5" t="s">
        <v>2395</v>
      </c>
    </row>
    <row r="8529" spans="51:75" x14ac:dyDescent="0.3">
      <c r="AY8529" s="12" t="e">
        <f>VLOOKUP(C8529,#REF!, 2,FALSE)</f>
        <v>#REF!</v>
      </c>
      <c r="BM8529" s="5" t="s">
        <v>2438</v>
      </c>
      <c r="BN8529" s="5" t="s">
        <v>2986</v>
      </c>
      <c r="BO8529" s="5" t="s">
        <v>3239</v>
      </c>
      <c r="BU8529" s="5" t="s">
        <v>2438</v>
      </c>
      <c r="BV8529" s="5" t="s">
        <v>2986</v>
      </c>
      <c r="BW8529" s="5" t="s">
        <v>3239</v>
      </c>
    </row>
    <row r="8530" spans="51:75" x14ac:dyDescent="0.3">
      <c r="AY8530" s="12" t="e">
        <f>VLOOKUP(C8530,#REF!, 2,FALSE)</f>
        <v>#REF!</v>
      </c>
      <c r="BM8530" s="5" t="s">
        <v>13905</v>
      </c>
      <c r="BN8530" s="5" t="s">
        <v>3050</v>
      </c>
      <c r="BO8530" s="5" t="s">
        <v>13906</v>
      </c>
      <c r="BU8530" s="5" t="s">
        <v>13905</v>
      </c>
      <c r="BV8530" s="5" t="s">
        <v>3050</v>
      </c>
      <c r="BW8530" s="5" t="s">
        <v>13906</v>
      </c>
    </row>
    <row r="8531" spans="51:75" x14ac:dyDescent="0.3">
      <c r="AY8531" s="12" t="e">
        <f>VLOOKUP(C8531,#REF!, 2,FALSE)</f>
        <v>#REF!</v>
      </c>
      <c r="BM8531" s="5" t="s">
        <v>13907</v>
      </c>
      <c r="BN8531" s="5" t="s">
        <v>2986</v>
      </c>
      <c r="BO8531" s="5" t="s">
        <v>2986</v>
      </c>
      <c r="BU8531" s="5" t="s">
        <v>13907</v>
      </c>
      <c r="BV8531" s="5" t="s">
        <v>2986</v>
      </c>
      <c r="BW8531" s="5" t="s">
        <v>2986</v>
      </c>
    </row>
    <row r="8532" spans="51:75" x14ac:dyDescent="0.3">
      <c r="AY8532" s="12" t="e">
        <f>VLOOKUP(C8532,#REF!, 2,FALSE)</f>
        <v>#REF!</v>
      </c>
      <c r="BM8532" s="5" t="s">
        <v>197</v>
      </c>
      <c r="BN8532" s="5" t="s">
        <v>2986</v>
      </c>
      <c r="BO8532" s="5" t="s">
        <v>2820</v>
      </c>
      <c r="BU8532" s="5" t="s">
        <v>197</v>
      </c>
      <c r="BV8532" s="5" t="s">
        <v>2986</v>
      </c>
      <c r="BW8532" s="5" t="s">
        <v>2820</v>
      </c>
    </row>
    <row r="8533" spans="51:75" x14ac:dyDescent="0.3">
      <c r="AY8533" s="12" t="e">
        <f>VLOOKUP(C8533,#REF!, 2,FALSE)</f>
        <v>#REF!</v>
      </c>
      <c r="BM8533" s="5" t="s">
        <v>13908</v>
      </c>
      <c r="BN8533" s="5" t="s">
        <v>855</v>
      </c>
      <c r="BO8533" s="5" t="s">
        <v>720</v>
      </c>
      <c r="BU8533" s="5" t="s">
        <v>13908</v>
      </c>
      <c r="BV8533" s="5" t="s">
        <v>855</v>
      </c>
      <c r="BW8533" s="5" t="s">
        <v>720</v>
      </c>
    </row>
    <row r="8534" spans="51:75" x14ac:dyDescent="0.3">
      <c r="AY8534" s="12" t="e">
        <f>VLOOKUP(C8534,#REF!, 2,FALSE)</f>
        <v>#REF!</v>
      </c>
      <c r="BM8534" s="5" t="s">
        <v>13909</v>
      </c>
      <c r="BN8534" s="5" t="s">
        <v>2986</v>
      </c>
      <c r="BO8534" s="5" t="s">
        <v>921</v>
      </c>
      <c r="BU8534" s="5" t="s">
        <v>13909</v>
      </c>
      <c r="BV8534" s="5" t="s">
        <v>2986</v>
      </c>
      <c r="BW8534" s="5" t="s">
        <v>921</v>
      </c>
    </row>
    <row r="8535" spans="51:75" x14ac:dyDescent="0.3">
      <c r="AY8535" s="12" t="e">
        <f>VLOOKUP(C8535,#REF!, 2,FALSE)</f>
        <v>#REF!</v>
      </c>
      <c r="BM8535" s="5" t="s">
        <v>13910</v>
      </c>
      <c r="BN8535" s="5" t="s">
        <v>2986</v>
      </c>
      <c r="BO8535" s="5" t="s">
        <v>1007</v>
      </c>
      <c r="BU8535" s="5" t="s">
        <v>13910</v>
      </c>
      <c r="BV8535" s="5" t="s">
        <v>2986</v>
      </c>
      <c r="BW8535" s="5" t="s">
        <v>1007</v>
      </c>
    </row>
    <row r="8536" spans="51:75" x14ac:dyDescent="0.3">
      <c r="AY8536" s="12" t="e">
        <f>VLOOKUP(C8536,#REF!, 2,FALSE)</f>
        <v>#REF!</v>
      </c>
      <c r="BM8536" s="5" t="s">
        <v>2439</v>
      </c>
      <c r="BN8536" s="5" t="s">
        <v>17000</v>
      </c>
      <c r="BO8536" s="5" t="s">
        <v>13740</v>
      </c>
      <c r="BU8536" s="5" t="s">
        <v>2439</v>
      </c>
      <c r="BV8536" s="5" t="s">
        <v>17000</v>
      </c>
      <c r="BW8536" s="5" t="s">
        <v>13740</v>
      </c>
    </row>
    <row r="8537" spans="51:75" x14ac:dyDescent="0.3">
      <c r="AY8537" s="12" t="e">
        <f>VLOOKUP(C8537,#REF!, 2,FALSE)</f>
        <v>#REF!</v>
      </c>
      <c r="BM8537" s="5" t="s">
        <v>13911</v>
      </c>
      <c r="BN8537" s="5" t="s">
        <v>3050</v>
      </c>
      <c r="BO8537" s="5" t="s">
        <v>3559</v>
      </c>
      <c r="BU8537" s="5" t="s">
        <v>13911</v>
      </c>
      <c r="BV8537" s="5" t="s">
        <v>3050</v>
      </c>
      <c r="BW8537" s="5" t="s">
        <v>3559</v>
      </c>
    </row>
    <row r="8538" spans="51:75" x14ac:dyDescent="0.3">
      <c r="AY8538" s="12" t="e">
        <f>VLOOKUP(C8538,#REF!, 2,FALSE)</f>
        <v>#REF!</v>
      </c>
      <c r="BM8538" s="5" t="s">
        <v>13912</v>
      </c>
      <c r="BN8538" s="5" t="s">
        <v>2986</v>
      </c>
      <c r="BO8538" s="5" t="s">
        <v>13913</v>
      </c>
      <c r="BU8538" s="5" t="s">
        <v>13912</v>
      </c>
      <c r="BV8538" s="5" t="s">
        <v>2986</v>
      </c>
      <c r="BW8538" s="5" t="s">
        <v>13913</v>
      </c>
    </row>
    <row r="8539" spans="51:75" x14ac:dyDescent="0.3">
      <c r="AY8539" s="12" t="e">
        <f>VLOOKUP(C8539,#REF!, 2,FALSE)</f>
        <v>#REF!</v>
      </c>
      <c r="BM8539" s="5" t="s">
        <v>13914</v>
      </c>
      <c r="BN8539" s="5" t="s">
        <v>2986</v>
      </c>
      <c r="BO8539" s="5" t="s">
        <v>11145</v>
      </c>
      <c r="BU8539" s="5" t="s">
        <v>13914</v>
      </c>
      <c r="BV8539" s="5" t="s">
        <v>2986</v>
      </c>
      <c r="BW8539" s="5" t="s">
        <v>11145</v>
      </c>
    </row>
    <row r="8540" spans="51:75" x14ac:dyDescent="0.3">
      <c r="AY8540" s="12" t="e">
        <f>VLOOKUP(C8540,#REF!, 2,FALSE)</f>
        <v>#REF!</v>
      </c>
      <c r="BM8540" s="5" t="s">
        <v>13915</v>
      </c>
      <c r="BN8540" s="5" t="s">
        <v>2431</v>
      </c>
      <c r="BO8540" s="5" t="s">
        <v>13916</v>
      </c>
      <c r="BU8540" s="5" t="s">
        <v>13915</v>
      </c>
      <c r="BV8540" s="5" t="s">
        <v>2431</v>
      </c>
      <c r="BW8540" s="5" t="s">
        <v>13916</v>
      </c>
    </row>
    <row r="8541" spans="51:75" x14ac:dyDescent="0.3">
      <c r="AY8541" s="12" t="e">
        <f>VLOOKUP(C8541,#REF!, 2,FALSE)</f>
        <v>#REF!</v>
      </c>
      <c r="BM8541" s="5" t="s">
        <v>13917</v>
      </c>
      <c r="BN8541" s="5" t="s">
        <v>2986</v>
      </c>
      <c r="BO8541" s="5" t="s">
        <v>12942</v>
      </c>
      <c r="BU8541" s="5" t="s">
        <v>13917</v>
      </c>
      <c r="BV8541" s="5" t="s">
        <v>2986</v>
      </c>
      <c r="BW8541" s="5" t="s">
        <v>12942</v>
      </c>
    </row>
    <row r="8542" spans="51:75" x14ac:dyDescent="0.3">
      <c r="AY8542" s="12" t="e">
        <f>VLOOKUP(C8542,#REF!, 2,FALSE)</f>
        <v>#REF!</v>
      </c>
      <c r="BM8542" s="5" t="s">
        <v>2440</v>
      </c>
      <c r="BN8542" s="5" t="s">
        <v>642</v>
      </c>
      <c r="BO8542" s="5" t="s">
        <v>2014</v>
      </c>
      <c r="BU8542" s="5" t="s">
        <v>2440</v>
      </c>
      <c r="BV8542" s="5" t="s">
        <v>642</v>
      </c>
      <c r="BW8542" s="5" t="s">
        <v>2014</v>
      </c>
    </row>
    <row r="8543" spans="51:75" x14ac:dyDescent="0.3">
      <c r="AY8543" s="12" t="e">
        <f>VLOOKUP(C8543,#REF!, 2,FALSE)</f>
        <v>#REF!</v>
      </c>
      <c r="BM8543" s="5" t="s">
        <v>2441</v>
      </c>
      <c r="BN8543" s="5" t="s">
        <v>2986</v>
      </c>
      <c r="BO8543" s="5" t="s">
        <v>2313</v>
      </c>
      <c r="BU8543" s="5" t="s">
        <v>2441</v>
      </c>
      <c r="BV8543" s="5" t="s">
        <v>2986</v>
      </c>
      <c r="BW8543" s="5" t="s">
        <v>2313</v>
      </c>
    </row>
    <row r="8544" spans="51:75" x14ac:dyDescent="0.3">
      <c r="AY8544" s="12" t="e">
        <f>VLOOKUP(C8544,#REF!, 2,FALSE)</f>
        <v>#REF!</v>
      </c>
      <c r="BM8544" s="5" t="s">
        <v>13918</v>
      </c>
      <c r="BN8544" s="5" t="s">
        <v>2986</v>
      </c>
      <c r="BO8544" s="5" t="s">
        <v>2986</v>
      </c>
      <c r="BU8544" s="5" t="s">
        <v>13918</v>
      </c>
      <c r="BV8544" s="5" t="s">
        <v>2986</v>
      </c>
      <c r="BW8544" s="5" t="s">
        <v>2986</v>
      </c>
    </row>
    <row r="8545" spans="51:75" x14ac:dyDescent="0.3">
      <c r="AY8545" s="12" t="e">
        <f>VLOOKUP(C8545,#REF!, 2,FALSE)</f>
        <v>#REF!</v>
      </c>
      <c r="BM8545" s="5" t="s">
        <v>13919</v>
      </c>
      <c r="BN8545" s="5" t="s">
        <v>2986</v>
      </c>
      <c r="BO8545" s="5" t="s">
        <v>2986</v>
      </c>
      <c r="BU8545" s="5" t="s">
        <v>13919</v>
      </c>
      <c r="BV8545" s="5" t="s">
        <v>2986</v>
      </c>
      <c r="BW8545" s="5" t="s">
        <v>2986</v>
      </c>
    </row>
    <row r="8546" spans="51:75" x14ac:dyDescent="0.3">
      <c r="AY8546" s="12" t="e">
        <f>VLOOKUP(C8546,#REF!, 2,FALSE)</f>
        <v>#REF!</v>
      </c>
      <c r="BM8546" s="5" t="s">
        <v>13920</v>
      </c>
      <c r="BN8546" s="5" t="s">
        <v>2986</v>
      </c>
      <c r="BO8546" s="5" t="s">
        <v>2986</v>
      </c>
      <c r="BU8546" s="5" t="s">
        <v>13920</v>
      </c>
      <c r="BV8546" s="5" t="s">
        <v>2986</v>
      </c>
      <c r="BW8546" s="5" t="s">
        <v>2986</v>
      </c>
    </row>
    <row r="8547" spans="51:75" x14ac:dyDescent="0.3">
      <c r="AY8547" s="12" t="e">
        <f>VLOOKUP(C8547,#REF!, 2,FALSE)</f>
        <v>#REF!</v>
      </c>
      <c r="BM8547" s="5" t="s">
        <v>13921</v>
      </c>
      <c r="BN8547" s="5" t="s">
        <v>929</v>
      </c>
      <c r="BO8547" s="5" t="s">
        <v>2306</v>
      </c>
      <c r="BU8547" s="5" t="s">
        <v>13921</v>
      </c>
      <c r="BV8547" s="5" t="s">
        <v>929</v>
      </c>
      <c r="BW8547" s="5" t="s">
        <v>2306</v>
      </c>
    </row>
    <row r="8548" spans="51:75" x14ac:dyDescent="0.3">
      <c r="AY8548" s="12" t="e">
        <f>VLOOKUP(C8548,#REF!, 2,FALSE)</f>
        <v>#REF!</v>
      </c>
      <c r="BM8548" s="5" t="s">
        <v>13922</v>
      </c>
      <c r="BN8548" s="5" t="s">
        <v>865</v>
      </c>
      <c r="BO8548" s="5" t="s">
        <v>712</v>
      </c>
      <c r="BU8548" s="5" t="s">
        <v>13922</v>
      </c>
      <c r="BV8548" s="5" t="s">
        <v>865</v>
      </c>
      <c r="BW8548" s="5" t="s">
        <v>712</v>
      </c>
    </row>
    <row r="8549" spans="51:75" x14ac:dyDescent="0.3">
      <c r="AY8549" s="12" t="e">
        <f>VLOOKUP(C8549,#REF!, 2,FALSE)</f>
        <v>#REF!</v>
      </c>
      <c r="BM8549" s="5" t="s">
        <v>13923</v>
      </c>
      <c r="BN8549" s="5" t="s">
        <v>3261</v>
      </c>
      <c r="BO8549" s="5" t="s">
        <v>2100</v>
      </c>
      <c r="BU8549" s="5" t="s">
        <v>13923</v>
      </c>
      <c r="BV8549" s="5" t="s">
        <v>3261</v>
      </c>
      <c r="BW8549" s="5" t="s">
        <v>2100</v>
      </c>
    </row>
    <row r="8550" spans="51:75" x14ac:dyDescent="0.3">
      <c r="AY8550" s="12" t="e">
        <f>VLOOKUP(C8550,#REF!, 2,FALSE)</f>
        <v>#REF!</v>
      </c>
      <c r="BM8550" s="5" t="s">
        <v>13924</v>
      </c>
      <c r="BN8550" s="5" t="s">
        <v>3261</v>
      </c>
      <c r="BO8550" s="5" t="s">
        <v>695</v>
      </c>
      <c r="BU8550" s="5" t="s">
        <v>13924</v>
      </c>
      <c r="BV8550" s="5" t="s">
        <v>3261</v>
      </c>
      <c r="BW8550" s="5" t="s">
        <v>695</v>
      </c>
    </row>
    <row r="8551" spans="51:75" x14ac:dyDescent="0.3">
      <c r="AY8551" s="12" t="e">
        <f>VLOOKUP(C8551,#REF!, 2,FALSE)</f>
        <v>#REF!</v>
      </c>
      <c r="BM8551" s="5" t="s">
        <v>13925</v>
      </c>
      <c r="BN8551" s="5" t="s">
        <v>630</v>
      </c>
      <c r="BO8551" s="5" t="s">
        <v>2986</v>
      </c>
      <c r="BU8551" s="5" t="s">
        <v>13925</v>
      </c>
      <c r="BV8551" s="5" t="s">
        <v>630</v>
      </c>
      <c r="BW8551" s="5" t="s">
        <v>2986</v>
      </c>
    </row>
    <row r="8552" spans="51:75" x14ac:dyDescent="0.3">
      <c r="AY8552" s="12" t="e">
        <f>VLOOKUP(C8552,#REF!, 2,FALSE)</f>
        <v>#REF!</v>
      </c>
      <c r="BM8552" s="5" t="s">
        <v>13926</v>
      </c>
      <c r="BN8552" s="5" t="s">
        <v>17003</v>
      </c>
      <c r="BO8552" s="5" t="s">
        <v>2986</v>
      </c>
      <c r="BU8552" s="5" t="s">
        <v>13926</v>
      </c>
      <c r="BV8552" s="5" t="s">
        <v>17003</v>
      </c>
      <c r="BW8552" s="5" t="s">
        <v>2986</v>
      </c>
    </row>
    <row r="8553" spans="51:75" x14ac:dyDescent="0.3">
      <c r="AY8553" s="12" t="e">
        <f>VLOOKUP(C8553,#REF!, 2,FALSE)</f>
        <v>#REF!</v>
      </c>
      <c r="BM8553" s="5" t="s">
        <v>13927</v>
      </c>
      <c r="BN8553" s="5" t="s">
        <v>630</v>
      </c>
      <c r="BO8553" s="5" t="s">
        <v>2986</v>
      </c>
      <c r="BU8553" s="5" t="s">
        <v>13927</v>
      </c>
      <c r="BV8553" s="5" t="s">
        <v>630</v>
      </c>
      <c r="BW8553" s="5" t="s">
        <v>2986</v>
      </c>
    </row>
    <row r="8554" spans="51:75" x14ac:dyDescent="0.3">
      <c r="AY8554" s="12" t="e">
        <f>VLOOKUP(C8554,#REF!, 2,FALSE)</f>
        <v>#REF!</v>
      </c>
      <c r="BM8554" s="5" t="s">
        <v>13928</v>
      </c>
      <c r="BN8554" s="5" t="s">
        <v>642</v>
      </c>
      <c r="BO8554" s="5" t="s">
        <v>2986</v>
      </c>
      <c r="BU8554" s="5" t="s">
        <v>13928</v>
      </c>
      <c r="BV8554" s="5" t="s">
        <v>642</v>
      </c>
      <c r="BW8554" s="5" t="s">
        <v>2986</v>
      </c>
    </row>
    <row r="8555" spans="51:75" x14ac:dyDescent="0.3">
      <c r="AY8555" s="12" t="e">
        <f>VLOOKUP(C8555,#REF!, 2,FALSE)</f>
        <v>#REF!</v>
      </c>
      <c r="BM8555" s="5" t="s">
        <v>2442</v>
      </c>
      <c r="BN8555" s="5" t="s">
        <v>800</v>
      </c>
      <c r="BO8555" s="5" t="s">
        <v>13929</v>
      </c>
      <c r="BU8555" s="5" t="s">
        <v>2442</v>
      </c>
      <c r="BV8555" s="5" t="s">
        <v>800</v>
      </c>
      <c r="BW8555" s="5" t="s">
        <v>13929</v>
      </c>
    </row>
    <row r="8556" spans="51:75" x14ac:dyDescent="0.3">
      <c r="AY8556" s="12" t="e">
        <f>VLOOKUP(C8556,#REF!, 2,FALSE)</f>
        <v>#REF!</v>
      </c>
      <c r="BM8556" s="5" t="s">
        <v>13930</v>
      </c>
      <c r="BN8556" s="5" t="s">
        <v>800</v>
      </c>
      <c r="BO8556" s="5" t="s">
        <v>2986</v>
      </c>
      <c r="BU8556" s="5" t="s">
        <v>13930</v>
      </c>
      <c r="BV8556" s="5" t="s">
        <v>800</v>
      </c>
      <c r="BW8556" s="5" t="s">
        <v>2986</v>
      </c>
    </row>
    <row r="8557" spans="51:75" x14ac:dyDescent="0.3">
      <c r="AY8557" s="12" t="e">
        <f>VLOOKUP(C8557,#REF!, 2,FALSE)</f>
        <v>#REF!</v>
      </c>
      <c r="BM8557" s="5" t="s">
        <v>13931</v>
      </c>
      <c r="BN8557" s="5" t="s">
        <v>774</v>
      </c>
      <c r="BO8557" s="5" t="s">
        <v>2986</v>
      </c>
      <c r="BU8557" s="5" t="s">
        <v>13931</v>
      </c>
      <c r="BV8557" s="5" t="s">
        <v>774</v>
      </c>
      <c r="BW8557" s="5" t="s">
        <v>2986</v>
      </c>
    </row>
    <row r="8558" spans="51:75" x14ac:dyDescent="0.3">
      <c r="AY8558" s="12" t="e">
        <f>VLOOKUP(C8558,#REF!, 2,FALSE)</f>
        <v>#REF!</v>
      </c>
      <c r="BM8558" s="5" t="s">
        <v>2443</v>
      </c>
      <c r="BN8558" s="5" t="s">
        <v>17003</v>
      </c>
      <c r="BO8558" s="5" t="s">
        <v>2986</v>
      </c>
      <c r="BU8558" s="5" t="s">
        <v>2443</v>
      </c>
      <c r="BV8558" s="5" t="s">
        <v>17003</v>
      </c>
      <c r="BW8558" s="5" t="s">
        <v>2986</v>
      </c>
    </row>
    <row r="8559" spans="51:75" x14ac:dyDescent="0.3">
      <c r="AY8559" s="12" t="e">
        <f>VLOOKUP(C8559,#REF!, 2,FALSE)</f>
        <v>#REF!</v>
      </c>
      <c r="BM8559" s="5" t="s">
        <v>13932</v>
      </c>
      <c r="BN8559" s="5" t="s">
        <v>17003</v>
      </c>
      <c r="BO8559" s="5" t="s">
        <v>13933</v>
      </c>
      <c r="BU8559" s="5" t="s">
        <v>13932</v>
      </c>
      <c r="BV8559" s="5" t="s">
        <v>17003</v>
      </c>
      <c r="BW8559" s="5" t="s">
        <v>13933</v>
      </c>
    </row>
    <row r="8560" spans="51:75" x14ac:dyDescent="0.3">
      <c r="AY8560" s="12" t="e">
        <f>VLOOKUP(C8560,#REF!, 2,FALSE)</f>
        <v>#REF!</v>
      </c>
      <c r="BM8560" s="5" t="s">
        <v>2444</v>
      </c>
      <c r="BN8560" s="5" t="s">
        <v>844</v>
      </c>
      <c r="BO8560" s="5" t="s">
        <v>2986</v>
      </c>
      <c r="BU8560" s="5" t="s">
        <v>2444</v>
      </c>
      <c r="BV8560" s="5" t="s">
        <v>844</v>
      </c>
      <c r="BW8560" s="5" t="s">
        <v>2986</v>
      </c>
    </row>
    <row r="8561" spans="51:75" x14ac:dyDescent="0.3">
      <c r="AY8561" s="12" t="e">
        <f>VLOOKUP(C8561,#REF!, 2,FALSE)</f>
        <v>#REF!</v>
      </c>
      <c r="BM8561" s="5" t="s">
        <v>13934</v>
      </c>
      <c r="BN8561" s="5" t="s">
        <v>790</v>
      </c>
      <c r="BO8561" s="5" t="s">
        <v>2986</v>
      </c>
      <c r="BU8561" s="5" t="s">
        <v>13934</v>
      </c>
      <c r="BV8561" s="5" t="s">
        <v>790</v>
      </c>
      <c r="BW8561" s="5" t="s">
        <v>2986</v>
      </c>
    </row>
    <row r="8562" spans="51:75" x14ac:dyDescent="0.3">
      <c r="AY8562" s="12" t="e">
        <f>VLOOKUP(C8562,#REF!, 2,FALSE)</f>
        <v>#REF!</v>
      </c>
      <c r="BM8562" s="5" t="s">
        <v>13935</v>
      </c>
      <c r="BN8562" s="5" t="s">
        <v>1270</v>
      </c>
      <c r="BO8562" s="5" t="s">
        <v>2986</v>
      </c>
      <c r="BU8562" s="5" t="s">
        <v>13935</v>
      </c>
      <c r="BV8562" s="5" t="s">
        <v>1270</v>
      </c>
      <c r="BW8562" s="5" t="s">
        <v>2986</v>
      </c>
    </row>
    <row r="8563" spans="51:75" x14ac:dyDescent="0.3">
      <c r="AY8563" s="12" t="e">
        <f>VLOOKUP(C8563,#REF!, 2,FALSE)</f>
        <v>#REF!</v>
      </c>
      <c r="BM8563" s="5" t="s">
        <v>13936</v>
      </c>
      <c r="BN8563" s="5" t="s">
        <v>616</v>
      </c>
      <c r="BO8563" s="5" t="s">
        <v>2986</v>
      </c>
      <c r="BU8563" s="5" t="s">
        <v>13936</v>
      </c>
      <c r="BV8563" s="5" t="s">
        <v>616</v>
      </c>
      <c r="BW8563" s="5" t="s">
        <v>2986</v>
      </c>
    </row>
    <row r="8564" spans="51:75" x14ac:dyDescent="0.3">
      <c r="AY8564" s="12" t="e">
        <f>VLOOKUP(C8564,#REF!, 2,FALSE)</f>
        <v>#REF!</v>
      </c>
      <c r="BM8564" s="5" t="s">
        <v>13937</v>
      </c>
      <c r="BN8564" s="5" t="s">
        <v>621</v>
      </c>
      <c r="BO8564" s="5" t="s">
        <v>2986</v>
      </c>
      <c r="BU8564" s="5" t="s">
        <v>13937</v>
      </c>
      <c r="BV8564" s="5" t="s">
        <v>621</v>
      </c>
      <c r="BW8564" s="5" t="s">
        <v>2986</v>
      </c>
    </row>
    <row r="8565" spans="51:75" x14ac:dyDescent="0.3">
      <c r="AY8565" s="12" t="e">
        <f>VLOOKUP(C8565,#REF!, 2,FALSE)</f>
        <v>#REF!</v>
      </c>
      <c r="BM8565" s="5" t="s">
        <v>13938</v>
      </c>
      <c r="BN8565" s="5" t="s">
        <v>2986</v>
      </c>
      <c r="BO8565" s="5" t="s">
        <v>2986</v>
      </c>
      <c r="BU8565" s="5" t="s">
        <v>13938</v>
      </c>
      <c r="BV8565" s="5" t="s">
        <v>2986</v>
      </c>
      <c r="BW8565" s="5" t="s">
        <v>2986</v>
      </c>
    </row>
    <row r="8566" spans="51:75" x14ac:dyDescent="0.3">
      <c r="AY8566" s="12" t="e">
        <f>VLOOKUP(C8566,#REF!, 2,FALSE)</f>
        <v>#REF!</v>
      </c>
      <c r="BM8566" s="5" t="s">
        <v>13939</v>
      </c>
      <c r="BN8566" s="5" t="s">
        <v>17003</v>
      </c>
      <c r="BO8566" s="5" t="s">
        <v>2986</v>
      </c>
      <c r="BU8566" s="5" t="s">
        <v>13939</v>
      </c>
      <c r="BV8566" s="5" t="s">
        <v>17003</v>
      </c>
      <c r="BW8566" s="5" t="s">
        <v>2986</v>
      </c>
    </row>
    <row r="8567" spans="51:75" x14ac:dyDescent="0.3">
      <c r="AY8567" s="12" t="e">
        <f>VLOOKUP(C8567,#REF!, 2,FALSE)</f>
        <v>#REF!</v>
      </c>
      <c r="BM8567" s="5" t="s">
        <v>13940</v>
      </c>
      <c r="BN8567" s="5" t="s">
        <v>630</v>
      </c>
      <c r="BO8567" s="5" t="s">
        <v>2986</v>
      </c>
      <c r="BU8567" s="5" t="s">
        <v>13940</v>
      </c>
      <c r="BV8567" s="5" t="s">
        <v>630</v>
      </c>
      <c r="BW8567" s="5" t="s">
        <v>2986</v>
      </c>
    </row>
    <row r="8568" spans="51:75" x14ac:dyDescent="0.3">
      <c r="AY8568" s="12" t="e">
        <f>VLOOKUP(C8568,#REF!, 2,FALSE)</f>
        <v>#REF!</v>
      </c>
      <c r="BM8568" s="5" t="s">
        <v>2445</v>
      </c>
      <c r="BN8568" s="5" t="s">
        <v>805</v>
      </c>
      <c r="BO8568" s="5" t="s">
        <v>13941</v>
      </c>
      <c r="BU8568" s="5" t="s">
        <v>2445</v>
      </c>
      <c r="BV8568" s="5" t="s">
        <v>805</v>
      </c>
      <c r="BW8568" s="5" t="s">
        <v>13941</v>
      </c>
    </row>
    <row r="8569" spans="51:75" x14ac:dyDescent="0.3">
      <c r="AY8569" s="12" t="e">
        <f>VLOOKUP(C8569,#REF!, 2,FALSE)</f>
        <v>#REF!</v>
      </c>
      <c r="BM8569" s="5" t="s">
        <v>2446</v>
      </c>
      <c r="BN8569" s="5" t="s">
        <v>642</v>
      </c>
      <c r="BO8569" s="5" t="s">
        <v>2363</v>
      </c>
      <c r="BU8569" s="5" t="s">
        <v>2446</v>
      </c>
      <c r="BV8569" s="5" t="s">
        <v>642</v>
      </c>
      <c r="BW8569" s="5" t="s">
        <v>2363</v>
      </c>
    </row>
    <row r="8570" spans="51:75" x14ac:dyDescent="0.3">
      <c r="AY8570" s="12" t="e">
        <f>VLOOKUP(C8570,#REF!, 2,FALSE)</f>
        <v>#REF!</v>
      </c>
      <c r="BM8570" s="5" t="s">
        <v>13942</v>
      </c>
      <c r="BN8570" s="5" t="s">
        <v>664</v>
      </c>
      <c r="BO8570" s="5" t="s">
        <v>5524</v>
      </c>
      <c r="BU8570" s="5" t="s">
        <v>13942</v>
      </c>
      <c r="BV8570" s="5" t="s">
        <v>664</v>
      </c>
      <c r="BW8570" s="5" t="s">
        <v>5524</v>
      </c>
    </row>
    <row r="8571" spans="51:75" x14ac:dyDescent="0.3">
      <c r="AY8571" s="12" t="e">
        <f>VLOOKUP(C8571,#REF!, 2,FALSE)</f>
        <v>#REF!</v>
      </c>
      <c r="BM8571" s="5" t="s">
        <v>2447</v>
      </c>
      <c r="BN8571" s="5" t="s">
        <v>664</v>
      </c>
      <c r="BO8571" s="5" t="s">
        <v>2986</v>
      </c>
      <c r="BU8571" s="5" t="s">
        <v>2447</v>
      </c>
      <c r="BV8571" s="5" t="s">
        <v>664</v>
      </c>
      <c r="BW8571" s="5" t="s">
        <v>2986</v>
      </c>
    </row>
    <row r="8572" spans="51:75" x14ac:dyDescent="0.3">
      <c r="AY8572" s="12" t="e">
        <f>VLOOKUP(C8572,#REF!, 2,FALSE)</f>
        <v>#REF!</v>
      </c>
      <c r="BM8572" s="5" t="s">
        <v>13943</v>
      </c>
      <c r="BN8572" s="5" t="s">
        <v>2986</v>
      </c>
      <c r="BO8572" s="5" t="s">
        <v>2986</v>
      </c>
      <c r="BU8572" s="5" t="s">
        <v>13943</v>
      </c>
      <c r="BV8572" s="5" t="s">
        <v>2986</v>
      </c>
      <c r="BW8572" s="5" t="s">
        <v>2986</v>
      </c>
    </row>
    <row r="8573" spans="51:75" x14ac:dyDescent="0.3">
      <c r="AY8573" s="12" t="e">
        <f>VLOOKUP(C8573,#REF!, 2,FALSE)</f>
        <v>#REF!</v>
      </c>
      <c r="BM8573" s="5" t="s">
        <v>13944</v>
      </c>
      <c r="BN8573" s="5" t="s">
        <v>2986</v>
      </c>
      <c r="BO8573" s="5" t="s">
        <v>2986</v>
      </c>
      <c r="BU8573" s="5" t="s">
        <v>13944</v>
      </c>
      <c r="BV8573" s="5" t="s">
        <v>2986</v>
      </c>
      <c r="BW8573" s="5" t="s">
        <v>2986</v>
      </c>
    </row>
    <row r="8574" spans="51:75" x14ac:dyDescent="0.3">
      <c r="AY8574" s="12" t="e">
        <f>VLOOKUP(C8574,#REF!, 2,FALSE)</f>
        <v>#REF!</v>
      </c>
      <c r="BM8574" s="5" t="s">
        <v>13945</v>
      </c>
      <c r="BN8574" s="5" t="s">
        <v>2986</v>
      </c>
      <c r="BO8574" s="5" t="s">
        <v>2986</v>
      </c>
      <c r="BU8574" s="5" t="s">
        <v>13945</v>
      </c>
      <c r="BV8574" s="5" t="s">
        <v>2986</v>
      </c>
      <c r="BW8574" s="5" t="s">
        <v>2986</v>
      </c>
    </row>
    <row r="8575" spans="51:75" x14ac:dyDescent="0.3">
      <c r="AY8575" s="12" t="e">
        <f>VLOOKUP(C8575,#REF!, 2,FALSE)</f>
        <v>#REF!</v>
      </c>
      <c r="BM8575" s="5" t="s">
        <v>13946</v>
      </c>
      <c r="BN8575" s="5" t="s">
        <v>17000</v>
      </c>
      <c r="BO8575" s="5" t="s">
        <v>13947</v>
      </c>
      <c r="BU8575" s="5" t="s">
        <v>13946</v>
      </c>
      <c r="BV8575" s="5" t="s">
        <v>17000</v>
      </c>
      <c r="BW8575" s="5" t="s">
        <v>13947</v>
      </c>
    </row>
    <row r="8576" spans="51:75" x14ac:dyDescent="0.3">
      <c r="AY8576" s="12" t="e">
        <f>VLOOKUP(C8576,#REF!, 2,FALSE)</f>
        <v>#REF!</v>
      </c>
      <c r="BM8576" s="5" t="s">
        <v>13948</v>
      </c>
      <c r="BN8576" s="5" t="s">
        <v>615</v>
      </c>
      <c r="BO8576" s="5" t="s">
        <v>12421</v>
      </c>
      <c r="BU8576" s="5" t="s">
        <v>13948</v>
      </c>
      <c r="BV8576" s="5" t="s">
        <v>615</v>
      </c>
      <c r="BW8576" s="5" t="s">
        <v>12421</v>
      </c>
    </row>
    <row r="8577" spans="51:75" x14ac:dyDescent="0.3">
      <c r="AY8577" s="12" t="e">
        <f>VLOOKUP(C8577,#REF!, 2,FALSE)</f>
        <v>#REF!</v>
      </c>
      <c r="BM8577" s="5" t="s">
        <v>13949</v>
      </c>
      <c r="BN8577" s="5" t="s">
        <v>639</v>
      </c>
      <c r="BO8577" s="5" t="s">
        <v>1071</v>
      </c>
      <c r="BU8577" s="5" t="s">
        <v>13949</v>
      </c>
      <c r="BV8577" s="5" t="s">
        <v>639</v>
      </c>
      <c r="BW8577" s="5" t="s">
        <v>1071</v>
      </c>
    </row>
    <row r="8578" spans="51:75" x14ac:dyDescent="0.3">
      <c r="AY8578" s="12" t="e">
        <f>VLOOKUP(C8578,#REF!, 2,FALSE)</f>
        <v>#REF!</v>
      </c>
      <c r="BM8578" s="5" t="s">
        <v>13950</v>
      </c>
      <c r="BN8578" s="5" t="s">
        <v>703</v>
      </c>
      <c r="BO8578" s="5" t="s">
        <v>2986</v>
      </c>
      <c r="BU8578" s="5" t="s">
        <v>13950</v>
      </c>
      <c r="BV8578" s="5" t="s">
        <v>703</v>
      </c>
      <c r="BW8578" s="5" t="s">
        <v>2986</v>
      </c>
    </row>
    <row r="8579" spans="51:75" x14ac:dyDescent="0.3">
      <c r="AY8579" s="12" t="e">
        <f>VLOOKUP(C8579,#REF!, 2,FALSE)</f>
        <v>#REF!</v>
      </c>
      <c r="BM8579" s="5" t="s">
        <v>13951</v>
      </c>
      <c r="BN8579" s="5" t="s">
        <v>2986</v>
      </c>
      <c r="BO8579" s="5" t="s">
        <v>2986</v>
      </c>
      <c r="BU8579" s="5" t="s">
        <v>13951</v>
      </c>
      <c r="BV8579" s="5" t="s">
        <v>2986</v>
      </c>
      <c r="BW8579" s="5" t="s">
        <v>2986</v>
      </c>
    </row>
    <row r="8580" spans="51:75" x14ac:dyDescent="0.3">
      <c r="AY8580" s="12" t="e">
        <f>VLOOKUP(C8580,#REF!, 2,FALSE)</f>
        <v>#REF!</v>
      </c>
      <c r="BM8580" s="5" t="s">
        <v>13952</v>
      </c>
      <c r="BN8580" s="5" t="s">
        <v>3010</v>
      </c>
      <c r="BO8580" s="5" t="s">
        <v>5980</v>
      </c>
      <c r="BU8580" s="5" t="s">
        <v>13952</v>
      </c>
      <c r="BV8580" s="5" t="s">
        <v>3010</v>
      </c>
      <c r="BW8580" s="5" t="s">
        <v>5980</v>
      </c>
    </row>
    <row r="8581" spans="51:75" x14ac:dyDescent="0.3">
      <c r="AY8581" s="12" t="e">
        <f>VLOOKUP(C8581,#REF!, 2,FALSE)</f>
        <v>#REF!</v>
      </c>
      <c r="BM8581" s="5" t="s">
        <v>196</v>
      </c>
      <c r="BN8581" s="5" t="s">
        <v>699</v>
      </c>
      <c r="BO8581" s="5" t="s">
        <v>13953</v>
      </c>
      <c r="BU8581" s="5" t="s">
        <v>196</v>
      </c>
      <c r="BV8581" s="5" t="s">
        <v>699</v>
      </c>
      <c r="BW8581" s="5" t="s">
        <v>13953</v>
      </c>
    </row>
    <row r="8582" spans="51:75" x14ac:dyDescent="0.3">
      <c r="AY8582" s="12" t="e">
        <f>VLOOKUP(C8582,#REF!, 2,FALSE)</f>
        <v>#REF!</v>
      </c>
      <c r="BM8582" s="5" t="s">
        <v>13954</v>
      </c>
      <c r="BN8582" s="5" t="s">
        <v>722</v>
      </c>
      <c r="BO8582" s="5" t="s">
        <v>941</v>
      </c>
      <c r="BU8582" s="5" t="s">
        <v>13954</v>
      </c>
      <c r="BV8582" s="5" t="s">
        <v>722</v>
      </c>
      <c r="BW8582" s="5" t="s">
        <v>941</v>
      </c>
    </row>
    <row r="8583" spans="51:75" x14ac:dyDescent="0.3">
      <c r="AY8583" s="12" t="e">
        <f>VLOOKUP(C8583,#REF!, 2,FALSE)</f>
        <v>#REF!</v>
      </c>
      <c r="BM8583" s="5" t="s">
        <v>13955</v>
      </c>
      <c r="BN8583" s="5" t="s">
        <v>2892</v>
      </c>
      <c r="BO8583" s="5" t="s">
        <v>2986</v>
      </c>
      <c r="BU8583" s="5" t="s">
        <v>13955</v>
      </c>
      <c r="BV8583" s="5" t="s">
        <v>2892</v>
      </c>
      <c r="BW8583" s="5" t="s">
        <v>2986</v>
      </c>
    </row>
    <row r="8584" spans="51:75" x14ac:dyDescent="0.3">
      <c r="AY8584" s="12" t="e">
        <f>VLOOKUP(C8584,#REF!, 2,FALSE)</f>
        <v>#REF!</v>
      </c>
      <c r="BM8584" s="5" t="s">
        <v>13956</v>
      </c>
      <c r="BN8584" s="5" t="s">
        <v>1272</v>
      </c>
      <c r="BO8584" s="5" t="s">
        <v>2986</v>
      </c>
      <c r="BU8584" s="5" t="s">
        <v>13956</v>
      </c>
      <c r="BV8584" s="5" t="s">
        <v>1272</v>
      </c>
      <c r="BW8584" s="5" t="s">
        <v>2986</v>
      </c>
    </row>
    <row r="8585" spans="51:75" x14ac:dyDescent="0.3">
      <c r="AY8585" s="12" t="e">
        <f>VLOOKUP(C8585,#REF!, 2,FALSE)</f>
        <v>#REF!</v>
      </c>
      <c r="BM8585" s="5" t="s">
        <v>13957</v>
      </c>
      <c r="BN8585" s="5" t="s">
        <v>1142</v>
      </c>
      <c r="BO8585" s="5" t="s">
        <v>13958</v>
      </c>
      <c r="BU8585" s="5" t="s">
        <v>13957</v>
      </c>
      <c r="BV8585" s="5" t="s">
        <v>1142</v>
      </c>
      <c r="BW8585" s="5" t="s">
        <v>13958</v>
      </c>
    </row>
    <row r="8586" spans="51:75" x14ac:dyDescent="0.3">
      <c r="AY8586" s="12" t="e">
        <f>VLOOKUP(C8586,#REF!, 2,FALSE)</f>
        <v>#REF!</v>
      </c>
      <c r="BM8586" s="5" t="s">
        <v>13959</v>
      </c>
      <c r="BN8586" s="5" t="s">
        <v>17000</v>
      </c>
      <c r="BO8586" s="5" t="s">
        <v>13960</v>
      </c>
      <c r="BU8586" s="5" t="s">
        <v>13959</v>
      </c>
      <c r="BV8586" s="5" t="s">
        <v>17000</v>
      </c>
      <c r="BW8586" s="5" t="s">
        <v>13960</v>
      </c>
    </row>
    <row r="8587" spans="51:75" x14ac:dyDescent="0.3">
      <c r="AY8587" s="12" t="e">
        <f>VLOOKUP(C8587,#REF!, 2,FALSE)</f>
        <v>#REF!</v>
      </c>
      <c r="BM8587" s="5" t="s">
        <v>13961</v>
      </c>
      <c r="BN8587" s="5" t="s">
        <v>1448</v>
      </c>
      <c r="BO8587" s="5" t="s">
        <v>13962</v>
      </c>
      <c r="BU8587" s="5" t="s">
        <v>13961</v>
      </c>
      <c r="BV8587" s="5" t="s">
        <v>1448</v>
      </c>
      <c r="BW8587" s="5" t="s">
        <v>13962</v>
      </c>
    </row>
    <row r="8588" spans="51:75" x14ac:dyDescent="0.3">
      <c r="AY8588" s="12" t="e">
        <f>VLOOKUP(C8588,#REF!, 2,FALSE)</f>
        <v>#REF!</v>
      </c>
      <c r="BM8588" s="5" t="s">
        <v>13963</v>
      </c>
      <c r="BN8588" s="5" t="s">
        <v>2986</v>
      </c>
      <c r="BO8588" s="5" t="s">
        <v>10349</v>
      </c>
      <c r="BU8588" s="5" t="s">
        <v>13963</v>
      </c>
      <c r="BV8588" s="5" t="s">
        <v>2986</v>
      </c>
      <c r="BW8588" s="5" t="s">
        <v>10349</v>
      </c>
    </row>
    <row r="8589" spans="51:75" x14ac:dyDescent="0.3">
      <c r="AY8589" s="12" t="e">
        <f>VLOOKUP(C8589,#REF!, 2,FALSE)</f>
        <v>#REF!</v>
      </c>
      <c r="BM8589" s="5" t="s">
        <v>13964</v>
      </c>
      <c r="BN8589" s="5" t="s">
        <v>2986</v>
      </c>
      <c r="BO8589" s="5" t="s">
        <v>13966</v>
      </c>
      <c r="BU8589" s="5" t="s">
        <v>13964</v>
      </c>
      <c r="BV8589" s="5" t="s">
        <v>2986</v>
      </c>
      <c r="BW8589" s="5" t="s">
        <v>13966</v>
      </c>
    </row>
    <row r="8590" spans="51:75" x14ac:dyDescent="0.3">
      <c r="AY8590" s="12" t="e">
        <f>VLOOKUP(C8590,#REF!, 2,FALSE)</f>
        <v>#REF!</v>
      </c>
      <c r="BM8590" s="5" t="s">
        <v>13967</v>
      </c>
      <c r="BN8590" s="5" t="s">
        <v>2986</v>
      </c>
      <c r="BO8590" s="5" t="s">
        <v>1526</v>
      </c>
      <c r="BU8590" s="5" t="s">
        <v>13967</v>
      </c>
      <c r="BV8590" s="5" t="s">
        <v>2986</v>
      </c>
      <c r="BW8590" s="5" t="s">
        <v>1526</v>
      </c>
    </row>
    <row r="8591" spans="51:75" x14ac:dyDescent="0.3">
      <c r="AY8591" s="12" t="e">
        <f>VLOOKUP(C8591,#REF!, 2,FALSE)</f>
        <v>#REF!</v>
      </c>
      <c r="BM8591" s="5" t="s">
        <v>13968</v>
      </c>
      <c r="BN8591" s="5" t="s">
        <v>997</v>
      </c>
      <c r="BO8591" s="5" t="s">
        <v>8388</v>
      </c>
      <c r="BU8591" s="5" t="s">
        <v>13968</v>
      </c>
      <c r="BV8591" s="5" t="s">
        <v>997</v>
      </c>
      <c r="BW8591" s="5" t="s">
        <v>8388</v>
      </c>
    </row>
    <row r="8592" spans="51:75" x14ac:dyDescent="0.3">
      <c r="AY8592" s="12" t="e">
        <f>VLOOKUP(C8592,#REF!, 2,FALSE)</f>
        <v>#REF!</v>
      </c>
      <c r="BM8592" s="5" t="s">
        <v>13969</v>
      </c>
      <c r="BN8592" s="5" t="s">
        <v>813</v>
      </c>
      <c r="BO8592" s="5" t="s">
        <v>13970</v>
      </c>
      <c r="BU8592" s="5" t="s">
        <v>13969</v>
      </c>
      <c r="BV8592" s="5" t="s">
        <v>813</v>
      </c>
      <c r="BW8592" s="5" t="s">
        <v>13970</v>
      </c>
    </row>
    <row r="8593" spans="51:75" x14ac:dyDescent="0.3">
      <c r="AY8593" s="12" t="e">
        <f>VLOOKUP(C8593,#REF!, 2,FALSE)</f>
        <v>#REF!</v>
      </c>
      <c r="BM8593" s="5" t="s">
        <v>13971</v>
      </c>
      <c r="BN8593" s="5" t="s">
        <v>813</v>
      </c>
      <c r="BO8593" s="5" t="s">
        <v>4838</v>
      </c>
      <c r="BU8593" s="5" t="s">
        <v>13971</v>
      </c>
      <c r="BV8593" s="5" t="s">
        <v>813</v>
      </c>
      <c r="BW8593" s="5" t="s">
        <v>4838</v>
      </c>
    </row>
    <row r="8594" spans="51:75" x14ac:dyDescent="0.3">
      <c r="AY8594" s="12" t="e">
        <f>VLOOKUP(C8594,#REF!, 2,FALSE)</f>
        <v>#REF!</v>
      </c>
      <c r="BM8594" s="5" t="s">
        <v>13973</v>
      </c>
      <c r="BN8594" s="5" t="s">
        <v>17000</v>
      </c>
      <c r="BO8594" s="5" t="s">
        <v>4353</v>
      </c>
      <c r="BU8594" s="5" t="s">
        <v>13973</v>
      </c>
      <c r="BV8594" s="5" t="s">
        <v>17000</v>
      </c>
      <c r="BW8594" s="5" t="s">
        <v>4353</v>
      </c>
    </row>
    <row r="8595" spans="51:75" x14ac:dyDescent="0.3">
      <c r="AY8595" s="12" t="e">
        <f>VLOOKUP(C8595,#REF!, 2,FALSE)</f>
        <v>#REF!</v>
      </c>
      <c r="BM8595" s="5" t="s">
        <v>13974</v>
      </c>
      <c r="BN8595" s="5" t="s">
        <v>915</v>
      </c>
      <c r="BO8595" s="5" t="s">
        <v>1071</v>
      </c>
      <c r="BU8595" s="5" t="s">
        <v>13974</v>
      </c>
      <c r="BV8595" s="5" t="s">
        <v>915</v>
      </c>
      <c r="BW8595" s="5" t="s">
        <v>1071</v>
      </c>
    </row>
    <row r="8596" spans="51:75" x14ac:dyDescent="0.3">
      <c r="AY8596" s="12" t="e">
        <f>VLOOKUP(C8596,#REF!, 2,FALSE)</f>
        <v>#REF!</v>
      </c>
      <c r="BM8596" s="5" t="s">
        <v>13975</v>
      </c>
      <c r="BN8596" s="5" t="s">
        <v>621</v>
      </c>
      <c r="BO8596" s="5" t="s">
        <v>2986</v>
      </c>
      <c r="BU8596" s="5" t="s">
        <v>13975</v>
      </c>
      <c r="BV8596" s="5" t="s">
        <v>621</v>
      </c>
      <c r="BW8596" s="5" t="s">
        <v>2986</v>
      </c>
    </row>
    <row r="8597" spans="51:75" x14ac:dyDescent="0.3">
      <c r="AY8597" s="12" t="e">
        <f>VLOOKUP(C8597,#REF!, 2,FALSE)</f>
        <v>#REF!</v>
      </c>
      <c r="BM8597" s="5" t="s">
        <v>13976</v>
      </c>
      <c r="BN8597" s="5" t="s">
        <v>2986</v>
      </c>
      <c r="BO8597" s="5" t="s">
        <v>13977</v>
      </c>
      <c r="BU8597" s="5" t="s">
        <v>13976</v>
      </c>
      <c r="BV8597" s="5" t="s">
        <v>2986</v>
      </c>
      <c r="BW8597" s="5" t="s">
        <v>13977</v>
      </c>
    </row>
    <row r="8598" spans="51:75" x14ac:dyDescent="0.3">
      <c r="AY8598" s="12" t="e">
        <f>VLOOKUP(C8598,#REF!, 2,FALSE)</f>
        <v>#REF!</v>
      </c>
      <c r="BM8598" s="5" t="s">
        <v>13978</v>
      </c>
      <c r="BN8598" s="5" t="s">
        <v>2986</v>
      </c>
      <c r="BO8598" s="5" t="s">
        <v>7357</v>
      </c>
      <c r="BU8598" s="5" t="s">
        <v>13978</v>
      </c>
      <c r="BV8598" s="5" t="s">
        <v>2986</v>
      </c>
      <c r="BW8598" s="5" t="s">
        <v>7357</v>
      </c>
    </row>
    <row r="8599" spans="51:75" x14ac:dyDescent="0.3">
      <c r="AY8599" s="12" t="e">
        <f>VLOOKUP(C8599,#REF!, 2,FALSE)</f>
        <v>#REF!</v>
      </c>
      <c r="BM8599" s="5" t="s">
        <v>13979</v>
      </c>
      <c r="BN8599" s="5" t="s">
        <v>2986</v>
      </c>
      <c r="BO8599" s="5" t="s">
        <v>9006</v>
      </c>
      <c r="BU8599" s="5" t="s">
        <v>13979</v>
      </c>
      <c r="BV8599" s="5" t="s">
        <v>2986</v>
      </c>
      <c r="BW8599" s="5" t="s">
        <v>9006</v>
      </c>
    </row>
    <row r="8600" spans="51:75" x14ac:dyDescent="0.3">
      <c r="AY8600" s="12" t="e">
        <f>VLOOKUP(C8600,#REF!, 2,FALSE)</f>
        <v>#REF!</v>
      </c>
      <c r="BM8600" s="5" t="s">
        <v>13980</v>
      </c>
      <c r="BN8600" s="5" t="s">
        <v>1403</v>
      </c>
      <c r="BO8600" s="5" t="s">
        <v>8550</v>
      </c>
      <c r="BU8600" s="5" t="s">
        <v>13980</v>
      </c>
      <c r="BV8600" s="5" t="s">
        <v>1403</v>
      </c>
      <c r="BW8600" s="5" t="s">
        <v>8550</v>
      </c>
    </row>
    <row r="8601" spans="51:75" x14ac:dyDescent="0.3">
      <c r="AY8601" s="12" t="e">
        <f>VLOOKUP(C8601,#REF!, 2,FALSE)</f>
        <v>#REF!</v>
      </c>
      <c r="BM8601" s="5" t="s">
        <v>13981</v>
      </c>
      <c r="BN8601" s="5" t="s">
        <v>672</v>
      </c>
      <c r="BO8601" s="5" t="s">
        <v>13982</v>
      </c>
      <c r="BU8601" s="5" t="s">
        <v>13981</v>
      </c>
      <c r="BV8601" s="5" t="s">
        <v>672</v>
      </c>
      <c r="BW8601" s="5" t="s">
        <v>13982</v>
      </c>
    </row>
    <row r="8602" spans="51:75" x14ac:dyDescent="0.3">
      <c r="AY8602" s="12" t="e">
        <f>VLOOKUP(C8602,#REF!, 2,FALSE)</f>
        <v>#REF!</v>
      </c>
      <c r="BM8602" s="5" t="s">
        <v>13983</v>
      </c>
      <c r="BN8602" s="5" t="s">
        <v>665</v>
      </c>
      <c r="BO8602" s="5" t="s">
        <v>13984</v>
      </c>
      <c r="BU8602" s="5" t="s">
        <v>13983</v>
      </c>
      <c r="BV8602" s="5" t="s">
        <v>665</v>
      </c>
      <c r="BW8602" s="5" t="s">
        <v>13984</v>
      </c>
    </row>
    <row r="8603" spans="51:75" x14ac:dyDescent="0.3">
      <c r="AY8603" s="12" t="e">
        <f>VLOOKUP(C8603,#REF!, 2,FALSE)</f>
        <v>#REF!</v>
      </c>
      <c r="BM8603" s="5" t="s">
        <v>13985</v>
      </c>
      <c r="BN8603" s="5" t="s">
        <v>669</v>
      </c>
      <c r="BO8603" s="5" t="s">
        <v>13986</v>
      </c>
      <c r="BU8603" s="5" t="s">
        <v>13985</v>
      </c>
      <c r="BV8603" s="5" t="s">
        <v>669</v>
      </c>
      <c r="BW8603" s="5" t="s">
        <v>13986</v>
      </c>
    </row>
    <row r="8604" spans="51:75" x14ac:dyDescent="0.3">
      <c r="AY8604" s="12" t="e">
        <f>VLOOKUP(C8604,#REF!, 2,FALSE)</f>
        <v>#REF!</v>
      </c>
      <c r="BM8604" s="5" t="s">
        <v>13987</v>
      </c>
      <c r="BN8604" s="5" t="s">
        <v>1270</v>
      </c>
      <c r="BO8604" s="5" t="s">
        <v>1021</v>
      </c>
      <c r="BU8604" s="5" t="s">
        <v>13987</v>
      </c>
      <c r="BV8604" s="5" t="s">
        <v>1270</v>
      </c>
      <c r="BW8604" s="5" t="s">
        <v>1021</v>
      </c>
    </row>
    <row r="8605" spans="51:75" x14ac:dyDescent="0.3">
      <c r="AY8605" s="12" t="e">
        <f>VLOOKUP(C8605,#REF!, 2,FALSE)</f>
        <v>#REF!</v>
      </c>
      <c r="BM8605" s="5" t="s">
        <v>13988</v>
      </c>
      <c r="BN8605" s="5" t="s">
        <v>2986</v>
      </c>
      <c r="BO8605" s="5" t="s">
        <v>2986</v>
      </c>
      <c r="BU8605" s="5" t="s">
        <v>13988</v>
      </c>
      <c r="BV8605" s="5" t="s">
        <v>2986</v>
      </c>
      <c r="BW8605" s="5" t="s">
        <v>2986</v>
      </c>
    </row>
    <row r="8606" spans="51:75" x14ac:dyDescent="0.3">
      <c r="AY8606" s="12" t="e">
        <f>VLOOKUP(C8606,#REF!, 2,FALSE)</f>
        <v>#REF!</v>
      </c>
      <c r="BM8606" s="5" t="s">
        <v>13989</v>
      </c>
      <c r="BN8606" s="5" t="s">
        <v>3010</v>
      </c>
      <c r="BO8606" s="5" t="s">
        <v>2986</v>
      </c>
      <c r="BU8606" s="5" t="s">
        <v>13989</v>
      </c>
      <c r="BV8606" s="5" t="s">
        <v>3010</v>
      </c>
      <c r="BW8606" s="5" t="s">
        <v>2986</v>
      </c>
    </row>
    <row r="8607" spans="51:75" x14ac:dyDescent="0.3">
      <c r="AY8607" s="12" t="e">
        <f>VLOOKUP(C8607,#REF!, 2,FALSE)</f>
        <v>#REF!</v>
      </c>
      <c r="BM8607" s="5" t="s">
        <v>13990</v>
      </c>
      <c r="BN8607" s="5" t="s">
        <v>813</v>
      </c>
      <c r="BO8607" s="5" t="s">
        <v>13991</v>
      </c>
      <c r="BU8607" s="5" t="s">
        <v>13990</v>
      </c>
      <c r="BV8607" s="5" t="s">
        <v>813</v>
      </c>
      <c r="BW8607" s="5" t="s">
        <v>13991</v>
      </c>
    </row>
    <row r="8608" spans="51:75" x14ac:dyDescent="0.3">
      <c r="AY8608" s="12" t="e">
        <f>VLOOKUP(C8608,#REF!, 2,FALSE)</f>
        <v>#REF!</v>
      </c>
      <c r="BM8608" s="5" t="s">
        <v>13992</v>
      </c>
      <c r="BN8608" s="5" t="s">
        <v>1073</v>
      </c>
      <c r="BO8608" s="5" t="s">
        <v>3367</v>
      </c>
      <c r="BU8608" s="5" t="s">
        <v>13992</v>
      </c>
      <c r="BV8608" s="5" t="s">
        <v>1073</v>
      </c>
      <c r="BW8608" s="5" t="s">
        <v>3367</v>
      </c>
    </row>
    <row r="8609" spans="51:75" x14ac:dyDescent="0.3">
      <c r="AY8609" s="12" t="e">
        <f>VLOOKUP(C8609,#REF!, 2,FALSE)</f>
        <v>#REF!</v>
      </c>
      <c r="BM8609" s="5" t="s">
        <v>13993</v>
      </c>
      <c r="BN8609" s="5" t="s">
        <v>790</v>
      </c>
      <c r="BO8609" s="5" t="s">
        <v>2986</v>
      </c>
      <c r="BU8609" s="5" t="s">
        <v>13993</v>
      </c>
      <c r="BV8609" s="5" t="s">
        <v>790</v>
      </c>
      <c r="BW8609" s="5" t="s">
        <v>2986</v>
      </c>
    </row>
    <row r="8610" spans="51:75" x14ac:dyDescent="0.3">
      <c r="AY8610" s="12" t="e">
        <f>VLOOKUP(C8610,#REF!, 2,FALSE)</f>
        <v>#REF!</v>
      </c>
      <c r="BM8610" s="5" t="s">
        <v>13994</v>
      </c>
      <c r="BN8610" s="5" t="s">
        <v>3261</v>
      </c>
      <c r="BO8610" s="5" t="s">
        <v>13995</v>
      </c>
      <c r="BU8610" s="5" t="s">
        <v>13994</v>
      </c>
      <c r="BV8610" s="5" t="s">
        <v>3261</v>
      </c>
      <c r="BW8610" s="5" t="s">
        <v>13995</v>
      </c>
    </row>
    <row r="8611" spans="51:75" x14ac:dyDescent="0.3">
      <c r="AY8611" s="12" t="e">
        <f>VLOOKUP(C8611,#REF!, 2,FALSE)</f>
        <v>#REF!</v>
      </c>
      <c r="BM8611" s="5" t="s">
        <v>13996</v>
      </c>
      <c r="BN8611" s="5" t="s">
        <v>3261</v>
      </c>
      <c r="BO8611" s="5" t="s">
        <v>4813</v>
      </c>
      <c r="BU8611" s="5" t="s">
        <v>13996</v>
      </c>
      <c r="BV8611" s="5" t="s">
        <v>3261</v>
      </c>
      <c r="BW8611" s="5" t="s">
        <v>4813</v>
      </c>
    </row>
    <row r="8612" spans="51:75" x14ac:dyDescent="0.3">
      <c r="AY8612" s="12" t="e">
        <f>VLOOKUP(C8612,#REF!, 2,FALSE)</f>
        <v>#REF!</v>
      </c>
      <c r="BM8612" s="5" t="s">
        <v>13997</v>
      </c>
      <c r="BN8612" s="5" t="s">
        <v>2986</v>
      </c>
      <c r="BO8612" s="5" t="s">
        <v>10961</v>
      </c>
      <c r="BU8612" s="5" t="s">
        <v>13997</v>
      </c>
      <c r="BV8612" s="5" t="s">
        <v>2986</v>
      </c>
      <c r="BW8612" s="5" t="s">
        <v>10961</v>
      </c>
    </row>
    <row r="8613" spans="51:75" x14ac:dyDescent="0.3">
      <c r="AY8613" s="12" t="e">
        <f>VLOOKUP(C8613,#REF!, 2,FALSE)</f>
        <v>#REF!</v>
      </c>
      <c r="BM8613" s="5" t="s">
        <v>13998</v>
      </c>
      <c r="BN8613" s="5" t="s">
        <v>931</v>
      </c>
      <c r="BO8613" s="5" t="s">
        <v>1970</v>
      </c>
      <c r="BU8613" s="5" t="s">
        <v>13998</v>
      </c>
      <c r="BV8613" s="5" t="s">
        <v>931</v>
      </c>
      <c r="BW8613" s="5" t="s">
        <v>1970</v>
      </c>
    </row>
    <row r="8614" spans="51:75" x14ac:dyDescent="0.3">
      <c r="AY8614" s="12" t="e">
        <f>VLOOKUP(C8614,#REF!, 2,FALSE)</f>
        <v>#REF!</v>
      </c>
      <c r="BM8614" s="5" t="s">
        <v>13999</v>
      </c>
      <c r="BN8614" s="5" t="s">
        <v>2986</v>
      </c>
      <c r="BO8614" s="5" t="s">
        <v>2986</v>
      </c>
      <c r="BU8614" s="5" t="s">
        <v>13999</v>
      </c>
      <c r="BV8614" s="5" t="s">
        <v>2986</v>
      </c>
      <c r="BW8614" s="5" t="s">
        <v>2986</v>
      </c>
    </row>
    <row r="8615" spans="51:75" x14ac:dyDescent="0.3">
      <c r="AY8615" s="12" t="e">
        <f>VLOOKUP(C8615,#REF!, 2,FALSE)</f>
        <v>#REF!</v>
      </c>
      <c r="BM8615" s="5" t="s">
        <v>14000</v>
      </c>
      <c r="BN8615" s="5" t="s">
        <v>3050</v>
      </c>
      <c r="BO8615" s="5" t="s">
        <v>5394</v>
      </c>
      <c r="BU8615" s="5" t="s">
        <v>14000</v>
      </c>
      <c r="BV8615" s="5" t="s">
        <v>3050</v>
      </c>
      <c r="BW8615" s="5" t="s">
        <v>5394</v>
      </c>
    </row>
    <row r="8616" spans="51:75" x14ac:dyDescent="0.3">
      <c r="AY8616" s="12" t="e">
        <f>VLOOKUP(C8616,#REF!, 2,FALSE)</f>
        <v>#REF!</v>
      </c>
      <c r="BM8616" s="5" t="s">
        <v>14001</v>
      </c>
      <c r="BN8616" s="5" t="s">
        <v>2986</v>
      </c>
      <c r="BO8616" s="5" t="s">
        <v>2986</v>
      </c>
      <c r="BU8616" s="5" t="s">
        <v>14001</v>
      </c>
      <c r="BV8616" s="5" t="s">
        <v>2986</v>
      </c>
      <c r="BW8616" s="5" t="s">
        <v>2986</v>
      </c>
    </row>
    <row r="8617" spans="51:75" x14ac:dyDescent="0.3">
      <c r="AY8617" s="12" t="e">
        <f>VLOOKUP(C8617,#REF!, 2,FALSE)</f>
        <v>#REF!</v>
      </c>
      <c r="BM8617" s="5" t="s">
        <v>14002</v>
      </c>
      <c r="BN8617" s="5" t="s">
        <v>2986</v>
      </c>
      <c r="BO8617" s="5" t="s">
        <v>2986</v>
      </c>
      <c r="BU8617" s="5" t="s">
        <v>14002</v>
      </c>
      <c r="BV8617" s="5" t="s">
        <v>2986</v>
      </c>
      <c r="BW8617" s="5" t="s">
        <v>2986</v>
      </c>
    </row>
    <row r="8618" spans="51:75" x14ac:dyDescent="0.3">
      <c r="AY8618" s="12" t="e">
        <f>VLOOKUP(C8618,#REF!, 2,FALSE)</f>
        <v>#REF!</v>
      </c>
      <c r="BM8618" s="5" t="s">
        <v>14003</v>
      </c>
      <c r="BN8618" s="5" t="s">
        <v>660</v>
      </c>
      <c r="BO8618" s="5" t="s">
        <v>2098</v>
      </c>
      <c r="BU8618" s="5" t="s">
        <v>14003</v>
      </c>
      <c r="BV8618" s="5" t="s">
        <v>660</v>
      </c>
      <c r="BW8618" s="5" t="s">
        <v>2098</v>
      </c>
    </row>
    <row r="8619" spans="51:75" x14ac:dyDescent="0.3">
      <c r="AY8619" s="12" t="e">
        <f>VLOOKUP(C8619,#REF!, 2,FALSE)</f>
        <v>#REF!</v>
      </c>
      <c r="BM8619" s="5" t="s">
        <v>14004</v>
      </c>
      <c r="BN8619" s="5" t="s">
        <v>660</v>
      </c>
      <c r="BO8619" s="5" t="s">
        <v>1060</v>
      </c>
      <c r="BU8619" s="5" t="s">
        <v>14004</v>
      </c>
      <c r="BV8619" s="5" t="s">
        <v>660</v>
      </c>
      <c r="BW8619" s="5" t="s">
        <v>1060</v>
      </c>
    </row>
    <row r="8620" spans="51:75" x14ac:dyDescent="0.3">
      <c r="AY8620" s="12" t="e">
        <f>VLOOKUP(C8620,#REF!, 2,FALSE)</f>
        <v>#REF!</v>
      </c>
      <c r="BM8620" s="5" t="s">
        <v>188</v>
      </c>
      <c r="BN8620" s="5" t="s">
        <v>658</v>
      </c>
      <c r="BO8620" s="5" t="s">
        <v>4588</v>
      </c>
      <c r="BU8620" s="5" t="s">
        <v>188</v>
      </c>
      <c r="BV8620" s="5" t="s">
        <v>658</v>
      </c>
      <c r="BW8620" s="5" t="s">
        <v>4588</v>
      </c>
    </row>
    <row r="8621" spans="51:75" x14ac:dyDescent="0.3">
      <c r="AY8621" s="12" t="e">
        <f>VLOOKUP(C8621,#REF!, 2,FALSE)</f>
        <v>#REF!</v>
      </c>
      <c r="BM8621" s="5" t="s">
        <v>14005</v>
      </c>
      <c r="BN8621" s="5" t="s">
        <v>1448</v>
      </c>
      <c r="BO8621" s="5" t="s">
        <v>8516</v>
      </c>
      <c r="BU8621" s="5" t="s">
        <v>14005</v>
      </c>
      <c r="BV8621" s="5" t="s">
        <v>1448</v>
      </c>
      <c r="BW8621" s="5" t="s">
        <v>8516</v>
      </c>
    </row>
    <row r="8622" spans="51:75" x14ac:dyDescent="0.3">
      <c r="AY8622" s="12" t="e">
        <f>VLOOKUP(C8622,#REF!, 2,FALSE)</f>
        <v>#REF!</v>
      </c>
      <c r="BM8622" s="5" t="s">
        <v>14006</v>
      </c>
      <c r="BN8622" s="5" t="s">
        <v>2986</v>
      </c>
      <c r="BO8622" s="5" t="s">
        <v>8917</v>
      </c>
      <c r="BU8622" s="5" t="s">
        <v>14006</v>
      </c>
      <c r="BV8622" s="5" t="s">
        <v>2986</v>
      </c>
      <c r="BW8622" s="5" t="s">
        <v>8917</v>
      </c>
    </row>
    <row r="8623" spans="51:75" x14ac:dyDescent="0.3">
      <c r="AY8623" s="12" t="e">
        <f>VLOOKUP(C8623,#REF!, 2,FALSE)</f>
        <v>#REF!</v>
      </c>
      <c r="BM8623" s="5" t="s">
        <v>14007</v>
      </c>
      <c r="BN8623" s="5" t="s">
        <v>1844</v>
      </c>
      <c r="BO8623" s="5" t="s">
        <v>14008</v>
      </c>
      <c r="BU8623" s="5" t="s">
        <v>14007</v>
      </c>
      <c r="BV8623" s="5" t="s">
        <v>1844</v>
      </c>
      <c r="BW8623" s="5" t="s">
        <v>14008</v>
      </c>
    </row>
    <row r="8624" spans="51:75" x14ac:dyDescent="0.3">
      <c r="AY8624" s="12" t="e">
        <f>VLOOKUP(C8624,#REF!, 2,FALSE)</f>
        <v>#REF!</v>
      </c>
      <c r="BM8624" s="5" t="s">
        <v>14009</v>
      </c>
      <c r="BN8624" s="5" t="s">
        <v>665</v>
      </c>
      <c r="BO8624" s="5" t="s">
        <v>9244</v>
      </c>
      <c r="BU8624" s="5" t="s">
        <v>14009</v>
      </c>
      <c r="BV8624" s="5" t="s">
        <v>665</v>
      </c>
      <c r="BW8624" s="5" t="s">
        <v>9244</v>
      </c>
    </row>
    <row r="8625" spans="51:75" x14ac:dyDescent="0.3">
      <c r="AY8625" s="12" t="e">
        <f>VLOOKUP(C8625,#REF!, 2,FALSE)</f>
        <v>#REF!</v>
      </c>
      <c r="BM8625" s="5" t="s">
        <v>14010</v>
      </c>
      <c r="BN8625" s="5" t="s">
        <v>1403</v>
      </c>
      <c r="BO8625" s="5" t="s">
        <v>14011</v>
      </c>
      <c r="BU8625" s="5" t="s">
        <v>14010</v>
      </c>
      <c r="BV8625" s="5" t="s">
        <v>1403</v>
      </c>
      <c r="BW8625" s="5" t="s">
        <v>14011</v>
      </c>
    </row>
    <row r="8626" spans="51:75" x14ac:dyDescent="0.3">
      <c r="AY8626" s="12" t="e">
        <f>VLOOKUP(C8626,#REF!, 2,FALSE)</f>
        <v>#REF!</v>
      </c>
      <c r="BM8626" s="5" t="s">
        <v>14012</v>
      </c>
      <c r="BN8626" s="5" t="s">
        <v>844</v>
      </c>
      <c r="BO8626" s="5" t="s">
        <v>14013</v>
      </c>
      <c r="BU8626" s="5" t="s">
        <v>14012</v>
      </c>
      <c r="BV8626" s="5" t="s">
        <v>844</v>
      </c>
      <c r="BW8626" s="5" t="s">
        <v>14013</v>
      </c>
    </row>
    <row r="8627" spans="51:75" x14ac:dyDescent="0.3">
      <c r="AY8627" s="12" t="e">
        <f>VLOOKUP(C8627,#REF!, 2,FALSE)</f>
        <v>#REF!</v>
      </c>
      <c r="BM8627" s="5" t="s">
        <v>14014</v>
      </c>
      <c r="BN8627" s="5" t="s">
        <v>2986</v>
      </c>
      <c r="BO8627" s="5" t="s">
        <v>2986</v>
      </c>
      <c r="BU8627" s="5" t="s">
        <v>14014</v>
      </c>
      <c r="BV8627" s="5" t="s">
        <v>2986</v>
      </c>
      <c r="BW8627" s="5" t="s">
        <v>2986</v>
      </c>
    </row>
    <row r="8628" spans="51:75" x14ac:dyDescent="0.3">
      <c r="AY8628" s="12" t="e">
        <f>VLOOKUP(C8628,#REF!, 2,FALSE)</f>
        <v>#REF!</v>
      </c>
      <c r="BM8628" s="5" t="s">
        <v>14016</v>
      </c>
      <c r="BN8628" s="5" t="s">
        <v>2986</v>
      </c>
      <c r="BO8628" s="5" t="s">
        <v>2986</v>
      </c>
      <c r="BU8628" s="5" t="s">
        <v>14016</v>
      </c>
      <c r="BV8628" s="5" t="s">
        <v>2986</v>
      </c>
      <c r="BW8628" s="5" t="s">
        <v>2986</v>
      </c>
    </row>
    <row r="8629" spans="51:75" x14ac:dyDescent="0.3">
      <c r="AY8629" s="12" t="e">
        <f>VLOOKUP(C8629,#REF!, 2,FALSE)</f>
        <v>#REF!</v>
      </c>
      <c r="BM8629" s="5" t="s">
        <v>14017</v>
      </c>
      <c r="BN8629" s="5" t="s">
        <v>633</v>
      </c>
      <c r="BO8629" s="5" t="s">
        <v>2986</v>
      </c>
      <c r="BU8629" s="5" t="s">
        <v>14017</v>
      </c>
      <c r="BV8629" s="5" t="s">
        <v>633</v>
      </c>
      <c r="BW8629" s="5" t="s">
        <v>2986</v>
      </c>
    </row>
    <row r="8630" spans="51:75" x14ac:dyDescent="0.3">
      <c r="AY8630" s="12" t="e">
        <f>VLOOKUP(C8630,#REF!, 2,FALSE)</f>
        <v>#REF!</v>
      </c>
      <c r="BM8630" s="5" t="s">
        <v>14018</v>
      </c>
      <c r="BN8630" s="5" t="s">
        <v>2986</v>
      </c>
      <c r="BO8630" s="5" t="s">
        <v>14019</v>
      </c>
      <c r="BU8630" s="5" t="s">
        <v>14018</v>
      </c>
      <c r="BV8630" s="5" t="s">
        <v>2986</v>
      </c>
      <c r="BW8630" s="5" t="s">
        <v>14019</v>
      </c>
    </row>
    <row r="8631" spans="51:75" x14ac:dyDescent="0.3">
      <c r="AY8631" s="12" t="e">
        <f>VLOOKUP(C8631,#REF!, 2,FALSE)</f>
        <v>#REF!</v>
      </c>
      <c r="BM8631" s="5" t="s">
        <v>14020</v>
      </c>
      <c r="BN8631" s="5" t="s">
        <v>2986</v>
      </c>
      <c r="BO8631" s="5" t="s">
        <v>2986</v>
      </c>
      <c r="BU8631" s="5" t="s">
        <v>14020</v>
      </c>
      <c r="BV8631" s="5" t="s">
        <v>2986</v>
      </c>
      <c r="BW8631" s="5" t="s">
        <v>2986</v>
      </c>
    </row>
    <row r="8632" spans="51:75" x14ac:dyDescent="0.3">
      <c r="AY8632" s="12" t="e">
        <f>VLOOKUP(C8632,#REF!, 2,FALSE)</f>
        <v>#REF!</v>
      </c>
      <c r="BM8632" s="5" t="s">
        <v>14021</v>
      </c>
      <c r="BN8632" s="5" t="s">
        <v>2986</v>
      </c>
      <c r="BO8632" s="5" t="s">
        <v>14022</v>
      </c>
      <c r="BU8632" s="5" t="s">
        <v>14021</v>
      </c>
      <c r="BV8632" s="5" t="s">
        <v>2986</v>
      </c>
      <c r="BW8632" s="5" t="s">
        <v>14022</v>
      </c>
    </row>
    <row r="8633" spans="51:75" x14ac:dyDescent="0.3">
      <c r="AY8633" s="12" t="e">
        <f>VLOOKUP(C8633,#REF!, 2,FALSE)</f>
        <v>#REF!</v>
      </c>
      <c r="BM8633" s="5" t="s">
        <v>2451</v>
      </c>
      <c r="BN8633" s="5" t="s">
        <v>2454</v>
      </c>
      <c r="BO8633" s="5" t="s">
        <v>14023</v>
      </c>
      <c r="BU8633" s="5" t="s">
        <v>2451</v>
      </c>
      <c r="BV8633" s="5" t="s">
        <v>2454</v>
      </c>
      <c r="BW8633" s="5" t="s">
        <v>14023</v>
      </c>
    </row>
    <row r="8634" spans="51:75" x14ac:dyDescent="0.3">
      <c r="AY8634" s="12" t="e">
        <f>VLOOKUP(C8634,#REF!, 2,FALSE)</f>
        <v>#REF!</v>
      </c>
      <c r="BM8634" s="5" t="s">
        <v>2452</v>
      </c>
      <c r="BN8634" s="5" t="s">
        <v>2986</v>
      </c>
      <c r="BO8634" s="5" t="s">
        <v>8500</v>
      </c>
      <c r="BU8634" s="5" t="s">
        <v>2452</v>
      </c>
      <c r="BV8634" s="5" t="s">
        <v>2986</v>
      </c>
      <c r="BW8634" s="5" t="s">
        <v>8500</v>
      </c>
    </row>
    <row r="8635" spans="51:75" x14ac:dyDescent="0.3">
      <c r="AY8635" s="12" t="e">
        <f>VLOOKUP(C8635,#REF!, 2,FALSE)</f>
        <v>#REF!</v>
      </c>
      <c r="BM8635" s="5" t="s">
        <v>14025</v>
      </c>
      <c r="BN8635" s="5" t="s">
        <v>660</v>
      </c>
      <c r="BO8635" s="5" t="s">
        <v>12649</v>
      </c>
      <c r="BU8635" s="5" t="s">
        <v>14025</v>
      </c>
      <c r="BV8635" s="5" t="s">
        <v>660</v>
      </c>
      <c r="BW8635" s="5" t="s">
        <v>12649</v>
      </c>
    </row>
    <row r="8636" spans="51:75" x14ac:dyDescent="0.3">
      <c r="AY8636" s="12" t="e">
        <f>VLOOKUP(C8636,#REF!, 2,FALSE)</f>
        <v>#REF!</v>
      </c>
      <c r="BM8636" s="5" t="s">
        <v>14026</v>
      </c>
      <c r="BN8636" s="5" t="s">
        <v>781</v>
      </c>
      <c r="BO8636" s="5" t="s">
        <v>4430</v>
      </c>
      <c r="BU8636" s="5" t="s">
        <v>14026</v>
      </c>
      <c r="BV8636" s="5" t="s">
        <v>781</v>
      </c>
      <c r="BW8636" s="5" t="s">
        <v>4430</v>
      </c>
    </row>
    <row r="8637" spans="51:75" x14ac:dyDescent="0.3">
      <c r="AY8637" s="12" t="e">
        <f>VLOOKUP(C8637,#REF!, 2,FALSE)</f>
        <v>#REF!</v>
      </c>
      <c r="BM8637" s="5" t="s">
        <v>14027</v>
      </c>
      <c r="BN8637" s="5" t="s">
        <v>806</v>
      </c>
      <c r="BO8637" s="5" t="s">
        <v>2650</v>
      </c>
      <c r="BU8637" s="5" t="s">
        <v>14027</v>
      </c>
      <c r="BV8637" s="5" t="s">
        <v>806</v>
      </c>
      <c r="BW8637" s="5" t="s">
        <v>2650</v>
      </c>
    </row>
    <row r="8638" spans="51:75" x14ac:dyDescent="0.3">
      <c r="AY8638" s="12" t="e">
        <f>VLOOKUP(C8638,#REF!, 2,FALSE)</f>
        <v>#REF!</v>
      </c>
      <c r="BM8638" s="5" t="s">
        <v>14028</v>
      </c>
      <c r="BN8638" s="5" t="s">
        <v>2986</v>
      </c>
      <c r="BO8638" s="5" t="s">
        <v>3434</v>
      </c>
      <c r="BU8638" s="5" t="s">
        <v>14028</v>
      </c>
      <c r="BV8638" s="5" t="s">
        <v>2986</v>
      </c>
      <c r="BW8638" s="5" t="s">
        <v>3434</v>
      </c>
    </row>
    <row r="8639" spans="51:75" x14ac:dyDescent="0.3">
      <c r="AY8639" s="12" t="e">
        <f>VLOOKUP(C8639,#REF!, 2,FALSE)</f>
        <v>#REF!</v>
      </c>
      <c r="BM8639" s="5" t="s">
        <v>14029</v>
      </c>
      <c r="BN8639" s="5" t="s">
        <v>2986</v>
      </c>
      <c r="BO8639" s="5" t="s">
        <v>2986</v>
      </c>
      <c r="BU8639" s="5" t="s">
        <v>14029</v>
      </c>
      <c r="BV8639" s="5" t="s">
        <v>2986</v>
      </c>
      <c r="BW8639" s="5" t="s">
        <v>2986</v>
      </c>
    </row>
    <row r="8640" spans="51:75" x14ac:dyDescent="0.3">
      <c r="AY8640" s="12" t="e">
        <f>VLOOKUP(C8640,#REF!, 2,FALSE)</f>
        <v>#REF!</v>
      </c>
      <c r="BM8640" s="5" t="s">
        <v>14030</v>
      </c>
      <c r="BN8640" s="5" t="s">
        <v>14031</v>
      </c>
      <c r="BO8640" s="5" t="s">
        <v>1065</v>
      </c>
      <c r="BU8640" s="5" t="s">
        <v>14030</v>
      </c>
      <c r="BV8640" s="5" t="s">
        <v>14031</v>
      </c>
      <c r="BW8640" s="5" t="s">
        <v>1065</v>
      </c>
    </row>
    <row r="8641" spans="51:75" x14ac:dyDescent="0.3">
      <c r="AY8641" s="12" t="e">
        <f>VLOOKUP(C8641,#REF!, 2,FALSE)</f>
        <v>#REF!</v>
      </c>
      <c r="BM8641" s="5" t="s">
        <v>2456</v>
      </c>
      <c r="BN8641" s="5" t="s">
        <v>1272</v>
      </c>
      <c r="BO8641" s="5" t="s">
        <v>2941</v>
      </c>
      <c r="BU8641" s="5" t="s">
        <v>2456</v>
      </c>
      <c r="BV8641" s="5" t="s">
        <v>1272</v>
      </c>
      <c r="BW8641" s="5" t="s">
        <v>2941</v>
      </c>
    </row>
    <row r="8642" spans="51:75" x14ac:dyDescent="0.3">
      <c r="AY8642" s="12" t="e">
        <f>VLOOKUP(C8642,#REF!, 2,FALSE)</f>
        <v>#REF!</v>
      </c>
      <c r="BM8642" s="5" t="s">
        <v>14032</v>
      </c>
      <c r="BN8642" s="5" t="s">
        <v>17000</v>
      </c>
      <c r="BO8642" s="5" t="s">
        <v>4838</v>
      </c>
      <c r="BU8642" s="5" t="s">
        <v>14032</v>
      </c>
      <c r="BV8642" s="5" t="s">
        <v>17000</v>
      </c>
      <c r="BW8642" s="5" t="s">
        <v>4838</v>
      </c>
    </row>
    <row r="8643" spans="51:75" x14ac:dyDescent="0.3">
      <c r="AY8643" s="12" t="e">
        <f>VLOOKUP(C8643,#REF!, 2,FALSE)</f>
        <v>#REF!</v>
      </c>
      <c r="BM8643" s="5" t="s">
        <v>14033</v>
      </c>
      <c r="BN8643" s="5" t="s">
        <v>2986</v>
      </c>
      <c r="BO8643" s="5" t="s">
        <v>14034</v>
      </c>
      <c r="BU8643" s="5" t="s">
        <v>14033</v>
      </c>
      <c r="BV8643" s="5" t="s">
        <v>2986</v>
      </c>
      <c r="BW8643" s="5" t="s">
        <v>14034</v>
      </c>
    </row>
    <row r="8644" spans="51:75" x14ac:dyDescent="0.3">
      <c r="AY8644" s="12" t="e">
        <f>VLOOKUP(C8644,#REF!, 2,FALSE)</f>
        <v>#REF!</v>
      </c>
      <c r="BM8644" s="5" t="s">
        <v>14035</v>
      </c>
      <c r="BN8644" s="5" t="s">
        <v>781</v>
      </c>
      <c r="BO8644" s="5" t="s">
        <v>2986</v>
      </c>
      <c r="BU8644" s="5" t="s">
        <v>14035</v>
      </c>
      <c r="BV8644" s="5" t="s">
        <v>781</v>
      </c>
      <c r="BW8644" s="5" t="s">
        <v>2986</v>
      </c>
    </row>
    <row r="8645" spans="51:75" x14ac:dyDescent="0.3">
      <c r="AY8645" s="12" t="e">
        <f>VLOOKUP(C8645,#REF!, 2,FALSE)</f>
        <v>#REF!</v>
      </c>
      <c r="BM8645" s="5" t="s">
        <v>217</v>
      </c>
      <c r="BN8645" s="5" t="s">
        <v>790</v>
      </c>
      <c r="BO8645" s="5" t="s">
        <v>2986</v>
      </c>
      <c r="BU8645" s="5" t="s">
        <v>217</v>
      </c>
      <c r="BV8645" s="5" t="s">
        <v>790</v>
      </c>
      <c r="BW8645" s="5" t="s">
        <v>2986</v>
      </c>
    </row>
    <row r="8646" spans="51:75" x14ac:dyDescent="0.3">
      <c r="AY8646" s="12" t="e">
        <f>VLOOKUP(C8646,#REF!, 2,FALSE)</f>
        <v>#REF!</v>
      </c>
      <c r="BM8646" s="5" t="s">
        <v>14036</v>
      </c>
      <c r="BN8646" s="5" t="s">
        <v>1142</v>
      </c>
      <c r="BO8646" s="5" t="s">
        <v>2986</v>
      </c>
      <c r="BU8646" s="5" t="s">
        <v>14036</v>
      </c>
      <c r="BV8646" s="5" t="s">
        <v>1142</v>
      </c>
      <c r="BW8646" s="5" t="s">
        <v>2986</v>
      </c>
    </row>
    <row r="8647" spans="51:75" x14ac:dyDescent="0.3">
      <c r="AY8647" s="12" t="e">
        <f>VLOOKUP(C8647,#REF!, 2,FALSE)</f>
        <v>#REF!</v>
      </c>
      <c r="BM8647" s="5" t="s">
        <v>14037</v>
      </c>
      <c r="BN8647" s="5" t="s">
        <v>2986</v>
      </c>
      <c r="BO8647" s="5" t="s">
        <v>2986</v>
      </c>
      <c r="BU8647" s="5" t="s">
        <v>14037</v>
      </c>
      <c r="BV8647" s="5" t="s">
        <v>2986</v>
      </c>
      <c r="BW8647" s="5" t="s">
        <v>2986</v>
      </c>
    </row>
    <row r="8648" spans="51:75" x14ac:dyDescent="0.3">
      <c r="AY8648" s="12" t="e">
        <f>VLOOKUP(C8648,#REF!, 2,FALSE)</f>
        <v>#REF!</v>
      </c>
      <c r="BM8648" s="5" t="s">
        <v>14038</v>
      </c>
      <c r="BN8648" s="5" t="s">
        <v>1272</v>
      </c>
      <c r="BO8648" s="5" t="s">
        <v>14039</v>
      </c>
      <c r="BU8648" s="5" t="s">
        <v>14038</v>
      </c>
      <c r="BV8648" s="5" t="s">
        <v>1272</v>
      </c>
      <c r="BW8648" s="5" t="s">
        <v>14039</v>
      </c>
    </row>
    <row r="8649" spans="51:75" x14ac:dyDescent="0.3">
      <c r="AY8649" s="12" t="e">
        <f>VLOOKUP(C8649,#REF!, 2,FALSE)</f>
        <v>#REF!</v>
      </c>
      <c r="BM8649" s="5" t="s">
        <v>14040</v>
      </c>
      <c r="BN8649" s="5" t="s">
        <v>2986</v>
      </c>
      <c r="BO8649" s="5" t="s">
        <v>3505</v>
      </c>
      <c r="BU8649" s="5" t="s">
        <v>14040</v>
      </c>
      <c r="BV8649" s="5" t="s">
        <v>2986</v>
      </c>
      <c r="BW8649" s="5" t="s">
        <v>3505</v>
      </c>
    </row>
    <row r="8650" spans="51:75" x14ac:dyDescent="0.3">
      <c r="AY8650" s="12" t="e">
        <f>VLOOKUP(C8650,#REF!, 2,FALSE)</f>
        <v>#REF!</v>
      </c>
      <c r="BM8650" s="5" t="s">
        <v>14041</v>
      </c>
      <c r="BN8650" s="5" t="s">
        <v>1272</v>
      </c>
      <c r="BO8650" s="5" t="s">
        <v>2986</v>
      </c>
      <c r="BU8650" s="5" t="s">
        <v>14041</v>
      </c>
      <c r="BV8650" s="5" t="s">
        <v>1272</v>
      </c>
      <c r="BW8650" s="5" t="s">
        <v>2986</v>
      </c>
    </row>
    <row r="8651" spans="51:75" x14ac:dyDescent="0.3">
      <c r="AY8651" s="12" t="e">
        <f>VLOOKUP(C8651,#REF!, 2,FALSE)</f>
        <v>#REF!</v>
      </c>
      <c r="BM8651" s="5" t="s">
        <v>14042</v>
      </c>
      <c r="BN8651" s="5" t="s">
        <v>1345</v>
      </c>
      <c r="BO8651" s="5" t="s">
        <v>3438</v>
      </c>
      <c r="BU8651" s="5" t="s">
        <v>14042</v>
      </c>
      <c r="BV8651" s="5" t="s">
        <v>1345</v>
      </c>
      <c r="BW8651" s="5" t="s">
        <v>3438</v>
      </c>
    </row>
    <row r="8652" spans="51:75" x14ac:dyDescent="0.3">
      <c r="AY8652" s="12" t="e">
        <f>VLOOKUP(C8652,#REF!, 2,FALSE)</f>
        <v>#REF!</v>
      </c>
      <c r="BM8652" s="5" t="s">
        <v>14043</v>
      </c>
      <c r="BN8652" s="5" t="s">
        <v>3010</v>
      </c>
      <c r="BO8652" s="5" t="s">
        <v>14044</v>
      </c>
      <c r="BU8652" s="5" t="s">
        <v>14043</v>
      </c>
      <c r="BV8652" s="5" t="s">
        <v>3010</v>
      </c>
      <c r="BW8652" s="5" t="s">
        <v>14044</v>
      </c>
    </row>
    <row r="8653" spans="51:75" x14ac:dyDescent="0.3">
      <c r="AY8653" s="12" t="e">
        <f>VLOOKUP(C8653,#REF!, 2,FALSE)</f>
        <v>#REF!</v>
      </c>
      <c r="BM8653" s="5" t="s">
        <v>14045</v>
      </c>
      <c r="BN8653" s="5" t="s">
        <v>786</v>
      </c>
      <c r="BO8653" s="5" t="s">
        <v>14046</v>
      </c>
      <c r="BU8653" s="5" t="s">
        <v>14045</v>
      </c>
      <c r="BV8653" s="5" t="s">
        <v>786</v>
      </c>
      <c r="BW8653" s="5" t="s">
        <v>14046</v>
      </c>
    </row>
    <row r="8654" spans="51:75" x14ac:dyDescent="0.3">
      <c r="AY8654" s="12" t="e">
        <f>VLOOKUP(C8654,#REF!, 2,FALSE)</f>
        <v>#REF!</v>
      </c>
      <c r="BM8654" s="5" t="s">
        <v>2457</v>
      </c>
      <c r="BN8654" s="5" t="s">
        <v>2982</v>
      </c>
      <c r="BO8654" s="5" t="s">
        <v>14047</v>
      </c>
      <c r="BU8654" s="5" t="s">
        <v>2457</v>
      </c>
      <c r="BV8654" s="5" t="s">
        <v>2982</v>
      </c>
      <c r="BW8654" s="5" t="s">
        <v>14047</v>
      </c>
    </row>
    <row r="8655" spans="51:75" x14ac:dyDescent="0.3">
      <c r="AY8655" s="12" t="e">
        <f>VLOOKUP(C8655,#REF!, 2,FALSE)</f>
        <v>#REF!</v>
      </c>
      <c r="BM8655" s="5" t="s">
        <v>14048</v>
      </c>
      <c r="BN8655" s="5" t="s">
        <v>664</v>
      </c>
      <c r="BO8655" s="5" t="s">
        <v>5041</v>
      </c>
      <c r="BU8655" s="5" t="s">
        <v>14048</v>
      </c>
      <c r="BV8655" s="5" t="s">
        <v>664</v>
      </c>
      <c r="BW8655" s="5" t="s">
        <v>5041</v>
      </c>
    </row>
    <row r="8656" spans="51:75" x14ac:dyDescent="0.3">
      <c r="AY8656" s="12" t="e">
        <f>VLOOKUP(C8656,#REF!, 2,FALSE)</f>
        <v>#REF!</v>
      </c>
      <c r="BM8656" s="5" t="s">
        <v>2458</v>
      </c>
      <c r="BN8656" s="5" t="s">
        <v>1142</v>
      </c>
      <c r="BO8656" s="5" t="s">
        <v>2986</v>
      </c>
      <c r="BU8656" s="5" t="s">
        <v>2458</v>
      </c>
      <c r="BV8656" s="5" t="s">
        <v>1142</v>
      </c>
      <c r="BW8656" s="5" t="s">
        <v>2986</v>
      </c>
    </row>
    <row r="8657" spans="51:75" x14ac:dyDescent="0.3">
      <c r="AY8657" s="12" t="e">
        <f>VLOOKUP(C8657,#REF!, 2,FALSE)</f>
        <v>#REF!</v>
      </c>
      <c r="BM8657" s="5" t="s">
        <v>2459</v>
      </c>
      <c r="BN8657" s="5" t="s">
        <v>1448</v>
      </c>
      <c r="BO8657" s="5" t="s">
        <v>14049</v>
      </c>
      <c r="BU8657" s="5" t="s">
        <v>2459</v>
      </c>
      <c r="BV8657" s="5" t="s">
        <v>1448</v>
      </c>
      <c r="BW8657" s="5" t="s">
        <v>14049</v>
      </c>
    </row>
    <row r="8658" spans="51:75" x14ac:dyDescent="0.3">
      <c r="AY8658" s="12" t="e">
        <f>VLOOKUP(C8658,#REF!, 2,FALSE)</f>
        <v>#REF!</v>
      </c>
      <c r="BM8658" s="5" t="s">
        <v>14050</v>
      </c>
      <c r="BN8658" s="5" t="s">
        <v>3261</v>
      </c>
      <c r="BO8658" s="5" t="s">
        <v>1009</v>
      </c>
      <c r="BU8658" s="5" t="s">
        <v>14050</v>
      </c>
      <c r="BV8658" s="5" t="s">
        <v>3261</v>
      </c>
      <c r="BW8658" s="5" t="s">
        <v>1009</v>
      </c>
    </row>
    <row r="8659" spans="51:75" x14ac:dyDescent="0.3">
      <c r="AY8659" s="12" t="e">
        <f>VLOOKUP(C8659,#REF!, 2,FALSE)</f>
        <v>#REF!</v>
      </c>
      <c r="BM8659" s="5" t="s">
        <v>14051</v>
      </c>
      <c r="BN8659" s="5" t="s">
        <v>3007</v>
      </c>
      <c r="BO8659" s="5" t="s">
        <v>9429</v>
      </c>
      <c r="BU8659" s="5" t="s">
        <v>14051</v>
      </c>
      <c r="BV8659" s="5" t="s">
        <v>3007</v>
      </c>
      <c r="BW8659" s="5" t="s">
        <v>9429</v>
      </c>
    </row>
    <row r="8660" spans="51:75" x14ac:dyDescent="0.3">
      <c r="AY8660" s="12" t="e">
        <f>VLOOKUP(C8660,#REF!, 2,FALSE)</f>
        <v>#REF!</v>
      </c>
      <c r="BM8660" s="5" t="s">
        <v>14052</v>
      </c>
      <c r="BN8660" s="5" t="s">
        <v>945</v>
      </c>
      <c r="BO8660" s="5" t="s">
        <v>14053</v>
      </c>
      <c r="BU8660" s="5" t="s">
        <v>14052</v>
      </c>
      <c r="BV8660" s="5" t="s">
        <v>945</v>
      </c>
      <c r="BW8660" s="5" t="s">
        <v>14053</v>
      </c>
    </row>
    <row r="8661" spans="51:75" x14ac:dyDescent="0.3">
      <c r="AY8661" s="12" t="e">
        <f>VLOOKUP(C8661,#REF!, 2,FALSE)</f>
        <v>#REF!</v>
      </c>
      <c r="BM8661" s="5" t="s">
        <v>14054</v>
      </c>
      <c r="BN8661" s="5" t="s">
        <v>2986</v>
      </c>
      <c r="BO8661" s="5" t="s">
        <v>14055</v>
      </c>
      <c r="BU8661" s="5" t="s">
        <v>14054</v>
      </c>
      <c r="BV8661" s="5" t="s">
        <v>2986</v>
      </c>
      <c r="BW8661" s="5" t="s">
        <v>14055</v>
      </c>
    </row>
    <row r="8662" spans="51:75" x14ac:dyDescent="0.3">
      <c r="AY8662" s="12" t="e">
        <f>VLOOKUP(C8662,#REF!, 2,FALSE)</f>
        <v>#REF!</v>
      </c>
      <c r="BM8662" s="5" t="s">
        <v>14056</v>
      </c>
      <c r="BN8662" s="5" t="s">
        <v>2986</v>
      </c>
      <c r="BO8662" s="5" t="s">
        <v>14057</v>
      </c>
      <c r="BU8662" s="5" t="s">
        <v>14056</v>
      </c>
      <c r="BV8662" s="5" t="s">
        <v>2986</v>
      </c>
      <c r="BW8662" s="5" t="s">
        <v>14057</v>
      </c>
    </row>
    <row r="8663" spans="51:75" x14ac:dyDescent="0.3">
      <c r="AY8663" s="12" t="e">
        <f>VLOOKUP(C8663,#REF!, 2,FALSE)</f>
        <v>#REF!</v>
      </c>
      <c r="BM8663" s="5" t="s">
        <v>14058</v>
      </c>
      <c r="BN8663" s="5" t="s">
        <v>639</v>
      </c>
      <c r="BO8663" s="5" t="s">
        <v>2986</v>
      </c>
      <c r="BU8663" s="5" t="s">
        <v>14058</v>
      </c>
      <c r="BV8663" s="5" t="s">
        <v>639</v>
      </c>
      <c r="BW8663" s="5" t="s">
        <v>2986</v>
      </c>
    </row>
    <row r="8664" spans="51:75" x14ac:dyDescent="0.3">
      <c r="AY8664" s="12" t="e">
        <f>VLOOKUP(C8664,#REF!, 2,FALSE)</f>
        <v>#REF!</v>
      </c>
      <c r="BM8664" s="5" t="s">
        <v>14059</v>
      </c>
      <c r="BN8664" s="5" t="s">
        <v>615</v>
      </c>
      <c r="BO8664" s="5" t="s">
        <v>2986</v>
      </c>
      <c r="BU8664" s="5" t="s">
        <v>14059</v>
      </c>
      <c r="BV8664" s="5" t="s">
        <v>615</v>
      </c>
      <c r="BW8664" s="5" t="s">
        <v>2986</v>
      </c>
    </row>
    <row r="8665" spans="51:75" x14ac:dyDescent="0.3">
      <c r="AY8665" s="12" t="e">
        <f>VLOOKUP(C8665,#REF!, 2,FALSE)</f>
        <v>#REF!</v>
      </c>
      <c r="BM8665" s="5" t="s">
        <v>14060</v>
      </c>
      <c r="BN8665" s="5" t="s">
        <v>2986</v>
      </c>
      <c r="BO8665" s="5" t="s">
        <v>2986</v>
      </c>
      <c r="BU8665" s="5" t="s">
        <v>14060</v>
      </c>
      <c r="BV8665" s="5" t="s">
        <v>2986</v>
      </c>
      <c r="BW8665" s="5" t="s">
        <v>2986</v>
      </c>
    </row>
    <row r="8666" spans="51:75" x14ac:dyDescent="0.3">
      <c r="AY8666" s="12" t="e">
        <f>VLOOKUP(C8666,#REF!, 2,FALSE)</f>
        <v>#REF!</v>
      </c>
      <c r="BM8666" s="5" t="s">
        <v>14061</v>
      </c>
      <c r="BN8666" s="5" t="s">
        <v>2986</v>
      </c>
      <c r="BO8666" s="5" t="s">
        <v>10042</v>
      </c>
      <c r="BU8666" s="5" t="s">
        <v>14061</v>
      </c>
      <c r="BV8666" s="5" t="s">
        <v>2986</v>
      </c>
      <c r="BW8666" s="5" t="s">
        <v>10042</v>
      </c>
    </row>
    <row r="8667" spans="51:75" x14ac:dyDescent="0.3">
      <c r="AY8667" s="12" t="e">
        <f>VLOOKUP(C8667,#REF!, 2,FALSE)</f>
        <v>#REF!</v>
      </c>
      <c r="BM8667" s="5" t="s">
        <v>14062</v>
      </c>
      <c r="BN8667" s="5" t="s">
        <v>621</v>
      </c>
      <c r="BO8667" s="5" t="s">
        <v>14063</v>
      </c>
      <c r="BU8667" s="5" t="s">
        <v>14062</v>
      </c>
      <c r="BV8667" s="5" t="s">
        <v>621</v>
      </c>
      <c r="BW8667" s="5" t="s">
        <v>14063</v>
      </c>
    </row>
    <row r="8668" spans="51:75" x14ac:dyDescent="0.3">
      <c r="AY8668" s="12" t="e">
        <f>VLOOKUP(C8668,#REF!, 2,FALSE)</f>
        <v>#REF!</v>
      </c>
      <c r="BM8668" s="5" t="s">
        <v>14064</v>
      </c>
      <c r="BN8668" s="5" t="s">
        <v>1345</v>
      </c>
      <c r="BO8668" s="5" t="s">
        <v>6398</v>
      </c>
      <c r="BU8668" s="5" t="s">
        <v>14064</v>
      </c>
      <c r="BV8668" s="5" t="s">
        <v>1345</v>
      </c>
      <c r="BW8668" s="5" t="s">
        <v>6398</v>
      </c>
    </row>
    <row r="8669" spans="51:75" x14ac:dyDescent="0.3">
      <c r="AY8669" s="12" t="e">
        <f>VLOOKUP(C8669,#REF!, 2,FALSE)</f>
        <v>#REF!</v>
      </c>
      <c r="BM8669" s="5" t="s">
        <v>14065</v>
      </c>
      <c r="BN8669" s="5" t="s">
        <v>615</v>
      </c>
      <c r="BO8669" s="5" t="s">
        <v>14066</v>
      </c>
      <c r="BU8669" s="5" t="s">
        <v>14065</v>
      </c>
      <c r="BV8669" s="5" t="s">
        <v>615</v>
      </c>
      <c r="BW8669" s="5" t="s">
        <v>14066</v>
      </c>
    </row>
    <row r="8670" spans="51:75" x14ac:dyDescent="0.3">
      <c r="AY8670" s="12" t="e">
        <f>VLOOKUP(C8670,#REF!, 2,FALSE)</f>
        <v>#REF!</v>
      </c>
      <c r="BM8670" s="5" t="s">
        <v>14067</v>
      </c>
      <c r="BN8670" s="5" t="s">
        <v>3261</v>
      </c>
      <c r="BO8670" s="5" t="s">
        <v>6138</v>
      </c>
      <c r="BU8670" s="5" t="s">
        <v>14067</v>
      </c>
      <c r="BV8670" s="5" t="s">
        <v>3261</v>
      </c>
      <c r="BW8670" s="5" t="s">
        <v>6138</v>
      </c>
    </row>
    <row r="8671" spans="51:75" x14ac:dyDescent="0.3">
      <c r="AY8671" s="12" t="e">
        <f>VLOOKUP(C8671,#REF!, 2,FALSE)</f>
        <v>#REF!</v>
      </c>
      <c r="BM8671" s="5" t="s">
        <v>14068</v>
      </c>
      <c r="BN8671" s="5" t="s">
        <v>3050</v>
      </c>
      <c r="BO8671" s="5" t="s">
        <v>858</v>
      </c>
      <c r="BU8671" s="5" t="s">
        <v>14068</v>
      </c>
      <c r="BV8671" s="5" t="s">
        <v>3050</v>
      </c>
      <c r="BW8671" s="5" t="s">
        <v>858</v>
      </c>
    </row>
    <row r="8672" spans="51:75" x14ac:dyDescent="0.3">
      <c r="AY8672" s="12" t="e">
        <f>VLOOKUP(C8672,#REF!, 2,FALSE)</f>
        <v>#REF!</v>
      </c>
      <c r="BM8672" s="5" t="s">
        <v>215</v>
      </c>
      <c r="BN8672" s="5" t="s">
        <v>800</v>
      </c>
      <c r="BO8672" s="5" t="s">
        <v>3885</v>
      </c>
      <c r="BU8672" s="5" t="s">
        <v>215</v>
      </c>
      <c r="BV8672" s="5" t="s">
        <v>800</v>
      </c>
      <c r="BW8672" s="5" t="s">
        <v>3885</v>
      </c>
    </row>
    <row r="8673" spans="51:75" x14ac:dyDescent="0.3">
      <c r="AY8673" s="12" t="e">
        <f>VLOOKUP(C8673,#REF!, 2,FALSE)</f>
        <v>#REF!</v>
      </c>
      <c r="BM8673" s="5" t="s">
        <v>14069</v>
      </c>
      <c r="BN8673" s="5" t="s">
        <v>800</v>
      </c>
      <c r="BO8673" s="5" t="s">
        <v>698</v>
      </c>
      <c r="BU8673" s="5" t="s">
        <v>14069</v>
      </c>
      <c r="BV8673" s="5" t="s">
        <v>800</v>
      </c>
      <c r="BW8673" s="5" t="s">
        <v>698</v>
      </c>
    </row>
    <row r="8674" spans="51:75" x14ac:dyDescent="0.3">
      <c r="AY8674" s="12" t="e">
        <f>VLOOKUP(C8674,#REF!, 2,FALSE)</f>
        <v>#REF!</v>
      </c>
      <c r="BM8674" s="5" t="s">
        <v>14070</v>
      </c>
      <c r="BN8674" s="5" t="s">
        <v>2986</v>
      </c>
      <c r="BO8674" s="5" t="s">
        <v>2986</v>
      </c>
      <c r="BU8674" s="5" t="s">
        <v>14070</v>
      </c>
      <c r="BV8674" s="5" t="s">
        <v>2986</v>
      </c>
      <c r="BW8674" s="5" t="s">
        <v>2986</v>
      </c>
    </row>
    <row r="8675" spans="51:75" x14ac:dyDescent="0.3">
      <c r="AY8675" s="12" t="e">
        <f>VLOOKUP(C8675,#REF!, 2,FALSE)</f>
        <v>#REF!</v>
      </c>
      <c r="BM8675" s="5" t="s">
        <v>14071</v>
      </c>
      <c r="BN8675" s="5" t="s">
        <v>666</v>
      </c>
      <c r="BO8675" s="5" t="s">
        <v>13972</v>
      </c>
      <c r="BU8675" s="5" t="s">
        <v>14071</v>
      </c>
      <c r="BV8675" s="5" t="s">
        <v>666</v>
      </c>
      <c r="BW8675" s="5" t="s">
        <v>13972</v>
      </c>
    </row>
    <row r="8676" spans="51:75" x14ac:dyDescent="0.3">
      <c r="AY8676" s="12" t="e">
        <f>VLOOKUP(C8676,#REF!, 2,FALSE)</f>
        <v>#REF!</v>
      </c>
      <c r="BM8676" s="5" t="s">
        <v>14072</v>
      </c>
      <c r="BN8676" s="5" t="s">
        <v>3050</v>
      </c>
      <c r="BO8676" s="5" t="s">
        <v>4632</v>
      </c>
      <c r="BU8676" s="5" t="s">
        <v>14072</v>
      </c>
      <c r="BV8676" s="5" t="s">
        <v>3050</v>
      </c>
      <c r="BW8676" s="5" t="s">
        <v>4632</v>
      </c>
    </row>
    <row r="8677" spans="51:75" x14ac:dyDescent="0.3">
      <c r="AY8677" s="12" t="e">
        <f>VLOOKUP(C8677,#REF!, 2,FALSE)</f>
        <v>#REF!</v>
      </c>
      <c r="BM8677" s="5" t="s">
        <v>14073</v>
      </c>
      <c r="BN8677" s="5" t="s">
        <v>1345</v>
      </c>
      <c r="BO8677" s="5" t="s">
        <v>1166</v>
      </c>
      <c r="BU8677" s="5" t="s">
        <v>14073</v>
      </c>
      <c r="BV8677" s="5" t="s">
        <v>1345</v>
      </c>
      <c r="BW8677" s="5" t="s">
        <v>1166</v>
      </c>
    </row>
    <row r="8678" spans="51:75" x14ac:dyDescent="0.3">
      <c r="AY8678" s="12" t="e">
        <f>VLOOKUP(C8678,#REF!, 2,FALSE)</f>
        <v>#REF!</v>
      </c>
      <c r="BM8678" s="5" t="s">
        <v>14074</v>
      </c>
      <c r="BN8678" s="5" t="s">
        <v>2986</v>
      </c>
      <c r="BO8678" s="5" t="s">
        <v>14075</v>
      </c>
      <c r="BU8678" s="5" t="s">
        <v>14074</v>
      </c>
      <c r="BV8678" s="5" t="s">
        <v>2986</v>
      </c>
      <c r="BW8678" s="5" t="s">
        <v>14075</v>
      </c>
    </row>
    <row r="8679" spans="51:75" x14ac:dyDescent="0.3">
      <c r="AY8679" s="12" t="e">
        <f>VLOOKUP(C8679,#REF!, 2,FALSE)</f>
        <v>#REF!</v>
      </c>
      <c r="BM8679" s="5" t="s">
        <v>14076</v>
      </c>
      <c r="BN8679" s="5" t="s">
        <v>3261</v>
      </c>
      <c r="BO8679" s="5" t="s">
        <v>14077</v>
      </c>
      <c r="BU8679" s="5" t="s">
        <v>14076</v>
      </c>
      <c r="BV8679" s="5" t="s">
        <v>3261</v>
      </c>
      <c r="BW8679" s="5" t="s">
        <v>14077</v>
      </c>
    </row>
    <row r="8680" spans="51:75" x14ac:dyDescent="0.3">
      <c r="AY8680" s="12" t="e">
        <f>VLOOKUP(C8680,#REF!, 2,FALSE)</f>
        <v>#REF!</v>
      </c>
      <c r="BM8680" s="5" t="s">
        <v>14078</v>
      </c>
      <c r="BN8680" s="5" t="s">
        <v>783</v>
      </c>
      <c r="BO8680" s="5" t="s">
        <v>14079</v>
      </c>
      <c r="BU8680" s="5" t="s">
        <v>14078</v>
      </c>
      <c r="BV8680" s="5" t="s">
        <v>783</v>
      </c>
      <c r="BW8680" s="5" t="s">
        <v>14079</v>
      </c>
    </row>
    <row r="8681" spans="51:75" x14ac:dyDescent="0.3">
      <c r="AY8681" s="12" t="e">
        <f>VLOOKUP(C8681,#REF!, 2,FALSE)</f>
        <v>#REF!</v>
      </c>
      <c r="BM8681" s="5" t="s">
        <v>14080</v>
      </c>
      <c r="BN8681" s="5" t="s">
        <v>669</v>
      </c>
      <c r="BO8681" s="5" t="s">
        <v>14081</v>
      </c>
      <c r="BU8681" s="5" t="s">
        <v>14080</v>
      </c>
      <c r="BV8681" s="5" t="s">
        <v>669</v>
      </c>
      <c r="BW8681" s="5" t="s">
        <v>14081</v>
      </c>
    </row>
    <row r="8682" spans="51:75" x14ac:dyDescent="0.3">
      <c r="AY8682" s="12" t="e">
        <f>VLOOKUP(C8682,#REF!, 2,FALSE)</f>
        <v>#REF!</v>
      </c>
      <c r="BM8682" s="5" t="s">
        <v>14082</v>
      </c>
      <c r="BN8682" s="5" t="s">
        <v>3010</v>
      </c>
      <c r="BO8682" s="5" t="s">
        <v>1004</v>
      </c>
      <c r="BU8682" s="5" t="s">
        <v>14082</v>
      </c>
      <c r="BV8682" s="5" t="s">
        <v>3010</v>
      </c>
      <c r="BW8682" s="5" t="s">
        <v>1004</v>
      </c>
    </row>
    <row r="8683" spans="51:75" x14ac:dyDescent="0.3">
      <c r="AY8683" s="12" t="e">
        <f>VLOOKUP(C8683,#REF!, 2,FALSE)</f>
        <v>#REF!</v>
      </c>
      <c r="BM8683" s="5" t="s">
        <v>14083</v>
      </c>
      <c r="BN8683" s="5" t="s">
        <v>658</v>
      </c>
      <c r="BO8683" s="5" t="s">
        <v>12866</v>
      </c>
      <c r="BU8683" s="5" t="s">
        <v>14083</v>
      </c>
      <c r="BV8683" s="5" t="s">
        <v>658</v>
      </c>
      <c r="BW8683" s="5" t="s">
        <v>12866</v>
      </c>
    </row>
    <row r="8684" spans="51:75" x14ac:dyDescent="0.3">
      <c r="AY8684" s="12" t="e">
        <f>VLOOKUP(C8684,#REF!, 2,FALSE)</f>
        <v>#REF!</v>
      </c>
      <c r="BM8684" s="5" t="s">
        <v>14084</v>
      </c>
      <c r="BN8684" s="5" t="s">
        <v>1016</v>
      </c>
      <c r="BO8684" s="5" t="s">
        <v>14085</v>
      </c>
      <c r="BU8684" s="5" t="s">
        <v>14084</v>
      </c>
      <c r="BV8684" s="5" t="s">
        <v>1016</v>
      </c>
      <c r="BW8684" s="5" t="s">
        <v>14085</v>
      </c>
    </row>
    <row r="8685" spans="51:75" x14ac:dyDescent="0.3">
      <c r="AY8685" s="12" t="e">
        <f>VLOOKUP(C8685,#REF!, 2,FALSE)</f>
        <v>#REF!</v>
      </c>
      <c r="BM8685" s="5" t="s">
        <v>14086</v>
      </c>
      <c r="BN8685" s="5" t="s">
        <v>2986</v>
      </c>
      <c r="BO8685" s="5" t="s">
        <v>9187</v>
      </c>
      <c r="BU8685" s="5" t="s">
        <v>14086</v>
      </c>
      <c r="BV8685" s="5" t="s">
        <v>2986</v>
      </c>
      <c r="BW8685" s="5" t="s">
        <v>9187</v>
      </c>
    </row>
    <row r="8686" spans="51:75" x14ac:dyDescent="0.3">
      <c r="AY8686" s="12" t="e">
        <f>VLOOKUP(C8686,#REF!, 2,FALSE)</f>
        <v>#REF!</v>
      </c>
      <c r="BM8686" s="5" t="s">
        <v>14087</v>
      </c>
      <c r="BN8686" s="5" t="s">
        <v>2986</v>
      </c>
      <c r="BO8686" s="5" t="s">
        <v>7219</v>
      </c>
      <c r="BU8686" s="5" t="s">
        <v>14087</v>
      </c>
      <c r="BV8686" s="5" t="s">
        <v>2986</v>
      </c>
      <c r="BW8686" s="5" t="s">
        <v>7219</v>
      </c>
    </row>
    <row r="8687" spans="51:75" x14ac:dyDescent="0.3">
      <c r="AY8687" s="12" t="e">
        <f>VLOOKUP(C8687,#REF!, 2,FALSE)</f>
        <v>#REF!</v>
      </c>
      <c r="BM8687" s="5" t="s">
        <v>14088</v>
      </c>
      <c r="BN8687" s="5" t="s">
        <v>639</v>
      </c>
      <c r="BO8687" s="5" t="s">
        <v>14089</v>
      </c>
      <c r="BU8687" s="5" t="s">
        <v>14088</v>
      </c>
      <c r="BV8687" s="5" t="s">
        <v>639</v>
      </c>
      <c r="BW8687" s="5" t="s">
        <v>14089</v>
      </c>
    </row>
    <row r="8688" spans="51:75" x14ac:dyDescent="0.3">
      <c r="AY8688" s="12" t="e">
        <f>VLOOKUP(C8688,#REF!, 2,FALSE)</f>
        <v>#REF!</v>
      </c>
      <c r="BM8688" s="5" t="s">
        <v>14090</v>
      </c>
      <c r="BN8688" s="5" t="s">
        <v>945</v>
      </c>
      <c r="BO8688" s="5" t="s">
        <v>14091</v>
      </c>
      <c r="BU8688" s="5" t="s">
        <v>14090</v>
      </c>
      <c r="BV8688" s="5" t="s">
        <v>945</v>
      </c>
      <c r="BW8688" s="5" t="s">
        <v>14091</v>
      </c>
    </row>
    <row r="8689" spans="51:75" x14ac:dyDescent="0.3">
      <c r="AY8689" s="12" t="e">
        <f>VLOOKUP(C8689,#REF!, 2,FALSE)</f>
        <v>#REF!</v>
      </c>
      <c r="BM8689" s="5" t="s">
        <v>14092</v>
      </c>
      <c r="BN8689" s="5" t="s">
        <v>1272</v>
      </c>
      <c r="BO8689" s="5" t="s">
        <v>8882</v>
      </c>
      <c r="BU8689" s="5" t="s">
        <v>14092</v>
      </c>
      <c r="BV8689" s="5" t="s">
        <v>1272</v>
      </c>
      <c r="BW8689" s="5" t="s">
        <v>8882</v>
      </c>
    </row>
    <row r="8690" spans="51:75" x14ac:dyDescent="0.3">
      <c r="AY8690" s="12" t="e">
        <f>VLOOKUP(C8690,#REF!, 2,FALSE)</f>
        <v>#REF!</v>
      </c>
      <c r="BM8690" s="5" t="s">
        <v>14093</v>
      </c>
      <c r="BN8690" s="5" t="s">
        <v>781</v>
      </c>
      <c r="BO8690" s="5" t="s">
        <v>14094</v>
      </c>
      <c r="BU8690" s="5" t="s">
        <v>14093</v>
      </c>
      <c r="BV8690" s="5" t="s">
        <v>781</v>
      </c>
      <c r="BW8690" s="5" t="s">
        <v>14094</v>
      </c>
    </row>
    <row r="8691" spans="51:75" x14ac:dyDescent="0.3">
      <c r="AY8691" s="12" t="e">
        <f>VLOOKUP(C8691,#REF!, 2,FALSE)</f>
        <v>#REF!</v>
      </c>
      <c r="BM8691" s="5" t="s">
        <v>14095</v>
      </c>
      <c r="BN8691" s="5" t="s">
        <v>3010</v>
      </c>
      <c r="BO8691" s="5" t="s">
        <v>14096</v>
      </c>
      <c r="BU8691" s="5" t="s">
        <v>14095</v>
      </c>
      <c r="BV8691" s="5" t="s">
        <v>3010</v>
      </c>
      <c r="BW8691" s="5" t="s">
        <v>14096</v>
      </c>
    </row>
    <row r="8692" spans="51:75" x14ac:dyDescent="0.3">
      <c r="AY8692" s="12" t="e">
        <f>VLOOKUP(C8692,#REF!, 2,FALSE)</f>
        <v>#REF!</v>
      </c>
      <c r="BM8692" s="5" t="s">
        <v>2463</v>
      </c>
      <c r="BN8692" s="5" t="s">
        <v>1844</v>
      </c>
      <c r="BO8692" s="5" t="s">
        <v>914</v>
      </c>
      <c r="BU8692" s="5" t="s">
        <v>2463</v>
      </c>
      <c r="BV8692" s="5" t="s">
        <v>1844</v>
      </c>
      <c r="BW8692" s="5" t="s">
        <v>914</v>
      </c>
    </row>
    <row r="8693" spans="51:75" x14ac:dyDescent="0.3">
      <c r="AY8693" s="12" t="e">
        <f>VLOOKUP(C8693,#REF!, 2,FALSE)</f>
        <v>#REF!</v>
      </c>
      <c r="BM8693" s="5" t="s">
        <v>14097</v>
      </c>
      <c r="BN8693" s="5" t="s">
        <v>2986</v>
      </c>
      <c r="BO8693" s="5" t="s">
        <v>2986</v>
      </c>
      <c r="BU8693" s="5" t="s">
        <v>14097</v>
      </c>
      <c r="BV8693" s="5" t="s">
        <v>2986</v>
      </c>
      <c r="BW8693" s="5" t="s">
        <v>2986</v>
      </c>
    </row>
    <row r="8694" spans="51:75" x14ac:dyDescent="0.3">
      <c r="AY8694" s="12" t="e">
        <f>VLOOKUP(C8694,#REF!, 2,FALSE)</f>
        <v>#REF!</v>
      </c>
      <c r="BM8694" s="5" t="s">
        <v>2464</v>
      </c>
      <c r="BN8694" s="5" t="s">
        <v>1844</v>
      </c>
      <c r="BO8694" s="5" t="s">
        <v>2465</v>
      </c>
      <c r="BU8694" s="5" t="s">
        <v>2464</v>
      </c>
      <c r="BV8694" s="5" t="s">
        <v>1844</v>
      </c>
      <c r="BW8694" s="5" t="s">
        <v>2465</v>
      </c>
    </row>
    <row r="8695" spans="51:75" x14ac:dyDescent="0.3">
      <c r="AY8695" s="12" t="e">
        <f>VLOOKUP(C8695,#REF!, 2,FALSE)</f>
        <v>#REF!</v>
      </c>
      <c r="BM8695" s="5" t="s">
        <v>14098</v>
      </c>
      <c r="BN8695" s="5" t="s">
        <v>2986</v>
      </c>
      <c r="BO8695" s="5" t="s">
        <v>2986</v>
      </c>
      <c r="BU8695" s="5" t="s">
        <v>14098</v>
      </c>
      <c r="BV8695" s="5" t="s">
        <v>2986</v>
      </c>
      <c r="BW8695" s="5" t="s">
        <v>2986</v>
      </c>
    </row>
    <row r="8696" spans="51:75" x14ac:dyDescent="0.3">
      <c r="AY8696" s="12" t="e">
        <f>VLOOKUP(C8696,#REF!, 2,FALSE)</f>
        <v>#REF!</v>
      </c>
      <c r="BM8696" s="5" t="s">
        <v>14099</v>
      </c>
      <c r="BN8696" s="5" t="s">
        <v>669</v>
      </c>
      <c r="BO8696" s="5" t="s">
        <v>14100</v>
      </c>
      <c r="BU8696" s="5" t="s">
        <v>14099</v>
      </c>
      <c r="BV8696" s="5" t="s">
        <v>669</v>
      </c>
      <c r="BW8696" s="5" t="s">
        <v>14100</v>
      </c>
    </row>
    <row r="8697" spans="51:75" x14ac:dyDescent="0.3">
      <c r="AY8697" s="12" t="e">
        <f>VLOOKUP(C8697,#REF!, 2,FALSE)</f>
        <v>#REF!</v>
      </c>
      <c r="BM8697" s="5" t="s">
        <v>14101</v>
      </c>
      <c r="BN8697" s="5" t="s">
        <v>2986</v>
      </c>
      <c r="BO8697" s="5" t="s">
        <v>2986</v>
      </c>
      <c r="BU8697" s="5" t="s">
        <v>14101</v>
      </c>
      <c r="BV8697" s="5" t="s">
        <v>2986</v>
      </c>
      <c r="BW8697" s="5" t="s">
        <v>2986</v>
      </c>
    </row>
    <row r="8698" spans="51:75" x14ac:dyDescent="0.3">
      <c r="AY8698" s="12" t="e">
        <f>VLOOKUP(C8698,#REF!, 2,FALSE)</f>
        <v>#REF!</v>
      </c>
      <c r="BM8698" s="5" t="s">
        <v>14102</v>
      </c>
      <c r="BN8698" s="5" t="s">
        <v>1000</v>
      </c>
      <c r="BO8698" s="5" t="s">
        <v>14103</v>
      </c>
      <c r="BU8698" s="5" t="s">
        <v>14102</v>
      </c>
      <c r="BV8698" s="5" t="s">
        <v>1000</v>
      </c>
      <c r="BW8698" s="5" t="s">
        <v>14103</v>
      </c>
    </row>
    <row r="8699" spans="51:75" x14ac:dyDescent="0.3">
      <c r="AY8699" s="12" t="e">
        <f>VLOOKUP(C8699,#REF!, 2,FALSE)</f>
        <v>#REF!</v>
      </c>
      <c r="BM8699" s="5" t="s">
        <v>14104</v>
      </c>
      <c r="BN8699" s="5" t="s">
        <v>1000</v>
      </c>
      <c r="BO8699" s="5" t="s">
        <v>6244</v>
      </c>
      <c r="BU8699" s="5" t="s">
        <v>14104</v>
      </c>
      <c r="BV8699" s="5" t="s">
        <v>1000</v>
      </c>
      <c r="BW8699" s="5" t="s">
        <v>6244</v>
      </c>
    </row>
    <row r="8700" spans="51:75" x14ac:dyDescent="0.3">
      <c r="AY8700" s="12" t="e">
        <f>VLOOKUP(C8700,#REF!, 2,FALSE)</f>
        <v>#REF!</v>
      </c>
      <c r="BM8700" s="5" t="s">
        <v>2466</v>
      </c>
      <c r="BN8700" s="5" t="s">
        <v>2986</v>
      </c>
      <c r="BO8700" s="5" t="s">
        <v>9102</v>
      </c>
      <c r="BU8700" s="5" t="s">
        <v>2466</v>
      </c>
      <c r="BV8700" s="5" t="s">
        <v>2986</v>
      </c>
      <c r="BW8700" s="5" t="s">
        <v>9102</v>
      </c>
    </row>
    <row r="8701" spans="51:75" x14ac:dyDescent="0.3">
      <c r="AY8701" s="12" t="e">
        <f>VLOOKUP(C8701,#REF!, 2,FALSE)</f>
        <v>#REF!</v>
      </c>
      <c r="BM8701" s="5" t="s">
        <v>14105</v>
      </c>
      <c r="BN8701" s="5" t="s">
        <v>2982</v>
      </c>
      <c r="BO8701" s="5" t="s">
        <v>14106</v>
      </c>
      <c r="BU8701" s="5" t="s">
        <v>14105</v>
      </c>
      <c r="BV8701" s="5" t="s">
        <v>2982</v>
      </c>
      <c r="BW8701" s="5" t="s">
        <v>14106</v>
      </c>
    </row>
    <row r="8702" spans="51:75" x14ac:dyDescent="0.3">
      <c r="AY8702" s="12" t="e">
        <f>VLOOKUP(C8702,#REF!, 2,FALSE)</f>
        <v>#REF!</v>
      </c>
      <c r="BM8702" s="5" t="s">
        <v>14107</v>
      </c>
      <c r="BN8702" s="5" t="s">
        <v>2986</v>
      </c>
      <c r="BO8702" s="5" t="s">
        <v>14108</v>
      </c>
      <c r="BU8702" s="5" t="s">
        <v>14107</v>
      </c>
      <c r="BV8702" s="5" t="s">
        <v>2986</v>
      </c>
      <c r="BW8702" s="5" t="s">
        <v>14108</v>
      </c>
    </row>
    <row r="8703" spans="51:75" x14ac:dyDescent="0.3">
      <c r="AY8703" s="12" t="e">
        <f>VLOOKUP(C8703,#REF!, 2,FALSE)</f>
        <v>#REF!</v>
      </c>
      <c r="BM8703" s="5" t="s">
        <v>2467</v>
      </c>
      <c r="BN8703" s="5" t="s">
        <v>2986</v>
      </c>
      <c r="BO8703" s="5" t="s">
        <v>1340</v>
      </c>
      <c r="BU8703" s="5" t="s">
        <v>2467</v>
      </c>
      <c r="BV8703" s="5" t="s">
        <v>2986</v>
      </c>
      <c r="BW8703" s="5" t="s">
        <v>1340</v>
      </c>
    </row>
    <row r="8704" spans="51:75" x14ac:dyDescent="0.3">
      <c r="AY8704" s="12" t="e">
        <f>VLOOKUP(C8704,#REF!, 2,FALSE)</f>
        <v>#REF!</v>
      </c>
      <c r="BM8704" s="5" t="s">
        <v>14109</v>
      </c>
      <c r="BN8704" s="5" t="s">
        <v>800</v>
      </c>
      <c r="BO8704" s="5" t="s">
        <v>8227</v>
      </c>
      <c r="BU8704" s="5" t="s">
        <v>14109</v>
      </c>
      <c r="BV8704" s="5" t="s">
        <v>800</v>
      </c>
      <c r="BW8704" s="5" t="s">
        <v>8227</v>
      </c>
    </row>
    <row r="8705" spans="51:75" x14ac:dyDescent="0.3">
      <c r="AY8705" s="12" t="e">
        <f>VLOOKUP(C8705,#REF!, 2,FALSE)</f>
        <v>#REF!</v>
      </c>
      <c r="BM8705" s="5" t="s">
        <v>14110</v>
      </c>
      <c r="BN8705" s="5" t="s">
        <v>625</v>
      </c>
      <c r="BO8705" s="5" t="s">
        <v>7636</v>
      </c>
      <c r="BU8705" s="5" t="s">
        <v>14110</v>
      </c>
      <c r="BV8705" s="5" t="s">
        <v>625</v>
      </c>
      <c r="BW8705" s="5" t="s">
        <v>7636</v>
      </c>
    </row>
    <row r="8706" spans="51:75" x14ac:dyDescent="0.3">
      <c r="AY8706" s="12" t="e">
        <f>VLOOKUP(C8706,#REF!, 2,FALSE)</f>
        <v>#REF!</v>
      </c>
      <c r="BM8706" s="5" t="s">
        <v>14111</v>
      </c>
      <c r="BN8706" s="5" t="s">
        <v>17000</v>
      </c>
      <c r="BO8706" s="5" t="s">
        <v>2986</v>
      </c>
      <c r="BU8706" s="5" t="s">
        <v>14111</v>
      </c>
      <c r="BV8706" s="5" t="s">
        <v>17000</v>
      </c>
      <c r="BW8706" s="5" t="s">
        <v>2986</v>
      </c>
    </row>
    <row r="8707" spans="51:75" x14ac:dyDescent="0.3">
      <c r="AY8707" s="12" t="e">
        <f>VLOOKUP(C8707,#REF!, 2,FALSE)</f>
        <v>#REF!</v>
      </c>
      <c r="BM8707" s="5" t="s">
        <v>14112</v>
      </c>
      <c r="BN8707" s="5" t="s">
        <v>708</v>
      </c>
      <c r="BO8707" s="5" t="s">
        <v>2719</v>
      </c>
      <c r="BU8707" s="5" t="s">
        <v>14112</v>
      </c>
      <c r="BV8707" s="5" t="s">
        <v>708</v>
      </c>
      <c r="BW8707" s="5" t="s">
        <v>2719</v>
      </c>
    </row>
    <row r="8708" spans="51:75" x14ac:dyDescent="0.3">
      <c r="AY8708" s="12" t="e">
        <f>VLOOKUP(C8708,#REF!, 2,FALSE)</f>
        <v>#REF!</v>
      </c>
      <c r="BM8708" s="5" t="s">
        <v>14113</v>
      </c>
      <c r="BN8708" s="5" t="s">
        <v>1345</v>
      </c>
      <c r="BO8708" s="5" t="s">
        <v>6725</v>
      </c>
      <c r="BU8708" s="5" t="s">
        <v>14113</v>
      </c>
      <c r="BV8708" s="5" t="s">
        <v>1345</v>
      </c>
      <c r="BW8708" s="5" t="s">
        <v>6725</v>
      </c>
    </row>
    <row r="8709" spans="51:75" x14ac:dyDescent="0.3">
      <c r="AY8709" s="12" t="e">
        <f>VLOOKUP(C8709,#REF!, 2,FALSE)</f>
        <v>#REF!</v>
      </c>
      <c r="BM8709" s="5" t="s">
        <v>14114</v>
      </c>
      <c r="BN8709" s="5" t="s">
        <v>734</v>
      </c>
      <c r="BO8709" s="5" t="s">
        <v>2434</v>
      </c>
      <c r="BU8709" s="5" t="s">
        <v>14114</v>
      </c>
      <c r="BV8709" s="5" t="s">
        <v>734</v>
      </c>
      <c r="BW8709" s="5" t="s">
        <v>2434</v>
      </c>
    </row>
    <row r="8710" spans="51:75" x14ac:dyDescent="0.3">
      <c r="AY8710" s="12" t="e">
        <f>VLOOKUP(C8710,#REF!, 2,FALSE)</f>
        <v>#REF!</v>
      </c>
      <c r="BM8710" s="5" t="s">
        <v>14115</v>
      </c>
      <c r="BN8710" s="5" t="s">
        <v>640</v>
      </c>
      <c r="BO8710" s="5" t="s">
        <v>2986</v>
      </c>
      <c r="BU8710" s="5" t="s">
        <v>14115</v>
      </c>
      <c r="BV8710" s="5" t="s">
        <v>640</v>
      </c>
      <c r="BW8710" s="5" t="s">
        <v>2986</v>
      </c>
    </row>
    <row r="8711" spans="51:75" x14ac:dyDescent="0.3">
      <c r="AY8711" s="12" t="e">
        <f>VLOOKUP(C8711,#REF!, 2,FALSE)</f>
        <v>#REF!</v>
      </c>
      <c r="BM8711" s="5" t="s">
        <v>14116</v>
      </c>
      <c r="BN8711" s="5" t="s">
        <v>2986</v>
      </c>
      <c r="BO8711" s="5" t="s">
        <v>1074</v>
      </c>
      <c r="BU8711" s="5" t="s">
        <v>14116</v>
      </c>
      <c r="BV8711" s="5" t="s">
        <v>2986</v>
      </c>
      <c r="BW8711" s="5" t="s">
        <v>1074</v>
      </c>
    </row>
    <row r="8712" spans="51:75" x14ac:dyDescent="0.3">
      <c r="AY8712" s="12" t="e">
        <f>VLOOKUP(C8712,#REF!, 2,FALSE)</f>
        <v>#REF!</v>
      </c>
      <c r="BM8712" s="5" t="s">
        <v>14117</v>
      </c>
      <c r="BN8712" s="5" t="s">
        <v>2986</v>
      </c>
      <c r="BO8712" s="5" t="s">
        <v>14118</v>
      </c>
      <c r="BU8712" s="5" t="s">
        <v>14117</v>
      </c>
      <c r="BV8712" s="5" t="s">
        <v>2986</v>
      </c>
      <c r="BW8712" s="5" t="s">
        <v>14118</v>
      </c>
    </row>
    <row r="8713" spans="51:75" x14ac:dyDescent="0.3">
      <c r="AY8713" s="12" t="e">
        <f>VLOOKUP(C8713,#REF!, 2,FALSE)</f>
        <v>#REF!</v>
      </c>
      <c r="BM8713" s="5" t="s">
        <v>14119</v>
      </c>
      <c r="BN8713" s="5" t="s">
        <v>2986</v>
      </c>
      <c r="BO8713" s="5" t="s">
        <v>13363</v>
      </c>
      <c r="BU8713" s="5" t="s">
        <v>14119</v>
      </c>
      <c r="BV8713" s="5" t="s">
        <v>2986</v>
      </c>
      <c r="BW8713" s="5" t="s">
        <v>13363</v>
      </c>
    </row>
    <row r="8714" spans="51:75" x14ac:dyDescent="0.3">
      <c r="AY8714" s="12" t="e">
        <f>VLOOKUP(C8714,#REF!, 2,FALSE)</f>
        <v>#REF!</v>
      </c>
      <c r="BM8714" s="5" t="s">
        <v>14120</v>
      </c>
      <c r="BN8714" s="5" t="s">
        <v>2986</v>
      </c>
      <c r="BO8714" s="5" t="s">
        <v>995</v>
      </c>
      <c r="BU8714" s="5" t="s">
        <v>14120</v>
      </c>
      <c r="BV8714" s="5" t="s">
        <v>2986</v>
      </c>
      <c r="BW8714" s="5" t="s">
        <v>995</v>
      </c>
    </row>
    <row r="8715" spans="51:75" x14ac:dyDescent="0.3">
      <c r="AY8715" s="12" t="e">
        <f>VLOOKUP(C8715,#REF!, 2,FALSE)</f>
        <v>#REF!</v>
      </c>
      <c r="BM8715" s="5" t="s">
        <v>14121</v>
      </c>
      <c r="BN8715" s="5" t="s">
        <v>2986</v>
      </c>
      <c r="BO8715" s="5" t="s">
        <v>2986</v>
      </c>
      <c r="BU8715" s="5" t="s">
        <v>14121</v>
      </c>
      <c r="BV8715" s="5" t="s">
        <v>2986</v>
      </c>
      <c r="BW8715" s="5" t="s">
        <v>2986</v>
      </c>
    </row>
    <row r="8716" spans="51:75" x14ac:dyDescent="0.3">
      <c r="AY8716" s="12" t="e">
        <f>VLOOKUP(C8716,#REF!, 2,FALSE)</f>
        <v>#REF!</v>
      </c>
      <c r="BM8716" s="5" t="s">
        <v>14122</v>
      </c>
      <c r="BN8716" s="5" t="s">
        <v>2986</v>
      </c>
      <c r="BO8716" s="5" t="s">
        <v>2986</v>
      </c>
      <c r="BU8716" s="5" t="s">
        <v>14122</v>
      </c>
      <c r="BV8716" s="5" t="s">
        <v>2986</v>
      </c>
      <c r="BW8716" s="5" t="s">
        <v>2986</v>
      </c>
    </row>
    <row r="8717" spans="51:75" x14ac:dyDescent="0.3">
      <c r="AY8717" s="12" t="e">
        <f>VLOOKUP(C8717,#REF!, 2,FALSE)</f>
        <v>#REF!</v>
      </c>
      <c r="BM8717" s="5" t="s">
        <v>14123</v>
      </c>
      <c r="BN8717" s="5" t="s">
        <v>2986</v>
      </c>
      <c r="BO8717" s="5" t="s">
        <v>2071</v>
      </c>
      <c r="BU8717" s="5" t="s">
        <v>14123</v>
      </c>
      <c r="BV8717" s="5" t="s">
        <v>2986</v>
      </c>
      <c r="BW8717" s="5" t="s">
        <v>2071</v>
      </c>
    </row>
    <row r="8718" spans="51:75" x14ac:dyDescent="0.3">
      <c r="AY8718" s="12" t="e">
        <f>VLOOKUP(C8718,#REF!, 2,FALSE)</f>
        <v>#REF!</v>
      </c>
      <c r="BM8718" s="5" t="s">
        <v>14124</v>
      </c>
      <c r="BN8718" s="5" t="s">
        <v>3092</v>
      </c>
      <c r="BO8718" s="5" t="s">
        <v>1492</v>
      </c>
      <c r="BU8718" s="5" t="s">
        <v>14124</v>
      </c>
      <c r="BV8718" s="5" t="s">
        <v>3092</v>
      </c>
      <c r="BW8718" s="5" t="s">
        <v>1492</v>
      </c>
    </row>
    <row r="8719" spans="51:75" x14ac:dyDescent="0.3">
      <c r="AY8719" s="12" t="e">
        <f>VLOOKUP(C8719,#REF!, 2,FALSE)</f>
        <v>#REF!</v>
      </c>
      <c r="BM8719" s="5" t="s">
        <v>2468</v>
      </c>
      <c r="BN8719" s="5" t="s">
        <v>2986</v>
      </c>
      <c r="BO8719" s="5" t="s">
        <v>14125</v>
      </c>
      <c r="BU8719" s="5" t="s">
        <v>2468</v>
      </c>
      <c r="BV8719" s="5" t="s">
        <v>2986</v>
      </c>
      <c r="BW8719" s="5" t="s">
        <v>14125</v>
      </c>
    </row>
    <row r="8720" spans="51:75" x14ac:dyDescent="0.3">
      <c r="AY8720" s="12" t="e">
        <f>VLOOKUP(C8720,#REF!, 2,FALSE)</f>
        <v>#REF!</v>
      </c>
      <c r="BM8720" s="5" t="s">
        <v>14126</v>
      </c>
      <c r="BN8720" s="5" t="s">
        <v>2986</v>
      </c>
      <c r="BO8720" s="5" t="s">
        <v>1103</v>
      </c>
      <c r="BU8720" s="5" t="s">
        <v>14126</v>
      </c>
      <c r="BV8720" s="5" t="s">
        <v>2986</v>
      </c>
      <c r="BW8720" s="5" t="s">
        <v>1103</v>
      </c>
    </row>
    <row r="8721" spans="51:75" x14ac:dyDescent="0.3">
      <c r="AY8721" s="12" t="e">
        <f>VLOOKUP(C8721,#REF!, 2,FALSE)</f>
        <v>#REF!</v>
      </c>
      <c r="BM8721" s="5" t="s">
        <v>2469</v>
      </c>
      <c r="BN8721" s="5" t="s">
        <v>2986</v>
      </c>
      <c r="BO8721" s="5" t="s">
        <v>859</v>
      </c>
      <c r="BU8721" s="5" t="s">
        <v>2469</v>
      </c>
      <c r="BV8721" s="5" t="s">
        <v>2986</v>
      </c>
      <c r="BW8721" s="5" t="s">
        <v>859</v>
      </c>
    </row>
    <row r="8722" spans="51:75" x14ac:dyDescent="0.3">
      <c r="AY8722" s="12" t="e">
        <f>VLOOKUP(C8722,#REF!, 2,FALSE)</f>
        <v>#REF!</v>
      </c>
      <c r="BM8722" s="5" t="s">
        <v>14127</v>
      </c>
      <c r="BN8722" s="5" t="s">
        <v>2986</v>
      </c>
      <c r="BO8722" s="5" t="s">
        <v>12045</v>
      </c>
      <c r="BU8722" s="5" t="s">
        <v>14127</v>
      </c>
      <c r="BV8722" s="5" t="s">
        <v>2986</v>
      </c>
      <c r="BW8722" s="5" t="s">
        <v>12045</v>
      </c>
    </row>
    <row r="8723" spans="51:75" x14ac:dyDescent="0.3">
      <c r="AY8723" s="12" t="e">
        <f>VLOOKUP(C8723,#REF!, 2,FALSE)</f>
        <v>#REF!</v>
      </c>
      <c r="BM8723" s="5" t="s">
        <v>14128</v>
      </c>
      <c r="BN8723" s="5" t="s">
        <v>2986</v>
      </c>
      <c r="BO8723" s="5" t="s">
        <v>8295</v>
      </c>
      <c r="BU8723" s="5" t="s">
        <v>14128</v>
      </c>
      <c r="BV8723" s="5" t="s">
        <v>2986</v>
      </c>
      <c r="BW8723" s="5" t="s">
        <v>8295</v>
      </c>
    </row>
    <row r="8724" spans="51:75" x14ac:dyDescent="0.3">
      <c r="AY8724" s="12" t="e">
        <f>VLOOKUP(C8724,#REF!, 2,FALSE)</f>
        <v>#REF!</v>
      </c>
      <c r="BM8724" s="5" t="s">
        <v>14129</v>
      </c>
      <c r="BN8724" s="5" t="s">
        <v>2986</v>
      </c>
      <c r="BO8724" s="5" t="s">
        <v>2697</v>
      </c>
      <c r="BU8724" s="5" t="s">
        <v>14129</v>
      </c>
      <c r="BV8724" s="5" t="s">
        <v>2986</v>
      </c>
      <c r="BW8724" s="5" t="s">
        <v>2697</v>
      </c>
    </row>
    <row r="8725" spans="51:75" x14ac:dyDescent="0.3">
      <c r="AY8725" s="12" t="e">
        <f>VLOOKUP(C8725,#REF!, 2,FALSE)</f>
        <v>#REF!</v>
      </c>
      <c r="BM8725" s="5" t="s">
        <v>14130</v>
      </c>
      <c r="BN8725" s="5" t="s">
        <v>2986</v>
      </c>
      <c r="BO8725" s="5" t="s">
        <v>7955</v>
      </c>
      <c r="BU8725" s="5" t="s">
        <v>14130</v>
      </c>
      <c r="BV8725" s="5" t="s">
        <v>2986</v>
      </c>
      <c r="BW8725" s="5" t="s">
        <v>7955</v>
      </c>
    </row>
    <row r="8726" spans="51:75" x14ac:dyDescent="0.3">
      <c r="AY8726" s="12" t="e">
        <f>VLOOKUP(C8726,#REF!, 2,FALSE)</f>
        <v>#REF!</v>
      </c>
      <c r="BM8726" s="5" t="s">
        <v>14131</v>
      </c>
      <c r="BN8726" s="5" t="s">
        <v>2986</v>
      </c>
      <c r="BO8726" s="5" t="s">
        <v>6861</v>
      </c>
      <c r="BU8726" s="5" t="s">
        <v>14131</v>
      </c>
      <c r="BV8726" s="5" t="s">
        <v>2986</v>
      </c>
      <c r="BW8726" s="5" t="s">
        <v>6861</v>
      </c>
    </row>
    <row r="8727" spans="51:75" x14ac:dyDescent="0.3">
      <c r="AY8727" s="12" t="e">
        <f>VLOOKUP(C8727,#REF!, 2,FALSE)</f>
        <v>#REF!</v>
      </c>
      <c r="BM8727" s="5" t="s">
        <v>2470</v>
      </c>
      <c r="BN8727" s="5" t="s">
        <v>915</v>
      </c>
      <c r="BO8727" s="5" t="s">
        <v>12418</v>
      </c>
      <c r="BU8727" s="5" t="s">
        <v>2470</v>
      </c>
      <c r="BV8727" s="5" t="s">
        <v>915</v>
      </c>
      <c r="BW8727" s="5" t="s">
        <v>12418</v>
      </c>
    </row>
    <row r="8728" spans="51:75" x14ac:dyDescent="0.3">
      <c r="AY8728" s="12" t="e">
        <f>VLOOKUP(C8728,#REF!, 2,FALSE)</f>
        <v>#REF!</v>
      </c>
      <c r="BM8728" s="5" t="s">
        <v>14132</v>
      </c>
      <c r="BN8728" s="5" t="s">
        <v>2986</v>
      </c>
      <c r="BO8728" s="5" t="s">
        <v>2986</v>
      </c>
      <c r="BU8728" s="5" t="s">
        <v>14132</v>
      </c>
      <c r="BV8728" s="5" t="s">
        <v>2986</v>
      </c>
      <c r="BW8728" s="5" t="s">
        <v>2986</v>
      </c>
    </row>
    <row r="8729" spans="51:75" x14ac:dyDescent="0.3">
      <c r="AY8729" s="12" t="e">
        <f>VLOOKUP(C8729,#REF!, 2,FALSE)</f>
        <v>#REF!</v>
      </c>
      <c r="BM8729" s="5" t="s">
        <v>14133</v>
      </c>
      <c r="BN8729" s="5" t="s">
        <v>2986</v>
      </c>
      <c r="BO8729" s="5" t="s">
        <v>10319</v>
      </c>
      <c r="BU8729" s="5" t="s">
        <v>14133</v>
      </c>
      <c r="BV8729" s="5" t="s">
        <v>2986</v>
      </c>
      <c r="BW8729" s="5" t="s">
        <v>10319</v>
      </c>
    </row>
    <row r="8730" spans="51:75" x14ac:dyDescent="0.3">
      <c r="AY8730" s="12" t="e">
        <f>VLOOKUP(C8730,#REF!, 2,FALSE)</f>
        <v>#REF!</v>
      </c>
      <c r="BM8730" s="5" t="s">
        <v>14134</v>
      </c>
      <c r="BN8730" s="5" t="s">
        <v>1272</v>
      </c>
      <c r="BO8730" s="5" t="s">
        <v>14135</v>
      </c>
      <c r="BU8730" s="5" t="s">
        <v>14134</v>
      </c>
      <c r="BV8730" s="5" t="s">
        <v>1272</v>
      </c>
      <c r="BW8730" s="5" t="s">
        <v>14135</v>
      </c>
    </row>
    <row r="8731" spans="51:75" x14ac:dyDescent="0.3">
      <c r="AY8731" s="12" t="e">
        <f>VLOOKUP(C8731,#REF!, 2,FALSE)</f>
        <v>#REF!</v>
      </c>
      <c r="BM8731" s="5" t="s">
        <v>14136</v>
      </c>
      <c r="BN8731" s="5" t="s">
        <v>1345</v>
      </c>
      <c r="BO8731" s="5" t="s">
        <v>14137</v>
      </c>
      <c r="BU8731" s="5" t="s">
        <v>14136</v>
      </c>
      <c r="BV8731" s="5" t="s">
        <v>1345</v>
      </c>
      <c r="BW8731" s="5" t="s">
        <v>14137</v>
      </c>
    </row>
    <row r="8732" spans="51:75" x14ac:dyDescent="0.3">
      <c r="AY8732" s="12" t="e">
        <f>VLOOKUP(C8732,#REF!, 2,FALSE)</f>
        <v>#REF!</v>
      </c>
      <c r="BM8732" s="5" t="s">
        <v>14138</v>
      </c>
      <c r="BN8732" s="5" t="s">
        <v>2986</v>
      </c>
      <c r="BO8732" s="5" t="s">
        <v>2986</v>
      </c>
      <c r="BU8732" s="5" t="s">
        <v>14138</v>
      </c>
      <c r="BV8732" s="5" t="s">
        <v>2986</v>
      </c>
      <c r="BW8732" s="5" t="s">
        <v>2986</v>
      </c>
    </row>
    <row r="8733" spans="51:75" x14ac:dyDescent="0.3">
      <c r="AY8733" s="12" t="e">
        <f>VLOOKUP(C8733,#REF!, 2,FALSE)</f>
        <v>#REF!</v>
      </c>
      <c r="BM8733" s="5" t="s">
        <v>2471</v>
      </c>
      <c r="BN8733" s="5" t="s">
        <v>2986</v>
      </c>
      <c r="BO8733" s="5" t="s">
        <v>14139</v>
      </c>
      <c r="BU8733" s="5" t="s">
        <v>2471</v>
      </c>
      <c r="BV8733" s="5" t="s">
        <v>2986</v>
      </c>
      <c r="BW8733" s="5" t="s">
        <v>14139</v>
      </c>
    </row>
    <row r="8734" spans="51:75" x14ac:dyDescent="0.3">
      <c r="AY8734" s="12" t="e">
        <f>VLOOKUP(C8734,#REF!, 2,FALSE)</f>
        <v>#REF!</v>
      </c>
      <c r="BM8734" s="5" t="s">
        <v>14140</v>
      </c>
      <c r="BN8734" s="5" t="s">
        <v>1345</v>
      </c>
      <c r="BO8734" s="5" t="s">
        <v>1601</v>
      </c>
      <c r="BU8734" s="5" t="s">
        <v>14140</v>
      </c>
      <c r="BV8734" s="5" t="s">
        <v>1345</v>
      </c>
      <c r="BW8734" s="5" t="s">
        <v>1601</v>
      </c>
    </row>
    <row r="8735" spans="51:75" x14ac:dyDescent="0.3">
      <c r="AY8735" s="12" t="e">
        <f>VLOOKUP(C8735,#REF!, 2,FALSE)</f>
        <v>#REF!</v>
      </c>
      <c r="BM8735" s="5" t="s">
        <v>14141</v>
      </c>
      <c r="BN8735" s="5" t="s">
        <v>1006</v>
      </c>
      <c r="BO8735" s="5" t="s">
        <v>2986</v>
      </c>
      <c r="BU8735" s="5" t="s">
        <v>14141</v>
      </c>
      <c r="BV8735" s="5" t="s">
        <v>1006</v>
      </c>
      <c r="BW8735" s="5" t="s">
        <v>2986</v>
      </c>
    </row>
    <row r="8736" spans="51:75" x14ac:dyDescent="0.3">
      <c r="AY8736" s="12" t="e">
        <f>VLOOKUP(C8736,#REF!, 2,FALSE)</f>
        <v>#REF!</v>
      </c>
      <c r="BM8736" s="5" t="s">
        <v>2472</v>
      </c>
      <c r="BN8736" s="5" t="s">
        <v>1006</v>
      </c>
      <c r="BO8736" s="5" t="s">
        <v>8486</v>
      </c>
      <c r="BU8736" s="5" t="s">
        <v>2472</v>
      </c>
      <c r="BV8736" s="5" t="s">
        <v>1006</v>
      </c>
      <c r="BW8736" s="5" t="s">
        <v>8486</v>
      </c>
    </row>
    <row r="8737" spans="51:75" x14ac:dyDescent="0.3">
      <c r="AY8737" s="12" t="e">
        <f>VLOOKUP(C8737,#REF!, 2,FALSE)</f>
        <v>#REF!</v>
      </c>
      <c r="BM8737" s="5" t="s">
        <v>2473</v>
      </c>
      <c r="BN8737" s="5" t="s">
        <v>697</v>
      </c>
      <c r="BO8737" s="5" t="s">
        <v>2986</v>
      </c>
      <c r="BU8737" s="5" t="s">
        <v>2473</v>
      </c>
      <c r="BV8737" s="5" t="s">
        <v>697</v>
      </c>
      <c r="BW8737" s="5" t="s">
        <v>2986</v>
      </c>
    </row>
    <row r="8738" spans="51:75" x14ac:dyDescent="0.3">
      <c r="AY8738" s="12" t="e">
        <f>VLOOKUP(C8738,#REF!, 2,FALSE)</f>
        <v>#REF!</v>
      </c>
      <c r="BM8738" s="5" t="s">
        <v>216</v>
      </c>
      <c r="BN8738" s="5" t="s">
        <v>1006</v>
      </c>
      <c r="BO8738" s="5" t="s">
        <v>6713</v>
      </c>
      <c r="BU8738" s="5" t="s">
        <v>216</v>
      </c>
      <c r="BV8738" s="5" t="s">
        <v>1006</v>
      </c>
      <c r="BW8738" s="5" t="s">
        <v>6713</v>
      </c>
    </row>
    <row r="8739" spans="51:75" x14ac:dyDescent="0.3">
      <c r="AY8739" s="12" t="e">
        <f>VLOOKUP(C8739,#REF!, 2,FALSE)</f>
        <v>#REF!</v>
      </c>
      <c r="BM8739" s="5" t="s">
        <v>14142</v>
      </c>
      <c r="BN8739" s="5" t="s">
        <v>2986</v>
      </c>
      <c r="BO8739" s="5" t="s">
        <v>2986</v>
      </c>
      <c r="BU8739" s="5" t="s">
        <v>14142</v>
      </c>
      <c r="BV8739" s="5" t="s">
        <v>2986</v>
      </c>
      <c r="BW8739" s="5" t="s">
        <v>2986</v>
      </c>
    </row>
    <row r="8740" spans="51:75" x14ac:dyDescent="0.3">
      <c r="AY8740" s="12" t="e">
        <f>VLOOKUP(C8740,#REF!, 2,FALSE)</f>
        <v>#REF!</v>
      </c>
      <c r="BM8740" s="5" t="s">
        <v>14143</v>
      </c>
      <c r="BN8740" s="5" t="s">
        <v>929</v>
      </c>
      <c r="BO8740" s="5" t="s">
        <v>2986</v>
      </c>
      <c r="BU8740" s="5" t="s">
        <v>14143</v>
      </c>
      <c r="BV8740" s="5" t="s">
        <v>929</v>
      </c>
      <c r="BW8740" s="5" t="s">
        <v>2986</v>
      </c>
    </row>
    <row r="8741" spans="51:75" x14ac:dyDescent="0.3">
      <c r="AY8741" s="12" t="e">
        <f>VLOOKUP(C8741,#REF!, 2,FALSE)</f>
        <v>#REF!</v>
      </c>
      <c r="BM8741" s="5" t="s">
        <v>14144</v>
      </c>
      <c r="BN8741" s="5" t="s">
        <v>1522</v>
      </c>
      <c r="BO8741" s="5" t="s">
        <v>2986</v>
      </c>
      <c r="BU8741" s="5" t="s">
        <v>14144</v>
      </c>
      <c r="BV8741" s="5" t="s">
        <v>1522</v>
      </c>
      <c r="BW8741" s="5" t="s">
        <v>2986</v>
      </c>
    </row>
    <row r="8742" spans="51:75" x14ac:dyDescent="0.3">
      <c r="AY8742" s="12" t="e">
        <f>VLOOKUP(C8742,#REF!, 2,FALSE)</f>
        <v>#REF!</v>
      </c>
      <c r="BM8742" s="5" t="s">
        <v>14145</v>
      </c>
      <c r="BN8742" s="5" t="s">
        <v>2225</v>
      </c>
      <c r="BO8742" s="5" t="s">
        <v>2986</v>
      </c>
      <c r="BU8742" s="5" t="s">
        <v>14145</v>
      </c>
      <c r="BV8742" s="5" t="s">
        <v>2225</v>
      </c>
      <c r="BW8742" s="5" t="s">
        <v>2986</v>
      </c>
    </row>
    <row r="8743" spans="51:75" x14ac:dyDescent="0.3">
      <c r="AY8743" s="12" t="e">
        <f>VLOOKUP(C8743,#REF!, 2,FALSE)</f>
        <v>#REF!</v>
      </c>
      <c r="BM8743" s="5" t="s">
        <v>14146</v>
      </c>
      <c r="BN8743" s="5" t="s">
        <v>2225</v>
      </c>
      <c r="BO8743" s="5" t="s">
        <v>2986</v>
      </c>
      <c r="BU8743" s="5" t="s">
        <v>14146</v>
      </c>
      <c r="BV8743" s="5" t="s">
        <v>2225</v>
      </c>
      <c r="BW8743" s="5" t="s">
        <v>2986</v>
      </c>
    </row>
    <row r="8744" spans="51:75" x14ac:dyDescent="0.3">
      <c r="AY8744" s="12" t="e">
        <f>VLOOKUP(C8744,#REF!, 2,FALSE)</f>
        <v>#REF!</v>
      </c>
      <c r="BM8744" s="5" t="s">
        <v>2474</v>
      </c>
      <c r="BN8744" s="5" t="s">
        <v>2225</v>
      </c>
      <c r="BO8744" s="5" t="s">
        <v>2986</v>
      </c>
      <c r="BU8744" s="5" t="s">
        <v>2474</v>
      </c>
      <c r="BV8744" s="5" t="s">
        <v>2225</v>
      </c>
      <c r="BW8744" s="5" t="s">
        <v>2986</v>
      </c>
    </row>
    <row r="8745" spans="51:75" x14ac:dyDescent="0.3">
      <c r="AY8745" s="12" t="e">
        <f>VLOOKUP(C8745,#REF!, 2,FALSE)</f>
        <v>#REF!</v>
      </c>
      <c r="BM8745" s="5" t="s">
        <v>2475</v>
      </c>
      <c r="BN8745" s="5" t="s">
        <v>2986</v>
      </c>
      <c r="BO8745" s="5" t="s">
        <v>14147</v>
      </c>
      <c r="BU8745" s="5" t="s">
        <v>2475</v>
      </c>
      <c r="BV8745" s="5" t="s">
        <v>2986</v>
      </c>
      <c r="BW8745" s="5" t="s">
        <v>14147</v>
      </c>
    </row>
    <row r="8746" spans="51:75" x14ac:dyDescent="0.3">
      <c r="AY8746" s="12" t="e">
        <f>VLOOKUP(C8746,#REF!, 2,FALSE)</f>
        <v>#REF!</v>
      </c>
      <c r="BM8746" s="5" t="s">
        <v>14148</v>
      </c>
      <c r="BN8746" s="5" t="s">
        <v>1006</v>
      </c>
      <c r="BO8746" s="5" t="s">
        <v>14149</v>
      </c>
      <c r="BU8746" s="5" t="s">
        <v>14148</v>
      </c>
      <c r="BV8746" s="5" t="s">
        <v>1006</v>
      </c>
      <c r="BW8746" s="5" t="s">
        <v>14149</v>
      </c>
    </row>
    <row r="8747" spans="51:75" x14ac:dyDescent="0.3">
      <c r="AY8747" s="12" t="e">
        <f>VLOOKUP(C8747,#REF!, 2,FALSE)</f>
        <v>#REF!</v>
      </c>
      <c r="BM8747" s="5" t="s">
        <v>14150</v>
      </c>
      <c r="BN8747" s="5" t="s">
        <v>1448</v>
      </c>
      <c r="BO8747" s="5" t="s">
        <v>14151</v>
      </c>
      <c r="BU8747" s="5" t="s">
        <v>14150</v>
      </c>
      <c r="BV8747" s="5" t="s">
        <v>1448</v>
      </c>
      <c r="BW8747" s="5" t="s">
        <v>14151</v>
      </c>
    </row>
    <row r="8748" spans="51:75" x14ac:dyDescent="0.3">
      <c r="AY8748" s="12" t="e">
        <f>VLOOKUP(C8748,#REF!, 2,FALSE)</f>
        <v>#REF!</v>
      </c>
      <c r="BM8748" s="5" t="s">
        <v>14152</v>
      </c>
      <c r="BN8748" s="5" t="s">
        <v>2986</v>
      </c>
      <c r="BO8748" s="5" t="s">
        <v>2986</v>
      </c>
      <c r="BU8748" s="5" t="s">
        <v>14152</v>
      </c>
      <c r="BV8748" s="5" t="s">
        <v>2986</v>
      </c>
      <c r="BW8748" s="5" t="s">
        <v>2986</v>
      </c>
    </row>
    <row r="8749" spans="51:75" x14ac:dyDescent="0.3">
      <c r="AY8749" s="12" t="e">
        <f>VLOOKUP(C8749,#REF!, 2,FALSE)</f>
        <v>#REF!</v>
      </c>
      <c r="BM8749" s="5" t="s">
        <v>14153</v>
      </c>
      <c r="BN8749" s="5" t="s">
        <v>2986</v>
      </c>
      <c r="BO8749" s="5" t="s">
        <v>14154</v>
      </c>
      <c r="BU8749" s="5" t="s">
        <v>14153</v>
      </c>
      <c r="BV8749" s="5" t="s">
        <v>2986</v>
      </c>
      <c r="BW8749" s="5" t="s">
        <v>14154</v>
      </c>
    </row>
    <row r="8750" spans="51:75" x14ac:dyDescent="0.3">
      <c r="AY8750" s="12" t="e">
        <f>VLOOKUP(C8750,#REF!, 2,FALSE)</f>
        <v>#REF!</v>
      </c>
      <c r="BM8750" s="5" t="s">
        <v>200</v>
      </c>
      <c r="BN8750" s="5" t="s">
        <v>614</v>
      </c>
      <c r="BO8750" s="5" t="s">
        <v>2110</v>
      </c>
      <c r="BU8750" s="5" t="s">
        <v>200</v>
      </c>
      <c r="BV8750" s="5" t="s">
        <v>614</v>
      </c>
      <c r="BW8750" s="5" t="s">
        <v>2110</v>
      </c>
    </row>
    <row r="8751" spans="51:75" x14ac:dyDescent="0.3">
      <c r="AY8751" s="12" t="e">
        <f>VLOOKUP(C8751,#REF!, 2,FALSE)</f>
        <v>#REF!</v>
      </c>
      <c r="BM8751" s="5" t="s">
        <v>14155</v>
      </c>
      <c r="BN8751" s="5" t="s">
        <v>699</v>
      </c>
      <c r="BO8751" s="5" t="s">
        <v>14156</v>
      </c>
      <c r="BU8751" s="5" t="s">
        <v>14155</v>
      </c>
      <c r="BV8751" s="5" t="s">
        <v>699</v>
      </c>
      <c r="BW8751" s="5" t="s">
        <v>14156</v>
      </c>
    </row>
    <row r="8752" spans="51:75" x14ac:dyDescent="0.3">
      <c r="AY8752" s="12" t="e">
        <f>VLOOKUP(C8752,#REF!, 2,FALSE)</f>
        <v>#REF!</v>
      </c>
      <c r="BM8752" s="5" t="s">
        <v>14158</v>
      </c>
      <c r="BN8752" s="5" t="s">
        <v>614</v>
      </c>
      <c r="BO8752" s="5" t="s">
        <v>14159</v>
      </c>
      <c r="BU8752" s="5" t="s">
        <v>14158</v>
      </c>
      <c r="BV8752" s="5" t="s">
        <v>614</v>
      </c>
      <c r="BW8752" s="5" t="s">
        <v>14159</v>
      </c>
    </row>
    <row r="8753" spans="51:75" x14ac:dyDescent="0.3">
      <c r="AY8753" s="12" t="e">
        <f>VLOOKUP(C8753,#REF!, 2,FALSE)</f>
        <v>#REF!</v>
      </c>
      <c r="BM8753" s="5" t="s">
        <v>14160</v>
      </c>
      <c r="BN8753" s="5" t="s">
        <v>697</v>
      </c>
      <c r="BO8753" s="5" t="s">
        <v>14161</v>
      </c>
      <c r="BU8753" s="5" t="s">
        <v>14160</v>
      </c>
      <c r="BV8753" s="5" t="s">
        <v>697</v>
      </c>
      <c r="BW8753" s="5" t="s">
        <v>14161</v>
      </c>
    </row>
    <row r="8754" spans="51:75" x14ac:dyDescent="0.3">
      <c r="AY8754" s="12" t="e">
        <f>VLOOKUP(C8754,#REF!, 2,FALSE)</f>
        <v>#REF!</v>
      </c>
      <c r="BM8754" s="5" t="s">
        <v>14162</v>
      </c>
      <c r="BN8754" s="5" t="s">
        <v>945</v>
      </c>
      <c r="BO8754" s="5" t="s">
        <v>14163</v>
      </c>
      <c r="BU8754" s="5" t="s">
        <v>14162</v>
      </c>
      <c r="BV8754" s="5" t="s">
        <v>945</v>
      </c>
      <c r="BW8754" s="5" t="s">
        <v>14163</v>
      </c>
    </row>
    <row r="8755" spans="51:75" x14ac:dyDescent="0.3">
      <c r="AY8755" s="12" t="e">
        <f>VLOOKUP(C8755,#REF!, 2,FALSE)</f>
        <v>#REF!</v>
      </c>
      <c r="BM8755" s="5" t="s">
        <v>14164</v>
      </c>
      <c r="BN8755" s="5" t="s">
        <v>2986</v>
      </c>
      <c r="BO8755" s="5" t="s">
        <v>7894</v>
      </c>
      <c r="BU8755" s="5" t="s">
        <v>14164</v>
      </c>
      <c r="BV8755" s="5" t="s">
        <v>2986</v>
      </c>
      <c r="BW8755" s="5" t="s">
        <v>7894</v>
      </c>
    </row>
    <row r="8756" spans="51:75" x14ac:dyDescent="0.3">
      <c r="AY8756" s="12" t="e">
        <f>VLOOKUP(C8756,#REF!, 2,FALSE)</f>
        <v>#REF!</v>
      </c>
      <c r="BM8756" s="5" t="s">
        <v>14165</v>
      </c>
      <c r="BN8756" s="5" t="s">
        <v>2986</v>
      </c>
      <c r="BO8756" s="5" t="s">
        <v>14166</v>
      </c>
      <c r="BU8756" s="5" t="s">
        <v>14165</v>
      </c>
      <c r="BV8756" s="5" t="s">
        <v>2986</v>
      </c>
      <c r="BW8756" s="5" t="s">
        <v>14166</v>
      </c>
    </row>
    <row r="8757" spans="51:75" x14ac:dyDescent="0.3">
      <c r="AY8757" s="12" t="e">
        <f>VLOOKUP(C8757,#REF!, 2,FALSE)</f>
        <v>#REF!</v>
      </c>
      <c r="BM8757" s="5" t="s">
        <v>14167</v>
      </c>
      <c r="BN8757" s="5" t="s">
        <v>8084</v>
      </c>
      <c r="BO8757" s="5" t="s">
        <v>14168</v>
      </c>
      <c r="BU8757" s="5" t="s">
        <v>14167</v>
      </c>
      <c r="BV8757" s="5" t="s">
        <v>8084</v>
      </c>
      <c r="BW8757" s="5" t="s">
        <v>14168</v>
      </c>
    </row>
    <row r="8758" spans="51:75" x14ac:dyDescent="0.3">
      <c r="AY8758" s="12" t="e">
        <f>VLOOKUP(C8758,#REF!, 2,FALSE)</f>
        <v>#REF!</v>
      </c>
      <c r="BM8758" s="5" t="s">
        <v>14169</v>
      </c>
      <c r="BN8758" s="5" t="s">
        <v>929</v>
      </c>
      <c r="BO8758" s="5" t="s">
        <v>1661</v>
      </c>
      <c r="BU8758" s="5" t="s">
        <v>14169</v>
      </c>
      <c r="BV8758" s="5" t="s">
        <v>929</v>
      </c>
      <c r="BW8758" s="5" t="s">
        <v>1661</v>
      </c>
    </row>
    <row r="8759" spans="51:75" x14ac:dyDescent="0.3">
      <c r="AY8759" s="12" t="e">
        <f>VLOOKUP(C8759,#REF!, 2,FALSE)</f>
        <v>#REF!</v>
      </c>
      <c r="BM8759" s="5" t="s">
        <v>14170</v>
      </c>
      <c r="BN8759" s="5" t="s">
        <v>915</v>
      </c>
      <c r="BO8759" s="5" t="s">
        <v>14171</v>
      </c>
      <c r="BU8759" s="5" t="s">
        <v>14170</v>
      </c>
      <c r="BV8759" s="5" t="s">
        <v>915</v>
      </c>
      <c r="BW8759" s="5" t="s">
        <v>14171</v>
      </c>
    </row>
    <row r="8760" spans="51:75" x14ac:dyDescent="0.3">
      <c r="AY8760" s="12" t="e">
        <f>VLOOKUP(C8760,#REF!, 2,FALSE)</f>
        <v>#REF!</v>
      </c>
      <c r="BM8760" s="5" t="s">
        <v>2478</v>
      </c>
      <c r="BN8760" s="5" t="s">
        <v>708</v>
      </c>
      <c r="BO8760" s="5" t="s">
        <v>14172</v>
      </c>
      <c r="BU8760" s="5" t="s">
        <v>2478</v>
      </c>
      <c r="BV8760" s="5" t="s">
        <v>708</v>
      </c>
      <c r="BW8760" s="5" t="s">
        <v>14172</v>
      </c>
    </row>
    <row r="8761" spans="51:75" x14ac:dyDescent="0.3">
      <c r="AY8761" s="12" t="e">
        <f>VLOOKUP(C8761,#REF!, 2,FALSE)</f>
        <v>#REF!</v>
      </c>
      <c r="BM8761" s="5" t="s">
        <v>14173</v>
      </c>
      <c r="BN8761" s="5" t="s">
        <v>734</v>
      </c>
      <c r="BO8761" s="5" t="s">
        <v>14174</v>
      </c>
      <c r="BU8761" s="5" t="s">
        <v>14173</v>
      </c>
      <c r="BV8761" s="5" t="s">
        <v>734</v>
      </c>
      <c r="BW8761" s="5" t="s">
        <v>14174</v>
      </c>
    </row>
    <row r="8762" spans="51:75" x14ac:dyDescent="0.3">
      <c r="AY8762" s="12" t="e">
        <f>VLOOKUP(C8762,#REF!, 2,FALSE)</f>
        <v>#REF!</v>
      </c>
      <c r="BM8762" s="5" t="s">
        <v>14175</v>
      </c>
      <c r="BN8762" s="5" t="s">
        <v>664</v>
      </c>
      <c r="BO8762" s="5" t="s">
        <v>5532</v>
      </c>
      <c r="BU8762" s="5" t="s">
        <v>14175</v>
      </c>
      <c r="BV8762" s="5" t="s">
        <v>664</v>
      </c>
      <c r="BW8762" s="5" t="s">
        <v>5532</v>
      </c>
    </row>
    <row r="8763" spans="51:75" x14ac:dyDescent="0.3">
      <c r="AY8763" s="12" t="e">
        <f>VLOOKUP(C8763,#REF!, 2,FALSE)</f>
        <v>#REF!</v>
      </c>
      <c r="BM8763" s="5" t="s">
        <v>14176</v>
      </c>
      <c r="BN8763" s="5" t="s">
        <v>1272</v>
      </c>
      <c r="BO8763" s="5" t="s">
        <v>11044</v>
      </c>
      <c r="BU8763" s="5" t="s">
        <v>14176</v>
      </c>
      <c r="BV8763" s="5" t="s">
        <v>1272</v>
      </c>
      <c r="BW8763" s="5" t="s">
        <v>11044</v>
      </c>
    </row>
    <row r="8764" spans="51:75" x14ac:dyDescent="0.3">
      <c r="AY8764" s="12" t="e">
        <f>VLOOKUP(C8764,#REF!, 2,FALSE)</f>
        <v>#REF!</v>
      </c>
      <c r="BM8764" s="5" t="s">
        <v>14177</v>
      </c>
      <c r="BN8764" s="5" t="s">
        <v>926</v>
      </c>
      <c r="BO8764" s="5" t="s">
        <v>624</v>
      </c>
      <c r="BU8764" s="5" t="s">
        <v>14177</v>
      </c>
      <c r="BV8764" s="5" t="s">
        <v>926</v>
      </c>
      <c r="BW8764" s="5" t="s">
        <v>624</v>
      </c>
    </row>
    <row r="8765" spans="51:75" x14ac:dyDescent="0.3">
      <c r="AY8765" s="12" t="e">
        <f>VLOOKUP(C8765,#REF!, 2,FALSE)</f>
        <v>#REF!</v>
      </c>
      <c r="BM8765" s="5" t="s">
        <v>14178</v>
      </c>
      <c r="BN8765" s="5" t="s">
        <v>945</v>
      </c>
      <c r="BO8765" s="5" t="s">
        <v>14179</v>
      </c>
      <c r="BU8765" s="5" t="s">
        <v>14178</v>
      </c>
      <c r="BV8765" s="5" t="s">
        <v>945</v>
      </c>
      <c r="BW8765" s="5" t="s">
        <v>14179</v>
      </c>
    </row>
    <row r="8766" spans="51:75" x14ac:dyDescent="0.3">
      <c r="AY8766" s="12" t="e">
        <f>VLOOKUP(C8766,#REF!, 2,FALSE)</f>
        <v>#REF!</v>
      </c>
      <c r="BM8766" s="5" t="s">
        <v>14180</v>
      </c>
      <c r="BN8766" s="5" t="s">
        <v>2986</v>
      </c>
      <c r="BO8766" s="5" t="s">
        <v>5130</v>
      </c>
      <c r="BU8766" s="5" t="s">
        <v>14180</v>
      </c>
      <c r="BV8766" s="5" t="s">
        <v>2986</v>
      </c>
      <c r="BW8766" s="5" t="s">
        <v>5130</v>
      </c>
    </row>
    <row r="8767" spans="51:75" x14ac:dyDescent="0.3">
      <c r="AY8767" s="12" t="e">
        <f>VLOOKUP(C8767,#REF!, 2,FALSE)</f>
        <v>#REF!</v>
      </c>
      <c r="BM8767" s="5" t="s">
        <v>14181</v>
      </c>
      <c r="BN8767" s="5" t="s">
        <v>1272</v>
      </c>
      <c r="BO8767" s="5" t="s">
        <v>1729</v>
      </c>
      <c r="BU8767" s="5" t="s">
        <v>14181</v>
      </c>
      <c r="BV8767" s="5" t="s">
        <v>1272</v>
      </c>
      <c r="BW8767" s="5" t="s">
        <v>1729</v>
      </c>
    </row>
    <row r="8768" spans="51:75" x14ac:dyDescent="0.3">
      <c r="AY8768" s="12" t="e">
        <f>VLOOKUP(C8768,#REF!, 2,FALSE)</f>
        <v>#REF!</v>
      </c>
      <c r="BM8768" s="5" t="s">
        <v>14182</v>
      </c>
      <c r="BN8768" s="5" t="s">
        <v>665</v>
      </c>
      <c r="BO8768" s="5" t="s">
        <v>14183</v>
      </c>
      <c r="BU8768" s="5" t="s">
        <v>14182</v>
      </c>
      <c r="BV8768" s="5" t="s">
        <v>665</v>
      </c>
      <c r="BW8768" s="5" t="s">
        <v>14183</v>
      </c>
    </row>
    <row r="8769" spans="51:75" x14ac:dyDescent="0.3">
      <c r="AY8769" s="12" t="e">
        <f>VLOOKUP(C8769,#REF!, 2,FALSE)</f>
        <v>#REF!</v>
      </c>
      <c r="BM8769" s="5" t="s">
        <v>14184</v>
      </c>
      <c r="BN8769" s="5" t="s">
        <v>621</v>
      </c>
      <c r="BO8769" s="5" t="s">
        <v>2986</v>
      </c>
      <c r="BU8769" s="5" t="s">
        <v>14184</v>
      </c>
      <c r="BV8769" s="5" t="s">
        <v>621</v>
      </c>
      <c r="BW8769" s="5" t="s">
        <v>2986</v>
      </c>
    </row>
    <row r="8770" spans="51:75" x14ac:dyDescent="0.3">
      <c r="AY8770" s="12" t="e">
        <f>VLOOKUP(C8770,#REF!, 2,FALSE)</f>
        <v>#REF!</v>
      </c>
      <c r="BM8770" s="5" t="s">
        <v>14185</v>
      </c>
      <c r="BN8770" s="5" t="s">
        <v>2982</v>
      </c>
      <c r="BO8770" s="5" t="s">
        <v>14186</v>
      </c>
      <c r="BU8770" s="5" t="s">
        <v>14185</v>
      </c>
      <c r="BV8770" s="5" t="s">
        <v>2982</v>
      </c>
      <c r="BW8770" s="5" t="s">
        <v>14186</v>
      </c>
    </row>
    <row r="8771" spans="51:75" x14ac:dyDescent="0.3">
      <c r="AY8771" s="12" t="e">
        <f>VLOOKUP(C8771,#REF!, 2,FALSE)</f>
        <v>#REF!</v>
      </c>
      <c r="BM8771" s="5" t="s">
        <v>14187</v>
      </c>
      <c r="BN8771" s="5" t="s">
        <v>7964</v>
      </c>
      <c r="BO8771" s="5" t="s">
        <v>11124</v>
      </c>
      <c r="BU8771" s="5" t="s">
        <v>14187</v>
      </c>
      <c r="BV8771" s="5" t="s">
        <v>7964</v>
      </c>
      <c r="BW8771" s="5" t="s">
        <v>11124</v>
      </c>
    </row>
    <row r="8772" spans="51:75" x14ac:dyDescent="0.3">
      <c r="AY8772" s="12" t="e">
        <f>VLOOKUP(C8772,#REF!, 2,FALSE)</f>
        <v>#REF!</v>
      </c>
      <c r="BM8772" s="5" t="s">
        <v>14188</v>
      </c>
      <c r="BN8772" s="5" t="s">
        <v>621</v>
      </c>
      <c r="BO8772" s="5" t="s">
        <v>2986</v>
      </c>
      <c r="BU8772" s="5" t="s">
        <v>14188</v>
      </c>
      <c r="BV8772" s="5" t="s">
        <v>621</v>
      </c>
      <c r="BW8772" s="5" t="s">
        <v>2986</v>
      </c>
    </row>
    <row r="8773" spans="51:75" x14ac:dyDescent="0.3">
      <c r="AY8773" s="12" t="e">
        <f>VLOOKUP(C8773,#REF!, 2,FALSE)</f>
        <v>#REF!</v>
      </c>
      <c r="BM8773" s="5" t="s">
        <v>14189</v>
      </c>
      <c r="BN8773" s="5" t="s">
        <v>2986</v>
      </c>
      <c r="BO8773" s="5" t="s">
        <v>14190</v>
      </c>
      <c r="BU8773" s="5" t="s">
        <v>14189</v>
      </c>
      <c r="BV8773" s="5" t="s">
        <v>2986</v>
      </c>
      <c r="BW8773" s="5" t="s">
        <v>14190</v>
      </c>
    </row>
    <row r="8774" spans="51:75" x14ac:dyDescent="0.3">
      <c r="AY8774" s="12" t="e">
        <f>VLOOKUP(C8774,#REF!, 2,FALSE)</f>
        <v>#REF!</v>
      </c>
      <c r="BM8774" s="5" t="s">
        <v>14191</v>
      </c>
      <c r="BN8774" s="5" t="s">
        <v>2982</v>
      </c>
      <c r="BO8774" s="5" t="s">
        <v>962</v>
      </c>
      <c r="BU8774" s="5" t="s">
        <v>14191</v>
      </c>
      <c r="BV8774" s="5" t="s">
        <v>2982</v>
      </c>
      <c r="BW8774" s="5" t="s">
        <v>962</v>
      </c>
    </row>
    <row r="8775" spans="51:75" x14ac:dyDescent="0.3">
      <c r="AY8775" s="12" t="e">
        <f>VLOOKUP(C8775,#REF!, 2,FALSE)</f>
        <v>#REF!</v>
      </c>
      <c r="BM8775" s="5" t="s">
        <v>14192</v>
      </c>
      <c r="BN8775" s="5" t="s">
        <v>786</v>
      </c>
      <c r="BO8775" s="5" t="s">
        <v>14193</v>
      </c>
      <c r="BU8775" s="5" t="s">
        <v>14192</v>
      </c>
      <c r="BV8775" s="5" t="s">
        <v>786</v>
      </c>
      <c r="BW8775" s="5" t="s">
        <v>14193</v>
      </c>
    </row>
    <row r="8776" spans="51:75" x14ac:dyDescent="0.3">
      <c r="AY8776" s="12" t="e">
        <f>VLOOKUP(C8776,#REF!, 2,FALSE)</f>
        <v>#REF!</v>
      </c>
      <c r="BM8776" s="5" t="s">
        <v>14194</v>
      </c>
      <c r="BN8776" s="5" t="s">
        <v>2986</v>
      </c>
      <c r="BO8776" s="5" t="s">
        <v>14195</v>
      </c>
      <c r="BU8776" s="5" t="s">
        <v>14194</v>
      </c>
      <c r="BV8776" s="5" t="s">
        <v>2986</v>
      </c>
      <c r="BW8776" s="5" t="s">
        <v>14195</v>
      </c>
    </row>
    <row r="8777" spans="51:75" x14ac:dyDescent="0.3">
      <c r="AY8777" s="12" t="e">
        <f>VLOOKUP(C8777,#REF!, 2,FALSE)</f>
        <v>#REF!</v>
      </c>
      <c r="BM8777" s="5" t="s">
        <v>14196</v>
      </c>
      <c r="BN8777" s="5" t="s">
        <v>2986</v>
      </c>
      <c r="BO8777" s="5" t="s">
        <v>2986</v>
      </c>
      <c r="BU8777" s="5" t="s">
        <v>14196</v>
      </c>
      <c r="BV8777" s="5" t="s">
        <v>2986</v>
      </c>
      <c r="BW8777" s="5" t="s">
        <v>2986</v>
      </c>
    </row>
    <row r="8778" spans="51:75" x14ac:dyDescent="0.3">
      <c r="AY8778" s="12" t="e">
        <f>VLOOKUP(C8778,#REF!, 2,FALSE)</f>
        <v>#REF!</v>
      </c>
      <c r="BM8778" s="5" t="s">
        <v>2480</v>
      </c>
      <c r="BN8778" s="5" t="s">
        <v>2986</v>
      </c>
      <c r="BO8778" s="5" t="s">
        <v>2986</v>
      </c>
      <c r="BU8778" s="5" t="s">
        <v>2480</v>
      </c>
      <c r="BV8778" s="5" t="s">
        <v>2986</v>
      </c>
      <c r="BW8778" s="5" t="s">
        <v>2986</v>
      </c>
    </row>
    <row r="8779" spans="51:75" x14ac:dyDescent="0.3">
      <c r="AY8779" s="12" t="e">
        <f>VLOOKUP(C8779,#REF!, 2,FALSE)</f>
        <v>#REF!</v>
      </c>
      <c r="BM8779" s="5" t="s">
        <v>14197</v>
      </c>
      <c r="BN8779" s="5" t="s">
        <v>2986</v>
      </c>
      <c r="BO8779" s="5" t="s">
        <v>2986</v>
      </c>
      <c r="BU8779" s="5" t="s">
        <v>14197</v>
      </c>
      <c r="BV8779" s="5" t="s">
        <v>2986</v>
      </c>
      <c r="BW8779" s="5" t="s">
        <v>2986</v>
      </c>
    </row>
    <row r="8780" spans="51:75" x14ac:dyDescent="0.3">
      <c r="AY8780" s="12" t="e">
        <f>VLOOKUP(C8780,#REF!, 2,FALSE)</f>
        <v>#REF!</v>
      </c>
      <c r="BM8780" s="5" t="s">
        <v>14198</v>
      </c>
      <c r="BN8780" s="5" t="s">
        <v>2986</v>
      </c>
      <c r="BO8780" s="5" t="s">
        <v>2986</v>
      </c>
      <c r="BU8780" s="5" t="s">
        <v>14198</v>
      </c>
      <c r="BV8780" s="5" t="s">
        <v>2986</v>
      </c>
      <c r="BW8780" s="5" t="s">
        <v>2986</v>
      </c>
    </row>
    <row r="8781" spans="51:75" x14ac:dyDescent="0.3">
      <c r="AY8781" s="12" t="e">
        <f>VLOOKUP(C8781,#REF!, 2,FALSE)</f>
        <v>#REF!</v>
      </c>
      <c r="BM8781" s="5" t="s">
        <v>2482</v>
      </c>
      <c r="BN8781" s="5" t="s">
        <v>2986</v>
      </c>
      <c r="BO8781" s="5" t="s">
        <v>2884</v>
      </c>
      <c r="BU8781" s="5" t="s">
        <v>2482</v>
      </c>
      <c r="BV8781" s="5" t="s">
        <v>2986</v>
      </c>
      <c r="BW8781" s="5" t="s">
        <v>2884</v>
      </c>
    </row>
    <row r="8782" spans="51:75" x14ac:dyDescent="0.3">
      <c r="AY8782" s="12" t="e">
        <f>VLOOKUP(C8782,#REF!, 2,FALSE)</f>
        <v>#REF!</v>
      </c>
      <c r="BM8782" s="5" t="s">
        <v>2483</v>
      </c>
      <c r="BN8782" s="5" t="s">
        <v>1006</v>
      </c>
      <c r="BO8782" s="5" t="s">
        <v>2986</v>
      </c>
      <c r="BU8782" s="5" t="s">
        <v>2483</v>
      </c>
      <c r="BV8782" s="5" t="s">
        <v>1006</v>
      </c>
      <c r="BW8782" s="5" t="s">
        <v>2986</v>
      </c>
    </row>
    <row r="8783" spans="51:75" x14ac:dyDescent="0.3">
      <c r="AY8783" s="12" t="e">
        <f>VLOOKUP(C8783,#REF!, 2,FALSE)</f>
        <v>#REF!</v>
      </c>
      <c r="BM8783" s="5" t="s">
        <v>14199</v>
      </c>
      <c r="BN8783" s="5" t="s">
        <v>615</v>
      </c>
      <c r="BO8783" s="5" t="s">
        <v>1498</v>
      </c>
      <c r="BU8783" s="5" t="s">
        <v>14199</v>
      </c>
      <c r="BV8783" s="5" t="s">
        <v>615</v>
      </c>
      <c r="BW8783" s="5" t="s">
        <v>1498</v>
      </c>
    </row>
    <row r="8784" spans="51:75" x14ac:dyDescent="0.3">
      <c r="AY8784" s="12" t="e">
        <f>VLOOKUP(C8784,#REF!, 2,FALSE)</f>
        <v>#REF!</v>
      </c>
      <c r="BM8784" s="5" t="s">
        <v>14200</v>
      </c>
      <c r="BN8784" s="5" t="s">
        <v>2986</v>
      </c>
      <c r="BO8784" s="5" t="s">
        <v>2986</v>
      </c>
      <c r="BU8784" s="5" t="s">
        <v>14200</v>
      </c>
      <c r="BV8784" s="5" t="s">
        <v>2986</v>
      </c>
      <c r="BW8784" s="5" t="s">
        <v>2986</v>
      </c>
    </row>
    <row r="8785" spans="51:75" x14ac:dyDescent="0.3">
      <c r="AY8785" s="12" t="e">
        <f>VLOOKUP(C8785,#REF!, 2,FALSE)</f>
        <v>#REF!</v>
      </c>
      <c r="BM8785" s="5" t="s">
        <v>14201</v>
      </c>
      <c r="BN8785" s="5" t="s">
        <v>2986</v>
      </c>
      <c r="BO8785" s="5" t="s">
        <v>4506</v>
      </c>
      <c r="BU8785" s="5" t="s">
        <v>14201</v>
      </c>
      <c r="BV8785" s="5" t="s">
        <v>2986</v>
      </c>
      <c r="BW8785" s="5" t="s">
        <v>4506</v>
      </c>
    </row>
    <row r="8786" spans="51:75" x14ac:dyDescent="0.3">
      <c r="AY8786" s="12" t="e">
        <f>VLOOKUP(C8786,#REF!, 2,FALSE)</f>
        <v>#REF!</v>
      </c>
      <c r="BM8786" s="5" t="s">
        <v>14202</v>
      </c>
      <c r="BN8786" s="5" t="s">
        <v>2986</v>
      </c>
      <c r="BO8786" s="5" t="s">
        <v>2986</v>
      </c>
      <c r="BU8786" s="5" t="s">
        <v>14202</v>
      </c>
      <c r="BV8786" s="5" t="s">
        <v>2986</v>
      </c>
      <c r="BW8786" s="5" t="s">
        <v>2986</v>
      </c>
    </row>
    <row r="8787" spans="51:75" x14ac:dyDescent="0.3">
      <c r="AY8787" s="12" t="e">
        <f>VLOOKUP(C8787,#REF!, 2,FALSE)</f>
        <v>#REF!</v>
      </c>
      <c r="BM8787" s="5" t="s">
        <v>14203</v>
      </c>
      <c r="BN8787" s="5" t="s">
        <v>642</v>
      </c>
      <c r="BO8787" s="5" t="s">
        <v>6031</v>
      </c>
      <c r="BU8787" s="5" t="s">
        <v>14203</v>
      </c>
      <c r="BV8787" s="5" t="s">
        <v>642</v>
      </c>
      <c r="BW8787" s="5" t="s">
        <v>6031</v>
      </c>
    </row>
    <row r="8788" spans="51:75" x14ac:dyDescent="0.3">
      <c r="AY8788" s="12" t="e">
        <f>VLOOKUP(C8788,#REF!, 2,FALSE)</f>
        <v>#REF!</v>
      </c>
      <c r="BM8788" s="5" t="s">
        <v>186</v>
      </c>
      <c r="BN8788" s="5" t="s">
        <v>708</v>
      </c>
      <c r="BO8788" s="5" t="s">
        <v>12907</v>
      </c>
      <c r="BU8788" s="5" t="s">
        <v>186</v>
      </c>
      <c r="BV8788" s="5" t="s">
        <v>708</v>
      </c>
      <c r="BW8788" s="5" t="s">
        <v>12907</v>
      </c>
    </row>
    <row r="8789" spans="51:75" x14ac:dyDescent="0.3">
      <c r="AY8789" s="12" t="e">
        <f>VLOOKUP(C8789,#REF!, 2,FALSE)</f>
        <v>#REF!</v>
      </c>
      <c r="BM8789" s="5" t="s">
        <v>2484</v>
      </c>
      <c r="BN8789" s="5" t="s">
        <v>672</v>
      </c>
      <c r="BO8789" s="5" t="s">
        <v>663</v>
      </c>
      <c r="BU8789" s="5" t="s">
        <v>2484</v>
      </c>
      <c r="BV8789" s="5" t="s">
        <v>672</v>
      </c>
      <c r="BW8789" s="5" t="s">
        <v>663</v>
      </c>
    </row>
    <row r="8790" spans="51:75" x14ac:dyDescent="0.3">
      <c r="AY8790" s="12" t="e">
        <f>VLOOKUP(C8790,#REF!, 2,FALSE)</f>
        <v>#REF!</v>
      </c>
      <c r="BM8790" s="5" t="s">
        <v>14204</v>
      </c>
      <c r="BN8790" s="5" t="s">
        <v>2986</v>
      </c>
      <c r="BO8790" s="5" t="s">
        <v>2986</v>
      </c>
      <c r="BU8790" s="5" t="s">
        <v>14204</v>
      </c>
      <c r="BV8790" s="5" t="s">
        <v>2986</v>
      </c>
      <c r="BW8790" s="5" t="s">
        <v>2986</v>
      </c>
    </row>
    <row r="8791" spans="51:75" x14ac:dyDescent="0.3">
      <c r="AY8791" s="12" t="e">
        <f>VLOOKUP(C8791,#REF!, 2,FALSE)</f>
        <v>#REF!</v>
      </c>
      <c r="BM8791" s="5" t="s">
        <v>14205</v>
      </c>
      <c r="BN8791" s="5" t="s">
        <v>17000</v>
      </c>
      <c r="BO8791" s="5" t="s">
        <v>773</v>
      </c>
      <c r="BU8791" s="5" t="s">
        <v>14205</v>
      </c>
      <c r="BV8791" s="5" t="s">
        <v>17000</v>
      </c>
      <c r="BW8791" s="5" t="s">
        <v>773</v>
      </c>
    </row>
    <row r="8792" spans="51:75" x14ac:dyDescent="0.3">
      <c r="AY8792" s="12" t="e">
        <f>VLOOKUP(C8792,#REF!, 2,FALSE)</f>
        <v>#REF!</v>
      </c>
      <c r="BM8792" s="5" t="s">
        <v>14206</v>
      </c>
      <c r="BN8792" s="5" t="s">
        <v>800</v>
      </c>
      <c r="BO8792" s="5" t="s">
        <v>14207</v>
      </c>
      <c r="BU8792" s="5" t="s">
        <v>14206</v>
      </c>
      <c r="BV8792" s="5" t="s">
        <v>800</v>
      </c>
      <c r="BW8792" s="5" t="s">
        <v>14207</v>
      </c>
    </row>
    <row r="8793" spans="51:75" x14ac:dyDescent="0.3">
      <c r="AY8793" s="12" t="e">
        <f>VLOOKUP(C8793,#REF!, 2,FALSE)</f>
        <v>#REF!</v>
      </c>
      <c r="BM8793" s="5" t="s">
        <v>14208</v>
      </c>
      <c r="BN8793" s="5" t="s">
        <v>3050</v>
      </c>
      <c r="BO8793" s="5" t="s">
        <v>14209</v>
      </c>
      <c r="BU8793" s="5" t="s">
        <v>14208</v>
      </c>
      <c r="BV8793" s="5" t="s">
        <v>3050</v>
      </c>
      <c r="BW8793" s="5" t="s">
        <v>14209</v>
      </c>
    </row>
    <row r="8794" spans="51:75" x14ac:dyDescent="0.3">
      <c r="AY8794" s="12" t="e">
        <f>VLOOKUP(C8794,#REF!, 2,FALSE)</f>
        <v>#REF!</v>
      </c>
      <c r="BM8794" s="5" t="s">
        <v>14210</v>
      </c>
      <c r="BN8794" s="5" t="s">
        <v>665</v>
      </c>
      <c r="BO8794" s="5" t="s">
        <v>14211</v>
      </c>
      <c r="BU8794" s="5" t="s">
        <v>14210</v>
      </c>
      <c r="BV8794" s="5" t="s">
        <v>665</v>
      </c>
      <c r="BW8794" s="5" t="s">
        <v>14211</v>
      </c>
    </row>
    <row r="8795" spans="51:75" x14ac:dyDescent="0.3">
      <c r="AY8795" s="12" t="e">
        <f>VLOOKUP(C8795,#REF!, 2,FALSE)</f>
        <v>#REF!</v>
      </c>
      <c r="BM8795" s="5" t="s">
        <v>14212</v>
      </c>
      <c r="BN8795" s="5" t="s">
        <v>800</v>
      </c>
      <c r="BO8795" s="5" t="s">
        <v>14213</v>
      </c>
      <c r="BU8795" s="5" t="s">
        <v>14212</v>
      </c>
      <c r="BV8795" s="5" t="s">
        <v>800</v>
      </c>
      <c r="BW8795" s="5" t="s">
        <v>14213</v>
      </c>
    </row>
    <row r="8796" spans="51:75" x14ac:dyDescent="0.3">
      <c r="AY8796" s="12" t="e">
        <f>VLOOKUP(C8796,#REF!, 2,FALSE)</f>
        <v>#REF!</v>
      </c>
      <c r="BM8796" s="5" t="s">
        <v>14214</v>
      </c>
      <c r="BN8796" s="5" t="s">
        <v>3050</v>
      </c>
      <c r="BO8796" s="5" t="s">
        <v>2986</v>
      </c>
      <c r="BU8796" s="5" t="s">
        <v>14214</v>
      </c>
      <c r="BV8796" s="5" t="s">
        <v>3050</v>
      </c>
      <c r="BW8796" s="5" t="s">
        <v>2986</v>
      </c>
    </row>
    <row r="8797" spans="51:75" x14ac:dyDescent="0.3">
      <c r="AY8797" s="12" t="e">
        <f>VLOOKUP(C8797,#REF!, 2,FALSE)</f>
        <v>#REF!</v>
      </c>
      <c r="BM8797" s="5" t="s">
        <v>14215</v>
      </c>
      <c r="BN8797" s="5" t="s">
        <v>665</v>
      </c>
      <c r="BO8797" s="5" t="s">
        <v>14216</v>
      </c>
      <c r="BU8797" s="5" t="s">
        <v>14215</v>
      </c>
      <c r="BV8797" s="5" t="s">
        <v>665</v>
      </c>
      <c r="BW8797" s="5" t="s">
        <v>14216</v>
      </c>
    </row>
    <row r="8798" spans="51:75" x14ac:dyDescent="0.3">
      <c r="AY8798" s="12" t="e">
        <f>VLOOKUP(C8798,#REF!, 2,FALSE)</f>
        <v>#REF!</v>
      </c>
      <c r="BM8798" s="5" t="s">
        <v>14217</v>
      </c>
      <c r="BN8798" s="5" t="s">
        <v>2986</v>
      </c>
      <c r="BO8798" s="5" t="s">
        <v>2986</v>
      </c>
      <c r="BU8798" s="5" t="s">
        <v>14217</v>
      </c>
      <c r="BV8798" s="5" t="s">
        <v>2986</v>
      </c>
      <c r="BW8798" s="5" t="s">
        <v>2986</v>
      </c>
    </row>
    <row r="8799" spans="51:75" x14ac:dyDescent="0.3">
      <c r="AY8799" s="12" t="e">
        <f>VLOOKUP(C8799,#REF!, 2,FALSE)</f>
        <v>#REF!</v>
      </c>
      <c r="BM8799" s="5" t="s">
        <v>14218</v>
      </c>
      <c r="BN8799" s="5" t="s">
        <v>703</v>
      </c>
      <c r="BO8799" s="5" t="s">
        <v>4315</v>
      </c>
      <c r="BU8799" s="5" t="s">
        <v>14218</v>
      </c>
      <c r="BV8799" s="5" t="s">
        <v>703</v>
      </c>
      <c r="BW8799" s="5" t="s">
        <v>4315</v>
      </c>
    </row>
    <row r="8800" spans="51:75" x14ac:dyDescent="0.3">
      <c r="AY8800" s="12" t="e">
        <f>VLOOKUP(C8800,#REF!, 2,FALSE)</f>
        <v>#REF!</v>
      </c>
      <c r="BM8800" s="5" t="s">
        <v>14219</v>
      </c>
      <c r="BN8800" s="5" t="s">
        <v>642</v>
      </c>
      <c r="BO8800" s="5" t="s">
        <v>2752</v>
      </c>
      <c r="BU8800" s="5" t="s">
        <v>14219</v>
      </c>
      <c r="BV8800" s="5" t="s">
        <v>642</v>
      </c>
      <c r="BW8800" s="5" t="s">
        <v>2752</v>
      </c>
    </row>
    <row r="8801" spans="51:75" x14ac:dyDescent="0.3">
      <c r="AY8801" s="12" t="e">
        <f>VLOOKUP(C8801,#REF!, 2,FALSE)</f>
        <v>#REF!</v>
      </c>
      <c r="BM8801" s="5" t="s">
        <v>14220</v>
      </c>
      <c r="BN8801" s="5" t="s">
        <v>2986</v>
      </c>
      <c r="BO8801" s="5" t="s">
        <v>2986</v>
      </c>
      <c r="BU8801" s="5" t="s">
        <v>14220</v>
      </c>
      <c r="BV8801" s="5" t="s">
        <v>2986</v>
      </c>
      <c r="BW8801" s="5" t="s">
        <v>2986</v>
      </c>
    </row>
    <row r="8802" spans="51:75" x14ac:dyDescent="0.3">
      <c r="AY8802" s="12" t="e">
        <f>VLOOKUP(C8802,#REF!, 2,FALSE)</f>
        <v>#REF!</v>
      </c>
      <c r="BM8802" s="5" t="s">
        <v>187</v>
      </c>
      <c r="BN8802" s="5" t="s">
        <v>2986</v>
      </c>
      <c r="BO8802" s="5" t="s">
        <v>2986</v>
      </c>
      <c r="BU8802" s="5" t="s">
        <v>187</v>
      </c>
      <c r="BV8802" s="5" t="s">
        <v>2986</v>
      </c>
      <c r="BW8802" s="5" t="s">
        <v>2986</v>
      </c>
    </row>
    <row r="8803" spans="51:75" x14ac:dyDescent="0.3">
      <c r="AY8803" s="12" t="e">
        <f>VLOOKUP(C8803,#REF!, 2,FALSE)</f>
        <v>#REF!</v>
      </c>
      <c r="BM8803" s="5" t="s">
        <v>14221</v>
      </c>
      <c r="BN8803" s="5" t="s">
        <v>2986</v>
      </c>
      <c r="BO8803" s="5" t="s">
        <v>2986</v>
      </c>
      <c r="BU8803" s="5" t="s">
        <v>14221</v>
      </c>
      <c r="BV8803" s="5" t="s">
        <v>2986</v>
      </c>
      <c r="BW8803" s="5" t="s">
        <v>2986</v>
      </c>
    </row>
    <row r="8804" spans="51:75" x14ac:dyDescent="0.3">
      <c r="AY8804" s="12" t="e">
        <f>VLOOKUP(C8804,#REF!, 2,FALSE)</f>
        <v>#REF!</v>
      </c>
      <c r="BM8804" s="5" t="s">
        <v>14222</v>
      </c>
      <c r="BN8804" s="5" t="s">
        <v>2986</v>
      </c>
      <c r="BO8804" s="5" t="s">
        <v>2986</v>
      </c>
      <c r="BU8804" s="5" t="s">
        <v>14222</v>
      </c>
      <c r="BV8804" s="5" t="s">
        <v>2986</v>
      </c>
      <c r="BW8804" s="5" t="s">
        <v>2986</v>
      </c>
    </row>
    <row r="8805" spans="51:75" x14ac:dyDescent="0.3">
      <c r="AY8805" s="12" t="e">
        <f>VLOOKUP(C8805,#REF!, 2,FALSE)</f>
        <v>#REF!</v>
      </c>
      <c r="BM8805" s="5" t="s">
        <v>14223</v>
      </c>
      <c r="BN8805" s="5" t="s">
        <v>2986</v>
      </c>
      <c r="BO8805" s="5" t="s">
        <v>2986</v>
      </c>
      <c r="BU8805" s="5" t="s">
        <v>14223</v>
      </c>
      <c r="BV8805" s="5" t="s">
        <v>2986</v>
      </c>
      <c r="BW8805" s="5" t="s">
        <v>2986</v>
      </c>
    </row>
    <row r="8806" spans="51:75" x14ac:dyDescent="0.3">
      <c r="AY8806" s="12" t="e">
        <f>VLOOKUP(C8806,#REF!, 2,FALSE)</f>
        <v>#REF!</v>
      </c>
      <c r="BM8806" s="5" t="s">
        <v>14224</v>
      </c>
      <c r="BN8806" s="5" t="s">
        <v>2986</v>
      </c>
      <c r="BO8806" s="5" t="s">
        <v>2986</v>
      </c>
      <c r="BU8806" s="5" t="s">
        <v>14224</v>
      </c>
      <c r="BV8806" s="5" t="s">
        <v>2986</v>
      </c>
      <c r="BW8806" s="5" t="s">
        <v>2986</v>
      </c>
    </row>
    <row r="8807" spans="51:75" x14ac:dyDescent="0.3">
      <c r="AY8807" s="12" t="e">
        <f>VLOOKUP(C8807,#REF!, 2,FALSE)</f>
        <v>#REF!</v>
      </c>
      <c r="BM8807" s="5" t="s">
        <v>14225</v>
      </c>
      <c r="BN8807" s="5" t="s">
        <v>2986</v>
      </c>
      <c r="BO8807" s="5" t="s">
        <v>2986</v>
      </c>
      <c r="BU8807" s="5" t="s">
        <v>14225</v>
      </c>
      <c r="BV8807" s="5" t="s">
        <v>2986</v>
      </c>
      <c r="BW8807" s="5" t="s">
        <v>2986</v>
      </c>
    </row>
    <row r="8808" spans="51:75" x14ac:dyDescent="0.3">
      <c r="AY8808" s="12" t="e">
        <f>VLOOKUP(C8808,#REF!, 2,FALSE)</f>
        <v>#REF!</v>
      </c>
      <c r="BM8808" s="5" t="s">
        <v>2485</v>
      </c>
      <c r="BN8808" s="5" t="s">
        <v>666</v>
      </c>
      <c r="BO8808" s="5" t="s">
        <v>14226</v>
      </c>
      <c r="BU8808" s="5" t="s">
        <v>2485</v>
      </c>
      <c r="BV8808" s="5" t="s">
        <v>666</v>
      </c>
      <c r="BW8808" s="5" t="s">
        <v>14226</v>
      </c>
    </row>
    <row r="8809" spans="51:75" x14ac:dyDescent="0.3">
      <c r="AY8809" s="12" t="e">
        <f>VLOOKUP(C8809,#REF!, 2,FALSE)</f>
        <v>#REF!</v>
      </c>
      <c r="BM8809" s="5" t="s">
        <v>14227</v>
      </c>
      <c r="BN8809" s="5" t="s">
        <v>2986</v>
      </c>
      <c r="BO8809" s="5" t="s">
        <v>2986</v>
      </c>
      <c r="BU8809" s="5" t="s">
        <v>14227</v>
      </c>
      <c r="BV8809" s="5" t="s">
        <v>2986</v>
      </c>
      <c r="BW8809" s="5" t="s">
        <v>2986</v>
      </c>
    </row>
    <row r="8810" spans="51:75" x14ac:dyDescent="0.3">
      <c r="AY8810" s="12" t="e">
        <f>VLOOKUP(C8810,#REF!, 2,FALSE)</f>
        <v>#REF!</v>
      </c>
      <c r="BM8810" s="5" t="s">
        <v>14228</v>
      </c>
      <c r="BN8810" s="5" t="s">
        <v>774</v>
      </c>
      <c r="BO8810" s="5" t="s">
        <v>1906</v>
      </c>
      <c r="BU8810" s="5" t="s">
        <v>14228</v>
      </c>
      <c r="BV8810" s="5" t="s">
        <v>774</v>
      </c>
      <c r="BW8810" s="5" t="s">
        <v>1906</v>
      </c>
    </row>
    <row r="8811" spans="51:75" x14ac:dyDescent="0.3">
      <c r="AY8811" s="12" t="e">
        <f>VLOOKUP(C8811,#REF!, 2,FALSE)</f>
        <v>#REF!</v>
      </c>
      <c r="BM8811" s="5" t="s">
        <v>14229</v>
      </c>
      <c r="BN8811" s="5" t="s">
        <v>1282</v>
      </c>
      <c r="BO8811" s="5" t="s">
        <v>2986</v>
      </c>
      <c r="BU8811" s="5" t="s">
        <v>14229</v>
      </c>
      <c r="BV8811" s="5" t="s">
        <v>1282</v>
      </c>
      <c r="BW8811" s="5" t="s">
        <v>2986</v>
      </c>
    </row>
    <row r="8812" spans="51:75" x14ac:dyDescent="0.3">
      <c r="AY8812" s="12" t="e">
        <f>VLOOKUP(C8812,#REF!, 2,FALSE)</f>
        <v>#REF!</v>
      </c>
      <c r="BM8812" s="5" t="s">
        <v>14230</v>
      </c>
      <c r="BN8812" s="5" t="s">
        <v>703</v>
      </c>
      <c r="BO8812" s="5" t="s">
        <v>14231</v>
      </c>
      <c r="BU8812" s="5" t="s">
        <v>14230</v>
      </c>
      <c r="BV8812" s="5" t="s">
        <v>703</v>
      </c>
      <c r="BW8812" s="5" t="s">
        <v>14231</v>
      </c>
    </row>
    <row r="8813" spans="51:75" x14ac:dyDescent="0.3">
      <c r="AY8813" s="12" t="e">
        <f>VLOOKUP(C8813,#REF!, 2,FALSE)</f>
        <v>#REF!</v>
      </c>
      <c r="BM8813" s="5" t="s">
        <v>14232</v>
      </c>
      <c r="BN8813" s="5" t="s">
        <v>1448</v>
      </c>
      <c r="BO8813" s="5" t="s">
        <v>2986</v>
      </c>
      <c r="BU8813" s="5" t="s">
        <v>14232</v>
      </c>
      <c r="BV8813" s="5" t="s">
        <v>1448</v>
      </c>
      <c r="BW8813" s="5" t="s">
        <v>2986</v>
      </c>
    </row>
    <row r="8814" spans="51:75" x14ac:dyDescent="0.3">
      <c r="AY8814" s="12" t="e">
        <f>VLOOKUP(C8814,#REF!, 2,FALSE)</f>
        <v>#REF!</v>
      </c>
      <c r="BM8814" s="5" t="s">
        <v>14233</v>
      </c>
      <c r="BN8814" s="5" t="s">
        <v>915</v>
      </c>
      <c r="BO8814" s="5" t="s">
        <v>14234</v>
      </c>
      <c r="BU8814" s="5" t="s">
        <v>14233</v>
      </c>
      <c r="BV8814" s="5" t="s">
        <v>915</v>
      </c>
      <c r="BW8814" s="5" t="s">
        <v>14234</v>
      </c>
    </row>
    <row r="8815" spans="51:75" x14ac:dyDescent="0.3">
      <c r="AY8815" s="12" t="e">
        <f>VLOOKUP(C8815,#REF!, 2,FALSE)</f>
        <v>#REF!</v>
      </c>
      <c r="BM8815" s="5" t="s">
        <v>2486</v>
      </c>
      <c r="BN8815" s="5" t="s">
        <v>1448</v>
      </c>
      <c r="BO8815" s="5" t="s">
        <v>2749</v>
      </c>
      <c r="BU8815" s="5" t="s">
        <v>2486</v>
      </c>
      <c r="BV8815" s="5" t="s">
        <v>1448</v>
      </c>
      <c r="BW8815" s="5" t="s">
        <v>2749</v>
      </c>
    </row>
    <row r="8816" spans="51:75" x14ac:dyDescent="0.3">
      <c r="AY8816" s="12" t="e">
        <f>VLOOKUP(C8816,#REF!, 2,FALSE)</f>
        <v>#REF!</v>
      </c>
      <c r="BM8816" s="5" t="s">
        <v>14235</v>
      </c>
      <c r="BN8816" s="5" t="s">
        <v>1448</v>
      </c>
      <c r="BO8816" s="5" t="s">
        <v>14157</v>
      </c>
      <c r="BU8816" s="5" t="s">
        <v>14235</v>
      </c>
      <c r="BV8816" s="5" t="s">
        <v>1448</v>
      </c>
      <c r="BW8816" s="5" t="s">
        <v>14157</v>
      </c>
    </row>
    <row r="8817" spans="51:75" x14ac:dyDescent="0.3">
      <c r="AY8817" s="12" t="e">
        <f>VLOOKUP(C8817,#REF!, 2,FALSE)</f>
        <v>#REF!</v>
      </c>
      <c r="BM8817" s="5" t="s">
        <v>14237</v>
      </c>
      <c r="BN8817" s="5" t="s">
        <v>2986</v>
      </c>
      <c r="BO8817" s="5" t="s">
        <v>2986</v>
      </c>
      <c r="BU8817" s="5" t="s">
        <v>14237</v>
      </c>
      <c r="BV8817" s="5" t="s">
        <v>2986</v>
      </c>
      <c r="BW8817" s="5" t="s">
        <v>2986</v>
      </c>
    </row>
    <row r="8818" spans="51:75" x14ac:dyDescent="0.3">
      <c r="AY8818" s="12" t="e">
        <f>VLOOKUP(C8818,#REF!, 2,FALSE)</f>
        <v>#REF!</v>
      </c>
      <c r="BM8818" s="5" t="s">
        <v>14238</v>
      </c>
      <c r="BN8818" s="5" t="s">
        <v>642</v>
      </c>
      <c r="BO8818" s="5" t="s">
        <v>2986</v>
      </c>
      <c r="BU8818" s="5" t="s">
        <v>14238</v>
      </c>
      <c r="BV8818" s="5" t="s">
        <v>642</v>
      </c>
      <c r="BW8818" s="5" t="s">
        <v>2986</v>
      </c>
    </row>
    <row r="8819" spans="51:75" x14ac:dyDescent="0.3">
      <c r="AY8819" s="12" t="e">
        <f>VLOOKUP(C8819,#REF!, 2,FALSE)</f>
        <v>#REF!</v>
      </c>
      <c r="BM8819" s="5" t="s">
        <v>14239</v>
      </c>
      <c r="BN8819" s="5" t="s">
        <v>2986</v>
      </c>
      <c r="BO8819" s="5" t="s">
        <v>2986</v>
      </c>
      <c r="BU8819" s="5" t="s">
        <v>14239</v>
      </c>
      <c r="BV8819" s="5" t="s">
        <v>2986</v>
      </c>
      <c r="BW8819" s="5" t="s">
        <v>2986</v>
      </c>
    </row>
    <row r="8820" spans="51:75" x14ac:dyDescent="0.3">
      <c r="AY8820" s="12" t="e">
        <f>VLOOKUP(C8820,#REF!, 2,FALSE)</f>
        <v>#REF!</v>
      </c>
      <c r="BM8820" s="5" t="s">
        <v>14240</v>
      </c>
      <c r="BN8820" s="5" t="s">
        <v>614</v>
      </c>
      <c r="BO8820" s="5" t="s">
        <v>2986</v>
      </c>
      <c r="BU8820" s="5" t="s">
        <v>14240</v>
      </c>
      <c r="BV8820" s="5" t="s">
        <v>614</v>
      </c>
      <c r="BW8820" s="5" t="s">
        <v>2986</v>
      </c>
    </row>
    <row r="8821" spans="51:75" x14ac:dyDescent="0.3">
      <c r="AY8821" s="12" t="e">
        <f>VLOOKUP(C8821,#REF!, 2,FALSE)</f>
        <v>#REF!</v>
      </c>
      <c r="BM8821" s="5" t="s">
        <v>2487</v>
      </c>
      <c r="BN8821" s="5" t="s">
        <v>697</v>
      </c>
      <c r="BO8821" s="5" t="s">
        <v>14241</v>
      </c>
      <c r="BU8821" s="5" t="s">
        <v>2487</v>
      </c>
      <c r="BV8821" s="5" t="s">
        <v>697</v>
      </c>
      <c r="BW8821" s="5" t="s">
        <v>14241</v>
      </c>
    </row>
    <row r="8822" spans="51:75" x14ac:dyDescent="0.3">
      <c r="AY8822" s="12" t="e">
        <f>VLOOKUP(C8822,#REF!, 2,FALSE)</f>
        <v>#REF!</v>
      </c>
      <c r="BM8822" s="5" t="s">
        <v>14242</v>
      </c>
      <c r="BN8822" s="5" t="s">
        <v>2986</v>
      </c>
      <c r="BO8822" s="5" t="s">
        <v>2986</v>
      </c>
      <c r="BU8822" s="5" t="s">
        <v>14242</v>
      </c>
      <c r="BV8822" s="5" t="s">
        <v>2986</v>
      </c>
      <c r="BW8822" s="5" t="s">
        <v>2986</v>
      </c>
    </row>
    <row r="8823" spans="51:75" x14ac:dyDescent="0.3">
      <c r="AY8823" s="12" t="e">
        <f>VLOOKUP(C8823,#REF!, 2,FALSE)</f>
        <v>#REF!</v>
      </c>
      <c r="BM8823" s="5" t="s">
        <v>14243</v>
      </c>
      <c r="BN8823" s="5" t="s">
        <v>2986</v>
      </c>
      <c r="BO8823" s="5" t="s">
        <v>2986</v>
      </c>
      <c r="BU8823" s="5" t="s">
        <v>14243</v>
      </c>
      <c r="BV8823" s="5" t="s">
        <v>2986</v>
      </c>
      <c r="BW8823" s="5" t="s">
        <v>2986</v>
      </c>
    </row>
    <row r="8824" spans="51:75" x14ac:dyDescent="0.3">
      <c r="AY8824" s="12" t="e">
        <f>VLOOKUP(C8824,#REF!, 2,FALSE)</f>
        <v>#REF!</v>
      </c>
      <c r="BM8824" s="5" t="s">
        <v>2488</v>
      </c>
      <c r="BN8824" s="5" t="s">
        <v>1263</v>
      </c>
      <c r="BO8824" s="5" t="s">
        <v>9858</v>
      </c>
      <c r="BU8824" s="5" t="s">
        <v>2488</v>
      </c>
      <c r="BV8824" s="5" t="s">
        <v>1263</v>
      </c>
      <c r="BW8824" s="5" t="s">
        <v>9858</v>
      </c>
    </row>
    <row r="8825" spans="51:75" x14ac:dyDescent="0.3">
      <c r="AY8825" s="12" t="e">
        <f>VLOOKUP(C8825,#REF!, 2,FALSE)</f>
        <v>#REF!</v>
      </c>
      <c r="BM8825" s="5" t="s">
        <v>14244</v>
      </c>
      <c r="BN8825" s="5" t="s">
        <v>665</v>
      </c>
      <c r="BO8825" s="5" t="s">
        <v>14245</v>
      </c>
      <c r="BU8825" s="5" t="s">
        <v>14244</v>
      </c>
      <c r="BV8825" s="5" t="s">
        <v>665</v>
      </c>
      <c r="BW8825" s="5" t="s">
        <v>14245</v>
      </c>
    </row>
    <row r="8826" spans="51:75" x14ac:dyDescent="0.3">
      <c r="AY8826" s="12" t="e">
        <f>VLOOKUP(C8826,#REF!, 2,FALSE)</f>
        <v>#REF!</v>
      </c>
      <c r="BM8826" s="5" t="s">
        <v>14246</v>
      </c>
      <c r="BN8826" s="5" t="s">
        <v>633</v>
      </c>
      <c r="BO8826" s="5" t="s">
        <v>14247</v>
      </c>
      <c r="BU8826" s="5" t="s">
        <v>14246</v>
      </c>
      <c r="BV8826" s="5" t="s">
        <v>633</v>
      </c>
      <c r="BW8826" s="5" t="s">
        <v>14247</v>
      </c>
    </row>
    <row r="8827" spans="51:75" x14ac:dyDescent="0.3">
      <c r="AY8827" s="12" t="e">
        <f>VLOOKUP(C8827,#REF!, 2,FALSE)</f>
        <v>#REF!</v>
      </c>
      <c r="BM8827" s="5" t="s">
        <v>14248</v>
      </c>
      <c r="BN8827" s="5" t="s">
        <v>2986</v>
      </c>
      <c r="BO8827" s="5" t="s">
        <v>2986</v>
      </c>
      <c r="BU8827" s="5" t="s">
        <v>14248</v>
      </c>
      <c r="BV8827" s="5" t="s">
        <v>2986</v>
      </c>
      <c r="BW8827" s="5" t="s">
        <v>2986</v>
      </c>
    </row>
    <row r="8828" spans="51:75" x14ac:dyDescent="0.3">
      <c r="AY8828" s="12" t="e">
        <f>VLOOKUP(C8828,#REF!, 2,FALSE)</f>
        <v>#REF!</v>
      </c>
      <c r="BM8828" s="5" t="s">
        <v>14249</v>
      </c>
      <c r="BN8828" s="5" t="s">
        <v>642</v>
      </c>
      <c r="BO8828" s="5" t="s">
        <v>14250</v>
      </c>
      <c r="BU8828" s="5" t="s">
        <v>14249</v>
      </c>
      <c r="BV8828" s="5" t="s">
        <v>642</v>
      </c>
      <c r="BW8828" s="5" t="s">
        <v>14250</v>
      </c>
    </row>
    <row r="8829" spans="51:75" x14ac:dyDescent="0.3">
      <c r="AY8829" s="12" t="e">
        <f>VLOOKUP(C8829,#REF!, 2,FALSE)</f>
        <v>#REF!</v>
      </c>
      <c r="BM8829" s="5" t="s">
        <v>14251</v>
      </c>
      <c r="BN8829" s="5" t="s">
        <v>3261</v>
      </c>
      <c r="BO8829" s="5" t="s">
        <v>1388</v>
      </c>
      <c r="BU8829" s="5" t="s">
        <v>14251</v>
      </c>
      <c r="BV8829" s="5" t="s">
        <v>3261</v>
      </c>
      <c r="BW8829" s="5" t="s">
        <v>1388</v>
      </c>
    </row>
    <row r="8830" spans="51:75" x14ac:dyDescent="0.3">
      <c r="AY8830" s="12" t="e">
        <f>VLOOKUP(C8830,#REF!, 2,FALSE)</f>
        <v>#REF!</v>
      </c>
      <c r="BM8830" s="5" t="s">
        <v>14252</v>
      </c>
      <c r="BN8830" s="5" t="s">
        <v>3261</v>
      </c>
      <c r="BO8830" s="5" t="s">
        <v>14253</v>
      </c>
      <c r="BU8830" s="5" t="s">
        <v>14252</v>
      </c>
      <c r="BV8830" s="5" t="s">
        <v>3261</v>
      </c>
      <c r="BW8830" s="5" t="s">
        <v>14253</v>
      </c>
    </row>
    <row r="8831" spans="51:75" x14ac:dyDescent="0.3">
      <c r="AY8831" s="12" t="e">
        <f>VLOOKUP(C8831,#REF!, 2,FALSE)</f>
        <v>#REF!</v>
      </c>
      <c r="BM8831" s="5" t="s">
        <v>14254</v>
      </c>
      <c r="BN8831" s="5" t="s">
        <v>1142</v>
      </c>
      <c r="BO8831" s="5" t="s">
        <v>2095</v>
      </c>
      <c r="BU8831" s="5" t="s">
        <v>14254</v>
      </c>
      <c r="BV8831" s="5" t="s">
        <v>1142</v>
      </c>
      <c r="BW8831" s="5" t="s">
        <v>2095</v>
      </c>
    </row>
    <row r="8832" spans="51:75" x14ac:dyDescent="0.3">
      <c r="AY8832" s="12" t="e">
        <f>VLOOKUP(C8832,#REF!, 2,FALSE)</f>
        <v>#REF!</v>
      </c>
      <c r="BM8832" s="5" t="s">
        <v>2489</v>
      </c>
      <c r="BN8832" s="5" t="s">
        <v>1000</v>
      </c>
      <c r="BO8832" s="5" t="s">
        <v>14255</v>
      </c>
      <c r="BU8832" s="5" t="s">
        <v>2489</v>
      </c>
      <c r="BV8832" s="5" t="s">
        <v>1000</v>
      </c>
      <c r="BW8832" s="5" t="s">
        <v>14255</v>
      </c>
    </row>
    <row r="8833" spans="51:75" x14ac:dyDescent="0.3">
      <c r="AY8833" s="12" t="e">
        <f>VLOOKUP(C8833,#REF!, 2,FALSE)</f>
        <v>#REF!</v>
      </c>
      <c r="BM8833" s="5" t="s">
        <v>14256</v>
      </c>
      <c r="BN8833" s="5" t="s">
        <v>3210</v>
      </c>
      <c r="BO8833" s="5" t="s">
        <v>4018</v>
      </c>
      <c r="BU8833" s="5" t="s">
        <v>14256</v>
      </c>
      <c r="BV8833" s="5" t="s">
        <v>3210</v>
      </c>
      <c r="BW8833" s="5" t="s">
        <v>4018</v>
      </c>
    </row>
    <row r="8834" spans="51:75" x14ac:dyDescent="0.3">
      <c r="AY8834" s="12" t="e">
        <f>VLOOKUP(C8834,#REF!, 2,FALSE)</f>
        <v>#REF!</v>
      </c>
      <c r="BM8834" s="5" t="s">
        <v>14257</v>
      </c>
      <c r="BN8834" s="5" t="s">
        <v>3007</v>
      </c>
      <c r="BO8834" s="5" t="s">
        <v>8586</v>
      </c>
      <c r="BU8834" s="5" t="s">
        <v>14257</v>
      </c>
      <c r="BV8834" s="5" t="s">
        <v>3007</v>
      </c>
      <c r="BW8834" s="5" t="s">
        <v>8586</v>
      </c>
    </row>
    <row r="8835" spans="51:75" x14ac:dyDescent="0.3">
      <c r="AY8835" s="12" t="e">
        <f>VLOOKUP(C8835,#REF!, 2,FALSE)</f>
        <v>#REF!</v>
      </c>
      <c r="BM8835" s="5" t="s">
        <v>14258</v>
      </c>
      <c r="BN8835" s="5" t="s">
        <v>3261</v>
      </c>
      <c r="BO8835" s="5" t="s">
        <v>10349</v>
      </c>
      <c r="BU8835" s="5" t="s">
        <v>14258</v>
      </c>
      <c r="BV8835" s="5" t="s">
        <v>3261</v>
      </c>
      <c r="BW8835" s="5" t="s">
        <v>10349</v>
      </c>
    </row>
    <row r="8836" spans="51:75" x14ac:dyDescent="0.3">
      <c r="AY8836" s="12" t="e">
        <f>VLOOKUP(C8836,#REF!, 2,FALSE)</f>
        <v>#REF!</v>
      </c>
      <c r="BM8836" s="5" t="s">
        <v>14259</v>
      </c>
      <c r="BN8836" s="5" t="s">
        <v>2986</v>
      </c>
      <c r="BO8836" s="5" t="s">
        <v>5261</v>
      </c>
      <c r="BU8836" s="5" t="s">
        <v>14259</v>
      </c>
      <c r="BV8836" s="5" t="s">
        <v>2986</v>
      </c>
      <c r="BW8836" s="5" t="s">
        <v>5261</v>
      </c>
    </row>
    <row r="8837" spans="51:75" x14ac:dyDescent="0.3">
      <c r="AY8837" s="12" t="e">
        <f>VLOOKUP(C8837,#REF!, 2,FALSE)</f>
        <v>#REF!</v>
      </c>
      <c r="BM8837" s="5" t="s">
        <v>14260</v>
      </c>
      <c r="BN8837" s="5" t="s">
        <v>2986</v>
      </c>
      <c r="BO8837" s="5" t="s">
        <v>14261</v>
      </c>
      <c r="BU8837" s="5" t="s">
        <v>14260</v>
      </c>
      <c r="BV8837" s="5" t="s">
        <v>2986</v>
      </c>
      <c r="BW8837" s="5" t="s">
        <v>14261</v>
      </c>
    </row>
    <row r="8838" spans="51:75" x14ac:dyDescent="0.3">
      <c r="AY8838" s="12" t="e">
        <f>VLOOKUP(C8838,#REF!, 2,FALSE)</f>
        <v>#REF!</v>
      </c>
      <c r="BM8838" s="5" t="s">
        <v>14262</v>
      </c>
      <c r="BN8838" s="5" t="s">
        <v>2986</v>
      </c>
      <c r="BO8838" s="5" t="s">
        <v>13554</v>
      </c>
      <c r="BU8838" s="5" t="s">
        <v>14262</v>
      </c>
      <c r="BV8838" s="5" t="s">
        <v>2986</v>
      </c>
      <c r="BW8838" s="5" t="s">
        <v>13554</v>
      </c>
    </row>
    <row r="8839" spans="51:75" x14ac:dyDescent="0.3">
      <c r="AY8839" s="12" t="e">
        <f>VLOOKUP(C8839,#REF!, 2,FALSE)</f>
        <v>#REF!</v>
      </c>
      <c r="BM8839" s="5" t="s">
        <v>14263</v>
      </c>
      <c r="BN8839" s="5" t="s">
        <v>3261</v>
      </c>
      <c r="BO8839" s="5" t="s">
        <v>3546</v>
      </c>
      <c r="BU8839" s="5" t="s">
        <v>14263</v>
      </c>
      <c r="BV8839" s="5" t="s">
        <v>3261</v>
      </c>
      <c r="BW8839" s="5" t="s">
        <v>3546</v>
      </c>
    </row>
    <row r="8840" spans="51:75" x14ac:dyDescent="0.3">
      <c r="AY8840" s="12" t="e">
        <f>VLOOKUP(C8840,#REF!, 2,FALSE)</f>
        <v>#REF!</v>
      </c>
      <c r="BM8840" s="5" t="s">
        <v>14264</v>
      </c>
      <c r="BN8840" s="5" t="s">
        <v>2986</v>
      </c>
      <c r="BO8840" s="5" t="s">
        <v>2986</v>
      </c>
      <c r="BU8840" s="5" t="s">
        <v>14264</v>
      </c>
      <c r="BV8840" s="5" t="s">
        <v>2986</v>
      </c>
      <c r="BW8840" s="5" t="s">
        <v>2986</v>
      </c>
    </row>
    <row r="8841" spans="51:75" x14ac:dyDescent="0.3">
      <c r="AY8841" s="12" t="e">
        <f>VLOOKUP(C8841,#REF!, 2,FALSE)</f>
        <v>#REF!</v>
      </c>
      <c r="BM8841" s="5" t="s">
        <v>14265</v>
      </c>
      <c r="BN8841" s="5" t="s">
        <v>2986</v>
      </c>
      <c r="BO8841" s="5" t="s">
        <v>2986</v>
      </c>
      <c r="BU8841" s="5" t="s">
        <v>14265</v>
      </c>
      <c r="BV8841" s="5" t="s">
        <v>2986</v>
      </c>
      <c r="BW8841" s="5" t="s">
        <v>2986</v>
      </c>
    </row>
    <row r="8842" spans="51:75" x14ac:dyDescent="0.3">
      <c r="AY8842" s="12" t="e">
        <f>VLOOKUP(C8842,#REF!, 2,FALSE)</f>
        <v>#REF!</v>
      </c>
      <c r="BM8842" s="5" t="s">
        <v>14266</v>
      </c>
      <c r="BN8842" s="5" t="s">
        <v>1345</v>
      </c>
      <c r="BO8842" s="5" t="s">
        <v>2098</v>
      </c>
      <c r="BU8842" s="5" t="s">
        <v>14266</v>
      </c>
      <c r="BV8842" s="5" t="s">
        <v>1345</v>
      </c>
      <c r="BW8842" s="5" t="s">
        <v>2098</v>
      </c>
    </row>
    <row r="8843" spans="51:75" x14ac:dyDescent="0.3">
      <c r="AY8843" s="12" t="e">
        <f>VLOOKUP(C8843,#REF!, 2,FALSE)</f>
        <v>#REF!</v>
      </c>
      <c r="BM8843" s="5" t="s">
        <v>14267</v>
      </c>
      <c r="BN8843" s="5" t="s">
        <v>2986</v>
      </c>
      <c r="BO8843" s="5" t="s">
        <v>2986</v>
      </c>
      <c r="BU8843" s="5" t="s">
        <v>14267</v>
      </c>
      <c r="BV8843" s="5" t="s">
        <v>2986</v>
      </c>
      <c r="BW8843" s="5" t="s">
        <v>2986</v>
      </c>
    </row>
    <row r="8844" spans="51:75" x14ac:dyDescent="0.3">
      <c r="AY8844" s="12" t="e">
        <f>VLOOKUP(C8844,#REF!, 2,FALSE)</f>
        <v>#REF!</v>
      </c>
      <c r="BM8844" s="5" t="s">
        <v>14268</v>
      </c>
      <c r="BN8844" s="5" t="s">
        <v>2986</v>
      </c>
      <c r="BO8844" s="5" t="s">
        <v>2986</v>
      </c>
      <c r="BU8844" s="5" t="s">
        <v>14268</v>
      </c>
      <c r="BV8844" s="5" t="s">
        <v>2986</v>
      </c>
      <c r="BW8844" s="5" t="s">
        <v>2986</v>
      </c>
    </row>
    <row r="8845" spans="51:75" x14ac:dyDescent="0.3">
      <c r="AY8845" s="12" t="e">
        <f>VLOOKUP(C8845,#REF!, 2,FALSE)</f>
        <v>#REF!</v>
      </c>
      <c r="BM8845" s="5" t="s">
        <v>14269</v>
      </c>
      <c r="BN8845" s="5" t="s">
        <v>2986</v>
      </c>
      <c r="BO8845" s="5" t="s">
        <v>2986</v>
      </c>
      <c r="BU8845" s="5" t="s">
        <v>14269</v>
      </c>
      <c r="BV8845" s="5" t="s">
        <v>2986</v>
      </c>
      <c r="BW8845" s="5" t="s">
        <v>2986</v>
      </c>
    </row>
    <row r="8846" spans="51:75" x14ac:dyDescent="0.3">
      <c r="AY8846" s="12" t="e">
        <f>VLOOKUP(C8846,#REF!, 2,FALSE)</f>
        <v>#REF!</v>
      </c>
      <c r="BM8846" s="5" t="s">
        <v>2490</v>
      </c>
      <c r="BN8846" s="5" t="s">
        <v>706</v>
      </c>
      <c r="BO8846" s="5" t="s">
        <v>14270</v>
      </c>
      <c r="BU8846" s="5" t="s">
        <v>2490</v>
      </c>
      <c r="BV8846" s="5" t="s">
        <v>706</v>
      </c>
      <c r="BW8846" s="5" t="s">
        <v>14270</v>
      </c>
    </row>
    <row r="8847" spans="51:75" x14ac:dyDescent="0.3">
      <c r="AY8847" s="12" t="e">
        <f>VLOOKUP(C8847,#REF!, 2,FALSE)</f>
        <v>#REF!</v>
      </c>
      <c r="BM8847" s="5" t="s">
        <v>14271</v>
      </c>
      <c r="BN8847" s="5" t="s">
        <v>718</v>
      </c>
      <c r="BO8847" s="5" t="s">
        <v>14272</v>
      </c>
      <c r="BU8847" s="5" t="s">
        <v>14271</v>
      </c>
      <c r="BV8847" s="5" t="s">
        <v>718</v>
      </c>
      <c r="BW8847" s="5" t="s">
        <v>14272</v>
      </c>
    </row>
    <row r="8848" spans="51:75" x14ac:dyDescent="0.3">
      <c r="AY8848" s="12" t="e">
        <f>VLOOKUP(C8848,#REF!, 2,FALSE)</f>
        <v>#REF!</v>
      </c>
      <c r="BM8848" s="5" t="s">
        <v>14273</v>
      </c>
      <c r="BN8848" s="5" t="s">
        <v>2986</v>
      </c>
      <c r="BO8848" s="5" t="s">
        <v>2986</v>
      </c>
      <c r="BU8848" s="5" t="s">
        <v>14273</v>
      </c>
      <c r="BV8848" s="5" t="s">
        <v>2986</v>
      </c>
      <c r="BW8848" s="5" t="s">
        <v>2986</v>
      </c>
    </row>
    <row r="8849" spans="51:75" x14ac:dyDescent="0.3">
      <c r="AY8849" s="12" t="e">
        <f>VLOOKUP(C8849,#REF!, 2,FALSE)</f>
        <v>#REF!</v>
      </c>
      <c r="BM8849" s="5" t="s">
        <v>14274</v>
      </c>
      <c r="BN8849" s="5" t="s">
        <v>2986</v>
      </c>
      <c r="BO8849" s="5" t="s">
        <v>2986</v>
      </c>
      <c r="BU8849" s="5" t="s">
        <v>14274</v>
      </c>
      <c r="BV8849" s="5" t="s">
        <v>2986</v>
      </c>
      <c r="BW8849" s="5" t="s">
        <v>2986</v>
      </c>
    </row>
    <row r="8850" spans="51:75" x14ac:dyDescent="0.3">
      <c r="AY8850" s="12" t="e">
        <f>VLOOKUP(C8850,#REF!, 2,FALSE)</f>
        <v>#REF!</v>
      </c>
      <c r="BM8850" s="5" t="s">
        <v>14275</v>
      </c>
      <c r="BN8850" s="5" t="s">
        <v>2986</v>
      </c>
      <c r="BO8850" s="5" t="s">
        <v>2986</v>
      </c>
      <c r="BU8850" s="5" t="s">
        <v>14275</v>
      </c>
      <c r="BV8850" s="5" t="s">
        <v>2986</v>
      </c>
      <c r="BW8850" s="5" t="s">
        <v>2986</v>
      </c>
    </row>
    <row r="8851" spans="51:75" x14ac:dyDescent="0.3">
      <c r="AY8851" s="12" t="e">
        <f>VLOOKUP(C8851,#REF!, 2,FALSE)</f>
        <v>#REF!</v>
      </c>
      <c r="BM8851" s="5" t="s">
        <v>14276</v>
      </c>
      <c r="BN8851" s="5" t="s">
        <v>3261</v>
      </c>
      <c r="BO8851" s="5" t="s">
        <v>5110</v>
      </c>
      <c r="BU8851" s="5" t="s">
        <v>14276</v>
      </c>
      <c r="BV8851" s="5" t="s">
        <v>3261</v>
      </c>
      <c r="BW8851" s="5" t="s">
        <v>5110</v>
      </c>
    </row>
    <row r="8852" spans="51:75" x14ac:dyDescent="0.3">
      <c r="AY8852" s="12" t="e">
        <f>VLOOKUP(C8852,#REF!, 2,FALSE)</f>
        <v>#REF!</v>
      </c>
      <c r="BM8852" s="5" t="s">
        <v>189</v>
      </c>
      <c r="BN8852" s="5" t="s">
        <v>703</v>
      </c>
      <c r="BO8852" s="5" t="s">
        <v>2986</v>
      </c>
      <c r="BU8852" s="5" t="s">
        <v>189</v>
      </c>
      <c r="BV8852" s="5" t="s">
        <v>703</v>
      </c>
      <c r="BW8852" s="5" t="s">
        <v>2986</v>
      </c>
    </row>
    <row r="8853" spans="51:75" x14ac:dyDescent="0.3">
      <c r="AY8853" s="12" t="e">
        <f>VLOOKUP(C8853,#REF!, 2,FALSE)</f>
        <v>#REF!</v>
      </c>
      <c r="BM8853" s="5" t="s">
        <v>14277</v>
      </c>
      <c r="BN8853" s="5" t="s">
        <v>3010</v>
      </c>
      <c r="BO8853" s="5" t="s">
        <v>12267</v>
      </c>
      <c r="BU8853" s="5" t="s">
        <v>14277</v>
      </c>
      <c r="BV8853" s="5" t="s">
        <v>3010</v>
      </c>
      <c r="BW8853" s="5" t="s">
        <v>12267</v>
      </c>
    </row>
    <row r="8854" spans="51:75" x14ac:dyDescent="0.3">
      <c r="AY8854" s="12" t="e">
        <f>VLOOKUP(C8854,#REF!, 2,FALSE)</f>
        <v>#REF!</v>
      </c>
      <c r="BM8854" s="5" t="s">
        <v>14278</v>
      </c>
      <c r="BN8854" s="5" t="s">
        <v>783</v>
      </c>
      <c r="BO8854" s="5" t="s">
        <v>6421</v>
      </c>
      <c r="BU8854" s="5" t="s">
        <v>14278</v>
      </c>
      <c r="BV8854" s="5" t="s">
        <v>783</v>
      </c>
      <c r="BW8854" s="5" t="s">
        <v>6421</v>
      </c>
    </row>
    <row r="8855" spans="51:75" x14ac:dyDescent="0.3">
      <c r="AY8855" s="12" t="e">
        <f>VLOOKUP(C8855,#REF!, 2,FALSE)</f>
        <v>#REF!</v>
      </c>
      <c r="BM8855" s="5" t="s">
        <v>14279</v>
      </c>
      <c r="BN8855" s="5" t="s">
        <v>1345</v>
      </c>
      <c r="BO8855" s="5" t="s">
        <v>2103</v>
      </c>
      <c r="BU8855" s="5" t="s">
        <v>14279</v>
      </c>
      <c r="BV8855" s="5" t="s">
        <v>1345</v>
      </c>
      <c r="BW8855" s="5" t="s">
        <v>2103</v>
      </c>
    </row>
    <row r="8856" spans="51:75" x14ac:dyDescent="0.3">
      <c r="AY8856" s="12" t="e">
        <f>VLOOKUP(C8856,#REF!, 2,FALSE)</f>
        <v>#REF!</v>
      </c>
      <c r="BM8856" s="5" t="s">
        <v>14280</v>
      </c>
      <c r="BN8856" s="5" t="s">
        <v>2986</v>
      </c>
      <c r="BO8856" s="5" t="s">
        <v>14281</v>
      </c>
      <c r="BU8856" s="5" t="s">
        <v>14280</v>
      </c>
      <c r="BV8856" s="5" t="s">
        <v>2986</v>
      </c>
      <c r="BW8856" s="5" t="s">
        <v>14281</v>
      </c>
    </row>
    <row r="8857" spans="51:75" x14ac:dyDescent="0.3">
      <c r="AY8857" s="12" t="e">
        <f>VLOOKUP(C8857,#REF!, 2,FALSE)</f>
        <v>#REF!</v>
      </c>
      <c r="BM8857" s="5" t="s">
        <v>14282</v>
      </c>
      <c r="BN8857" s="5" t="s">
        <v>619</v>
      </c>
      <c r="BO8857" s="5" t="s">
        <v>1843</v>
      </c>
      <c r="BU8857" s="5" t="s">
        <v>14282</v>
      </c>
      <c r="BV8857" s="5" t="s">
        <v>619</v>
      </c>
      <c r="BW8857" s="5" t="s">
        <v>1843</v>
      </c>
    </row>
    <row r="8858" spans="51:75" x14ac:dyDescent="0.3">
      <c r="AY8858" s="12" t="e">
        <f>VLOOKUP(C8858,#REF!, 2,FALSE)</f>
        <v>#REF!</v>
      </c>
      <c r="BM8858" s="5" t="s">
        <v>14284</v>
      </c>
      <c r="BN8858" s="5" t="s">
        <v>813</v>
      </c>
      <c r="BO8858" s="5" t="s">
        <v>14285</v>
      </c>
      <c r="BU8858" s="5" t="s">
        <v>14284</v>
      </c>
      <c r="BV8858" s="5" t="s">
        <v>813</v>
      </c>
      <c r="BW8858" s="5" t="s">
        <v>14285</v>
      </c>
    </row>
    <row r="8859" spans="51:75" x14ac:dyDescent="0.3">
      <c r="AY8859" s="12" t="e">
        <f>VLOOKUP(C8859,#REF!, 2,FALSE)</f>
        <v>#REF!</v>
      </c>
      <c r="BM8859" s="5" t="s">
        <v>14286</v>
      </c>
      <c r="BN8859" s="5" t="s">
        <v>639</v>
      </c>
      <c r="BO8859" s="5" t="s">
        <v>14287</v>
      </c>
      <c r="BU8859" s="5" t="s">
        <v>14286</v>
      </c>
      <c r="BV8859" s="5" t="s">
        <v>639</v>
      </c>
      <c r="BW8859" s="5" t="s">
        <v>14287</v>
      </c>
    </row>
    <row r="8860" spans="51:75" x14ac:dyDescent="0.3">
      <c r="AY8860" s="12" t="e">
        <f>VLOOKUP(C8860,#REF!, 2,FALSE)</f>
        <v>#REF!</v>
      </c>
      <c r="BM8860" s="5" t="s">
        <v>14288</v>
      </c>
      <c r="BN8860" s="5" t="s">
        <v>1142</v>
      </c>
      <c r="BO8860" s="5" t="s">
        <v>14289</v>
      </c>
      <c r="BU8860" s="5" t="s">
        <v>14288</v>
      </c>
      <c r="BV8860" s="5" t="s">
        <v>1142</v>
      </c>
      <c r="BW8860" s="5" t="s">
        <v>14289</v>
      </c>
    </row>
    <row r="8861" spans="51:75" x14ac:dyDescent="0.3">
      <c r="AY8861" s="12" t="e">
        <f>VLOOKUP(C8861,#REF!, 2,FALSE)</f>
        <v>#REF!</v>
      </c>
      <c r="BM8861" s="5" t="s">
        <v>2491</v>
      </c>
      <c r="BN8861" s="5" t="s">
        <v>633</v>
      </c>
      <c r="BO8861" s="5" t="s">
        <v>14290</v>
      </c>
      <c r="BU8861" s="5" t="s">
        <v>2491</v>
      </c>
      <c r="BV8861" s="5" t="s">
        <v>633</v>
      </c>
      <c r="BW8861" s="5" t="s">
        <v>14290</v>
      </c>
    </row>
    <row r="8862" spans="51:75" x14ac:dyDescent="0.3">
      <c r="AY8862" s="12" t="e">
        <f>VLOOKUP(C8862,#REF!, 2,FALSE)</f>
        <v>#REF!</v>
      </c>
      <c r="BM8862" s="5" t="s">
        <v>2492</v>
      </c>
      <c r="BN8862" s="5" t="s">
        <v>2986</v>
      </c>
      <c r="BO8862" s="5" t="s">
        <v>14291</v>
      </c>
      <c r="BU8862" s="5" t="s">
        <v>2492</v>
      </c>
      <c r="BV8862" s="5" t="s">
        <v>2986</v>
      </c>
      <c r="BW8862" s="5" t="s">
        <v>14291</v>
      </c>
    </row>
    <row r="8863" spans="51:75" x14ac:dyDescent="0.3">
      <c r="AY8863" s="12" t="e">
        <f>VLOOKUP(C8863,#REF!, 2,FALSE)</f>
        <v>#REF!</v>
      </c>
      <c r="BM8863" s="5" t="s">
        <v>14292</v>
      </c>
      <c r="BN8863" s="5" t="s">
        <v>17000</v>
      </c>
      <c r="BO8863" s="5" t="s">
        <v>2986</v>
      </c>
      <c r="BU8863" s="5" t="s">
        <v>14292</v>
      </c>
      <c r="BV8863" s="5" t="s">
        <v>17000</v>
      </c>
      <c r="BW8863" s="5" t="s">
        <v>2986</v>
      </c>
    </row>
    <row r="8864" spans="51:75" x14ac:dyDescent="0.3">
      <c r="AY8864" s="12" t="e">
        <f>VLOOKUP(C8864,#REF!, 2,FALSE)</f>
        <v>#REF!</v>
      </c>
      <c r="BM8864" s="5" t="s">
        <v>14293</v>
      </c>
      <c r="BN8864" s="5" t="s">
        <v>2986</v>
      </c>
      <c r="BO8864" s="5" t="s">
        <v>999</v>
      </c>
      <c r="BU8864" s="5" t="s">
        <v>14293</v>
      </c>
      <c r="BV8864" s="5" t="s">
        <v>2986</v>
      </c>
      <c r="BW8864" s="5" t="s">
        <v>999</v>
      </c>
    </row>
    <row r="8865" spans="51:75" x14ac:dyDescent="0.3">
      <c r="AY8865" s="12" t="e">
        <f>VLOOKUP(C8865,#REF!, 2,FALSE)</f>
        <v>#REF!</v>
      </c>
      <c r="BM8865" s="5" t="s">
        <v>14294</v>
      </c>
      <c r="BN8865" s="5" t="s">
        <v>2986</v>
      </c>
      <c r="BO8865" s="5" t="s">
        <v>4920</v>
      </c>
      <c r="BU8865" s="5" t="s">
        <v>14294</v>
      </c>
      <c r="BV8865" s="5" t="s">
        <v>2986</v>
      </c>
      <c r="BW8865" s="5" t="s">
        <v>4920</v>
      </c>
    </row>
    <row r="8866" spans="51:75" x14ac:dyDescent="0.3">
      <c r="AY8866" s="12" t="e">
        <f>VLOOKUP(C8866,#REF!, 2,FALSE)</f>
        <v>#REF!</v>
      </c>
      <c r="BM8866" s="5" t="s">
        <v>14295</v>
      </c>
      <c r="BN8866" s="5" t="s">
        <v>800</v>
      </c>
      <c r="BO8866" s="5" t="s">
        <v>2126</v>
      </c>
      <c r="BU8866" s="5" t="s">
        <v>14295</v>
      </c>
      <c r="BV8866" s="5" t="s">
        <v>800</v>
      </c>
      <c r="BW8866" s="5" t="s">
        <v>2126</v>
      </c>
    </row>
    <row r="8867" spans="51:75" x14ac:dyDescent="0.3">
      <c r="AY8867" s="12" t="e">
        <f>VLOOKUP(C8867,#REF!, 2,FALSE)</f>
        <v>#REF!</v>
      </c>
      <c r="BM8867" s="5" t="s">
        <v>14296</v>
      </c>
      <c r="BN8867" s="5" t="s">
        <v>2986</v>
      </c>
      <c r="BO8867" s="5" t="s">
        <v>2986</v>
      </c>
      <c r="BU8867" s="5" t="s">
        <v>14296</v>
      </c>
      <c r="BV8867" s="5" t="s">
        <v>2986</v>
      </c>
      <c r="BW8867" s="5" t="s">
        <v>2986</v>
      </c>
    </row>
    <row r="8868" spans="51:75" x14ac:dyDescent="0.3">
      <c r="AY8868" s="12" t="e">
        <f>VLOOKUP(C8868,#REF!, 2,FALSE)</f>
        <v>#REF!</v>
      </c>
      <c r="BM8868" s="5" t="s">
        <v>14297</v>
      </c>
      <c r="BN8868" s="5" t="s">
        <v>621</v>
      </c>
      <c r="BO8868" s="5" t="s">
        <v>796</v>
      </c>
      <c r="BU8868" s="5" t="s">
        <v>14297</v>
      </c>
      <c r="BV8868" s="5" t="s">
        <v>621</v>
      </c>
      <c r="BW8868" s="5" t="s">
        <v>796</v>
      </c>
    </row>
    <row r="8869" spans="51:75" x14ac:dyDescent="0.3">
      <c r="AY8869" s="12" t="e">
        <f>VLOOKUP(C8869,#REF!, 2,FALSE)</f>
        <v>#REF!</v>
      </c>
      <c r="BM8869" s="5" t="s">
        <v>14298</v>
      </c>
      <c r="BN8869" s="5" t="s">
        <v>17000</v>
      </c>
      <c r="BO8869" s="5" t="s">
        <v>999</v>
      </c>
      <c r="BU8869" s="5" t="s">
        <v>14298</v>
      </c>
      <c r="BV8869" s="5" t="s">
        <v>17000</v>
      </c>
      <c r="BW8869" s="5" t="s">
        <v>999</v>
      </c>
    </row>
    <row r="8870" spans="51:75" x14ac:dyDescent="0.3">
      <c r="AY8870" s="12" t="e">
        <f>VLOOKUP(C8870,#REF!, 2,FALSE)</f>
        <v>#REF!</v>
      </c>
      <c r="BM8870" s="5" t="s">
        <v>14299</v>
      </c>
      <c r="BN8870" s="5" t="s">
        <v>2986</v>
      </c>
      <c r="BO8870" s="5" t="s">
        <v>2986</v>
      </c>
      <c r="BU8870" s="5" t="s">
        <v>14299</v>
      </c>
      <c r="BV8870" s="5" t="s">
        <v>2986</v>
      </c>
      <c r="BW8870" s="5" t="s">
        <v>2986</v>
      </c>
    </row>
    <row r="8871" spans="51:75" x14ac:dyDescent="0.3">
      <c r="AY8871" s="12" t="e">
        <f>VLOOKUP(C8871,#REF!, 2,FALSE)</f>
        <v>#REF!</v>
      </c>
      <c r="BM8871" s="5" t="s">
        <v>14300</v>
      </c>
      <c r="BN8871" s="5" t="s">
        <v>943</v>
      </c>
      <c r="BO8871" s="5" t="s">
        <v>2304</v>
      </c>
      <c r="BU8871" s="5" t="s">
        <v>14300</v>
      </c>
      <c r="BV8871" s="5" t="s">
        <v>943</v>
      </c>
      <c r="BW8871" s="5" t="s">
        <v>2304</v>
      </c>
    </row>
    <row r="8872" spans="51:75" x14ac:dyDescent="0.3">
      <c r="AY8872" s="12" t="e">
        <f>VLOOKUP(C8872,#REF!, 2,FALSE)</f>
        <v>#REF!</v>
      </c>
      <c r="BM8872" s="5" t="s">
        <v>14301</v>
      </c>
      <c r="BN8872" s="5" t="s">
        <v>3261</v>
      </c>
      <c r="BO8872" s="5" t="s">
        <v>6138</v>
      </c>
      <c r="BU8872" s="5" t="s">
        <v>14301</v>
      </c>
      <c r="BV8872" s="5" t="s">
        <v>3261</v>
      </c>
      <c r="BW8872" s="5" t="s">
        <v>6138</v>
      </c>
    </row>
    <row r="8873" spans="51:75" x14ac:dyDescent="0.3">
      <c r="AY8873" s="12" t="e">
        <f>VLOOKUP(C8873,#REF!, 2,FALSE)</f>
        <v>#REF!</v>
      </c>
      <c r="BM8873" s="5" t="s">
        <v>14302</v>
      </c>
      <c r="BN8873" s="5" t="s">
        <v>2986</v>
      </c>
      <c r="BO8873" s="5" t="s">
        <v>775</v>
      </c>
      <c r="BU8873" s="5" t="s">
        <v>14302</v>
      </c>
      <c r="BV8873" s="5" t="s">
        <v>2986</v>
      </c>
      <c r="BW8873" s="5" t="s">
        <v>775</v>
      </c>
    </row>
    <row r="8874" spans="51:75" x14ac:dyDescent="0.3">
      <c r="AY8874" s="12" t="e">
        <f>VLOOKUP(C8874,#REF!, 2,FALSE)</f>
        <v>#REF!</v>
      </c>
      <c r="BM8874" s="5" t="s">
        <v>14303</v>
      </c>
      <c r="BN8874" s="5" t="s">
        <v>915</v>
      </c>
      <c r="BO8874" s="5" t="s">
        <v>1393</v>
      </c>
      <c r="BU8874" s="5" t="s">
        <v>14303</v>
      </c>
      <c r="BV8874" s="5" t="s">
        <v>915</v>
      </c>
      <c r="BW8874" s="5" t="s">
        <v>1393</v>
      </c>
    </row>
    <row r="8875" spans="51:75" x14ac:dyDescent="0.3">
      <c r="AY8875" s="12" t="e">
        <f>VLOOKUP(C8875,#REF!, 2,FALSE)</f>
        <v>#REF!</v>
      </c>
      <c r="BM8875" s="5" t="s">
        <v>14304</v>
      </c>
      <c r="BN8875" s="5" t="s">
        <v>997</v>
      </c>
      <c r="BO8875" s="5" t="s">
        <v>14305</v>
      </c>
      <c r="BU8875" s="5" t="s">
        <v>14304</v>
      </c>
      <c r="BV8875" s="5" t="s">
        <v>997</v>
      </c>
      <c r="BW8875" s="5" t="s">
        <v>14305</v>
      </c>
    </row>
    <row r="8876" spans="51:75" x14ac:dyDescent="0.3">
      <c r="AY8876" s="12" t="e">
        <f>VLOOKUP(C8876,#REF!, 2,FALSE)</f>
        <v>#REF!</v>
      </c>
      <c r="BM8876" s="5" t="s">
        <v>2493</v>
      </c>
      <c r="BN8876" s="5" t="s">
        <v>639</v>
      </c>
      <c r="BO8876" s="5" t="s">
        <v>775</v>
      </c>
      <c r="BU8876" s="5" t="s">
        <v>2493</v>
      </c>
      <c r="BV8876" s="5" t="s">
        <v>639</v>
      </c>
      <c r="BW8876" s="5" t="s">
        <v>775</v>
      </c>
    </row>
    <row r="8877" spans="51:75" x14ac:dyDescent="0.3">
      <c r="AY8877" s="12" t="e">
        <f>VLOOKUP(C8877,#REF!, 2,FALSE)</f>
        <v>#REF!</v>
      </c>
      <c r="BM8877" s="5" t="s">
        <v>14306</v>
      </c>
      <c r="BN8877" s="5" t="s">
        <v>1448</v>
      </c>
      <c r="BO8877" s="5" t="s">
        <v>1278</v>
      </c>
      <c r="BU8877" s="5" t="s">
        <v>14306</v>
      </c>
      <c r="BV8877" s="5" t="s">
        <v>1448</v>
      </c>
      <c r="BW8877" s="5" t="s">
        <v>1278</v>
      </c>
    </row>
    <row r="8878" spans="51:75" x14ac:dyDescent="0.3">
      <c r="AY8878" s="12" t="e">
        <f>VLOOKUP(C8878,#REF!, 2,FALSE)</f>
        <v>#REF!</v>
      </c>
      <c r="BM8878" s="5" t="s">
        <v>14307</v>
      </c>
      <c r="BN8878" s="5" t="s">
        <v>778</v>
      </c>
      <c r="BO8878" s="5" t="s">
        <v>2986</v>
      </c>
      <c r="BU8878" s="5" t="s">
        <v>14307</v>
      </c>
      <c r="BV8878" s="5" t="s">
        <v>778</v>
      </c>
      <c r="BW8878" s="5" t="s">
        <v>2986</v>
      </c>
    </row>
    <row r="8879" spans="51:75" x14ac:dyDescent="0.3">
      <c r="AY8879" s="12" t="e">
        <f>VLOOKUP(C8879,#REF!, 2,FALSE)</f>
        <v>#REF!</v>
      </c>
      <c r="BM8879" s="5" t="s">
        <v>14308</v>
      </c>
      <c r="BN8879" s="5" t="s">
        <v>2986</v>
      </c>
      <c r="BO8879" s="5" t="s">
        <v>12983</v>
      </c>
      <c r="BU8879" s="5" t="s">
        <v>14308</v>
      </c>
      <c r="BV8879" s="5" t="s">
        <v>2986</v>
      </c>
      <c r="BW8879" s="5" t="s">
        <v>12983</v>
      </c>
    </row>
    <row r="8880" spans="51:75" x14ac:dyDescent="0.3">
      <c r="AY8880" s="12" t="e">
        <f>VLOOKUP(C8880,#REF!, 2,FALSE)</f>
        <v>#REF!</v>
      </c>
      <c r="BM8880" s="5" t="s">
        <v>14309</v>
      </c>
      <c r="BN8880" s="5" t="s">
        <v>1345</v>
      </c>
      <c r="BO8880" s="5" t="s">
        <v>728</v>
      </c>
      <c r="BU8880" s="5" t="s">
        <v>14309</v>
      </c>
      <c r="BV8880" s="5" t="s">
        <v>1345</v>
      </c>
      <c r="BW8880" s="5" t="s">
        <v>728</v>
      </c>
    </row>
    <row r="8881" spans="51:75" x14ac:dyDescent="0.3">
      <c r="AY8881" s="12" t="e">
        <f>VLOOKUP(C8881,#REF!, 2,FALSE)</f>
        <v>#REF!</v>
      </c>
      <c r="BM8881" s="5" t="s">
        <v>14310</v>
      </c>
      <c r="BN8881" s="5" t="s">
        <v>2986</v>
      </c>
      <c r="BO8881" s="5" t="s">
        <v>14311</v>
      </c>
      <c r="BU8881" s="5" t="s">
        <v>14310</v>
      </c>
      <c r="BV8881" s="5" t="s">
        <v>2986</v>
      </c>
      <c r="BW8881" s="5" t="s">
        <v>14311</v>
      </c>
    </row>
    <row r="8882" spans="51:75" x14ac:dyDescent="0.3">
      <c r="AY8882" s="12" t="e">
        <f>VLOOKUP(C8882,#REF!, 2,FALSE)</f>
        <v>#REF!</v>
      </c>
      <c r="BM8882" s="5" t="s">
        <v>14312</v>
      </c>
      <c r="BN8882" s="5" t="s">
        <v>2986</v>
      </c>
      <c r="BO8882" s="5" t="s">
        <v>3414</v>
      </c>
      <c r="BU8882" s="5" t="s">
        <v>14312</v>
      </c>
      <c r="BV8882" s="5" t="s">
        <v>2986</v>
      </c>
      <c r="BW8882" s="5" t="s">
        <v>3414</v>
      </c>
    </row>
    <row r="8883" spans="51:75" x14ac:dyDescent="0.3">
      <c r="AY8883" s="12" t="e">
        <f>VLOOKUP(C8883,#REF!, 2,FALSE)</f>
        <v>#REF!</v>
      </c>
      <c r="BM8883" s="5" t="s">
        <v>2494</v>
      </c>
      <c r="BN8883" s="5" t="s">
        <v>2986</v>
      </c>
      <c r="BO8883" s="5" t="s">
        <v>14313</v>
      </c>
      <c r="BU8883" s="5" t="s">
        <v>2494</v>
      </c>
      <c r="BV8883" s="5" t="s">
        <v>2986</v>
      </c>
      <c r="BW8883" s="5" t="s">
        <v>14313</v>
      </c>
    </row>
    <row r="8884" spans="51:75" x14ac:dyDescent="0.3">
      <c r="AY8884" s="12" t="e">
        <f>VLOOKUP(C8884,#REF!, 2,FALSE)</f>
        <v>#REF!</v>
      </c>
      <c r="BM8884" s="5" t="s">
        <v>14314</v>
      </c>
      <c r="BN8884" s="5" t="s">
        <v>2986</v>
      </c>
      <c r="BO8884" s="5" t="s">
        <v>4818</v>
      </c>
      <c r="BU8884" s="5" t="s">
        <v>14314</v>
      </c>
      <c r="BV8884" s="5" t="s">
        <v>2986</v>
      </c>
      <c r="BW8884" s="5" t="s">
        <v>4818</v>
      </c>
    </row>
    <row r="8885" spans="51:75" x14ac:dyDescent="0.3">
      <c r="AY8885" s="12" t="e">
        <f>VLOOKUP(C8885,#REF!, 2,FALSE)</f>
        <v>#REF!</v>
      </c>
      <c r="BM8885" s="5" t="s">
        <v>14315</v>
      </c>
      <c r="BN8885" s="5" t="s">
        <v>2986</v>
      </c>
      <c r="BO8885" s="5" t="s">
        <v>14316</v>
      </c>
      <c r="BU8885" s="5" t="s">
        <v>14315</v>
      </c>
      <c r="BV8885" s="5" t="s">
        <v>2986</v>
      </c>
      <c r="BW8885" s="5" t="s">
        <v>14316</v>
      </c>
    </row>
    <row r="8886" spans="51:75" x14ac:dyDescent="0.3">
      <c r="AY8886" s="12" t="e">
        <f>VLOOKUP(C8886,#REF!, 2,FALSE)</f>
        <v>#REF!</v>
      </c>
      <c r="BM8886" s="5" t="s">
        <v>14317</v>
      </c>
      <c r="BN8886" s="5" t="s">
        <v>2986</v>
      </c>
      <c r="BO8886" s="5" t="s">
        <v>2399</v>
      </c>
      <c r="BU8886" s="5" t="s">
        <v>14317</v>
      </c>
      <c r="BV8886" s="5" t="s">
        <v>2986</v>
      </c>
      <c r="BW8886" s="5" t="s">
        <v>2399</v>
      </c>
    </row>
    <row r="8887" spans="51:75" x14ac:dyDescent="0.3">
      <c r="AY8887" s="12" t="e">
        <f>VLOOKUP(C8887,#REF!, 2,FALSE)</f>
        <v>#REF!</v>
      </c>
      <c r="BM8887" s="5" t="s">
        <v>14318</v>
      </c>
      <c r="BN8887" s="5" t="s">
        <v>2986</v>
      </c>
      <c r="BO8887" s="5" t="s">
        <v>4271</v>
      </c>
      <c r="BU8887" s="5" t="s">
        <v>14318</v>
      </c>
      <c r="BV8887" s="5" t="s">
        <v>2986</v>
      </c>
      <c r="BW8887" s="5" t="s">
        <v>4271</v>
      </c>
    </row>
    <row r="8888" spans="51:75" x14ac:dyDescent="0.3">
      <c r="AY8888" s="12" t="e">
        <f>VLOOKUP(C8888,#REF!, 2,FALSE)</f>
        <v>#REF!</v>
      </c>
      <c r="BM8888" s="5" t="s">
        <v>14319</v>
      </c>
      <c r="BN8888" s="5" t="s">
        <v>2986</v>
      </c>
      <c r="BO8888" s="5" t="s">
        <v>8411</v>
      </c>
      <c r="BU8888" s="5" t="s">
        <v>14319</v>
      </c>
      <c r="BV8888" s="5" t="s">
        <v>2986</v>
      </c>
      <c r="BW8888" s="5" t="s">
        <v>8411</v>
      </c>
    </row>
    <row r="8889" spans="51:75" x14ac:dyDescent="0.3">
      <c r="AY8889" s="12" t="e">
        <f>VLOOKUP(C8889,#REF!, 2,FALSE)</f>
        <v>#REF!</v>
      </c>
      <c r="BM8889" s="5" t="s">
        <v>14320</v>
      </c>
      <c r="BN8889" s="5" t="s">
        <v>2986</v>
      </c>
      <c r="BO8889" s="5" t="s">
        <v>7087</v>
      </c>
      <c r="BU8889" s="5" t="s">
        <v>14320</v>
      </c>
      <c r="BV8889" s="5" t="s">
        <v>2986</v>
      </c>
      <c r="BW8889" s="5" t="s">
        <v>7087</v>
      </c>
    </row>
    <row r="8890" spans="51:75" x14ac:dyDescent="0.3">
      <c r="AY8890" s="12" t="e">
        <f>VLOOKUP(C8890,#REF!, 2,FALSE)</f>
        <v>#REF!</v>
      </c>
      <c r="BM8890" s="5" t="s">
        <v>2495</v>
      </c>
      <c r="BN8890" s="5" t="s">
        <v>2986</v>
      </c>
      <c r="BO8890" s="5" t="s">
        <v>2943</v>
      </c>
      <c r="BU8890" s="5" t="s">
        <v>2495</v>
      </c>
      <c r="BV8890" s="5" t="s">
        <v>2986</v>
      </c>
      <c r="BW8890" s="5" t="s">
        <v>2943</v>
      </c>
    </row>
    <row r="8891" spans="51:75" x14ac:dyDescent="0.3">
      <c r="AY8891" s="12" t="e">
        <f>VLOOKUP(C8891,#REF!, 2,FALSE)</f>
        <v>#REF!</v>
      </c>
      <c r="BM8891" s="5" t="s">
        <v>2496</v>
      </c>
      <c r="BN8891" s="5" t="s">
        <v>2986</v>
      </c>
      <c r="BO8891" s="5" t="s">
        <v>14321</v>
      </c>
      <c r="BU8891" s="5" t="s">
        <v>2496</v>
      </c>
      <c r="BV8891" s="5" t="s">
        <v>2986</v>
      </c>
      <c r="BW8891" s="5" t="s">
        <v>14321</v>
      </c>
    </row>
    <row r="8892" spans="51:75" x14ac:dyDescent="0.3">
      <c r="AY8892" s="12" t="e">
        <f>VLOOKUP(C8892,#REF!, 2,FALSE)</f>
        <v>#REF!</v>
      </c>
      <c r="BM8892" s="5" t="s">
        <v>14322</v>
      </c>
      <c r="BN8892" s="5" t="s">
        <v>2986</v>
      </c>
      <c r="BO8892" s="5" t="s">
        <v>14323</v>
      </c>
      <c r="BU8892" s="5" t="s">
        <v>14322</v>
      </c>
      <c r="BV8892" s="5" t="s">
        <v>2986</v>
      </c>
      <c r="BW8892" s="5" t="s">
        <v>14323</v>
      </c>
    </row>
    <row r="8893" spans="51:75" x14ac:dyDescent="0.3">
      <c r="AY8893" s="12" t="e">
        <f>VLOOKUP(C8893,#REF!, 2,FALSE)</f>
        <v>#REF!</v>
      </c>
      <c r="BM8893" s="5" t="s">
        <v>14324</v>
      </c>
      <c r="BN8893" s="5" t="s">
        <v>2986</v>
      </c>
      <c r="BO8893" s="5" t="s">
        <v>14325</v>
      </c>
      <c r="BU8893" s="5" t="s">
        <v>14324</v>
      </c>
      <c r="BV8893" s="5" t="s">
        <v>2986</v>
      </c>
      <c r="BW8893" s="5" t="s">
        <v>14325</v>
      </c>
    </row>
    <row r="8894" spans="51:75" x14ac:dyDescent="0.3">
      <c r="AY8894" s="12" t="e">
        <f>VLOOKUP(C8894,#REF!, 2,FALSE)</f>
        <v>#REF!</v>
      </c>
      <c r="BM8894" s="5" t="s">
        <v>14326</v>
      </c>
      <c r="BN8894" s="5" t="s">
        <v>2986</v>
      </c>
      <c r="BO8894" s="5" t="s">
        <v>8023</v>
      </c>
      <c r="BU8894" s="5" t="s">
        <v>14326</v>
      </c>
      <c r="BV8894" s="5" t="s">
        <v>2986</v>
      </c>
      <c r="BW8894" s="5" t="s">
        <v>8023</v>
      </c>
    </row>
    <row r="8895" spans="51:75" x14ac:dyDescent="0.3">
      <c r="AY8895" s="12" t="e">
        <f>VLOOKUP(C8895,#REF!, 2,FALSE)</f>
        <v>#REF!</v>
      </c>
      <c r="BM8895" s="5" t="s">
        <v>14327</v>
      </c>
      <c r="BN8895" s="5" t="s">
        <v>2986</v>
      </c>
      <c r="BO8895" s="5" t="s">
        <v>9032</v>
      </c>
      <c r="BU8895" s="5" t="s">
        <v>14327</v>
      </c>
      <c r="BV8895" s="5" t="s">
        <v>2986</v>
      </c>
      <c r="BW8895" s="5" t="s">
        <v>9032</v>
      </c>
    </row>
    <row r="8896" spans="51:75" x14ac:dyDescent="0.3">
      <c r="AY8896" s="12" t="e">
        <f>VLOOKUP(C8896,#REF!, 2,FALSE)</f>
        <v>#REF!</v>
      </c>
      <c r="BM8896" s="5" t="s">
        <v>14328</v>
      </c>
      <c r="BN8896" s="5" t="s">
        <v>2986</v>
      </c>
      <c r="BO8896" s="5" t="s">
        <v>9032</v>
      </c>
      <c r="BU8896" s="5" t="s">
        <v>14328</v>
      </c>
      <c r="BV8896" s="5" t="s">
        <v>2986</v>
      </c>
      <c r="BW8896" s="5" t="s">
        <v>9032</v>
      </c>
    </row>
    <row r="8897" spans="51:75" x14ac:dyDescent="0.3">
      <c r="AY8897" s="12" t="e">
        <f>VLOOKUP(C8897,#REF!, 2,FALSE)</f>
        <v>#REF!</v>
      </c>
      <c r="BM8897" s="5" t="s">
        <v>14329</v>
      </c>
      <c r="BN8897" s="5" t="s">
        <v>2986</v>
      </c>
      <c r="BO8897" s="5" t="s">
        <v>14330</v>
      </c>
      <c r="BU8897" s="5" t="s">
        <v>14329</v>
      </c>
      <c r="BV8897" s="5" t="s">
        <v>2986</v>
      </c>
      <c r="BW8897" s="5" t="s">
        <v>14330</v>
      </c>
    </row>
    <row r="8898" spans="51:75" x14ac:dyDescent="0.3">
      <c r="AY8898" s="12" t="e">
        <f>VLOOKUP(C8898,#REF!, 2,FALSE)</f>
        <v>#REF!</v>
      </c>
      <c r="BM8898" s="5" t="s">
        <v>14331</v>
      </c>
      <c r="BN8898" s="5" t="s">
        <v>2986</v>
      </c>
      <c r="BO8898" s="5" t="s">
        <v>7356</v>
      </c>
      <c r="BU8898" s="5" t="s">
        <v>14331</v>
      </c>
      <c r="BV8898" s="5" t="s">
        <v>2986</v>
      </c>
      <c r="BW8898" s="5" t="s">
        <v>7356</v>
      </c>
    </row>
    <row r="8899" spans="51:75" x14ac:dyDescent="0.3">
      <c r="AY8899" s="12" t="e">
        <f>VLOOKUP(C8899,#REF!, 2,FALSE)</f>
        <v>#REF!</v>
      </c>
      <c r="BM8899" s="5" t="s">
        <v>14332</v>
      </c>
      <c r="BN8899" s="5" t="s">
        <v>2986</v>
      </c>
      <c r="BO8899" s="5" t="s">
        <v>6208</v>
      </c>
      <c r="BU8899" s="5" t="s">
        <v>14332</v>
      </c>
      <c r="BV8899" s="5" t="s">
        <v>2986</v>
      </c>
      <c r="BW8899" s="5" t="s">
        <v>6208</v>
      </c>
    </row>
    <row r="8900" spans="51:75" x14ac:dyDescent="0.3">
      <c r="AY8900" s="12" t="e">
        <f>VLOOKUP(C8900,#REF!, 2,FALSE)</f>
        <v>#REF!</v>
      </c>
      <c r="BM8900" s="5" t="s">
        <v>14333</v>
      </c>
      <c r="BN8900" s="5" t="s">
        <v>1142</v>
      </c>
      <c r="BO8900" s="5" t="s">
        <v>2986</v>
      </c>
      <c r="BU8900" s="5" t="s">
        <v>14333</v>
      </c>
      <c r="BV8900" s="5" t="s">
        <v>1142</v>
      </c>
      <c r="BW8900" s="5" t="s">
        <v>2986</v>
      </c>
    </row>
    <row r="8901" spans="51:75" x14ac:dyDescent="0.3">
      <c r="AY8901" s="12" t="e">
        <f>VLOOKUP(C8901,#REF!, 2,FALSE)</f>
        <v>#REF!</v>
      </c>
      <c r="BM8901" s="5" t="s">
        <v>14334</v>
      </c>
      <c r="BN8901" s="5" t="s">
        <v>2986</v>
      </c>
      <c r="BO8901" s="5" t="s">
        <v>6791</v>
      </c>
      <c r="BU8901" s="5" t="s">
        <v>14334</v>
      </c>
      <c r="BV8901" s="5" t="s">
        <v>2986</v>
      </c>
      <c r="BW8901" s="5" t="s">
        <v>6791</v>
      </c>
    </row>
    <row r="8902" spans="51:75" x14ac:dyDescent="0.3">
      <c r="AY8902" s="12" t="e">
        <f>VLOOKUP(C8902,#REF!, 2,FALSE)</f>
        <v>#REF!</v>
      </c>
      <c r="BM8902" s="5" t="s">
        <v>2497</v>
      </c>
      <c r="BN8902" s="5" t="s">
        <v>1270</v>
      </c>
      <c r="BO8902" s="5" t="s">
        <v>729</v>
      </c>
      <c r="BU8902" s="5" t="s">
        <v>2497</v>
      </c>
      <c r="BV8902" s="5" t="s">
        <v>1270</v>
      </c>
      <c r="BW8902" s="5" t="s">
        <v>729</v>
      </c>
    </row>
    <row r="8903" spans="51:75" x14ac:dyDescent="0.3">
      <c r="AY8903" s="12" t="e">
        <f>VLOOKUP(C8903,#REF!, 2,FALSE)</f>
        <v>#REF!</v>
      </c>
      <c r="BM8903" s="5" t="s">
        <v>14335</v>
      </c>
      <c r="BN8903" s="5" t="s">
        <v>844</v>
      </c>
      <c r="BO8903" s="5" t="s">
        <v>14336</v>
      </c>
      <c r="BU8903" s="5" t="s">
        <v>14335</v>
      </c>
      <c r="BV8903" s="5" t="s">
        <v>844</v>
      </c>
      <c r="BW8903" s="5" t="s">
        <v>14336</v>
      </c>
    </row>
    <row r="8904" spans="51:75" x14ac:dyDescent="0.3">
      <c r="AY8904" s="12" t="e">
        <f>VLOOKUP(C8904,#REF!, 2,FALSE)</f>
        <v>#REF!</v>
      </c>
      <c r="BM8904" s="5" t="s">
        <v>14337</v>
      </c>
      <c r="BN8904" s="5" t="s">
        <v>2986</v>
      </c>
      <c r="BO8904" s="5" t="s">
        <v>14338</v>
      </c>
      <c r="BU8904" s="5" t="s">
        <v>14337</v>
      </c>
      <c r="BV8904" s="5" t="s">
        <v>2986</v>
      </c>
      <c r="BW8904" s="5" t="s">
        <v>14338</v>
      </c>
    </row>
    <row r="8905" spans="51:75" x14ac:dyDescent="0.3">
      <c r="AY8905" s="12" t="e">
        <f>VLOOKUP(C8905,#REF!, 2,FALSE)</f>
        <v>#REF!</v>
      </c>
      <c r="BM8905" s="5" t="s">
        <v>14339</v>
      </c>
      <c r="BN8905" s="5" t="s">
        <v>2986</v>
      </c>
      <c r="BO8905" s="5" t="s">
        <v>7183</v>
      </c>
      <c r="BU8905" s="5" t="s">
        <v>14339</v>
      </c>
      <c r="BV8905" s="5" t="s">
        <v>2986</v>
      </c>
      <c r="BW8905" s="5" t="s">
        <v>7183</v>
      </c>
    </row>
    <row r="8906" spans="51:75" x14ac:dyDescent="0.3">
      <c r="AY8906" s="12" t="e">
        <f>VLOOKUP(C8906,#REF!, 2,FALSE)</f>
        <v>#REF!</v>
      </c>
      <c r="BM8906" s="5" t="s">
        <v>14340</v>
      </c>
      <c r="BN8906" s="5" t="s">
        <v>2986</v>
      </c>
      <c r="BO8906" s="5" t="s">
        <v>2986</v>
      </c>
      <c r="BU8906" s="5" t="s">
        <v>14340</v>
      </c>
      <c r="BV8906" s="5" t="s">
        <v>2986</v>
      </c>
      <c r="BW8906" s="5" t="s">
        <v>2986</v>
      </c>
    </row>
    <row r="8907" spans="51:75" x14ac:dyDescent="0.3">
      <c r="AY8907" s="12" t="e">
        <f>VLOOKUP(C8907,#REF!, 2,FALSE)</f>
        <v>#REF!</v>
      </c>
      <c r="BM8907" s="5" t="s">
        <v>14341</v>
      </c>
      <c r="BN8907" s="5" t="s">
        <v>2986</v>
      </c>
      <c r="BO8907" s="5" t="s">
        <v>14342</v>
      </c>
      <c r="BU8907" s="5" t="s">
        <v>14341</v>
      </c>
      <c r="BV8907" s="5" t="s">
        <v>2986</v>
      </c>
      <c r="BW8907" s="5" t="s">
        <v>14342</v>
      </c>
    </row>
    <row r="8908" spans="51:75" x14ac:dyDescent="0.3">
      <c r="AY8908" s="12" t="e">
        <f>VLOOKUP(C8908,#REF!, 2,FALSE)</f>
        <v>#REF!</v>
      </c>
      <c r="BM8908" s="5" t="s">
        <v>14343</v>
      </c>
      <c r="BN8908" s="5" t="s">
        <v>2986</v>
      </c>
      <c r="BO8908" s="5" t="s">
        <v>11064</v>
      </c>
      <c r="BU8908" s="5" t="s">
        <v>14343</v>
      </c>
      <c r="BV8908" s="5" t="s">
        <v>2986</v>
      </c>
      <c r="BW8908" s="5" t="s">
        <v>11064</v>
      </c>
    </row>
    <row r="8909" spans="51:75" x14ac:dyDescent="0.3">
      <c r="AY8909" s="12" t="e">
        <f>VLOOKUP(C8909,#REF!, 2,FALSE)</f>
        <v>#REF!</v>
      </c>
      <c r="BM8909" s="5" t="s">
        <v>14344</v>
      </c>
      <c r="BN8909" s="5" t="s">
        <v>2986</v>
      </c>
      <c r="BO8909" s="5" t="s">
        <v>2986</v>
      </c>
      <c r="BU8909" s="5" t="s">
        <v>14344</v>
      </c>
      <c r="BV8909" s="5" t="s">
        <v>2986</v>
      </c>
      <c r="BW8909" s="5" t="s">
        <v>2986</v>
      </c>
    </row>
    <row r="8910" spans="51:75" x14ac:dyDescent="0.3">
      <c r="AY8910" s="12" t="e">
        <f>VLOOKUP(C8910,#REF!, 2,FALSE)</f>
        <v>#REF!</v>
      </c>
      <c r="BM8910" s="5" t="s">
        <v>14344</v>
      </c>
      <c r="BN8910" s="5" t="s">
        <v>2986</v>
      </c>
      <c r="BO8910" s="5" t="s">
        <v>2986</v>
      </c>
      <c r="BU8910" s="5" t="s">
        <v>14344</v>
      </c>
      <c r="BV8910" s="5" t="s">
        <v>2986</v>
      </c>
      <c r="BW8910" s="5" t="s">
        <v>2986</v>
      </c>
    </row>
    <row r="8911" spans="51:75" x14ac:dyDescent="0.3">
      <c r="AY8911" s="12" t="e">
        <f>VLOOKUP(C8911,#REF!, 2,FALSE)</f>
        <v>#REF!</v>
      </c>
      <c r="BM8911" s="5" t="s">
        <v>14345</v>
      </c>
      <c r="BN8911" s="5" t="s">
        <v>2986</v>
      </c>
      <c r="BO8911" s="5" t="s">
        <v>2986</v>
      </c>
      <c r="BU8911" s="5" t="s">
        <v>14345</v>
      </c>
      <c r="BV8911" s="5" t="s">
        <v>2986</v>
      </c>
      <c r="BW8911" s="5" t="s">
        <v>2986</v>
      </c>
    </row>
    <row r="8912" spans="51:75" x14ac:dyDescent="0.3">
      <c r="AY8912" s="12" t="e">
        <f>VLOOKUP(C8912,#REF!, 2,FALSE)</f>
        <v>#REF!</v>
      </c>
      <c r="BM8912" s="5" t="s">
        <v>14345</v>
      </c>
      <c r="BN8912" s="5" t="s">
        <v>2986</v>
      </c>
      <c r="BO8912" s="5" t="s">
        <v>2986</v>
      </c>
      <c r="BU8912" s="5" t="s">
        <v>14345</v>
      </c>
      <c r="BV8912" s="5" t="s">
        <v>2986</v>
      </c>
      <c r="BW8912" s="5" t="s">
        <v>2986</v>
      </c>
    </row>
    <row r="8913" spans="51:75" x14ac:dyDescent="0.3">
      <c r="AY8913" s="12" t="e">
        <f>VLOOKUP(C8913,#REF!, 2,FALSE)</f>
        <v>#REF!</v>
      </c>
      <c r="BM8913" s="5" t="s">
        <v>14346</v>
      </c>
      <c r="BN8913" s="5" t="s">
        <v>2986</v>
      </c>
      <c r="BO8913" s="5" t="s">
        <v>2986</v>
      </c>
      <c r="BU8913" s="5" t="s">
        <v>14346</v>
      </c>
      <c r="BV8913" s="5" t="s">
        <v>2986</v>
      </c>
      <c r="BW8913" s="5" t="s">
        <v>2986</v>
      </c>
    </row>
    <row r="8914" spans="51:75" x14ac:dyDescent="0.3">
      <c r="AY8914" s="12" t="e">
        <f>VLOOKUP(C8914,#REF!, 2,FALSE)</f>
        <v>#REF!</v>
      </c>
      <c r="BM8914" s="5" t="s">
        <v>14346</v>
      </c>
      <c r="BN8914" s="5" t="s">
        <v>2986</v>
      </c>
      <c r="BO8914" s="5" t="s">
        <v>2986</v>
      </c>
      <c r="BU8914" s="5" t="s">
        <v>14346</v>
      </c>
      <c r="BV8914" s="5" t="s">
        <v>2986</v>
      </c>
      <c r="BW8914" s="5" t="s">
        <v>2986</v>
      </c>
    </row>
    <row r="8915" spans="51:75" x14ac:dyDescent="0.3">
      <c r="AY8915" s="12" t="e">
        <f>VLOOKUP(C8915,#REF!, 2,FALSE)</f>
        <v>#REF!</v>
      </c>
      <c r="BM8915" s="5" t="s">
        <v>14347</v>
      </c>
      <c r="BN8915" s="5" t="s">
        <v>2986</v>
      </c>
      <c r="BO8915" s="5" t="s">
        <v>8852</v>
      </c>
      <c r="BU8915" s="5" t="s">
        <v>14347</v>
      </c>
      <c r="BV8915" s="5" t="s">
        <v>2986</v>
      </c>
      <c r="BW8915" s="5" t="s">
        <v>8852</v>
      </c>
    </row>
    <row r="8916" spans="51:75" x14ac:dyDescent="0.3">
      <c r="AY8916" s="12" t="e">
        <f>VLOOKUP(C8916,#REF!, 2,FALSE)</f>
        <v>#REF!</v>
      </c>
      <c r="BM8916" s="5" t="s">
        <v>14347</v>
      </c>
      <c r="BN8916" s="5" t="s">
        <v>2986</v>
      </c>
      <c r="BO8916" s="5" t="s">
        <v>8852</v>
      </c>
      <c r="BU8916" s="5" t="s">
        <v>14347</v>
      </c>
      <c r="BV8916" s="5" t="s">
        <v>2986</v>
      </c>
      <c r="BW8916" s="5" t="s">
        <v>8852</v>
      </c>
    </row>
    <row r="8917" spans="51:75" x14ac:dyDescent="0.3">
      <c r="AY8917" s="12" t="e">
        <f>VLOOKUP(C8917,#REF!, 2,FALSE)</f>
        <v>#REF!</v>
      </c>
      <c r="BM8917" s="5" t="s">
        <v>2498</v>
      </c>
      <c r="BN8917" s="5" t="s">
        <v>2986</v>
      </c>
      <c r="BO8917" s="5" t="s">
        <v>14348</v>
      </c>
      <c r="BU8917" s="5" t="s">
        <v>2498</v>
      </c>
      <c r="BV8917" s="5" t="s">
        <v>2986</v>
      </c>
      <c r="BW8917" s="5" t="s">
        <v>14348</v>
      </c>
    </row>
    <row r="8918" spans="51:75" x14ac:dyDescent="0.3">
      <c r="AY8918" s="12" t="e">
        <f>VLOOKUP(C8918,#REF!, 2,FALSE)</f>
        <v>#REF!</v>
      </c>
      <c r="BM8918" s="5" t="s">
        <v>2498</v>
      </c>
      <c r="BN8918" s="5" t="s">
        <v>2986</v>
      </c>
      <c r="BO8918" s="5" t="s">
        <v>14348</v>
      </c>
      <c r="BU8918" s="5" t="s">
        <v>2498</v>
      </c>
      <c r="BV8918" s="5" t="s">
        <v>2986</v>
      </c>
      <c r="BW8918" s="5" t="s">
        <v>14348</v>
      </c>
    </row>
    <row r="8919" spans="51:75" x14ac:dyDescent="0.3">
      <c r="AY8919" s="12" t="e">
        <f>VLOOKUP(C8919,#REF!, 2,FALSE)</f>
        <v>#REF!</v>
      </c>
      <c r="BM8919" s="5" t="s">
        <v>2499</v>
      </c>
      <c r="BN8919" s="5" t="s">
        <v>2986</v>
      </c>
      <c r="BO8919" s="5" t="s">
        <v>14349</v>
      </c>
      <c r="BU8919" s="5" t="s">
        <v>2499</v>
      </c>
      <c r="BV8919" s="5" t="s">
        <v>2986</v>
      </c>
      <c r="BW8919" s="5" t="s">
        <v>14349</v>
      </c>
    </row>
    <row r="8920" spans="51:75" x14ac:dyDescent="0.3">
      <c r="AY8920" s="12" t="e">
        <f>VLOOKUP(C8920,#REF!, 2,FALSE)</f>
        <v>#REF!</v>
      </c>
      <c r="BM8920" s="5" t="s">
        <v>2499</v>
      </c>
      <c r="BN8920" s="5" t="s">
        <v>2986</v>
      </c>
      <c r="BO8920" s="5" t="s">
        <v>14349</v>
      </c>
      <c r="BU8920" s="5" t="s">
        <v>2499</v>
      </c>
      <c r="BV8920" s="5" t="s">
        <v>2986</v>
      </c>
      <c r="BW8920" s="5" t="s">
        <v>14349</v>
      </c>
    </row>
    <row r="8921" spans="51:75" x14ac:dyDescent="0.3">
      <c r="AY8921" s="12" t="e">
        <f>VLOOKUP(C8921,#REF!, 2,FALSE)</f>
        <v>#REF!</v>
      </c>
      <c r="BM8921" s="5" t="s">
        <v>14350</v>
      </c>
      <c r="BN8921" s="5" t="s">
        <v>2986</v>
      </c>
      <c r="BO8921" s="5" t="s">
        <v>14351</v>
      </c>
      <c r="BU8921" s="5" t="s">
        <v>14350</v>
      </c>
      <c r="BV8921" s="5" t="s">
        <v>2986</v>
      </c>
      <c r="BW8921" s="5" t="s">
        <v>14351</v>
      </c>
    </row>
    <row r="8922" spans="51:75" x14ac:dyDescent="0.3">
      <c r="AY8922" s="12" t="e">
        <f>VLOOKUP(C8922,#REF!, 2,FALSE)</f>
        <v>#REF!</v>
      </c>
      <c r="BM8922" s="5" t="s">
        <v>14350</v>
      </c>
      <c r="BN8922" s="5" t="s">
        <v>2986</v>
      </c>
      <c r="BO8922" s="5" t="s">
        <v>14351</v>
      </c>
      <c r="BU8922" s="5" t="s">
        <v>14350</v>
      </c>
      <c r="BV8922" s="5" t="s">
        <v>2986</v>
      </c>
      <c r="BW8922" s="5" t="s">
        <v>14351</v>
      </c>
    </row>
    <row r="8923" spans="51:75" x14ac:dyDescent="0.3">
      <c r="AY8923" s="12" t="e">
        <f>VLOOKUP(C8923,#REF!, 2,FALSE)</f>
        <v>#REF!</v>
      </c>
      <c r="BM8923" s="5" t="s">
        <v>14352</v>
      </c>
      <c r="BN8923" s="5" t="s">
        <v>17000</v>
      </c>
      <c r="BO8923" s="5" t="s">
        <v>14353</v>
      </c>
      <c r="BU8923" s="5" t="s">
        <v>14352</v>
      </c>
      <c r="BV8923" s="5" t="s">
        <v>17000</v>
      </c>
      <c r="BW8923" s="5" t="s">
        <v>14353</v>
      </c>
    </row>
    <row r="8924" spans="51:75" x14ac:dyDescent="0.3">
      <c r="AY8924" s="12" t="e">
        <f>VLOOKUP(C8924,#REF!, 2,FALSE)</f>
        <v>#REF!</v>
      </c>
      <c r="BM8924" s="5" t="s">
        <v>14352</v>
      </c>
      <c r="BN8924" s="5" t="s">
        <v>17000</v>
      </c>
      <c r="BO8924" s="5" t="s">
        <v>14353</v>
      </c>
      <c r="BU8924" s="5" t="s">
        <v>14352</v>
      </c>
      <c r="BV8924" s="5" t="s">
        <v>17000</v>
      </c>
      <c r="BW8924" s="5" t="s">
        <v>14353</v>
      </c>
    </row>
    <row r="8925" spans="51:75" x14ac:dyDescent="0.3">
      <c r="AY8925" s="12" t="e">
        <f>VLOOKUP(C8925,#REF!, 2,FALSE)</f>
        <v>#REF!</v>
      </c>
      <c r="BM8925" s="5" t="s">
        <v>14354</v>
      </c>
      <c r="BN8925" s="5" t="s">
        <v>17000</v>
      </c>
      <c r="BO8925" s="5" t="s">
        <v>2878</v>
      </c>
      <c r="BU8925" s="5" t="s">
        <v>14354</v>
      </c>
      <c r="BV8925" s="5" t="s">
        <v>17000</v>
      </c>
      <c r="BW8925" s="5" t="s">
        <v>2878</v>
      </c>
    </row>
    <row r="8926" spans="51:75" x14ac:dyDescent="0.3">
      <c r="AY8926" s="12" t="e">
        <f>VLOOKUP(C8926,#REF!, 2,FALSE)</f>
        <v>#REF!</v>
      </c>
      <c r="BM8926" s="5" t="s">
        <v>14354</v>
      </c>
      <c r="BN8926" s="5" t="s">
        <v>17000</v>
      </c>
      <c r="BO8926" s="5" t="s">
        <v>2878</v>
      </c>
      <c r="BU8926" s="5" t="s">
        <v>14354</v>
      </c>
      <c r="BV8926" s="5" t="s">
        <v>17000</v>
      </c>
      <c r="BW8926" s="5" t="s">
        <v>2878</v>
      </c>
    </row>
    <row r="8927" spans="51:75" x14ac:dyDescent="0.3">
      <c r="AY8927" s="12" t="e">
        <f>VLOOKUP(C8927,#REF!, 2,FALSE)</f>
        <v>#REF!</v>
      </c>
      <c r="BM8927" s="5" t="s">
        <v>14355</v>
      </c>
      <c r="BN8927" s="5" t="s">
        <v>17000</v>
      </c>
      <c r="BO8927" s="5" t="s">
        <v>6343</v>
      </c>
      <c r="BU8927" s="5" t="s">
        <v>14355</v>
      </c>
      <c r="BV8927" s="5" t="s">
        <v>17000</v>
      </c>
      <c r="BW8927" s="5" t="s">
        <v>6343</v>
      </c>
    </row>
    <row r="8928" spans="51:75" x14ac:dyDescent="0.3">
      <c r="AY8928" s="12" t="e">
        <f>VLOOKUP(C8928,#REF!, 2,FALSE)</f>
        <v>#REF!</v>
      </c>
      <c r="BM8928" s="5" t="s">
        <v>14355</v>
      </c>
      <c r="BN8928" s="5" t="s">
        <v>17000</v>
      </c>
      <c r="BO8928" s="5" t="s">
        <v>6343</v>
      </c>
      <c r="BU8928" s="5" t="s">
        <v>14355</v>
      </c>
      <c r="BV8928" s="5" t="s">
        <v>17000</v>
      </c>
      <c r="BW8928" s="5" t="s">
        <v>6343</v>
      </c>
    </row>
    <row r="8929" spans="51:75" x14ac:dyDescent="0.3">
      <c r="AY8929" s="12" t="e">
        <f>VLOOKUP(C8929,#REF!, 2,FALSE)</f>
        <v>#REF!</v>
      </c>
      <c r="BM8929" s="5" t="s">
        <v>14356</v>
      </c>
      <c r="BN8929" s="5" t="s">
        <v>2986</v>
      </c>
      <c r="BO8929" s="5" t="s">
        <v>2986</v>
      </c>
      <c r="BU8929" s="5" t="s">
        <v>14356</v>
      </c>
      <c r="BV8929" s="5" t="s">
        <v>2986</v>
      </c>
      <c r="BW8929" s="5" t="s">
        <v>2986</v>
      </c>
    </row>
    <row r="8930" spans="51:75" x14ac:dyDescent="0.3">
      <c r="AY8930" s="12" t="e">
        <f>VLOOKUP(C8930,#REF!, 2,FALSE)</f>
        <v>#REF!</v>
      </c>
      <c r="BM8930" s="5" t="s">
        <v>14356</v>
      </c>
      <c r="BN8930" s="5" t="s">
        <v>2986</v>
      </c>
      <c r="BO8930" s="5" t="s">
        <v>2986</v>
      </c>
      <c r="BU8930" s="5" t="s">
        <v>14356</v>
      </c>
      <c r="BV8930" s="5" t="s">
        <v>2986</v>
      </c>
      <c r="BW8930" s="5" t="s">
        <v>2986</v>
      </c>
    </row>
    <row r="8931" spans="51:75" x14ac:dyDescent="0.3">
      <c r="AY8931" s="12" t="e">
        <f>VLOOKUP(C8931,#REF!, 2,FALSE)</f>
        <v>#REF!</v>
      </c>
      <c r="BM8931" s="5" t="s">
        <v>14357</v>
      </c>
      <c r="BN8931" s="5" t="s">
        <v>17000</v>
      </c>
      <c r="BO8931" s="5" t="s">
        <v>9221</v>
      </c>
      <c r="BU8931" s="5" t="s">
        <v>14357</v>
      </c>
      <c r="BV8931" s="5" t="s">
        <v>17000</v>
      </c>
      <c r="BW8931" s="5" t="s">
        <v>9221</v>
      </c>
    </row>
    <row r="8932" spans="51:75" x14ac:dyDescent="0.3">
      <c r="AY8932" s="12" t="e">
        <f>VLOOKUP(C8932,#REF!, 2,FALSE)</f>
        <v>#REF!</v>
      </c>
      <c r="BM8932" s="5" t="s">
        <v>14357</v>
      </c>
      <c r="BN8932" s="5" t="s">
        <v>17000</v>
      </c>
      <c r="BO8932" s="5" t="s">
        <v>9221</v>
      </c>
      <c r="BU8932" s="5" t="s">
        <v>14357</v>
      </c>
      <c r="BV8932" s="5" t="s">
        <v>17000</v>
      </c>
      <c r="BW8932" s="5" t="s">
        <v>9221</v>
      </c>
    </row>
    <row r="8933" spans="51:75" x14ac:dyDescent="0.3">
      <c r="AY8933" s="12" t="e">
        <f>VLOOKUP(C8933,#REF!, 2,FALSE)</f>
        <v>#REF!</v>
      </c>
      <c r="BM8933" s="5" t="s">
        <v>14358</v>
      </c>
      <c r="BN8933" s="5" t="s">
        <v>666</v>
      </c>
      <c r="BO8933" s="5" t="s">
        <v>2986</v>
      </c>
      <c r="BU8933" s="5" t="s">
        <v>14358</v>
      </c>
      <c r="BV8933" s="5" t="s">
        <v>666</v>
      </c>
      <c r="BW8933" s="5" t="s">
        <v>2986</v>
      </c>
    </row>
    <row r="8934" spans="51:75" x14ac:dyDescent="0.3">
      <c r="AY8934" s="12" t="e">
        <f>VLOOKUP(C8934,#REF!, 2,FALSE)</f>
        <v>#REF!</v>
      </c>
      <c r="BM8934" s="5" t="s">
        <v>14358</v>
      </c>
      <c r="BN8934" s="5" t="s">
        <v>666</v>
      </c>
      <c r="BO8934" s="5" t="s">
        <v>2986</v>
      </c>
      <c r="BU8934" s="5" t="s">
        <v>14358</v>
      </c>
      <c r="BV8934" s="5" t="s">
        <v>666</v>
      </c>
      <c r="BW8934" s="5" t="s">
        <v>2986</v>
      </c>
    </row>
    <row r="8935" spans="51:75" x14ac:dyDescent="0.3">
      <c r="AY8935" s="12" t="e">
        <f>VLOOKUP(C8935,#REF!, 2,FALSE)</f>
        <v>#REF!</v>
      </c>
      <c r="BM8935" s="5" t="s">
        <v>14359</v>
      </c>
      <c r="BN8935" s="5" t="s">
        <v>2986</v>
      </c>
      <c r="BO8935" s="5" t="s">
        <v>2986</v>
      </c>
      <c r="BU8935" s="5" t="s">
        <v>14359</v>
      </c>
      <c r="BV8935" s="5" t="s">
        <v>2986</v>
      </c>
      <c r="BW8935" s="5" t="s">
        <v>2986</v>
      </c>
    </row>
    <row r="8936" spans="51:75" x14ac:dyDescent="0.3">
      <c r="AY8936" s="12" t="e">
        <f>VLOOKUP(C8936,#REF!, 2,FALSE)</f>
        <v>#REF!</v>
      </c>
      <c r="BM8936" s="5" t="s">
        <v>14359</v>
      </c>
      <c r="BN8936" s="5" t="s">
        <v>2986</v>
      </c>
      <c r="BO8936" s="5" t="s">
        <v>2986</v>
      </c>
      <c r="BU8936" s="5" t="s">
        <v>14359</v>
      </c>
      <c r="BV8936" s="5" t="s">
        <v>2986</v>
      </c>
      <c r="BW8936" s="5" t="s">
        <v>2986</v>
      </c>
    </row>
    <row r="8937" spans="51:75" x14ac:dyDescent="0.3">
      <c r="AY8937" s="12" t="e">
        <f>VLOOKUP(C8937,#REF!, 2,FALSE)</f>
        <v>#REF!</v>
      </c>
      <c r="BM8937" s="5" t="s">
        <v>14360</v>
      </c>
      <c r="BN8937" s="5" t="s">
        <v>669</v>
      </c>
      <c r="BO8937" s="5" t="s">
        <v>2986</v>
      </c>
      <c r="BU8937" s="5" t="s">
        <v>14360</v>
      </c>
      <c r="BV8937" s="5" t="s">
        <v>669</v>
      </c>
      <c r="BW8937" s="5" t="s">
        <v>2986</v>
      </c>
    </row>
    <row r="8938" spans="51:75" x14ac:dyDescent="0.3">
      <c r="AY8938" s="12" t="e">
        <f>VLOOKUP(C8938,#REF!, 2,FALSE)</f>
        <v>#REF!</v>
      </c>
      <c r="BM8938" s="5" t="s">
        <v>14360</v>
      </c>
      <c r="BN8938" s="5" t="s">
        <v>669</v>
      </c>
      <c r="BO8938" s="5" t="s">
        <v>2986</v>
      </c>
      <c r="BU8938" s="5" t="s">
        <v>14360</v>
      </c>
      <c r="BV8938" s="5" t="s">
        <v>669</v>
      </c>
      <c r="BW8938" s="5" t="s">
        <v>2986</v>
      </c>
    </row>
    <row r="8939" spans="51:75" x14ac:dyDescent="0.3">
      <c r="AY8939" s="12" t="e">
        <f>VLOOKUP(C8939,#REF!, 2,FALSE)</f>
        <v>#REF!</v>
      </c>
      <c r="BM8939" s="5" t="s">
        <v>14361</v>
      </c>
      <c r="BN8939" s="5" t="s">
        <v>640</v>
      </c>
      <c r="BO8939" s="5" t="s">
        <v>2986</v>
      </c>
      <c r="BU8939" s="5" t="s">
        <v>14361</v>
      </c>
      <c r="BV8939" s="5" t="s">
        <v>640</v>
      </c>
      <c r="BW8939" s="5" t="s">
        <v>2986</v>
      </c>
    </row>
    <row r="8940" spans="51:75" x14ac:dyDescent="0.3">
      <c r="AY8940" s="12" t="e">
        <f>VLOOKUP(C8940,#REF!, 2,FALSE)</f>
        <v>#REF!</v>
      </c>
      <c r="BM8940" s="5" t="s">
        <v>14361</v>
      </c>
      <c r="BN8940" s="5" t="s">
        <v>640</v>
      </c>
      <c r="BO8940" s="5" t="s">
        <v>2986</v>
      </c>
      <c r="BU8940" s="5" t="s">
        <v>14361</v>
      </c>
      <c r="BV8940" s="5" t="s">
        <v>640</v>
      </c>
      <c r="BW8940" s="5" t="s">
        <v>2986</v>
      </c>
    </row>
    <row r="8941" spans="51:75" x14ac:dyDescent="0.3">
      <c r="AY8941" s="12" t="e">
        <f>VLOOKUP(C8941,#REF!, 2,FALSE)</f>
        <v>#REF!</v>
      </c>
      <c r="BM8941" s="5" t="s">
        <v>14362</v>
      </c>
      <c r="BN8941" s="5" t="s">
        <v>17000</v>
      </c>
      <c r="BO8941" s="5" t="s">
        <v>2986</v>
      </c>
      <c r="BU8941" s="5" t="s">
        <v>14362</v>
      </c>
      <c r="BV8941" s="5" t="s">
        <v>17000</v>
      </c>
      <c r="BW8941" s="5" t="s">
        <v>2986</v>
      </c>
    </row>
    <row r="8942" spans="51:75" x14ac:dyDescent="0.3">
      <c r="AY8942" s="12" t="e">
        <f>VLOOKUP(C8942,#REF!, 2,FALSE)</f>
        <v>#REF!</v>
      </c>
      <c r="BM8942" s="5" t="s">
        <v>14362</v>
      </c>
      <c r="BN8942" s="5" t="s">
        <v>17000</v>
      </c>
      <c r="BO8942" s="5" t="s">
        <v>2986</v>
      </c>
      <c r="BU8942" s="5" t="s">
        <v>14362</v>
      </c>
      <c r="BV8942" s="5" t="s">
        <v>17000</v>
      </c>
      <c r="BW8942" s="5" t="s">
        <v>2986</v>
      </c>
    </row>
    <row r="8943" spans="51:75" x14ac:dyDescent="0.3">
      <c r="AY8943" s="12" t="e">
        <f>VLOOKUP(C8943,#REF!, 2,FALSE)</f>
        <v>#REF!</v>
      </c>
      <c r="BM8943" s="5" t="s">
        <v>14363</v>
      </c>
      <c r="BN8943" s="5" t="s">
        <v>2986</v>
      </c>
      <c r="BO8943" s="5" t="s">
        <v>11319</v>
      </c>
      <c r="BU8943" s="5" t="s">
        <v>14363</v>
      </c>
      <c r="BV8943" s="5" t="s">
        <v>2986</v>
      </c>
      <c r="BW8943" s="5" t="s">
        <v>11319</v>
      </c>
    </row>
    <row r="8944" spans="51:75" x14ac:dyDescent="0.3">
      <c r="AY8944" s="12" t="e">
        <f>VLOOKUP(C8944,#REF!, 2,FALSE)</f>
        <v>#REF!</v>
      </c>
      <c r="BM8944" s="5" t="s">
        <v>14363</v>
      </c>
      <c r="BN8944" s="5" t="s">
        <v>2986</v>
      </c>
      <c r="BO8944" s="5" t="s">
        <v>11319</v>
      </c>
      <c r="BU8944" s="5" t="s">
        <v>14363</v>
      </c>
      <c r="BV8944" s="5" t="s">
        <v>2986</v>
      </c>
      <c r="BW8944" s="5" t="s">
        <v>11319</v>
      </c>
    </row>
    <row r="8945" spans="51:75" x14ac:dyDescent="0.3">
      <c r="AY8945" s="12" t="e">
        <f>VLOOKUP(C8945,#REF!, 2,FALSE)</f>
        <v>#REF!</v>
      </c>
      <c r="BM8945" s="5" t="s">
        <v>14364</v>
      </c>
      <c r="BN8945" s="5" t="s">
        <v>17000</v>
      </c>
      <c r="BO8945" s="5" t="s">
        <v>8556</v>
      </c>
      <c r="BU8945" s="5" t="s">
        <v>14364</v>
      </c>
      <c r="BV8945" s="5" t="s">
        <v>17000</v>
      </c>
      <c r="BW8945" s="5" t="s">
        <v>8556</v>
      </c>
    </row>
    <row r="8946" spans="51:75" x14ac:dyDescent="0.3">
      <c r="AY8946" s="12" t="e">
        <f>VLOOKUP(C8946,#REF!, 2,FALSE)</f>
        <v>#REF!</v>
      </c>
      <c r="BM8946" s="5" t="s">
        <v>14364</v>
      </c>
      <c r="BN8946" s="5" t="s">
        <v>17000</v>
      </c>
      <c r="BO8946" s="5" t="s">
        <v>8556</v>
      </c>
      <c r="BU8946" s="5" t="s">
        <v>14364</v>
      </c>
      <c r="BV8946" s="5" t="s">
        <v>17000</v>
      </c>
      <c r="BW8946" s="5" t="s">
        <v>8556</v>
      </c>
    </row>
    <row r="8947" spans="51:75" x14ac:dyDescent="0.3">
      <c r="AY8947" s="12" t="e">
        <f>VLOOKUP(C8947,#REF!, 2,FALSE)</f>
        <v>#REF!</v>
      </c>
      <c r="BM8947" s="5" t="s">
        <v>14365</v>
      </c>
      <c r="BN8947" s="5" t="s">
        <v>2986</v>
      </c>
      <c r="BO8947" s="5" t="s">
        <v>2986</v>
      </c>
      <c r="BU8947" s="5" t="s">
        <v>14365</v>
      </c>
      <c r="BV8947" s="5" t="s">
        <v>2986</v>
      </c>
      <c r="BW8947" s="5" t="s">
        <v>2986</v>
      </c>
    </row>
    <row r="8948" spans="51:75" x14ac:dyDescent="0.3">
      <c r="AY8948" s="12" t="e">
        <f>VLOOKUP(C8948,#REF!, 2,FALSE)</f>
        <v>#REF!</v>
      </c>
      <c r="BM8948" s="5" t="s">
        <v>14365</v>
      </c>
      <c r="BN8948" s="5" t="s">
        <v>2986</v>
      </c>
      <c r="BO8948" s="5" t="s">
        <v>2986</v>
      </c>
      <c r="BU8948" s="5" t="s">
        <v>14365</v>
      </c>
      <c r="BV8948" s="5" t="s">
        <v>2986</v>
      </c>
      <c r="BW8948" s="5" t="s">
        <v>2986</v>
      </c>
    </row>
    <row r="8949" spans="51:75" x14ac:dyDescent="0.3">
      <c r="AY8949" s="12" t="e">
        <f>VLOOKUP(C8949,#REF!, 2,FALSE)</f>
        <v>#REF!</v>
      </c>
      <c r="BM8949" s="5" t="s">
        <v>2505</v>
      </c>
      <c r="BN8949" s="5" t="s">
        <v>2986</v>
      </c>
      <c r="BO8949" s="5" t="s">
        <v>13788</v>
      </c>
      <c r="BU8949" s="5" t="s">
        <v>2505</v>
      </c>
      <c r="BV8949" s="5" t="s">
        <v>2986</v>
      </c>
      <c r="BW8949" s="5" t="s">
        <v>13788</v>
      </c>
    </row>
    <row r="8950" spans="51:75" x14ac:dyDescent="0.3">
      <c r="AY8950" s="12" t="e">
        <f>VLOOKUP(C8950,#REF!, 2,FALSE)</f>
        <v>#REF!</v>
      </c>
      <c r="BM8950" s="5" t="s">
        <v>2505</v>
      </c>
      <c r="BN8950" s="5" t="s">
        <v>2986</v>
      </c>
      <c r="BO8950" s="5" t="s">
        <v>13788</v>
      </c>
      <c r="BU8950" s="5" t="s">
        <v>2505</v>
      </c>
      <c r="BV8950" s="5" t="s">
        <v>2986</v>
      </c>
      <c r="BW8950" s="5" t="s">
        <v>13788</v>
      </c>
    </row>
    <row r="8951" spans="51:75" x14ac:dyDescent="0.3">
      <c r="AY8951" s="12" t="e">
        <f>VLOOKUP(C8951,#REF!, 2,FALSE)</f>
        <v>#REF!</v>
      </c>
      <c r="BM8951" s="5" t="s">
        <v>14366</v>
      </c>
      <c r="BN8951" s="5" t="s">
        <v>2986</v>
      </c>
      <c r="BO8951" s="5" t="s">
        <v>14367</v>
      </c>
      <c r="BU8951" s="5" t="s">
        <v>14366</v>
      </c>
      <c r="BV8951" s="5" t="s">
        <v>2986</v>
      </c>
      <c r="BW8951" s="5" t="s">
        <v>14367</v>
      </c>
    </row>
    <row r="8952" spans="51:75" x14ac:dyDescent="0.3">
      <c r="AY8952" s="12" t="e">
        <f>VLOOKUP(C8952,#REF!, 2,FALSE)</f>
        <v>#REF!</v>
      </c>
      <c r="BM8952" s="5" t="s">
        <v>14366</v>
      </c>
      <c r="BN8952" s="5" t="s">
        <v>2986</v>
      </c>
      <c r="BO8952" s="5" t="s">
        <v>14367</v>
      </c>
      <c r="BU8952" s="5" t="s">
        <v>14366</v>
      </c>
      <c r="BV8952" s="5" t="s">
        <v>2986</v>
      </c>
      <c r="BW8952" s="5" t="s">
        <v>14367</v>
      </c>
    </row>
    <row r="8953" spans="51:75" x14ac:dyDescent="0.3">
      <c r="AY8953" s="12" t="e">
        <f>VLOOKUP(C8953,#REF!, 2,FALSE)</f>
        <v>#REF!</v>
      </c>
      <c r="BM8953" s="5" t="s">
        <v>2506</v>
      </c>
      <c r="BN8953" s="5" t="s">
        <v>2986</v>
      </c>
      <c r="BO8953" s="5" t="s">
        <v>14368</v>
      </c>
      <c r="BU8953" s="5" t="s">
        <v>2506</v>
      </c>
      <c r="BV8953" s="5" t="s">
        <v>2986</v>
      </c>
      <c r="BW8953" s="5" t="s">
        <v>14368</v>
      </c>
    </row>
    <row r="8954" spans="51:75" x14ac:dyDescent="0.3">
      <c r="AY8954" s="12" t="e">
        <f>VLOOKUP(C8954,#REF!, 2,FALSE)</f>
        <v>#REF!</v>
      </c>
      <c r="BM8954" s="5" t="s">
        <v>2506</v>
      </c>
      <c r="BN8954" s="5" t="s">
        <v>2986</v>
      </c>
      <c r="BO8954" s="5" t="s">
        <v>14368</v>
      </c>
      <c r="BU8954" s="5" t="s">
        <v>2506</v>
      </c>
      <c r="BV8954" s="5" t="s">
        <v>2986</v>
      </c>
      <c r="BW8954" s="5" t="s">
        <v>14368</v>
      </c>
    </row>
    <row r="8955" spans="51:75" x14ac:dyDescent="0.3">
      <c r="AY8955" s="12" t="e">
        <f>VLOOKUP(C8955,#REF!, 2,FALSE)</f>
        <v>#REF!</v>
      </c>
      <c r="BM8955" s="5" t="s">
        <v>14369</v>
      </c>
      <c r="BN8955" s="5" t="s">
        <v>3261</v>
      </c>
      <c r="BO8955" s="5" t="s">
        <v>14370</v>
      </c>
      <c r="BU8955" s="5" t="s">
        <v>14369</v>
      </c>
      <c r="BV8955" s="5" t="s">
        <v>3261</v>
      </c>
      <c r="BW8955" s="5" t="s">
        <v>14370</v>
      </c>
    </row>
    <row r="8956" spans="51:75" x14ac:dyDescent="0.3">
      <c r="AY8956" s="12" t="e">
        <f>VLOOKUP(C8956,#REF!, 2,FALSE)</f>
        <v>#REF!</v>
      </c>
      <c r="BM8956" s="5" t="s">
        <v>14369</v>
      </c>
      <c r="BN8956" s="5" t="s">
        <v>3261</v>
      </c>
      <c r="BO8956" s="5" t="s">
        <v>14370</v>
      </c>
      <c r="BU8956" s="5" t="s">
        <v>14369</v>
      </c>
      <c r="BV8956" s="5" t="s">
        <v>3261</v>
      </c>
      <c r="BW8956" s="5" t="s">
        <v>14370</v>
      </c>
    </row>
    <row r="8957" spans="51:75" x14ac:dyDescent="0.3">
      <c r="AY8957" s="12" t="e">
        <f>VLOOKUP(C8957,#REF!, 2,FALSE)</f>
        <v>#REF!</v>
      </c>
      <c r="BM8957" s="5" t="s">
        <v>14371</v>
      </c>
      <c r="BN8957" s="5" t="s">
        <v>2986</v>
      </c>
      <c r="BO8957" s="5" t="s">
        <v>1205</v>
      </c>
      <c r="BU8957" s="5" t="s">
        <v>14371</v>
      </c>
      <c r="BV8957" s="5" t="s">
        <v>2986</v>
      </c>
      <c r="BW8957" s="5" t="s">
        <v>1205</v>
      </c>
    </row>
    <row r="8958" spans="51:75" x14ac:dyDescent="0.3">
      <c r="AY8958" s="12" t="e">
        <f>VLOOKUP(C8958,#REF!, 2,FALSE)</f>
        <v>#REF!</v>
      </c>
      <c r="BM8958" s="5" t="s">
        <v>14372</v>
      </c>
      <c r="BN8958" s="5" t="s">
        <v>806</v>
      </c>
      <c r="BO8958" s="5" t="s">
        <v>1494</v>
      </c>
      <c r="BU8958" s="5" t="s">
        <v>14372</v>
      </c>
      <c r="BV8958" s="5" t="s">
        <v>806</v>
      </c>
      <c r="BW8958" s="5" t="s">
        <v>1494</v>
      </c>
    </row>
    <row r="8959" spans="51:75" x14ac:dyDescent="0.3">
      <c r="AY8959" s="12" t="e">
        <f>VLOOKUP(C8959,#REF!, 2,FALSE)</f>
        <v>#REF!</v>
      </c>
      <c r="BM8959" s="5" t="s">
        <v>14373</v>
      </c>
      <c r="BN8959" s="5" t="s">
        <v>774</v>
      </c>
      <c r="BO8959" s="5" t="s">
        <v>1413</v>
      </c>
      <c r="BU8959" s="5" t="s">
        <v>14373</v>
      </c>
      <c r="BV8959" s="5" t="s">
        <v>774</v>
      </c>
      <c r="BW8959" s="5" t="s">
        <v>1413</v>
      </c>
    </row>
    <row r="8960" spans="51:75" x14ac:dyDescent="0.3">
      <c r="AY8960" s="12" t="e">
        <f>VLOOKUP(C8960,#REF!, 2,FALSE)</f>
        <v>#REF!</v>
      </c>
      <c r="BM8960" s="5" t="s">
        <v>14374</v>
      </c>
      <c r="BN8960" s="5" t="s">
        <v>1270</v>
      </c>
      <c r="BO8960" s="5" t="s">
        <v>1009</v>
      </c>
      <c r="BU8960" s="5" t="s">
        <v>14374</v>
      </c>
      <c r="BV8960" s="5" t="s">
        <v>1270</v>
      </c>
      <c r="BW8960" s="5" t="s">
        <v>1009</v>
      </c>
    </row>
    <row r="8961" spans="51:75" x14ac:dyDescent="0.3">
      <c r="AY8961" s="12" t="e">
        <f>VLOOKUP(C8961,#REF!, 2,FALSE)</f>
        <v>#REF!</v>
      </c>
      <c r="BM8961" s="5" t="s">
        <v>14375</v>
      </c>
      <c r="BN8961" s="5" t="s">
        <v>1270</v>
      </c>
      <c r="BO8961" s="5" t="s">
        <v>1413</v>
      </c>
      <c r="BU8961" s="5" t="s">
        <v>14375</v>
      </c>
      <c r="BV8961" s="5" t="s">
        <v>1270</v>
      </c>
      <c r="BW8961" s="5" t="s">
        <v>1413</v>
      </c>
    </row>
    <row r="8962" spans="51:75" x14ac:dyDescent="0.3">
      <c r="AY8962" s="12" t="e">
        <f>VLOOKUP(C8962,#REF!, 2,FALSE)</f>
        <v>#REF!</v>
      </c>
      <c r="BM8962" s="5" t="s">
        <v>14376</v>
      </c>
      <c r="BN8962" s="5" t="s">
        <v>739</v>
      </c>
      <c r="BO8962" s="5" t="s">
        <v>3923</v>
      </c>
      <c r="BU8962" s="5" t="s">
        <v>14376</v>
      </c>
      <c r="BV8962" s="5" t="s">
        <v>739</v>
      </c>
      <c r="BW8962" s="5" t="s">
        <v>3923</v>
      </c>
    </row>
    <row r="8963" spans="51:75" x14ac:dyDescent="0.3">
      <c r="AY8963" s="12" t="e">
        <f>VLOOKUP(C8963,#REF!, 2,FALSE)</f>
        <v>#REF!</v>
      </c>
      <c r="BM8963" s="5" t="s">
        <v>2507</v>
      </c>
      <c r="BN8963" s="5" t="s">
        <v>633</v>
      </c>
      <c r="BO8963" s="5" t="s">
        <v>8405</v>
      </c>
      <c r="BU8963" s="5" t="s">
        <v>2507</v>
      </c>
      <c r="BV8963" s="5" t="s">
        <v>633</v>
      </c>
      <c r="BW8963" s="5" t="s">
        <v>8405</v>
      </c>
    </row>
    <row r="8964" spans="51:75" x14ac:dyDescent="0.3">
      <c r="AY8964" s="12" t="e">
        <f>VLOOKUP(C8964,#REF!, 2,FALSE)</f>
        <v>#REF!</v>
      </c>
      <c r="BM8964" s="5" t="s">
        <v>2507</v>
      </c>
      <c r="BN8964" s="5" t="s">
        <v>633</v>
      </c>
      <c r="BO8964" s="5" t="s">
        <v>8405</v>
      </c>
      <c r="BU8964" s="5" t="s">
        <v>2507</v>
      </c>
      <c r="BV8964" s="5" t="s">
        <v>633</v>
      </c>
      <c r="BW8964" s="5" t="s">
        <v>8405</v>
      </c>
    </row>
    <row r="8965" spans="51:75" x14ac:dyDescent="0.3">
      <c r="AY8965" s="12" t="e">
        <f>VLOOKUP(C8965,#REF!, 2,FALSE)</f>
        <v>#REF!</v>
      </c>
      <c r="BM8965" s="5" t="s">
        <v>14377</v>
      </c>
      <c r="BN8965" s="5" t="s">
        <v>616</v>
      </c>
      <c r="BO8965" s="5" t="s">
        <v>9543</v>
      </c>
      <c r="BU8965" s="5" t="s">
        <v>14377</v>
      </c>
      <c r="BV8965" s="5" t="s">
        <v>616</v>
      </c>
      <c r="BW8965" s="5" t="s">
        <v>9543</v>
      </c>
    </row>
    <row r="8966" spans="51:75" x14ac:dyDescent="0.3">
      <c r="AY8966" s="12" t="e">
        <f>VLOOKUP(C8966,#REF!, 2,FALSE)</f>
        <v>#REF!</v>
      </c>
      <c r="BM8966" s="5" t="s">
        <v>14377</v>
      </c>
      <c r="BN8966" s="5" t="s">
        <v>616</v>
      </c>
      <c r="BO8966" s="5" t="s">
        <v>9543</v>
      </c>
      <c r="BU8966" s="5" t="s">
        <v>14377</v>
      </c>
      <c r="BV8966" s="5" t="s">
        <v>616</v>
      </c>
      <c r="BW8966" s="5" t="s">
        <v>9543</v>
      </c>
    </row>
    <row r="8967" spans="51:75" x14ac:dyDescent="0.3">
      <c r="AY8967" s="12" t="e">
        <f>VLOOKUP(C8967,#REF!, 2,FALSE)</f>
        <v>#REF!</v>
      </c>
      <c r="BM8967" s="5" t="s">
        <v>2508</v>
      </c>
      <c r="BN8967" s="5" t="s">
        <v>774</v>
      </c>
      <c r="BO8967" s="5" t="s">
        <v>2511</v>
      </c>
      <c r="BU8967" s="5" t="s">
        <v>2508</v>
      </c>
      <c r="BV8967" s="5" t="s">
        <v>774</v>
      </c>
      <c r="BW8967" s="5" t="s">
        <v>2511</v>
      </c>
    </row>
    <row r="8968" spans="51:75" x14ac:dyDescent="0.3">
      <c r="AY8968" s="12" t="e">
        <f>VLOOKUP(C8968,#REF!, 2,FALSE)</f>
        <v>#REF!</v>
      </c>
      <c r="BM8968" s="5" t="s">
        <v>2508</v>
      </c>
      <c r="BN8968" s="5" t="s">
        <v>774</v>
      </c>
      <c r="BO8968" s="5" t="s">
        <v>2511</v>
      </c>
      <c r="BU8968" s="5" t="s">
        <v>2508</v>
      </c>
      <c r="BV8968" s="5" t="s">
        <v>774</v>
      </c>
      <c r="BW8968" s="5" t="s">
        <v>2511</v>
      </c>
    </row>
    <row r="8969" spans="51:75" x14ac:dyDescent="0.3">
      <c r="AY8969" s="12" t="e">
        <f>VLOOKUP(C8969,#REF!, 2,FALSE)</f>
        <v>#REF!</v>
      </c>
      <c r="BM8969" s="5" t="s">
        <v>14378</v>
      </c>
      <c r="BN8969" s="5" t="s">
        <v>706</v>
      </c>
      <c r="BO8969" s="5" t="s">
        <v>3475</v>
      </c>
      <c r="BU8969" s="5" t="s">
        <v>14378</v>
      </c>
      <c r="BV8969" s="5" t="s">
        <v>706</v>
      </c>
      <c r="BW8969" s="5" t="s">
        <v>3475</v>
      </c>
    </row>
    <row r="8970" spans="51:75" x14ac:dyDescent="0.3">
      <c r="AY8970" s="12" t="e">
        <f>VLOOKUP(C8970,#REF!, 2,FALSE)</f>
        <v>#REF!</v>
      </c>
      <c r="BM8970" s="5" t="s">
        <v>14378</v>
      </c>
      <c r="BN8970" s="5" t="s">
        <v>706</v>
      </c>
      <c r="BO8970" s="5" t="s">
        <v>3475</v>
      </c>
      <c r="BU8970" s="5" t="s">
        <v>14378</v>
      </c>
      <c r="BV8970" s="5" t="s">
        <v>706</v>
      </c>
      <c r="BW8970" s="5" t="s">
        <v>3475</v>
      </c>
    </row>
    <row r="8971" spans="51:75" x14ac:dyDescent="0.3">
      <c r="AY8971" s="12" t="e">
        <f>VLOOKUP(C8971,#REF!, 2,FALSE)</f>
        <v>#REF!</v>
      </c>
      <c r="BM8971" s="5" t="s">
        <v>14379</v>
      </c>
      <c r="BN8971" s="5" t="s">
        <v>929</v>
      </c>
      <c r="BO8971" s="5" t="s">
        <v>9159</v>
      </c>
      <c r="BU8971" s="5" t="s">
        <v>14379</v>
      </c>
      <c r="BV8971" s="5" t="s">
        <v>929</v>
      </c>
      <c r="BW8971" s="5" t="s">
        <v>9159</v>
      </c>
    </row>
    <row r="8972" spans="51:75" x14ac:dyDescent="0.3">
      <c r="AY8972" s="12" t="e">
        <f>VLOOKUP(C8972,#REF!, 2,FALSE)</f>
        <v>#REF!</v>
      </c>
      <c r="BM8972" s="5" t="s">
        <v>14379</v>
      </c>
      <c r="BN8972" s="5" t="s">
        <v>929</v>
      </c>
      <c r="BO8972" s="5" t="s">
        <v>9159</v>
      </c>
      <c r="BU8972" s="5" t="s">
        <v>14379</v>
      </c>
      <c r="BV8972" s="5" t="s">
        <v>929</v>
      </c>
      <c r="BW8972" s="5" t="s">
        <v>9159</v>
      </c>
    </row>
    <row r="8973" spans="51:75" x14ac:dyDescent="0.3">
      <c r="AY8973" s="12" t="e">
        <f>VLOOKUP(C8973,#REF!, 2,FALSE)</f>
        <v>#REF!</v>
      </c>
      <c r="BM8973" s="5" t="s">
        <v>14380</v>
      </c>
      <c r="BN8973" s="5" t="s">
        <v>790</v>
      </c>
      <c r="BO8973" s="5" t="s">
        <v>1022</v>
      </c>
      <c r="BU8973" s="5" t="s">
        <v>14380</v>
      </c>
      <c r="BV8973" s="5" t="s">
        <v>790</v>
      </c>
      <c r="BW8973" s="5" t="s">
        <v>1022</v>
      </c>
    </row>
    <row r="8974" spans="51:75" x14ac:dyDescent="0.3">
      <c r="AY8974" s="12" t="e">
        <f>VLOOKUP(C8974,#REF!, 2,FALSE)</f>
        <v>#REF!</v>
      </c>
      <c r="BM8974" s="5" t="s">
        <v>14380</v>
      </c>
      <c r="BN8974" s="5" t="s">
        <v>790</v>
      </c>
      <c r="BO8974" s="5" t="s">
        <v>1022</v>
      </c>
      <c r="BU8974" s="5" t="s">
        <v>14380</v>
      </c>
      <c r="BV8974" s="5" t="s">
        <v>790</v>
      </c>
      <c r="BW8974" s="5" t="s">
        <v>1022</v>
      </c>
    </row>
    <row r="8975" spans="51:75" x14ac:dyDescent="0.3">
      <c r="AY8975" s="12" t="e">
        <f>VLOOKUP(C8975,#REF!, 2,FALSE)</f>
        <v>#REF!</v>
      </c>
      <c r="BM8975" s="5" t="s">
        <v>14381</v>
      </c>
      <c r="BN8975" s="5" t="s">
        <v>783</v>
      </c>
      <c r="BO8975" s="5" t="s">
        <v>10687</v>
      </c>
      <c r="BU8975" s="5" t="s">
        <v>14381</v>
      </c>
      <c r="BV8975" s="5" t="s">
        <v>783</v>
      </c>
      <c r="BW8975" s="5" t="s">
        <v>10687</v>
      </c>
    </row>
    <row r="8976" spans="51:75" x14ac:dyDescent="0.3">
      <c r="AY8976" s="12" t="e">
        <f>VLOOKUP(C8976,#REF!, 2,FALSE)</f>
        <v>#REF!</v>
      </c>
      <c r="BM8976" s="5" t="s">
        <v>14381</v>
      </c>
      <c r="BN8976" s="5" t="s">
        <v>783</v>
      </c>
      <c r="BO8976" s="5" t="s">
        <v>10687</v>
      </c>
      <c r="BU8976" s="5" t="s">
        <v>14381</v>
      </c>
      <c r="BV8976" s="5" t="s">
        <v>783</v>
      </c>
      <c r="BW8976" s="5" t="s">
        <v>10687</v>
      </c>
    </row>
    <row r="8977" spans="51:75" x14ac:dyDescent="0.3">
      <c r="AY8977" s="12" t="e">
        <f>VLOOKUP(C8977,#REF!, 2,FALSE)</f>
        <v>#REF!</v>
      </c>
      <c r="BM8977" s="5" t="s">
        <v>14382</v>
      </c>
      <c r="BN8977" s="5" t="s">
        <v>17002</v>
      </c>
      <c r="BO8977" s="5" t="s">
        <v>14383</v>
      </c>
      <c r="BU8977" s="5" t="s">
        <v>14382</v>
      </c>
      <c r="BV8977" s="5" t="s">
        <v>17002</v>
      </c>
      <c r="BW8977" s="5" t="s">
        <v>14383</v>
      </c>
    </row>
    <row r="8978" spans="51:75" x14ac:dyDescent="0.3">
      <c r="AY8978" s="12" t="e">
        <f>VLOOKUP(C8978,#REF!, 2,FALSE)</f>
        <v>#REF!</v>
      </c>
      <c r="BM8978" s="5" t="s">
        <v>14382</v>
      </c>
      <c r="BN8978" s="5" t="s">
        <v>17002</v>
      </c>
      <c r="BO8978" s="5" t="s">
        <v>14383</v>
      </c>
      <c r="BU8978" s="5" t="s">
        <v>14382</v>
      </c>
      <c r="BV8978" s="5" t="s">
        <v>17002</v>
      </c>
      <c r="BW8978" s="5" t="s">
        <v>14383</v>
      </c>
    </row>
    <row r="8979" spans="51:75" x14ac:dyDescent="0.3">
      <c r="AY8979" s="12" t="e">
        <f>VLOOKUP(C8979,#REF!, 2,FALSE)</f>
        <v>#REF!</v>
      </c>
      <c r="BM8979" s="5" t="s">
        <v>198</v>
      </c>
      <c r="BN8979" s="5" t="s">
        <v>774</v>
      </c>
      <c r="BO8979" s="5" t="s">
        <v>12736</v>
      </c>
      <c r="BU8979" s="5" t="s">
        <v>198</v>
      </c>
      <c r="BV8979" s="5" t="s">
        <v>774</v>
      </c>
      <c r="BW8979" s="5" t="s">
        <v>12736</v>
      </c>
    </row>
    <row r="8980" spans="51:75" x14ac:dyDescent="0.3">
      <c r="AY8980" s="12" t="e">
        <f>VLOOKUP(C8980,#REF!, 2,FALSE)</f>
        <v>#REF!</v>
      </c>
      <c r="BM8980" s="5" t="s">
        <v>198</v>
      </c>
      <c r="BN8980" s="5" t="s">
        <v>774</v>
      </c>
      <c r="BO8980" s="5" t="s">
        <v>12736</v>
      </c>
      <c r="BU8980" s="5" t="s">
        <v>198</v>
      </c>
      <c r="BV8980" s="5" t="s">
        <v>774</v>
      </c>
      <c r="BW8980" s="5" t="s">
        <v>12736</v>
      </c>
    </row>
    <row r="8981" spans="51:75" x14ac:dyDescent="0.3">
      <c r="AY8981" s="12" t="e">
        <f>VLOOKUP(C8981,#REF!, 2,FALSE)</f>
        <v>#REF!</v>
      </c>
      <c r="BM8981" s="5" t="s">
        <v>14384</v>
      </c>
      <c r="BN8981" s="5" t="s">
        <v>706</v>
      </c>
      <c r="BO8981" s="5" t="s">
        <v>3798</v>
      </c>
      <c r="BU8981" s="5" t="s">
        <v>14384</v>
      </c>
      <c r="BV8981" s="5" t="s">
        <v>706</v>
      </c>
      <c r="BW8981" s="5" t="s">
        <v>3798</v>
      </c>
    </row>
    <row r="8982" spans="51:75" x14ac:dyDescent="0.3">
      <c r="AY8982" s="12" t="e">
        <f>VLOOKUP(C8982,#REF!, 2,FALSE)</f>
        <v>#REF!</v>
      </c>
      <c r="BM8982" s="5" t="s">
        <v>14384</v>
      </c>
      <c r="BN8982" s="5" t="s">
        <v>706</v>
      </c>
      <c r="BO8982" s="5" t="s">
        <v>3798</v>
      </c>
      <c r="BU8982" s="5" t="s">
        <v>14384</v>
      </c>
      <c r="BV8982" s="5" t="s">
        <v>706</v>
      </c>
      <c r="BW8982" s="5" t="s">
        <v>3798</v>
      </c>
    </row>
    <row r="8983" spans="51:75" x14ac:dyDescent="0.3">
      <c r="AY8983" s="12" t="e">
        <f>VLOOKUP(C8983,#REF!, 2,FALSE)</f>
        <v>#REF!</v>
      </c>
      <c r="BM8983" s="5" t="s">
        <v>14385</v>
      </c>
      <c r="BN8983" s="5" t="s">
        <v>706</v>
      </c>
      <c r="BO8983" s="5" t="s">
        <v>14387</v>
      </c>
      <c r="BU8983" s="5" t="s">
        <v>14385</v>
      </c>
      <c r="BV8983" s="5" t="s">
        <v>706</v>
      </c>
      <c r="BW8983" s="5" t="s">
        <v>14387</v>
      </c>
    </row>
    <row r="8984" spans="51:75" x14ac:dyDescent="0.3">
      <c r="AY8984" s="12" t="e">
        <f>VLOOKUP(C8984,#REF!, 2,FALSE)</f>
        <v>#REF!</v>
      </c>
      <c r="BM8984" s="5" t="s">
        <v>14385</v>
      </c>
      <c r="BN8984" s="5" t="s">
        <v>706</v>
      </c>
      <c r="BO8984" s="5" t="s">
        <v>14387</v>
      </c>
      <c r="BU8984" s="5" t="s">
        <v>14385</v>
      </c>
      <c r="BV8984" s="5" t="s">
        <v>706</v>
      </c>
      <c r="BW8984" s="5" t="s">
        <v>14387</v>
      </c>
    </row>
    <row r="8985" spans="51:75" x14ac:dyDescent="0.3">
      <c r="AY8985" s="12" t="e">
        <f>VLOOKUP(C8985,#REF!, 2,FALSE)</f>
        <v>#REF!</v>
      </c>
      <c r="BM8985" s="5" t="s">
        <v>14388</v>
      </c>
      <c r="BN8985" s="5" t="s">
        <v>642</v>
      </c>
      <c r="BO8985" s="5" t="s">
        <v>1022</v>
      </c>
      <c r="BU8985" s="5" t="s">
        <v>14388</v>
      </c>
      <c r="BV8985" s="5" t="s">
        <v>642</v>
      </c>
      <c r="BW8985" s="5" t="s">
        <v>1022</v>
      </c>
    </row>
    <row r="8986" spans="51:75" x14ac:dyDescent="0.3">
      <c r="AY8986" s="12" t="e">
        <f>VLOOKUP(C8986,#REF!, 2,FALSE)</f>
        <v>#REF!</v>
      </c>
      <c r="BM8986" s="5" t="s">
        <v>14388</v>
      </c>
      <c r="BN8986" s="5" t="s">
        <v>642</v>
      </c>
      <c r="BO8986" s="5" t="s">
        <v>1022</v>
      </c>
      <c r="BU8986" s="5" t="s">
        <v>14388</v>
      </c>
      <c r="BV8986" s="5" t="s">
        <v>642</v>
      </c>
      <c r="BW8986" s="5" t="s">
        <v>1022</v>
      </c>
    </row>
    <row r="8987" spans="51:75" x14ac:dyDescent="0.3">
      <c r="AY8987" s="12" t="e">
        <f>VLOOKUP(C8987,#REF!, 2,FALSE)</f>
        <v>#REF!</v>
      </c>
      <c r="BM8987" s="5" t="s">
        <v>14389</v>
      </c>
      <c r="BN8987" s="5" t="s">
        <v>615</v>
      </c>
      <c r="BO8987" s="5" t="s">
        <v>14390</v>
      </c>
      <c r="BU8987" s="5" t="s">
        <v>14389</v>
      </c>
      <c r="BV8987" s="5" t="s">
        <v>615</v>
      </c>
      <c r="BW8987" s="5" t="s">
        <v>14390</v>
      </c>
    </row>
    <row r="8988" spans="51:75" x14ac:dyDescent="0.3">
      <c r="AY8988" s="12" t="e">
        <f>VLOOKUP(C8988,#REF!, 2,FALSE)</f>
        <v>#REF!</v>
      </c>
      <c r="BM8988" s="5" t="s">
        <v>14389</v>
      </c>
      <c r="BN8988" s="5" t="s">
        <v>615</v>
      </c>
      <c r="BO8988" s="5" t="s">
        <v>14390</v>
      </c>
      <c r="BU8988" s="5" t="s">
        <v>14389</v>
      </c>
      <c r="BV8988" s="5" t="s">
        <v>615</v>
      </c>
      <c r="BW8988" s="5" t="s">
        <v>14390</v>
      </c>
    </row>
    <row r="8989" spans="51:75" x14ac:dyDescent="0.3">
      <c r="AY8989" s="12" t="e">
        <f>VLOOKUP(C8989,#REF!, 2,FALSE)</f>
        <v>#REF!</v>
      </c>
      <c r="BM8989" s="5" t="s">
        <v>14391</v>
      </c>
      <c r="BN8989" s="5" t="s">
        <v>666</v>
      </c>
      <c r="BO8989" s="5" t="s">
        <v>14392</v>
      </c>
      <c r="BU8989" s="5" t="s">
        <v>14391</v>
      </c>
      <c r="BV8989" s="5" t="s">
        <v>666</v>
      </c>
      <c r="BW8989" s="5" t="s">
        <v>14392</v>
      </c>
    </row>
    <row r="8990" spans="51:75" x14ac:dyDescent="0.3">
      <c r="AY8990" s="12" t="e">
        <f>VLOOKUP(C8990,#REF!, 2,FALSE)</f>
        <v>#REF!</v>
      </c>
      <c r="BM8990" s="5" t="s">
        <v>14391</v>
      </c>
      <c r="BN8990" s="5" t="s">
        <v>666</v>
      </c>
      <c r="BO8990" s="5" t="s">
        <v>14392</v>
      </c>
      <c r="BU8990" s="5" t="s">
        <v>14391</v>
      </c>
      <c r="BV8990" s="5" t="s">
        <v>666</v>
      </c>
      <c r="BW8990" s="5" t="s">
        <v>14392</v>
      </c>
    </row>
    <row r="8991" spans="51:75" x14ac:dyDescent="0.3">
      <c r="AY8991" s="12" t="e">
        <f>VLOOKUP(C8991,#REF!, 2,FALSE)</f>
        <v>#REF!</v>
      </c>
      <c r="BM8991" s="5" t="s">
        <v>14393</v>
      </c>
      <c r="BN8991" s="5" t="s">
        <v>666</v>
      </c>
      <c r="BO8991" s="5" t="s">
        <v>10717</v>
      </c>
      <c r="BU8991" s="5" t="s">
        <v>14393</v>
      </c>
      <c r="BV8991" s="5" t="s">
        <v>666</v>
      </c>
      <c r="BW8991" s="5" t="s">
        <v>10717</v>
      </c>
    </row>
    <row r="8992" spans="51:75" x14ac:dyDescent="0.3">
      <c r="AY8992" s="12" t="e">
        <f>VLOOKUP(C8992,#REF!, 2,FALSE)</f>
        <v>#REF!</v>
      </c>
      <c r="BM8992" s="5" t="s">
        <v>14393</v>
      </c>
      <c r="BN8992" s="5" t="s">
        <v>666</v>
      </c>
      <c r="BO8992" s="5" t="s">
        <v>10717</v>
      </c>
      <c r="BU8992" s="5" t="s">
        <v>14393</v>
      </c>
      <c r="BV8992" s="5" t="s">
        <v>666</v>
      </c>
      <c r="BW8992" s="5" t="s">
        <v>10717</v>
      </c>
    </row>
    <row r="8993" spans="51:75" x14ac:dyDescent="0.3">
      <c r="AY8993" s="12" t="e">
        <f>VLOOKUP(C8993,#REF!, 2,FALSE)</f>
        <v>#REF!</v>
      </c>
      <c r="BM8993" s="5" t="s">
        <v>14394</v>
      </c>
      <c r="BN8993" s="5" t="s">
        <v>802</v>
      </c>
      <c r="BO8993" s="5" t="s">
        <v>9304</v>
      </c>
      <c r="BU8993" s="5" t="s">
        <v>14394</v>
      </c>
      <c r="BV8993" s="5" t="s">
        <v>802</v>
      </c>
      <c r="BW8993" s="5" t="s">
        <v>9304</v>
      </c>
    </row>
    <row r="8994" spans="51:75" x14ac:dyDescent="0.3">
      <c r="AY8994" s="12" t="e">
        <f>VLOOKUP(C8994,#REF!, 2,FALSE)</f>
        <v>#REF!</v>
      </c>
      <c r="BM8994" s="5" t="s">
        <v>14394</v>
      </c>
      <c r="BN8994" s="5" t="s">
        <v>802</v>
      </c>
      <c r="BO8994" s="5" t="s">
        <v>9304</v>
      </c>
      <c r="BU8994" s="5" t="s">
        <v>14394</v>
      </c>
      <c r="BV8994" s="5" t="s">
        <v>802</v>
      </c>
      <c r="BW8994" s="5" t="s">
        <v>9304</v>
      </c>
    </row>
    <row r="8995" spans="51:75" x14ac:dyDescent="0.3">
      <c r="AY8995" s="12" t="e">
        <f>VLOOKUP(C8995,#REF!, 2,FALSE)</f>
        <v>#REF!</v>
      </c>
      <c r="BM8995" s="5" t="s">
        <v>2509</v>
      </c>
      <c r="BN8995" s="5" t="s">
        <v>639</v>
      </c>
      <c r="BO8995" s="5" t="s">
        <v>1446</v>
      </c>
      <c r="BU8995" s="5" t="s">
        <v>2509</v>
      </c>
      <c r="BV8995" s="5" t="s">
        <v>639</v>
      </c>
      <c r="BW8995" s="5" t="s">
        <v>1446</v>
      </c>
    </row>
    <row r="8996" spans="51:75" x14ac:dyDescent="0.3">
      <c r="AY8996" s="12" t="e">
        <f>VLOOKUP(C8996,#REF!, 2,FALSE)</f>
        <v>#REF!</v>
      </c>
      <c r="BM8996" s="5" t="s">
        <v>2509</v>
      </c>
      <c r="BN8996" s="5" t="s">
        <v>639</v>
      </c>
      <c r="BO8996" s="5" t="s">
        <v>1446</v>
      </c>
      <c r="BU8996" s="5" t="s">
        <v>2509</v>
      </c>
      <c r="BV8996" s="5" t="s">
        <v>639</v>
      </c>
      <c r="BW8996" s="5" t="s">
        <v>1446</v>
      </c>
    </row>
    <row r="8997" spans="51:75" x14ac:dyDescent="0.3">
      <c r="AY8997" s="12" t="e">
        <f>VLOOKUP(C8997,#REF!, 2,FALSE)</f>
        <v>#REF!</v>
      </c>
      <c r="BM8997" s="5" t="s">
        <v>214</v>
      </c>
      <c r="BN8997" s="5" t="s">
        <v>2986</v>
      </c>
      <c r="BO8997" s="5" t="s">
        <v>2986</v>
      </c>
      <c r="BU8997" s="5" t="s">
        <v>214</v>
      </c>
      <c r="BV8997" s="5" t="s">
        <v>2986</v>
      </c>
      <c r="BW8997" s="5" t="s">
        <v>2986</v>
      </c>
    </row>
    <row r="8998" spans="51:75" x14ac:dyDescent="0.3">
      <c r="AY8998" s="12" t="e">
        <f>VLOOKUP(C8998,#REF!, 2,FALSE)</f>
        <v>#REF!</v>
      </c>
      <c r="BM8998" s="5" t="s">
        <v>214</v>
      </c>
      <c r="BN8998" s="5" t="s">
        <v>2986</v>
      </c>
      <c r="BO8998" s="5" t="s">
        <v>2986</v>
      </c>
      <c r="BU8998" s="5" t="s">
        <v>214</v>
      </c>
      <c r="BV8998" s="5" t="s">
        <v>2986</v>
      </c>
      <c r="BW8998" s="5" t="s">
        <v>2986</v>
      </c>
    </row>
    <row r="8999" spans="51:75" x14ac:dyDescent="0.3">
      <c r="AY8999" s="12" t="e">
        <f>VLOOKUP(C8999,#REF!, 2,FALSE)</f>
        <v>#REF!</v>
      </c>
      <c r="BM8999" s="5" t="s">
        <v>14395</v>
      </c>
      <c r="BN8999" s="5" t="s">
        <v>929</v>
      </c>
      <c r="BO8999" s="5" t="s">
        <v>1674</v>
      </c>
      <c r="BU8999" s="5" t="s">
        <v>14395</v>
      </c>
      <c r="BV8999" s="5" t="s">
        <v>929</v>
      </c>
      <c r="BW8999" s="5" t="s">
        <v>1674</v>
      </c>
    </row>
    <row r="9000" spans="51:75" x14ac:dyDescent="0.3">
      <c r="AY9000" s="12" t="e">
        <f>VLOOKUP(C9000,#REF!, 2,FALSE)</f>
        <v>#REF!</v>
      </c>
      <c r="BM9000" s="5" t="s">
        <v>14395</v>
      </c>
      <c r="BN9000" s="5" t="s">
        <v>929</v>
      </c>
      <c r="BO9000" s="5" t="s">
        <v>1674</v>
      </c>
      <c r="BU9000" s="5" t="s">
        <v>14395</v>
      </c>
      <c r="BV9000" s="5" t="s">
        <v>929</v>
      </c>
      <c r="BW9000" s="5" t="s">
        <v>1674</v>
      </c>
    </row>
    <row r="9001" spans="51:75" x14ac:dyDescent="0.3">
      <c r="AY9001" s="12" t="e">
        <f>VLOOKUP(C9001,#REF!, 2,FALSE)</f>
        <v>#REF!</v>
      </c>
      <c r="BM9001" s="5" t="s">
        <v>2514</v>
      </c>
      <c r="BN9001" s="5" t="s">
        <v>929</v>
      </c>
      <c r="BO9001" s="5" t="s">
        <v>4467</v>
      </c>
      <c r="BU9001" s="5" t="s">
        <v>2514</v>
      </c>
      <c r="BV9001" s="5" t="s">
        <v>929</v>
      </c>
      <c r="BW9001" s="5" t="s">
        <v>4467</v>
      </c>
    </row>
    <row r="9002" spans="51:75" x14ac:dyDescent="0.3">
      <c r="AY9002" s="12" t="e">
        <f>VLOOKUP(C9002,#REF!, 2,FALSE)</f>
        <v>#REF!</v>
      </c>
      <c r="BM9002" s="5" t="s">
        <v>2514</v>
      </c>
      <c r="BN9002" s="5" t="s">
        <v>929</v>
      </c>
      <c r="BO9002" s="5" t="s">
        <v>4467</v>
      </c>
      <c r="BU9002" s="5" t="s">
        <v>2514</v>
      </c>
      <c r="BV9002" s="5" t="s">
        <v>929</v>
      </c>
      <c r="BW9002" s="5" t="s">
        <v>4467</v>
      </c>
    </row>
    <row r="9003" spans="51:75" x14ac:dyDescent="0.3">
      <c r="AY9003" s="12" t="e">
        <f>VLOOKUP(C9003,#REF!, 2,FALSE)</f>
        <v>#REF!</v>
      </c>
      <c r="BM9003" s="5" t="s">
        <v>2515</v>
      </c>
      <c r="BN9003" s="5" t="s">
        <v>926</v>
      </c>
      <c r="BO9003" s="5" t="s">
        <v>4467</v>
      </c>
      <c r="BU9003" s="5" t="s">
        <v>2515</v>
      </c>
      <c r="BV9003" s="5" t="s">
        <v>926</v>
      </c>
      <c r="BW9003" s="5" t="s">
        <v>4467</v>
      </c>
    </row>
    <row r="9004" spans="51:75" x14ac:dyDescent="0.3">
      <c r="AY9004" s="12" t="e">
        <f>VLOOKUP(C9004,#REF!, 2,FALSE)</f>
        <v>#REF!</v>
      </c>
      <c r="BM9004" s="5" t="s">
        <v>2515</v>
      </c>
      <c r="BN9004" s="5" t="s">
        <v>926</v>
      </c>
      <c r="BO9004" s="5" t="s">
        <v>4467</v>
      </c>
      <c r="BU9004" s="5" t="s">
        <v>2515</v>
      </c>
      <c r="BV9004" s="5" t="s">
        <v>926</v>
      </c>
      <c r="BW9004" s="5" t="s">
        <v>4467</v>
      </c>
    </row>
    <row r="9005" spans="51:75" x14ac:dyDescent="0.3">
      <c r="AY9005" s="12" t="e">
        <f>VLOOKUP(C9005,#REF!, 2,FALSE)</f>
        <v>#REF!</v>
      </c>
      <c r="BM9005" s="5" t="s">
        <v>14396</v>
      </c>
      <c r="BN9005" s="5" t="s">
        <v>660</v>
      </c>
      <c r="BO9005" s="5" t="s">
        <v>13057</v>
      </c>
      <c r="BU9005" s="5" t="s">
        <v>14396</v>
      </c>
      <c r="BV9005" s="5" t="s">
        <v>660</v>
      </c>
      <c r="BW9005" s="5" t="s">
        <v>13057</v>
      </c>
    </row>
    <row r="9006" spans="51:75" x14ac:dyDescent="0.3">
      <c r="AY9006" s="12" t="e">
        <f>VLOOKUP(C9006,#REF!, 2,FALSE)</f>
        <v>#REF!</v>
      </c>
      <c r="BM9006" s="5" t="s">
        <v>14396</v>
      </c>
      <c r="BN9006" s="5" t="s">
        <v>660</v>
      </c>
      <c r="BO9006" s="5" t="s">
        <v>13057</v>
      </c>
      <c r="BU9006" s="5" t="s">
        <v>14396</v>
      </c>
      <c r="BV9006" s="5" t="s">
        <v>660</v>
      </c>
      <c r="BW9006" s="5" t="s">
        <v>13057</v>
      </c>
    </row>
    <row r="9007" spans="51:75" x14ac:dyDescent="0.3">
      <c r="AY9007" s="12" t="e">
        <f>VLOOKUP(C9007,#REF!, 2,FALSE)</f>
        <v>#REF!</v>
      </c>
      <c r="BM9007" s="5" t="s">
        <v>14397</v>
      </c>
      <c r="BN9007" s="5" t="s">
        <v>664</v>
      </c>
      <c r="BO9007" s="5" t="s">
        <v>1598</v>
      </c>
      <c r="BU9007" s="5" t="s">
        <v>14397</v>
      </c>
      <c r="BV9007" s="5" t="s">
        <v>664</v>
      </c>
      <c r="BW9007" s="5" t="s">
        <v>1598</v>
      </c>
    </row>
    <row r="9008" spans="51:75" x14ac:dyDescent="0.3">
      <c r="AY9008" s="12" t="e">
        <f>VLOOKUP(C9008,#REF!, 2,FALSE)</f>
        <v>#REF!</v>
      </c>
      <c r="BM9008" s="5" t="s">
        <v>14397</v>
      </c>
      <c r="BN9008" s="5" t="s">
        <v>664</v>
      </c>
      <c r="BO9008" s="5" t="s">
        <v>1598</v>
      </c>
      <c r="BU9008" s="5" t="s">
        <v>14397</v>
      </c>
      <c r="BV9008" s="5" t="s">
        <v>664</v>
      </c>
      <c r="BW9008" s="5" t="s">
        <v>1598</v>
      </c>
    </row>
    <row r="9009" spans="51:75" x14ac:dyDescent="0.3">
      <c r="AY9009" s="12" t="e">
        <f>VLOOKUP(C9009,#REF!, 2,FALSE)</f>
        <v>#REF!</v>
      </c>
      <c r="BM9009" s="5" t="s">
        <v>14398</v>
      </c>
      <c r="BN9009" s="5" t="s">
        <v>2986</v>
      </c>
      <c r="BO9009" s="5" t="s">
        <v>14399</v>
      </c>
      <c r="BU9009" s="5" t="s">
        <v>14398</v>
      </c>
      <c r="BV9009" s="5" t="s">
        <v>2986</v>
      </c>
      <c r="BW9009" s="5" t="s">
        <v>14399</v>
      </c>
    </row>
    <row r="9010" spans="51:75" x14ac:dyDescent="0.3">
      <c r="AY9010" s="12" t="e">
        <f>VLOOKUP(C9010,#REF!, 2,FALSE)</f>
        <v>#REF!</v>
      </c>
      <c r="BM9010" s="5" t="s">
        <v>14400</v>
      </c>
      <c r="BN9010" s="5" t="s">
        <v>2986</v>
      </c>
      <c r="BO9010" s="5" t="s">
        <v>14401</v>
      </c>
      <c r="BU9010" s="5" t="s">
        <v>14400</v>
      </c>
      <c r="BV9010" s="5" t="s">
        <v>2986</v>
      </c>
      <c r="BW9010" s="5" t="s">
        <v>14401</v>
      </c>
    </row>
    <row r="9011" spans="51:75" x14ac:dyDescent="0.3">
      <c r="AY9011" s="12" t="e">
        <f>VLOOKUP(C9011,#REF!, 2,FALSE)</f>
        <v>#REF!</v>
      </c>
      <c r="BM9011" s="5" t="s">
        <v>2516</v>
      </c>
      <c r="BN9011" s="5" t="s">
        <v>2986</v>
      </c>
      <c r="BO9011" s="5" t="s">
        <v>14402</v>
      </c>
      <c r="BU9011" s="5" t="s">
        <v>2516</v>
      </c>
      <c r="BV9011" s="5" t="s">
        <v>2986</v>
      </c>
      <c r="BW9011" s="5" t="s">
        <v>14402</v>
      </c>
    </row>
    <row r="9012" spans="51:75" x14ac:dyDescent="0.3">
      <c r="AY9012" s="12" t="e">
        <f>VLOOKUP(C9012,#REF!, 2,FALSE)</f>
        <v>#REF!</v>
      </c>
      <c r="BM9012" s="5" t="s">
        <v>14403</v>
      </c>
      <c r="BN9012" s="5" t="s">
        <v>2986</v>
      </c>
      <c r="BO9012" s="5" t="s">
        <v>1836</v>
      </c>
      <c r="BU9012" s="5" t="s">
        <v>14403</v>
      </c>
      <c r="BV9012" s="5" t="s">
        <v>2986</v>
      </c>
      <c r="BW9012" s="5" t="s">
        <v>1836</v>
      </c>
    </row>
    <row r="9013" spans="51:75" x14ac:dyDescent="0.3">
      <c r="AY9013" s="12" t="e">
        <f>VLOOKUP(C9013,#REF!, 2,FALSE)</f>
        <v>#REF!</v>
      </c>
      <c r="BM9013" s="5" t="s">
        <v>2517</v>
      </c>
      <c r="BN9013" s="5" t="s">
        <v>2986</v>
      </c>
      <c r="BO9013" s="5" t="s">
        <v>8881</v>
      </c>
      <c r="BU9013" s="5" t="s">
        <v>2517</v>
      </c>
      <c r="BV9013" s="5" t="s">
        <v>2986</v>
      </c>
      <c r="BW9013" s="5" t="s">
        <v>8881</v>
      </c>
    </row>
    <row r="9014" spans="51:75" x14ac:dyDescent="0.3">
      <c r="AY9014" s="12" t="e">
        <f>VLOOKUP(C9014,#REF!, 2,FALSE)</f>
        <v>#REF!</v>
      </c>
      <c r="BM9014" s="5" t="s">
        <v>2518</v>
      </c>
      <c r="BN9014" s="5" t="s">
        <v>2986</v>
      </c>
      <c r="BO9014" s="5" t="s">
        <v>14404</v>
      </c>
      <c r="BU9014" s="5" t="s">
        <v>2518</v>
      </c>
      <c r="BV9014" s="5" t="s">
        <v>2986</v>
      </c>
      <c r="BW9014" s="5" t="s">
        <v>14404</v>
      </c>
    </row>
    <row r="9015" spans="51:75" x14ac:dyDescent="0.3">
      <c r="AY9015" s="12" t="e">
        <f>VLOOKUP(C9015,#REF!, 2,FALSE)</f>
        <v>#REF!</v>
      </c>
      <c r="BM9015" s="5" t="s">
        <v>14405</v>
      </c>
      <c r="BN9015" s="5" t="s">
        <v>2986</v>
      </c>
      <c r="BO9015" s="5" t="s">
        <v>4725</v>
      </c>
      <c r="BU9015" s="5" t="s">
        <v>14405</v>
      </c>
      <c r="BV9015" s="5" t="s">
        <v>2986</v>
      </c>
      <c r="BW9015" s="5" t="s">
        <v>4725</v>
      </c>
    </row>
    <row r="9016" spans="51:75" x14ac:dyDescent="0.3">
      <c r="AY9016" s="12" t="e">
        <f>VLOOKUP(C9016,#REF!, 2,FALSE)</f>
        <v>#REF!</v>
      </c>
      <c r="BM9016" s="5" t="s">
        <v>14406</v>
      </c>
      <c r="BN9016" s="5" t="s">
        <v>2986</v>
      </c>
      <c r="BO9016" s="5" t="s">
        <v>14407</v>
      </c>
      <c r="BU9016" s="5" t="s">
        <v>14406</v>
      </c>
      <c r="BV9016" s="5" t="s">
        <v>2986</v>
      </c>
      <c r="BW9016" s="5" t="s">
        <v>14407</v>
      </c>
    </row>
    <row r="9017" spans="51:75" x14ac:dyDescent="0.3">
      <c r="AY9017" s="12" t="e">
        <f>VLOOKUP(C9017,#REF!, 2,FALSE)</f>
        <v>#REF!</v>
      </c>
      <c r="BM9017" s="5" t="s">
        <v>14406</v>
      </c>
      <c r="BN9017" s="5" t="s">
        <v>2986</v>
      </c>
      <c r="BO9017" s="5" t="s">
        <v>14407</v>
      </c>
      <c r="BU9017" s="5" t="s">
        <v>14406</v>
      </c>
      <c r="BV9017" s="5" t="s">
        <v>2986</v>
      </c>
      <c r="BW9017" s="5" t="s">
        <v>14407</v>
      </c>
    </row>
    <row r="9018" spans="51:75" x14ac:dyDescent="0.3">
      <c r="AY9018" s="12" t="e">
        <f>VLOOKUP(C9018,#REF!, 2,FALSE)</f>
        <v>#REF!</v>
      </c>
      <c r="BM9018" s="5" t="s">
        <v>2519</v>
      </c>
      <c r="BN9018" s="5" t="s">
        <v>1403</v>
      </c>
      <c r="BO9018" s="5" t="s">
        <v>7183</v>
      </c>
      <c r="BU9018" s="5" t="s">
        <v>2519</v>
      </c>
      <c r="BV9018" s="5" t="s">
        <v>1403</v>
      </c>
      <c r="BW9018" s="5" t="s">
        <v>7183</v>
      </c>
    </row>
    <row r="9019" spans="51:75" x14ac:dyDescent="0.3">
      <c r="AY9019" s="12" t="e">
        <f>VLOOKUP(C9019,#REF!, 2,FALSE)</f>
        <v>#REF!</v>
      </c>
      <c r="BM9019" s="5" t="s">
        <v>2519</v>
      </c>
      <c r="BN9019" s="5" t="s">
        <v>1403</v>
      </c>
      <c r="BO9019" s="5" t="s">
        <v>7183</v>
      </c>
      <c r="BU9019" s="5" t="s">
        <v>2519</v>
      </c>
      <c r="BV9019" s="5" t="s">
        <v>1403</v>
      </c>
      <c r="BW9019" s="5" t="s">
        <v>7183</v>
      </c>
    </row>
    <row r="9020" spans="51:75" x14ac:dyDescent="0.3">
      <c r="AY9020" s="12" t="e">
        <f>VLOOKUP(C9020,#REF!, 2,FALSE)</f>
        <v>#REF!</v>
      </c>
      <c r="BM9020" s="5" t="s">
        <v>2520</v>
      </c>
      <c r="BN9020" s="5" t="s">
        <v>2986</v>
      </c>
      <c r="BO9020" s="5" t="s">
        <v>14408</v>
      </c>
      <c r="BU9020" s="5" t="s">
        <v>2520</v>
      </c>
      <c r="BV9020" s="5" t="s">
        <v>2986</v>
      </c>
      <c r="BW9020" s="5" t="s">
        <v>14408</v>
      </c>
    </row>
    <row r="9021" spans="51:75" x14ac:dyDescent="0.3">
      <c r="AY9021" s="12" t="e">
        <f>VLOOKUP(C9021,#REF!, 2,FALSE)</f>
        <v>#REF!</v>
      </c>
      <c r="BM9021" s="5" t="s">
        <v>2520</v>
      </c>
      <c r="BN9021" s="5" t="s">
        <v>2986</v>
      </c>
      <c r="BO9021" s="5" t="s">
        <v>14408</v>
      </c>
      <c r="BU9021" s="5" t="s">
        <v>2520</v>
      </c>
      <c r="BV9021" s="5" t="s">
        <v>2986</v>
      </c>
      <c r="BW9021" s="5" t="s">
        <v>14408</v>
      </c>
    </row>
    <row r="9022" spans="51:75" x14ac:dyDescent="0.3">
      <c r="AY9022" s="12" t="e">
        <f>VLOOKUP(C9022,#REF!, 2,FALSE)</f>
        <v>#REF!</v>
      </c>
      <c r="BM9022" s="5" t="s">
        <v>14409</v>
      </c>
      <c r="BN9022" s="5" t="s">
        <v>800</v>
      </c>
      <c r="BO9022" s="5" t="s">
        <v>14410</v>
      </c>
      <c r="BU9022" s="5" t="s">
        <v>14409</v>
      </c>
      <c r="BV9022" s="5" t="s">
        <v>800</v>
      </c>
      <c r="BW9022" s="5" t="s">
        <v>14410</v>
      </c>
    </row>
    <row r="9023" spans="51:75" x14ac:dyDescent="0.3">
      <c r="AY9023" s="12" t="e">
        <f>VLOOKUP(C9023,#REF!, 2,FALSE)</f>
        <v>#REF!</v>
      </c>
      <c r="BM9023" s="5" t="s">
        <v>14409</v>
      </c>
      <c r="BN9023" s="5" t="s">
        <v>800</v>
      </c>
      <c r="BO9023" s="5" t="s">
        <v>14410</v>
      </c>
      <c r="BU9023" s="5" t="s">
        <v>14409</v>
      </c>
      <c r="BV9023" s="5" t="s">
        <v>800</v>
      </c>
      <c r="BW9023" s="5" t="s">
        <v>14410</v>
      </c>
    </row>
    <row r="9024" spans="51:75" x14ac:dyDescent="0.3">
      <c r="AY9024" s="12" t="e">
        <f>VLOOKUP(C9024,#REF!, 2,FALSE)</f>
        <v>#REF!</v>
      </c>
      <c r="BM9024" s="5" t="s">
        <v>14411</v>
      </c>
      <c r="BN9024" s="5" t="s">
        <v>665</v>
      </c>
      <c r="BO9024" s="5" t="s">
        <v>5120</v>
      </c>
      <c r="BU9024" s="5" t="s">
        <v>14411</v>
      </c>
      <c r="BV9024" s="5" t="s">
        <v>665</v>
      </c>
      <c r="BW9024" s="5" t="s">
        <v>5120</v>
      </c>
    </row>
    <row r="9025" spans="51:75" x14ac:dyDescent="0.3">
      <c r="AY9025" s="12" t="e">
        <f>VLOOKUP(C9025,#REF!, 2,FALSE)</f>
        <v>#REF!</v>
      </c>
      <c r="BM9025" s="5" t="s">
        <v>14411</v>
      </c>
      <c r="BN9025" s="5" t="s">
        <v>665</v>
      </c>
      <c r="BO9025" s="5" t="s">
        <v>5120</v>
      </c>
      <c r="BU9025" s="5" t="s">
        <v>14411</v>
      </c>
      <c r="BV9025" s="5" t="s">
        <v>665</v>
      </c>
      <c r="BW9025" s="5" t="s">
        <v>5120</v>
      </c>
    </row>
    <row r="9026" spans="51:75" x14ac:dyDescent="0.3">
      <c r="AY9026" s="12" t="e">
        <f>VLOOKUP(C9026,#REF!, 2,FALSE)</f>
        <v>#REF!</v>
      </c>
      <c r="BM9026" s="5" t="s">
        <v>14412</v>
      </c>
      <c r="BN9026" s="5" t="s">
        <v>17000</v>
      </c>
      <c r="BO9026" s="5" t="s">
        <v>14413</v>
      </c>
      <c r="BU9026" s="5" t="s">
        <v>14412</v>
      </c>
      <c r="BV9026" s="5" t="s">
        <v>17000</v>
      </c>
      <c r="BW9026" s="5" t="s">
        <v>14413</v>
      </c>
    </row>
    <row r="9027" spans="51:75" x14ac:dyDescent="0.3">
      <c r="AY9027" s="12" t="e">
        <f>VLOOKUP(C9027,#REF!, 2,FALSE)</f>
        <v>#REF!</v>
      </c>
      <c r="BM9027" s="5" t="s">
        <v>14412</v>
      </c>
      <c r="BN9027" s="5" t="s">
        <v>17000</v>
      </c>
      <c r="BO9027" s="5" t="s">
        <v>14413</v>
      </c>
      <c r="BU9027" s="5" t="s">
        <v>14412</v>
      </c>
      <c r="BV9027" s="5" t="s">
        <v>17000</v>
      </c>
      <c r="BW9027" s="5" t="s">
        <v>14413</v>
      </c>
    </row>
    <row r="9028" spans="51:75" x14ac:dyDescent="0.3">
      <c r="AY9028" s="12" t="e">
        <f>VLOOKUP(C9028,#REF!, 2,FALSE)</f>
        <v>#REF!</v>
      </c>
      <c r="BM9028" s="5" t="s">
        <v>14414</v>
      </c>
      <c r="BN9028" s="5" t="s">
        <v>615</v>
      </c>
      <c r="BO9028" s="5" t="s">
        <v>2986</v>
      </c>
      <c r="BU9028" s="5" t="s">
        <v>14414</v>
      </c>
      <c r="BV9028" s="5" t="s">
        <v>615</v>
      </c>
      <c r="BW9028" s="5" t="s">
        <v>2986</v>
      </c>
    </row>
    <row r="9029" spans="51:75" x14ac:dyDescent="0.3">
      <c r="AY9029" s="12" t="e">
        <f>VLOOKUP(C9029,#REF!, 2,FALSE)</f>
        <v>#REF!</v>
      </c>
      <c r="BM9029" s="5" t="s">
        <v>14414</v>
      </c>
      <c r="BN9029" s="5" t="s">
        <v>615</v>
      </c>
      <c r="BO9029" s="5" t="s">
        <v>2986</v>
      </c>
      <c r="BU9029" s="5" t="s">
        <v>14414</v>
      </c>
      <c r="BV9029" s="5" t="s">
        <v>615</v>
      </c>
      <c r="BW9029" s="5" t="s">
        <v>2986</v>
      </c>
    </row>
    <row r="9030" spans="51:75" x14ac:dyDescent="0.3">
      <c r="AY9030" s="12" t="e">
        <f>VLOOKUP(C9030,#REF!, 2,FALSE)</f>
        <v>#REF!</v>
      </c>
      <c r="BM9030" s="5" t="s">
        <v>14415</v>
      </c>
      <c r="BN9030" s="5" t="s">
        <v>17000</v>
      </c>
      <c r="BO9030" s="5" t="s">
        <v>8064</v>
      </c>
      <c r="BU9030" s="5" t="s">
        <v>14415</v>
      </c>
      <c r="BV9030" s="5" t="s">
        <v>17000</v>
      </c>
      <c r="BW9030" s="5" t="s">
        <v>8064</v>
      </c>
    </row>
    <row r="9031" spans="51:75" x14ac:dyDescent="0.3">
      <c r="AY9031" s="12" t="e">
        <f>VLOOKUP(C9031,#REF!, 2,FALSE)</f>
        <v>#REF!</v>
      </c>
      <c r="BM9031" s="5" t="s">
        <v>14415</v>
      </c>
      <c r="BN9031" s="5" t="s">
        <v>17000</v>
      </c>
      <c r="BO9031" s="5" t="s">
        <v>8064</v>
      </c>
      <c r="BU9031" s="5" t="s">
        <v>14415</v>
      </c>
      <c r="BV9031" s="5" t="s">
        <v>17000</v>
      </c>
      <c r="BW9031" s="5" t="s">
        <v>8064</v>
      </c>
    </row>
    <row r="9032" spans="51:75" x14ac:dyDescent="0.3">
      <c r="AY9032" s="12" t="e">
        <f>VLOOKUP(C9032,#REF!, 2,FALSE)</f>
        <v>#REF!</v>
      </c>
      <c r="BM9032" s="5" t="s">
        <v>14416</v>
      </c>
      <c r="BN9032" s="5" t="s">
        <v>17000</v>
      </c>
      <c r="BO9032" s="5" t="s">
        <v>14417</v>
      </c>
      <c r="BU9032" s="5" t="s">
        <v>14416</v>
      </c>
      <c r="BV9032" s="5" t="s">
        <v>17000</v>
      </c>
      <c r="BW9032" s="5" t="s">
        <v>14417</v>
      </c>
    </row>
    <row r="9033" spans="51:75" x14ac:dyDescent="0.3">
      <c r="AY9033" s="12" t="e">
        <f>VLOOKUP(C9033,#REF!, 2,FALSE)</f>
        <v>#REF!</v>
      </c>
      <c r="BM9033" s="5" t="s">
        <v>14416</v>
      </c>
      <c r="BN9033" s="5" t="s">
        <v>17000</v>
      </c>
      <c r="BO9033" s="5" t="s">
        <v>14417</v>
      </c>
      <c r="BU9033" s="5" t="s">
        <v>14416</v>
      </c>
      <c r="BV9033" s="5" t="s">
        <v>17000</v>
      </c>
      <c r="BW9033" s="5" t="s">
        <v>14417</v>
      </c>
    </row>
    <row r="9034" spans="51:75" x14ac:dyDescent="0.3">
      <c r="AY9034" s="12" t="e">
        <f>VLOOKUP(C9034,#REF!, 2,FALSE)</f>
        <v>#REF!</v>
      </c>
      <c r="BM9034" s="5" t="s">
        <v>14418</v>
      </c>
      <c r="BN9034" s="5" t="s">
        <v>17000</v>
      </c>
      <c r="BO9034" s="5" t="s">
        <v>14419</v>
      </c>
      <c r="BU9034" s="5" t="s">
        <v>14418</v>
      </c>
      <c r="BV9034" s="5" t="s">
        <v>17000</v>
      </c>
      <c r="BW9034" s="5" t="s">
        <v>14419</v>
      </c>
    </row>
    <row r="9035" spans="51:75" x14ac:dyDescent="0.3">
      <c r="AY9035" s="12" t="e">
        <f>VLOOKUP(C9035,#REF!, 2,FALSE)</f>
        <v>#REF!</v>
      </c>
      <c r="BM9035" s="5" t="s">
        <v>14418</v>
      </c>
      <c r="BN9035" s="5" t="s">
        <v>17000</v>
      </c>
      <c r="BO9035" s="5" t="s">
        <v>14419</v>
      </c>
      <c r="BU9035" s="5" t="s">
        <v>14418</v>
      </c>
      <c r="BV9035" s="5" t="s">
        <v>17000</v>
      </c>
      <c r="BW9035" s="5" t="s">
        <v>14419</v>
      </c>
    </row>
    <row r="9036" spans="51:75" x14ac:dyDescent="0.3">
      <c r="AY9036" s="12" t="e">
        <f>VLOOKUP(C9036,#REF!, 2,FALSE)</f>
        <v>#REF!</v>
      </c>
      <c r="BM9036" s="5" t="s">
        <v>14420</v>
      </c>
      <c r="BN9036" s="5" t="s">
        <v>997</v>
      </c>
      <c r="BO9036" s="5" t="s">
        <v>2986</v>
      </c>
      <c r="BU9036" s="5" t="s">
        <v>14420</v>
      </c>
      <c r="BV9036" s="5" t="s">
        <v>997</v>
      </c>
      <c r="BW9036" s="5" t="s">
        <v>2986</v>
      </c>
    </row>
    <row r="9037" spans="51:75" x14ac:dyDescent="0.3">
      <c r="AY9037" s="12" t="e">
        <f>VLOOKUP(C9037,#REF!, 2,FALSE)</f>
        <v>#REF!</v>
      </c>
      <c r="BM9037" s="5" t="s">
        <v>14420</v>
      </c>
      <c r="BN9037" s="5" t="s">
        <v>997</v>
      </c>
      <c r="BO9037" s="5" t="s">
        <v>2986</v>
      </c>
      <c r="BU9037" s="5" t="s">
        <v>14420</v>
      </c>
      <c r="BV9037" s="5" t="s">
        <v>997</v>
      </c>
      <c r="BW9037" s="5" t="s">
        <v>2986</v>
      </c>
    </row>
    <row r="9038" spans="51:75" x14ac:dyDescent="0.3">
      <c r="AY9038" s="12" t="e">
        <f>VLOOKUP(C9038,#REF!, 2,FALSE)</f>
        <v>#REF!</v>
      </c>
      <c r="BM9038" s="5" t="s">
        <v>14421</v>
      </c>
      <c r="BN9038" s="5" t="s">
        <v>17000</v>
      </c>
      <c r="BO9038" s="5" t="s">
        <v>3948</v>
      </c>
      <c r="BU9038" s="5" t="s">
        <v>14421</v>
      </c>
      <c r="BV9038" s="5" t="s">
        <v>17000</v>
      </c>
      <c r="BW9038" s="5" t="s">
        <v>3948</v>
      </c>
    </row>
    <row r="9039" spans="51:75" x14ac:dyDescent="0.3">
      <c r="AY9039" s="12" t="e">
        <f>VLOOKUP(C9039,#REF!, 2,FALSE)</f>
        <v>#REF!</v>
      </c>
      <c r="BM9039" s="5" t="s">
        <v>14421</v>
      </c>
      <c r="BN9039" s="5" t="s">
        <v>17000</v>
      </c>
      <c r="BO9039" s="5" t="s">
        <v>3948</v>
      </c>
      <c r="BU9039" s="5" t="s">
        <v>14421</v>
      </c>
      <c r="BV9039" s="5" t="s">
        <v>17000</v>
      </c>
      <c r="BW9039" s="5" t="s">
        <v>3948</v>
      </c>
    </row>
    <row r="9040" spans="51:75" x14ac:dyDescent="0.3">
      <c r="AY9040" s="12" t="e">
        <f>VLOOKUP(C9040,#REF!, 2,FALSE)</f>
        <v>#REF!</v>
      </c>
      <c r="BM9040" s="5" t="s">
        <v>14422</v>
      </c>
      <c r="BN9040" s="5" t="s">
        <v>17000</v>
      </c>
      <c r="BO9040" s="5" t="s">
        <v>14423</v>
      </c>
      <c r="BU9040" s="5" t="s">
        <v>14422</v>
      </c>
      <c r="BV9040" s="5" t="s">
        <v>17000</v>
      </c>
      <c r="BW9040" s="5" t="s">
        <v>14423</v>
      </c>
    </row>
    <row r="9041" spans="51:75" x14ac:dyDescent="0.3">
      <c r="AY9041" s="12" t="e">
        <f>VLOOKUP(C9041,#REF!, 2,FALSE)</f>
        <v>#REF!</v>
      </c>
      <c r="BM9041" s="5" t="s">
        <v>14422</v>
      </c>
      <c r="BN9041" s="5" t="s">
        <v>17000</v>
      </c>
      <c r="BO9041" s="5" t="s">
        <v>14423</v>
      </c>
      <c r="BU9041" s="5" t="s">
        <v>14422</v>
      </c>
      <c r="BV9041" s="5" t="s">
        <v>17000</v>
      </c>
      <c r="BW9041" s="5" t="s">
        <v>14423</v>
      </c>
    </row>
    <row r="9042" spans="51:75" x14ac:dyDescent="0.3">
      <c r="AY9042" s="12" t="e">
        <f>VLOOKUP(C9042,#REF!, 2,FALSE)</f>
        <v>#REF!</v>
      </c>
      <c r="BM9042" s="5" t="s">
        <v>14424</v>
      </c>
      <c r="BN9042" s="5" t="s">
        <v>1345</v>
      </c>
      <c r="BO9042" s="5" t="s">
        <v>2986</v>
      </c>
      <c r="BU9042" s="5" t="s">
        <v>14424</v>
      </c>
      <c r="BV9042" s="5" t="s">
        <v>1345</v>
      </c>
      <c r="BW9042" s="5" t="s">
        <v>2986</v>
      </c>
    </row>
    <row r="9043" spans="51:75" x14ac:dyDescent="0.3">
      <c r="AY9043" s="12" t="e">
        <f>VLOOKUP(C9043,#REF!, 2,FALSE)</f>
        <v>#REF!</v>
      </c>
      <c r="BM9043" s="5" t="s">
        <v>14424</v>
      </c>
      <c r="BN9043" s="5" t="s">
        <v>1345</v>
      </c>
      <c r="BO9043" s="5" t="s">
        <v>2986</v>
      </c>
      <c r="BU9043" s="5" t="s">
        <v>14424</v>
      </c>
      <c r="BV9043" s="5" t="s">
        <v>1345</v>
      </c>
      <c r="BW9043" s="5" t="s">
        <v>2986</v>
      </c>
    </row>
    <row r="9044" spans="51:75" x14ac:dyDescent="0.3">
      <c r="AY9044" s="12" t="e">
        <f>VLOOKUP(C9044,#REF!, 2,FALSE)</f>
        <v>#REF!</v>
      </c>
      <c r="BM9044" s="5" t="s">
        <v>14425</v>
      </c>
      <c r="BN9044" s="5" t="s">
        <v>2986</v>
      </c>
      <c r="BO9044" s="5" t="s">
        <v>7504</v>
      </c>
      <c r="BU9044" s="5" t="s">
        <v>14425</v>
      </c>
      <c r="BV9044" s="5" t="s">
        <v>2986</v>
      </c>
      <c r="BW9044" s="5" t="s">
        <v>7504</v>
      </c>
    </row>
    <row r="9045" spans="51:75" x14ac:dyDescent="0.3">
      <c r="AY9045" s="12" t="e">
        <f>VLOOKUP(C9045,#REF!, 2,FALSE)</f>
        <v>#REF!</v>
      </c>
      <c r="BM9045" s="5" t="s">
        <v>14425</v>
      </c>
      <c r="BN9045" s="5" t="s">
        <v>2986</v>
      </c>
      <c r="BO9045" s="5" t="s">
        <v>7504</v>
      </c>
      <c r="BU9045" s="5" t="s">
        <v>14425</v>
      </c>
      <c r="BV9045" s="5" t="s">
        <v>2986</v>
      </c>
      <c r="BW9045" s="5" t="s">
        <v>7504</v>
      </c>
    </row>
    <row r="9046" spans="51:75" x14ac:dyDescent="0.3">
      <c r="AY9046" s="12" t="e">
        <f>VLOOKUP(C9046,#REF!, 2,FALSE)</f>
        <v>#REF!</v>
      </c>
      <c r="BM9046" s="5" t="s">
        <v>218</v>
      </c>
      <c r="BN9046" s="5" t="s">
        <v>2986</v>
      </c>
      <c r="BO9046" s="5" t="s">
        <v>3587</v>
      </c>
      <c r="BU9046" s="5" t="s">
        <v>218</v>
      </c>
      <c r="BV9046" s="5" t="s">
        <v>2986</v>
      </c>
      <c r="BW9046" s="5" t="s">
        <v>3587</v>
      </c>
    </row>
    <row r="9047" spans="51:75" x14ac:dyDescent="0.3">
      <c r="AY9047" s="12" t="e">
        <f>VLOOKUP(C9047,#REF!, 2,FALSE)</f>
        <v>#REF!</v>
      </c>
      <c r="BM9047" s="5" t="s">
        <v>218</v>
      </c>
      <c r="BN9047" s="5" t="s">
        <v>2986</v>
      </c>
      <c r="BO9047" s="5" t="s">
        <v>3587</v>
      </c>
      <c r="BU9047" s="5" t="s">
        <v>218</v>
      </c>
      <c r="BV9047" s="5" t="s">
        <v>2986</v>
      </c>
      <c r="BW9047" s="5" t="s">
        <v>3587</v>
      </c>
    </row>
    <row r="9048" spans="51:75" x14ac:dyDescent="0.3">
      <c r="AY9048" s="12" t="e">
        <f>VLOOKUP(C9048,#REF!, 2,FALSE)</f>
        <v>#REF!</v>
      </c>
      <c r="BM9048" s="5" t="s">
        <v>14426</v>
      </c>
      <c r="BN9048" s="5" t="s">
        <v>943</v>
      </c>
      <c r="BO9048" s="5" t="s">
        <v>2986</v>
      </c>
      <c r="BU9048" s="5" t="s">
        <v>14426</v>
      </c>
      <c r="BV9048" s="5" t="s">
        <v>943</v>
      </c>
      <c r="BW9048" s="5" t="s">
        <v>2986</v>
      </c>
    </row>
    <row r="9049" spans="51:75" x14ac:dyDescent="0.3">
      <c r="AY9049" s="12" t="e">
        <f>VLOOKUP(C9049,#REF!, 2,FALSE)</f>
        <v>#REF!</v>
      </c>
      <c r="BM9049" s="5" t="s">
        <v>14426</v>
      </c>
      <c r="BN9049" s="5" t="s">
        <v>943</v>
      </c>
      <c r="BO9049" s="5" t="s">
        <v>2986</v>
      </c>
      <c r="BU9049" s="5" t="s">
        <v>14426</v>
      </c>
      <c r="BV9049" s="5" t="s">
        <v>943</v>
      </c>
      <c r="BW9049" s="5" t="s">
        <v>2986</v>
      </c>
    </row>
    <row r="9050" spans="51:75" x14ac:dyDescent="0.3">
      <c r="AY9050" s="12" t="e">
        <f>VLOOKUP(C9050,#REF!, 2,FALSE)</f>
        <v>#REF!</v>
      </c>
      <c r="BM9050" s="5" t="s">
        <v>14427</v>
      </c>
      <c r="BN9050" s="5" t="s">
        <v>2986</v>
      </c>
      <c r="BO9050" s="5" t="s">
        <v>2986</v>
      </c>
      <c r="BU9050" s="5" t="s">
        <v>14427</v>
      </c>
      <c r="BV9050" s="5" t="s">
        <v>2986</v>
      </c>
      <c r="BW9050" s="5" t="s">
        <v>2986</v>
      </c>
    </row>
    <row r="9051" spans="51:75" x14ac:dyDescent="0.3">
      <c r="AY9051" s="12" t="e">
        <f>VLOOKUP(C9051,#REF!, 2,FALSE)</f>
        <v>#REF!</v>
      </c>
      <c r="BM9051" s="5" t="s">
        <v>14427</v>
      </c>
      <c r="BN9051" s="5" t="s">
        <v>2986</v>
      </c>
      <c r="BO9051" s="5" t="s">
        <v>2986</v>
      </c>
      <c r="BU9051" s="5" t="s">
        <v>14427</v>
      </c>
      <c r="BV9051" s="5" t="s">
        <v>2986</v>
      </c>
      <c r="BW9051" s="5" t="s">
        <v>2986</v>
      </c>
    </row>
    <row r="9052" spans="51:75" x14ac:dyDescent="0.3">
      <c r="AY9052" s="12" t="e">
        <f>VLOOKUP(C9052,#REF!, 2,FALSE)</f>
        <v>#REF!</v>
      </c>
      <c r="BM9052" s="5" t="s">
        <v>14428</v>
      </c>
      <c r="BN9052" s="5" t="s">
        <v>2986</v>
      </c>
      <c r="BO9052" s="5" t="s">
        <v>2986</v>
      </c>
      <c r="BU9052" s="5" t="s">
        <v>14428</v>
      </c>
      <c r="BV9052" s="5" t="s">
        <v>2986</v>
      </c>
      <c r="BW9052" s="5" t="s">
        <v>2986</v>
      </c>
    </row>
    <row r="9053" spans="51:75" x14ac:dyDescent="0.3">
      <c r="AY9053" s="12" t="e">
        <f>VLOOKUP(C9053,#REF!, 2,FALSE)</f>
        <v>#REF!</v>
      </c>
      <c r="BM9053" s="5" t="s">
        <v>14428</v>
      </c>
      <c r="BN9053" s="5" t="s">
        <v>2986</v>
      </c>
      <c r="BO9053" s="5" t="s">
        <v>2986</v>
      </c>
      <c r="BU9053" s="5" t="s">
        <v>14428</v>
      </c>
      <c r="BV9053" s="5" t="s">
        <v>2986</v>
      </c>
      <c r="BW9053" s="5" t="s">
        <v>2986</v>
      </c>
    </row>
    <row r="9054" spans="51:75" x14ac:dyDescent="0.3">
      <c r="AY9054" s="12" t="e">
        <f>VLOOKUP(C9054,#REF!, 2,FALSE)</f>
        <v>#REF!</v>
      </c>
      <c r="BM9054" s="5" t="s">
        <v>14429</v>
      </c>
      <c r="BN9054" s="5" t="s">
        <v>2986</v>
      </c>
      <c r="BO9054" s="5" t="s">
        <v>3356</v>
      </c>
      <c r="BU9054" s="5" t="s">
        <v>14429</v>
      </c>
      <c r="BV9054" s="5" t="s">
        <v>2986</v>
      </c>
      <c r="BW9054" s="5" t="s">
        <v>3356</v>
      </c>
    </row>
    <row r="9055" spans="51:75" x14ac:dyDescent="0.3">
      <c r="AY9055" s="12" t="e">
        <f>VLOOKUP(C9055,#REF!, 2,FALSE)</f>
        <v>#REF!</v>
      </c>
      <c r="BM9055" s="5" t="s">
        <v>14429</v>
      </c>
      <c r="BN9055" s="5" t="s">
        <v>2986</v>
      </c>
      <c r="BO9055" s="5" t="s">
        <v>3356</v>
      </c>
      <c r="BU9055" s="5" t="s">
        <v>14429</v>
      </c>
      <c r="BV9055" s="5" t="s">
        <v>2986</v>
      </c>
      <c r="BW9055" s="5" t="s">
        <v>3356</v>
      </c>
    </row>
    <row r="9056" spans="51:75" x14ac:dyDescent="0.3">
      <c r="AY9056" s="12" t="e">
        <f>VLOOKUP(C9056,#REF!, 2,FALSE)</f>
        <v>#REF!</v>
      </c>
      <c r="BM9056" s="5" t="s">
        <v>14430</v>
      </c>
      <c r="BN9056" s="5" t="s">
        <v>2986</v>
      </c>
      <c r="BO9056" s="5" t="s">
        <v>4038</v>
      </c>
      <c r="BU9056" s="5" t="s">
        <v>14430</v>
      </c>
      <c r="BV9056" s="5" t="s">
        <v>2986</v>
      </c>
      <c r="BW9056" s="5" t="s">
        <v>4038</v>
      </c>
    </row>
    <row r="9057" spans="51:75" x14ac:dyDescent="0.3">
      <c r="AY9057" s="12" t="e">
        <f>VLOOKUP(C9057,#REF!, 2,FALSE)</f>
        <v>#REF!</v>
      </c>
      <c r="BM9057" s="5" t="s">
        <v>14430</v>
      </c>
      <c r="BN9057" s="5" t="s">
        <v>2986</v>
      </c>
      <c r="BO9057" s="5" t="s">
        <v>4038</v>
      </c>
      <c r="BU9057" s="5" t="s">
        <v>14430</v>
      </c>
      <c r="BV9057" s="5" t="s">
        <v>2986</v>
      </c>
      <c r="BW9057" s="5" t="s">
        <v>4038</v>
      </c>
    </row>
    <row r="9058" spans="51:75" x14ac:dyDescent="0.3">
      <c r="AY9058" s="12" t="e">
        <f>VLOOKUP(C9058,#REF!, 2,FALSE)</f>
        <v>#REF!</v>
      </c>
      <c r="BM9058" s="5" t="s">
        <v>14431</v>
      </c>
      <c r="BN9058" s="5" t="s">
        <v>3210</v>
      </c>
      <c r="BO9058" s="5" t="s">
        <v>2986</v>
      </c>
      <c r="BU9058" s="5" t="s">
        <v>14431</v>
      </c>
      <c r="BV9058" s="5" t="s">
        <v>3210</v>
      </c>
      <c r="BW9058" s="5" t="s">
        <v>2986</v>
      </c>
    </row>
    <row r="9059" spans="51:75" x14ac:dyDescent="0.3">
      <c r="AY9059" s="12" t="e">
        <f>VLOOKUP(C9059,#REF!, 2,FALSE)</f>
        <v>#REF!</v>
      </c>
      <c r="BM9059" s="5" t="s">
        <v>14432</v>
      </c>
      <c r="BN9059" s="5" t="s">
        <v>639</v>
      </c>
      <c r="BO9059" s="5" t="s">
        <v>2112</v>
      </c>
      <c r="BU9059" s="5" t="s">
        <v>14432</v>
      </c>
      <c r="BV9059" s="5" t="s">
        <v>639</v>
      </c>
      <c r="BW9059" s="5" t="s">
        <v>2112</v>
      </c>
    </row>
    <row r="9060" spans="51:75" x14ac:dyDescent="0.3">
      <c r="AY9060" s="12" t="e">
        <f>VLOOKUP(C9060,#REF!, 2,FALSE)</f>
        <v>#REF!</v>
      </c>
      <c r="BM9060" s="5" t="s">
        <v>14433</v>
      </c>
      <c r="BN9060" s="5" t="s">
        <v>2982</v>
      </c>
      <c r="BO9060" s="5" t="s">
        <v>4341</v>
      </c>
      <c r="BU9060" s="5" t="s">
        <v>14433</v>
      </c>
      <c r="BV9060" s="5" t="s">
        <v>2982</v>
      </c>
      <c r="BW9060" s="5" t="s">
        <v>4341</v>
      </c>
    </row>
    <row r="9061" spans="51:75" x14ac:dyDescent="0.3">
      <c r="AY9061" s="12" t="e">
        <f>VLOOKUP(C9061,#REF!, 2,FALSE)</f>
        <v>#REF!</v>
      </c>
      <c r="BM9061" s="5" t="s">
        <v>2521</v>
      </c>
      <c r="BN9061" s="5" t="s">
        <v>929</v>
      </c>
      <c r="BO9061" s="5" t="s">
        <v>2986</v>
      </c>
      <c r="BU9061" s="5" t="s">
        <v>2521</v>
      </c>
      <c r="BV9061" s="5" t="s">
        <v>929</v>
      </c>
      <c r="BW9061" s="5" t="s">
        <v>2986</v>
      </c>
    </row>
    <row r="9062" spans="51:75" x14ac:dyDescent="0.3">
      <c r="AY9062" s="12" t="e">
        <f>VLOOKUP(C9062,#REF!, 2,FALSE)</f>
        <v>#REF!</v>
      </c>
      <c r="BM9062" s="5" t="s">
        <v>14434</v>
      </c>
      <c r="BN9062" s="5" t="s">
        <v>3210</v>
      </c>
      <c r="BO9062" s="5" t="s">
        <v>2112</v>
      </c>
      <c r="BU9062" s="5" t="s">
        <v>14434</v>
      </c>
      <c r="BV9062" s="5" t="s">
        <v>3210</v>
      </c>
      <c r="BW9062" s="5" t="s">
        <v>2112</v>
      </c>
    </row>
    <row r="9063" spans="51:75" x14ac:dyDescent="0.3">
      <c r="AY9063" s="12" t="e">
        <f>VLOOKUP(C9063,#REF!, 2,FALSE)</f>
        <v>#REF!</v>
      </c>
      <c r="BM9063" s="5" t="s">
        <v>14435</v>
      </c>
      <c r="BN9063" s="5" t="s">
        <v>3210</v>
      </c>
      <c r="BO9063" s="5" t="s">
        <v>2986</v>
      </c>
      <c r="BU9063" s="5" t="s">
        <v>14435</v>
      </c>
      <c r="BV9063" s="5" t="s">
        <v>3210</v>
      </c>
      <c r="BW9063" s="5" t="s">
        <v>2986</v>
      </c>
    </row>
    <row r="9064" spans="51:75" x14ac:dyDescent="0.3">
      <c r="AY9064" s="12" t="e">
        <f>VLOOKUP(C9064,#REF!, 2,FALSE)</f>
        <v>#REF!</v>
      </c>
      <c r="BM9064" s="5" t="s">
        <v>14436</v>
      </c>
      <c r="BN9064" s="5" t="s">
        <v>806</v>
      </c>
      <c r="BO9064" s="5" t="s">
        <v>1959</v>
      </c>
      <c r="BU9064" s="5" t="s">
        <v>14436</v>
      </c>
      <c r="BV9064" s="5" t="s">
        <v>806</v>
      </c>
      <c r="BW9064" s="5" t="s">
        <v>1959</v>
      </c>
    </row>
    <row r="9065" spans="51:75" x14ac:dyDescent="0.3">
      <c r="AY9065" s="12" t="e">
        <f>VLOOKUP(C9065,#REF!, 2,FALSE)</f>
        <v>#REF!</v>
      </c>
      <c r="BM9065" s="5" t="s">
        <v>2522</v>
      </c>
      <c r="BN9065" s="5" t="s">
        <v>774</v>
      </c>
      <c r="BO9065" s="5" t="s">
        <v>2436</v>
      </c>
      <c r="BU9065" s="5" t="s">
        <v>2522</v>
      </c>
      <c r="BV9065" s="5" t="s">
        <v>774</v>
      </c>
      <c r="BW9065" s="5" t="s">
        <v>2436</v>
      </c>
    </row>
    <row r="9066" spans="51:75" x14ac:dyDescent="0.3">
      <c r="AY9066" s="12" t="e">
        <f>VLOOKUP(C9066,#REF!, 2,FALSE)</f>
        <v>#REF!</v>
      </c>
      <c r="BM9066" s="5" t="s">
        <v>2523</v>
      </c>
      <c r="BN9066" s="5" t="s">
        <v>926</v>
      </c>
      <c r="BO9066" s="5" t="s">
        <v>14283</v>
      </c>
      <c r="BU9066" s="5" t="s">
        <v>2523</v>
      </c>
      <c r="BV9066" s="5" t="s">
        <v>926</v>
      </c>
      <c r="BW9066" s="5" t="s">
        <v>14283</v>
      </c>
    </row>
    <row r="9067" spans="51:75" x14ac:dyDescent="0.3">
      <c r="AY9067" s="12" t="e">
        <f>VLOOKUP(C9067,#REF!, 2,FALSE)</f>
        <v>#REF!</v>
      </c>
      <c r="BM9067" s="5" t="s">
        <v>14437</v>
      </c>
      <c r="BN9067" s="5" t="s">
        <v>669</v>
      </c>
      <c r="BO9067" s="5" t="s">
        <v>14438</v>
      </c>
      <c r="BU9067" s="5" t="s">
        <v>14437</v>
      </c>
      <c r="BV9067" s="5" t="s">
        <v>669</v>
      </c>
      <c r="BW9067" s="5" t="s">
        <v>14438</v>
      </c>
    </row>
    <row r="9068" spans="51:75" x14ac:dyDescent="0.3">
      <c r="AY9068" s="12" t="e">
        <f>VLOOKUP(C9068,#REF!, 2,FALSE)</f>
        <v>#REF!</v>
      </c>
      <c r="BM9068" s="5" t="s">
        <v>14439</v>
      </c>
      <c r="BN9068" s="5" t="s">
        <v>664</v>
      </c>
      <c r="BO9068" s="5" t="s">
        <v>14440</v>
      </c>
      <c r="BU9068" s="5" t="s">
        <v>14439</v>
      </c>
      <c r="BV9068" s="5" t="s">
        <v>664</v>
      </c>
      <c r="BW9068" s="5" t="s">
        <v>14440</v>
      </c>
    </row>
    <row r="9069" spans="51:75" x14ac:dyDescent="0.3">
      <c r="AY9069" s="12" t="e">
        <f>VLOOKUP(C9069,#REF!, 2,FALSE)</f>
        <v>#REF!</v>
      </c>
      <c r="BM9069" s="5" t="s">
        <v>14441</v>
      </c>
      <c r="BN9069" s="5" t="s">
        <v>926</v>
      </c>
      <c r="BO9069" s="5" t="s">
        <v>2986</v>
      </c>
      <c r="BU9069" s="5" t="s">
        <v>14441</v>
      </c>
      <c r="BV9069" s="5" t="s">
        <v>926</v>
      </c>
      <c r="BW9069" s="5" t="s">
        <v>2986</v>
      </c>
    </row>
    <row r="9070" spans="51:75" x14ac:dyDescent="0.3">
      <c r="AY9070" s="12" t="e">
        <f>VLOOKUP(C9070,#REF!, 2,FALSE)</f>
        <v>#REF!</v>
      </c>
      <c r="BM9070" s="5" t="s">
        <v>14442</v>
      </c>
      <c r="BN9070" s="5" t="s">
        <v>781</v>
      </c>
      <c r="BO9070" s="5" t="s">
        <v>2986</v>
      </c>
      <c r="BU9070" s="5" t="s">
        <v>14442</v>
      </c>
      <c r="BV9070" s="5" t="s">
        <v>781</v>
      </c>
      <c r="BW9070" s="5" t="s">
        <v>2986</v>
      </c>
    </row>
    <row r="9071" spans="51:75" x14ac:dyDescent="0.3">
      <c r="AY9071" s="12" t="e">
        <f>VLOOKUP(C9071,#REF!, 2,FALSE)</f>
        <v>#REF!</v>
      </c>
      <c r="BM9071" s="5" t="s">
        <v>14443</v>
      </c>
      <c r="BN9071" s="5" t="s">
        <v>813</v>
      </c>
      <c r="BO9071" s="5" t="s">
        <v>2986</v>
      </c>
      <c r="BU9071" s="5" t="s">
        <v>14443</v>
      </c>
      <c r="BV9071" s="5" t="s">
        <v>813</v>
      </c>
      <c r="BW9071" s="5" t="s">
        <v>2986</v>
      </c>
    </row>
    <row r="9072" spans="51:75" x14ac:dyDescent="0.3">
      <c r="AY9072" s="12" t="e">
        <f>VLOOKUP(C9072,#REF!, 2,FALSE)</f>
        <v>#REF!</v>
      </c>
      <c r="BM9072" s="5" t="s">
        <v>2524</v>
      </c>
      <c r="BN9072" s="5" t="s">
        <v>1270</v>
      </c>
      <c r="BO9072" s="5" t="s">
        <v>2986</v>
      </c>
      <c r="BU9072" s="5" t="s">
        <v>2524</v>
      </c>
      <c r="BV9072" s="5" t="s">
        <v>1270</v>
      </c>
      <c r="BW9072" s="5" t="s">
        <v>2986</v>
      </c>
    </row>
    <row r="9073" spans="51:75" x14ac:dyDescent="0.3">
      <c r="AY9073" s="12" t="e">
        <f>VLOOKUP(C9073,#REF!, 2,FALSE)</f>
        <v>#REF!</v>
      </c>
      <c r="BM9073" s="5" t="s">
        <v>14444</v>
      </c>
      <c r="BN9073" s="5" t="s">
        <v>669</v>
      </c>
      <c r="BO9073" s="5" t="s">
        <v>2986</v>
      </c>
      <c r="BU9073" s="5" t="s">
        <v>14444</v>
      </c>
      <c r="BV9073" s="5" t="s">
        <v>669</v>
      </c>
      <c r="BW9073" s="5" t="s">
        <v>2986</v>
      </c>
    </row>
    <row r="9074" spans="51:75" x14ac:dyDescent="0.3">
      <c r="AY9074" s="12" t="e">
        <f>VLOOKUP(C9074,#REF!, 2,FALSE)</f>
        <v>#REF!</v>
      </c>
      <c r="BM9074" s="5" t="s">
        <v>14445</v>
      </c>
      <c r="BN9074" s="5" t="s">
        <v>669</v>
      </c>
      <c r="BO9074" s="5" t="s">
        <v>2986</v>
      </c>
      <c r="BU9074" s="5" t="s">
        <v>14445</v>
      </c>
      <c r="BV9074" s="5" t="s">
        <v>669</v>
      </c>
      <c r="BW9074" s="5" t="s">
        <v>2986</v>
      </c>
    </row>
    <row r="9075" spans="51:75" x14ac:dyDescent="0.3">
      <c r="AY9075" s="12" t="e">
        <f>VLOOKUP(C9075,#REF!, 2,FALSE)</f>
        <v>#REF!</v>
      </c>
      <c r="BM9075" s="5" t="s">
        <v>14446</v>
      </c>
      <c r="BN9075" s="5" t="s">
        <v>734</v>
      </c>
      <c r="BO9075" s="5" t="s">
        <v>2986</v>
      </c>
      <c r="BU9075" s="5" t="s">
        <v>14446</v>
      </c>
      <c r="BV9075" s="5" t="s">
        <v>734</v>
      </c>
      <c r="BW9075" s="5" t="s">
        <v>2986</v>
      </c>
    </row>
    <row r="9076" spans="51:75" x14ac:dyDescent="0.3">
      <c r="AY9076" s="12" t="e">
        <f>VLOOKUP(C9076,#REF!, 2,FALSE)</f>
        <v>#REF!</v>
      </c>
      <c r="BM9076" s="5" t="s">
        <v>14447</v>
      </c>
      <c r="BN9076" s="5" t="s">
        <v>658</v>
      </c>
      <c r="BO9076" s="5" t="s">
        <v>2986</v>
      </c>
      <c r="BU9076" s="5" t="s">
        <v>14447</v>
      </c>
      <c r="BV9076" s="5" t="s">
        <v>658</v>
      </c>
      <c r="BW9076" s="5" t="s">
        <v>2986</v>
      </c>
    </row>
    <row r="9077" spans="51:75" x14ac:dyDescent="0.3">
      <c r="AY9077" s="12" t="e">
        <f>VLOOKUP(C9077,#REF!, 2,FALSE)</f>
        <v>#REF!</v>
      </c>
      <c r="BM9077" s="5" t="s">
        <v>14448</v>
      </c>
      <c r="BN9077" s="5" t="s">
        <v>670</v>
      </c>
      <c r="BO9077" s="5" t="s">
        <v>2986</v>
      </c>
      <c r="BU9077" s="5" t="s">
        <v>14448</v>
      </c>
      <c r="BV9077" s="5" t="s">
        <v>670</v>
      </c>
      <c r="BW9077" s="5" t="s">
        <v>2986</v>
      </c>
    </row>
    <row r="9078" spans="51:75" x14ac:dyDescent="0.3">
      <c r="AY9078" s="12" t="e">
        <f>VLOOKUP(C9078,#REF!, 2,FALSE)</f>
        <v>#REF!</v>
      </c>
      <c r="BM9078" s="5" t="s">
        <v>14449</v>
      </c>
      <c r="BN9078" s="5" t="s">
        <v>661</v>
      </c>
      <c r="BO9078" s="5" t="s">
        <v>2986</v>
      </c>
      <c r="BU9078" s="5" t="s">
        <v>14449</v>
      </c>
      <c r="BV9078" s="5" t="s">
        <v>661</v>
      </c>
      <c r="BW9078" s="5" t="s">
        <v>2986</v>
      </c>
    </row>
    <row r="9079" spans="51:75" x14ac:dyDescent="0.3">
      <c r="AY9079" s="12" t="e">
        <f>VLOOKUP(C9079,#REF!, 2,FALSE)</f>
        <v>#REF!</v>
      </c>
      <c r="BM9079" s="5" t="s">
        <v>14450</v>
      </c>
      <c r="BN9079" s="5" t="s">
        <v>627</v>
      </c>
      <c r="BO9079" s="5" t="s">
        <v>8433</v>
      </c>
      <c r="BU9079" s="5" t="s">
        <v>14450</v>
      </c>
      <c r="BV9079" s="5" t="s">
        <v>627</v>
      </c>
      <c r="BW9079" s="5" t="s">
        <v>8433</v>
      </c>
    </row>
    <row r="9080" spans="51:75" x14ac:dyDescent="0.3">
      <c r="AY9080" s="12" t="e">
        <f>VLOOKUP(C9080,#REF!, 2,FALSE)</f>
        <v>#REF!</v>
      </c>
      <c r="BM9080" s="5" t="s">
        <v>236</v>
      </c>
      <c r="BN9080" s="5" t="s">
        <v>865</v>
      </c>
      <c r="BO9080" s="5" t="s">
        <v>14451</v>
      </c>
      <c r="BU9080" s="5" t="s">
        <v>236</v>
      </c>
      <c r="BV9080" s="5" t="s">
        <v>865</v>
      </c>
      <c r="BW9080" s="5" t="s">
        <v>14451</v>
      </c>
    </row>
    <row r="9081" spans="51:75" x14ac:dyDescent="0.3">
      <c r="AY9081" s="12" t="e">
        <f>VLOOKUP(C9081,#REF!, 2,FALSE)</f>
        <v>#REF!</v>
      </c>
      <c r="BM9081" s="5" t="s">
        <v>2525</v>
      </c>
      <c r="BN9081" s="5" t="s">
        <v>778</v>
      </c>
      <c r="BO9081" s="5" t="s">
        <v>2986</v>
      </c>
      <c r="BU9081" s="5" t="s">
        <v>2525</v>
      </c>
      <c r="BV9081" s="5" t="s">
        <v>778</v>
      </c>
      <c r="BW9081" s="5" t="s">
        <v>2986</v>
      </c>
    </row>
    <row r="9082" spans="51:75" x14ac:dyDescent="0.3">
      <c r="AY9082" s="12" t="e">
        <f>VLOOKUP(C9082,#REF!, 2,FALSE)</f>
        <v>#REF!</v>
      </c>
      <c r="BM9082" s="5" t="s">
        <v>14452</v>
      </c>
      <c r="BN9082" s="5" t="s">
        <v>813</v>
      </c>
      <c r="BO9082" s="5" t="s">
        <v>13767</v>
      </c>
      <c r="BU9082" s="5" t="s">
        <v>14452</v>
      </c>
      <c r="BV9082" s="5" t="s">
        <v>813</v>
      </c>
      <c r="BW9082" s="5" t="s">
        <v>13767</v>
      </c>
    </row>
    <row r="9083" spans="51:75" x14ac:dyDescent="0.3">
      <c r="AY9083" s="12" t="e">
        <f>VLOOKUP(C9083,#REF!, 2,FALSE)</f>
        <v>#REF!</v>
      </c>
      <c r="BM9083" s="5" t="s">
        <v>14453</v>
      </c>
      <c r="BN9083" s="5" t="s">
        <v>3007</v>
      </c>
      <c r="BO9083" s="5" t="s">
        <v>2986</v>
      </c>
      <c r="BU9083" s="5" t="s">
        <v>14453</v>
      </c>
      <c r="BV9083" s="5" t="s">
        <v>3007</v>
      </c>
      <c r="BW9083" s="5" t="s">
        <v>2986</v>
      </c>
    </row>
    <row r="9084" spans="51:75" x14ac:dyDescent="0.3">
      <c r="AY9084" s="12" t="e">
        <f>VLOOKUP(C9084,#REF!, 2,FALSE)</f>
        <v>#REF!</v>
      </c>
      <c r="BM9084" s="5" t="s">
        <v>2526</v>
      </c>
      <c r="BN9084" s="5" t="s">
        <v>929</v>
      </c>
      <c r="BO9084" s="5" t="s">
        <v>2986</v>
      </c>
      <c r="BU9084" s="5" t="s">
        <v>2526</v>
      </c>
      <c r="BV9084" s="5" t="s">
        <v>929</v>
      </c>
      <c r="BW9084" s="5" t="s">
        <v>2986</v>
      </c>
    </row>
    <row r="9085" spans="51:75" x14ac:dyDescent="0.3">
      <c r="AY9085" s="12" t="e">
        <f>VLOOKUP(C9085,#REF!, 2,FALSE)</f>
        <v>#REF!</v>
      </c>
      <c r="BM9085" s="5" t="s">
        <v>2527</v>
      </c>
      <c r="BN9085" s="5" t="s">
        <v>739</v>
      </c>
      <c r="BO9085" s="5" t="s">
        <v>2986</v>
      </c>
      <c r="BU9085" s="5" t="s">
        <v>2527</v>
      </c>
      <c r="BV9085" s="5" t="s">
        <v>739</v>
      </c>
      <c r="BW9085" s="5" t="s">
        <v>2986</v>
      </c>
    </row>
    <row r="9086" spans="51:75" x14ac:dyDescent="0.3">
      <c r="AY9086" s="12" t="e">
        <f>VLOOKUP(C9086,#REF!, 2,FALSE)</f>
        <v>#REF!</v>
      </c>
      <c r="BM9086" s="5" t="s">
        <v>14454</v>
      </c>
      <c r="BN9086" s="5" t="s">
        <v>778</v>
      </c>
      <c r="BO9086" s="5" t="s">
        <v>2986</v>
      </c>
      <c r="BU9086" s="5" t="s">
        <v>14454</v>
      </c>
      <c r="BV9086" s="5" t="s">
        <v>778</v>
      </c>
      <c r="BW9086" s="5" t="s">
        <v>2986</v>
      </c>
    </row>
    <row r="9087" spans="51:75" x14ac:dyDescent="0.3">
      <c r="AY9087" s="12" t="e">
        <f>VLOOKUP(C9087,#REF!, 2,FALSE)</f>
        <v>#REF!</v>
      </c>
      <c r="BM9087" s="5" t="s">
        <v>14455</v>
      </c>
      <c r="BN9087" s="5" t="s">
        <v>855</v>
      </c>
      <c r="BO9087" s="5" t="s">
        <v>2986</v>
      </c>
      <c r="BU9087" s="5" t="s">
        <v>14455</v>
      </c>
      <c r="BV9087" s="5" t="s">
        <v>855</v>
      </c>
      <c r="BW9087" s="5" t="s">
        <v>2986</v>
      </c>
    </row>
    <row r="9088" spans="51:75" x14ac:dyDescent="0.3">
      <c r="AY9088" s="12" t="e">
        <f>VLOOKUP(C9088,#REF!, 2,FALSE)</f>
        <v>#REF!</v>
      </c>
      <c r="BM9088" s="5" t="s">
        <v>14456</v>
      </c>
      <c r="BN9088" s="5" t="s">
        <v>623</v>
      </c>
      <c r="BO9088" s="5" t="s">
        <v>2986</v>
      </c>
      <c r="BU9088" s="5" t="s">
        <v>14456</v>
      </c>
      <c r="BV9088" s="5" t="s">
        <v>623</v>
      </c>
      <c r="BW9088" s="5" t="s">
        <v>2986</v>
      </c>
    </row>
    <row r="9089" spans="51:75" x14ac:dyDescent="0.3">
      <c r="AY9089" s="12" t="e">
        <f>VLOOKUP(C9089,#REF!, 2,FALSE)</f>
        <v>#REF!</v>
      </c>
      <c r="BM9089" s="5" t="s">
        <v>2528</v>
      </c>
      <c r="BN9089" s="5" t="s">
        <v>706</v>
      </c>
      <c r="BO9089" s="5" t="s">
        <v>2986</v>
      </c>
      <c r="BU9089" s="5" t="s">
        <v>2528</v>
      </c>
      <c r="BV9089" s="5" t="s">
        <v>706</v>
      </c>
      <c r="BW9089" s="5" t="s">
        <v>2986</v>
      </c>
    </row>
    <row r="9090" spans="51:75" x14ac:dyDescent="0.3">
      <c r="AY9090" s="12" t="e">
        <f>VLOOKUP(C9090,#REF!, 2,FALSE)</f>
        <v>#REF!</v>
      </c>
      <c r="BM9090" s="5" t="s">
        <v>14457</v>
      </c>
      <c r="BN9090" s="5" t="s">
        <v>640</v>
      </c>
      <c r="BO9090" s="5" t="s">
        <v>2986</v>
      </c>
      <c r="BU9090" s="5" t="s">
        <v>14457</v>
      </c>
      <c r="BV9090" s="5" t="s">
        <v>640</v>
      </c>
      <c r="BW9090" s="5" t="s">
        <v>2986</v>
      </c>
    </row>
    <row r="9091" spans="51:75" x14ac:dyDescent="0.3">
      <c r="AY9091" s="12" t="e">
        <f>VLOOKUP(C9091,#REF!, 2,FALSE)</f>
        <v>#REF!</v>
      </c>
      <c r="BM9091" s="5" t="s">
        <v>14458</v>
      </c>
      <c r="BN9091" s="5" t="s">
        <v>931</v>
      </c>
      <c r="BO9091" s="5" t="s">
        <v>2986</v>
      </c>
      <c r="BU9091" s="5" t="s">
        <v>14458</v>
      </c>
      <c r="BV9091" s="5" t="s">
        <v>931</v>
      </c>
      <c r="BW9091" s="5" t="s">
        <v>2986</v>
      </c>
    </row>
    <row r="9092" spans="51:75" x14ac:dyDescent="0.3">
      <c r="AY9092" s="12" t="e">
        <f>VLOOKUP(C9092,#REF!, 2,FALSE)</f>
        <v>#REF!</v>
      </c>
      <c r="BM9092" s="5" t="s">
        <v>14459</v>
      </c>
      <c r="BN9092" s="5" t="s">
        <v>3007</v>
      </c>
      <c r="BO9092" s="5" t="s">
        <v>2986</v>
      </c>
      <c r="BU9092" s="5" t="s">
        <v>14459</v>
      </c>
      <c r="BV9092" s="5" t="s">
        <v>3007</v>
      </c>
      <c r="BW9092" s="5" t="s">
        <v>2986</v>
      </c>
    </row>
    <row r="9093" spans="51:75" x14ac:dyDescent="0.3">
      <c r="AY9093" s="12" t="e">
        <f>VLOOKUP(C9093,#REF!, 2,FALSE)</f>
        <v>#REF!</v>
      </c>
      <c r="BM9093" s="5" t="s">
        <v>14460</v>
      </c>
      <c r="BN9093" s="5" t="s">
        <v>929</v>
      </c>
      <c r="BO9093" s="5" t="s">
        <v>2986</v>
      </c>
      <c r="BU9093" s="5" t="s">
        <v>14460</v>
      </c>
      <c r="BV9093" s="5" t="s">
        <v>929</v>
      </c>
      <c r="BW9093" s="5" t="s">
        <v>2986</v>
      </c>
    </row>
    <row r="9094" spans="51:75" x14ac:dyDescent="0.3">
      <c r="AY9094" s="12" t="e">
        <f>VLOOKUP(C9094,#REF!, 2,FALSE)</f>
        <v>#REF!</v>
      </c>
      <c r="BM9094" s="5" t="s">
        <v>14461</v>
      </c>
      <c r="BN9094" s="5" t="s">
        <v>786</v>
      </c>
      <c r="BO9094" s="5" t="s">
        <v>2986</v>
      </c>
      <c r="BU9094" s="5" t="s">
        <v>14461</v>
      </c>
      <c r="BV9094" s="5" t="s">
        <v>786</v>
      </c>
      <c r="BW9094" s="5" t="s">
        <v>2986</v>
      </c>
    </row>
    <row r="9095" spans="51:75" x14ac:dyDescent="0.3">
      <c r="AY9095" s="12" t="e">
        <f>VLOOKUP(C9095,#REF!, 2,FALSE)</f>
        <v>#REF!</v>
      </c>
      <c r="BM9095" s="5" t="s">
        <v>14462</v>
      </c>
      <c r="BN9095" s="5" t="s">
        <v>658</v>
      </c>
      <c r="BO9095" s="5" t="s">
        <v>2986</v>
      </c>
      <c r="BU9095" s="5" t="s">
        <v>14462</v>
      </c>
      <c r="BV9095" s="5" t="s">
        <v>658</v>
      </c>
      <c r="BW9095" s="5" t="s">
        <v>2986</v>
      </c>
    </row>
    <row r="9096" spans="51:75" x14ac:dyDescent="0.3">
      <c r="AY9096" s="12" t="e">
        <f>VLOOKUP(C9096,#REF!, 2,FALSE)</f>
        <v>#REF!</v>
      </c>
      <c r="BM9096" s="5" t="s">
        <v>14463</v>
      </c>
      <c r="BN9096" s="5" t="s">
        <v>926</v>
      </c>
      <c r="BO9096" s="5" t="s">
        <v>2986</v>
      </c>
      <c r="BU9096" s="5" t="s">
        <v>14463</v>
      </c>
      <c r="BV9096" s="5" t="s">
        <v>926</v>
      </c>
      <c r="BW9096" s="5" t="s">
        <v>2986</v>
      </c>
    </row>
    <row r="9097" spans="51:75" x14ac:dyDescent="0.3">
      <c r="AY9097" s="12" t="e">
        <f>VLOOKUP(C9097,#REF!, 2,FALSE)</f>
        <v>#REF!</v>
      </c>
      <c r="BM9097" s="5" t="s">
        <v>14464</v>
      </c>
      <c r="BN9097" s="5" t="s">
        <v>628</v>
      </c>
      <c r="BO9097" s="5" t="s">
        <v>2986</v>
      </c>
      <c r="BU9097" s="5" t="s">
        <v>14464</v>
      </c>
      <c r="BV9097" s="5" t="s">
        <v>628</v>
      </c>
      <c r="BW9097" s="5" t="s">
        <v>2986</v>
      </c>
    </row>
    <row r="9098" spans="51:75" x14ac:dyDescent="0.3">
      <c r="AY9098" s="12" t="e">
        <f>VLOOKUP(C9098,#REF!, 2,FALSE)</f>
        <v>#REF!</v>
      </c>
      <c r="BM9098" s="5" t="s">
        <v>14466</v>
      </c>
      <c r="BN9098" s="5" t="s">
        <v>2986</v>
      </c>
      <c r="BO9098" s="5" t="s">
        <v>2986</v>
      </c>
      <c r="BU9098" s="5" t="s">
        <v>14466</v>
      </c>
      <c r="BV9098" s="5" t="s">
        <v>2986</v>
      </c>
      <c r="BW9098" s="5" t="s">
        <v>2986</v>
      </c>
    </row>
    <row r="9099" spans="51:75" x14ac:dyDescent="0.3">
      <c r="AY9099" s="12" t="e">
        <f>VLOOKUP(C9099,#REF!, 2,FALSE)</f>
        <v>#REF!</v>
      </c>
      <c r="BM9099" s="5" t="s">
        <v>14467</v>
      </c>
      <c r="BN9099" s="5" t="s">
        <v>17000</v>
      </c>
      <c r="BO9099" s="5" t="s">
        <v>2986</v>
      </c>
      <c r="BU9099" s="5" t="s">
        <v>14467</v>
      </c>
      <c r="BV9099" s="5" t="s">
        <v>17000</v>
      </c>
      <c r="BW9099" s="5" t="s">
        <v>2986</v>
      </c>
    </row>
    <row r="9100" spans="51:75" x14ac:dyDescent="0.3">
      <c r="AY9100" s="12" t="e">
        <f>VLOOKUP(C9100,#REF!, 2,FALSE)</f>
        <v>#REF!</v>
      </c>
      <c r="BM9100" s="5" t="s">
        <v>14468</v>
      </c>
      <c r="BN9100" s="5" t="s">
        <v>3007</v>
      </c>
      <c r="BO9100" s="5" t="s">
        <v>2986</v>
      </c>
      <c r="BU9100" s="5" t="s">
        <v>14468</v>
      </c>
      <c r="BV9100" s="5" t="s">
        <v>3007</v>
      </c>
      <c r="BW9100" s="5" t="s">
        <v>2986</v>
      </c>
    </row>
    <row r="9101" spans="51:75" x14ac:dyDescent="0.3">
      <c r="AY9101" s="12" t="e">
        <f>VLOOKUP(C9101,#REF!, 2,FALSE)</f>
        <v>#REF!</v>
      </c>
      <c r="BM9101" s="5" t="s">
        <v>14469</v>
      </c>
      <c r="BN9101" s="5" t="s">
        <v>616</v>
      </c>
      <c r="BO9101" s="5" t="s">
        <v>2986</v>
      </c>
      <c r="BU9101" s="5" t="s">
        <v>14469</v>
      </c>
      <c r="BV9101" s="5" t="s">
        <v>616</v>
      </c>
      <c r="BW9101" s="5" t="s">
        <v>2986</v>
      </c>
    </row>
    <row r="9102" spans="51:75" x14ac:dyDescent="0.3">
      <c r="AY9102" s="12" t="e">
        <f>VLOOKUP(C9102,#REF!, 2,FALSE)</f>
        <v>#REF!</v>
      </c>
      <c r="BM9102" s="5" t="s">
        <v>248</v>
      </c>
      <c r="BN9102" s="5" t="s">
        <v>806</v>
      </c>
      <c r="BO9102" s="5" t="s">
        <v>11231</v>
      </c>
      <c r="BU9102" s="5" t="s">
        <v>248</v>
      </c>
      <c r="BV9102" s="5" t="s">
        <v>806</v>
      </c>
      <c r="BW9102" s="5" t="s">
        <v>11231</v>
      </c>
    </row>
    <row r="9103" spans="51:75" x14ac:dyDescent="0.3">
      <c r="AY9103" s="12" t="e">
        <f>VLOOKUP(C9103,#REF!, 2,FALSE)</f>
        <v>#REF!</v>
      </c>
      <c r="BM9103" s="5" t="s">
        <v>14470</v>
      </c>
      <c r="BN9103" s="5" t="s">
        <v>1016</v>
      </c>
      <c r="BO9103" s="5" t="s">
        <v>2986</v>
      </c>
      <c r="BU9103" s="5" t="s">
        <v>14470</v>
      </c>
      <c r="BV9103" s="5" t="s">
        <v>1016</v>
      </c>
      <c r="BW9103" s="5" t="s">
        <v>2986</v>
      </c>
    </row>
    <row r="9104" spans="51:75" x14ac:dyDescent="0.3">
      <c r="AY9104" s="12" t="e">
        <f>VLOOKUP(C9104,#REF!, 2,FALSE)</f>
        <v>#REF!</v>
      </c>
      <c r="BM9104" s="5" t="s">
        <v>14471</v>
      </c>
      <c r="BN9104" s="5" t="s">
        <v>806</v>
      </c>
      <c r="BO9104" s="5" t="s">
        <v>14472</v>
      </c>
      <c r="BU9104" s="5" t="s">
        <v>14471</v>
      </c>
      <c r="BV9104" s="5" t="s">
        <v>806</v>
      </c>
      <c r="BW9104" s="5" t="s">
        <v>14472</v>
      </c>
    </row>
    <row r="9105" spans="51:75" x14ac:dyDescent="0.3">
      <c r="AY9105" s="12" t="e">
        <f>VLOOKUP(C9105,#REF!, 2,FALSE)</f>
        <v>#REF!</v>
      </c>
      <c r="BM9105" s="5" t="s">
        <v>14473</v>
      </c>
      <c r="BN9105" s="5" t="s">
        <v>945</v>
      </c>
      <c r="BO9105" s="5" t="s">
        <v>14474</v>
      </c>
      <c r="BU9105" s="5" t="s">
        <v>14473</v>
      </c>
      <c r="BV9105" s="5" t="s">
        <v>945</v>
      </c>
      <c r="BW9105" s="5" t="s">
        <v>14474</v>
      </c>
    </row>
    <row r="9106" spans="51:75" x14ac:dyDescent="0.3">
      <c r="AY9106" s="12" t="e">
        <f>VLOOKUP(C9106,#REF!, 2,FALSE)</f>
        <v>#REF!</v>
      </c>
      <c r="BM9106" s="5" t="s">
        <v>250</v>
      </c>
      <c r="BN9106" s="5" t="s">
        <v>855</v>
      </c>
      <c r="BO9106" s="5" t="s">
        <v>8554</v>
      </c>
      <c r="BU9106" s="5" t="s">
        <v>250</v>
      </c>
      <c r="BV9106" s="5" t="s">
        <v>855</v>
      </c>
      <c r="BW9106" s="5" t="s">
        <v>8554</v>
      </c>
    </row>
    <row r="9107" spans="51:75" x14ac:dyDescent="0.3">
      <c r="AY9107" s="12" t="e">
        <f>VLOOKUP(C9107,#REF!, 2,FALSE)</f>
        <v>#REF!</v>
      </c>
      <c r="BM9107" s="5" t="s">
        <v>2529</v>
      </c>
      <c r="BN9107" s="5" t="s">
        <v>1270</v>
      </c>
      <c r="BO9107" s="5" t="s">
        <v>6826</v>
      </c>
      <c r="BU9107" s="5" t="s">
        <v>2529</v>
      </c>
      <c r="BV9107" s="5" t="s">
        <v>1270</v>
      </c>
      <c r="BW9107" s="5" t="s">
        <v>6826</v>
      </c>
    </row>
    <row r="9108" spans="51:75" x14ac:dyDescent="0.3">
      <c r="AY9108" s="12" t="e">
        <f>VLOOKUP(C9108,#REF!, 2,FALSE)</f>
        <v>#REF!</v>
      </c>
      <c r="BM9108" s="5" t="s">
        <v>14475</v>
      </c>
      <c r="BN9108" s="5" t="s">
        <v>806</v>
      </c>
      <c r="BO9108" s="5" t="s">
        <v>923</v>
      </c>
      <c r="BU9108" s="5" t="s">
        <v>14475</v>
      </c>
      <c r="BV9108" s="5" t="s">
        <v>806</v>
      </c>
      <c r="BW9108" s="5" t="s">
        <v>923</v>
      </c>
    </row>
    <row r="9109" spans="51:75" x14ac:dyDescent="0.3">
      <c r="AY9109" s="12" t="e">
        <f>VLOOKUP(C9109,#REF!, 2,FALSE)</f>
        <v>#REF!</v>
      </c>
      <c r="BM9109" s="5" t="s">
        <v>14476</v>
      </c>
      <c r="BN9109" s="5" t="s">
        <v>616</v>
      </c>
      <c r="BO9109" s="5" t="s">
        <v>10995</v>
      </c>
      <c r="BU9109" s="5" t="s">
        <v>14476</v>
      </c>
      <c r="BV9109" s="5" t="s">
        <v>616</v>
      </c>
      <c r="BW9109" s="5" t="s">
        <v>10995</v>
      </c>
    </row>
    <row r="9110" spans="51:75" x14ac:dyDescent="0.3">
      <c r="AY9110" s="12" t="e">
        <f>VLOOKUP(C9110,#REF!, 2,FALSE)</f>
        <v>#REF!</v>
      </c>
      <c r="BM9110" s="5" t="s">
        <v>14477</v>
      </c>
      <c r="BN9110" s="5" t="s">
        <v>616</v>
      </c>
      <c r="BO9110" s="5" t="s">
        <v>14478</v>
      </c>
      <c r="BU9110" s="5" t="s">
        <v>14477</v>
      </c>
      <c r="BV9110" s="5" t="s">
        <v>616</v>
      </c>
      <c r="BW9110" s="5" t="s">
        <v>14478</v>
      </c>
    </row>
    <row r="9111" spans="51:75" x14ac:dyDescent="0.3">
      <c r="AY9111" s="12" t="e">
        <f>VLOOKUP(C9111,#REF!, 2,FALSE)</f>
        <v>#REF!</v>
      </c>
      <c r="BM9111" s="5" t="s">
        <v>14479</v>
      </c>
      <c r="BN9111" s="5" t="s">
        <v>739</v>
      </c>
      <c r="BO9111" s="5" t="s">
        <v>3698</v>
      </c>
      <c r="BU9111" s="5" t="s">
        <v>14479</v>
      </c>
      <c r="BV9111" s="5" t="s">
        <v>739</v>
      </c>
      <c r="BW9111" s="5" t="s">
        <v>3698</v>
      </c>
    </row>
    <row r="9112" spans="51:75" x14ac:dyDescent="0.3">
      <c r="AY9112" s="12" t="e">
        <f>VLOOKUP(C9112,#REF!, 2,FALSE)</f>
        <v>#REF!</v>
      </c>
      <c r="BM9112" s="5" t="s">
        <v>14480</v>
      </c>
      <c r="BN9112" s="5" t="s">
        <v>1016</v>
      </c>
      <c r="BO9112" s="5" t="s">
        <v>961</v>
      </c>
      <c r="BU9112" s="5" t="s">
        <v>14480</v>
      </c>
      <c r="BV9112" s="5" t="s">
        <v>1016</v>
      </c>
      <c r="BW9112" s="5" t="s">
        <v>961</v>
      </c>
    </row>
    <row r="9113" spans="51:75" x14ac:dyDescent="0.3">
      <c r="AY9113" s="12" t="e">
        <f>VLOOKUP(C9113,#REF!, 2,FALSE)</f>
        <v>#REF!</v>
      </c>
      <c r="BM9113" s="5" t="s">
        <v>14482</v>
      </c>
      <c r="BN9113" s="5" t="s">
        <v>623</v>
      </c>
      <c r="BO9113" s="5" t="s">
        <v>14483</v>
      </c>
      <c r="BU9113" s="5" t="s">
        <v>14482</v>
      </c>
      <c r="BV9113" s="5" t="s">
        <v>623</v>
      </c>
      <c r="BW9113" s="5" t="s">
        <v>14483</v>
      </c>
    </row>
    <row r="9114" spans="51:75" x14ac:dyDescent="0.3">
      <c r="AY9114" s="12" t="e">
        <f>VLOOKUP(C9114,#REF!, 2,FALSE)</f>
        <v>#REF!</v>
      </c>
      <c r="BM9114" s="5" t="s">
        <v>14484</v>
      </c>
      <c r="BN9114" s="5" t="s">
        <v>2986</v>
      </c>
      <c r="BO9114" s="5" t="s">
        <v>14485</v>
      </c>
      <c r="BU9114" s="5" t="s">
        <v>14484</v>
      </c>
      <c r="BV9114" s="5" t="s">
        <v>2986</v>
      </c>
      <c r="BW9114" s="5" t="s">
        <v>14485</v>
      </c>
    </row>
    <row r="9115" spans="51:75" x14ac:dyDescent="0.3">
      <c r="AY9115" s="12" t="e">
        <f>VLOOKUP(C9115,#REF!, 2,FALSE)</f>
        <v>#REF!</v>
      </c>
      <c r="BM9115" s="5" t="s">
        <v>14486</v>
      </c>
      <c r="BN9115" s="5" t="s">
        <v>615</v>
      </c>
      <c r="BO9115" s="5" t="s">
        <v>7335</v>
      </c>
      <c r="BU9115" s="5" t="s">
        <v>14486</v>
      </c>
      <c r="BV9115" s="5" t="s">
        <v>615</v>
      </c>
      <c r="BW9115" s="5" t="s">
        <v>7335</v>
      </c>
    </row>
    <row r="9116" spans="51:75" x14ac:dyDescent="0.3">
      <c r="AY9116" s="12" t="e">
        <f>VLOOKUP(C9116,#REF!, 2,FALSE)</f>
        <v>#REF!</v>
      </c>
      <c r="BM9116" s="5" t="s">
        <v>2530</v>
      </c>
      <c r="BN9116" s="5" t="s">
        <v>17000</v>
      </c>
      <c r="BO9116" s="5" t="s">
        <v>7335</v>
      </c>
      <c r="BU9116" s="5" t="s">
        <v>2530</v>
      </c>
      <c r="BV9116" s="5" t="s">
        <v>17000</v>
      </c>
      <c r="BW9116" s="5" t="s">
        <v>7335</v>
      </c>
    </row>
    <row r="9117" spans="51:75" x14ac:dyDescent="0.3">
      <c r="AY9117" s="12" t="e">
        <f>VLOOKUP(C9117,#REF!, 2,FALSE)</f>
        <v>#REF!</v>
      </c>
      <c r="BM9117" s="5" t="s">
        <v>14487</v>
      </c>
      <c r="BN9117" s="5" t="s">
        <v>17000</v>
      </c>
      <c r="BO9117" s="5" t="s">
        <v>14488</v>
      </c>
      <c r="BU9117" s="5" t="s">
        <v>14487</v>
      </c>
      <c r="BV9117" s="5" t="s">
        <v>17000</v>
      </c>
      <c r="BW9117" s="5" t="s">
        <v>14488</v>
      </c>
    </row>
    <row r="9118" spans="51:75" x14ac:dyDescent="0.3">
      <c r="AY9118" s="12" t="e">
        <f>VLOOKUP(C9118,#REF!, 2,FALSE)</f>
        <v>#REF!</v>
      </c>
      <c r="BM9118" s="5" t="s">
        <v>14489</v>
      </c>
      <c r="BN9118" s="5" t="s">
        <v>17000</v>
      </c>
      <c r="BO9118" s="5" t="s">
        <v>14490</v>
      </c>
      <c r="BU9118" s="5" t="s">
        <v>14489</v>
      </c>
      <c r="BV9118" s="5" t="s">
        <v>17000</v>
      </c>
      <c r="BW9118" s="5" t="s">
        <v>14490</v>
      </c>
    </row>
    <row r="9119" spans="51:75" x14ac:dyDescent="0.3">
      <c r="AY9119" s="12" t="e">
        <f>VLOOKUP(C9119,#REF!, 2,FALSE)</f>
        <v>#REF!</v>
      </c>
      <c r="BM9119" s="5" t="s">
        <v>2531</v>
      </c>
      <c r="BN9119" s="5" t="s">
        <v>17000</v>
      </c>
      <c r="BO9119" s="5" t="s">
        <v>14491</v>
      </c>
      <c r="BU9119" s="5" t="s">
        <v>2531</v>
      </c>
      <c r="BV9119" s="5" t="s">
        <v>17000</v>
      </c>
      <c r="BW9119" s="5" t="s">
        <v>14491</v>
      </c>
    </row>
    <row r="9120" spans="51:75" x14ac:dyDescent="0.3">
      <c r="AY9120" s="12" t="e">
        <f>VLOOKUP(C9120,#REF!, 2,FALSE)</f>
        <v>#REF!</v>
      </c>
      <c r="BM9120" s="5" t="s">
        <v>14492</v>
      </c>
      <c r="BN9120" s="5" t="s">
        <v>17000</v>
      </c>
      <c r="BO9120" s="5" t="s">
        <v>14493</v>
      </c>
      <c r="BU9120" s="5" t="s">
        <v>14492</v>
      </c>
      <c r="BV9120" s="5" t="s">
        <v>17000</v>
      </c>
      <c r="BW9120" s="5" t="s">
        <v>14493</v>
      </c>
    </row>
    <row r="9121" spans="51:75" x14ac:dyDescent="0.3">
      <c r="AY9121" s="12" t="e">
        <f>VLOOKUP(C9121,#REF!, 2,FALSE)</f>
        <v>#REF!</v>
      </c>
      <c r="BM9121" s="5" t="s">
        <v>14494</v>
      </c>
      <c r="BN9121" s="5" t="s">
        <v>17000</v>
      </c>
      <c r="BO9121" s="5" t="s">
        <v>5265</v>
      </c>
      <c r="BU9121" s="5" t="s">
        <v>14494</v>
      </c>
      <c r="BV9121" s="5" t="s">
        <v>17000</v>
      </c>
      <c r="BW9121" s="5" t="s">
        <v>5265</v>
      </c>
    </row>
    <row r="9122" spans="51:75" x14ac:dyDescent="0.3">
      <c r="AY9122" s="12" t="e">
        <f>VLOOKUP(C9122,#REF!, 2,FALSE)</f>
        <v>#REF!</v>
      </c>
      <c r="BM9122" s="5" t="s">
        <v>14495</v>
      </c>
      <c r="BN9122" s="5" t="s">
        <v>17000</v>
      </c>
      <c r="BO9122" s="5" t="s">
        <v>5273</v>
      </c>
      <c r="BU9122" s="5" t="s">
        <v>14495</v>
      </c>
      <c r="BV9122" s="5" t="s">
        <v>17000</v>
      </c>
      <c r="BW9122" s="5" t="s">
        <v>5273</v>
      </c>
    </row>
    <row r="9123" spans="51:75" x14ac:dyDescent="0.3">
      <c r="AY9123" s="12" t="e">
        <f>VLOOKUP(C9123,#REF!, 2,FALSE)</f>
        <v>#REF!</v>
      </c>
      <c r="BM9123" s="5" t="s">
        <v>14496</v>
      </c>
      <c r="BN9123" s="5" t="s">
        <v>17000</v>
      </c>
      <c r="BO9123" s="5" t="s">
        <v>7371</v>
      </c>
      <c r="BU9123" s="5" t="s">
        <v>14496</v>
      </c>
      <c r="BV9123" s="5" t="s">
        <v>17000</v>
      </c>
      <c r="BW9123" s="5" t="s">
        <v>7371</v>
      </c>
    </row>
    <row r="9124" spans="51:75" x14ac:dyDescent="0.3">
      <c r="AY9124" s="12" t="e">
        <f>VLOOKUP(C9124,#REF!, 2,FALSE)</f>
        <v>#REF!</v>
      </c>
      <c r="BM9124" s="5" t="s">
        <v>14497</v>
      </c>
      <c r="BN9124" s="5" t="s">
        <v>2986</v>
      </c>
      <c r="BO9124" s="5" t="s">
        <v>2986</v>
      </c>
      <c r="BU9124" s="5" t="s">
        <v>14497</v>
      </c>
      <c r="BV9124" s="5" t="s">
        <v>2986</v>
      </c>
      <c r="BW9124" s="5" t="s">
        <v>2986</v>
      </c>
    </row>
    <row r="9125" spans="51:75" x14ac:dyDescent="0.3">
      <c r="AY9125" s="12" t="e">
        <f>VLOOKUP(C9125,#REF!, 2,FALSE)</f>
        <v>#REF!</v>
      </c>
      <c r="BM9125" s="5" t="s">
        <v>14498</v>
      </c>
      <c r="BN9125" s="5" t="s">
        <v>17000</v>
      </c>
      <c r="BO9125" s="5" t="s">
        <v>13107</v>
      </c>
      <c r="BU9125" s="5" t="s">
        <v>14498</v>
      </c>
      <c r="BV9125" s="5" t="s">
        <v>17000</v>
      </c>
      <c r="BW9125" s="5" t="s">
        <v>13107</v>
      </c>
    </row>
    <row r="9126" spans="51:75" x14ac:dyDescent="0.3">
      <c r="AY9126" s="12" t="e">
        <f>VLOOKUP(C9126,#REF!, 2,FALSE)</f>
        <v>#REF!</v>
      </c>
      <c r="BM9126" s="5" t="s">
        <v>2532</v>
      </c>
      <c r="BN9126" s="5" t="s">
        <v>943</v>
      </c>
      <c r="BO9126" s="5" t="s">
        <v>6804</v>
      </c>
      <c r="BU9126" s="5" t="s">
        <v>2532</v>
      </c>
      <c r="BV9126" s="5" t="s">
        <v>943</v>
      </c>
      <c r="BW9126" s="5" t="s">
        <v>6804</v>
      </c>
    </row>
    <row r="9127" spans="51:75" x14ac:dyDescent="0.3">
      <c r="AY9127" s="12" t="e">
        <f>VLOOKUP(C9127,#REF!, 2,FALSE)</f>
        <v>#REF!</v>
      </c>
      <c r="BM9127" s="5" t="s">
        <v>14499</v>
      </c>
      <c r="BN9127" s="5" t="s">
        <v>17000</v>
      </c>
      <c r="BO9127" s="5" t="s">
        <v>4025</v>
      </c>
      <c r="BU9127" s="5" t="s">
        <v>14499</v>
      </c>
      <c r="BV9127" s="5" t="s">
        <v>17000</v>
      </c>
      <c r="BW9127" s="5" t="s">
        <v>4025</v>
      </c>
    </row>
    <row r="9128" spans="51:75" x14ac:dyDescent="0.3">
      <c r="AY9128" s="12" t="e">
        <f>VLOOKUP(C9128,#REF!, 2,FALSE)</f>
        <v>#REF!</v>
      </c>
      <c r="BM9128" s="5" t="s">
        <v>14500</v>
      </c>
      <c r="BN9128" s="5" t="s">
        <v>17000</v>
      </c>
      <c r="BO9128" s="5" t="s">
        <v>12779</v>
      </c>
      <c r="BU9128" s="5" t="s">
        <v>14500</v>
      </c>
      <c r="BV9128" s="5" t="s">
        <v>17000</v>
      </c>
      <c r="BW9128" s="5" t="s">
        <v>12779</v>
      </c>
    </row>
    <row r="9129" spans="51:75" x14ac:dyDescent="0.3">
      <c r="AY9129" s="12" t="e">
        <f>VLOOKUP(C9129,#REF!, 2,FALSE)</f>
        <v>#REF!</v>
      </c>
      <c r="BM9129" s="5" t="s">
        <v>14501</v>
      </c>
      <c r="BN9129" s="5" t="s">
        <v>17000</v>
      </c>
      <c r="BO9129" s="5" t="s">
        <v>14502</v>
      </c>
      <c r="BU9129" s="5" t="s">
        <v>14501</v>
      </c>
      <c r="BV9129" s="5" t="s">
        <v>17000</v>
      </c>
      <c r="BW9129" s="5" t="s">
        <v>14502</v>
      </c>
    </row>
    <row r="9130" spans="51:75" x14ac:dyDescent="0.3">
      <c r="AY9130" s="12" t="e">
        <f>VLOOKUP(C9130,#REF!, 2,FALSE)</f>
        <v>#REF!</v>
      </c>
      <c r="BM9130" s="5" t="s">
        <v>14503</v>
      </c>
      <c r="BN9130" s="5" t="s">
        <v>17000</v>
      </c>
      <c r="BO9130" s="5" t="s">
        <v>11940</v>
      </c>
      <c r="BU9130" s="5" t="s">
        <v>14503</v>
      </c>
      <c r="BV9130" s="5" t="s">
        <v>17000</v>
      </c>
      <c r="BW9130" s="5" t="s">
        <v>11940</v>
      </c>
    </row>
    <row r="9131" spans="51:75" x14ac:dyDescent="0.3">
      <c r="AY9131" s="12" t="e">
        <f>VLOOKUP(C9131,#REF!, 2,FALSE)</f>
        <v>#REF!</v>
      </c>
      <c r="BM9131" s="5" t="s">
        <v>14504</v>
      </c>
      <c r="BN9131" s="5" t="s">
        <v>2986</v>
      </c>
      <c r="BO9131" s="5" t="s">
        <v>14505</v>
      </c>
      <c r="BU9131" s="5" t="s">
        <v>14504</v>
      </c>
      <c r="BV9131" s="5" t="s">
        <v>2986</v>
      </c>
      <c r="BW9131" s="5" t="s">
        <v>14505</v>
      </c>
    </row>
    <row r="9132" spans="51:75" x14ac:dyDescent="0.3">
      <c r="AY9132" s="12" t="e">
        <f>VLOOKUP(C9132,#REF!, 2,FALSE)</f>
        <v>#REF!</v>
      </c>
      <c r="BM9132" s="5" t="s">
        <v>14506</v>
      </c>
      <c r="BN9132" s="5" t="s">
        <v>2986</v>
      </c>
      <c r="BO9132" s="5" t="s">
        <v>14507</v>
      </c>
      <c r="BU9132" s="5" t="s">
        <v>14506</v>
      </c>
      <c r="BV9132" s="5" t="s">
        <v>2986</v>
      </c>
      <c r="BW9132" s="5" t="s">
        <v>14507</v>
      </c>
    </row>
    <row r="9133" spans="51:75" x14ac:dyDescent="0.3">
      <c r="AY9133" s="12" t="e">
        <f>VLOOKUP(C9133,#REF!, 2,FALSE)</f>
        <v>#REF!</v>
      </c>
      <c r="BM9133" s="5" t="s">
        <v>14508</v>
      </c>
      <c r="BN9133" s="5" t="s">
        <v>2986</v>
      </c>
      <c r="BO9133" s="5" t="s">
        <v>14509</v>
      </c>
      <c r="BU9133" s="5" t="s">
        <v>14508</v>
      </c>
      <c r="BV9133" s="5" t="s">
        <v>2986</v>
      </c>
      <c r="BW9133" s="5" t="s">
        <v>14509</v>
      </c>
    </row>
    <row r="9134" spans="51:75" x14ac:dyDescent="0.3">
      <c r="AY9134" s="12" t="e">
        <f>VLOOKUP(C9134,#REF!, 2,FALSE)</f>
        <v>#REF!</v>
      </c>
      <c r="BM9134" s="5" t="s">
        <v>14510</v>
      </c>
      <c r="BN9134" s="5" t="s">
        <v>2986</v>
      </c>
      <c r="BO9134" s="5" t="s">
        <v>3328</v>
      </c>
      <c r="BU9134" s="5" t="s">
        <v>14510</v>
      </c>
      <c r="BV9134" s="5" t="s">
        <v>2986</v>
      </c>
      <c r="BW9134" s="5" t="s">
        <v>3328</v>
      </c>
    </row>
    <row r="9135" spans="51:75" x14ac:dyDescent="0.3">
      <c r="AY9135" s="12" t="e">
        <f>VLOOKUP(C9135,#REF!, 2,FALSE)</f>
        <v>#REF!</v>
      </c>
      <c r="BM9135" s="5" t="s">
        <v>14511</v>
      </c>
      <c r="BN9135" s="5" t="s">
        <v>2986</v>
      </c>
      <c r="BO9135" s="5" t="s">
        <v>2795</v>
      </c>
      <c r="BU9135" s="5" t="s">
        <v>14511</v>
      </c>
      <c r="BV9135" s="5" t="s">
        <v>2986</v>
      </c>
      <c r="BW9135" s="5" t="s">
        <v>2795</v>
      </c>
    </row>
    <row r="9136" spans="51:75" x14ac:dyDescent="0.3">
      <c r="AY9136" s="12" t="e">
        <f>VLOOKUP(C9136,#REF!, 2,FALSE)</f>
        <v>#REF!</v>
      </c>
      <c r="BM9136" s="5" t="s">
        <v>14512</v>
      </c>
      <c r="BN9136" s="5" t="s">
        <v>2986</v>
      </c>
      <c r="BO9136" s="5" t="s">
        <v>13053</v>
      </c>
      <c r="BU9136" s="5" t="s">
        <v>14512</v>
      </c>
      <c r="BV9136" s="5" t="s">
        <v>2986</v>
      </c>
      <c r="BW9136" s="5" t="s">
        <v>13053</v>
      </c>
    </row>
    <row r="9137" spans="51:75" x14ac:dyDescent="0.3">
      <c r="AY9137" s="12" t="e">
        <f>VLOOKUP(C9137,#REF!, 2,FALSE)</f>
        <v>#REF!</v>
      </c>
      <c r="BM9137" s="5" t="s">
        <v>14513</v>
      </c>
      <c r="BN9137" s="5" t="s">
        <v>2986</v>
      </c>
      <c r="BO9137" s="5" t="s">
        <v>14514</v>
      </c>
      <c r="BU9137" s="5" t="s">
        <v>14513</v>
      </c>
      <c r="BV9137" s="5" t="s">
        <v>2986</v>
      </c>
      <c r="BW9137" s="5" t="s">
        <v>14514</v>
      </c>
    </row>
    <row r="9138" spans="51:75" x14ac:dyDescent="0.3">
      <c r="AY9138" s="12" t="e">
        <f>VLOOKUP(C9138,#REF!, 2,FALSE)</f>
        <v>#REF!</v>
      </c>
      <c r="BM9138" s="5" t="s">
        <v>14515</v>
      </c>
      <c r="BN9138" s="5" t="s">
        <v>2986</v>
      </c>
      <c r="BO9138" s="5" t="s">
        <v>14517</v>
      </c>
      <c r="BU9138" s="5" t="s">
        <v>14515</v>
      </c>
      <c r="BV9138" s="5" t="s">
        <v>2986</v>
      </c>
      <c r="BW9138" s="5" t="s">
        <v>14517</v>
      </c>
    </row>
    <row r="9139" spans="51:75" x14ac:dyDescent="0.3">
      <c r="AY9139" s="12" t="e">
        <f>VLOOKUP(C9139,#REF!, 2,FALSE)</f>
        <v>#REF!</v>
      </c>
      <c r="BM9139" s="5" t="s">
        <v>14518</v>
      </c>
      <c r="BN9139" s="5" t="s">
        <v>2986</v>
      </c>
      <c r="BO9139" s="5" t="s">
        <v>8146</v>
      </c>
      <c r="BU9139" s="5" t="s">
        <v>14518</v>
      </c>
      <c r="BV9139" s="5" t="s">
        <v>2986</v>
      </c>
      <c r="BW9139" s="5" t="s">
        <v>8146</v>
      </c>
    </row>
    <row r="9140" spans="51:75" x14ac:dyDescent="0.3">
      <c r="AY9140" s="12" t="e">
        <f>VLOOKUP(C9140,#REF!, 2,FALSE)</f>
        <v>#REF!</v>
      </c>
      <c r="BM9140" s="5" t="s">
        <v>14519</v>
      </c>
      <c r="BN9140" s="5" t="s">
        <v>2986</v>
      </c>
      <c r="BO9140" s="5" t="s">
        <v>2986</v>
      </c>
      <c r="BU9140" s="5" t="s">
        <v>14519</v>
      </c>
      <c r="BV9140" s="5" t="s">
        <v>2986</v>
      </c>
      <c r="BW9140" s="5" t="s">
        <v>2986</v>
      </c>
    </row>
    <row r="9141" spans="51:75" x14ac:dyDescent="0.3">
      <c r="AY9141" s="12" t="e">
        <f>VLOOKUP(C9141,#REF!, 2,FALSE)</f>
        <v>#REF!</v>
      </c>
      <c r="BM9141" s="5" t="s">
        <v>14520</v>
      </c>
      <c r="BN9141" s="5" t="s">
        <v>2986</v>
      </c>
      <c r="BO9141" s="5" t="s">
        <v>2986</v>
      </c>
      <c r="BU9141" s="5" t="s">
        <v>14520</v>
      </c>
      <c r="BV9141" s="5" t="s">
        <v>2986</v>
      </c>
      <c r="BW9141" s="5" t="s">
        <v>2986</v>
      </c>
    </row>
    <row r="9142" spans="51:75" x14ac:dyDescent="0.3">
      <c r="AY9142" s="12" t="e">
        <f>VLOOKUP(C9142,#REF!, 2,FALSE)</f>
        <v>#REF!</v>
      </c>
      <c r="BM9142" s="5" t="s">
        <v>14521</v>
      </c>
      <c r="BN9142" s="5" t="s">
        <v>2986</v>
      </c>
      <c r="BO9142" s="5" t="s">
        <v>3913</v>
      </c>
      <c r="BU9142" s="5" t="s">
        <v>14521</v>
      </c>
      <c r="BV9142" s="5" t="s">
        <v>2986</v>
      </c>
      <c r="BW9142" s="5" t="s">
        <v>3913</v>
      </c>
    </row>
    <row r="9143" spans="51:75" x14ac:dyDescent="0.3">
      <c r="AY9143" s="12" t="e">
        <f>VLOOKUP(C9143,#REF!, 2,FALSE)</f>
        <v>#REF!</v>
      </c>
      <c r="BM9143" s="5" t="s">
        <v>14522</v>
      </c>
      <c r="BN9143" s="5" t="s">
        <v>2986</v>
      </c>
      <c r="BO9143" s="5" t="s">
        <v>2986</v>
      </c>
      <c r="BU9143" s="5" t="s">
        <v>14522</v>
      </c>
      <c r="BV9143" s="5" t="s">
        <v>2986</v>
      </c>
      <c r="BW9143" s="5" t="s">
        <v>2986</v>
      </c>
    </row>
    <row r="9144" spans="51:75" x14ac:dyDescent="0.3">
      <c r="AY9144" s="12" t="e">
        <f>VLOOKUP(C9144,#REF!, 2,FALSE)</f>
        <v>#REF!</v>
      </c>
      <c r="BM9144" s="5" t="s">
        <v>14523</v>
      </c>
      <c r="BN9144" s="5" t="s">
        <v>2986</v>
      </c>
      <c r="BO9144" s="5" t="s">
        <v>6208</v>
      </c>
      <c r="BU9144" s="5" t="s">
        <v>14523</v>
      </c>
      <c r="BV9144" s="5" t="s">
        <v>2986</v>
      </c>
      <c r="BW9144" s="5" t="s">
        <v>6208</v>
      </c>
    </row>
    <row r="9145" spans="51:75" x14ac:dyDescent="0.3">
      <c r="AY9145" s="12" t="e">
        <f>VLOOKUP(C9145,#REF!, 2,FALSE)</f>
        <v>#REF!</v>
      </c>
      <c r="BM9145" s="5" t="s">
        <v>14524</v>
      </c>
      <c r="BN9145" s="5" t="s">
        <v>2986</v>
      </c>
      <c r="BO9145" s="5" t="s">
        <v>6208</v>
      </c>
      <c r="BU9145" s="5" t="s">
        <v>14524</v>
      </c>
      <c r="BV9145" s="5" t="s">
        <v>2986</v>
      </c>
      <c r="BW9145" s="5" t="s">
        <v>6208</v>
      </c>
    </row>
    <row r="9146" spans="51:75" x14ac:dyDescent="0.3">
      <c r="AY9146" s="12" t="e">
        <f>VLOOKUP(C9146,#REF!, 2,FALSE)</f>
        <v>#REF!</v>
      </c>
      <c r="BM9146" s="5" t="s">
        <v>14525</v>
      </c>
      <c r="BN9146" s="5" t="s">
        <v>2986</v>
      </c>
      <c r="BO9146" s="5" t="s">
        <v>773</v>
      </c>
      <c r="BU9146" s="5" t="s">
        <v>14525</v>
      </c>
      <c r="BV9146" s="5" t="s">
        <v>2986</v>
      </c>
      <c r="BW9146" s="5" t="s">
        <v>773</v>
      </c>
    </row>
    <row r="9147" spans="51:75" x14ac:dyDescent="0.3">
      <c r="AY9147" s="12" t="e">
        <f>VLOOKUP(C9147,#REF!, 2,FALSE)</f>
        <v>#REF!</v>
      </c>
      <c r="BM9147" s="5" t="s">
        <v>14526</v>
      </c>
      <c r="BN9147" s="5" t="s">
        <v>17000</v>
      </c>
      <c r="BO9147" s="5" t="s">
        <v>5886</v>
      </c>
      <c r="BU9147" s="5" t="s">
        <v>14526</v>
      </c>
      <c r="BV9147" s="5" t="s">
        <v>17000</v>
      </c>
      <c r="BW9147" s="5" t="s">
        <v>5886</v>
      </c>
    </row>
    <row r="9148" spans="51:75" x14ac:dyDescent="0.3">
      <c r="AY9148" s="12" t="e">
        <f>VLOOKUP(C9148,#REF!, 2,FALSE)</f>
        <v>#REF!</v>
      </c>
      <c r="BM9148" s="5" t="s">
        <v>14527</v>
      </c>
      <c r="BN9148" s="5" t="s">
        <v>17000</v>
      </c>
      <c r="BO9148" s="5" t="s">
        <v>4265</v>
      </c>
      <c r="BU9148" s="5" t="s">
        <v>14527</v>
      </c>
      <c r="BV9148" s="5" t="s">
        <v>17000</v>
      </c>
      <c r="BW9148" s="5" t="s">
        <v>4265</v>
      </c>
    </row>
    <row r="9149" spans="51:75" x14ac:dyDescent="0.3">
      <c r="AY9149" s="12" t="e">
        <f>VLOOKUP(C9149,#REF!, 2,FALSE)</f>
        <v>#REF!</v>
      </c>
      <c r="BM9149" s="5" t="s">
        <v>14528</v>
      </c>
      <c r="BN9149" s="5" t="s">
        <v>2986</v>
      </c>
      <c r="BO9149" s="5" t="s">
        <v>6924</v>
      </c>
      <c r="BU9149" s="5" t="s">
        <v>14528</v>
      </c>
      <c r="BV9149" s="5" t="s">
        <v>2986</v>
      </c>
      <c r="BW9149" s="5" t="s">
        <v>6924</v>
      </c>
    </row>
    <row r="9150" spans="51:75" x14ac:dyDescent="0.3">
      <c r="AY9150" s="12" t="e">
        <f>VLOOKUP(C9150,#REF!, 2,FALSE)</f>
        <v>#REF!</v>
      </c>
      <c r="BM9150" s="5" t="s">
        <v>14529</v>
      </c>
      <c r="BN9150" s="5" t="s">
        <v>17000</v>
      </c>
      <c r="BO9150" s="5" t="s">
        <v>14530</v>
      </c>
      <c r="BU9150" s="5" t="s">
        <v>14529</v>
      </c>
      <c r="BV9150" s="5" t="s">
        <v>17000</v>
      </c>
      <c r="BW9150" s="5" t="s">
        <v>14530</v>
      </c>
    </row>
    <row r="9151" spans="51:75" x14ac:dyDescent="0.3">
      <c r="AY9151" s="12" t="e">
        <f>VLOOKUP(C9151,#REF!, 2,FALSE)</f>
        <v>#REF!</v>
      </c>
      <c r="BM9151" s="5" t="s">
        <v>14531</v>
      </c>
      <c r="BN9151" s="5" t="s">
        <v>17000</v>
      </c>
      <c r="BO9151" s="5" t="s">
        <v>10589</v>
      </c>
      <c r="BU9151" s="5" t="s">
        <v>14531</v>
      </c>
      <c r="BV9151" s="5" t="s">
        <v>17000</v>
      </c>
      <c r="BW9151" s="5" t="s">
        <v>10589</v>
      </c>
    </row>
    <row r="9152" spans="51:75" x14ac:dyDescent="0.3">
      <c r="AY9152" s="12" t="e">
        <f>VLOOKUP(C9152,#REF!, 2,FALSE)</f>
        <v>#REF!</v>
      </c>
      <c r="BM9152" s="5" t="s">
        <v>14532</v>
      </c>
      <c r="BN9152" s="5" t="s">
        <v>17000</v>
      </c>
      <c r="BO9152" s="5" t="s">
        <v>14533</v>
      </c>
      <c r="BU9152" s="5" t="s">
        <v>14532</v>
      </c>
      <c r="BV9152" s="5" t="s">
        <v>17000</v>
      </c>
      <c r="BW9152" s="5" t="s">
        <v>14533</v>
      </c>
    </row>
    <row r="9153" spans="51:75" x14ac:dyDescent="0.3">
      <c r="AY9153" s="12" t="e">
        <f>VLOOKUP(C9153,#REF!, 2,FALSE)</f>
        <v>#REF!</v>
      </c>
      <c r="BM9153" s="5" t="s">
        <v>14534</v>
      </c>
      <c r="BN9153" s="5" t="s">
        <v>17000</v>
      </c>
      <c r="BO9153" s="5" t="s">
        <v>5191</v>
      </c>
      <c r="BU9153" s="5" t="s">
        <v>14534</v>
      </c>
      <c r="BV9153" s="5" t="s">
        <v>17000</v>
      </c>
      <c r="BW9153" s="5" t="s">
        <v>5191</v>
      </c>
    </row>
    <row r="9154" spans="51:75" x14ac:dyDescent="0.3">
      <c r="AY9154" s="12" t="e">
        <f>VLOOKUP(C9154,#REF!, 2,FALSE)</f>
        <v>#REF!</v>
      </c>
      <c r="BM9154" s="5" t="s">
        <v>14535</v>
      </c>
      <c r="BN9154" s="5" t="s">
        <v>17000</v>
      </c>
      <c r="BO9154" s="5" t="s">
        <v>10101</v>
      </c>
      <c r="BU9154" s="5" t="s">
        <v>14535</v>
      </c>
      <c r="BV9154" s="5" t="s">
        <v>17000</v>
      </c>
      <c r="BW9154" s="5" t="s">
        <v>10101</v>
      </c>
    </row>
    <row r="9155" spans="51:75" x14ac:dyDescent="0.3">
      <c r="AY9155" s="12" t="e">
        <f>VLOOKUP(C9155,#REF!, 2,FALSE)</f>
        <v>#REF!</v>
      </c>
      <c r="BM9155" s="5" t="s">
        <v>14536</v>
      </c>
      <c r="BN9155" s="5" t="s">
        <v>17000</v>
      </c>
      <c r="BO9155" s="5" t="s">
        <v>13153</v>
      </c>
      <c r="BU9155" s="5" t="s">
        <v>14536</v>
      </c>
      <c r="BV9155" s="5" t="s">
        <v>17000</v>
      </c>
      <c r="BW9155" s="5" t="s">
        <v>13153</v>
      </c>
    </row>
    <row r="9156" spans="51:75" x14ac:dyDescent="0.3">
      <c r="AY9156" s="12" t="e">
        <f>VLOOKUP(C9156,#REF!, 2,FALSE)</f>
        <v>#REF!</v>
      </c>
      <c r="BM9156" s="5" t="s">
        <v>14537</v>
      </c>
      <c r="BN9156" s="5" t="s">
        <v>806</v>
      </c>
      <c r="BO9156" s="5" t="s">
        <v>14538</v>
      </c>
      <c r="BU9156" s="5" t="s">
        <v>14537</v>
      </c>
      <c r="BV9156" s="5" t="s">
        <v>806</v>
      </c>
      <c r="BW9156" s="5" t="s">
        <v>14538</v>
      </c>
    </row>
    <row r="9157" spans="51:75" x14ac:dyDescent="0.3">
      <c r="AY9157" s="12" t="e">
        <f>VLOOKUP(C9157,#REF!, 2,FALSE)</f>
        <v>#REF!</v>
      </c>
      <c r="BM9157" s="5" t="s">
        <v>14539</v>
      </c>
      <c r="BN9157" s="5" t="s">
        <v>17000</v>
      </c>
      <c r="BO9157" s="5" t="s">
        <v>14540</v>
      </c>
      <c r="BU9157" s="5" t="s">
        <v>14539</v>
      </c>
      <c r="BV9157" s="5" t="s">
        <v>17000</v>
      </c>
      <c r="BW9157" s="5" t="s">
        <v>14540</v>
      </c>
    </row>
    <row r="9158" spans="51:75" x14ac:dyDescent="0.3">
      <c r="AY9158" s="12" t="e">
        <f>VLOOKUP(C9158,#REF!, 2,FALSE)</f>
        <v>#REF!</v>
      </c>
      <c r="BM9158" s="5" t="s">
        <v>14541</v>
      </c>
      <c r="BN9158" s="5" t="s">
        <v>17000</v>
      </c>
      <c r="BO9158" s="5" t="s">
        <v>773</v>
      </c>
      <c r="BU9158" s="5" t="s">
        <v>14541</v>
      </c>
      <c r="BV9158" s="5" t="s">
        <v>17000</v>
      </c>
      <c r="BW9158" s="5" t="s">
        <v>773</v>
      </c>
    </row>
    <row r="9159" spans="51:75" x14ac:dyDescent="0.3">
      <c r="AY9159" s="12" t="e">
        <f>VLOOKUP(C9159,#REF!, 2,FALSE)</f>
        <v>#REF!</v>
      </c>
      <c r="BM9159" s="5" t="s">
        <v>14542</v>
      </c>
      <c r="BN9159" s="5" t="s">
        <v>17000</v>
      </c>
      <c r="BO9159" s="5" t="s">
        <v>1795</v>
      </c>
      <c r="BU9159" s="5" t="s">
        <v>14542</v>
      </c>
      <c r="BV9159" s="5" t="s">
        <v>17000</v>
      </c>
      <c r="BW9159" s="5" t="s">
        <v>1795</v>
      </c>
    </row>
    <row r="9160" spans="51:75" x14ac:dyDescent="0.3">
      <c r="AY9160" s="12" t="e">
        <f>VLOOKUP(C9160,#REF!, 2,FALSE)</f>
        <v>#REF!</v>
      </c>
      <c r="BM9160" s="5" t="s">
        <v>14543</v>
      </c>
      <c r="BN9160" s="5" t="s">
        <v>17000</v>
      </c>
      <c r="BO9160" s="5" t="s">
        <v>2986</v>
      </c>
      <c r="BU9160" s="5" t="s">
        <v>14543</v>
      </c>
      <c r="BV9160" s="5" t="s">
        <v>17000</v>
      </c>
      <c r="BW9160" s="5" t="s">
        <v>2986</v>
      </c>
    </row>
    <row r="9161" spans="51:75" x14ac:dyDescent="0.3">
      <c r="AY9161" s="12" t="e">
        <f>VLOOKUP(C9161,#REF!, 2,FALSE)</f>
        <v>#REF!</v>
      </c>
      <c r="BM9161" s="5" t="s">
        <v>14544</v>
      </c>
      <c r="BN9161" s="5" t="s">
        <v>17000</v>
      </c>
      <c r="BO9161" s="5" t="s">
        <v>773</v>
      </c>
      <c r="BU9161" s="5" t="s">
        <v>14544</v>
      </c>
      <c r="BV9161" s="5" t="s">
        <v>17000</v>
      </c>
      <c r="BW9161" s="5" t="s">
        <v>773</v>
      </c>
    </row>
    <row r="9162" spans="51:75" x14ac:dyDescent="0.3">
      <c r="AY9162" s="12" t="e">
        <f>VLOOKUP(C9162,#REF!, 2,FALSE)</f>
        <v>#REF!</v>
      </c>
      <c r="BM9162" s="5" t="s">
        <v>2533</v>
      </c>
      <c r="BN9162" s="5" t="s">
        <v>17000</v>
      </c>
      <c r="BO9162" s="5" t="s">
        <v>14545</v>
      </c>
      <c r="BU9162" s="5" t="s">
        <v>2533</v>
      </c>
      <c r="BV9162" s="5" t="s">
        <v>17000</v>
      </c>
      <c r="BW9162" s="5" t="s">
        <v>14545</v>
      </c>
    </row>
    <row r="9163" spans="51:75" x14ac:dyDescent="0.3">
      <c r="AY9163" s="12" t="e">
        <f>VLOOKUP(C9163,#REF!, 2,FALSE)</f>
        <v>#REF!</v>
      </c>
      <c r="BM9163" s="5" t="s">
        <v>14546</v>
      </c>
      <c r="BN9163" s="5" t="s">
        <v>17000</v>
      </c>
      <c r="BO9163" s="5" t="s">
        <v>14547</v>
      </c>
      <c r="BU9163" s="5" t="s">
        <v>14546</v>
      </c>
      <c r="BV9163" s="5" t="s">
        <v>17000</v>
      </c>
      <c r="BW9163" s="5" t="s">
        <v>14547</v>
      </c>
    </row>
    <row r="9164" spans="51:75" x14ac:dyDescent="0.3">
      <c r="AY9164" s="12" t="e">
        <f>VLOOKUP(C9164,#REF!, 2,FALSE)</f>
        <v>#REF!</v>
      </c>
      <c r="BM9164" s="5" t="s">
        <v>14548</v>
      </c>
      <c r="BN9164" s="5" t="s">
        <v>17000</v>
      </c>
      <c r="BO9164" s="5" t="s">
        <v>14549</v>
      </c>
      <c r="BU9164" s="5" t="s">
        <v>14548</v>
      </c>
      <c r="BV9164" s="5" t="s">
        <v>17000</v>
      </c>
      <c r="BW9164" s="5" t="s">
        <v>14549</v>
      </c>
    </row>
    <row r="9165" spans="51:75" x14ac:dyDescent="0.3">
      <c r="AY9165" s="12" t="e">
        <f>VLOOKUP(C9165,#REF!, 2,FALSE)</f>
        <v>#REF!</v>
      </c>
      <c r="BM9165" s="5" t="s">
        <v>14550</v>
      </c>
      <c r="BN9165" s="5" t="s">
        <v>642</v>
      </c>
      <c r="BO9165" s="5" t="s">
        <v>773</v>
      </c>
      <c r="BU9165" s="5" t="s">
        <v>14550</v>
      </c>
      <c r="BV9165" s="5" t="s">
        <v>642</v>
      </c>
      <c r="BW9165" s="5" t="s">
        <v>773</v>
      </c>
    </row>
    <row r="9166" spans="51:75" x14ac:dyDescent="0.3">
      <c r="AY9166" s="12" t="e">
        <f>VLOOKUP(C9166,#REF!, 2,FALSE)</f>
        <v>#REF!</v>
      </c>
      <c r="BM9166" s="5" t="s">
        <v>14551</v>
      </c>
      <c r="BN9166" s="5" t="s">
        <v>17000</v>
      </c>
      <c r="BO9166" s="5" t="s">
        <v>14552</v>
      </c>
      <c r="BU9166" s="5" t="s">
        <v>14551</v>
      </c>
      <c r="BV9166" s="5" t="s">
        <v>17000</v>
      </c>
      <c r="BW9166" s="5" t="s">
        <v>14552</v>
      </c>
    </row>
    <row r="9167" spans="51:75" x14ac:dyDescent="0.3">
      <c r="AY9167" s="12" t="e">
        <f>VLOOKUP(C9167,#REF!, 2,FALSE)</f>
        <v>#REF!</v>
      </c>
      <c r="BM9167" s="5" t="s">
        <v>14553</v>
      </c>
      <c r="BN9167" s="5" t="s">
        <v>1345</v>
      </c>
      <c r="BO9167" s="5" t="s">
        <v>14554</v>
      </c>
      <c r="BU9167" s="5" t="s">
        <v>14553</v>
      </c>
      <c r="BV9167" s="5" t="s">
        <v>1345</v>
      </c>
      <c r="BW9167" s="5" t="s">
        <v>14554</v>
      </c>
    </row>
    <row r="9168" spans="51:75" x14ac:dyDescent="0.3">
      <c r="AY9168" s="12" t="e">
        <f>VLOOKUP(C9168,#REF!, 2,FALSE)</f>
        <v>#REF!</v>
      </c>
      <c r="BM9168" s="5" t="s">
        <v>14555</v>
      </c>
      <c r="BN9168" s="5" t="s">
        <v>17000</v>
      </c>
      <c r="BO9168" s="5" t="s">
        <v>7849</v>
      </c>
      <c r="BU9168" s="5" t="s">
        <v>14555</v>
      </c>
      <c r="BV9168" s="5" t="s">
        <v>17000</v>
      </c>
      <c r="BW9168" s="5" t="s">
        <v>7849</v>
      </c>
    </row>
    <row r="9169" spans="51:75" x14ac:dyDescent="0.3">
      <c r="AY9169" s="12" t="e">
        <f>VLOOKUP(C9169,#REF!, 2,FALSE)</f>
        <v>#REF!</v>
      </c>
      <c r="BM9169" s="5" t="s">
        <v>14556</v>
      </c>
      <c r="BN9169" s="5" t="s">
        <v>17000</v>
      </c>
      <c r="BO9169" s="5" t="s">
        <v>14557</v>
      </c>
      <c r="BU9169" s="5" t="s">
        <v>14556</v>
      </c>
      <c r="BV9169" s="5" t="s">
        <v>17000</v>
      </c>
      <c r="BW9169" s="5" t="s">
        <v>14557</v>
      </c>
    </row>
    <row r="9170" spans="51:75" x14ac:dyDescent="0.3">
      <c r="AY9170" s="12" t="e">
        <f>VLOOKUP(C9170,#REF!, 2,FALSE)</f>
        <v>#REF!</v>
      </c>
      <c r="BM9170" s="5" t="s">
        <v>14558</v>
      </c>
      <c r="BN9170" s="5" t="s">
        <v>931</v>
      </c>
      <c r="BO9170" s="5" t="s">
        <v>3122</v>
      </c>
      <c r="BU9170" s="5" t="s">
        <v>14558</v>
      </c>
      <c r="BV9170" s="5" t="s">
        <v>931</v>
      </c>
      <c r="BW9170" s="5" t="s">
        <v>3122</v>
      </c>
    </row>
    <row r="9171" spans="51:75" x14ac:dyDescent="0.3">
      <c r="AY9171" s="12" t="e">
        <f>VLOOKUP(C9171,#REF!, 2,FALSE)</f>
        <v>#REF!</v>
      </c>
      <c r="BM9171" s="5" t="s">
        <v>14559</v>
      </c>
      <c r="BN9171" s="5" t="s">
        <v>783</v>
      </c>
      <c r="BO9171" s="5" t="s">
        <v>3698</v>
      </c>
      <c r="BU9171" s="5" t="s">
        <v>14559</v>
      </c>
      <c r="BV9171" s="5" t="s">
        <v>783</v>
      </c>
      <c r="BW9171" s="5" t="s">
        <v>3698</v>
      </c>
    </row>
    <row r="9172" spans="51:75" x14ac:dyDescent="0.3">
      <c r="AY9172" s="12" t="e">
        <f>VLOOKUP(C9172,#REF!, 2,FALSE)</f>
        <v>#REF!</v>
      </c>
      <c r="BM9172" s="5" t="s">
        <v>14560</v>
      </c>
      <c r="BN9172" s="5" t="s">
        <v>3007</v>
      </c>
      <c r="BO9172" s="5" t="s">
        <v>14561</v>
      </c>
      <c r="BU9172" s="5" t="s">
        <v>14560</v>
      </c>
      <c r="BV9172" s="5" t="s">
        <v>3007</v>
      </c>
      <c r="BW9172" s="5" t="s">
        <v>14561</v>
      </c>
    </row>
    <row r="9173" spans="51:75" x14ac:dyDescent="0.3">
      <c r="AY9173" s="12" t="e">
        <f>VLOOKUP(C9173,#REF!, 2,FALSE)</f>
        <v>#REF!</v>
      </c>
      <c r="BM9173" s="5" t="s">
        <v>14562</v>
      </c>
      <c r="BN9173" s="5" t="s">
        <v>1142</v>
      </c>
      <c r="BO9173" s="5" t="s">
        <v>851</v>
      </c>
      <c r="BU9173" s="5" t="s">
        <v>14562</v>
      </c>
      <c r="BV9173" s="5" t="s">
        <v>1142</v>
      </c>
      <c r="BW9173" s="5" t="s">
        <v>851</v>
      </c>
    </row>
    <row r="9174" spans="51:75" x14ac:dyDescent="0.3">
      <c r="AY9174" s="12" t="e">
        <f>VLOOKUP(C9174,#REF!, 2,FALSE)</f>
        <v>#REF!</v>
      </c>
      <c r="BM9174" s="5" t="s">
        <v>14563</v>
      </c>
      <c r="BN9174" s="5" t="s">
        <v>3007</v>
      </c>
      <c r="BO9174" s="5" t="s">
        <v>14564</v>
      </c>
      <c r="BU9174" s="5" t="s">
        <v>14563</v>
      </c>
      <c r="BV9174" s="5" t="s">
        <v>3007</v>
      </c>
      <c r="BW9174" s="5" t="s">
        <v>14564</v>
      </c>
    </row>
    <row r="9175" spans="51:75" x14ac:dyDescent="0.3">
      <c r="AY9175" s="12" t="e">
        <f>VLOOKUP(C9175,#REF!, 2,FALSE)</f>
        <v>#REF!</v>
      </c>
      <c r="BM9175" s="5" t="s">
        <v>2534</v>
      </c>
      <c r="BN9175" s="5" t="s">
        <v>3092</v>
      </c>
      <c r="BO9175" s="5" t="s">
        <v>14565</v>
      </c>
      <c r="BU9175" s="5" t="s">
        <v>2534</v>
      </c>
      <c r="BV9175" s="5" t="s">
        <v>3092</v>
      </c>
      <c r="BW9175" s="5" t="s">
        <v>14565</v>
      </c>
    </row>
    <row r="9176" spans="51:75" x14ac:dyDescent="0.3">
      <c r="AY9176" s="12" t="e">
        <f>VLOOKUP(C9176,#REF!, 2,FALSE)</f>
        <v>#REF!</v>
      </c>
      <c r="BM9176" s="5" t="s">
        <v>14566</v>
      </c>
      <c r="BN9176" s="5" t="s">
        <v>1142</v>
      </c>
      <c r="BO9176" s="5" t="s">
        <v>14567</v>
      </c>
      <c r="BU9176" s="5" t="s">
        <v>14566</v>
      </c>
      <c r="BV9176" s="5" t="s">
        <v>1142</v>
      </c>
      <c r="BW9176" s="5" t="s">
        <v>14567</v>
      </c>
    </row>
    <row r="9177" spans="51:75" x14ac:dyDescent="0.3">
      <c r="AY9177" s="12" t="e">
        <f>VLOOKUP(C9177,#REF!, 2,FALSE)</f>
        <v>#REF!</v>
      </c>
      <c r="BM9177" s="5" t="s">
        <v>237</v>
      </c>
      <c r="BN9177" s="5" t="s">
        <v>3050</v>
      </c>
      <c r="BO9177" s="5" t="s">
        <v>14568</v>
      </c>
      <c r="BU9177" s="5" t="s">
        <v>237</v>
      </c>
      <c r="BV9177" s="5" t="s">
        <v>3050</v>
      </c>
      <c r="BW9177" s="5" t="s">
        <v>14568</v>
      </c>
    </row>
    <row r="9178" spans="51:75" x14ac:dyDescent="0.3">
      <c r="AY9178" s="12" t="e">
        <f>VLOOKUP(C9178,#REF!, 2,FALSE)</f>
        <v>#REF!</v>
      </c>
      <c r="BM9178" s="5" t="s">
        <v>14569</v>
      </c>
      <c r="BN9178" s="5" t="s">
        <v>2982</v>
      </c>
      <c r="BO9178" s="5" t="s">
        <v>14570</v>
      </c>
      <c r="BU9178" s="5" t="s">
        <v>14569</v>
      </c>
      <c r="BV9178" s="5" t="s">
        <v>2982</v>
      </c>
      <c r="BW9178" s="5" t="s">
        <v>14570</v>
      </c>
    </row>
    <row r="9179" spans="51:75" x14ac:dyDescent="0.3">
      <c r="AY9179" s="12" t="e">
        <f>VLOOKUP(C9179,#REF!, 2,FALSE)</f>
        <v>#REF!</v>
      </c>
      <c r="BM9179" s="5" t="s">
        <v>14571</v>
      </c>
      <c r="BN9179" s="5" t="s">
        <v>3261</v>
      </c>
      <c r="BO9179" s="5" t="s">
        <v>14572</v>
      </c>
      <c r="BU9179" s="5" t="s">
        <v>14571</v>
      </c>
      <c r="BV9179" s="5" t="s">
        <v>3261</v>
      </c>
      <c r="BW9179" s="5" t="s">
        <v>14572</v>
      </c>
    </row>
    <row r="9180" spans="51:75" x14ac:dyDescent="0.3">
      <c r="AY9180" s="12" t="e">
        <f>VLOOKUP(C9180,#REF!, 2,FALSE)</f>
        <v>#REF!</v>
      </c>
      <c r="BM9180" s="5" t="s">
        <v>14573</v>
      </c>
      <c r="BN9180" s="5" t="s">
        <v>3007</v>
      </c>
      <c r="BO9180" s="5" t="s">
        <v>4265</v>
      </c>
      <c r="BU9180" s="5" t="s">
        <v>14573</v>
      </c>
      <c r="BV9180" s="5" t="s">
        <v>3007</v>
      </c>
      <c r="BW9180" s="5" t="s">
        <v>4265</v>
      </c>
    </row>
    <row r="9181" spans="51:75" x14ac:dyDescent="0.3">
      <c r="AY9181" s="12" t="e">
        <f>VLOOKUP(C9181,#REF!, 2,FALSE)</f>
        <v>#REF!</v>
      </c>
      <c r="BM9181" s="5" t="s">
        <v>14574</v>
      </c>
      <c r="BN9181" s="5" t="s">
        <v>3092</v>
      </c>
      <c r="BO9181" s="5" t="s">
        <v>11144</v>
      </c>
      <c r="BU9181" s="5" t="s">
        <v>14574</v>
      </c>
      <c r="BV9181" s="5" t="s">
        <v>3092</v>
      </c>
      <c r="BW9181" s="5" t="s">
        <v>11144</v>
      </c>
    </row>
    <row r="9182" spans="51:75" x14ac:dyDescent="0.3">
      <c r="AY9182" s="12" t="e">
        <f>VLOOKUP(C9182,#REF!, 2,FALSE)</f>
        <v>#REF!</v>
      </c>
      <c r="BM9182" s="5" t="s">
        <v>14575</v>
      </c>
      <c r="BN9182" s="5" t="s">
        <v>3007</v>
      </c>
      <c r="BO9182" s="5" t="s">
        <v>2367</v>
      </c>
      <c r="BU9182" s="5" t="s">
        <v>14575</v>
      </c>
      <c r="BV9182" s="5" t="s">
        <v>3007</v>
      </c>
      <c r="BW9182" s="5" t="s">
        <v>2367</v>
      </c>
    </row>
    <row r="9183" spans="51:75" x14ac:dyDescent="0.3">
      <c r="AY9183" s="12" t="e">
        <f>VLOOKUP(C9183,#REF!, 2,FALSE)</f>
        <v>#REF!</v>
      </c>
      <c r="BM9183" s="5" t="s">
        <v>14576</v>
      </c>
      <c r="BN9183" s="5" t="s">
        <v>2982</v>
      </c>
      <c r="BO9183" s="5" t="s">
        <v>5355</v>
      </c>
      <c r="BU9183" s="5" t="s">
        <v>14576</v>
      </c>
      <c r="BV9183" s="5" t="s">
        <v>2982</v>
      </c>
      <c r="BW9183" s="5" t="s">
        <v>5355</v>
      </c>
    </row>
    <row r="9184" spans="51:75" x14ac:dyDescent="0.3">
      <c r="AY9184" s="12" t="e">
        <f>VLOOKUP(C9184,#REF!, 2,FALSE)</f>
        <v>#REF!</v>
      </c>
      <c r="BM9184" s="5" t="s">
        <v>14577</v>
      </c>
      <c r="BN9184" s="5" t="s">
        <v>633</v>
      </c>
      <c r="BO9184" s="5" t="s">
        <v>10412</v>
      </c>
      <c r="BU9184" s="5" t="s">
        <v>14577</v>
      </c>
      <c r="BV9184" s="5" t="s">
        <v>633</v>
      </c>
      <c r="BW9184" s="5" t="s">
        <v>10412</v>
      </c>
    </row>
    <row r="9185" spans="51:75" x14ac:dyDescent="0.3">
      <c r="AY9185" s="12" t="e">
        <f>VLOOKUP(C9185,#REF!, 2,FALSE)</f>
        <v>#REF!</v>
      </c>
      <c r="BM9185" s="5" t="s">
        <v>14578</v>
      </c>
      <c r="BN9185" s="5" t="s">
        <v>627</v>
      </c>
      <c r="BO9185" s="5" t="s">
        <v>919</v>
      </c>
      <c r="BU9185" s="5" t="s">
        <v>14578</v>
      </c>
      <c r="BV9185" s="5" t="s">
        <v>627</v>
      </c>
      <c r="BW9185" s="5" t="s">
        <v>919</v>
      </c>
    </row>
    <row r="9186" spans="51:75" x14ac:dyDescent="0.3">
      <c r="AY9186" s="12" t="e">
        <f>VLOOKUP(C9186,#REF!, 2,FALSE)</f>
        <v>#REF!</v>
      </c>
      <c r="BM9186" s="5" t="s">
        <v>14579</v>
      </c>
      <c r="BN9186" s="5" t="s">
        <v>621</v>
      </c>
      <c r="BO9186" s="5" t="s">
        <v>13136</v>
      </c>
      <c r="BU9186" s="5" t="s">
        <v>14579</v>
      </c>
      <c r="BV9186" s="5" t="s">
        <v>621</v>
      </c>
      <c r="BW9186" s="5" t="s">
        <v>13136</v>
      </c>
    </row>
    <row r="9187" spans="51:75" x14ac:dyDescent="0.3">
      <c r="AY9187" s="12" t="e">
        <f>VLOOKUP(C9187,#REF!, 2,FALSE)</f>
        <v>#REF!</v>
      </c>
      <c r="BM9187" s="5" t="s">
        <v>14581</v>
      </c>
      <c r="BN9187" s="5" t="s">
        <v>781</v>
      </c>
      <c r="BO9187" s="5" t="s">
        <v>2986</v>
      </c>
      <c r="BU9187" s="5" t="s">
        <v>14581</v>
      </c>
      <c r="BV9187" s="5" t="s">
        <v>781</v>
      </c>
      <c r="BW9187" s="5" t="s">
        <v>2986</v>
      </c>
    </row>
    <row r="9188" spans="51:75" x14ac:dyDescent="0.3">
      <c r="AY9188" s="12" t="e">
        <f>VLOOKUP(C9188,#REF!, 2,FALSE)</f>
        <v>#REF!</v>
      </c>
      <c r="BM9188" s="5" t="s">
        <v>14582</v>
      </c>
      <c r="BN9188" s="5" t="s">
        <v>670</v>
      </c>
      <c r="BO9188" s="5" t="s">
        <v>14583</v>
      </c>
      <c r="BU9188" s="5" t="s">
        <v>14582</v>
      </c>
      <c r="BV9188" s="5" t="s">
        <v>670</v>
      </c>
      <c r="BW9188" s="5" t="s">
        <v>14583</v>
      </c>
    </row>
    <row r="9189" spans="51:75" x14ac:dyDescent="0.3">
      <c r="AY9189" s="12" t="e">
        <f>VLOOKUP(C9189,#REF!, 2,FALSE)</f>
        <v>#REF!</v>
      </c>
      <c r="BM9189" s="5" t="s">
        <v>14584</v>
      </c>
      <c r="BN9189" s="5" t="s">
        <v>17000</v>
      </c>
      <c r="BO9189" s="5" t="s">
        <v>14585</v>
      </c>
      <c r="BU9189" s="5" t="s">
        <v>14584</v>
      </c>
      <c r="BV9189" s="5" t="s">
        <v>17000</v>
      </c>
      <c r="BW9189" s="5" t="s">
        <v>14585</v>
      </c>
    </row>
    <row r="9190" spans="51:75" x14ac:dyDescent="0.3">
      <c r="AY9190" s="12" t="e">
        <f>VLOOKUP(C9190,#REF!, 2,FALSE)</f>
        <v>#REF!</v>
      </c>
      <c r="BM9190" s="5" t="s">
        <v>14586</v>
      </c>
      <c r="BN9190" s="5" t="s">
        <v>2986</v>
      </c>
      <c r="BO9190" s="5" t="s">
        <v>2986</v>
      </c>
      <c r="BU9190" s="5" t="s">
        <v>14586</v>
      </c>
      <c r="BV9190" s="5" t="s">
        <v>2986</v>
      </c>
      <c r="BW9190" s="5" t="s">
        <v>2986</v>
      </c>
    </row>
    <row r="9191" spans="51:75" x14ac:dyDescent="0.3">
      <c r="AY9191" s="12" t="e">
        <f>VLOOKUP(C9191,#REF!, 2,FALSE)</f>
        <v>#REF!</v>
      </c>
      <c r="BM9191" s="5" t="s">
        <v>14587</v>
      </c>
      <c r="BN9191" s="5" t="s">
        <v>2986</v>
      </c>
      <c r="BO9191" s="5" t="s">
        <v>2986</v>
      </c>
      <c r="BU9191" s="5" t="s">
        <v>14587</v>
      </c>
      <c r="BV9191" s="5" t="s">
        <v>2986</v>
      </c>
      <c r="BW9191" s="5" t="s">
        <v>2986</v>
      </c>
    </row>
    <row r="9192" spans="51:75" x14ac:dyDescent="0.3">
      <c r="AY9192" s="12" t="e">
        <f>VLOOKUP(C9192,#REF!, 2,FALSE)</f>
        <v>#REF!</v>
      </c>
      <c r="BM9192" s="5" t="s">
        <v>14588</v>
      </c>
      <c r="BN9192" s="5" t="s">
        <v>2986</v>
      </c>
      <c r="BO9192" s="5" t="s">
        <v>2986</v>
      </c>
      <c r="BU9192" s="5" t="s">
        <v>14588</v>
      </c>
      <c r="BV9192" s="5" t="s">
        <v>2986</v>
      </c>
      <c r="BW9192" s="5" t="s">
        <v>2986</v>
      </c>
    </row>
    <row r="9193" spans="51:75" x14ac:dyDescent="0.3">
      <c r="AY9193" s="12" t="e">
        <f>VLOOKUP(C9193,#REF!, 2,FALSE)</f>
        <v>#REF!</v>
      </c>
      <c r="BM9193" s="5" t="s">
        <v>14589</v>
      </c>
      <c r="BN9193" s="5" t="s">
        <v>2986</v>
      </c>
      <c r="BO9193" s="5" t="s">
        <v>2986</v>
      </c>
      <c r="BU9193" s="5" t="s">
        <v>14589</v>
      </c>
      <c r="BV9193" s="5" t="s">
        <v>2986</v>
      </c>
      <c r="BW9193" s="5" t="s">
        <v>2986</v>
      </c>
    </row>
    <row r="9194" spans="51:75" x14ac:dyDescent="0.3">
      <c r="AY9194" s="12" t="e">
        <f>VLOOKUP(C9194,#REF!, 2,FALSE)</f>
        <v>#REF!</v>
      </c>
      <c r="BM9194" s="5" t="s">
        <v>14590</v>
      </c>
      <c r="BN9194" s="5" t="s">
        <v>669</v>
      </c>
      <c r="BO9194" s="5" t="s">
        <v>8237</v>
      </c>
      <c r="BU9194" s="5" t="s">
        <v>14590</v>
      </c>
      <c r="BV9194" s="5" t="s">
        <v>669</v>
      </c>
      <c r="BW9194" s="5" t="s">
        <v>8237</v>
      </c>
    </row>
    <row r="9195" spans="51:75" x14ac:dyDescent="0.3">
      <c r="AY9195" s="12" t="e">
        <f>VLOOKUP(C9195,#REF!, 2,FALSE)</f>
        <v>#REF!</v>
      </c>
      <c r="BM9195" s="5" t="s">
        <v>14591</v>
      </c>
      <c r="BN9195" s="5" t="s">
        <v>670</v>
      </c>
      <c r="BO9195" s="5" t="s">
        <v>3504</v>
      </c>
      <c r="BU9195" s="5" t="s">
        <v>14591</v>
      </c>
      <c r="BV9195" s="5" t="s">
        <v>670</v>
      </c>
      <c r="BW9195" s="5" t="s">
        <v>3504</v>
      </c>
    </row>
    <row r="9196" spans="51:75" x14ac:dyDescent="0.3">
      <c r="AY9196" s="12" t="e">
        <f>VLOOKUP(C9196,#REF!, 2,FALSE)</f>
        <v>#REF!</v>
      </c>
      <c r="BM9196" s="5" t="s">
        <v>14592</v>
      </c>
      <c r="BN9196" s="5" t="s">
        <v>865</v>
      </c>
      <c r="BO9196" s="5" t="s">
        <v>14593</v>
      </c>
      <c r="BU9196" s="5" t="s">
        <v>14592</v>
      </c>
      <c r="BV9196" s="5" t="s">
        <v>865</v>
      </c>
      <c r="BW9196" s="5" t="s">
        <v>14593</v>
      </c>
    </row>
    <row r="9197" spans="51:75" x14ac:dyDescent="0.3">
      <c r="AY9197" s="12" t="e">
        <f>VLOOKUP(C9197,#REF!, 2,FALSE)</f>
        <v>#REF!</v>
      </c>
      <c r="BM9197" s="5" t="s">
        <v>2535</v>
      </c>
      <c r="BN9197" s="5" t="s">
        <v>2982</v>
      </c>
      <c r="BO9197" s="5" t="s">
        <v>14594</v>
      </c>
      <c r="BU9197" s="5" t="s">
        <v>2535</v>
      </c>
      <c r="BV9197" s="5" t="s">
        <v>2982</v>
      </c>
      <c r="BW9197" s="5" t="s">
        <v>14594</v>
      </c>
    </row>
    <row r="9198" spans="51:75" x14ac:dyDescent="0.3">
      <c r="AY9198" s="12" t="e">
        <f>VLOOKUP(C9198,#REF!, 2,FALSE)</f>
        <v>#REF!</v>
      </c>
      <c r="BM9198" s="5" t="s">
        <v>14595</v>
      </c>
      <c r="BN9198" s="5" t="s">
        <v>3010</v>
      </c>
      <c r="BO9198" s="5" t="s">
        <v>2257</v>
      </c>
      <c r="BU9198" s="5" t="s">
        <v>14595</v>
      </c>
      <c r="BV9198" s="5" t="s">
        <v>3010</v>
      </c>
      <c r="BW9198" s="5" t="s">
        <v>2257</v>
      </c>
    </row>
    <row r="9199" spans="51:75" x14ac:dyDescent="0.3">
      <c r="AY9199" s="12" t="e">
        <f>VLOOKUP(C9199,#REF!, 2,FALSE)</f>
        <v>#REF!</v>
      </c>
      <c r="BM9199" s="5" t="s">
        <v>14596</v>
      </c>
      <c r="BN9199" s="5" t="s">
        <v>2986</v>
      </c>
      <c r="BO9199" s="5" t="s">
        <v>14597</v>
      </c>
      <c r="BU9199" s="5" t="s">
        <v>14596</v>
      </c>
      <c r="BV9199" s="5" t="s">
        <v>2986</v>
      </c>
      <c r="BW9199" s="5" t="s">
        <v>14597</v>
      </c>
    </row>
    <row r="9200" spans="51:75" x14ac:dyDescent="0.3">
      <c r="AY9200" s="12" t="e">
        <f>VLOOKUP(C9200,#REF!, 2,FALSE)</f>
        <v>#REF!</v>
      </c>
      <c r="BM9200" s="5" t="s">
        <v>14598</v>
      </c>
      <c r="BN9200" s="5" t="s">
        <v>931</v>
      </c>
      <c r="BO9200" s="5" t="s">
        <v>11288</v>
      </c>
      <c r="BU9200" s="5" t="s">
        <v>14598</v>
      </c>
      <c r="BV9200" s="5" t="s">
        <v>931</v>
      </c>
      <c r="BW9200" s="5" t="s">
        <v>11288</v>
      </c>
    </row>
    <row r="9201" spans="51:75" x14ac:dyDescent="0.3">
      <c r="AY9201" s="12" t="e">
        <f>VLOOKUP(C9201,#REF!, 2,FALSE)</f>
        <v>#REF!</v>
      </c>
      <c r="BM9201" s="5" t="s">
        <v>14599</v>
      </c>
      <c r="BN9201" s="5" t="s">
        <v>1270</v>
      </c>
      <c r="BO9201" s="5" t="s">
        <v>5332</v>
      </c>
      <c r="BU9201" s="5" t="s">
        <v>14599</v>
      </c>
      <c r="BV9201" s="5" t="s">
        <v>1270</v>
      </c>
      <c r="BW9201" s="5" t="s">
        <v>5332</v>
      </c>
    </row>
    <row r="9202" spans="51:75" x14ac:dyDescent="0.3">
      <c r="AY9202" s="12" t="e">
        <f>VLOOKUP(C9202,#REF!, 2,FALSE)</f>
        <v>#REF!</v>
      </c>
      <c r="BM9202" s="5" t="s">
        <v>2536</v>
      </c>
      <c r="BN9202" s="5" t="s">
        <v>3010</v>
      </c>
      <c r="BO9202" s="5" t="s">
        <v>8823</v>
      </c>
      <c r="BU9202" s="5" t="s">
        <v>2536</v>
      </c>
      <c r="BV9202" s="5" t="s">
        <v>3010</v>
      </c>
      <c r="BW9202" s="5" t="s">
        <v>8823</v>
      </c>
    </row>
    <row r="9203" spans="51:75" x14ac:dyDescent="0.3">
      <c r="AY9203" s="12" t="e">
        <f>VLOOKUP(C9203,#REF!, 2,FALSE)</f>
        <v>#REF!</v>
      </c>
      <c r="BM9203" s="5" t="s">
        <v>251</v>
      </c>
      <c r="BN9203" s="5" t="s">
        <v>1270</v>
      </c>
      <c r="BO9203" s="5" t="s">
        <v>2553</v>
      </c>
      <c r="BU9203" s="5" t="s">
        <v>251</v>
      </c>
      <c r="BV9203" s="5" t="s">
        <v>1270</v>
      </c>
      <c r="BW9203" s="5" t="s">
        <v>2553</v>
      </c>
    </row>
    <row r="9204" spans="51:75" x14ac:dyDescent="0.3">
      <c r="AY9204" s="12" t="e">
        <f>VLOOKUP(C9204,#REF!, 2,FALSE)</f>
        <v>#REF!</v>
      </c>
      <c r="BM9204" s="5" t="s">
        <v>228</v>
      </c>
      <c r="BN9204" s="5" t="s">
        <v>2986</v>
      </c>
      <c r="BO9204" s="5" t="s">
        <v>14600</v>
      </c>
      <c r="BU9204" s="5" t="s">
        <v>228</v>
      </c>
      <c r="BV9204" s="5" t="s">
        <v>2986</v>
      </c>
      <c r="BW9204" s="5" t="s">
        <v>14600</v>
      </c>
    </row>
    <row r="9205" spans="51:75" x14ac:dyDescent="0.3">
      <c r="AY9205" s="12" t="e">
        <f>VLOOKUP(C9205,#REF!, 2,FALSE)</f>
        <v>#REF!</v>
      </c>
      <c r="BM9205" s="5" t="s">
        <v>14601</v>
      </c>
      <c r="BN9205" s="5" t="s">
        <v>1142</v>
      </c>
      <c r="BO9205" s="5" t="s">
        <v>14602</v>
      </c>
      <c r="BU9205" s="5" t="s">
        <v>14601</v>
      </c>
      <c r="BV9205" s="5" t="s">
        <v>1142</v>
      </c>
      <c r="BW9205" s="5" t="s">
        <v>14602</v>
      </c>
    </row>
    <row r="9206" spans="51:75" x14ac:dyDescent="0.3">
      <c r="AY9206" s="12" t="e">
        <f>VLOOKUP(C9206,#REF!, 2,FALSE)</f>
        <v>#REF!</v>
      </c>
      <c r="BM9206" s="5" t="s">
        <v>14603</v>
      </c>
      <c r="BN9206" s="5" t="s">
        <v>664</v>
      </c>
      <c r="BO9206" s="5" t="s">
        <v>13348</v>
      </c>
      <c r="BU9206" s="5" t="s">
        <v>14603</v>
      </c>
      <c r="BV9206" s="5" t="s">
        <v>664</v>
      </c>
      <c r="BW9206" s="5" t="s">
        <v>13348</v>
      </c>
    </row>
    <row r="9207" spans="51:75" x14ac:dyDescent="0.3">
      <c r="AY9207" s="12" t="e">
        <f>VLOOKUP(C9207,#REF!, 2,FALSE)</f>
        <v>#REF!</v>
      </c>
      <c r="BM9207" s="5" t="s">
        <v>14604</v>
      </c>
      <c r="BN9207" s="5" t="s">
        <v>619</v>
      </c>
      <c r="BO9207" s="5" t="s">
        <v>712</v>
      </c>
      <c r="BU9207" s="5" t="s">
        <v>14604</v>
      </c>
      <c r="BV9207" s="5" t="s">
        <v>619</v>
      </c>
      <c r="BW9207" s="5" t="s">
        <v>712</v>
      </c>
    </row>
    <row r="9208" spans="51:75" x14ac:dyDescent="0.3">
      <c r="AY9208" s="12" t="e">
        <f>VLOOKUP(C9208,#REF!, 2,FALSE)</f>
        <v>#REF!</v>
      </c>
      <c r="BM9208" s="5" t="s">
        <v>14605</v>
      </c>
      <c r="BN9208" s="5" t="s">
        <v>616</v>
      </c>
      <c r="BO9208" s="5" t="s">
        <v>773</v>
      </c>
      <c r="BU9208" s="5" t="s">
        <v>14605</v>
      </c>
      <c r="BV9208" s="5" t="s">
        <v>616</v>
      </c>
      <c r="BW9208" s="5" t="s">
        <v>773</v>
      </c>
    </row>
    <row r="9209" spans="51:75" x14ac:dyDescent="0.3">
      <c r="AY9209" s="12" t="e">
        <f>VLOOKUP(C9209,#REF!, 2,FALSE)</f>
        <v>#REF!</v>
      </c>
      <c r="BM9209" s="5" t="s">
        <v>14606</v>
      </c>
      <c r="BN9209" s="5" t="s">
        <v>618</v>
      </c>
      <c r="BO9209" s="5" t="s">
        <v>14607</v>
      </c>
      <c r="BU9209" s="5" t="s">
        <v>14606</v>
      </c>
      <c r="BV9209" s="5" t="s">
        <v>618</v>
      </c>
      <c r="BW9209" s="5" t="s">
        <v>14607</v>
      </c>
    </row>
    <row r="9210" spans="51:75" x14ac:dyDescent="0.3">
      <c r="AY9210" s="12" t="e">
        <f>VLOOKUP(C9210,#REF!, 2,FALSE)</f>
        <v>#REF!</v>
      </c>
      <c r="BM9210" s="5" t="s">
        <v>14608</v>
      </c>
      <c r="BN9210" s="5" t="s">
        <v>865</v>
      </c>
      <c r="BO9210" s="5" t="s">
        <v>9874</v>
      </c>
      <c r="BU9210" s="5" t="s">
        <v>14608</v>
      </c>
      <c r="BV9210" s="5" t="s">
        <v>865</v>
      </c>
      <c r="BW9210" s="5" t="s">
        <v>9874</v>
      </c>
    </row>
    <row r="9211" spans="51:75" x14ac:dyDescent="0.3">
      <c r="AY9211" s="12" t="e">
        <f>VLOOKUP(C9211,#REF!, 2,FALSE)</f>
        <v>#REF!</v>
      </c>
      <c r="BM9211" s="5" t="s">
        <v>14609</v>
      </c>
      <c r="BN9211" s="5" t="s">
        <v>865</v>
      </c>
      <c r="BO9211" s="5" t="s">
        <v>5400</v>
      </c>
      <c r="BU9211" s="5" t="s">
        <v>14609</v>
      </c>
      <c r="BV9211" s="5" t="s">
        <v>865</v>
      </c>
      <c r="BW9211" s="5" t="s">
        <v>5400</v>
      </c>
    </row>
    <row r="9212" spans="51:75" x14ac:dyDescent="0.3">
      <c r="AY9212" s="12" t="e">
        <f>VLOOKUP(C9212,#REF!, 2,FALSE)</f>
        <v>#REF!</v>
      </c>
      <c r="BM9212" s="5" t="s">
        <v>14610</v>
      </c>
      <c r="BN9212" s="5" t="s">
        <v>616</v>
      </c>
      <c r="BO9212" s="5" t="s">
        <v>2986</v>
      </c>
      <c r="BU9212" s="5" t="s">
        <v>14610</v>
      </c>
      <c r="BV9212" s="5" t="s">
        <v>616</v>
      </c>
      <c r="BW9212" s="5" t="s">
        <v>2986</v>
      </c>
    </row>
    <row r="9213" spans="51:75" x14ac:dyDescent="0.3">
      <c r="AY9213" s="12" t="e">
        <f>VLOOKUP(C9213,#REF!, 2,FALSE)</f>
        <v>#REF!</v>
      </c>
      <c r="BM9213" s="5" t="s">
        <v>14611</v>
      </c>
      <c r="BN9213" s="5" t="s">
        <v>2986</v>
      </c>
      <c r="BO9213" s="5" t="s">
        <v>2986</v>
      </c>
      <c r="BU9213" s="5" t="s">
        <v>14611</v>
      </c>
      <c r="BV9213" s="5" t="s">
        <v>2986</v>
      </c>
      <c r="BW9213" s="5" t="s">
        <v>2986</v>
      </c>
    </row>
    <row r="9214" spans="51:75" x14ac:dyDescent="0.3">
      <c r="AY9214" s="12" t="e">
        <f>VLOOKUP(C9214,#REF!, 2,FALSE)</f>
        <v>#REF!</v>
      </c>
      <c r="BM9214" s="5" t="s">
        <v>14612</v>
      </c>
      <c r="BN9214" s="5" t="s">
        <v>2986</v>
      </c>
      <c r="BO9214" s="5" t="s">
        <v>2986</v>
      </c>
      <c r="BU9214" s="5" t="s">
        <v>14612</v>
      </c>
      <c r="BV9214" s="5" t="s">
        <v>2986</v>
      </c>
      <c r="BW9214" s="5" t="s">
        <v>2986</v>
      </c>
    </row>
    <row r="9215" spans="51:75" x14ac:dyDescent="0.3">
      <c r="AY9215" s="12" t="e">
        <f>VLOOKUP(C9215,#REF!, 2,FALSE)</f>
        <v>#REF!</v>
      </c>
      <c r="BM9215" s="5" t="s">
        <v>14613</v>
      </c>
      <c r="BN9215" s="5" t="s">
        <v>2986</v>
      </c>
      <c r="BO9215" s="5" t="s">
        <v>2986</v>
      </c>
      <c r="BU9215" s="5" t="s">
        <v>14613</v>
      </c>
      <c r="BV9215" s="5" t="s">
        <v>2986</v>
      </c>
      <c r="BW9215" s="5" t="s">
        <v>2986</v>
      </c>
    </row>
    <row r="9216" spans="51:75" x14ac:dyDescent="0.3">
      <c r="AY9216" s="12" t="e">
        <f>VLOOKUP(C9216,#REF!, 2,FALSE)</f>
        <v>#REF!</v>
      </c>
      <c r="BM9216" s="5" t="s">
        <v>14614</v>
      </c>
      <c r="BN9216" s="5" t="s">
        <v>2986</v>
      </c>
      <c r="BO9216" s="5" t="s">
        <v>2986</v>
      </c>
      <c r="BU9216" s="5" t="s">
        <v>14614</v>
      </c>
      <c r="BV9216" s="5" t="s">
        <v>2986</v>
      </c>
      <c r="BW9216" s="5" t="s">
        <v>2986</v>
      </c>
    </row>
    <row r="9217" spans="51:75" x14ac:dyDescent="0.3">
      <c r="AY9217" s="12" t="e">
        <f>VLOOKUP(C9217,#REF!, 2,FALSE)</f>
        <v>#REF!</v>
      </c>
      <c r="BM9217" s="5" t="s">
        <v>14615</v>
      </c>
      <c r="BN9217" s="5" t="s">
        <v>2986</v>
      </c>
      <c r="BO9217" s="5" t="s">
        <v>2986</v>
      </c>
      <c r="BU9217" s="5" t="s">
        <v>14615</v>
      </c>
      <c r="BV9217" s="5" t="s">
        <v>2986</v>
      </c>
      <c r="BW9217" s="5" t="s">
        <v>2986</v>
      </c>
    </row>
    <row r="9218" spans="51:75" x14ac:dyDescent="0.3">
      <c r="AY9218" s="12" t="e">
        <f>VLOOKUP(C9218,#REF!, 2,FALSE)</f>
        <v>#REF!</v>
      </c>
      <c r="BM9218" s="5" t="s">
        <v>14616</v>
      </c>
      <c r="BN9218" s="5" t="s">
        <v>2986</v>
      </c>
      <c r="BO9218" s="5" t="s">
        <v>2986</v>
      </c>
      <c r="BU9218" s="5" t="s">
        <v>14616</v>
      </c>
      <c r="BV9218" s="5" t="s">
        <v>2986</v>
      </c>
      <c r="BW9218" s="5" t="s">
        <v>2986</v>
      </c>
    </row>
    <row r="9219" spans="51:75" x14ac:dyDescent="0.3">
      <c r="AY9219" s="12" t="e">
        <f>VLOOKUP(C9219,#REF!, 2,FALSE)</f>
        <v>#REF!</v>
      </c>
      <c r="BM9219" s="5" t="s">
        <v>14617</v>
      </c>
      <c r="BN9219" s="5" t="s">
        <v>2986</v>
      </c>
      <c r="BO9219" s="5" t="s">
        <v>2986</v>
      </c>
      <c r="BU9219" s="5" t="s">
        <v>14617</v>
      </c>
      <c r="BV9219" s="5" t="s">
        <v>2986</v>
      </c>
      <c r="BW9219" s="5" t="s">
        <v>2986</v>
      </c>
    </row>
    <row r="9220" spans="51:75" x14ac:dyDescent="0.3">
      <c r="AY9220" s="12" t="e">
        <f>VLOOKUP(C9220,#REF!, 2,FALSE)</f>
        <v>#REF!</v>
      </c>
      <c r="BM9220" s="5" t="s">
        <v>14618</v>
      </c>
      <c r="BN9220" s="5" t="s">
        <v>2986</v>
      </c>
      <c r="BO9220" s="5" t="s">
        <v>2986</v>
      </c>
      <c r="BU9220" s="5" t="s">
        <v>14618</v>
      </c>
      <c r="BV9220" s="5" t="s">
        <v>2986</v>
      </c>
      <c r="BW9220" s="5" t="s">
        <v>2986</v>
      </c>
    </row>
    <row r="9221" spans="51:75" x14ac:dyDescent="0.3">
      <c r="AY9221" s="12" t="e">
        <f>VLOOKUP(C9221,#REF!, 2,FALSE)</f>
        <v>#REF!</v>
      </c>
      <c r="BM9221" s="5" t="s">
        <v>14619</v>
      </c>
      <c r="BN9221" s="5" t="s">
        <v>2986</v>
      </c>
      <c r="BO9221" s="5" t="s">
        <v>2986</v>
      </c>
      <c r="BU9221" s="5" t="s">
        <v>14619</v>
      </c>
      <c r="BV9221" s="5" t="s">
        <v>2986</v>
      </c>
      <c r="BW9221" s="5" t="s">
        <v>2986</v>
      </c>
    </row>
    <row r="9222" spans="51:75" x14ac:dyDescent="0.3">
      <c r="AY9222" s="12" t="e">
        <f>VLOOKUP(C9222,#REF!, 2,FALSE)</f>
        <v>#REF!</v>
      </c>
      <c r="BM9222" s="5" t="s">
        <v>14620</v>
      </c>
      <c r="BN9222" s="5" t="s">
        <v>2986</v>
      </c>
      <c r="BO9222" s="5" t="s">
        <v>2986</v>
      </c>
      <c r="BU9222" s="5" t="s">
        <v>14620</v>
      </c>
      <c r="BV9222" s="5" t="s">
        <v>2986</v>
      </c>
      <c r="BW9222" s="5" t="s">
        <v>2986</v>
      </c>
    </row>
    <row r="9223" spans="51:75" x14ac:dyDescent="0.3">
      <c r="AY9223" s="12" t="e">
        <f>VLOOKUP(C9223,#REF!, 2,FALSE)</f>
        <v>#REF!</v>
      </c>
      <c r="BM9223" s="5" t="s">
        <v>14621</v>
      </c>
      <c r="BN9223" s="5" t="s">
        <v>3010</v>
      </c>
      <c r="BO9223" s="5" t="s">
        <v>6421</v>
      </c>
      <c r="BU9223" s="5" t="s">
        <v>14621</v>
      </c>
      <c r="BV9223" s="5" t="s">
        <v>3010</v>
      </c>
      <c r="BW9223" s="5" t="s">
        <v>6421</v>
      </c>
    </row>
    <row r="9224" spans="51:75" x14ac:dyDescent="0.3">
      <c r="AY9224" s="12" t="e">
        <f>VLOOKUP(C9224,#REF!, 2,FALSE)</f>
        <v>#REF!</v>
      </c>
      <c r="BM9224" s="5" t="s">
        <v>14622</v>
      </c>
      <c r="BN9224" s="5" t="s">
        <v>17000</v>
      </c>
      <c r="BO9224" s="5" t="s">
        <v>14623</v>
      </c>
      <c r="BU9224" s="5" t="s">
        <v>14622</v>
      </c>
      <c r="BV9224" s="5" t="s">
        <v>17000</v>
      </c>
      <c r="BW9224" s="5" t="s">
        <v>14623</v>
      </c>
    </row>
    <row r="9225" spans="51:75" x14ac:dyDescent="0.3">
      <c r="AY9225" s="12" t="e">
        <f>VLOOKUP(C9225,#REF!, 2,FALSE)</f>
        <v>#REF!</v>
      </c>
      <c r="BM9225" s="5" t="s">
        <v>247</v>
      </c>
      <c r="BN9225" s="5" t="s">
        <v>1016</v>
      </c>
      <c r="BO9225" s="5" t="s">
        <v>10245</v>
      </c>
      <c r="BU9225" s="5" t="s">
        <v>247</v>
      </c>
      <c r="BV9225" s="5" t="s">
        <v>1016</v>
      </c>
      <c r="BW9225" s="5" t="s">
        <v>10245</v>
      </c>
    </row>
    <row r="9226" spans="51:75" x14ac:dyDescent="0.3">
      <c r="AY9226" s="12" t="e">
        <f>VLOOKUP(C9226,#REF!, 2,FALSE)</f>
        <v>#REF!</v>
      </c>
      <c r="BM9226" s="5" t="s">
        <v>14624</v>
      </c>
      <c r="BN9226" s="5" t="s">
        <v>3007</v>
      </c>
      <c r="BO9226" s="5" t="s">
        <v>11386</v>
      </c>
      <c r="BU9226" s="5" t="s">
        <v>14624</v>
      </c>
      <c r="BV9226" s="5" t="s">
        <v>3007</v>
      </c>
      <c r="BW9226" s="5" t="s">
        <v>11386</v>
      </c>
    </row>
    <row r="9227" spans="51:75" x14ac:dyDescent="0.3">
      <c r="AY9227" s="12" t="e">
        <f>VLOOKUP(C9227,#REF!, 2,FALSE)</f>
        <v>#REF!</v>
      </c>
      <c r="BM9227" s="5" t="s">
        <v>14625</v>
      </c>
      <c r="BN9227" s="5" t="s">
        <v>616</v>
      </c>
      <c r="BO9227" s="5" t="s">
        <v>14626</v>
      </c>
      <c r="BU9227" s="5" t="s">
        <v>14625</v>
      </c>
      <c r="BV9227" s="5" t="s">
        <v>616</v>
      </c>
      <c r="BW9227" s="5" t="s">
        <v>14626</v>
      </c>
    </row>
    <row r="9228" spans="51:75" x14ac:dyDescent="0.3">
      <c r="AY9228" s="12" t="e">
        <f>VLOOKUP(C9228,#REF!, 2,FALSE)</f>
        <v>#REF!</v>
      </c>
      <c r="BM9228" s="5" t="s">
        <v>2537</v>
      </c>
      <c r="BN9228" s="5" t="s">
        <v>865</v>
      </c>
      <c r="BO9228" s="5" t="s">
        <v>14627</v>
      </c>
      <c r="BU9228" s="5" t="s">
        <v>2537</v>
      </c>
      <c r="BV9228" s="5" t="s">
        <v>865</v>
      </c>
      <c r="BW9228" s="5" t="s">
        <v>14627</v>
      </c>
    </row>
    <row r="9229" spans="51:75" x14ac:dyDescent="0.3">
      <c r="AY9229" s="12" t="e">
        <f>VLOOKUP(C9229,#REF!, 2,FALSE)</f>
        <v>#REF!</v>
      </c>
      <c r="BM9229" s="5" t="s">
        <v>14628</v>
      </c>
      <c r="BN9229" s="5" t="s">
        <v>3010</v>
      </c>
      <c r="BO9229" s="5" t="s">
        <v>14629</v>
      </c>
      <c r="BU9229" s="5" t="s">
        <v>14628</v>
      </c>
      <c r="BV9229" s="5" t="s">
        <v>3010</v>
      </c>
      <c r="BW9229" s="5" t="s">
        <v>14629</v>
      </c>
    </row>
    <row r="9230" spans="51:75" x14ac:dyDescent="0.3">
      <c r="AY9230" s="12" t="e">
        <f>VLOOKUP(C9230,#REF!, 2,FALSE)</f>
        <v>#REF!</v>
      </c>
      <c r="BM9230" s="5" t="s">
        <v>14630</v>
      </c>
      <c r="BN9230" s="5" t="s">
        <v>3007</v>
      </c>
      <c r="BO9230" s="5" t="s">
        <v>1404</v>
      </c>
      <c r="BU9230" s="5" t="s">
        <v>14630</v>
      </c>
      <c r="BV9230" s="5" t="s">
        <v>3007</v>
      </c>
      <c r="BW9230" s="5" t="s">
        <v>1404</v>
      </c>
    </row>
    <row r="9231" spans="51:75" x14ac:dyDescent="0.3">
      <c r="AY9231" s="12" t="e">
        <f>VLOOKUP(C9231,#REF!, 2,FALSE)</f>
        <v>#REF!</v>
      </c>
      <c r="BM9231" s="5" t="s">
        <v>14631</v>
      </c>
      <c r="BN9231" s="5" t="s">
        <v>670</v>
      </c>
      <c r="BO9231" s="5" t="s">
        <v>14632</v>
      </c>
      <c r="BU9231" s="5" t="s">
        <v>14631</v>
      </c>
      <c r="BV9231" s="5" t="s">
        <v>670</v>
      </c>
      <c r="BW9231" s="5" t="s">
        <v>14632</v>
      </c>
    </row>
    <row r="9232" spans="51:75" x14ac:dyDescent="0.3">
      <c r="AY9232" s="12" t="e">
        <f>VLOOKUP(C9232,#REF!, 2,FALSE)</f>
        <v>#REF!</v>
      </c>
      <c r="BM9232" s="5" t="s">
        <v>2538</v>
      </c>
      <c r="BN9232" s="5" t="s">
        <v>17000</v>
      </c>
      <c r="BO9232" s="5" t="s">
        <v>14633</v>
      </c>
      <c r="BU9232" s="5" t="s">
        <v>2538</v>
      </c>
      <c r="BV9232" s="5" t="s">
        <v>17000</v>
      </c>
      <c r="BW9232" s="5" t="s">
        <v>14633</v>
      </c>
    </row>
    <row r="9233" spans="51:75" x14ac:dyDescent="0.3">
      <c r="AY9233" s="12" t="e">
        <f>VLOOKUP(C9233,#REF!, 2,FALSE)</f>
        <v>#REF!</v>
      </c>
      <c r="BM9233" s="5" t="s">
        <v>14634</v>
      </c>
      <c r="BN9233" s="5" t="s">
        <v>805</v>
      </c>
      <c r="BO9233" s="5" t="s">
        <v>3073</v>
      </c>
      <c r="BU9233" s="5" t="s">
        <v>14634</v>
      </c>
      <c r="BV9233" s="5" t="s">
        <v>805</v>
      </c>
      <c r="BW9233" s="5" t="s">
        <v>3073</v>
      </c>
    </row>
    <row r="9234" spans="51:75" x14ac:dyDescent="0.3">
      <c r="AY9234" s="12" t="e">
        <f>VLOOKUP(C9234,#REF!, 2,FALSE)</f>
        <v>#REF!</v>
      </c>
      <c r="BM9234" s="5" t="s">
        <v>14635</v>
      </c>
      <c r="BN9234" s="5" t="s">
        <v>2986</v>
      </c>
      <c r="BO9234" s="5" t="s">
        <v>10979</v>
      </c>
      <c r="BU9234" s="5" t="s">
        <v>14635</v>
      </c>
      <c r="BV9234" s="5" t="s">
        <v>2986</v>
      </c>
      <c r="BW9234" s="5" t="s">
        <v>10979</v>
      </c>
    </row>
    <row r="9235" spans="51:75" x14ac:dyDescent="0.3">
      <c r="AY9235" s="12" t="e">
        <f>VLOOKUP(C9235,#REF!, 2,FALSE)</f>
        <v>#REF!</v>
      </c>
      <c r="BM9235" s="5" t="s">
        <v>14636</v>
      </c>
      <c r="BN9235" s="5" t="s">
        <v>806</v>
      </c>
      <c r="BO9235" s="5" t="s">
        <v>14637</v>
      </c>
      <c r="BU9235" s="5" t="s">
        <v>14636</v>
      </c>
      <c r="BV9235" s="5" t="s">
        <v>806</v>
      </c>
      <c r="BW9235" s="5" t="s">
        <v>14637</v>
      </c>
    </row>
    <row r="9236" spans="51:75" x14ac:dyDescent="0.3">
      <c r="AY9236" s="12" t="e">
        <f>VLOOKUP(C9236,#REF!, 2,FALSE)</f>
        <v>#REF!</v>
      </c>
      <c r="BM9236" s="5" t="s">
        <v>14638</v>
      </c>
      <c r="BN9236" s="5" t="s">
        <v>931</v>
      </c>
      <c r="BO9236" s="5" t="s">
        <v>1691</v>
      </c>
      <c r="BU9236" s="5" t="s">
        <v>14638</v>
      </c>
      <c r="BV9236" s="5" t="s">
        <v>931</v>
      </c>
      <c r="BW9236" s="5" t="s">
        <v>1691</v>
      </c>
    </row>
    <row r="9237" spans="51:75" x14ac:dyDescent="0.3">
      <c r="AY9237" s="12" t="e">
        <f>VLOOKUP(C9237,#REF!, 2,FALSE)</f>
        <v>#REF!</v>
      </c>
      <c r="BM9237" s="5" t="s">
        <v>14639</v>
      </c>
      <c r="BN9237" s="5" t="s">
        <v>17000</v>
      </c>
      <c r="BO9237" s="5" t="s">
        <v>14640</v>
      </c>
      <c r="BU9237" s="5" t="s">
        <v>14639</v>
      </c>
      <c r="BV9237" s="5" t="s">
        <v>17000</v>
      </c>
      <c r="BW9237" s="5" t="s">
        <v>14640</v>
      </c>
    </row>
    <row r="9238" spans="51:75" x14ac:dyDescent="0.3">
      <c r="AY9238" s="12" t="e">
        <f>VLOOKUP(C9238,#REF!, 2,FALSE)</f>
        <v>#REF!</v>
      </c>
      <c r="BM9238" s="5" t="s">
        <v>14641</v>
      </c>
      <c r="BN9238" s="5" t="s">
        <v>3007</v>
      </c>
      <c r="BO9238" s="5" t="s">
        <v>11729</v>
      </c>
      <c r="BU9238" s="5" t="s">
        <v>14641</v>
      </c>
      <c r="BV9238" s="5" t="s">
        <v>3007</v>
      </c>
      <c r="BW9238" s="5" t="s">
        <v>11729</v>
      </c>
    </row>
    <row r="9239" spans="51:75" x14ac:dyDescent="0.3">
      <c r="AY9239" s="12" t="e">
        <f>VLOOKUP(C9239,#REF!, 2,FALSE)</f>
        <v>#REF!</v>
      </c>
      <c r="BM9239" s="5" t="s">
        <v>14642</v>
      </c>
      <c r="BN9239" s="5" t="s">
        <v>806</v>
      </c>
      <c r="BO9239" s="5" t="s">
        <v>4212</v>
      </c>
      <c r="BU9239" s="5" t="s">
        <v>14642</v>
      </c>
      <c r="BV9239" s="5" t="s">
        <v>806</v>
      </c>
      <c r="BW9239" s="5" t="s">
        <v>4212</v>
      </c>
    </row>
    <row r="9240" spans="51:75" x14ac:dyDescent="0.3">
      <c r="AY9240" s="12" t="e">
        <f>VLOOKUP(C9240,#REF!, 2,FALSE)</f>
        <v>#REF!</v>
      </c>
      <c r="BM9240" s="5" t="s">
        <v>14643</v>
      </c>
      <c r="BN9240" s="5" t="s">
        <v>3210</v>
      </c>
      <c r="BO9240" s="5" t="s">
        <v>773</v>
      </c>
      <c r="BU9240" s="5" t="s">
        <v>14643</v>
      </c>
      <c r="BV9240" s="5" t="s">
        <v>3210</v>
      </c>
      <c r="BW9240" s="5" t="s">
        <v>773</v>
      </c>
    </row>
    <row r="9241" spans="51:75" x14ac:dyDescent="0.3">
      <c r="AY9241" s="12" t="e">
        <f>VLOOKUP(C9241,#REF!, 2,FALSE)</f>
        <v>#REF!</v>
      </c>
      <c r="BM9241" s="5" t="s">
        <v>14644</v>
      </c>
      <c r="BN9241" s="5" t="s">
        <v>666</v>
      </c>
      <c r="BO9241" s="5" t="s">
        <v>14645</v>
      </c>
      <c r="BU9241" s="5" t="s">
        <v>14644</v>
      </c>
      <c r="BV9241" s="5" t="s">
        <v>666</v>
      </c>
      <c r="BW9241" s="5" t="s">
        <v>14645</v>
      </c>
    </row>
    <row r="9242" spans="51:75" x14ac:dyDescent="0.3">
      <c r="AY9242" s="12" t="e">
        <f>VLOOKUP(C9242,#REF!, 2,FALSE)</f>
        <v>#REF!</v>
      </c>
      <c r="BM9242" s="5" t="s">
        <v>14646</v>
      </c>
      <c r="BN9242" s="5" t="s">
        <v>3007</v>
      </c>
      <c r="BO9242" s="5" t="s">
        <v>2931</v>
      </c>
      <c r="BU9242" s="5" t="s">
        <v>14646</v>
      </c>
      <c r="BV9242" s="5" t="s">
        <v>3007</v>
      </c>
      <c r="BW9242" s="5" t="s">
        <v>2931</v>
      </c>
    </row>
    <row r="9243" spans="51:75" x14ac:dyDescent="0.3">
      <c r="AY9243" s="12" t="e">
        <f>VLOOKUP(C9243,#REF!, 2,FALSE)</f>
        <v>#REF!</v>
      </c>
      <c r="BM9243" s="5" t="s">
        <v>14647</v>
      </c>
      <c r="BN9243" s="5" t="s">
        <v>739</v>
      </c>
      <c r="BO9243" s="5" t="s">
        <v>4236</v>
      </c>
      <c r="BU9243" s="5" t="s">
        <v>14647</v>
      </c>
      <c r="BV9243" s="5" t="s">
        <v>739</v>
      </c>
      <c r="BW9243" s="5" t="s">
        <v>4236</v>
      </c>
    </row>
    <row r="9244" spans="51:75" x14ac:dyDescent="0.3">
      <c r="AY9244" s="12" t="e">
        <f>VLOOKUP(C9244,#REF!, 2,FALSE)</f>
        <v>#REF!</v>
      </c>
      <c r="BM9244" s="5" t="s">
        <v>14648</v>
      </c>
      <c r="BN9244" s="5" t="s">
        <v>17000</v>
      </c>
      <c r="BO9244" s="5" t="s">
        <v>8065</v>
      </c>
      <c r="BU9244" s="5" t="s">
        <v>14648</v>
      </c>
      <c r="BV9244" s="5" t="s">
        <v>17000</v>
      </c>
      <c r="BW9244" s="5" t="s">
        <v>8065</v>
      </c>
    </row>
    <row r="9245" spans="51:75" x14ac:dyDescent="0.3">
      <c r="AY9245" s="12" t="e">
        <f>VLOOKUP(C9245,#REF!, 2,FALSE)</f>
        <v>#REF!</v>
      </c>
      <c r="BM9245" s="5" t="s">
        <v>14649</v>
      </c>
      <c r="BN9245" s="5" t="s">
        <v>17000</v>
      </c>
      <c r="BO9245" s="5" t="s">
        <v>3904</v>
      </c>
      <c r="BU9245" s="5" t="s">
        <v>14649</v>
      </c>
      <c r="BV9245" s="5" t="s">
        <v>17000</v>
      </c>
      <c r="BW9245" s="5" t="s">
        <v>3904</v>
      </c>
    </row>
    <row r="9246" spans="51:75" x14ac:dyDescent="0.3">
      <c r="AY9246" s="12" t="e">
        <f>VLOOKUP(C9246,#REF!, 2,FALSE)</f>
        <v>#REF!</v>
      </c>
      <c r="BM9246" s="5" t="s">
        <v>14650</v>
      </c>
      <c r="BN9246" s="5" t="s">
        <v>3010</v>
      </c>
      <c r="BO9246" s="5" t="s">
        <v>4396</v>
      </c>
      <c r="BU9246" s="5" t="s">
        <v>14650</v>
      </c>
      <c r="BV9246" s="5" t="s">
        <v>3010</v>
      </c>
      <c r="BW9246" s="5" t="s">
        <v>4396</v>
      </c>
    </row>
    <row r="9247" spans="51:75" x14ac:dyDescent="0.3">
      <c r="AY9247" s="12" t="e">
        <f>VLOOKUP(C9247,#REF!, 2,FALSE)</f>
        <v>#REF!</v>
      </c>
      <c r="BM9247" s="5" t="s">
        <v>2539</v>
      </c>
      <c r="BN9247" s="5" t="s">
        <v>865</v>
      </c>
      <c r="BO9247" s="5" t="s">
        <v>14651</v>
      </c>
      <c r="BU9247" s="5" t="s">
        <v>2539</v>
      </c>
      <c r="BV9247" s="5" t="s">
        <v>865</v>
      </c>
      <c r="BW9247" s="5" t="s">
        <v>14651</v>
      </c>
    </row>
    <row r="9248" spans="51:75" x14ac:dyDescent="0.3">
      <c r="AY9248" s="12" t="e">
        <f>VLOOKUP(C9248,#REF!, 2,FALSE)</f>
        <v>#REF!</v>
      </c>
      <c r="BM9248" s="5" t="s">
        <v>14652</v>
      </c>
      <c r="BN9248" s="5" t="s">
        <v>926</v>
      </c>
      <c r="BO9248" s="5" t="s">
        <v>6446</v>
      </c>
      <c r="BU9248" s="5" t="s">
        <v>14652</v>
      </c>
      <c r="BV9248" s="5" t="s">
        <v>926</v>
      </c>
      <c r="BW9248" s="5" t="s">
        <v>6446</v>
      </c>
    </row>
    <row r="9249" spans="51:75" x14ac:dyDescent="0.3">
      <c r="AY9249" s="12" t="e">
        <f>VLOOKUP(C9249,#REF!, 2,FALSE)</f>
        <v>#REF!</v>
      </c>
      <c r="BM9249" s="5" t="s">
        <v>14653</v>
      </c>
      <c r="BN9249" s="5" t="s">
        <v>3007</v>
      </c>
      <c r="BO9249" s="5" t="s">
        <v>14654</v>
      </c>
      <c r="BU9249" s="5" t="s">
        <v>14653</v>
      </c>
      <c r="BV9249" s="5" t="s">
        <v>3007</v>
      </c>
      <c r="BW9249" s="5" t="s">
        <v>14654</v>
      </c>
    </row>
    <row r="9250" spans="51:75" x14ac:dyDescent="0.3">
      <c r="AY9250" s="12" t="e">
        <f>VLOOKUP(C9250,#REF!, 2,FALSE)</f>
        <v>#REF!</v>
      </c>
      <c r="BM9250" s="5" t="s">
        <v>2540</v>
      </c>
      <c r="BN9250" s="5" t="s">
        <v>865</v>
      </c>
      <c r="BO9250" s="5" t="s">
        <v>4817</v>
      </c>
      <c r="BU9250" s="5" t="s">
        <v>2540</v>
      </c>
      <c r="BV9250" s="5" t="s">
        <v>865</v>
      </c>
      <c r="BW9250" s="5" t="s">
        <v>4817</v>
      </c>
    </row>
    <row r="9251" spans="51:75" x14ac:dyDescent="0.3">
      <c r="AY9251" s="12" t="e">
        <f>VLOOKUP(C9251,#REF!, 2,FALSE)</f>
        <v>#REF!</v>
      </c>
      <c r="BM9251" s="5" t="s">
        <v>14655</v>
      </c>
      <c r="BN9251" s="5" t="s">
        <v>3007</v>
      </c>
      <c r="BO9251" s="5" t="s">
        <v>1020</v>
      </c>
      <c r="BU9251" s="5" t="s">
        <v>14655</v>
      </c>
      <c r="BV9251" s="5" t="s">
        <v>3007</v>
      </c>
      <c r="BW9251" s="5" t="s">
        <v>1020</v>
      </c>
    </row>
    <row r="9252" spans="51:75" x14ac:dyDescent="0.3">
      <c r="AY9252" s="12" t="e">
        <f>VLOOKUP(C9252,#REF!, 2,FALSE)</f>
        <v>#REF!</v>
      </c>
      <c r="BM9252" s="5" t="s">
        <v>14656</v>
      </c>
      <c r="BN9252" s="5" t="s">
        <v>3261</v>
      </c>
      <c r="BO9252" s="5" t="s">
        <v>3505</v>
      </c>
      <c r="BU9252" s="5" t="s">
        <v>14656</v>
      </c>
      <c r="BV9252" s="5" t="s">
        <v>3261</v>
      </c>
      <c r="BW9252" s="5" t="s">
        <v>3505</v>
      </c>
    </row>
    <row r="9253" spans="51:75" x14ac:dyDescent="0.3">
      <c r="AY9253" s="12" t="e">
        <f>VLOOKUP(C9253,#REF!, 2,FALSE)</f>
        <v>#REF!</v>
      </c>
      <c r="BM9253" s="5" t="s">
        <v>2541</v>
      </c>
      <c r="BN9253" s="5" t="s">
        <v>3261</v>
      </c>
      <c r="BO9253" s="5" t="s">
        <v>12315</v>
      </c>
      <c r="BU9253" s="5" t="s">
        <v>2541</v>
      </c>
      <c r="BV9253" s="5" t="s">
        <v>3261</v>
      </c>
      <c r="BW9253" s="5" t="s">
        <v>12315</v>
      </c>
    </row>
    <row r="9254" spans="51:75" x14ac:dyDescent="0.3">
      <c r="AY9254" s="12" t="e">
        <f>VLOOKUP(C9254,#REF!, 2,FALSE)</f>
        <v>#REF!</v>
      </c>
      <c r="BM9254" s="5" t="s">
        <v>14657</v>
      </c>
      <c r="BN9254" s="5" t="s">
        <v>929</v>
      </c>
      <c r="BO9254" s="5" t="s">
        <v>2986</v>
      </c>
      <c r="BU9254" s="5" t="s">
        <v>14657</v>
      </c>
      <c r="BV9254" s="5" t="s">
        <v>929</v>
      </c>
      <c r="BW9254" s="5" t="s">
        <v>2986</v>
      </c>
    </row>
    <row r="9255" spans="51:75" x14ac:dyDescent="0.3">
      <c r="AY9255" s="12" t="e">
        <f>VLOOKUP(C9255,#REF!, 2,FALSE)</f>
        <v>#REF!</v>
      </c>
      <c r="BM9255" s="5" t="s">
        <v>14658</v>
      </c>
      <c r="BN9255" s="5" t="s">
        <v>1270</v>
      </c>
      <c r="BO9255" s="5" t="s">
        <v>2986</v>
      </c>
      <c r="BU9255" s="5" t="s">
        <v>14658</v>
      </c>
      <c r="BV9255" s="5" t="s">
        <v>1270</v>
      </c>
      <c r="BW9255" s="5" t="s">
        <v>2986</v>
      </c>
    </row>
    <row r="9256" spans="51:75" x14ac:dyDescent="0.3">
      <c r="AY9256" s="12" t="e">
        <f>VLOOKUP(C9256,#REF!, 2,FALSE)</f>
        <v>#REF!</v>
      </c>
      <c r="BM9256" s="5" t="s">
        <v>14659</v>
      </c>
      <c r="BN9256" s="5" t="s">
        <v>2986</v>
      </c>
      <c r="BO9256" s="5" t="s">
        <v>2986</v>
      </c>
      <c r="BU9256" s="5" t="s">
        <v>14659</v>
      </c>
      <c r="BV9256" s="5" t="s">
        <v>2986</v>
      </c>
      <c r="BW9256" s="5" t="s">
        <v>2986</v>
      </c>
    </row>
    <row r="9257" spans="51:75" x14ac:dyDescent="0.3">
      <c r="AY9257" s="12" t="e">
        <f>VLOOKUP(C9257,#REF!, 2,FALSE)</f>
        <v>#REF!</v>
      </c>
      <c r="BM9257" s="5" t="s">
        <v>14660</v>
      </c>
      <c r="BN9257" s="5" t="s">
        <v>1345</v>
      </c>
      <c r="BO9257" s="5" t="s">
        <v>14661</v>
      </c>
      <c r="BU9257" s="5" t="s">
        <v>14660</v>
      </c>
      <c r="BV9257" s="5" t="s">
        <v>1345</v>
      </c>
      <c r="BW9257" s="5" t="s">
        <v>14661</v>
      </c>
    </row>
    <row r="9258" spans="51:75" x14ac:dyDescent="0.3">
      <c r="AY9258" s="12" t="e">
        <f>VLOOKUP(C9258,#REF!, 2,FALSE)</f>
        <v>#REF!</v>
      </c>
      <c r="BM9258" s="5" t="s">
        <v>14662</v>
      </c>
      <c r="BN9258" s="5" t="s">
        <v>786</v>
      </c>
      <c r="BO9258" s="5" t="s">
        <v>5362</v>
      </c>
      <c r="BU9258" s="5" t="s">
        <v>14662</v>
      </c>
      <c r="BV9258" s="5" t="s">
        <v>786</v>
      </c>
      <c r="BW9258" s="5" t="s">
        <v>5362</v>
      </c>
    </row>
    <row r="9259" spans="51:75" x14ac:dyDescent="0.3">
      <c r="AY9259" s="12" t="e">
        <f>VLOOKUP(C9259,#REF!, 2,FALSE)</f>
        <v>#REF!</v>
      </c>
      <c r="BM9259" s="5" t="s">
        <v>14663</v>
      </c>
      <c r="BN9259" s="5" t="s">
        <v>855</v>
      </c>
      <c r="BO9259" s="5" t="s">
        <v>14664</v>
      </c>
      <c r="BU9259" s="5" t="s">
        <v>14663</v>
      </c>
      <c r="BV9259" s="5" t="s">
        <v>855</v>
      </c>
      <c r="BW9259" s="5" t="s">
        <v>14664</v>
      </c>
    </row>
    <row r="9260" spans="51:75" x14ac:dyDescent="0.3">
      <c r="AY9260" s="12" t="e">
        <f>VLOOKUP(C9260,#REF!, 2,FALSE)</f>
        <v>#REF!</v>
      </c>
      <c r="BM9260" s="5" t="s">
        <v>14665</v>
      </c>
      <c r="BN9260" s="5" t="s">
        <v>1272</v>
      </c>
      <c r="BO9260" s="5" t="s">
        <v>1059</v>
      </c>
      <c r="BU9260" s="5" t="s">
        <v>14665</v>
      </c>
      <c r="BV9260" s="5" t="s">
        <v>1272</v>
      </c>
      <c r="BW9260" s="5" t="s">
        <v>1059</v>
      </c>
    </row>
    <row r="9261" spans="51:75" x14ac:dyDescent="0.3">
      <c r="AY9261" s="12" t="e">
        <f>VLOOKUP(C9261,#REF!, 2,FALSE)</f>
        <v>#REF!</v>
      </c>
      <c r="BM9261" s="5" t="s">
        <v>2542</v>
      </c>
      <c r="BN9261" s="5" t="s">
        <v>1016</v>
      </c>
      <c r="BO9261" s="5" t="s">
        <v>14666</v>
      </c>
      <c r="BU9261" s="5" t="s">
        <v>2542</v>
      </c>
      <c r="BV9261" s="5" t="s">
        <v>1016</v>
      </c>
      <c r="BW9261" s="5" t="s">
        <v>14666</v>
      </c>
    </row>
    <row r="9262" spans="51:75" x14ac:dyDescent="0.3">
      <c r="AY9262" s="12" t="e">
        <f>VLOOKUP(C9262,#REF!, 2,FALSE)</f>
        <v>#REF!</v>
      </c>
      <c r="BM9262" s="5" t="s">
        <v>14667</v>
      </c>
      <c r="BN9262" s="5" t="s">
        <v>3050</v>
      </c>
      <c r="BO9262" s="5" t="s">
        <v>14668</v>
      </c>
      <c r="BU9262" s="5" t="s">
        <v>14667</v>
      </c>
      <c r="BV9262" s="5" t="s">
        <v>3050</v>
      </c>
      <c r="BW9262" s="5" t="s">
        <v>14668</v>
      </c>
    </row>
    <row r="9263" spans="51:75" x14ac:dyDescent="0.3">
      <c r="AY9263" s="12" t="e">
        <f>VLOOKUP(C9263,#REF!, 2,FALSE)</f>
        <v>#REF!</v>
      </c>
      <c r="BM9263" s="5" t="s">
        <v>14669</v>
      </c>
      <c r="BN9263" s="5" t="s">
        <v>1345</v>
      </c>
      <c r="BO9263" s="5" t="s">
        <v>3798</v>
      </c>
      <c r="BU9263" s="5" t="s">
        <v>14669</v>
      </c>
      <c r="BV9263" s="5" t="s">
        <v>1345</v>
      </c>
      <c r="BW9263" s="5" t="s">
        <v>3798</v>
      </c>
    </row>
    <row r="9264" spans="51:75" x14ac:dyDescent="0.3">
      <c r="AY9264" s="12" t="e">
        <f>VLOOKUP(C9264,#REF!, 2,FALSE)</f>
        <v>#REF!</v>
      </c>
      <c r="BM9264" s="5" t="s">
        <v>14670</v>
      </c>
      <c r="BN9264" s="5" t="s">
        <v>1270</v>
      </c>
      <c r="BO9264" s="5" t="s">
        <v>14671</v>
      </c>
      <c r="BU9264" s="5" t="s">
        <v>14670</v>
      </c>
      <c r="BV9264" s="5" t="s">
        <v>1270</v>
      </c>
      <c r="BW9264" s="5" t="s">
        <v>14671</v>
      </c>
    </row>
    <row r="9265" spans="51:75" x14ac:dyDescent="0.3">
      <c r="AY9265" s="12" t="e">
        <f>VLOOKUP(C9265,#REF!, 2,FALSE)</f>
        <v>#REF!</v>
      </c>
      <c r="BM9265" s="5" t="s">
        <v>14673</v>
      </c>
      <c r="BN9265" s="5" t="s">
        <v>926</v>
      </c>
      <c r="BO9265" s="5" t="s">
        <v>6631</v>
      </c>
      <c r="BU9265" s="5" t="s">
        <v>14673</v>
      </c>
      <c r="BV9265" s="5" t="s">
        <v>926</v>
      </c>
      <c r="BW9265" s="5" t="s">
        <v>6631</v>
      </c>
    </row>
    <row r="9266" spans="51:75" x14ac:dyDescent="0.3">
      <c r="AY9266" s="12" t="e">
        <f>VLOOKUP(C9266,#REF!, 2,FALSE)</f>
        <v>#REF!</v>
      </c>
      <c r="BM9266" s="5" t="s">
        <v>14674</v>
      </c>
      <c r="BN9266" s="5" t="s">
        <v>786</v>
      </c>
      <c r="BO9266" s="5" t="s">
        <v>14675</v>
      </c>
      <c r="BU9266" s="5" t="s">
        <v>14674</v>
      </c>
      <c r="BV9266" s="5" t="s">
        <v>786</v>
      </c>
      <c r="BW9266" s="5" t="s">
        <v>14675</v>
      </c>
    </row>
    <row r="9267" spans="51:75" x14ac:dyDescent="0.3">
      <c r="AY9267" s="12" t="e">
        <f>VLOOKUP(C9267,#REF!, 2,FALSE)</f>
        <v>#REF!</v>
      </c>
      <c r="BM9267" s="5" t="s">
        <v>14676</v>
      </c>
      <c r="BN9267" s="5" t="s">
        <v>1016</v>
      </c>
      <c r="BO9267" s="5" t="s">
        <v>930</v>
      </c>
      <c r="BU9267" s="5" t="s">
        <v>14676</v>
      </c>
      <c r="BV9267" s="5" t="s">
        <v>1016</v>
      </c>
      <c r="BW9267" s="5" t="s">
        <v>930</v>
      </c>
    </row>
    <row r="9268" spans="51:75" x14ac:dyDescent="0.3">
      <c r="AY9268" s="12" t="e">
        <f>VLOOKUP(C9268,#REF!, 2,FALSE)</f>
        <v>#REF!</v>
      </c>
      <c r="BM9268" s="5" t="s">
        <v>14678</v>
      </c>
      <c r="BN9268" s="5" t="s">
        <v>619</v>
      </c>
      <c r="BO9268" s="5" t="s">
        <v>11854</v>
      </c>
      <c r="BU9268" s="5" t="s">
        <v>14678</v>
      </c>
      <c r="BV9268" s="5" t="s">
        <v>619</v>
      </c>
      <c r="BW9268" s="5" t="s">
        <v>11854</v>
      </c>
    </row>
    <row r="9269" spans="51:75" x14ac:dyDescent="0.3">
      <c r="AY9269" s="12" t="e">
        <f>VLOOKUP(C9269,#REF!, 2,FALSE)</f>
        <v>#REF!</v>
      </c>
      <c r="BM9269" s="5" t="s">
        <v>14679</v>
      </c>
      <c r="BN9269" s="5" t="s">
        <v>615</v>
      </c>
      <c r="BO9269" s="5" t="s">
        <v>3096</v>
      </c>
      <c r="BU9269" s="5" t="s">
        <v>14679</v>
      </c>
      <c r="BV9269" s="5" t="s">
        <v>615</v>
      </c>
      <c r="BW9269" s="5" t="s">
        <v>3096</v>
      </c>
    </row>
    <row r="9270" spans="51:75" x14ac:dyDescent="0.3">
      <c r="AY9270" s="12" t="e">
        <f>VLOOKUP(C9270,#REF!, 2,FALSE)</f>
        <v>#REF!</v>
      </c>
      <c r="BM9270" s="5" t="s">
        <v>2543</v>
      </c>
      <c r="BN9270" s="5" t="s">
        <v>931</v>
      </c>
      <c r="BO9270" s="5" t="s">
        <v>14680</v>
      </c>
      <c r="BU9270" s="5" t="s">
        <v>2543</v>
      </c>
      <c r="BV9270" s="5" t="s">
        <v>931</v>
      </c>
      <c r="BW9270" s="5" t="s">
        <v>14680</v>
      </c>
    </row>
    <row r="9271" spans="51:75" x14ac:dyDescent="0.3">
      <c r="AY9271" s="12" t="e">
        <f>VLOOKUP(C9271,#REF!, 2,FALSE)</f>
        <v>#REF!</v>
      </c>
      <c r="BM9271" s="5" t="s">
        <v>14682</v>
      </c>
      <c r="BN9271" s="5" t="s">
        <v>640</v>
      </c>
      <c r="BO9271" s="5" t="s">
        <v>1333</v>
      </c>
      <c r="BU9271" s="5" t="s">
        <v>14682</v>
      </c>
      <c r="BV9271" s="5" t="s">
        <v>640</v>
      </c>
      <c r="BW9271" s="5" t="s">
        <v>1333</v>
      </c>
    </row>
    <row r="9272" spans="51:75" x14ac:dyDescent="0.3">
      <c r="AY9272" s="12" t="e">
        <f>VLOOKUP(C9272,#REF!, 2,FALSE)</f>
        <v>#REF!</v>
      </c>
      <c r="BM9272" s="5" t="s">
        <v>14683</v>
      </c>
      <c r="BN9272" s="5" t="s">
        <v>670</v>
      </c>
      <c r="BO9272" s="5" t="s">
        <v>1333</v>
      </c>
      <c r="BU9272" s="5" t="s">
        <v>14683</v>
      </c>
      <c r="BV9272" s="5" t="s">
        <v>670</v>
      </c>
      <c r="BW9272" s="5" t="s">
        <v>1333</v>
      </c>
    </row>
    <row r="9273" spans="51:75" x14ac:dyDescent="0.3">
      <c r="AY9273" s="12" t="e">
        <f>VLOOKUP(C9273,#REF!, 2,FALSE)</f>
        <v>#REF!</v>
      </c>
      <c r="BM9273" s="5" t="s">
        <v>14684</v>
      </c>
      <c r="BN9273" s="5" t="s">
        <v>621</v>
      </c>
      <c r="BO9273" s="5" t="s">
        <v>1911</v>
      </c>
      <c r="BU9273" s="5" t="s">
        <v>14684</v>
      </c>
      <c r="BV9273" s="5" t="s">
        <v>621</v>
      </c>
      <c r="BW9273" s="5" t="s">
        <v>1911</v>
      </c>
    </row>
    <row r="9274" spans="51:75" x14ac:dyDescent="0.3">
      <c r="AY9274" s="12" t="e">
        <f>VLOOKUP(C9274,#REF!, 2,FALSE)</f>
        <v>#REF!</v>
      </c>
      <c r="BM9274" s="5" t="s">
        <v>14685</v>
      </c>
      <c r="BN9274" s="5" t="s">
        <v>621</v>
      </c>
      <c r="BO9274" s="5" t="s">
        <v>712</v>
      </c>
      <c r="BU9274" s="5" t="s">
        <v>14685</v>
      </c>
      <c r="BV9274" s="5" t="s">
        <v>621</v>
      </c>
      <c r="BW9274" s="5" t="s">
        <v>712</v>
      </c>
    </row>
    <row r="9275" spans="51:75" x14ac:dyDescent="0.3">
      <c r="AY9275" s="12" t="e">
        <f>VLOOKUP(C9275,#REF!, 2,FALSE)</f>
        <v>#REF!</v>
      </c>
      <c r="BM9275" s="5" t="s">
        <v>227</v>
      </c>
      <c r="BN9275" s="5" t="s">
        <v>666</v>
      </c>
      <c r="BO9275" s="5" t="s">
        <v>3910</v>
      </c>
      <c r="BU9275" s="5" t="s">
        <v>227</v>
      </c>
      <c r="BV9275" s="5" t="s">
        <v>666</v>
      </c>
      <c r="BW9275" s="5" t="s">
        <v>3910</v>
      </c>
    </row>
    <row r="9276" spans="51:75" x14ac:dyDescent="0.3">
      <c r="AY9276" s="12" t="e">
        <f>VLOOKUP(C9276,#REF!, 2,FALSE)</f>
        <v>#REF!</v>
      </c>
      <c r="BM9276" s="5" t="s">
        <v>243</v>
      </c>
      <c r="BN9276" s="5" t="s">
        <v>669</v>
      </c>
      <c r="BO9276" s="5" t="s">
        <v>7874</v>
      </c>
      <c r="BU9276" s="5" t="s">
        <v>243</v>
      </c>
      <c r="BV9276" s="5" t="s">
        <v>669</v>
      </c>
      <c r="BW9276" s="5" t="s">
        <v>7874</v>
      </c>
    </row>
    <row r="9277" spans="51:75" x14ac:dyDescent="0.3">
      <c r="AY9277" s="12" t="e">
        <f>VLOOKUP(C9277,#REF!, 2,FALSE)</f>
        <v>#REF!</v>
      </c>
      <c r="BM9277" s="5" t="s">
        <v>240</v>
      </c>
      <c r="BN9277" s="5" t="s">
        <v>739</v>
      </c>
      <c r="BO9277" s="5" t="s">
        <v>2377</v>
      </c>
      <c r="BU9277" s="5" t="s">
        <v>240</v>
      </c>
      <c r="BV9277" s="5" t="s">
        <v>739</v>
      </c>
      <c r="BW9277" s="5" t="s">
        <v>2377</v>
      </c>
    </row>
    <row r="9278" spans="51:75" x14ac:dyDescent="0.3">
      <c r="AY9278" s="12" t="e">
        <f>VLOOKUP(C9278,#REF!, 2,FALSE)</f>
        <v>#REF!</v>
      </c>
      <c r="BM9278" s="5" t="s">
        <v>2544</v>
      </c>
      <c r="BN9278" s="5" t="s">
        <v>1016</v>
      </c>
      <c r="BO9278" s="5" t="s">
        <v>850</v>
      </c>
      <c r="BU9278" s="5" t="s">
        <v>2544</v>
      </c>
      <c r="BV9278" s="5" t="s">
        <v>1016</v>
      </c>
      <c r="BW9278" s="5" t="s">
        <v>850</v>
      </c>
    </row>
    <row r="9279" spans="51:75" x14ac:dyDescent="0.3">
      <c r="AY9279" s="12" t="e">
        <f>VLOOKUP(C9279,#REF!, 2,FALSE)</f>
        <v>#REF!</v>
      </c>
      <c r="BM9279" s="5" t="s">
        <v>14686</v>
      </c>
      <c r="BN9279" s="5" t="s">
        <v>739</v>
      </c>
      <c r="BO9279" s="5" t="s">
        <v>850</v>
      </c>
      <c r="BU9279" s="5" t="s">
        <v>14686</v>
      </c>
      <c r="BV9279" s="5" t="s">
        <v>739</v>
      </c>
      <c r="BW9279" s="5" t="s">
        <v>850</v>
      </c>
    </row>
    <row r="9280" spans="51:75" x14ac:dyDescent="0.3">
      <c r="AY9280" s="12" t="e">
        <f>VLOOKUP(C9280,#REF!, 2,FALSE)</f>
        <v>#REF!</v>
      </c>
      <c r="BM9280" s="5" t="s">
        <v>14687</v>
      </c>
      <c r="BN9280" s="5" t="s">
        <v>623</v>
      </c>
      <c r="BO9280" s="5" t="s">
        <v>9438</v>
      </c>
      <c r="BU9280" s="5" t="s">
        <v>14687</v>
      </c>
      <c r="BV9280" s="5" t="s">
        <v>623</v>
      </c>
      <c r="BW9280" s="5" t="s">
        <v>9438</v>
      </c>
    </row>
    <row r="9281" spans="51:75" x14ac:dyDescent="0.3">
      <c r="AY9281" s="12" t="e">
        <f>VLOOKUP(C9281,#REF!, 2,FALSE)</f>
        <v>#REF!</v>
      </c>
      <c r="BM9281" s="5" t="s">
        <v>14688</v>
      </c>
      <c r="BN9281" s="5" t="s">
        <v>664</v>
      </c>
      <c r="BO9281" s="5" t="s">
        <v>2934</v>
      </c>
      <c r="BU9281" s="5" t="s">
        <v>14688</v>
      </c>
      <c r="BV9281" s="5" t="s">
        <v>664</v>
      </c>
      <c r="BW9281" s="5" t="s">
        <v>2934</v>
      </c>
    </row>
    <row r="9282" spans="51:75" x14ac:dyDescent="0.3">
      <c r="AY9282" s="12" t="e">
        <f>VLOOKUP(C9282,#REF!, 2,FALSE)</f>
        <v>#REF!</v>
      </c>
      <c r="BM9282" s="5" t="s">
        <v>14689</v>
      </c>
      <c r="BN9282" s="5" t="s">
        <v>844</v>
      </c>
      <c r="BO9282" s="5" t="s">
        <v>14690</v>
      </c>
      <c r="BU9282" s="5" t="s">
        <v>14689</v>
      </c>
      <c r="BV9282" s="5" t="s">
        <v>844</v>
      </c>
      <c r="BW9282" s="5" t="s">
        <v>14690</v>
      </c>
    </row>
    <row r="9283" spans="51:75" x14ac:dyDescent="0.3">
      <c r="AY9283" s="12" t="e">
        <f>VLOOKUP(C9283,#REF!, 2,FALSE)</f>
        <v>#REF!</v>
      </c>
      <c r="BM9283" s="5" t="s">
        <v>14691</v>
      </c>
      <c r="BN9283" s="5" t="s">
        <v>1016</v>
      </c>
      <c r="BO9283" s="5" t="s">
        <v>4362</v>
      </c>
      <c r="BU9283" s="5" t="s">
        <v>14691</v>
      </c>
      <c r="BV9283" s="5" t="s">
        <v>1016</v>
      </c>
      <c r="BW9283" s="5" t="s">
        <v>4362</v>
      </c>
    </row>
    <row r="9284" spans="51:75" x14ac:dyDescent="0.3">
      <c r="AY9284" s="12" t="e">
        <f>VLOOKUP(C9284,#REF!, 2,FALSE)</f>
        <v>#REF!</v>
      </c>
      <c r="BM9284" s="5" t="s">
        <v>2558</v>
      </c>
      <c r="BN9284" s="5" t="s">
        <v>706</v>
      </c>
      <c r="BO9284" s="5" t="s">
        <v>14692</v>
      </c>
      <c r="BU9284" s="5" t="s">
        <v>2558</v>
      </c>
      <c r="BV9284" s="5" t="s">
        <v>706</v>
      </c>
      <c r="BW9284" s="5" t="s">
        <v>14692</v>
      </c>
    </row>
    <row r="9285" spans="51:75" x14ac:dyDescent="0.3">
      <c r="AY9285" s="12" t="e">
        <f>VLOOKUP(C9285,#REF!, 2,FALSE)</f>
        <v>#REF!</v>
      </c>
      <c r="BM9285" s="5" t="s">
        <v>2559</v>
      </c>
      <c r="BN9285" s="5" t="s">
        <v>929</v>
      </c>
      <c r="BO9285" s="5" t="s">
        <v>4362</v>
      </c>
      <c r="BU9285" s="5" t="s">
        <v>2559</v>
      </c>
      <c r="BV9285" s="5" t="s">
        <v>929</v>
      </c>
      <c r="BW9285" s="5" t="s">
        <v>4362</v>
      </c>
    </row>
    <row r="9286" spans="51:75" x14ac:dyDescent="0.3">
      <c r="AY9286" s="12" t="e">
        <f>VLOOKUP(C9286,#REF!, 2,FALSE)</f>
        <v>#REF!</v>
      </c>
      <c r="BM9286" s="5" t="s">
        <v>14693</v>
      </c>
      <c r="BN9286" s="5" t="s">
        <v>623</v>
      </c>
      <c r="BO9286" s="5" t="s">
        <v>4593</v>
      </c>
      <c r="BU9286" s="5" t="s">
        <v>14693</v>
      </c>
      <c r="BV9286" s="5" t="s">
        <v>623</v>
      </c>
      <c r="BW9286" s="5" t="s">
        <v>4593</v>
      </c>
    </row>
    <row r="9287" spans="51:75" x14ac:dyDescent="0.3">
      <c r="AY9287" s="12" t="e">
        <f>VLOOKUP(C9287,#REF!, 2,FALSE)</f>
        <v>#REF!</v>
      </c>
      <c r="BM9287" s="5" t="s">
        <v>233</v>
      </c>
      <c r="BN9287" s="5" t="s">
        <v>783</v>
      </c>
      <c r="BO9287" s="5" t="s">
        <v>14694</v>
      </c>
      <c r="BU9287" s="5" t="s">
        <v>233</v>
      </c>
      <c r="BV9287" s="5" t="s">
        <v>783</v>
      </c>
      <c r="BW9287" s="5" t="s">
        <v>14694</v>
      </c>
    </row>
    <row r="9288" spans="51:75" x14ac:dyDescent="0.3">
      <c r="AY9288" s="12" t="e">
        <f>VLOOKUP(C9288,#REF!, 2,FALSE)</f>
        <v>#REF!</v>
      </c>
      <c r="BM9288" s="5" t="s">
        <v>14695</v>
      </c>
      <c r="BN9288" s="5" t="s">
        <v>778</v>
      </c>
      <c r="BO9288" s="5" t="s">
        <v>14696</v>
      </c>
      <c r="BU9288" s="5" t="s">
        <v>14695</v>
      </c>
      <c r="BV9288" s="5" t="s">
        <v>778</v>
      </c>
      <c r="BW9288" s="5" t="s">
        <v>14696</v>
      </c>
    </row>
    <row r="9289" spans="51:75" x14ac:dyDescent="0.3">
      <c r="AY9289" s="12" t="e">
        <f>VLOOKUP(C9289,#REF!, 2,FALSE)</f>
        <v>#REF!</v>
      </c>
      <c r="BM9289" s="5" t="s">
        <v>14697</v>
      </c>
      <c r="BN9289" s="5" t="s">
        <v>778</v>
      </c>
      <c r="BO9289" s="5" t="s">
        <v>2194</v>
      </c>
      <c r="BU9289" s="5" t="s">
        <v>14697</v>
      </c>
      <c r="BV9289" s="5" t="s">
        <v>778</v>
      </c>
      <c r="BW9289" s="5" t="s">
        <v>2194</v>
      </c>
    </row>
    <row r="9290" spans="51:75" x14ac:dyDescent="0.3">
      <c r="AY9290" s="12" t="e">
        <f>VLOOKUP(C9290,#REF!, 2,FALSE)</f>
        <v>#REF!</v>
      </c>
      <c r="BM9290" s="5" t="s">
        <v>14698</v>
      </c>
      <c r="BN9290" s="5" t="s">
        <v>778</v>
      </c>
      <c r="BO9290" s="5" t="s">
        <v>14699</v>
      </c>
      <c r="BU9290" s="5" t="s">
        <v>14698</v>
      </c>
      <c r="BV9290" s="5" t="s">
        <v>778</v>
      </c>
      <c r="BW9290" s="5" t="s">
        <v>14699</v>
      </c>
    </row>
    <row r="9291" spans="51:75" x14ac:dyDescent="0.3">
      <c r="AY9291" s="12" t="e">
        <f>VLOOKUP(C9291,#REF!, 2,FALSE)</f>
        <v>#REF!</v>
      </c>
      <c r="BM9291" s="5" t="s">
        <v>14700</v>
      </c>
      <c r="BN9291" s="5" t="s">
        <v>806</v>
      </c>
      <c r="BO9291" s="5" t="s">
        <v>9749</v>
      </c>
      <c r="BU9291" s="5" t="s">
        <v>14700</v>
      </c>
      <c r="BV9291" s="5" t="s">
        <v>806</v>
      </c>
      <c r="BW9291" s="5" t="s">
        <v>9749</v>
      </c>
    </row>
    <row r="9292" spans="51:75" x14ac:dyDescent="0.3">
      <c r="AY9292" s="12" t="e">
        <f>VLOOKUP(C9292,#REF!, 2,FALSE)</f>
        <v>#REF!</v>
      </c>
      <c r="BM9292" s="5" t="s">
        <v>14701</v>
      </c>
      <c r="BN9292" s="5" t="s">
        <v>616</v>
      </c>
      <c r="BO9292" s="5" t="s">
        <v>5645</v>
      </c>
      <c r="BU9292" s="5" t="s">
        <v>14701</v>
      </c>
      <c r="BV9292" s="5" t="s">
        <v>616</v>
      </c>
      <c r="BW9292" s="5" t="s">
        <v>5645</v>
      </c>
    </row>
    <row r="9293" spans="51:75" x14ac:dyDescent="0.3">
      <c r="AY9293" s="12" t="e">
        <f>VLOOKUP(C9293,#REF!, 2,FALSE)</f>
        <v>#REF!</v>
      </c>
      <c r="BM9293" s="5" t="s">
        <v>14702</v>
      </c>
      <c r="BN9293" s="5" t="s">
        <v>739</v>
      </c>
      <c r="BO9293" s="5" t="s">
        <v>14704</v>
      </c>
      <c r="BU9293" s="5" t="s">
        <v>14702</v>
      </c>
      <c r="BV9293" s="5" t="s">
        <v>739</v>
      </c>
      <c r="BW9293" s="5" t="s">
        <v>14704</v>
      </c>
    </row>
    <row r="9294" spans="51:75" x14ac:dyDescent="0.3">
      <c r="AY9294" s="12" t="e">
        <f>VLOOKUP(C9294,#REF!, 2,FALSE)</f>
        <v>#REF!</v>
      </c>
      <c r="BM9294" s="5" t="s">
        <v>14705</v>
      </c>
      <c r="BN9294" s="5" t="s">
        <v>739</v>
      </c>
      <c r="BO9294" s="5" t="s">
        <v>14706</v>
      </c>
      <c r="BU9294" s="5" t="s">
        <v>14705</v>
      </c>
      <c r="BV9294" s="5" t="s">
        <v>739</v>
      </c>
      <c r="BW9294" s="5" t="s">
        <v>14706</v>
      </c>
    </row>
    <row r="9295" spans="51:75" x14ac:dyDescent="0.3">
      <c r="AY9295" s="12" t="e">
        <f>VLOOKUP(C9295,#REF!, 2,FALSE)</f>
        <v>#REF!</v>
      </c>
      <c r="BM9295" s="5" t="s">
        <v>14707</v>
      </c>
      <c r="BN9295" s="5" t="s">
        <v>618</v>
      </c>
      <c r="BO9295" s="5" t="s">
        <v>1692</v>
      </c>
      <c r="BU9295" s="5" t="s">
        <v>14707</v>
      </c>
      <c r="BV9295" s="5" t="s">
        <v>618</v>
      </c>
      <c r="BW9295" s="5" t="s">
        <v>1692</v>
      </c>
    </row>
    <row r="9296" spans="51:75" x14ac:dyDescent="0.3">
      <c r="AY9296" s="12" t="e">
        <f>VLOOKUP(C9296,#REF!, 2,FALSE)</f>
        <v>#REF!</v>
      </c>
      <c r="BM9296" s="5" t="s">
        <v>14708</v>
      </c>
      <c r="BN9296" s="5" t="s">
        <v>3261</v>
      </c>
      <c r="BO9296" s="5" t="s">
        <v>14709</v>
      </c>
      <c r="BU9296" s="5" t="s">
        <v>14708</v>
      </c>
      <c r="BV9296" s="5" t="s">
        <v>3261</v>
      </c>
      <c r="BW9296" s="5" t="s">
        <v>14709</v>
      </c>
    </row>
    <row r="9297" spans="51:75" x14ac:dyDescent="0.3">
      <c r="AY9297" s="12" t="e">
        <f>VLOOKUP(C9297,#REF!, 2,FALSE)</f>
        <v>#REF!</v>
      </c>
      <c r="BM9297" s="5" t="s">
        <v>14710</v>
      </c>
      <c r="BN9297" s="5" t="s">
        <v>929</v>
      </c>
      <c r="BO9297" s="5" t="s">
        <v>8281</v>
      </c>
      <c r="BU9297" s="5" t="s">
        <v>14710</v>
      </c>
      <c r="BV9297" s="5" t="s">
        <v>929</v>
      </c>
      <c r="BW9297" s="5" t="s">
        <v>8281</v>
      </c>
    </row>
    <row r="9298" spans="51:75" x14ac:dyDescent="0.3">
      <c r="AY9298" s="12" t="e">
        <f>VLOOKUP(C9298,#REF!, 2,FALSE)</f>
        <v>#REF!</v>
      </c>
      <c r="BM9298" s="5" t="s">
        <v>2560</v>
      </c>
      <c r="BN9298" s="5" t="s">
        <v>1016</v>
      </c>
      <c r="BO9298" s="5" t="s">
        <v>2986</v>
      </c>
      <c r="BU9298" s="5" t="s">
        <v>2560</v>
      </c>
      <c r="BV9298" s="5" t="s">
        <v>1016</v>
      </c>
      <c r="BW9298" s="5" t="s">
        <v>2986</v>
      </c>
    </row>
    <row r="9299" spans="51:75" x14ac:dyDescent="0.3">
      <c r="AY9299" s="12" t="e">
        <f>VLOOKUP(C9299,#REF!, 2,FALSE)</f>
        <v>#REF!</v>
      </c>
      <c r="BM9299" s="5" t="s">
        <v>14711</v>
      </c>
      <c r="BN9299" s="5" t="s">
        <v>630</v>
      </c>
      <c r="BO9299" s="5" t="s">
        <v>4461</v>
      </c>
      <c r="BU9299" s="5" t="s">
        <v>14711</v>
      </c>
      <c r="BV9299" s="5" t="s">
        <v>630</v>
      </c>
      <c r="BW9299" s="5" t="s">
        <v>4461</v>
      </c>
    </row>
    <row r="9300" spans="51:75" x14ac:dyDescent="0.3">
      <c r="AY9300" s="12" t="e">
        <f>VLOOKUP(C9300,#REF!, 2,FALSE)</f>
        <v>#REF!</v>
      </c>
      <c r="BM9300" s="5" t="s">
        <v>14712</v>
      </c>
      <c r="BN9300" s="5" t="s">
        <v>3210</v>
      </c>
      <c r="BO9300" s="5" t="s">
        <v>14713</v>
      </c>
      <c r="BU9300" s="5" t="s">
        <v>14712</v>
      </c>
      <c r="BV9300" s="5" t="s">
        <v>3210</v>
      </c>
      <c r="BW9300" s="5" t="s">
        <v>14713</v>
      </c>
    </row>
    <row r="9301" spans="51:75" x14ac:dyDescent="0.3">
      <c r="AY9301" s="12" t="e">
        <f>VLOOKUP(C9301,#REF!, 2,FALSE)</f>
        <v>#REF!</v>
      </c>
      <c r="BM9301" s="5" t="s">
        <v>14714</v>
      </c>
      <c r="BN9301" s="5" t="s">
        <v>640</v>
      </c>
      <c r="BO9301" s="5" t="s">
        <v>14713</v>
      </c>
      <c r="BU9301" s="5" t="s">
        <v>14714</v>
      </c>
      <c r="BV9301" s="5" t="s">
        <v>640</v>
      </c>
      <c r="BW9301" s="5" t="s">
        <v>14713</v>
      </c>
    </row>
    <row r="9302" spans="51:75" x14ac:dyDescent="0.3">
      <c r="AY9302" s="12" t="e">
        <f>VLOOKUP(C9302,#REF!, 2,FALSE)</f>
        <v>#REF!</v>
      </c>
      <c r="BM9302" s="5" t="s">
        <v>2561</v>
      </c>
      <c r="BN9302" s="5" t="s">
        <v>926</v>
      </c>
      <c r="BO9302" s="5" t="s">
        <v>2986</v>
      </c>
      <c r="BU9302" s="5" t="s">
        <v>2561</v>
      </c>
      <c r="BV9302" s="5" t="s">
        <v>926</v>
      </c>
      <c r="BW9302" s="5" t="s">
        <v>2986</v>
      </c>
    </row>
    <row r="9303" spans="51:75" x14ac:dyDescent="0.3">
      <c r="AY9303" s="12" t="e">
        <f>VLOOKUP(C9303,#REF!, 2,FALSE)</f>
        <v>#REF!</v>
      </c>
      <c r="BM9303" s="5" t="s">
        <v>2562</v>
      </c>
      <c r="BN9303" s="5" t="s">
        <v>706</v>
      </c>
      <c r="BO9303" s="5" t="s">
        <v>14715</v>
      </c>
      <c r="BU9303" s="5" t="s">
        <v>2562</v>
      </c>
      <c r="BV9303" s="5" t="s">
        <v>706</v>
      </c>
      <c r="BW9303" s="5" t="s">
        <v>14715</v>
      </c>
    </row>
    <row r="9304" spans="51:75" x14ac:dyDescent="0.3">
      <c r="AY9304" s="12" t="e">
        <f>VLOOKUP(C9304,#REF!, 2,FALSE)</f>
        <v>#REF!</v>
      </c>
      <c r="BM9304" s="5" t="s">
        <v>14716</v>
      </c>
      <c r="BN9304" s="5" t="s">
        <v>618</v>
      </c>
      <c r="BO9304" s="5" t="s">
        <v>14717</v>
      </c>
      <c r="BU9304" s="5" t="s">
        <v>14716</v>
      </c>
      <c r="BV9304" s="5" t="s">
        <v>618</v>
      </c>
      <c r="BW9304" s="5" t="s">
        <v>14717</v>
      </c>
    </row>
    <row r="9305" spans="51:75" x14ac:dyDescent="0.3">
      <c r="AY9305" s="12" t="e">
        <f>VLOOKUP(C9305,#REF!, 2,FALSE)</f>
        <v>#REF!</v>
      </c>
      <c r="BM9305" s="5" t="s">
        <v>14718</v>
      </c>
      <c r="BN9305" s="5" t="s">
        <v>790</v>
      </c>
      <c r="BO9305" s="5" t="s">
        <v>1838</v>
      </c>
      <c r="BU9305" s="5" t="s">
        <v>14718</v>
      </c>
      <c r="BV9305" s="5" t="s">
        <v>790</v>
      </c>
      <c r="BW9305" s="5" t="s">
        <v>1838</v>
      </c>
    </row>
    <row r="9306" spans="51:75" x14ac:dyDescent="0.3">
      <c r="AY9306" s="12" t="e">
        <f>VLOOKUP(C9306,#REF!, 2,FALSE)</f>
        <v>#REF!</v>
      </c>
      <c r="BM9306" s="5" t="s">
        <v>14719</v>
      </c>
      <c r="BN9306" s="5" t="s">
        <v>2982</v>
      </c>
      <c r="BO9306" s="5" t="s">
        <v>2394</v>
      </c>
      <c r="BU9306" s="5" t="s">
        <v>14719</v>
      </c>
      <c r="BV9306" s="5" t="s">
        <v>2982</v>
      </c>
      <c r="BW9306" s="5" t="s">
        <v>2394</v>
      </c>
    </row>
    <row r="9307" spans="51:75" x14ac:dyDescent="0.3">
      <c r="AY9307" s="12" t="e">
        <f>VLOOKUP(C9307,#REF!, 2,FALSE)</f>
        <v>#REF!</v>
      </c>
      <c r="BM9307" s="5" t="s">
        <v>14720</v>
      </c>
      <c r="BN9307" s="5" t="s">
        <v>790</v>
      </c>
      <c r="BO9307" s="5" t="s">
        <v>14721</v>
      </c>
      <c r="BU9307" s="5" t="s">
        <v>14720</v>
      </c>
      <c r="BV9307" s="5" t="s">
        <v>790</v>
      </c>
      <c r="BW9307" s="5" t="s">
        <v>14721</v>
      </c>
    </row>
    <row r="9308" spans="51:75" x14ac:dyDescent="0.3">
      <c r="AY9308" s="12" t="e">
        <f>VLOOKUP(C9308,#REF!, 2,FALSE)</f>
        <v>#REF!</v>
      </c>
      <c r="BM9308" s="5" t="s">
        <v>14722</v>
      </c>
      <c r="BN9308" s="5" t="s">
        <v>3210</v>
      </c>
      <c r="BO9308" s="5" t="s">
        <v>622</v>
      </c>
      <c r="BU9308" s="5" t="s">
        <v>14722</v>
      </c>
      <c r="BV9308" s="5" t="s">
        <v>3210</v>
      </c>
      <c r="BW9308" s="5" t="s">
        <v>622</v>
      </c>
    </row>
    <row r="9309" spans="51:75" x14ac:dyDescent="0.3">
      <c r="AY9309" s="12" t="e">
        <f>VLOOKUP(C9309,#REF!, 2,FALSE)</f>
        <v>#REF!</v>
      </c>
      <c r="BM9309" s="5" t="s">
        <v>14723</v>
      </c>
      <c r="BN9309" s="5" t="s">
        <v>790</v>
      </c>
      <c r="BO9309" s="5" t="s">
        <v>14724</v>
      </c>
      <c r="BU9309" s="5" t="s">
        <v>14723</v>
      </c>
      <c r="BV9309" s="5" t="s">
        <v>790</v>
      </c>
      <c r="BW9309" s="5" t="s">
        <v>14724</v>
      </c>
    </row>
    <row r="9310" spans="51:75" x14ac:dyDescent="0.3">
      <c r="AY9310" s="12" t="e">
        <f>VLOOKUP(C9310,#REF!, 2,FALSE)</f>
        <v>#REF!</v>
      </c>
      <c r="BM9310" s="5" t="s">
        <v>2563</v>
      </c>
      <c r="BN9310" s="5" t="s">
        <v>718</v>
      </c>
      <c r="BO9310" s="5" t="s">
        <v>14725</v>
      </c>
      <c r="BU9310" s="5" t="s">
        <v>2563</v>
      </c>
      <c r="BV9310" s="5" t="s">
        <v>718</v>
      </c>
      <c r="BW9310" s="5" t="s">
        <v>14725</v>
      </c>
    </row>
    <row r="9311" spans="51:75" x14ac:dyDescent="0.3">
      <c r="AY9311" s="12" t="e">
        <f>VLOOKUP(C9311,#REF!, 2,FALSE)</f>
        <v>#REF!</v>
      </c>
      <c r="BM9311" s="5" t="s">
        <v>14726</v>
      </c>
      <c r="BN9311" s="5" t="s">
        <v>630</v>
      </c>
      <c r="BO9311" s="5" t="s">
        <v>14727</v>
      </c>
      <c r="BU9311" s="5" t="s">
        <v>14726</v>
      </c>
      <c r="BV9311" s="5" t="s">
        <v>630</v>
      </c>
      <c r="BW9311" s="5" t="s">
        <v>14727</v>
      </c>
    </row>
    <row r="9312" spans="51:75" x14ac:dyDescent="0.3">
      <c r="AY9312" s="12" t="e">
        <f>VLOOKUP(C9312,#REF!, 2,FALSE)</f>
        <v>#REF!</v>
      </c>
      <c r="BM9312" s="5" t="s">
        <v>14728</v>
      </c>
      <c r="BN9312" s="5" t="s">
        <v>1345</v>
      </c>
      <c r="BO9312" s="5" t="s">
        <v>14729</v>
      </c>
      <c r="BU9312" s="5" t="s">
        <v>14728</v>
      </c>
      <c r="BV9312" s="5" t="s">
        <v>1345</v>
      </c>
      <c r="BW9312" s="5" t="s">
        <v>14729</v>
      </c>
    </row>
    <row r="9313" spans="51:75" x14ac:dyDescent="0.3">
      <c r="AY9313" s="12" t="e">
        <f>VLOOKUP(C9313,#REF!, 2,FALSE)</f>
        <v>#REF!</v>
      </c>
      <c r="BM9313" s="5" t="s">
        <v>14730</v>
      </c>
      <c r="BN9313" s="5" t="s">
        <v>3050</v>
      </c>
      <c r="BO9313" s="5" t="s">
        <v>11270</v>
      </c>
      <c r="BU9313" s="5" t="s">
        <v>14730</v>
      </c>
      <c r="BV9313" s="5" t="s">
        <v>3050</v>
      </c>
      <c r="BW9313" s="5" t="s">
        <v>11270</v>
      </c>
    </row>
    <row r="9314" spans="51:75" x14ac:dyDescent="0.3">
      <c r="AY9314" s="12" t="e">
        <f>VLOOKUP(C9314,#REF!, 2,FALSE)</f>
        <v>#REF!</v>
      </c>
      <c r="BM9314" s="5" t="s">
        <v>14731</v>
      </c>
      <c r="BN9314" s="5" t="s">
        <v>1272</v>
      </c>
      <c r="BO9314" s="5" t="s">
        <v>14732</v>
      </c>
      <c r="BU9314" s="5" t="s">
        <v>14731</v>
      </c>
      <c r="BV9314" s="5" t="s">
        <v>1272</v>
      </c>
      <c r="BW9314" s="5" t="s">
        <v>14732</v>
      </c>
    </row>
    <row r="9315" spans="51:75" x14ac:dyDescent="0.3">
      <c r="AY9315" s="12" t="e">
        <f>VLOOKUP(C9315,#REF!, 2,FALSE)</f>
        <v>#REF!</v>
      </c>
      <c r="BM9315" s="5" t="s">
        <v>14733</v>
      </c>
      <c r="BN9315" s="5" t="s">
        <v>619</v>
      </c>
      <c r="BO9315" s="5" t="s">
        <v>7592</v>
      </c>
      <c r="BU9315" s="5" t="s">
        <v>14733</v>
      </c>
      <c r="BV9315" s="5" t="s">
        <v>619</v>
      </c>
      <c r="BW9315" s="5" t="s">
        <v>7592</v>
      </c>
    </row>
    <row r="9316" spans="51:75" x14ac:dyDescent="0.3">
      <c r="AY9316" s="12" t="e">
        <f>VLOOKUP(C9316,#REF!, 2,FALSE)</f>
        <v>#REF!</v>
      </c>
      <c r="BM9316" s="5" t="s">
        <v>14734</v>
      </c>
      <c r="BN9316" s="5" t="s">
        <v>3210</v>
      </c>
      <c r="BO9316" s="5" t="s">
        <v>11205</v>
      </c>
      <c r="BU9316" s="5" t="s">
        <v>14734</v>
      </c>
      <c r="BV9316" s="5" t="s">
        <v>3210</v>
      </c>
      <c r="BW9316" s="5" t="s">
        <v>11205</v>
      </c>
    </row>
    <row r="9317" spans="51:75" x14ac:dyDescent="0.3">
      <c r="AY9317" s="12" t="e">
        <f>VLOOKUP(C9317,#REF!, 2,FALSE)</f>
        <v>#REF!</v>
      </c>
      <c r="BM9317" s="5" t="s">
        <v>14735</v>
      </c>
      <c r="BN9317" s="5" t="s">
        <v>2986</v>
      </c>
      <c r="BO9317" s="5" t="s">
        <v>14736</v>
      </c>
      <c r="BU9317" s="5" t="s">
        <v>14735</v>
      </c>
      <c r="BV9317" s="5" t="s">
        <v>2986</v>
      </c>
      <c r="BW9317" s="5" t="s">
        <v>14736</v>
      </c>
    </row>
    <row r="9318" spans="51:75" x14ac:dyDescent="0.3">
      <c r="AY9318" s="12" t="e">
        <f>VLOOKUP(C9318,#REF!, 2,FALSE)</f>
        <v>#REF!</v>
      </c>
      <c r="BM9318" s="5" t="s">
        <v>14737</v>
      </c>
      <c r="BN9318" s="5" t="s">
        <v>2986</v>
      </c>
      <c r="BO9318" s="5" t="s">
        <v>2986</v>
      </c>
      <c r="BU9318" s="5" t="s">
        <v>14737</v>
      </c>
      <c r="BV9318" s="5" t="s">
        <v>2986</v>
      </c>
      <c r="BW9318" s="5" t="s">
        <v>2986</v>
      </c>
    </row>
    <row r="9319" spans="51:75" x14ac:dyDescent="0.3">
      <c r="AY9319" s="12" t="e">
        <f>VLOOKUP(C9319,#REF!, 2,FALSE)</f>
        <v>#REF!</v>
      </c>
      <c r="BM9319" s="5" t="s">
        <v>14738</v>
      </c>
      <c r="BN9319" s="5" t="s">
        <v>708</v>
      </c>
      <c r="BO9319" s="5" t="s">
        <v>14739</v>
      </c>
      <c r="BU9319" s="5" t="s">
        <v>14738</v>
      </c>
      <c r="BV9319" s="5" t="s">
        <v>708</v>
      </c>
      <c r="BW9319" s="5" t="s">
        <v>14739</v>
      </c>
    </row>
    <row r="9320" spans="51:75" x14ac:dyDescent="0.3">
      <c r="AY9320" s="12" t="e">
        <f>VLOOKUP(C9320,#REF!, 2,FALSE)</f>
        <v>#REF!</v>
      </c>
      <c r="BM9320" s="5" t="s">
        <v>14740</v>
      </c>
      <c r="BN9320" s="5" t="s">
        <v>2986</v>
      </c>
      <c r="BO9320" s="5" t="s">
        <v>2986</v>
      </c>
      <c r="BU9320" s="5" t="s">
        <v>14740</v>
      </c>
      <c r="BV9320" s="5" t="s">
        <v>2986</v>
      </c>
      <c r="BW9320" s="5" t="s">
        <v>2986</v>
      </c>
    </row>
    <row r="9321" spans="51:75" x14ac:dyDescent="0.3">
      <c r="AY9321" s="12" t="e">
        <f>VLOOKUP(C9321,#REF!, 2,FALSE)</f>
        <v>#REF!</v>
      </c>
      <c r="BM9321" s="5" t="s">
        <v>14741</v>
      </c>
      <c r="BN9321" s="5" t="s">
        <v>666</v>
      </c>
      <c r="BO9321" s="5" t="s">
        <v>2986</v>
      </c>
      <c r="BU9321" s="5" t="s">
        <v>14741</v>
      </c>
      <c r="BV9321" s="5" t="s">
        <v>666</v>
      </c>
      <c r="BW9321" s="5" t="s">
        <v>2986</v>
      </c>
    </row>
    <row r="9322" spans="51:75" x14ac:dyDescent="0.3">
      <c r="AY9322" s="12" t="e">
        <f>VLOOKUP(C9322,#REF!, 2,FALSE)</f>
        <v>#REF!</v>
      </c>
      <c r="BM9322" s="5" t="s">
        <v>14742</v>
      </c>
      <c r="BN9322" s="5" t="s">
        <v>618</v>
      </c>
      <c r="BO9322" s="5" t="s">
        <v>2986</v>
      </c>
      <c r="BU9322" s="5" t="s">
        <v>14742</v>
      </c>
      <c r="BV9322" s="5" t="s">
        <v>618</v>
      </c>
      <c r="BW9322" s="5" t="s">
        <v>2986</v>
      </c>
    </row>
    <row r="9323" spans="51:75" x14ac:dyDescent="0.3">
      <c r="AY9323" s="12" t="e">
        <f>VLOOKUP(C9323,#REF!, 2,FALSE)</f>
        <v>#REF!</v>
      </c>
      <c r="BM9323" s="5" t="s">
        <v>14743</v>
      </c>
      <c r="BN9323" s="5" t="s">
        <v>616</v>
      </c>
      <c r="BO9323" s="5" t="s">
        <v>14744</v>
      </c>
      <c r="BU9323" s="5" t="s">
        <v>14743</v>
      </c>
      <c r="BV9323" s="5" t="s">
        <v>616</v>
      </c>
      <c r="BW9323" s="5" t="s">
        <v>14744</v>
      </c>
    </row>
    <row r="9324" spans="51:75" x14ac:dyDescent="0.3">
      <c r="AY9324" s="12" t="e">
        <f>VLOOKUP(C9324,#REF!, 2,FALSE)</f>
        <v>#REF!</v>
      </c>
      <c r="BM9324" s="5" t="s">
        <v>225</v>
      </c>
      <c r="BN9324" s="5" t="s">
        <v>619</v>
      </c>
      <c r="BO9324" s="5" t="s">
        <v>2986</v>
      </c>
      <c r="BU9324" s="5" t="s">
        <v>225</v>
      </c>
      <c r="BV9324" s="5" t="s">
        <v>619</v>
      </c>
      <c r="BW9324" s="5" t="s">
        <v>2986</v>
      </c>
    </row>
    <row r="9325" spans="51:75" x14ac:dyDescent="0.3">
      <c r="AY9325" s="12" t="e">
        <f>VLOOKUP(C9325,#REF!, 2,FALSE)</f>
        <v>#REF!</v>
      </c>
      <c r="BM9325" s="5" t="s">
        <v>14745</v>
      </c>
      <c r="BN9325" s="5" t="s">
        <v>665</v>
      </c>
      <c r="BO9325" s="5" t="s">
        <v>1131</v>
      </c>
      <c r="BU9325" s="5" t="s">
        <v>14745</v>
      </c>
      <c r="BV9325" s="5" t="s">
        <v>665</v>
      </c>
      <c r="BW9325" s="5" t="s">
        <v>1131</v>
      </c>
    </row>
    <row r="9326" spans="51:75" x14ac:dyDescent="0.3">
      <c r="AY9326" s="12" t="e">
        <f>VLOOKUP(C9326,#REF!, 2,FALSE)</f>
        <v>#REF!</v>
      </c>
      <c r="BM9326" s="5" t="s">
        <v>14746</v>
      </c>
      <c r="BN9326" s="5" t="s">
        <v>618</v>
      </c>
      <c r="BO9326" s="5" t="s">
        <v>2986</v>
      </c>
      <c r="BU9326" s="5" t="s">
        <v>14746</v>
      </c>
      <c r="BV9326" s="5" t="s">
        <v>618</v>
      </c>
      <c r="BW9326" s="5" t="s">
        <v>2986</v>
      </c>
    </row>
    <row r="9327" spans="51:75" x14ac:dyDescent="0.3">
      <c r="AY9327" s="12" t="e">
        <f>VLOOKUP(C9327,#REF!, 2,FALSE)</f>
        <v>#REF!</v>
      </c>
      <c r="BM9327" s="5" t="s">
        <v>14747</v>
      </c>
      <c r="BN9327" s="5" t="s">
        <v>17000</v>
      </c>
      <c r="BO9327" s="5" t="s">
        <v>4104</v>
      </c>
      <c r="BU9327" s="5" t="s">
        <v>14747</v>
      </c>
      <c r="BV9327" s="5" t="s">
        <v>17000</v>
      </c>
      <c r="BW9327" s="5" t="s">
        <v>4104</v>
      </c>
    </row>
    <row r="9328" spans="51:75" x14ac:dyDescent="0.3">
      <c r="AY9328" s="12" t="e">
        <f>VLOOKUP(C9328,#REF!, 2,FALSE)</f>
        <v>#REF!</v>
      </c>
      <c r="BM9328" s="5" t="s">
        <v>14748</v>
      </c>
      <c r="BN9328" s="5" t="s">
        <v>778</v>
      </c>
      <c r="BO9328" s="5" t="s">
        <v>2986</v>
      </c>
      <c r="BU9328" s="5" t="s">
        <v>14748</v>
      </c>
      <c r="BV9328" s="5" t="s">
        <v>778</v>
      </c>
      <c r="BW9328" s="5" t="s">
        <v>2986</v>
      </c>
    </row>
    <row r="9329" spans="51:75" x14ac:dyDescent="0.3">
      <c r="AY9329" s="12" t="e">
        <f>VLOOKUP(C9329,#REF!, 2,FALSE)</f>
        <v>#REF!</v>
      </c>
      <c r="BM9329" s="5" t="s">
        <v>2564</v>
      </c>
      <c r="BN9329" s="5" t="s">
        <v>783</v>
      </c>
      <c r="BO9329" s="5" t="s">
        <v>2986</v>
      </c>
      <c r="BU9329" s="5" t="s">
        <v>2564</v>
      </c>
      <c r="BV9329" s="5" t="s">
        <v>783</v>
      </c>
      <c r="BW9329" s="5" t="s">
        <v>2986</v>
      </c>
    </row>
    <row r="9330" spans="51:75" x14ac:dyDescent="0.3">
      <c r="AY9330" s="12" t="e">
        <f>VLOOKUP(C9330,#REF!, 2,FALSE)</f>
        <v>#REF!</v>
      </c>
      <c r="BM9330" s="5" t="s">
        <v>2565</v>
      </c>
      <c r="BN9330" s="5" t="s">
        <v>706</v>
      </c>
      <c r="BO9330" s="5" t="s">
        <v>2986</v>
      </c>
      <c r="BU9330" s="5" t="s">
        <v>2565</v>
      </c>
      <c r="BV9330" s="5" t="s">
        <v>706</v>
      </c>
      <c r="BW9330" s="5" t="s">
        <v>2986</v>
      </c>
    </row>
    <row r="9331" spans="51:75" x14ac:dyDescent="0.3">
      <c r="AY9331" s="12" t="e">
        <f>VLOOKUP(C9331,#REF!, 2,FALSE)</f>
        <v>#REF!</v>
      </c>
      <c r="BM9331" s="5" t="s">
        <v>14749</v>
      </c>
      <c r="BN9331" s="5" t="s">
        <v>790</v>
      </c>
      <c r="BO9331" s="5" t="s">
        <v>2986</v>
      </c>
      <c r="BU9331" s="5" t="s">
        <v>14749</v>
      </c>
      <c r="BV9331" s="5" t="s">
        <v>790</v>
      </c>
      <c r="BW9331" s="5" t="s">
        <v>2986</v>
      </c>
    </row>
    <row r="9332" spans="51:75" x14ac:dyDescent="0.3">
      <c r="AY9332" s="12" t="e">
        <f>VLOOKUP(C9332,#REF!, 2,FALSE)</f>
        <v>#REF!</v>
      </c>
      <c r="BM9332" s="5" t="s">
        <v>2566</v>
      </c>
      <c r="BN9332" s="5" t="s">
        <v>633</v>
      </c>
      <c r="BO9332" s="5" t="s">
        <v>2986</v>
      </c>
      <c r="BU9332" s="5" t="s">
        <v>2566</v>
      </c>
      <c r="BV9332" s="5" t="s">
        <v>633</v>
      </c>
      <c r="BW9332" s="5" t="s">
        <v>2986</v>
      </c>
    </row>
    <row r="9333" spans="51:75" x14ac:dyDescent="0.3">
      <c r="AY9333" s="12" t="e">
        <f>VLOOKUP(C9333,#REF!, 2,FALSE)</f>
        <v>#REF!</v>
      </c>
      <c r="BM9333" s="5" t="s">
        <v>14750</v>
      </c>
      <c r="BN9333" s="5" t="s">
        <v>633</v>
      </c>
      <c r="BO9333" s="5" t="s">
        <v>2986</v>
      </c>
      <c r="BU9333" s="5" t="s">
        <v>14750</v>
      </c>
      <c r="BV9333" s="5" t="s">
        <v>633</v>
      </c>
      <c r="BW9333" s="5" t="s">
        <v>2986</v>
      </c>
    </row>
    <row r="9334" spans="51:75" x14ac:dyDescent="0.3">
      <c r="AY9334" s="12" t="e">
        <f>VLOOKUP(C9334,#REF!, 2,FALSE)</f>
        <v>#REF!</v>
      </c>
      <c r="BM9334" s="5" t="s">
        <v>14751</v>
      </c>
      <c r="BN9334" s="5" t="s">
        <v>778</v>
      </c>
      <c r="BO9334" s="5" t="s">
        <v>14752</v>
      </c>
      <c r="BU9334" s="5" t="s">
        <v>14751</v>
      </c>
      <c r="BV9334" s="5" t="s">
        <v>778</v>
      </c>
      <c r="BW9334" s="5" t="s">
        <v>14752</v>
      </c>
    </row>
    <row r="9335" spans="51:75" x14ac:dyDescent="0.3">
      <c r="AY9335" s="12" t="e">
        <f>VLOOKUP(C9335,#REF!, 2,FALSE)</f>
        <v>#REF!</v>
      </c>
      <c r="BM9335" s="5" t="s">
        <v>14753</v>
      </c>
      <c r="BN9335" s="5" t="s">
        <v>734</v>
      </c>
      <c r="BO9335" s="5" t="s">
        <v>14754</v>
      </c>
      <c r="BU9335" s="5" t="s">
        <v>14753</v>
      </c>
      <c r="BV9335" s="5" t="s">
        <v>734</v>
      </c>
      <c r="BW9335" s="5" t="s">
        <v>14754</v>
      </c>
    </row>
    <row r="9336" spans="51:75" x14ac:dyDescent="0.3">
      <c r="AY9336" s="12" t="e">
        <f>VLOOKUP(C9336,#REF!, 2,FALSE)</f>
        <v>#REF!</v>
      </c>
      <c r="BM9336" s="5" t="s">
        <v>14755</v>
      </c>
      <c r="BN9336" s="5" t="s">
        <v>2986</v>
      </c>
      <c r="BO9336" s="5" t="s">
        <v>2986</v>
      </c>
      <c r="BU9336" s="5" t="s">
        <v>14755</v>
      </c>
      <c r="BV9336" s="5" t="s">
        <v>2986</v>
      </c>
      <c r="BW9336" s="5" t="s">
        <v>2986</v>
      </c>
    </row>
    <row r="9337" spans="51:75" x14ac:dyDescent="0.3">
      <c r="AY9337" s="12" t="e">
        <f>VLOOKUP(C9337,#REF!, 2,FALSE)</f>
        <v>#REF!</v>
      </c>
      <c r="BM9337" s="5" t="s">
        <v>14756</v>
      </c>
      <c r="BN9337" s="5" t="s">
        <v>2986</v>
      </c>
      <c r="BO9337" s="5" t="s">
        <v>2986</v>
      </c>
      <c r="BU9337" s="5" t="s">
        <v>14756</v>
      </c>
      <c r="BV9337" s="5" t="s">
        <v>2986</v>
      </c>
      <c r="BW9337" s="5" t="s">
        <v>2986</v>
      </c>
    </row>
    <row r="9338" spans="51:75" x14ac:dyDescent="0.3">
      <c r="AY9338" s="12" t="e">
        <f>VLOOKUP(C9338,#REF!, 2,FALSE)</f>
        <v>#REF!</v>
      </c>
      <c r="BM9338" s="5" t="s">
        <v>14757</v>
      </c>
      <c r="BN9338" s="5" t="s">
        <v>2986</v>
      </c>
      <c r="BO9338" s="5" t="s">
        <v>2986</v>
      </c>
      <c r="BU9338" s="5" t="s">
        <v>14757</v>
      </c>
      <c r="BV9338" s="5" t="s">
        <v>2986</v>
      </c>
      <c r="BW9338" s="5" t="s">
        <v>2986</v>
      </c>
    </row>
    <row r="9339" spans="51:75" x14ac:dyDescent="0.3">
      <c r="AY9339" s="12" t="e">
        <f>VLOOKUP(C9339,#REF!, 2,FALSE)</f>
        <v>#REF!</v>
      </c>
      <c r="BM9339" s="5" t="s">
        <v>14758</v>
      </c>
      <c r="BN9339" s="5" t="s">
        <v>2986</v>
      </c>
      <c r="BO9339" s="5" t="s">
        <v>2986</v>
      </c>
      <c r="BU9339" s="5" t="s">
        <v>14758</v>
      </c>
      <c r="BV9339" s="5" t="s">
        <v>2986</v>
      </c>
      <c r="BW9339" s="5" t="s">
        <v>2986</v>
      </c>
    </row>
    <row r="9340" spans="51:75" x14ac:dyDescent="0.3">
      <c r="AY9340" s="12" t="e">
        <f>VLOOKUP(C9340,#REF!, 2,FALSE)</f>
        <v>#REF!</v>
      </c>
      <c r="BM9340" s="5" t="s">
        <v>2567</v>
      </c>
      <c r="BN9340" s="5" t="s">
        <v>783</v>
      </c>
      <c r="BO9340" s="5" t="s">
        <v>14759</v>
      </c>
      <c r="BU9340" s="5" t="s">
        <v>2567</v>
      </c>
      <c r="BV9340" s="5" t="s">
        <v>783</v>
      </c>
      <c r="BW9340" s="5" t="s">
        <v>14759</v>
      </c>
    </row>
    <row r="9341" spans="51:75" x14ac:dyDescent="0.3">
      <c r="AY9341" s="12" t="e">
        <f>VLOOKUP(C9341,#REF!, 2,FALSE)</f>
        <v>#REF!</v>
      </c>
      <c r="BM9341" s="5" t="s">
        <v>14760</v>
      </c>
      <c r="BN9341" s="5" t="s">
        <v>3261</v>
      </c>
      <c r="BO9341" s="5" t="s">
        <v>2986</v>
      </c>
      <c r="BU9341" s="5" t="s">
        <v>14760</v>
      </c>
      <c r="BV9341" s="5" t="s">
        <v>3261</v>
      </c>
      <c r="BW9341" s="5" t="s">
        <v>2986</v>
      </c>
    </row>
    <row r="9342" spans="51:75" x14ac:dyDescent="0.3">
      <c r="AY9342" s="12" t="e">
        <f>VLOOKUP(C9342,#REF!, 2,FALSE)</f>
        <v>#REF!</v>
      </c>
      <c r="BM9342" s="5" t="s">
        <v>14761</v>
      </c>
      <c r="BN9342" s="5" t="s">
        <v>2982</v>
      </c>
      <c r="BO9342" s="5" t="s">
        <v>14762</v>
      </c>
      <c r="BU9342" s="5" t="s">
        <v>14761</v>
      </c>
      <c r="BV9342" s="5" t="s">
        <v>2982</v>
      </c>
      <c r="BW9342" s="5" t="s">
        <v>14762</v>
      </c>
    </row>
    <row r="9343" spans="51:75" x14ac:dyDescent="0.3">
      <c r="AY9343" s="12" t="e">
        <f>VLOOKUP(C9343,#REF!, 2,FALSE)</f>
        <v>#REF!</v>
      </c>
      <c r="BM9343" s="5" t="s">
        <v>2568</v>
      </c>
      <c r="BN9343" s="5" t="s">
        <v>926</v>
      </c>
      <c r="BO9343" s="5" t="s">
        <v>2986</v>
      </c>
      <c r="BU9343" s="5" t="s">
        <v>2568</v>
      </c>
      <c r="BV9343" s="5" t="s">
        <v>926</v>
      </c>
      <c r="BW9343" s="5" t="s">
        <v>2986</v>
      </c>
    </row>
    <row r="9344" spans="51:75" x14ac:dyDescent="0.3">
      <c r="AY9344" s="12" t="e">
        <f>VLOOKUP(C9344,#REF!, 2,FALSE)</f>
        <v>#REF!</v>
      </c>
      <c r="BM9344" s="5" t="s">
        <v>2569</v>
      </c>
      <c r="BN9344" s="5" t="s">
        <v>621</v>
      </c>
      <c r="BO9344" s="5" t="s">
        <v>7765</v>
      </c>
      <c r="BU9344" s="5" t="s">
        <v>2569</v>
      </c>
      <c r="BV9344" s="5" t="s">
        <v>621</v>
      </c>
      <c r="BW9344" s="5" t="s">
        <v>7765</v>
      </c>
    </row>
    <row r="9345" spans="51:75" x14ac:dyDescent="0.3">
      <c r="AY9345" s="12" t="e">
        <f>VLOOKUP(C9345,#REF!, 2,FALSE)</f>
        <v>#REF!</v>
      </c>
      <c r="BM9345" s="5" t="s">
        <v>14763</v>
      </c>
      <c r="BN9345" s="5" t="s">
        <v>621</v>
      </c>
      <c r="BO9345" s="5" t="s">
        <v>2986</v>
      </c>
      <c r="BU9345" s="5" t="s">
        <v>14763</v>
      </c>
      <c r="BV9345" s="5" t="s">
        <v>621</v>
      </c>
      <c r="BW9345" s="5" t="s">
        <v>2986</v>
      </c>
    </row>
    <row r="9346" spans="51:75" x14ac:dyDescent="0.3">
      <c r="AY9346" s="12" t="e">
        <f>VLOOKUP(C9346,#REF!, 2,FALSE)</f>
        <v>#REF!</v>
      </c>
      <c r="BM9346" s="5" t="s">
        <v>14764</v>
      </c>
      <c r="BN9346" s="5" t="s">
        <v>664</v>
      </c>
      <c r="BO9346" s="5" t="s">
        <v>14765</v>
      </c>
      <c r="BU9346" s="5" t="s">
        <v>14764</v>
      </c>
      <c r="BV9346" s="5" t="s">
        <v>664</v>
      </c>
      <c r="BW9346" s="5" t="s">
        <v>14765</v>
      </c>
    </row>
    <row r="9347" spans="51:75" x14ac:dyDescent="0.3">
      <c r="AY9347" s="12" t="e">
        <f>VLOOKUP(C9347,#REF!, 2,FALSE)</f>
        <v>#REF!</v>
      </c>
      <c r="BM9347" s="5" t="s">
        <v>14766</v>
      </c>
      <c r="BN9347" s="5" t="s">
        <v>2986</v>
      </c>
      <c r="BO9347" s="5" t="s">
        <v>2986</v>
      </c>
      <c r="BU9347" s="5" t="s">
        <v>14766</v>
      </c>
      <c r="BV9347" s="5" t="s">
        <v>2986</v>
      </c>
      <c r="BW9347" s="5" t="s">
        <v>2986</v>
      </c>
    </row>
    <row r="9348" spans="51:75" x14ac:dyDescent="0.3">
      <c r="AY9348" s="12" t="e">
        <f>VLOOKUP(C9348,#REF!, 2,FALSE)</f>
        <v>#REF!</v>
      </c>
      <c r="BM9348" s="5" t="s">
        <v>14767</v>
      </c>
      <c r="BN9348" s="5" t="s">
        <v>623</v>
      </c>
      <c r="BO9348" s="5" t="s">
        <v>2986</v>
      </c>
      <c r="BU9348" s="5" t="s">
        <v>14767</v>
      </c>
      <c r="BV9348" s="5" t="s">
        <v>623</v>
      </c>
      <c r="BW9348" s="5" t="s">
        <v>2986</v>
      </c>
    </row>
    <row r="9349" spans="51:75" x14ac:dyDescent="0.3">
      <c r="AY9349" s="12" t="e">
        <f>VLOOKUP(C9349,#REF!, 2,FALSE)</f>
        <v>#REF!</v>
      </c>
      <c r="BM9349" s="5" t="s">
        <v>14768</v>
      </c>
      <c r="BN9349" s="5" t="s">
        <v>664</v>
      </c>
      <c r="BO9349" s="5" t="s">
        <v>2986</v>
      </c>
      <c r="BU9349" s="5" t="s">
        <v>14768</v>
      </c>
      <c r="BV9349" s="5" t="s">
        <v>664</v>
      </c>
      <c r="BW9349" s="5" t="s">
        <v>2986</v>
      </c>
    </row>
    <row r="9350" spans="51:75" x14ac:dyDescent="0.3">
      <c r="AY9350" s="12" t="e">
        <f>VLOOKUP(C9350,#REF!, 2,FALSE)</f>
        <v>#REF!</v>
      </c>
      <c r="BM9350" s="5" t="s">
        <v>14769</v>
      </c>
      <c r="BN9350" s="5" t="s">
        <v>670</v>
      </c>
      <c r="BO9350" s="5" t="s">
        <v>2986</v>
      </c>
      <c r="BU9350" s="5" t="s">
        <v>14769</v>
      </c>
      <c r="BV9350" s="5" t="s">
        <v>670</v>
      </c>
      <c r="BW9350" s="5" t="s">
        <v>2986</v>
      </c>
    </row>
    <row r="9351" spans="51:75" x14ac:dyDescent="0.3">
      <c r="AY9351" s="12" t="e">
        <f>VLOOKUP(C9351,#REF!, 2,FALSE)</f>
        <v>#REF!</v>
      </c>
      <c r="BM9351" s="5" t="s">
        <v>14770</v>
      </c>
      <c r="BN9351" s="5" t="s">
        <v>852</v>
      </c>
      <c r="BO9351" s="5" t="s">
        <v>14771</v>
      </c>
      <c r="BU9351" s="5" t="s">
        <v>14770</v>
      </c>
      <c r="BV9351" s="5" t="s">
        <v>852</v>
      </c>
      <c r="BW9351" s="5" t="s">
        <v>14771</v>
      </c>
    </row>
    <row r="9352" spans="51:75" x14ac:dyDescent="0.3">
      <c r="AY9352" s="12" t="e">
        <f>VLOOKUP(C9352,#REF!, 2,FALSE)</f>
        <v>#REF!</v>
      </c>
      <c r="BM9352" s="5" t="s">
        <v>14772</v>
      </c>
      <c r="BN9352" s="5" t="s">
        <v>781</v>
      </c>
      <c r="BO9352" s="5" t="s">
        <v>2986</v>
      </c>
      <c r="BU9352" s="5" t="s">
        <v>14772</v>
      </c>
      <c r="BV9352" s="5" t="s">
        <v>781</v>
      </c>
      <c r="BW9352" s="5" t="s">
        <v>2986</v>
      </c>
    </row>
    <row r="9353" spans="51:75" x14ac:dyDescent="0.3">
      <c r="AY9353" s="12" t="e">
        <f>VLOOKUP(C9353,#REF!, 2,FALSE)</f>
        <v>#REF!</v>
      </c>
      <c r="BM9353" s="5" t="s">
        <v>14773</v>
      </c>
      <c r="BN9353" s="5" t="s">
        <v>739</v>
      </c>
      <c r="BO9353" s="5" t="s">
        <v>2986</v>
      </c>
      <c r="BU9353" s="5" t="s">
        <v>14773</v>
      </c>
      <c r="BV9353" s="5" t="s">
        <v>739</v>
      </c>
      <c r="BW9353" s="5" t="s">
        <v>2986</v>
      </c>
    </row>
    <row r="9354" spans="51:75" x14ac:dyDescent="0.3">
      <c r="AY9354" s="12" t="e">
        <f>VLOOKUP(C9354,#REF!, 2,FALSE)</f>
        <v>#REF!</v>
      </c>
      <c r="BM9354" s="5" t="s">
        <v>14774</v>
      </c>
      <c r="BN9354" s="5" t="s">
        <v>790</v>
      </c>
      <c r="BO9354" s="5" t="s">
        <v>4407</v>
      </c>
      <c r="BU9354" s="5" t="s">
        <v>14774</v>
      </c>
      <c r="BV9354" s="5" t="s">
        <v>790</v>
      </c>
      <c r="BW9354" s="5" t="s">
        <v>4407</v>
      </c>
    </row>
    <row r="9355" spans="51:75" x14ac:dyDescent="0.3">
      <c r="AY9355" s="12" t="e">
        <f>VLOOKUP(C9355,#REF!, 2,FALSE)</f>
        <v>#REF!</v>
      </c>
      <c r="BM9355" s="5" t="s">
        <v>14775</v>
      </c>
      <c r="BN9355" s="5" t="s">
        <v>2986</v>
      </c>
      <c r="BO9355" s="5" t="s">
        <v>14776</v>
      </c>
      <c r="BU9355" s="5" t="s">
        <v>14775</v>
      </c>
      <c r="BV9355" s="5" t="s">
        <v>2986</v>
      </c>
      <c r="BW9355" s="5" t="s">
        <v>14776</v>
      </c>
    </row>
    <row r="9356" spans="51:75" x14ac:dyDescent="0.3">
      <c r="AY9356" s="12" t="e">
        <f>VLOOKUP(C9356,#REF!, 2,FALSE)</f>
        <v>#REF!</v>
      </c>
      <c r="BM9356" s="5" t="s">
        <v>14777</v>
      </c>
      <c r="BN9356" s="5" t="s">
        <v>2986</v>
      </c>
      <c r="BO9356" s="5" t="s">
        <v>1558</v>
      </c>
      <c r="BU9356" s="5" t="s">
        <v>14777</v>
      </c>
      <c r="BV9356" s="5" t="s">
        <v>2986</v>
      </c>
      <c r="BW9356" s="5" t="s">
        <v>1558</v>
      </c>
    </row>
    <row r="9357" spans="51:75" x14ac:dyDescent="0.3">
      <c r="AY9357" s="12" t="e">
        <f>VLOOKUP(C9357,#REF!, 2,FALSE)</f>
        <v>#REF!</v>
      </c>
      <c r="BM9357" s="5" t="s">
        <v>14778</v>
      </c>
      <c r="BN9357" s="5" t="s">
        <v>844</v>
      </c>
      <c r="BO9357" s="5" t="s">
        <v>3019</v>
      </c>
      <c r="BU9357" s="5" t="s">
        <v>14778</v>
      </c>
      <c r="BV9357" s="5" t="s">
        <v>844</v>
      </c>
      <c r="BW9357" s="5" t="s">
        <v>3019</v>
      </c>
    </row>
    <row r="9358" spans="51:75" x14ac:dyDescent="0.3">
      <c r="AY9358" s="12" t="e">
        <f>VLOOKUP(C9358,#REF!, 2,FALSE)</f>
        <v>#REF!</v>
      </c>
      <c r="BM9358" s="5" t="s">
        <v>14779</v>
      </c>
      <c r="BN9358" s="5" t="s">
        <v>2986</v>
      </c>
      <c r="BO9358" s="5" t="s">
        <v>14780</v>
      </c>
      <c r="BU9358" s="5" t="s">
        <v>14779</v>
      </c>
      <c r="BV9358" s="5" t="s">
        <v>2986</v>
      </c>
      <c r="BW9358" s="5" t="s">
        <v>14780</v>
      </c>
    </row>
    <row r="9359" spans="51:75" x14ac:dyDescent="0.3">
      <c r="AY9359" s="12" t="e">
        <f>VLOOKUP(C9359,#REF!, 2,FALSE)</f>
        <v>#REF!</v>
      </c>
      <c r="BM9359" s="5" t="s">
        <v>14782</v>
      </c>
      <c r="BN9359" s="5" t="s">
        <v>2986</v>
      </c>
      <c r="BO9359" s="5" t="s">
        <v>11283</v>
      </c>
      <c r="BU9359" s="5" t="s">
        <v>14782</v>
      </c>
      <c r="BV9359" s="5" t="s">
        <v>2986</v>
      </c>
      <c r="BW9359" s="5" t="s">
        <v>11283</v>
      </c>
    </row>
    <row r="9360" spans="51:75" x14ac:dyDescent="0.3">
      <c r="AY9360" s="12" t="e">
        <f>VLOOKUP(C9360,#REF!, 2,FALSE)</f>
        <v>#REF!</v>
      </c>
      <c r="BM9360" s="5" t="s">
        <v>14783</v>
      </c>
      <c r="BN9360" s="5" t="s">
        <v>2986</v>
      </c>
      <c r="BO9360" s="5" t="s">
        <v>14784</v>
      </c>
      <c r="BU9360" s="5" t="s">
        <v>14783</v>
      </c>
      <c r="BV9360" s="5" t="s">
        <v>2986</v>
      </c>
      <c r="BW9360" s="5" t="s">
        <v>14784</v>
      </c>
    </row>
    <row r="9361" spans="51:75" x14ac:dyDescent="0.3">
      <c r="AY9361" s="12" t="e">
        <f>VLOOKUP(C9361,#REF!, 2,FALSE)</f>
        <v>#REF!</v>
      </c>
      <c r="BM9361" s="5" t="s">
        <v>242</v>
      </c>
      <c r="BN9361" s="5" t="s">
        <v>2986</v>
      </c>
      <c r="BO9361" s="5" t="s">
        <v>14785</v>
      </c>
      <c r="BU9361" s="5" t="s">
        <v>242</v>
      </c>
      <c r="BV9361" s="5" t="s">
        <v>2986</v>
      </c>
      <c r="BW9361" s="5" t="s">
        <v>14785</v>
      </c>
    </row>
    <row r="9362" spans="51:75" x14ac:dyDescent="0.3">
      <c r="AY9362" s="12" t="e">
        <f>VLOOKUP(C9362,#REF!, 2,FALSE)</f>
        <v>#REF!</v>
      </c>
      <c r="BM9362" s="5" t="s">
        <v>14786</v>
      </c>
      <c r="BN9362" s="5" t="s">
        <v>2986</v>
      </c>
      <c r="BO9362" s="5" t="s">
        <v>2986</v>
      </c>
      <c r="BU9362" s="5" t="s">
        <v>14786</v>
      </c>
      <c r="BV9362" s="5" t="s">
        <v>2986</v>
      </c>
      <c r="BW9362" s="5" t="s">
        <v>2986</v>
      </c>
    </row>
    <row r="9363" spans="51:75" x14ac:dyDescent="0.3">
      <c r="AY9363" s="12" t="e">
        <f>VLOOKUP(C9363,#REF!, 2,FALSE)</f>
        <v>#REF!</v>
      </c>
      <c r="BM9363" s="5" t="s">
        <v>14788</v>
      </c>
      <c r="BN9363" s="5" t="s">
        <v>931</v>
      </c>
      <c r="BO9363" s="5" t="s">
        <v>8193</v>
      </c>
      <c r="BU9363" s="5" t="s">
        <v>14788</v>
      </c>
      <c r="BV9363" s="5" t="s">
        <v>931</v>
      </c>
      <c r="BW9363" s="5" t="s">
        <v>8193</v>
      </c>
    </row>
    <row r="9364" spans="51:75" x14ac:dyDescent="0.3">
      <c r="AY9364" s="12" t="e">
        <f>VLOOKUP(C9364,#REF!, 2,FALSE)</f>
        <v>#REF!</v>
      </c>
      <c r="BM9364" s="5" t="s">
        <v>14789</v>
      </c>
      <c r="BN9364" s="5" t="s">
        <v>931</v>
      </c>
      <c r="BO9364" s="5" t="s">
        <v>3080</v>
      </c>
      <c r="BU9364" s="5" t="s">
        <v>14789</v>
      </c>
      <c r="BV9364" s="5" t="s">
        <v>931</v>
      </c>
      <c r="BW9364" s="5" t="s">
        <v>3080</v>
      </c>
    </row>
    <row r="9365" spans="51:75" x14ac:dyDescent="0.3">
      <c r="AY9365" s="12" t="e">
        <f>VLOOKUP(C9365,#REF!, 2,FALSE)</f>
        <v>#REF!</v>
      </c>
      <c r="BM9365" s="5" t="s">
        <v>2572</v>
      </c>
      <c r="BN9365" s="5" t="s">
        <v>3010</v>
      </c>
      <c r="BO9365" s="5" t="s">
        <v>14790</v>
      </c>
      <c r="BU9365" s="5" t="s">
        <v>2572</v>
      </c>
      <c r="BV9365" s="5" t="s">
        <v>3010</v>
      </c>
      <c r="BW9365" s="5" t="s">
        <v>14790</v>
      </c>
    </row>
    <row r="9366" spans="51:75" x14ac:dyDescent="0.3">
      <c r="AY9366" s="12" t="e">
        <f>VLOOKUP(C9366,#REF!, 2,FALSE)</f>
        <v>#REF!</v>
      </c>
      <c r="BM9366" s="5" t="s">
        <v>14791</v>
      </c>
      <c r="BN9366" s="5" t="s">
        <v>3261</v>
      </c>
      <c r="BO9366" s="5" t="s">
        <v>2986</v>
      </c>
      <c r="BU9366" s="5" t="s">
        <v>14791</v>
      </c>
      <c r="BV9366" s="5" t="s">
        <v>3261</v>
      </c>
      <c r="BW9366" s="5" t="s">
        <v>2986</v>
      </c>
    </row>
    <row r="9367" spans="51:75" x14ac:dyDescent="0.3">
      <c r="AY9367" s="12" t="e">
        <f>VLOOKUP(C9367,#REF!, 2,FALSE)</f>
        <v>#REF!</v>
      </c>
      <c r="BM9367" s="5" t="s">
        <v>14792</v>
      </c>
      <c r="BN9367" s="5" t="s">
        <v>2986</v>
      </c>
      <c r="BO9367" s="5" t="s">
        <v>2986</v>
      </c>
      <c r="BU9367" s="5" t="s">
        <v>14792</v>
      </c>
      <c r="BV9367" s="5" t="s">
        <v>2986</v>
      </c>
      <c r="BW9367" s="5" t="s">
        <v>2986</v>
      </c>
    </row>
    <row r="9368" spans="51:75" x14ac:dyDescent="0.3">
      <c r="AY9368" s="12" t="e">
        <f>VLOOKUP(C9368,#REF!, 2,FALSE)</f>
        <v>#REF!</v>
      </c>
      <c r="BM9368" s="5" t="s">
        <v>14793</v>
      </c>
      <c r="BN9368" s="5" t="s">
        <v>2986</v>
      </c>
      <c r="BO9368" s="5" t="s">
        <v>2986</v>
      </c>
      <c r="BU9368" s="5" t="s">
        <v>14793</v>
      </c>
      <c r="BV9368" s="5" t="s">
        <v>2986</v>
      </c>
      <c r="BW9368" s="5" t="s">
        <v>2986</v>
      </c>
    </row>
    <row r="9369" spans="51:75" x14ac:dyDescent="0.3">
      <c r="AY9369" s="12" t="e">
        <f>VLOOKUP(C9369,#REF!, 2,FALSE)</f>
        <v>#REF!</v>
      </c>
      <c r="BM9369" s="5" t="s">
        <v>14794</v>
      </c>
      <c r="BN9369" s="5" t="s">
        <v>664</v>
      </c>
      <c r="BO9369" s="5" t="s">
        <v>2986</v>
      </c>
      <c r="BU9369" s="5" t="s">
        <v>14794</v>
      </c>
      <c r="BV9369" s="5" t="s">
        <v>664</v>
      </c>
      <c r="BW9369" s="5" t="s">
        <v>2986</v>
      </c>
    </row>
    <row r="9370" spans="51:75" x14ac:dyDescent="0.3">
      <c r="AY9370" s="12" t="e">
        <f>VLOOKUP(C9370,#REF!, 2,FALSE)</f>
        <v>#REF!</v>
      </c>
      <c r="BM9370" s="5" t="s">
        <v>14795</v>
      </c>
      <c r="BN9370" s="5" t="s">
        <v>2986</v>
      </c>
      <c r="BO9370" s="5" t="s">
        <v>14796</v>
      </c>
      <c r="BU9370" s="5" t="s">
        <v>14795</v>
      </c>
      <c r="BV9370" s="5" t="s">
        <v>2986</v>
      </c>
      <c r="BW9370" s="5" t="s">
        <v>14796</v>
      </c>
    </row>
    <row r="9371" spans="51:75" x14ac:dyDescent="0.3">
      <c r="AY9371" s="12" t="e">
        <f>VLOOKUP(C9371,#REF!, 2,FALSE)</f>
        <v>#REF!</v>
      </c>
      <c r="BM9371" s="5" t="s">
        <v>14797</v>
      </c>
      <c r="BN9371" s="5" t="s">
        <v>2986</v>
      </c>
      <c r="BO9371" s="5" t="s">
        <v>14505</v>
      </c>
      <c r="BU9371" s="5" t="s">
        <v>14797</v>
      </c>
      <c r="BV9371" s="5" t="s">
        <v>2986</v>
      </c>
      <c r="BW9371" s="5" t="s">
        <v>14505</v>
      </c>
    </row>
    <row r="9372" spans="51:75" x14ac:dyDescent="0.3">
      <c r="AY9372" s="12" t="e">
        <f>VLOOKUP(C9372,#REF!, 2,FALSE)</f>
        <v>#REF!</v>
      </c>
      <c r="BM9372" s="5" t="s">
        <v>14798</v>
      </c>
      <c r="BN9372" s="5" t="s">
        <v>2986</v>
      </c>
      <c r="BO9372" s="5" t="s">
        <v>14799</v>
      </c>
      <c r="BU9372" s="5" t="s">
        <v>14798</v>
      </c>
      <c r="BV9372" s="5" t="s">
        <v>2986</v>
      </c>
      <c r="BW9372" s="5" t="s">
        <v>14799</v>
      </c>
    </row>
    <row r="9373" spans="51:75" x14ac:dyDescent="0.3">
      <c r="AY9373" s="12" t="e">
        <f>VLOOKUP(C9373,#REF!, 2,FALSE)</f>
        <v>#REF!</v>
      </c>
      <c r="BM9373" s="5" t="s">
        <v>14800</v>
      </c>
      <c r="BN9373" s="5" t="s">
        <v>1016</v>
      </c>
      <c r="BO9373" s="5" t="s">
        <v>2986</v>
      </c>
      <c r="BU9373" s="5" t="s">
        <v>14800</v>
      </c>
      <c r="BV9373" s="5" t="s">
        <v>1016</v>
      </c>
      <c r="BW9373" s="5" t="s">
        <v>2986</v>
      </c>
    </row>
    <row r="9374" spans="51:75" x14ac:dyDescent="0.3">
      <c r="AY9374" s="12" t="e">
        <f>VLOOKUP(C9374,#REF!, 2,FALSE)</f>
        <v>#REF!</v>
      </c>
      <c r="BM9374" s="5" t="s">
        <v>14801</v>
      </c>
      <c r="BN9374" s="5" t="s">
        <v>2986</v>
      </c>
      <c r="BO9374" s="5" t="s">
        <v>14802</v>
      </c>
      <c r="BU9374" s="5" t="s">
        <v>14801</v>
      </c>
      <c r="BV9374" s="5" t="s">
        <v>2986</v>
      </c>
      <c r="BW9374" s="5" t="s">
        <v>14802</v>
      </c>
    </row>
    <row r="9375" spans="51:75" x14ac:dyDescent="0.3">
      <c r="AY9375" s="12" t="e">
        <f>VLOOKUP(C9375,#REF!, 2,FALSE)</f>
        <v>#REF!</v>
      </c>
      <c r="BM9375" s="5" t="s">
        <v>2573</v>
      </c>
      <c r="BN9375" s="5" t="s">
        <v>931</v>
      </c>
      <c r="BO9375" s="5" t="s">
        <v>2986</v>
      </c>
      <c r="BU9375" s="5" t="s">
        <v>2573</v>
      </c>
      <c r="BV9375" s="5" t="s">
        <v>931</v>
      </c>
      <c r="BW9375" s="5" t="s">
        <v>2986</v>
      </c>
    </row>
    <row r="9376" spans="51:75" x14ac:dyDescent="0.3">
      <c r="AY9376" s="12" t="e">
        <f>VLOOKUP(C9376,#REF!, 2,FALSE)</f>
        <v>#REF!</v>
      </c>
      <c r="BM9376" s="5" t="s">
        <v>14803</v>
      </c>
      <c r="BN9376" s="5" t="s">
        <v>1275</v>
      </c>
      <c r="BO9376" s="5" t="s">
        <v>14804</v>
      </c>
      <c r="BU9376" s="5" t="s">
        <v>14803</v>
      </c>
      <c r="BV9376" s="5" t="s">
        <v>1275</v>
      </c>
      <c r="BW9376" s="5" t="s">
        <v>14804</v>
      </c>
    </row>
    <row r="9377" spans="51:75" x14ac:dyDescent="0.3">
      <c r="AY9377" s="12" t="e">
        <f>VLOOKUP(C9377,#REF!, 2,FALSE)</f>
        <v>#REF!</v>
      </c>
      <c r="BM9377" s="5" t="s">
        <v>14805</v>
      </c>
      <c r="BN9377" s="5" t="s">
        <v>739</v>
      </c>
      <c r="BO9377" s="5" t="s">
        <v>2986</v>
      </c>
      <c r="BU9377" s="5" t="s">
        <v>14805</v>
      </c>
      <c r="BV9377" s="5" t="s">
        <v>739</v>
      </c>
      <c r="BW9377" s="5" t="s">
        <v>2986</v>
      </c>
    </row>
    <row r="9378" spans="51:75" x14ac:dyDescent="0.3">
      <c r="AY9378" s="12" t="e">
        <f>VLOOKUP(C9378,#REF!, 2,FALSE)</f>
        <v>#REF!</v>
      </c>
      <c r="BM9378" s="5" t="s">
        <v>14806</v>
      </c>
      <c r="BN9378" s="5" t="s">
        <v>855</v>
      </c>
      <c r="BO9378" s="5" t="s">
        <v>2986</v>
      </c>
      <c r="BU9378" s="5" t="s">
        <v>14806</v>
      </c>
      <c r="BV9378" s="5" t="s">
        <v>855</v>
      </c>
      <c r="BW9378" s="5" t="s">
        <v>2986</v>
      </c>
    </row>
    <row r="9379" spans="51:75" x14ac:dyDescent="0.3">
      <c r="AY9379" s="12" t="e">
        <f>VLOOKUP(C9379,#REF!, 2,FALSE)</f>
        <v>#REF!</v>
      </c>
      <c r="BM9379" s="5" t="s">
        <v>14807</v>
      </c>
      <c r="BN9379" s="5" t="s">
        <v>2986</v>
      </c>
      <c r="BO9379" s="5" t="s">
        <v>2986</v>
      </c>
      <c r="BU9379" s="5" t="s">
        <v>14807</v>
      </c>
      <c r="BV9379" s="5" t="s">
        <v>2986</v>
      </c>
      <c r="BW9379" s="5" t="s">
        <v>2986</v>
      </c>
    </row>
    <row r="9380" spans="51:75" x14ac:dyDescent="0.3">
      <c r="AY9380" s="12" t="e">
        <f>VLOOKUP(C9380,#REF!, 2,FALSE)</f>
        <v>#REF!</v>
      </c>
      <c r="BM9380" s="5" t="s">
        <v>14808</v>
      </c>
      <c r="BN9380" s="5" t="s">
        <v>3010</v>
      </c>
      <c r="BO9380" s="5" t="s">
        <v>2986</v>
      </c>
      <c r="BU9380" s="5" t="s">
        <v>14808</v>
      </c>
      <c r="BV9380" s="5" t="s">
        <v>3010</v>
      </c>
      <c r="BW9380" s="5" t="s">
        <v>2986</v>
      </c>
    </row>
    <row r="9381" spans="51:75" x14ac:dyDescent="0.3">
      <c r="AY9381" s="12" t="e">
        <f>VLOOKUP(C9381,#REF!, 2,FALSE)</f>
        <v>#REF!</v>
      </c>
      <c r="BM9381" s="5" t="s">
        <v>14809</v>
      </c>
      <c r="BN9381" s="5" t="s">
        <v>3261</v>
      </c>
      <c r="BO9381" s="5" t="s">
        <v>2986</v>
      </c>
      <c r="BU9381" s="5" t="s">
        <v>14809</v>
      </c>
      <c r="BV9381" s="5" t="s">
        <v>3261</v>
      </c>
      <c r="BW9381" s="5" t="s">
        <v>2986</v>
      </c>
    </row>
    <row r="9382" spans="51:75" x14ac:dyDescent="0.3">
      <c r="AY9382" s="12" t="e">
        <f>VLOOKUP(C9382,#REF!, 2,FALSE)</f>
        <v>#REF!</v>
      </c>
      <c r="BM9382" s="5" t="s">
        <v>241</v>
      </c>
      <c r="BN9382" s="5" t="s">
        <v>855</v>
      </c>
      <c r="BO9382" s="5" t="s">
        <v>2986</v>
      </c>
      <c r="BU9382" s="5" t="s">
        <v>241</v>
      </c>
      <c r="BV9382" s="5" t="s">
        <v>855</v>
      </c>
      <c r="BW9382" s="5" t="s">
        <v>2986</v>
      </c>
    </row>
    <row r="9383" spans="51:75" x14ac:dyDescent="0.3">
      <c r="AY9383" s="12" t="e">
        <f>VLOOKUP(C9383,#REF!, 2,FALSE)</f>
        <v>#REF!</v>
      </c>
      <c r="BM9383" s="5" t="s">
        <v>14810</v>
      </c>
      <c r="BN9383" s="5" t="s">
        <v>3010</v>
      </c>
      <c r="BO9383" s="5" t="s">
        <v>2986</v>
      </c>
      <c r="BU9383" s="5" t="s">
        <v>14810</v>
      </c>
      <c r="BV9383" s="5" t="s">
        <v>3010</v>
      </c>
      <c r="BW9383" s="5" t="s">
        <v>2986</v>
      </c>
    </row>
    <row r="9384" spans="51:75" x14ac:dyDescent="0.3">
      <c r="AY9384" s="12" t="e">
        <f>VLOOKUP(C9384,#REF!, 2,FALSE)</f>
        <v>#REF!</v>
      </c>
      <c r="BM9384" s="5" t="s">
        <v>14811</v>
      </c>
      <c r="BN9384" s="5" t="s">
        <v>2986</v>
      </c>
      <c r="BO9384" s="5" t="s">
        <v>2986</v>
      </c>
      <c r="BU9384" s="5" t="s">
        <v>14811</v>
      </c>
      <c r="BV9384" s="5" t="s">
        <v>2986</v>
      </c>
      <c r="BW9384" s="5" t="s">
        <v>2986</v>
      </c>
    </row>
    <row r="9385" spans="51:75" x14ac:dyDescent="0.3">
      <c r="AY9385" s="12" t="e">
        <f>VLOOKUP(C9385,#REF!, 2,FALSE)</f>
        <v>#REF!</v>
      </c>
      <c r="BM9385" s="5" t="s">
        <v>14812</v>
      </c>
      <c r="BN9385" s="5" t="s">
        <v>17008</v>
      </c>
      <c r="BO9385" s="5" t="s">
        <v>14813</v>
      </c>
      <c r="BU9385" s="5" t="s">
        <v>14812</v>
      </c>
      <c r="BV9385" s="5" t="s">
        <v>17008</v>
      </c>
      <c r="BW9385" s="5" t="s">
        <v>14813</v>
      </c>
    </row>
    <row r="9386" spans="51:75" x14ac:dyDescent="0.3">
      <c r="AY9386" s="12" t="e">
        <f>VLOOKUP(C9386,#REF!, 2,FALSE)</f>
        <v>#REF!</v>
      </c>
      <c r="BM9386" s="5" t="s">
        <v>14814</v>
      </c>
      <c r="BN9386" s="5" t="s">
        <v>2986</v>
      </c>
      <c r="BO9386" s="5" t="s">
        <v>3851</v>
      </c>
      <c r="BU9386" s="5" t="s">
        <v>14814</v>
      </c>
      <c r="BV9386" s="5" t="s">
        <v>2986</v>
      </c>
      <c r="BW9386" s="5" t="s">
        <v>3851</v>
      </c>
    </row>
    <row r="9387" spans="51:75" x14ac:dyDescent="0.3">
      <c r="AY9387" s="12" t="e">
        <f>VLOOKUP(C9387,#REF!, 2,FALSE)</f>
        <v>#REF!</v>
      </c>
      <c r="BM9387" s="5" t="s">
        <v>14815</v>
      </c>
      <c r="BN9387" s="5" t="s">
        <v>2986</v>
      </c>
      <c r="BO9387" s="5" t="s">
        <v>1215</v>
      </c>
      <c r="BU9387" s="5" t="s">
        <v>14815</v>
      </c>
      <c r="BV9387" s="5" t="s">
        <v>2986</v>
      </c>
      <c r="BW9387" s="5" t="s">
        <v>1215</v>
      </c>
    </row>
    <row r="9388" spans="51:75" x14ac:dyDescent="0.3">
      <c r="AY9388" s="12" t="e">
        <f>VLOOKUP(C9388,#REF!, 2,FALSE)</f>
        <v>#REF!</v>
      </c>
      <c r="BM9388" s="5" t="s">
        <v>14816</v>
      </c>
      <c r="BN9388" s="5" t="s">
        <v>2986</v>
      </c>
      <c r="BO9388" s="5" t="s">
        <v>2986</v>
      </c>
      <c r="BU9388" s="5" t="s">
        <v>14816</v>
      </c>
      <c r="BV9388" s="5" t="s">
        <v>2986</v>
      </c>
      <c r="BW9388" s="5" t="s">
        <v>2986</v>
      </c>
    </row>
    <row r="9389" spans="51:75" x14ac:dyDescent="0.3">
      <c r="AY9389" s="12" t="e">
        <f>VLOOKUP(C9389,#REF!, 2,FALSE)</f>
        <v>#REF!</v>
      </c>
      <c r="BM9389" s="5" t="s">
        <v>14817</v>
      </c>
      <c r="BN9389" s="5" t="s">
        <v>2986</v>
      </c>
      <c r="BO9389" s="5" t="s">
        <v>2986</v>
      </c>
      <c r="BU9389" s="5" t="s">
        <v>14817</v>
      </c>
      <c r="BV9389" s="5" t="s">
        <v>2986</v>
      </c>
      <c r="BW9389" s="5" t="s">
        <v>2986</v>
      </c>
    </row>
    <row r="9390" spans="51:75" x14ac:dyDescent="0.3">
      <c r="AY9390" s="12" t="e">
        <f>VLOOKUP(C9390,#REF!, 2,FALSE)</f>
        <v>#REF!</v>
      </c>
      <c r="BM9390" s="5" t="s">
        <v>14818</v>
      </c>
      <c r="BN9390" s="5" t="s">
        <v>2986</v>
      </c>
      <c r="BO9390" s="5" t="s">
        <v>2986</v>
      </c>
      <c r="BU9390" s="5" t="s">
        <v>14818</v>
      </c>
      <c r="BV9390" s="5" t="s">
        <v>2986</v>
      </c>
      <c r="BW9390" s="5" t="s">
        <v>2986</v>
      </c>
    </row>
    <row r="9391" spans="51:75" x14ac:dyDescent="0.3">
      <c r="AY9391" s="12" t="e">
        <f>VLOOKUP(C9391,#REF!, 2,FALSE)</f>
        <v>#REF!</v>
      </c>
      <c r="BM9391" s="5" t="s">
        <v>14819</v>
      </c>
      <c r="BN9391" s="5" t="s">
        <v>2986</v>
      </c>
      <c r="BO9391" s="5" t="s">
        <v>2986</v>
      </c>
      <c r="BU9391" s="5" t="s">
        <v>14819</v>
      </c>
      <c r="BV9391" s="5" t="s">
        <v>2986</v>
      </c>
      <c r="BW9391" s="5" t="s">
        <v>2986</v>
      </c>
    </row>
    <row r="9392" spans="51:75" x14ac:dyDescent="0.3">
      <c r="AY9392" s="12" t="e">
        <f>VLOOKUP(C9392,#REF!, 2,FALSE)</f>
        <v>#REF!</v>
      </c>
      <c r="BM9392" s="5" t="s">
        <v>14820</v>
      </c>
      <c r="BN9392" s="5" t="s">
        <v>2986</v>
      </c>
      <c r="BO9392" s="5" t="s">
        <v>2986</v>
      </c>
      <c r="BU9392" s="5" t="s">
        <v>14820</v>
      </c>
      <c r="BV9392" s="5" t="s">
        <v>2986</v>
      </c>
      <c r="BW9392" s="5" t="s">
        <v>2986</v>
      </c>
    </row>
    <row r="9393" spans="51:75" x14ac:dyDescent="0.3">
      <c r="AY9393" s="12" t="e">
        <f>VLOOKUP(C9393,#REF!, 2,FALSE)</f>
        <v>#REF!</v>
      </c>
      <c r="BM9393" s="5" t="s">
        <v>2574</v>
      </c>
      <c r="BN9393" s="5" t="s">
        <v>1016</v>
      </c>
      <c r="BO9393" s="5" t="s">
        <v>2986</v>
      </c>
      <c r="BU9393" s="5" t="s">
        <v>2574</v>
      </c>
      <c r="BV9393" s="5" t="s">
        <v>1016</v>
      </c>
      <c r="BW9393" s="5" t="s">
        <v>2986</v>
      </c>
    </row>
    <row r="9394" spans="51:75" x14ac:dyDescent="0.3">
      <c r="AY9394" s="12" t="e">
        <f>VLOOKUP(C9394,#REF!, 2,FALSE)</f>
        <v>#REF!</v>
      </c>
      <c r="BM9394" s="5" t="s">
        <v>2575</v>
      </c>
      <c r="BN9394" s="5" t="s">
        <v>2986</v>
      </c>
      <c r="BO9394" s="5" t="s">
        <v>14821</v>
      </c>
      <c r="BU9394" s="5" t="s">
        <v>2575</v>
      </c>
      <c r="BV9394" s="5" t="s">
        <v>2986</v>
      </c>
      <c r="BW9394" s="5" t="s">
        <v>14821</v>
      </c>
    </row>
    <row r="9395" spans="51:75" x14ac:dyDescent="0.3">
      <c r="AY9395" s="12" t="e">
        <f>VLOOKUP(C9395,#REF!, 2,FALSE)</f>
        <v>#REF!</v>
      </c>
      <c r="BM9395" s="5" t="s">
        <v>14822</v>
      </c>
      <c r="BN9395" s="5" t="s">
        <v>2986</v>
      </c>
      <c r="BO9395" s="5" t="s">
        <v>14823</v>
      </c>
      <c r="BU9395" s="5" t="s">
        <v>14822</v>
      </c>
      <c r="BV9395" s="5" t="s">
        <v>2986</v>
      </c>
      <c r="BW9395" s="5" t="s">
        <v>14823</v>
      </c>
    </row>
    <row r="9396" spans="51:75" x14ac:dyDescent="0.3">
      <c r="AY9396" s="12" t="e">
        <f>VLOOKUP(C9396,#REF!, 2,FALSE)</f>
        <v>#REF!</v>
      </c>
      <c r="BM9396" s="5" t="s">
        <v>245</v>
      </c>
      <c r="BN9396" s="5" t="s">
        <v>2986</v>
      </c>
      <c r="BO9396" s="5" t="s">
        <v>720</v>
      </c>
      <c r="BU9396" s="5" t="s">
        <v>245</v>
      </c>
      <c r="BV9396" s="5" t="s">
        <v>2986</v>
      </c>
      <c r="BW9396" s="5" t="s">
        <v>720</v>
      </c>
    </row>
    <row r="9397" spans="51:75" x14ac:dyDescent="0.3">
      <c r="AY9397" s="12" t="e">
        <f>VLOOKUP(C9397,#REF!, 2,FALSE)</f>
        <v>#REF!</v>
      </c>
      <c r="BM9397" s="5" t="s">
        <v>2576</v>
      </c>
      <c r="BN9397" s="5" t="s">
        <v>929</v>
      </c>
      <c r="BO9397" s="5" t="s">
        <v>2986</v>
      </c>
      <c r="BU9397" s="5" t="s">
        <v>2576</v>
      </c>
      <c r="BV9397" s="5" t="s">
        <v>929</v>
      </c>
      <c r="BW9397" s="5" t="s">
        <v>2986</v>
      </c>
    </row>
    <row r="9398" spans="51:75" x14ac:dyDescent="0.3">
      <c r="AY9398" s="12" t="e">
        <f>VLOOKUP(C9398,#REF!, 2,FALSE)</f>
        <v>#REF!</v>
      </c>
      <c r="BM9398" s="5" t="s">
        <v>14824</v>
      </c>
      <c r="BN9398" s="5" t="s">
        <v>2986</v>
      </c>
      <c r="BO9398" s="5" t="s">
        <v>2986</v>
      </c>
      <c r="BU9398" s="5" t="s">
        <v>14824</v>
      </c>
      <c r="BV9398" s="5" t="s">
        <v>2986</v>
      </c>
      <c r="BW9398" s="5" t="s">
        <v>2986</v>
      </c>
    </row>
    <row r="9399" spans="51:75" x14ac:dyDescent="0.3">
      <c r="AY9399" s="12" t="e">
        <f>VLOOKUP(C9399,#REF!, 2,FALSE)</f>
        <v>#REF!</v>
      </c>
      <c r="BM9399" s="5" t="s">
        <v>14825</v>
      </c>
      <c r="BN9399" s="5" t="s">
        <v>2986</v>
      </c>
      <c r="BO9399" s="5" t="s">
        <v>2986</v>
      </c>
      <c r="BU9399" s="5" t="s">
        <v>14825</v>
      </c>
      <c r="BV9399" s="5" t="s">
        <v>2986</v>
      </c>
      <c r="BW9399" s="5" t="s">
        <v>2986</v>
      </c>
    </row>
    <row r="9400" spans="51:75" x14ac:dyDescent="0.3">
      <c r="AY9400" s="12" t="e">
        <f>VLOOKUP(C9400,#REF!, 2,FALSE)</f>
        <v>#REF!</v>
      </c>
      <c r="BM9400" s="5" t="s">
        <v>14826</v>
      </c>
      <c r="BN9400" s="5" t="s">
        <v>800</v>
      </c>
      <c r="BO9400" s="5" t="s">
        <v>2986</v>
      </c>
      <c r="BU9400" s="5" t="s">
        <v>14826</v>
      </c>
      <c r="BV9400" s="5" t="s">
        <v>800</v>
      </c>
      <c r="BW9400" s="5" t="s">
        <v>2986</v>
      </c>
    </row>
    <row r="9401" spans="51:75" x14ac:dyDescent="0.3">
      <c r="AY9401" s="12" t="e">
        <f>VLOOKUP(C9401,#REF!, 2,FALSE)</f>
        <v>#REF!</v>
      </c>
      <c r="BM9401" s="5" t="s">
        <v>14827</v>
      </c>
      <c r="BN9401" s="5" t="s">
        <v>790</v>
      </c>
      <c r="BO9401" s="5" t="s">
        <v>14828</v>
      </c>
      <c r="BU9401" s="5" t="s">
        <v>14827</v>
      </c>
      <c r="BV9401" s="5" t="s">
        <v>790</v>
      </c>
      <c r="BW9401" s="5" t="s">
        <v>14828</v>
      </c>
    </row>
    <row r="9402" spans="51:75" x14ac:dyDescent="0.3">
      <c r="AY9402" s="12" t="e">
        <f>VLOOKUP(C9402,#REF!, 2,FALSE)</f>
        <v>#REF!</v>
      </c>
      <c r="BM9402" s="5" t="s">
        <v>2577</v>
      </c>
      <c r="BN9402" s="5" t="s">
        <v>3261</v>
      </c>
      <c r="BO9402" s="5" t="s">
        <v>14829</v>
      </c>
      <c r="BU9402" s="5" t="s">
        <v>2577</v>
      </c>
      <c r="BV9402" s="5" t="s">
        <v>3261</v>
      </c>
      <c r="BW9402" s="5" t="s">
        <v>14829</v>
      </c>
    </row>
    <row r="9403" spans="51:75" x14ac:dyDescent="0.3">
      <c r="AY9403" s="12" t="e">
        <f>VLOOKUP(C9403,#REF!, 2,FALSE)</f>
        <v>#REF!</v>
      </c>
      <c r="BM9403" s="5" t="s">
        <v>14830</v>
      </c>
      <c r="BN9403" s="5" t="s">
        <v>708</v>
      </c>
      <c r="BO9403" s="5" t="s">
        <v>2986</v>
      </c>
      <c r="BU9403" s="5" t="s">
        <v>14830</v>
      </c>
      <c r="BV9403" s="5" t="s">
        <v>708</v>
      </c>
      <c r="BW9403" s="5" t="s">
        <v>2986</v>
      </c>
    </row>
    <row r="9404" spans="51:75" x14ac:dyDescent="0.3">
      <c r="AY9404" s="12" t="e">
        <f>VLOOKUP(C9404,#REF!, 2,FALSE)</f>
        <v>#REF!</v>
      </c>
      <c r="BM9404" s="5" t="s">
        <v>14831</v>
      </c>
      <c r="BN9404" s="5" t="s">
        <v>778</v>
      </c>
      <c r="BO9404" s="5" t="s">
        <v>2986</v>
      </c>
      <c r="BU9404" s="5" t="s">
        <v>14831</v>
      </c>
      <c r="BV9404" s="5" t="s">
        <v>778</v>
      </c>
      <c r="BW9404" s="5" t="s">
        <v>2986</v>
      </c>
    </row>
    <row r="9405" spans="51:75" x14ac:dyDescent="0.3">
      <c r="AY9405" s="12" t="e">
        <f>VLOOKUP(C9405,#REF!, 2,FALSE)</f>
        <v>#REF!</v>
      </c>
      <c r="BM9405" s="5" t="s">
        <v>14832</v>
      </c>
      <c r="BN9405" s="5" t="s">
        <v>806</v>
      </c>
      <c r="BO9405" s="5" t="s">
        <v>2986</v>
      </c>
      <c r="BU9405" s="5" t="s">
        <v>14832</v>
      </c>
      <c r="BV9405" s="5" t="s">
        <v>806</v>
      </c>
      <c r="BW9405" s="5" t="s">
        <v>2986</v>
      </c>
    </row>
    <row r="9406" spans="51:75" x14ac:dyDescent="0.3">
      <c r="AY9406" s="12" t="e">
        <f>VLOOKUP(C9406,#REF!, 2,FALSE)</f>
        <v>#REF!</v>
      </c>
      <c r="BM9406" s="5" t="s">
        <v>14833</v>
      </c>
      <c r="BN9406" s="5" t="s">
        <v>616</v>
      </c>
      <c r="BO9406" s="5" t="s">
        <v>2986</v>
      </c>
      <c r="BU9406" s="5" t="s">
        <v>14833</v>
      </c>
      <c r="BV9406" s="5" t="s">
        <v>616</v>
      </c>
      <c r="BW9406" s="5" t="s">
        <v>2986</v>
      </c>
    </row>
    <row r="9407" spans="51:75" x14ac:dyDescent="0.3">
      <c r="AY9407" s="12" t="e">
        <f>VLOOKUP(C9407,#REF!, 2,FALSE)</f>
        <v>#REF!</v>
      </c>
      <c r="BM9407" s="5" t="s">
        <v>14834</v>
      </c>
      <c r="BN9407" s="5" t="s">
        <v>2986</v>
      </c>
      <c r="BO9407" s="5" t="s">
        <v>2986</v>
      </c>
      <c r="BU9407" s="5" t="s">
        <v>14834</v>
      </c>
      <c r="BV9407" s="5" t="s">
        <v>2986</v>
      </c>
      <c r="BW9407" s="5" t="s">
        <v>2986</v>
      </c>
    </row>
    <row r="9408" spans="51:75" x14ac:dyDescent="0.3">
      <c r="AY9408" s="12" t="e">
        <f>VLOOKUP(C9408,#REF!, 2,FALSE)</f>
        <v>#REF!</v>
      </c>
      <c r="BM9408" s="5" t="s">
        <v>14835</v>
      </c>
      <c r="BN9408" s="5" t="s">
        <v>2986</v>
      </c>
      <c r="BO9408" s="5" t="s">
        <v>2986</v>
      </c>
      <c r="BU9408" s="5" t="s">
        <v>14835</v>
      </c>
      <c r="BV9408" s="5" t="s">
        <v>2986</v>
      </c>
      <c r="BW9408" s="5" t="s">
        <v>2986</v>
      </c>
    </row>
    <row r="9409" spans="51:75" x14ac:dyDescent="0.3">
      <c r="AY9409" s="12" t="e">
        <f>VLOOKUP(C9409,#REF!, 2,FALSE)</f>
        <v>#REF!</v>
      </c>
      <c r="BM9409" s="5" t="s">
        <v>14836</v>
      </c>
      <c r="BN9409" s="5" t="s">
        <v>708</v>
      </c>
      <c r="BO9409" s="5" t="s">
        <v>14837</v>
      </c>
      <c r="BU9409" s="5" t="s">
        <v>14836</v>
      </c>
      <c r="BV9409" s="5" t="s">
        <v>708</v>
      </c>
      <c r="BW9409" s="5" t="s">
        <v>14837</v>
      </c>
    </row>
    <row r="9410" spans="51:75" x14ac:dyDescent="0.3">
      <c r="AY9410" s="12" t="e">
        <f>VLOOKUP(C9410,#REF!, 2,FALSE)</f>
        <v>#REF!</v>
      </c>
      <c r="BM9410" s="5" t="s">
        <v>14838</v>
      </c>
      <c r="BN9410" s="5" t="s">
        <v>706</v>
      </c>
      <c r="BO9410" s="5" t="s">
        <v>2986</v>
      </c>
      <c r="BU9410" s="5" t="s">
        <v>14838</v>
      </c>
      <c r="BV9410" s="5" t="s">
        <v>706</v>
      </c>
      <c r="BW9410" s="5" t="s">
        <v>2986</v>
      </c>
    </row>
    <row r="9411" spans="51:75" x14ac:dyDescent="0.3">
      <c r="AY9411" s="12" t="e">
        <f>VLOOKUP(C9411,#REF!, 2,FALSE)</f>
        <v>#REF!</v>
      </c>
      <c r="BM9411" s="5" t="s">
        <v>14839</v>
      </c>
      <c r="BN9411" s="5" t="s">
        <v>1272</v>
      </c>
      <c r="BO9411" s="5" t="s">
        <v>14840</v>
      </c>
      <c r="BU9411" s="5" t="s">
        <v>14839</v>
      </c>
      <c r="BV9411" s="5" t="s">
        <v>1272</v>
      </c>
      <c r="BW9411" s="5" t="s">
        <v>14840</v>
      </c>
    </row>
    <row r="9412" spans="51:75" x14ac:dyDescent="0.3">
      <c r="AY9412" s="12" t="e">
        <f>VLOOKUP(C9412,#REF!, 2,FALSE)</f>
        <v>#REF!</v>
      </c>
      <c r="BM9412" s="5" t="s">
        <v>14841</v>
      </c>
      <c r="BN9412" s="5" t="s">
        <v>790</v>
      </c>
      <c r="BO9412" s="5" t="s">
        <v>14842</v>
      </c>
      <c r="BU9412" s="5" t="s">
        <v>14841</v>
      </c>
      <c r="BV9412" s="5" t="s">
        <v>790</v>
      </c>
      <c r="BW9412" s="5" t="s">
        <v>14842</v>
      </c>
    </row>
    <row r="9413" spans="51:75" x14ac:dyDescent="0.3">
      <c r="AY9413" s="12" t="e">
        <f>VLOOKUP(C9413,#REF!, 2,FALSE)</f>
        <v>#REF!</v>
      </c>
      <c r="BM9413" s="5" t="s">
        <v>14843</v>
      </c>
      <c r="BN9413" s="5" t="s">
        <v>855</v>
      </c>
      <c r="BO9413" s="5" t="s">
        <v>2986</v>
      </c>
      <c r="BU9413" s="5" t="s">
        <v>14843</v>
      </c>
      <c r="BV9413" s="5" t="s">
        <v>855</v>
      </c>
      <c r="BW9413" s="5" t="s">
        <v>2986</v>
      </c>
    </row>
    <row r="9414" spans="51:75" x14ac:dyDescent="0.3">
      <c r="AY9414" s="12" t="e">
        <f>VLOOKUP(C9414,#REF!, 2,FALSE)</f>
        <v>#REF!</v>
      </c>
      <c r="BM9414" s="5" t="s">
        <v>14844</v>
      </c>
      <c r="BN9414" s="5" t="s">
        <v>1142</v>
      </c>
      <c r="BO9414" s="5" t="s">
        <v>14845</v>
      </c>
      <c r="BU9414" s="5" t="s">
        <v>14844</v>
      </c>
      <c r="BV9414" s="5" t="s">
        <v>1142</v>
      </c>
      <c r="BW9414" s="5" t="s">
        <v>14845</v>
      </c>
    </row>
    <row r="9415" spans="51:75" x14ac:dyDescent="0.3">
      <c r="AY9415" s="12" t="e">
        <f>VLOOKUP(C9415,#REF!, 2,FALSE)</f>
        <v>#REF!</v>
      </c>
      <c r="BM9415" s="5" t="s">
        <v>246</v>
      </c>
      <c r="BN9415" s="5" t="s">
        <v>616</v>
      </c>
      <c r="BO9415" s="5" t="s">
        <v>2986</v>
      </c>
      <c r="BU9415" s="5" t="s">
        <v>246</v>
      </c>
      <c r="BV9415" s="5" t="s">
        <v>616</v>
      </c>
      <c r="BW9415" s="5" t="s">
        <v>2986</v>
      </c>
    </row>
    <row r="9416" spans="51:75" x14ac:dyDescent="0.3">
      <c r="AY9416" s="12" t="e">
        <f>VLOOKUP(C9416,#REF!, 2,FALSE)</f>
        <v>#REF!</v>
      </c>
      <c r="BM9416" s="5" t="s">
        <v>14846</v>
      </c>
      <c r="BN9416" s="5" t="s">
        <v>1345</v>
      </c>
      <c r="BO9416" s="5" t="s">
        <v>14847</v>
      </c>
      <c r="BU9416" s="5" t="s">
        <v>14846</v>
      </c>
      <c r="BV9416" s="5" t="s">
        <v>1345</v>
      </c>
      <c r="BW9416" s="5" t="s">
        <v>14847</v>
      </c>
    </row>
    <row r="9417" spans="51:75" x14ac:dyDescent="0.3">
      <c r="AY9417" s="12" t="e">
        <f>VLOOKUP(C9417,#REF!, 2,FALSE)</f>
        <v>#REF!</v>
      </c>
      <c r="BM9417" s="5" t="s">
        <v>14848</v>
      </c>
      <c r="BN9417" s="5" t="s">
        <v>1345</v>
      </c>
      <c r="BO9417" s="5" t="s">
        <v>14849</v>
      </c>
      <c r="BU9417" s="5" t="s">
        <v>14848</v>
      </c>
      <c r="BV9417" s="5" t="s">
        <v>1345</v>
      </c>
      <c r="BW9417" s="5" t="s">
        <v>14849</v>
      </c>
    </row>
    <row r="9418" spans="51:75" x14ac:dyDescent="0.3">
      <c r="AY9418" s="12" t="e">
        <f>VLOOKUP(C9418,#REF!, 2,FALSE)</f>
        <v>#REF!</v>
      </c>
      <c r="BM9418" s="5" t="s">
        <v>226</v>
      </c>
      <c r="BN9418" s="5" t="s">
        <v>639</v>
      </c>
      <c r="BO9418" s="5" t="s">
        <v>2986</v>
      </c>
      <c r="BU9418" s="5" t="s">
        <v>226</v>
      </c>
      <c r="BV9418" s="5" t="s">
        <v>639</v>
      </c>
      <c r="BW9418" s="5" t="s">
        <v>2986</v>
      </c>
    </row>
    <row r="9419" spans="51:75" x14ac:dyDescent="0.3">
      <c r="AY9419" s="12" t="e">
        <f>VLOOKUP(C9419,#REF!, 2,FALSE)</f>
        <v>#REF!</v>
      </c>
      <c r="BM9419" s="5" t="s">
        <v>14850</v>
      </c>
      <c r="BN9419" s="5" t="s">
        <v>621</v>
      </c>
      <c r="BO9419" s="5" t="s">
        <v>2986</v>
      </c>
      <c r="BU9419" s="5" t="s">
        <v>14850</v>
      </c>
      <c r="BV9419" s="5" t="s">
        <v>621</v>
      </c>
      <c r="BW9419" s="5" t="s">
        <v>2986</v>
      </c>
    </row>
    <row r="9420" spans="51:75" x14ac:dyDescent="0.3">
      <c r="AY9420" s="12" t="e">
        <f>VLOOKUP(C9420,#REF!, 2,FALSE)</f>
        <v>#REF!</v>
      </c>
      <c r="BM9420" s="5" t="s">
        <v>14851</v>
      </c>
      <c r="BN9420" s="5" t="s">
        <v>639</v>
      </c>
      <c r="BO9420" s="5" t="s">
        <v>2986</v>
      </c>
      <c r="BU9420" s="5" t="s">
        <v>14851</v>
      </c>
      <c r="BV9420" s="5" t="s">
        <v>639</v>
      </c>
      <c r="BW9420" s="5" t="s">
        <v>2986</v>
      </c>
    </row>
    <row r="9421" spans="51:75" x14ac:dyDescent="0.3">
      <c r="AY9421" s="12" t="e">
        <f>VLOOKUP(C9421,#REF!, 2,FALSE)</f>
        <v>#REF!</v>
      </c>
      <c r="BM9421" s="5" t="s">
        <v>14852</v>
      </c>
      <c r="BN9421" s="5" t="s">
        <v>621</v>
      </c>
      <c r="BO9421" s="5" t="s">
        <v>2986</v>
      </c>
      <c r="BU9421" s="5" t="s">
        <v>14852</v>
      </c>
      <c r="BV9421" s="5" t="s">
        <v>621</v>
      </c>
      <c r="BW9421" s="5" t="s">
        <v>2986</v>
      </c>
    </row>
    <row r="9422" spans="51:75" x14ac:dyDescent="0.3">
      <c r="AY9422" s="12" t="e">
        <f>VLOOKUP(C9422,#REF!, 2,FALSE)</f>
        <v>#REF!</v>
      </c>
      <c r="BM9422" s="5" t="s">
        <v>14853</v>
      </c>
      <c r="BN9422" s="5" t="s">
        <v>619</v>
      </c>
      <c r="BO9422" s="5" t="s">
        <v>2986</v>
      </c>
      <c r="BU9422" s="5" t="s">
        <v>14853</v>
      </c>
      <c r="BV9422" s="5" t="s">
        <v>619</v>
      </c>
      <c r="BW9422" s="5" t="s">
        <v>2986</v>
      </c>
    </row>
    <row r="9423" spans="51:75" x14ac:dyDescent="0.3">
      <c r="AY9423" s="12" t="e">
        <f>VLOOKUP(C9423,#REF!, 2,FALSE)</f>
        <v>#REF!</v>
      </c>
      <c r="BM9423" s="5" t="s">
        <v>14854</v>
      </c>
      <c r="BN9423" s="5" t="s">
        <v>666</v>
      </c>
      <c r="BO9423" s="5" t="s">
        <v>2986</v>
      </c>
      <c r="BU9423" s="5" t="s">
        <v>14854</v>
      </c>
      <c r="BV9423" s="5" t="s">
        <v>666</v>
      </c>
      <c r="BW9423" s="5" t="s">
        <v>2986</v>
      </c>
    </row>
    <row r="9424" spans="51:75" x14ac:dyDescent="0.3">
      <c r="AY9424" s="12" t="e">
        <f>VLOOKUP(C9424,#REF!, 2,FALSE)</f>
        <v>#REF!</v>
      </c>
      <c r="BM9424" s="5" t="s">
        <v>14855</v>
      </c>
      <c r="BN9424" s="5" t="s">
        <v>666</v>
      </c>
      <c r="BO9424" s="5" t="s">
        <v>2986</v>
      </c>
      <c r="BU9424" s="5" t="s">
        <v>14855</v>
      </c>
      <c r="BV9424" s="5" t="s">
        <v>666</v>
      </c>
      <c r="BW9424" s="5" t="s">
        <v>2986</v>
      </c>
    </row>
    <row r="9425" spans="51:75" x14ac:dyDescent="0.3">
      <c r="AY9425" s="12" t="e">
        <f>VLOOKUP(C9425,#REF!, 2,FALSE)</f>
        <v>#REF!</v>
      </c>
      <c r="BM9425" s="5" t="s">
        <v>2581</v>
      </c>
      <c r="BN9425" s="5" t="s">
        <v>783</v>
      </c>
      <c r="BO9425" s="5" t="s">
        <v>773</v>
      </c>
      <c r="BU9425" s="5" t="s">
        <v>2581</v>
      </c>
      <c r="BV9425" s="5" t="s">
        <v>783</v>
      </c>
      <c r="BW9425" s="5" t="s">
        <v>773</v>
      </c>
    </row>
    <row r="9426" spans="51:75" x14ac:dyDescent="0.3">
      <c r="AY9426" s="12" t="e">
        <f>VLOOKUP(C9426,#REF!, 2,FALSE)</f>
        <v>#REF!</v>
      </c>
      <c r="BM9426" s="5" t="s">
        <v>14856</v>
      </c>
      <c r="BN9426" s="5" t="s">
        <v>619</v>
      </c>
      <c r="BO9426" s="5" t="s">
        <v>1274</v>
      </c>
      <c r="BU9426" s="5" t="s">
        <v>14856</v>
      </c>
      <c r="BV9426" s="5" t="s">
        <v>619</v>
      </c>
      <c r="BW9426" s="5" t="s">
        <v>1274</v>
      </c>
    </row>
    <row r="9427" spans="51:75" x14ac:dyDescent="0.3">
      <c r="AY9427" s="12" t="e">
        <f>VLOOKUP(C9427,#REF!, 2,FALSE)</f>
        <v>#REF!</v>
      </c>
      <c r="BM9427" s="5" t="s">
        <v>14857</v>
      </c>
      <c r="BN9427" s="5" t="s">
        <v>781</v>
      </c>
      <c r="BO9427" s="5" t="s">
        <v>1836</v>
      </c>
      <c r="BU9427" s="5" t="s">
        <v>14857</v>
      </c>
      <c r="BV9427" s="5" t="s">
        <v>781</v>
      </c>
      <c r="BW9427" s="5" t="s">
        <v>1836</v>
      </c>
    </row>
    <row r="9428" spans="51:75" x14ac:dyDescent="0.3">
      <c r="AY9428" s="12" t="e">
        <f>VLOOKUP(C9428,#REF!, 2,FALSE)</f>
        <v>#REF!</v>
      </c>
      <c r="BM9428" s="5" t="s">
        <v>2582</v>
      </c>
      <c r="BN9428" s="5" t="s">
        <v>1270</v>
      </c>
      <c r="BO9428" s="5" t="s">
        <v>2986</v>
      </c>
      <c r="BU9428" s="5" t="s">
        <v>2582</v>
      </c>
      <c r="BV9428" s="5" t="s">
        <v>1270</v>
      </c>
      <c r="BW9428" s="5" t="s">
        <v>2986</v>
      </c>
    </row>
    <row r="9429" spans="51:75" x14ac:dyDescent="0.3">
      <c r="AY9429" s="12" t="e">
        <f>VLOOKUP(C9429,#REF!, 2,FALSE)</f>
        <v>#REF!</v>
      </c>
      <c r="BM9429" s="5" t="s">
        <v>2583</v>
      </c>
      <c r="BN9429" s="5" t="s">
        <v>1270</v>
      </c>
      <c r="BO9429" s="5" t="s">
        <v>2986</v>
      </c>
      <c r="BU9429" s="5" t="s">
        <v>2583</v>
      </c>
      <c r="BV9429" s="5" t="s">
        <v>1270</v>
      </c>
      <c r="BW9429" s="5" t="s">
        <v>2986</v>
      </c>
    </row>
    <row r="9430" spans="51:75" x14ac:dyDescent="0.3">
      <c r="AY9430" s="12" t="e">
        <f>VLOOKUP(C9430,#REF!, 2,FALSE)</f>
        <v>#REF!</v>
      </c>
      <c r="BM9430" s="5" t="s">
        <v>244</v>
      </c>
      <c r="BN9430" s="5" t="s">
        <v>778</v>
      </c>
      <c r="BO9430" s="5" t="s">
        <v>14858</v>
      </c>
      <c r="BU9430" s="5" t="s">
        <v>244</v>
      </c>
      <c r="BV9430" s="5" t="s">
        <v>778</v>
      </c>
      <c r="BW9430" s="5" t="s">
        <v>14858</v>
      </c>
    </row>
    <row r="9431" spans="51:75" x14ac:dyDescent="0.3">
      <c r="AY9431" s="12" t="e">
        <f>VLOOKUP(C9431,#REF!, 2,FALSE)</f>
        <v>#REF!</v>
      </c>
      <c r="BM9431" s="5" t="s">
        <v>14859</v>
      </c>
      <c r="BN9431" s="5" t="s">
        <v>639</v>
      </c>
      <c r="BO9431" s="5" t="s">
        <v>2986</v>
      </c>
      <c r="BU9431" s="5" t="s">
        <v>14859</v>
      </c>
      <c r="BV9431" s="5" t="s">
        <v>639</v>
      </c>
      <c r="BW9431" s="5" t="s">
        <v>2986</v>
      </c>
    </row>
    <row r="9432" spans="51:75" x14ac:dyDescent="0.3">
      <c r="AY9432" s="12" t="e">
        <f>VLOOKUP(C9432,#REF!, 2,FALSE)</f>
        <v>#REF!</v>
      </c>
      <c r="BM9432" s="5" t="s">
        <v>14860</v>
      </c>
      <c r="BN9432" s="5" t="s">
        <v>642</v>
      </c>
      <c r="BO9432" s="5" t="s">
        <v>14861</v>
      </c>
      <c r="BU9432" s="5" t="s">
        <v>14860</v>
      </c>
      <c r="BV9432" s="5" t="s">
        <v>642</v>
      </c>
      <c r="BW9432" s="5" t="s">
        <v>14861</v>
      </c>
    </row>
    <row r="9433" spans="51:75" x14ac:dyDescent="0.3">
      <c r="AY9433" s="12" t="e">
        <f>VLOOKUP(C9433,#REF!, 2,FALSE)</f>
        <v>#REF!</v>
      </c>
      <c r="BM9433" s="5" t="s">
        <v>2584</v>
      </c>
      <c r="BN9433" s="5" t="s">
        <v>3261</v>
      </c>
      <c r="BO9433" s="5" t="s">
        <v>773</v>
      </c>
      <c r="BU9433" s="5" t="s">
        <v>2584</v>
      </c>
      <c r="BV9433" s="5" t="s">
        <v>3261</v>
      </c>
      <c r="BW9433" s="5" t="s">
        <v>773</v>
      </c>
    </row>
    <row r="9434" spans="51:75" x14ac:dyDescent="0.3">
      <c r="AY9434" s="12" t="e">
        <f>VLOOKUP(C9434,#REF!, 2,FALSE)</f>
        <v>#REF!</v>
      </c>
      <c r="BM9434" s="5" t="s">
        <v>14862</v>
      </c>
      <c r="BN9434" s="5" t="s">
        <v>1016</v>
      </c>
      <c r="BO9434" s="5" t="s">
        <v>1554</v>
      </c>
      <c r="BU9434" s="5" t="s">
        <v>14862</v>
      </c>
      <c r="BV9434" s="5" t="s">
        <v>1016</v>
      </c>
      <c r="BW9434" s="5" t="s">
        <v>1554</v>
      </c>
    </row>
    <row r="9435" spans="51:75" x14ac:dyDescent="0.3">
      <c r="AY9435" s="12" t="e">
        <f>VLOOKUP(C9435,#REF!, 2,FALSE)</f>
        <v>#REF!</v>
      </c>
      <c r="BM9435" s="5" t="s">
        <v>14863</v>
      </c>
      <c r="BN9435" s="5" t="s">
        <v>739</v>
      </c>
      <c r="BO9435" s="5" t="s">
        <v>2986</v>
      </c>
      <c r="BU9435" s="5" t="s">
        <v>14863</v>
      </c>
      <c r="BV9435" s="5" t="s">
        <v>739</v>
      </c>
      <c r="BW9435" s="5" t="s">
        <v>2986</v>
      </c>
    </row>
    <row r="9436" spans="51:75" x14ac:dyDescent="0.3">
      <c r="AY9436" s="12" t="e">
        <f>VLOOKUP(C9436,#REF!, 2,FALSE)</f>
        <v>#REF!</v>
      </c>
      <c r="BM9436" s="5" t="s">
        <v>2585</v>
      </c>
      <c r="BN9436" s="5" t="s">
        <v>1010</v>
      </c>
      <c r="BO9436" s="5" t="s">
        <v>12041</v>
      </c>
      <c r="BU9436" s="5" t="s">
        <v>2585</v>
      </c>
      <c r="BV9436" s="5" t="s">
        <v>1010</v>
      </c>
      <c r="BW9436" s="5" t="s">
        <v>12041</v>
      </c>
    </row>
    <row r="9437" spans="51:75" x14ac:dyDescent="0.3">
      <c r="AY9437" s="12" t="e">
        <f>VLOOKUP(C9437,#REF!, 2,FALSE)</f>
        <v>#REF!</v>
      </c>
      <c r="BM9437" s="5" t="s">
        <v>14864</v>
      </c>
      <c r="BN9437" s="5" t="s">
        <v>621</v>
      </c>
      <c r="BO9437" s="5" t="s">
        <v>13286</v>
      </c>
      <c r="BU9437" s="5" t="s">
        <v>14864</v>
      </c>
      <c r="BV9437" s="5" t="s">
        <v>621</v>
      </c>
      <c r="BW9437" s="5" t="s">
        <v>13286</v>
      </c>
    </row>
    <row r="9438" spans="51:75" x14ac:dyDescent="0.3">
      <c r="AY9438" s="12" t="e">
        <f>VLOOKUP(C9438,#REF!, 2,FALSE)</f>
        <v>#REF!</v>
      </c>
      <c r="BM9438" s="5" t="s">
        <v>14865</v>
      </c>
      <c r="BN9438" s="5" t="s">
        <v>783</v>
      </c>
      <c r="BO9438" s="5" t="s">
        <v>14866</v>
      </c>
      <c r="BU9438" s="5" t="s">
        <v>14865</v>
      </c>
      <c r="BV9438" s="5" t="s">
        <v>783</v>
      </c>
      <c r="BW9438" s="5" t="s">
        <v>14866</v>
      </c>
    </row>
    <row r="9439" spans="51:75" x14ac:dyDescent="0.3">
      <c r="AY9439" s="12" t="e">
        <f>VLOOKUP(C9439,#REF!, 2,FALSE)</f>
        <v>#REF!</v>
      </c>
      <c r="BM9439" s="5" t="s">
        <v>14867</v>
      </c>
      <c r="BN9439" s="5" t="s">
        <v>618</v>
      </c>
      <c r="BO9439" s="5" t="s">
        <v>14868</v>
      </c>
      <c r="BU9439" s="5" t="s">
        <v>14867</v>
      </c>
      <c r="BV9439" s="5" t="s">
        <v>618</v>
      </c>
      <c r="BW9439" s="5" t="s">
        <v>14868</v>
      </c>
    </row>
    <row r="9440" spans="51:75" x14ac:dyDescent="0.3">
      <c r="AY9440" s="12" t="e">
        <f>VLOOKUP(C9440,#REF!, 2,FALSE)</f>
        <v>#REF!</v>
      </c>
      <c r="BM9440" s="5" t="s">
        <v>14869</v>
      </c>
      <c r="BN9440" s="5" t="s">
        <v>639</v>
      </c>
      <c r="BO9440" s="5" t="s">
        <v>14870</v>
      </c>
      <c r="BU9440" s="5" t="s">
        <v>14869</v>
      </c>
      <c r="BV9440" s="5" t="s">
        <v>639</v>
      </c>
      <c r="BW9440" s="5" t="s">
        <v>14870</v>
      </c>
    </row>
    <row r="9441" spans="51:75" x14ac:dyDescent="0.3">
      <c r="AY9441" s="12" t="e">
        <f>VLOOKUP(C9441,#REF!, 2,FALSE)</f>
        <v>#REF!</v>
      </c>
      <c r="BM9441" s="5" t="s">
        <v>14871</v>
      </c>
      <c r="BN9441" s="5" t="s">
        <v>3210</v>
      </c>
      <c r="BO9441" s="5" t="s">
        <v>14872</v>
      </c>
      <c r="BU9441" s="5" t="s">
        <v>14871</v>
      </c>
      <c r="BV9441" s="5" t="s">
        <v>3210</v>
      </c>
      <c r="BW9441" s="5" t="s">
        <v>14872</v>
      </c>
    </row>
    <row r="9442" spans="51:75" x14ac:dyDescent="0.3">
      <c r="AY9442" s="12" t="e">
        <f>VLOOKUP(C9442,#REF!, 2,FALSE)</f>
        <v>#REF!</v>
      </c>
      <c r="BM9442" s="5" t="s">
        <v>14873</v>
      </c>
      <c r="BN9442" s="5" t="s">
        <v>3210</v>
      </c>
      <c r="BO9442" s="5" t="s">
        <v>6628</v>
      </c>
      <c r="BU9442" s="5" t="s">
        <v>14873</v>
      </c>
      <c r="BV9442" s="5" t="s">
        <v>3210</v>
      </c>
      <c r="BW9442" s="5" t="s">
        <v>6628</v>
      </c>
    </row>
    <row r="9443" spans="51:75" x14ac:dyDescent="0.3">
      <c r="AY9443" s="12" t="e">
        <f>VLOOKUP(C9443,#REF!, 2,FALSE)</f>
        <v>#REF!</v>
      </c>
      <c r="BM9443" s="5" t="s">
        <v>234</v>
      </c>
      <c r="BN9443" s="5" t="s">
        <v>619</v>
      </c>
      <c r="BO9443" s="5" t="s">
        <v>14874</v>
      </c>
      <c r="BU9443" s="5" t="s">
        <v>234</v>
      </c>
      <c r="BV9443" s="5" t="s">
        <v>619</v>
      </c>
      <c r="BW9443" s="5" t="s">
        <v>14874</v>
      </c>
    </row>
    <row r="9444" spans="51:75" x14ac:dyDescent="0.3">
      <c r="AY9444" s="12" t="e">
        <f>VLOOKUP(C9444,#REF!, 2,FALSE)</f>
        <v>#REF!</v>
      </c>
      <c r="BM9444" s="5" t="s">
        <v>14875</v>
      </c>
      <c r="BN9444" s="5" t="s">
        <v>642</v>
      </c>
      <c r="BO9444" s="5" t="s">
        <v>4499</v>
      </c>
      <c r="BU9444" s="5" t="s">
        <v>14875</v>
      </c>
      <c r="BV9444" s="5" t="s">
        <v>642</v>
      </c>
      <c r="BW9444" s="5" t="s">
        <v>4499</v>
      </c>
    </row>
    <row r="9445" spans="51:75" x14ac:dyDescent="0.3">
      <c r="AY9445" s="12" t="e">
        <f>VLOOKUP(C9445,#REF!, 2,FALSE)</f>
        <v>#REF!</v>
      </c>
      <c r="BM9445" s="5" t="s">
        <v>14876</v>
      </c>
      <c r="BN9445" s="5" t="s">
        <v>855</v>
      </c>
      <c r="BO9445" s="5" t="s">
        <v>2193</v>
      </c>
      <c r="BU9445" s="5" t="s">
        <v>14876</v>
      </c>
      <c r="BV9445" s="5" t="s">
        <v>855</v>
      </c>
      <c r="BW9445" s="5" t="s">
        <v>2193</v>
      </c>
    </row>
    <row r="9446" spans="51:75" x14ac:dyDescent="0.3">
      <c r="AY9446" s="12" t="e">
        <f>VLOOKUP(C9446,#REF!, 2,FALSE)</f>
        <v>#REF!</v>
      </c>
      <c r="BM9446" s="5" t="s">
        <v>14877</v>
      </c>
      <c r="BN9446" s="5" t="s">
        <v>1345</v>
      </c>
      <c r="BO9446" s="5" t="s">
        <v>9453</v>
      </c>
      <c r="BU9446" s="5" t="s">
        <v>14877</v>
      </c>
      <c r="BV9446" s="5" t="s">
        <v>1345</v>
      </c>
      <c r="BW9446" s="5" t="s">
        <v>9453</v>
      </c>
    </row>
    <row r="9447" spans="51:75" x14ac:dyDescent="0.3">
      <c r="AY9447" s="12" t="e">
        <f>VLOOKUP(C9447,#REF!, 2,FALSE)</f>
        <v>#REF!</v>
      </c>
      <c r="BM9447" s="5" t="s">
        <v>14878</v>
      </c>
      <c r="BN9447" s="5" t="s">
        <v>855</v>
      </c>
      <c r="BO9447" s="5" t="s">
        <v>1971</v>
      </c>
      <c r="BU9447" s="5" t="s">
        <v>14878</v>
      </c>
      <c r="BV9447" s="5" t="s">
        <v>855</v>
      </c>
      <c r="BW9447" s="5" t="s">
        <v>1971</v>
      </c>
    </row>
    <row r="9448" spans="51:75" x14ac:dyDescent="0.3">
      <c r="AY9448" s="12" t="e">
        <f>VLOOKUP(C9448,#REF!, 2,FALSE)</f>
        <v>#REF!</v>
      </c>
      <c r="BM9448" s="5" t="s">
        <v>14879</v>
      </c>
      <c r="BN9448" s="5" t="s">
        <v>3050</v>
      </c>
      <c r="BO9448" s="5" t="s">
        <v>14880</v>
      </c>
      <c r="BU9448" s="5" t="s">
        <v>14879</v>
      </c>
      <c r="BV9448" s="5" t="s">
        <v>3050</v>
      </c>
      <c r="BW9448" s="5" t="s">
        <v>14880</v>
      </c>
    </row>
    <row r="9449" spans="51:75" x14ac:dyDescent="0.3">
      <c r="AY9449" s="12" t="e">
        <f>VLOOKUP(C9449,#REF!, 2,FALSE)</f>
        <v>#REF!</v>
      </c>
      <c r="BM9449" s="5" t="s">
        <v>14881</v>
      </c>
      <c r="BN9449" s="5" t="s">
        <v>3210</v>
      </c>
      <c r="BO9449" s="5" t="s">
        <v>9431</v>
      </c>
      <c r="BU9449" s="5" t="s">
        <v>14881</v>
      </c>
      <c r="BV9449" s="5" t="s">
        <v>3210</v>
      </c>
      <c r="BW9449" s="5" t="s">
        <v>9431</v>
      </c>
    </row>
    <row r="9450" spans="51:75" x14ac:dyDescent="0.3">
      <c r="AY9450" s="12" t="e">
        <f>VLOOKUP(C9450,#REF!, 2,FALSE)</f>
        <v>#REF!</v>
      </c>
      <c r="BM9450" s="5" t="s">
        <v>14882</v>
      </c>
      <c r="BN9450" s="5" t="s">
        <v>926</v>
      </c>
      <c r="BO9450" s="5" t="s">
        <v>14883</v>
      </c>
      <c r="BU9450" s="5" t="s">
        <v>14882</v>
      </c>
      <c r="BV9450" s="5" t="s">
        <v>926</v>
      </c>
      <c r="BW9450" s="5" t="s">
        <v>14883</v>
      </c>
    </row>
    <row r="9451" spans="51:75" x14ac:dyDescent="0.3">
      <c r="AY9451" s="12" t="e">
        <f>VLOOKUP(C9451,#REF!, 2,FALSE)</f>
        <v>#REF!</v>
      </c>
      <c r="BM9451" s="5" t="s">
        <v>14884</v>
      </c>
      <c r="BN9451" s="5" t="s">
        <v>800</v>
      </c>
      <c r="BO9451" s="5" t="s">
        <v>14885</v>
      </c>
      <c r="BU9451" s="5" t="s">
        <v>14884</v>
      </c>
      <c r="BV9451" s="5" t="s">
        <v>800</v>
      </c>
      <c r="BW9451" s="5" t="s">
        <v>14885</v>
      </c>
    </row>
    <row r="9452" spans="51:75" x14ac:dyDescent="0.3">
      <c r="AY9452" s="12" t="e">
        <f>VLOOKUP(C9452,#REF!, 2,FALSE)</f>
        <v>#REF!</v>
      </c>
      <c r="BM9452" s="5" t="s">
        <v>2586</v>
      </c>
      <c r="BN9452" s="5" t="s">
        <v>929</v>
      </c>
      <c r="BO9452" s="5" t="s">
        <v>14886</v>
      </c>
      <c r="BU9452" s="5" t="s">
        <v>2586</v>
      </c>
      <c r="BV9452" s="5" t="s">
        <v>929</v>
      </c>
      <c r="BW9452" s="5" t="s">
        <v>14886</v>
      </c>
    </row>
    <row r="9453" spans="51:75" x14ac:dyDescent="0.3">
      <c r="AY9453" s="12" t="e">
        <f>VLOOKUP(C9453,#REF!, 2,FALSE)</f>
        <v>#REF!</v>
      </c>
      <c r="BM9453" s="5" t="s">
        <v>14887</v>
      </c>
      <c r="BN9453" s="5" t="s">
        <v>3050</v>
      </c>
      <c r="BO9453" s="5" t="s">
        <v>3348</v>
      </c>
      <c r="BU9453" s="5" t="s">
        <v>14887</v>
      </c>
      <c r="BV9453" s="5" t="s">
        <v>3050</v>
      </c>
      <c r="BW9453" s="5" t="s">
        <v>3348</v>
      </c>
    </row>
    <row r="9454" spans="51:75" x14ac:dyDescent="0.3">
      <c r="AY9454" s="12" t="e">
        <f>VLOOKUP(C9454,#REF!, 2,FALSE)</f>
        <v>#REF!</v>
      </c>
      <c r="BM9454" s="5" t="s">
        <v>2587</v>
      </c>
      <c r="BN9454" s="5" t="s">
        <v>800</v>
      </c>
      <c r="BO9454" s="5" t="s">
        <v>1335</v>
      </c>
      <c r="BU9454" s="5" t="s">
        <v>2587</v>
      </c>
      <c r="BV9454" s="5" t="s">
        <v>800</v>
      </c>
      <c r="BW9454" s="5" t="s">
        <v>1335</v>
      </c>
    </row>
    <row r="9455" spans="51:75" x14ac:dyDescent="0.3">
      <c r="AY9455" s="12" t="e">
        <f>VLOOKUP(C9455,#REF!, 2,FALSE)</f>
        <v>#REF!</v>
      </c>
      <c r="BM9455" s="5" t="s">
        <v>14888</v>
      </c>
      <c r="BN9455" s="5" t="s">
        <v>669</v>
      </c>
      <c r="BO9455" s="5" t="s">
        <v>14889</v>
      </c>
      <c r="BU9455" s="5" t="s">
        <v>14888</v>
      </c>
      <c r="BV9455" s="5" t="s">
        <v>669</v>
      </c>
      <c r="BW9455" s="5" t="s">
        <v>14889</v>
      </c>
    </row>
    <row r="9456" spans="51:75" x14ac:dyDescent="0.3">
      <c r="AY9456" s="12" t="e">
        <f>VLOOKUP(C9456,#REF!, 2,FALSE)</f>
        <v>#REF!</v>
      </c>
      <c r="BM9456" s="5" t="s">
        <v>14890</v>
      </c>
      <c r="BN9456" s="5" t="s">
        <v>2986</v>
      </c>
      <c r="BO9456" s="5" t="s">
        <v>12991</v>
      </c>
      <c r="BU9456" s="5" t="s">
        <v>14890</v>
      </c>
      <c r="BV9456" s="5" t="s">
        <v>2986</v>
      </c>
      <c r="BW9456" s="5" t="s">
        <v>12991</v>
      </c>
    </row>
    <row r="9457" spans="51:75" x14ac:dyDescent="0.3">
      <c r="AY9457" s="12" t="e">
        <f>VLOOKUP(C9457,#REF!, 2,FALSE)</f>
        <v>#REF!</v>
      </c>
      <c r="BM9457" s="5" t="s">
        <v>14891</v>
      </c>
      <c r="BN9457" s="5" t="s">
        <v>17000</v>
      </c>
      <c r="BO9457" s="5" t="s">
        <v>14892</v>
      </c>
      <c r="BU9457" s="5" t="s">
        <v>14891</v>
      </c>
      <c r="BV9457" s="5" t="s">
        <v>17000</v>
      </c>
      <c r="BW9457" s="5" t="s">
        <v>14892</v>
      </c>
    </row>
    <row r="9458" spans="51:75" x14ac:dyDescent="0.3">
      <c r="AY9458" s="12" t="e">
        <f>VLOOKUP(C9458,#REF!, 2,FALSE)</f>
        <v>#REF!</v>
      </c>
      <c r="BM9458" s="5" t="s">
        <v>14893</v>
      </c>
      <c r="BN9458" s="5" t="s">
        <v>2986</v>
      </c>
      <c r="BO9458" s="5" t="s">
        <v>14894</v>
      </c>
      <c r="BU9458" s="5" t="s">
        <v>14893</v>
      </c>
      <c r="BV9458" s="5" t="s">
        <v>2986</v>
      </c>
      <c r="BW9458" s="5" t="s">
        <v>14894</v>
      </c>
    </row>
    <row r="9459" spans="51:75" x14ac:dyDescent="0.3">
      <c r="AY9459" s="12" t="e">
        <f>VLOOKUP(C9459,#REF!, 2,FALSE)</f>
        <v>#REF!</v>
      </c>
      <c r="BM9459" s="5" t="s">
        <v>14895</v>
      </c>
      <c r="BN9459" s="5" t="s">
        <v>3050</v>
      </c>
      <c r="BO9459" s="5" t="s">
        <v>7926</v>
      </c>
      <c r="BU9459" s="5" t="s">
        <v>14895</v>
      </c>
      <c r="BV9459" s="5" t="s">
        <v>3050</v>
      </c>
      <c r="BW9459" s="5" t="s">
        <v>7926</v>
      </c>
    </row>
    <row r="9460" spans="51:75" x14ac:dyDescent="0.3">
      <c r="AY9460" s="12" t="e">
        <f>VLOOKUP(C9460,#REF!, 2,FALSE)</f>
        <v>#REF!</v>
      </c>
      <c r="BM9460" s="5" t="s">
        <v>14896</v>
      </c>
      <c r="BN9460" s="5" t="s">
        <v>3010</v>
      </c>
      <c r="BO9460" s="5" t="s">
        <v>14897</v>
      </c>
      <c r="BU9460" s="5" t="s">
        <v>14896</v>
      </c>
      <c r="BV9460" s="5" t="s">
        <v>3010</v>
      </c>
      <c r="BW9460" s="5" t="s">
        <v>14897</v>
      </c>
    </row>
    <row r="9461" spans="51:75" x14ac:dyDescent="0.3">
      <c r="AY9461" s="12" t="e">
        <f>VLOOKUP(C9461,#REF!, 2,FALSE)</f>
        <v>#REF!</v>
      </c>
      <c r="BM9461" s="5" t="s">
        <v>14898</v>
      </c>
      <c r="BN9461" s="5" t="s">
        <v>17000</v>
      </c>
      <c r="BO9461" s="5" t="s">
        <v>12028</v>
      </c>
      <c r="BU9461" s="5" t="s">
        <v>14898</v>
      </c>
      <c r="BV9461" s="5" t="s">
        <v>17000</v>
      </c>
      <c r="BW9461" s="5" t="s">
        <v>12028</v>
      </c>
    </row>
    <row r="9462" spans="51:75" x14ac:dyDescent="0.3">
      <c r="AY9462" s="12" t="e">
        <f>VLOOKUP(C9462,#REF!, 2,FALSE)</f>
        <v>#REF!</v>
      </c>
      <c r="BM9462" s="5" t="s">
        <v>14899</v>
      </c>
      <c r="BN9462" s="5" t="s">
        <v>17000</v>
      </c>
      <c r="BO9462" s="5" t="s">
        <v>14900</v>
      </c>
      <c r="BU9462" s="5" t="s">
        <v>14899</v>
      </c>
      <c r="BV9462" s="5" t="s">
        <v>17000</v>
      </c>
      <c r="BW9462" s="5" t="s">
        <v>14900</v>
      </c>
    </row>
    <row r="9463" spans="51:75" x14ac:dyDescent="0.3">
      <c r="AY9463" s="12" t="e">
        <f>VLOOKUP(C9463,#REF!, 2,FALSE)</f>
        <v>#REF!</v>
      </c>
      <c r="BM9463" s="5" t="s">
        <v>14901</v>
      </c>
      <c r="BN9463" s="5" t="s">
        <v>17000</v>
      </c>
      <c r="BO9463" s="5" t="s">
        <v>7926</v>
      </c>
      <c r="BU9463" s="5" t="s">
        <v>14901</v>
      </c>
      <c r="BV9463" s="5" t="s">
        <v>17000</v>
      </c>
      <c r="BW9463" s="5" t="s">
        <v>7926</v>
      </c>
    </row>
    <row r="9464" spans="51:75" x14ac:dyDescent="0.3">
      <c r="AY9464" s="12" t="e">
        <f>VLOOKUP(C9464,#REF!, 2,FALSE)</f>
        <v>#REF!</v>
      </c>
      <c r="BM9464" s="5" t="s">
        <v>14903</v>
      </c>
      <c r="BN9464" s="5" t="s">
        <v>2986</v>
      </c>
      <c r="BO9464" s="5" t="s">
        <v>14904</v>
      </c>
      <c r="BU9464" s="5" t="s">
        <v>14903</v>
      </c>
      <c r="BV9464" s="5" t="s">
        <v>2986</v>
      </c>
      <c r="BW9464" s="5" t="s">
        <v>14904</v>
      </c>
    </row>
    <row r="9465" spans="51:75" x14ac:dyDescent="0.3">
      <c r="AY9465" s="12" t="e">
        <f>VLOOKUP(C9465,#REF!, 2,FALSE)</f>
        <v>#REF!</v>
      </c>
      <c r="BM9465" s="5" t="s">
        <v>2588</v>
      </c>
      <c r="BN9465" s="5" t="s">
        <v>2986</v>
      </c>
      <c r="BO9465" s="5" t="s">
        <v>3613</v>
      </c>
      <c r="BU9465" s="5" t="s">
        <v>2588</v>
      </c>
      <c r="BV9465" s="5" t="s">
        <v>2986</v>
      </c>
      <c r="BW9465" s="5" t="s">
        <v>3613</v>
      </c>
    </row>
    <row r="9466" spans="51:75" x14ac:dyDescent="0.3">
      <c r="AY9466" s="12" t="e">
        <f>VLOOKUP(C9466,#REF!, 2,FALSE)</f>
        <v>#REF!</v>
      </c>
      <c r="BM9466" s="5" t="s">
        <v>14905</v>
      </c>
      <c r="BN9466" s="5" t="s">
        <v>17000</v>
      </c>
      <c r="BO9466" s="5" t="s">
        <v>14906</v>
      </c>
      <c r="BU9466" s="5" t="s">
        <v>14905</v>
      </c>
      <c r="BV9466" s="5" t="s">
        <v>17000</v>
      </c>
      <c r="BW9466" s="5" t="s">
        <v>14906</v>
      </c>
    </row>
    <row r="9467" spans="51:75" x14ac:dyDescent="0.3">
      <c r="AY9467" s="12" t="e">
        <f>VLOOKUP(C9467,#REF!, 2,FALSE)</f>
        <v>#REF!</v>
      </c>
      <c r="BM9467" s="5" t="s">
        <v>2589</v>
      </c>
      <c r="BN9467" s="5" t="s">
        <v>17000</v>
      </c>
      <c r="BO9467" s="5" t="s">
        <v>4482</v>
      </c>
      <c r="BU9467" s="5" t="s">
        <v>2589</v>
      </c>
      <c r="BV9467" s="5" t="s">
        <v>17000</v>
      </c>
      <c r="BW9467" s="5" t="s">
        <v>4482</v>
      </c>
    </row>
    <row r="9468" spans="51:75" x14ac:dyDescent="0.3">
      <c r="AY9468" s="12" t="e">
        <f>VLOOKUP(C9468,#REF!, 2,FALSE)</f>
        <v>#REF!</v>
      </c>
      <c r="BM9468" s="5" t="s">
        <v>14907</v>
      </c>
      <c r="BN9468" s="5" t="s">
        <v>783</v>
      </c>
      <c r="BO9468" s="5" t="s">
        <v>14908</v>
      </c>
      <c r="BU9468" s="5" t="s">
        <v>14907</v>
      </c>
      <c r="BV9468" s="5" t="s">
        <v>783</v>
      </c>
      <c r="BW9468" s="5" t="s">
        <v>14908</v>
      </c>
    </row>
    <row r="9469" spans="51:75" x14ac:dyDescent="0.3">
      <c r="AY9469" s="12" t="e">
        <f>VLOOKUP(C9469,#REF!, 2,FALSE)</f>
        <v>#REF!</v>
      </c>
      <c r="BM9469" s="5" t="s">
        <v>14909</v>
      </c>
      <c r="BN9469" s="5" t="s">
        <v>17000</v>
      </c>
      <c r="BO9469" s="5" t="s">
        <v>14910</v>
      </c>
      <c r="BU9469" s="5" t="s">
        <v>14909</v>
      </c>
      <c r="BV9469" s="5" t="s">
        <v>17000</v>
      </c>
      <c r="BW9469" s="5" t="s">
        <v>14910</v>
      </c>
    </row>
    <row r="9470" spans="51:75" x14ac:dyDescent="0.3">
      <c r="AY9470" s="12" t="e">
        <f>VLOOKUP(C9470,#REF!, 2,FALSE)</f>
        <v>#REF!</v>
      </c>
      <c r="BM9470" s="5" t="s">
        <v>14911</v>
      </c>
      <c r="BN9470" s="5" t="s">
        <v>3210</v>
      </c>
      <c r="BO9470" s="5" t="s">
        <v>14912</v>
      </c>
      <c r="BU9470" s="5" t="s">
        <v>14911</v>
      </c>
      <c r="BV9470" s="5" t="s">
        <v>3210</v>
      </c>
      <c r="BW9470" s="5" t="s">
        <v>14912</v>
      </c>
    </row>
    <row r="9471" spans="51:75" x14ac:dyDescent="0.3">
      <c r="AY9471" s="12" t="e">
        <f>VLOOKUP(C9471,#REF!, 2,FALSE)</f>
        <v>#REF!</v>
      </c>
      <c r="BM9471" s="5" t="s">
        <v>14913</v>
      </c>
      <c r="BN9471" s="5" t="s">
        <v>2986</v>
      </c>
      <c r="BO9471" s="5" t="s">
        <v>14914</v>
      </c>
      <c r="BU9471" s="5" t="s">
        <v>14913</v>
      </c>
      <c r="BV9471" s="5" t="s">
        <v>2986</v>
      </c>
      <c r="BW9471" s="5" t="s">
        <v>14914</v>
      </c>
    </row>
    <row r="9472" spans="51:75" x14ac:dyDescent="0.3">
      <c r="AY9472" s="12" t="e">
        <f>VLOOKUP(C9472,#REF!, 2,FALSE)</f>
        <v>#REF!</v>
      </c>
      <c r="BM9472" s="5" t="s">
        <v>14915</v>
      </c>
      <c r="BN9472" s="5" t="s">
        <v>800</v>
      </c>
      <c r="BO9472" s="5" t="s">
        <v>14787</v>
      </c>
      <c r="BU9472" s="5" t="s">
        <v>14915</v>
      </c>
      <c r="BV9472" s="5" t="s">
        <v>800</v>
      </c>
      <c r="BW9472" s="5" t="s">
        <v>14787</v>
      </c>
    </row>
    <row r="9473" spans="51:75" x14ac:dyDescent="0.3">
      <c r="AY9473" s="12" t="e">
        <f>VLOOKUP(C9473,#REF!, 2,FALSE)</f>
        <v>#REF!</v>
      </c>
      <c r="BM9473" s="5" t="s">
        <v>14916</v>
      </c>
      <c r="BN9473" s="5" t="s">
        <v>1142</v>
      </c>
      <c r="BO9473" s="5" t="s">
        <v>14917</v>
      </c>
      <c r="BU9473" s="5" t="s">
        <v>14916</v>
      </c>
      <c r="BV9473" s="5" t="s">
        <v>1142</v>
      </c>
      <c r="BW9473" s="5" t="s">
        <v>14917</v>
      </c>
    </row>
    <row r="9474" spans="51:75" x14ac:dyDescent="0.3">
      <c r="AY9474" s="12" t="e">
        <f>VLOOKUP(C9474,#REF!, 2,FALSE)</f>
        <v>#REF!</v>
      </c>
      <c r="BM9474" s="5" t="s">
        <v>14918</v>
      </c>
      <c r="BN9474" s="5" t="s">
        <v>1345</v>
      </c>
      <c r="BO9474" s="5" t="s">
        <v>9034</v>
      </c>
      <c r="BU9474" s="5" t="s">
        <v>14918</v>
      </c>
      <c r="BV9474" s="5" t="s">
        <v>1345</v>
      </c>
      <c r="BW9474" s="5" t="s">
        <v>9034</v>
      </c>
    </row>
    <row r="9475" spans="51:75" x14ac:dyDescent="0.3">
      <c r="AY9475" s="12" t="e">
        <f>VLOOKUP(C9475,#REF!, 2,FALSE)</f>
        <v>#REF!</v>
      </c>
      <c r="BM9475" s="5" t="s">
        <v>14919</v>
      </c>
      <c r="BN9475" s="5" t="s">
        <v>669</v>
      </c>
      <c r="BO9475" s="5" t="s">
        <v>14920</v>
      </c>
      <c r="BU9475" s="5" t="s">
        <v>14919</v>
      </c>
      <c r="BV9475" s="5" t="s">
        <v>669</v>
      </c>
      <c r="BW9475" s="5" t="s">
        <v>14920</v>
      </c>
    </row>
    <row r="9476" spans="51:75" x14ac:dyDescent="0.3">
      <c r="AY9476" s="12" t="e">
        <f>VLOOKUP(C9476,#REF!, 2,FALSE)</f>
        <v>#REF!</v>
      </c>
      <c r="BM9476" s="5" t="s">
        <v>2590</v>
      </c>
      <c r="BN9476" s="5" t="s">
        <v>790</v>
      </c>
      <c r="BO9476" s="5" t="s">
        <v>14921</v>
      </c>
      <c r="BU9476" s="5" t="s">
        <v>2590</v>
      </c>
      <c r="BV9476" s="5" t="s">
        <v>790</v>
      </c>
      <c r="BW9476" s="5" t="s">
        <v>14921</v>
      </c>
    </row>
    <row r="9477" spans="51:75" x14ac:dyDescent="0.3">
      <c r="AY9477" s="12" t="e">
        <f>VLOOKUP(C9477,#REF!, 2,FALSE)</f>
        <v>#REF!</v>
      </c>
      <c r="BM9477" s="5" t="s">
        <v>14922</v>
      </c>
      <c r="BN9477" s="5" t="s">
        <v>931</v>
      </c>
      <c r="BO9477" s="5" t="s">
        <v>14923</v>
      </c>
      <c r="BU9477" s="5" t="s">
        <v>14922</v>
      </c>
      <c r="BV9477" s="5" t="s">
        <v>931</v>
      </c>
      <c r="BW9477" s="5" t="s">
        <v>14923</v>
      </c>
    </row>
    <row r="9478" spans="51:75" x14ac:dyDescent="0.3">
      <c r="AY9478" s="12" t="e">
        <f>VLOOKUP(C9478,#REF!, 2,FALSE)</f>
        <v>#REF!</v>
      </c>
      <c r="BM9478" s="5" t="s">
        <v>2591</v>
      </c>
      <c r="BN9478" s="5" t="s">
        <v>781</v>
      </c>
      <c r="BO9478" s="5" t="s">
        <v>14924</v>
      </c>
      <c r="BU9478" s="5" t="s">
        <v>2591</v>
      </c>
      <c r="BV9478" s="5" t="s">
        <v>781</v>
      </c>
      <c r="BW9478" s="5" t="s">
        <v>14924</v>
      </c>
    </row>
    <row r="9479" spans="51:75" x14ac:dyDescent="0.3">
      <c r="AY9479" s="12" t="e">
        <f>VLOOKUP(C9479,#REF!, 2,FALSE)</f>
        <v>#REF!</v>
      </c>
      <c r="BM9479" s="5" t="s">
        <v>14925</v>
      </c>
      <c r="BN9479" s="5" t="s">
        <v>3010</v>
      </c>
      <c r="BO9479" s="5" t="s">
        <v>9262</v>
      </c>
      <c r="BU9479" s="5" t="s">
        <v>14925</v>
      </c>
      <c r="BV9479" s="5" t="s">
        <v>3010</v>
      </c>
      <c r="BW9479" s="5" t="s">
        <v>9262</v>
      </c>
    </row>
    <row r="9480" spans="51:75" x14ac:dyDescent="0.3">
      <c r="AY9480" s="12" t="e">
        <f>VLOOKUP(C9480,#REF!, 2,FALSE)</f>
        <v>#REF!</v>
      </c>
      <c r="BM9480" s="5" t="s">
        <v>14926</v>
      </c>
      <c r="BN9480" s="5" t="s">
        <v>3261</v>
      </c>
      <c r="BO9480" s="5" t="s">
        <v>14927</v>
      </c>
      <c r="BU9480" s="5" t="s">
        <v>14926</v>
      </c>
      <c r="BV9480" s="5" t="s">
        <v>3261</v>
      </c>
      <c r="BW9480" s="5" t="s">
        <v>14927</v>
      </c>
    </row>
    <row r="9481" spans="51:75" x14ac:dyDescent="0.3">
      <c r="AY9481" s="12" t="e">
        <f>VLOOKUP(C9481,#REF!, 2,FALSE)</f>
        <v>#REF!</v>
      </c>
      <c r="BM9481" s="5" t="s">
        <v>14928</v>
      </c>
      <c r="BN9481" s="5" t="s">
        <v>3210</v>
      </c>
      <c r="BO9481" s="5" t="s">
        <v>14929</v>
      </c>
      <c r="BU9481" s="5" t="s">
        <v>14928</v>
      </c>
      <c r="BV9481" s="5" t="s">
        <v>3210</v>
      </c>
      <c r="BW9481" s="5" t="s">
        <v>14929</v>
      </c>
    </row>
    <row r="9482" spans="51:75" x14ac:dyDescent="0.3">
      <c r="AY9482" s="12" t="e">
        <f>VLOOKUP(C9482,#REF!, 2,FALSE)</f>
        <v>#REF!</v>
      </c>
      <c r="BM9482" s="5" t="s">
        <v>2592</v>
      </c>
      <c r="BN9482" s="5" t="s">
        <v>17002</v>
      </c>
      <c r="BO9482" s="5" t="s">
        <v>9445</v>
      </c>
      <c r="BU9482" s="5" t="s">
        <v>2592</v>
      </c>
      <c r="BV9482" s="5" t="s">
        <v>17002</v>
      </c>
      <c r="BW9482" s="5" t="s">
        <v>9445</v>
      </c>
    </row>
    <row r="9483" spans="51:75" x14ac:dyDescent="0.3">
      <c r="AY9483" s="12" t="e">
        <f>VLOOKUP(C9483,#REF!, 2,FALSE)</f>
        <v>#REF!</v>
      </c>
      <c r="BM9483" s="5" t="s">
        <v>14930</v>
      </c>
      <c r="BN9483" s="5" t="s">
        <v>2986</v>
      </c>
      <c r="BO9483" s="5" t="s">
        <v>14931</v>
      </c>
      <c r="BU9483" s="5" t="s">
        <v>14930</v>
      </c>
      <c r="BV9483" s="5" t="s">
        <v>2986</v>
      </c>
      <c r="BW9483" s="5" t="s">
        <v>14931</v>
      </c>
    </row>
    <row r="9484" spans="51:75" x14ac:dyDescent="0.3">
      <c r="AY9484" s="12" t="e">
        <f>VLOOKUP(C9484,#REF!, 2,FALSE)</f>
        <v>#REF!</v>
      </c>
      <c r="BM9484" s="5" t="s">
        <v>14932</v>
      </c>
      <c r="BN9484" s="5" t="s">
        <v>3210</v>
      </c>
      <c r="BO9484" s="5" t="s">
        <v>14933</v>
      </c>
      <c r="BU9484" s="5" t="s">
        <v>14932</v>
      </c>
      <c r="BV9484" s="5" t="s">
        <v>3210</v>
      </c>
      <c r="BW9484" s="5" t="s">
        <v>14933</v>
      </c>
    </row>
    <row r="9485" spans="51:75" x14ac:dyDescent="0.3">
      <c r="AY9485" s="12" t="e">
        <f>VLOOKUP(C9485,#REF!, 2,FALSE)</f>
        <v>#REF!</v>
      </c>
      <c r="BM9485" s="5" t="s">
        <v>14934</v>
      </c>
      <c r="BN9485" s="5" t="s">
        <v>17000</v>
      </c>
      <c r="BO9485" s="5" t="s">
        <v>14935</v>
      </c>
      <c r="BU9485" s="5" t="s">
        <v>14934</v>
      </c>
      <c r="BV9485" s="5" t="s">
        <v>17000</v>
      </c>
      <c r="BW9485" s="5" t="s">
        <v>14935</v>
      </c>
    </row>
    <row r="9486" spans="51:75" x14ac:dyDescent="0.3">
      <c r="AY9486" s="12" t="e">
        <f>VLOOKUP(C9486,#REF!, 2,FALSE)</f>
        <v>#REF!</v>
      </c>
      <c r="BM9486" s="5" t="s">
        <v>14936</v>
      </c>
      <c r="BN9486" s="5" t="s">
        <v>3010</v>
      </c>
      <c r="BO9486" s="5" t="s">
        <v>11800</v>
      </c>
      <c r="BU9486" s="5" t="s">
        <v>14936</v>
      </c>
      <c r="BV9486" s="5" t="s">
        <v>3010</v>
      </c>
      <c r="BW9486" s="5" t="s">
        <v>11800</v>
      </c>
    </row>
    <row r="9487" spans="51:75" x14ac:dyDescent="0.3">
      <c r="AY9487" s="12" t="e">
        <f>VLOOKUP(C9487,#REF!, 2,FALSE)</f>
        <v>#REF!</v>
      </c>
      <c r="BM9487" s="5" t="s">
        <v>14937</v>
      </c>
      <c r="BN9487" s="5" t="s">
        <v>17000</v>
      </c>
      <c r="BO9487" s="5" t="s">
        <v>9505</v>
      </c>
      <c r="BU9487" s="5" t="s">
        <v>14937</v>
      </c>
      <c r="BV9487" s="5" t="s">
        <v>17000</v>
      </c>
      <c r="BW9487" s="5" t="s">
        <v>9505</v>
      </c>
    </row>
    <row r="9488" spans="51:75" x14ac:dyDescent="0.3">
      <c r="AY9488" s="12" t="e">
        <f>VLOOKUP(C9488,#REF!, 2,FALSE)</f>
        <v>#REF!</v>
      </c>
      <c r="BM9488" s="5" t="s">
        <v>14938</v>
      </c>
      <c r="BN9488" s="5" t="s">
        <v>3010</v>
      </c>
      <c r="BO9488" s="5" t="s">
        <v>12703</v>
      </c>
      <c r="BU9488" s="5" t="s">
        <v>14938</v>
      </c>
      <c r="BV9488" s="5" t="s">
        <v>3010</v>
      </c>
      <c r="BW9488" s="5" t="s">
        <v>12703</v>
      </c>
    </row>
    <row r="9489" spans="51:75" x14ac:dyDescent="0.3">
      <c r="AY9489" s="12" t="e">
        <f>VLOOKUP(C9489,#REF!, 2,FALSE)</f>
        <v>#REF!</v>
      </c>
      <c r="BM9489" s="5" t="s">
        <v>14939</v>
      </c>
      <c r="BN9489" s="5" t="s">
        <v>633</v>
      </c>
      <c r="BO9489" s="5" t="s">
        <v>7515</v>
      </c>
      <c r="BU9489" s="5" t="s">
        <v>14939</v>
      </c>
      <c r="BV9489" s="5" t="s">
        <v>633</v>
      </c>
      <c r="BW9489" s="5" t="s">
        <v>7515</v>
      </c>
    </row>
    <row r="9490" spans="51:75" x14ac:dyDescent="0.3">
      <c r="AY9490" s="12" t="e">
        <f>VLOOKUP(C9490,#REF!, 2,FALSE)</f>
        <v>#REF!</v>
      </c>
      <c r="BM9490" s="5" t="s">
        <v>14940</v>
      </c>
      <c r="BN9490" s="5" t="s">
        <v>17000</v>
      </c>
      <c r="BO9490" s="5" t="s">
        <v>12922</v>
      </c>
      <c r="BU9490" s="5" t="s">
        <v>14940</v>
      </c>
      <c r="BV9490" s="5" t="s">
        <v>17000</v>
      </c>
      <c r="BW9490" s="5" t="s">
        <v>12922</v>
      </c>
    </row>
    <row r="9491" spans="51:75" x14ac:dyDescent="0.3">
      <c r="AY9491" s="12" t="e">
        <f>VLOOKUP(C9491,#REF!, 2,FALSE)</f>
        <v>#REF!</v>
      </c>
      <c r="BM9491" s="5" t="s">
        <v>14941</v>
      </c>
      <c r="BN9491" s="5" t="s">
        <v>17000</v>
      </c>
      <c r="BO9491" s="5" t="s">
        <v>14942</v>
      </c>
      <c r="BU9491" s="5" t="s">
        <v>14941</v>
      </c>
      <c r="BV9491" s="5" t="s">
        <v>17000</v>
      </c>
      <c r="BW9491" s="5" t="s">
        <v>14942</v>
      </c>
    </row>
    <row r="9492" spans="51:75" x14ac:dyDescent="0.3">
      <c r="AY9492" s="12" t="e">
        <f>VLOOKUP(C9492,#REF!, 2,FALSE)</f>
        <v>#REF!</v>
      </c>
      <c r="BM9492" s="5" t="s">
        <v>14943</v>
      </c>
      <c r="BN9492" s="5" t="s">
        <v>3007</v>
      </c>
      <c r="BO9492" s="5" t="s">
        <v>14944</v>
      </c>
      <c r="BU9492" s="5" t="s">
        <v>14943</v>
      </c>
      <c r="BV9492" s="5" t="s">
        <v>3007</v>
      </c>
      <c r="BW9492" s="5" t="s">
        <v>14944</v>
      </c>
    </row>
    <row r="9493" spans="51:75" x14ac:dyDescent="0.3">
      <c r="AY9493" s="12" t="e">
        <f>VLOOKUP(C9493,#REF!, 2,FALSE)</f>
        <v>#REF!</v>
      </c>
      <c r="BM9493" s="5" t="s">
        <v>14945</v>
      </c>
      <c r="BN9493" s="5" t="s">
        <v>3261</v>
      </c>
      <c r="BO9493" s="5" t="s">
        <v>14946</v>
      </c>
      <c r="BU9493" s="5" t="s">
        <v>14945</v>
      </c>
      <c r="BV9493" s="5" t="s">
        <v>3261</v>
      </c>
      <c r="BW9493" s="5" t="s">
        <v>14946</v>
      </c>
    </row>
    <row r="9494" spans="51:75" x14ac:dyDescent="0.3">
      <c r="AY9494" s="12" t="e">
        <f>VLOOKUP(C9494,#REF!, 2,FALSE)</f>
        <v>#REF!</v>
      </c>
      <c r="BM9494" s="5" t="s">
        <v>14947</v>
      </c>
      <c r="BN9494" s="5" t="s">
        <v>3010</v>
      </c>
      <c r="BO9494" s="5" t="s">
        <v>2643</v>
      </c>
      <c r="BU9494" s="5" t="s">
        <v>14947</v>
      </c>
      <c r="BV9494" s="5" t="s">
        <v>3010</v>
      </c>
      <c r="BW9494" s="5" t="s">
        <v>2643</v>
      </c>
    </row>
    <row r="9495" spans="51:75" x14ac:dyDescent="0.3">
      <c r="AY9495" s="12" t="e">
        <f>VLOOKUP(C9495,#REF!, 2,FALSE)</f>
        <v>#REF!</v>
      </c>
      <c r="BM9495" s="5" t="s">
        <v>2593</v>
      </c>
      <c r="BN9495" s="5" t="s">
        <v>790</v>
      </c>
      <c r="BO9495" s="5" t="s">
        <v>1779</v>
      </c>
      <c r="BU9495" s="5" t="s">
        <v>2593</v>
      </c>
      <c r="BV9495" s="5" t="s">
        <v>790</v>
      </c>
      <c r="BW9495" s="5" t="s">
        <v>1779</v>
      </c>
    </row>
    <row r="9496" spans="51:75" x14ac:dyDescent="0.3">
      <c r="AY9496" s="12" t="e">
        <f>VLOOKUP(C9496,#REF!, 2,FALSE)</f>
        <v>#REF!</v>
      </c>
      <c r="BM9496" s="5" t="s">
        <v>238</v>
      </c>
      <c r="BN9496" s="5" t="s">
        <v>3050</v>
      </c>
      <c r="BO9496" s="5" t="s">
        <v>14948</v>
      </c>
      <c r="BU9496" s="5" t="s">
        <v>238</v>
      </c>
      <c r="BV9496" s="5" t="s">
        <v>3050</v>
      </c>
      <c r="BW9496" s="5" t="s">
        <v>14948</v>
      </c>
    </row>
    <row r="9497" spans="51:75" x14ac:dyDescent="0.3">
      <c r="AY9497" s="12" t="e">
        <f>VLOOKUP(C9497,#REF!, 2,FALSE)</f>
        <v>#REF!</v>
      </c>
      <c r="BM9497" s="5" t="s">
        <v>14949</v>
      </c>
      <c r="BN9497" s="5" t="s">
        <v>17000</v>
      </c>
      <c r="BO9497" s="5" t="s">
        <v>1914</v>
      </c>
      <c r="BU9497" s="5" t="s">
        <v>14949</v>
      </c>
      <c r="BV9497" s="5" t="s">
        <v>17000</v>
      </c>
      <c r="BW9497" s="5" t="s">
        <v>1914</v>
      </c>
    </row>
    <row r="9498" spans="51:75" x14ac:dyDescent="0.3">
      <c r="AY9498" s="12" t="e">
        <f>VLOOKUP(C9498,#REF!, 2,FALSE)</f>
        <v>#REF!</v>
      </c>
      <c r="BM9498" s="5" t="s">
        <v>2594</v>
      </c>
      <c r="BN9498" s="5" t="s">
        <v>3010</v>
      </c>
      <c r="BO9498" s="5" t="s">
        <v>14950</v>
      </c>
      <c r="BU9498" s="5" t="s">
        <v>2594</v>
      </c>
      <c r="BV9498" s="5" t="s">
        <v>3010</v>
      </c>
      <c r="BW9498" s="5" t="s">
        <v>14950</v>
      </c>
    </row>
    <row r="9499" spans="51:75" x14ac:dyDescent="0.3">
      <c r="AY9499" s="12" t="e">
        <f>VLOOKUP(C9499,#REF!, 2,FALSE)</f>
        <v>#REF!</v>
      </c>
      <c r="BM9499" s="5" t="s">
        <v>14951</v>
      </c>
      <c r="BN9499" s="5" t="s">
        <v>3210</v>
      </c>
      <c r="BO9499" s="5" t="s">
        <v>1201</v>
      </c>
      <c r="BU9499" s="5" t="s">
        <v>14951</v>
      </c>
      <c r="BV9499" s="5" t="s">
        <v>3210</v>
      </c>
      <c r="BW9499" s="5" t="s">
        <v>1201</v>
      </c>
    </row>
    <row r="9500" spans="51:75" x14ac:dyDescent="0.3">
      <c r="AY9500" s="12" t="e">
        <f>VLOOKUP(C9500,#REF!, 2,FALSE)</f>
        <v>#REF!</v>
      </c>
      <c r="BM9500" s="5" t="s">
        <v>14952</v>
      </c>
      <c r="BN9500" s="5" t="s">
        <v>1142</v>
      </c>
      <c r="BO9500" s="5" t="s">
        <v>14953</v>
      </c>
      <c r="BU9500" s="5" t="s">
        <v>14952</v>
      </c>
      <c r="BV9500" s="5" t="s">
        <v>1142</v>
      </c>
      <c r="BW9500" s="5" t="s">
        <v>14953</v>
      </c>
    </row>
    <row r="9501" spans="51:75" x14ac:dyDescent="0.3">
      <c r="AY9501" s="12" t="e">
        <f>VLOOKUP(C9501,#REF!, 2,FALSE)</f>
        <v>#REF!</v>
      </c>
      <c r="BM9501" s="5" t="s">
        <v>14954</v>
      </c>
      <c r="BN9501" s="5" t="s">
        <v>17000</v>
      </c>
      <c r="BO9501" s="5" t="s">
        <v>7585</v>
      </c>
      <c r="BU9501" s="5" t="s">
        <v>14954</v>
      </c>
      <c r="BV9501" s="5" t="s">
        <v>17000</v>
      </c>
      <c r="BW9501" s="5" t="s">
        <v>7585</v>
      </c>
    </row>
    <row r="9502" spans="51:75" x14ac:dyDescent="0.3">
      <c r="AY9502" s="12" t="e">
        <f>VLOOKUP(C9502,#REF!, 2,FALSE)</f>
        <v>#REF!</v>
      </c>
      <c r="BM9502" s="5" t="s">
        <v>14955</v>
      </c>
      <c r="BN9502" s="5" t="s">
        <v>3050</v>
      </c>
      <c r="BO9502" s="5" t="s">
        <v>14956</v>
      </c>
      <c r="BU9502" s="5" t="s">
        <v>14955</v>
      </c>
      <c r="BV9502" s="5" t="s">
        <v>3050</v>
      </c>
      <c r="BW9502" s="5" t="s">
        <v>14956</v>
      </c>
    </row>
    <row r="9503" spans="51:75" x14ac:dyDescent="0.3">
      <c r="AY9503" s="12" t="e">
        <f>VLOOKUP(C9503,#REF!, 2,FALSE)</f>
        <v>#REF!</v>
      </c>
      <c r="BM9503" s="5" t="s">
        <v>14957</v>
      </c>
      <c r="BN9503" s="5" t="s">
        <v>3010</v>
      </c>
      <c r="BO9503" s="5" t="s">
        <v>14958</v>
      </c>
      <c r="BU9503" s="5" t="s">
        <v>14957</v>
      </c>
      <c r="BV9503" s="5" t="s">
        <v>3010</v>
      </c>
      <c r="BW9503" s="5" t="s">
        <v>14958</v>
      </c>
    </row>
    <row r="9504" spans="51:75" x14ac:dyDescent="0.3">
      <c r="AY9504" s="12" t="e">
        <f>VLOOKUP(C9504,#REF!, 2,FALSE)</f>
        <v>#REF!</v>
      </c>
      <c r="BM9504" s="5" t="s">
        <v>14959</v>
      </c>
      <c r="BN9504" s="5" t="s">
        <v>3261</v>
      </c>
      <c r="BO9504" s="5" t="s">
        <v>14960</v>
      </c>
      <c r="BU9504" s="5" t="s">
        <v>14959</v>
      </c>
      <c r="BV9504" s="5" t="s">
        <v>3261</v>
      </c>
      <c r="BW9504" s="5" t="s">
        <v>14960</v>
      </c>
    </row>
    <row r="9505" spans="51:75" x14ac:dyDescent="0.3">
      <c r="AY9505" s="12" t="e">
        <f>VLOOKUP(C9505,#REF!, 2,FALSE)</f>
        <v>#REF!</v>
      </c>
      <c r="BM9505" s="5" t="s">
        <v>232</v>
      </c>
      <c r="BN9505" s="5" t="s">
        <v>3261</v>
      </c>
      <c r="BO9505" s="5" t="s">
        <v>14961</v>
      </c>
      <c r="BU9505" s="5" t="s">
        <v>232</v>
      </c>
      <c r="BV9505" s="5" t="s">
        <v>3261</v>
      </c>
      <c r="BW9505" s="5" t="s">
        <v>14961</v>
      </c>
    </row>
    <row r="9506" spans="51:75" x14ac:dyDescent="0.3">
      <c r="AY9506" s="12" t="e">
        <f>VLOOKUP(C9506,#REF!, 2,FALSE)</f>
        <v>#REF!</v>
      </c>
      <c r="BM9506" s="5" t="s">
        <v>2595</v>
      </c>
      <c r="BN9506" s="5" t="s">
        <v>17000</v>
      </c>
      <c r="BO9506" s="5" t="s">
        <v>14962</v>
      </c>
      <c r="BU9506" s="5" t="s">
        <v>2595</v>
      </c>
      <c r="BV9506" s="5" t="s">
        <v>17000</v>
      </c>
      <c r="BW9506" s="5" t="s">
        <v>14962</v>
      </c>
    </row>
    <row r="9507" spans="51:75" x14ac:dyDescent="0.3">
      <c r="AY9507" s="12" t="e">
        <f>VLOOKUP(C9507,#REF!, 2,FALSE)</f>
        <v>#REF!</v>
      </c>
      <c r="BM9507" s="5" t="s">
        <v>2596</v>
      </c>
      <c r="BN9507" s="5" t="s">
        <v>17000</v>
      </c>
      <c r="BO9507" s="5" t="s">
        <v>1966</v>
      </c>
      <c r="BU9507" s="5" t="s">
        <v>2596</v>
      </c>
      <c r="BV9507" s="5" t="s">
        <v>17000</v>
      </c>
      <c r="BW9507" s="5" t="s">
        <v>1966</v>
      </c>
    </row>
    <row r="9508" spans="51:75" x14ac:dyDescent="0.3">
      <c r="AY9508" s="12" t="e">
        <f>VLOOKUP(C9508,#REF!, 2,FALSE)</f>
        <v>#REF!</v>
      </c>
      <c r="BM9508" s="5" t="s">
        <v>14963</v>
      </c>
      <c r="BN9508" s="5" t="s">
        <v>3261</v>
      </c>
      <c r="BO9508" s="5" t="s">
        <v>14964</v>
      </c>
      <c r="BU9508" s="5" t="s">
        <v>14963</v>
      </c>
      <c r="BV9508" s="5" t="s">
        <v>3261</v>
      </c>
      <c r="BW9508" s="5" t="s">
        <v>14964</v>
      </c>
    </row>
    <row r="9509" spans="51:75" x14ac:dyDescent="0.3">
      <c r="AY9509" s="12" t="e">
        <f>VLOOKUP(C9509,#REF!, 2,FALSE)</f>
        <v>#REF!</v>
      </c>
      <c r="BM9509" s="5" t="s">
        <v>252</v>
      </c>
      <c r="BN9509" s="5" t="s">
        <v>3261</v>
      </c>
      <c r="BO9509" s="5" t="s">
        <v>14965</v>
      </c>
      <c r="BU9509" s="5" t="s">
        <v>252</v>
      </c>
      <c r="BV9509" s="5" t="s">
        <v>3261</v>
      </c>
      <c r="BW9509" s="5" t="s">
        <v>14965</v>
      </c>
    </row>
    <row r="9510" spans="51:75" x14ac:dyDescent="0.3">
      <c r="AY9510" s="12" t="e">
        <f>VLOOKUP(C9510,#REF!, 2,FALSE)</f>
        <v>#REF!</v>
      </c>
      <c r="BM9510" s="5" t="s">
        <v>14966</v>
      </c>
      <c r="BN9510" s="5" t="s">
        <v>2982</v>
      </c>
      <c r="BO9510" s="5" t="s">
        <v>2313</v>
      </c>
      <c r="BU9510" s="5" t="s">
        <v>14966</v>
      </c>
      <c r="BV9510" s="5" t="s">
        <v>2982</v>
      </c>
      <c r="BW9510" s="5" t="s">
        <v>2313</v>
      </c>
    </row>
    <row r="9511" spans="51:75" x14ac:dyDescent="0.3">
      <c r="AY9511" s="12" t="e">
        <f>VLOOKUP(C9511,#REF!, 2,FALSE)</f>
        <v>#REF!</v>
      </c>
      <c r="BM9511" s="5" t="s">
        <v>2597</v>
      </c>
      <c r="BN9511" s="5" t="s">
        <v>3261</v>
      </c>
      <c r="BO9511" s="5" t="s">
        <v>2312</v>
      </c>
      <c r="BU9511" s="5" t="s">
        <v>2597</v>
      </c>
      <c r="BV9511" s="5" t="s">
        <v>3261</v>
      </c>
      <c r="BW9511" s="5" t="s">
        <v>2312</v>
      </c>
    </row>
    <row r="9512" spans="51:75" x14ac:dyDescent="0.3">
      <c r="AY9512" s="12" t="e">
        <f>VLOOKUP(C9512,#REF!, 2,FALSE)</f>
        <v>#REF!</v>
      </c>
      <c r="BM9512" s="5" t="s">
        <v>14967</v>
      </c>
      <c r="BN9512" s="5" t="s">
        <v>1345</v>
      </c>
      <c r="BO9512" s="5" t="s">
        <v>14968</v>
      </c>
      <c r="BU9512" s="5" t="s">
        <v>14967</v>
      </c>
      <c r="BV9512" s="5" t="s">
        <v>1345</v>
      </c>
      <c r="BW9512" s="5" t="s">
        <v>14968</v>
      </c>
    </row>
    <row r="9513" spans="51:75" x14ac:dyDescent="0.3">
      <c r="AY9513" s="12" t="e">
        <f>VLOOKUP(C9513,#REF!, 2,FALSE)</f>
        <v>#REF!</v>
      </c>
      <c r="BM9513" s="5" t="s">
        <v>14969</v>
      </c>
      <c r="BN9513" s="5" t="s">
        <v>3050</v>
      </c>
      <c r="BO9513" s="5" t="s">
        <v>14964</v>
      </c>
      <c r="BU9513" s="5" t="s">
        <v>14969</v>
      </c>
      <c r="BV9513" s="5" t="s">
        <v>3050</v>
      </c>
      <c r="BW9513" s="5" t="s">
        <v>14964</v>
      </c>
    </row>
    <row r="9514" spans="51:75" x14ac:dyDescent="0.3">
      <c r="AY9514" s="12" t="e">
        <f>VLOOKUP(C9514,#REF!, 2,FALSE)</f>
        <v>#REF!</v>
      </c>
      <c r="BM9514" s="5" t="s">
        <v>14970</v>
      </c>
      <c r="BN9514" s="5" t="s">
        <v>17000</v>
      </c>
      <c r="BO9514" s="5" t="s">
        <v>14971</v>
      </c>
      <c r="BU9514" s="5" t="s">
        <v>14970</v>
      </c>
      <c r="BV9514" s="5" t="s">
        <v>17000</v>
      </c>
      <c r="BW9514" s="5" t="s">
        <v>14971</v>
      </c>
    </row>
    <row r="9515" spans="51:75" x14ac:dyDescent="0.3">
      <c r="AY9515" s="12" t="e">
        <f>VLOOKUP(C9515,#REF!, 2,FALSE)</f>
        <v>#REF!</v>
      </c>
      <c r="BM9515" s="5" t="s">
        <v>14972</v>
      </c>
      <c r="BN9515" s="5" t="s">
        <v>2982</v>
      </c>
      <c r="BO9515" s="5" t="s">
        <v>14964</v>
      </c>
      <c r="BU9515" s="5" t="s">
        <v>14972</v>
      </c>
      <c r="BV9515" s="5" t="s">
        <v>2982</v>
      </c>
      <c r="BW9515" s="5" t="s">
        <v>14964</v>
      </c>
    </row>
    <row r="9516" spans="51:75" x14ac:dyDescent="0.3">
      <c r="AY9516" s="12" t="e">
        <f>VLOOKUP(C9516,#REF!, 2,FALSE)</f>
        <v>#REF!</v>
      </c>
      <c r="BM9516" s="5" t="s">
        <v>14973</v>
      </c>
      <c r="BN9516" s="5" t="s">
        <v>1272</v>
      </c>
      <c r="BO9516" s="5" t="s">
        <v>14974</v>
      </c>
      <c r="BU9516" s="5" t="s">
        <v>14973</v>
      </c>
      <c r="BV9516" s="5" t="s">
        <v>1272</v>
      </c>
      <c r="BW9516" s="5" t="s">
        <v>14974</v>
      </c>
    </row>
    <row r="9517" spans="51:75" x14ac:dyDescent="0.3">
      <c r="AY9517" s="12" t="e">
        <f>VLOOKUP(C9517,#REF!, 2,FALSE)</f>
        <v>#REF!</v>
      </c>
      <c r="BM9517" s="5" t="s">
        <v>2601</v>
      </c>
      <c r="BN9517" s="5" t="s">
        <v>3261</v>
      </c>
      <c r="BO9517" s="5" t="s">
        <v>14975</v>
      </c>
      <c r="BU9517" s="5" t="s">
        <v>2601</v>
      </c>
      <c r="BV9517" s="5" t="s">
        <v>3261</v>
      </c>
      <c r="BW9517" s="5" t="s">
        <v>14975</v>
      </c>
    </row>
    <row r="9518" spans="51:75" x14ac:dyDescent="0.3">
      <c r="AY9518" s="12" t="e">
        <f>VLOOKUP(C9518,#REF!, 2,FALSE)</f>
        <v>#REF!</v>
      </c>
      <c r="BM9518" s="5" t="s">
        <v>14976</v>
      </c>
      <c r="BN9518" s="5" t="s">
        <v>1272</v>
      </c>
      <c r="BO9518" s="5" t="s">
        <v>14977</v>
      </c>
      <c r="BU9518" s="5" t="s">
        <v>14976</v>
      </c>
      <c r="BV9518" s="5" t="s">
        <v>1272</v>
      </c>
      <c r="BW9518" s="5" t="s">
        <v>14977</v>
      </c>
    </row>
    <row r="9519" spans="51:75" x14ac:dyDescent="0.3">
      <c r="AY9519" s="12" t="e">
        <f>VLOOKUP(C9519,#REF!, 2,FALSE)</f>
        <v>#REF!</v>
      </c>
      <c r="BM9519" s="5" t="s">
        <v>14978</v>
      </c>
      <c r="BN9519" s="5" t="s">
        <v>3010</v>
      </c>
      <c r="BO9519" s="5" t="s">
        <v>14979</v>
      </c>
      <c r="BU9519" s="5" t="s">
        <v>14978</v>
      </c>
      <c r="BV9519" s="5" t="s">
        <v>3010</v>
      </c>
      <c r="BW9519" s="5" t="s">
        <v>14979</v>
      </c>
    </row>
    <row r="9520" spans="51:75" x14ac:dyDescent="0.3">
      <c r="AY9520" s="12" t="e">
        <f>VLOOKUP(C9520,#REF!, 2,FALSE)</f>
        <v>#REF!</v>
      </c>
      <c r="BM9520" s="5" t="s">
        <v>14980</v>
      </c>
      <c r="BN9520" s="5" t="s">
        <v>3261</v>
      </c>
      <c r="BO9520" s="5" t="s">
        <v>14981</v>
      </c>
      <c r="BU9520" s="5" t="s">
        <v>14980</v>
      </c>
      <c r="BV9520" s="5" t="s">
        <v>3261</v>
      </c>
      <c r="BW9520" s="5" t="s">
        <v>14981</v>
      </c>
    </row>
    <row r="9521" spans="51:75" x14ac:dyDescent="0.3">
      <c r="AY9521" s="12" t="e">
        <f>VLOOKUP(C9521,#REF!, 2,FALSE)</f>
        <v>#REF!</v>
      </c>
      <c r="BM9521" s="5" t="s">
        <v>14982</v>
      </c>
      <c r="BN9521" s="5" t="s">
        <v>3261</v>
      </c>
      <c r="BO9521" s="5" t="s">
        <v>10923</v>
      </c>
      <c r="BU9521" s="5" t="s">
        <v>14982</v>
      </c>
      <c r="BV9521" s="5" t="s">
        <v>3261</v>
      </c>
      <c r="BW9521" s="5" t="s">
        <v>10923</v>
      </c>
    </row>
    <row r="9522" spans="51:75" x14ac:dyDescent="0.3">
      <c r="AY9522" s="12" t="e">
        <f>VLOOKUP(C9522,#REF!, 2,FALSE)</f>
        <v>#REF!</v>
      </c>
      <c r="BM9522" s="5" t="s">
        <v>14983</v>
      </c>
      <c r="BN9522" s="5" t="s">
        <v>17000</v>
      </c>
      <c r="BO9522" s="5" t="s">
        <v>14984</v>
      </c>
      <c r="BU9522" s="5" t="s">
        <v>14983</v>
      </c>
      <c r="BV9522" s="5" t="s">
        <v>17000</v>
      </c>
      <c r="BW9522" s="5" t="s">
        <v>14984</v>
      </c>
    </row>
    <row r="9523" spans="51:75" x14ac:dyDescent="0.3">
      <c r="AY9523" s="12" t="e">
        <f>VLOOKUP(C9523,#REF!, 2,FALSE)</f>
        <v>#REF!</v>
      </c>
      <c r="BM9523" s="5" t="s">
        <v>14985</v>
      </c>
      <c r="BN9523" s="5" t="s">
        <v>664</v>
      </c>
      <c r="BO9523" s="5" t="s">
        <v>14986</v>
      </c>
      <c r="BU9523" s="5" t="s">
        <v>14985</v>
      </c>
      <c r="BV9523" s="5" t="s">
        <v>664</v>
      </c>
      <c r="BW9523" s="5" t="s">
        <v>14986</v>
      </c>
    </row>
    <row r="9524" spans="51:75" x14ac:dyDescent="0.3">
      <c r="AY9524" s="12" t="e">
        <f>VLOOKUP(C9524,#REF!, 2,FALSE)</f>
        <v>#REF!</v>
      </c>
      <c r="BM9524" s="5" t="s">
        <v>14987</v>
      </c>
      <c r="BN9524" s="5" t="s">
        <v>1142</v>
      </c>
      <c r="BO9524" s="5" t="s">
        <v>2699</v>
      </c>
      <c r="BU9524" s="5" t="s">
        <v>14987</v>
      </c>
      <c r="BV9524" s="5" t="s">
        <v>1142</v>
      </c>
      <c r="BW9524" s="5" t="s">
        <v>2699</v>
      </c>
    </row>
    <row r="9525" spans="51:75" x14ac:dyDescent="0.3">
      <c r="AY9525" s="12" t="e">
        <f>VLOOKUP(C9525,#REF!, 2,FALSE)</f>
        <v>#REF!</v>
      </c>
      <c r="BM9525" s="5" t="s">
        <v>14988</v>
      </c>
      <c r="BN9525" s="5" t="s">
        <v>2986</v>
      </c>
      <c r="BO9525" s="5" t="s">
        <v>2986</v>
      </c>
      <c r="BU9525" s="5" t="s">
        <v>14988</v>
      </c>
      <c r="BV9525" s="5" t="s">
        <v>2986</v>
      </c>
      <c r="BW9525" s="5" t="s">
        <v>2986</v>
      </c>
    </row>
    <row r="9526" spans="51:75" x14ac:dyDescent="0.3">
      <c r="AY9526" s="12" t="e">
        <f>VLOOKUP(C9526,#REF!, 2,FALSE)</f>
        <v>#REF!</v>
      </c>
      <c r="BM9526" s="5" t="s">
        <v>14989</v>
      </c>
      <c r="BN9526" s="5" t="s">
        <v>17000</v>
      </c>
      <c r="BO9526" s="5" t="s">
        <v>10389</v>
      </c>
      <c r="BU9526" s="5" t="s">
        <v>14989</v>
      </c>
      <c r="BV9526" s="5" t="s">
        <v>17000</v>
      </c>
      <c r="BW9526" s="5" t="s">
        <v>10389</v>
      </c>
    </row>
    <row r="9527" spans="51:75" x14ac:dyDescent="0.3">
      <c r="AY9527" s="12" t="e">
        <f>VLOOKUP(C9527,#REF!, 2,FALSE)</f>
        <v>#REF!</v>
      </c>
      <c r="BM9527" s="5" t="s">
        <v>14990</v>
      </c>
      <c r="BN9527" s="5" t="s">
        <v>1345</v>
      </c>
      <c r="BO9527" s="5" t="s">
        <v>14991</v>
      </c>
      <c r="BU9527" s="5" t="s">
        <v>14990</v>
      </c>
      <c r="BV9527" s="5" t="s">
        <v>1345</v>
      </c>
      <c r="BW9527" s="5" t="s">
        <v>14991</v>
      </c>
    </row>
    <row r="9528" spans="51:75" x14ac:dyDescent="0.3">
      <c r="AY9528" s="12" t="e">
        <f>VLOOKUP(C9528,#REF!, 2,FALSE)</f>
        <v>#REF!</v>
      </c>
      <c r="BM9528" s="5" t="s">
        <v>2602</v>
      </c>
      <c r="BN9528" s="5" t="s">
        <v>3261</v>
      </c>
      <c r="BO9528" s="5" t="s">
        <v>14992</v>
      </c>
      <c r="BU9528" s="5" t="s">
        <v>2602</v>
      </c>
      <c r="BV9528" s="5" t="s">
        <v>3261</v>
      </c>
      <c r="BW9528" s="5" t="s">
        <v>14992</v>
      </c>
    </row>
    <row r="9529" spans="51:75" x14ac:dyDescent="0.3">
      <c r="AY9529" s="12" t="e">
        <f>VLOOKUP(C9529,#REF!, 2,FALSE)</f>
        <v>#REF!</v>
      </c>
      <c r="BM9529" s="5" t="s">
        <v>14993</v>
      </c>
      <c r="BN9529" s="5" t="s">
        <v>3261</v>
      </c>
      <c r="BO9529" s="5" t="s">
        <v>14994</v>
      </c>
      <c r="BU9529" s="5" t="s">
        <v>14993</v>
      </c>
      <c r="BV9529" s="5" t="s">
        <v>3261</v>
      </c>
      <c r="BW9529" s="5" t="s">
        <v>14994</v>
      </c>
    </row>
    <row r="9530" spans="51:75" x14ac:dyDescent="0.3">
      <c r="AY9530" s="12" t="e">
        <f>VLOOKUP(C9530,#REF!, 2,FALSE)</f>
        <v>#REF!</v>
      </c>
      <c r="BM9530" s="5" t="s">
        <v>14995</v>
      </c>
      <c r="BN9530" s="5" t="s">
        <v>2986</v>
      </c>
      <c r="BO9530" s="5" t="s">
        <v>2986</v>
      </c>
      <c r="BU9530" s="5" t="s">
        <v>14995</v>
      </c>
      <c r="BV9530" s="5" t="s">
        <v>2986</v>
      </c>
      <c r="BW9530" s="5" t="s">
        <v>2986</v>
      </c>
    </row>
    <row r="9531" spans="51:75" x14ac:dyDescent="0.3">
      <c r="AY9531" s="12" t="e">
        <f>VLOOKUP(C9531,#REF!, 2,FALSE)</f>
        <v>#REF!</v>
      </c>
      <c r="BM9531" s="5" t="s">
        <v>14996</v>
      </c>
      <c r="BN9531" s="5" t="s">
        <v>3261</v>
      </c>
      <c r="BO9531" s="5" t="s">
        <v>3684</v>
      </c>
      <c r="BU9531" s="5" t="s">
        <v>14996</v>
      </c>
      <c r="BV9531" s="5" t="s">
        <v>3261</v>
      </c>
      <c r="BW9531" s="5" t="s">
        <v>3684</v>
      </c>
    </row>
    <row r="9532" spans="51:75" x14ac:dyDescent="0.3">
      <c r="AY9532" s="12" t="e">
        <f>VLOOKUP(C9532,#REF!, 2,FALSE)</f>
        <v>#REF!</v>
      </c>
      <c r="BM9532" s="5" t="s">
        <v>14997</v>
      </c>
      <c r="BN9532" s="5" t="s">
        <v>3210</v>
      </c>
      <c r="BO9532" s="5" t="s">
        <v>9715</v>
      </c>
      <c r="BU9532" s="5" t="s">
        <v>14997</v>
      </c>
      <c r="BV9532" s="5" t="s">
        <v>3210</v>
      </c>
      <c r="BW9532" s="5" t="s">
        <v>9715</v>
      </c>
    </row>
    <row r="9533" spans="51:75" x14ac:dyDescent="0.3">
      <c r="AY9533" s="12" t="e">
        <f>VLOOKUP(C9533,#REF!, 2,FALSE)</f>
        <v>#REF!</v>
      </c>
      <c r="BM9533" s="5" t="s">
        <v>14998</v>
      </c>
      <c r="BN9533" s="5" t="s">
        <v>3261</v>
      </c>
      <c r="BO9533" s="5" t="s">
        <v>14999</v>
      </c>
      <c r="BU9533" s="5" t="s">
        <v>14998</v>
      </c>
      <c r="BV9533" s="5" t="s">
        <v>3261</v>
      </c>
      <c r="BW9533" s="5" t="s">
        <v>14999</v>
      </c>
    </row>
    <row r="9534" spans="51:75" x14ac:dyDescent="0.3">
      <c r="AY9534" s="12" t="e">
        <f>VLOOKUP(C9534,#REF!, 2,FALSE)</f>
        <v>#REF!</v>
      </c>
      <c r="BM9534" s="5" t="s">
        <v>15000</v>
      </c>
      <c r="BN9534" s="5" t="s">
        <v>17000</v>
      </c>
      <c r="BO9534" s="5" t="s">
        <v>13173</v>
      </c>
      <c r="BU9534" s="5" t="s">
        <v>15000</v>
      </c>
      <c r="BV9534" s="5" t="s">
        <v>17000</v>
      </c>
      <c r="BW9534" s="5" t="s">
        <v>13173</v>
      </c>
    </row>
    <row r="9535" spans="51:75" x14ac:dyDescent="0.3">
      <c r="AY9535" s="12" t="e">
        <f>VLOOKUP(C9535,#REF!, 2,FALSE)</f>
        <v>#REF!</v>
      </c>
      <c r="BM9535" s="5" t="s">
        <v>2603</v>
      </c>
      <c r="BN9535" s="5" t="s">
        <v>943</v>
      </c>
      <c r="BO9535" s="5" t="s">
        <v>3482</v>
      </c>
      <c r="BU9535" s="5" t="s">
        <v>2603</v>
      </c>
      <c r="BV9535" s="5" t="s">
        <v>943</v>
      </c>
      <c r="BW9535" s="5" t="s">
        <v>3482</v>
      </c>
    </row>
    <row r="9536" spans="51:75" x14ac:dyDescent="0.3">
      <c r="AY9536" s="12" t="e">
        <f>VLOOKUP(C9536,#REF!, 2,FALSE)</f>
        <v>#REF!</v>
      </c>
      <c r="BM9536" s="5" t="s">
        <v>15001</v>
      </c>
      <c r="BN9536" s="5" t="s">
        <v>3261</v>
      </c>
      <c r="BO9536" s="5" t="s">
        <v>15002</v>
      </c>
      <c r="BU9536" s="5" t="s">
        <v>15001</v>
      </c>
      <c r="BV9536" s="5" t="s">
        <v>3261</v>
      </c>
      <c r="BW9536" s="5" t="s">
        <v>15002</v>
      </c>
    </row>
    <row r="9537" spans="51:75" x14ac:dyDescent="0.3">
      <c r="AY9537" s="12" t="e">
        <f>VLOOKUP(C9537,#REF!, 2,FALSE)</f>
        <v>#REF!</v>
      </c>
      <c r="BM9537" s="5" t="s">
        <v>15003</v>
      </c>
      <c r="BN9537" s="5" t="s">
        <v>3210</v>
      </c>
      <c r="BO9537" s="5" t="s">
        <v>15004</v>
      </c>
      <c r="BU9537" s="5" t="s">
        <v>15003</v>
      </c>
      <c r="BV9537" s="5" t="s">
        <v>3210</v>
      </c>
      <c r="BW9537" s="5" t="s">
        <v>15004</v>
      </c>
    </row>
    <row r="9538" spans="51:75" x14ac:dyDescent="0.3">
      <c r="AY9538" s="12" t="e">
        <f>VLOOKUP(C9538,#REF!, 2,FALSE)</f>
        <v>#REF!</v>
      </c>
      <c r="BM9538" s="5" t="s">
        <v>15005</v>
      </c>
      <c r="BN9538" s="5" t="s">
        <v>630</v>
      </c>
      <c r="BO9538" s="5" t="s">
        <v>15006</v>
      </c>
      <c r="BU9538" s="5" t="s">
        <v>15005</v>
      </c>
      <c r="BV9538" s="5" t="s">
        <v>630</v>
      </c>
      <c r="BW9538" s="5" t="s">
        <v>15006</v>
      </c>
    </row>
    <row r="9539" spans="51:75" x14ac:dyDescent="0.3">
      <c r="AY9539" s="12" t="e">
        <f>VLOOKUP(C9539,#REF!, 2,FALSE)</f>
        <v>#REF!</v>
      </c>
      <c r="BM9539" s="5" t="s">
        <v>15007</v>
      </c>
      <c r="BN9539" s="5" t="s">
        <v>3010</v>
      </c>
      <c r="BO9539" s="5" t="s">
        <v>2364</v>
      </c>
      <c r="BU9539" s="5" t="s">
        <v>15007</v>
      </c>
      <c r="BV9539" s="5" t="s">
        <v>3010</v>
      </c>
      <c r="BW9539" s="5" t="s">
        <v>2364</v>
      </c>
    </row>
    <row r="9540" spans="51:75" x14ac:dyDescent="0.3">
      <c r="AY9540" s="12" t="e">
        <f>VLOOKUP(C9540,#REF!, 2,FALSE)</f>
        <v>#REF!</v>
      </c>
      <c r="BM9540" s="5" t="s">
        <v>2604</v>
      </c>
      <c r="BN9540" s="5" t="s">
        <v>17000</v>
      </c>
      <c r="BO9540" s="5" t="s">
        <v>4327</v>
      </c>
      <c r="BU9540" s="5" t="s">
        <v>2604</v>
      </c>
      <c r="BV9540" s="5" t="s">
        <v>17000</v>
      </c>
      <c r="BW9540" s="5" t="s">
        <v>4327</v>
      </c>
    </row>
    <row r="9541" spans="51:75" x14ac:dyDescent="0.3">
      <c r="AY9541" s="12" t="e">
        <f>VLOOKUP(C9541,#REF!, 2,FALSE)</f>
        <v>#REF!</v>
      </c>
      <c r="BM9541" s="5" t="s">
        <v>15008</v>
      </c>
      <c r="BN9541" s="5" t="s">
        <v>3210</v>
      </c>
      <c r="BO9541" s="5" t="s">
        <v>15009</v>
      </c>
      <c r="BU9541" s="5" t="s">
        <v>15008</v>
      </c>
      <c r="BV9541" s="5" t="s">
        <v>3210</v>
      </c>
      <c r="BW9541" s="5" t="s">
        <v>15009</v>
      </c>
    </row>
    <row r="9542" spans="51:75" x14ac:dyDescent="0.3">
      <c r="AY9542" s="12" t="e">
        <f>VLOOKUP(C9542,#REF!, 2,FALSE)</f>
        <v>#REF!</v>
      </c>
      <c r="BM9542" s="5" t="s">
        <v>15010</v>
      </c>
      <c r="BN9542" s="5" t="s">
        <v>783</v>
      </c>
      <c r="BO9542" s="5" t="s">
        <v>15011</v>
      </c>
      <c r="BU9542" s="5" t="s">
        <v>15010</v>
      </c>
      <c r="BV9542" s="5" t="s">
        <v>783</v>
      </c>
      <c r="BW9542" s="5" t="s">
        <v>15011</v>
      </c>
    </row>
    <row r="9543" spans="51:75" x14ac:dyDescent="0.3">
      <c r="AY9543" s="12" t="e">
        <f>VLOOKUP(C9543,#REF!, 2,FALSE)</f>
        <v>#REF!</v>
      </c>
      <c r="BM9543" s="5" t="s">
        <v>2605</v>
      </c>
      <c r="BN9543" s="5" t="s">
        <v>2986</v>
      </c>
      <c r="BO9543" s="5" t="s">
        <v>15012</v>
      </c>
      <c r="BU9543" s="5" t="s">
        <v>2605</v>
      </c>
      <c r="BV9543" s="5" t="s">
        <v>2986</v>
      </c>
      <c r="BW9543" s="5" t="s">
        <v>15012</v>
      </c>
    </row>
    <row r="9544" spans="51:75" x14ac:dyDescent="0.3">
      <c r="AY9544" s="12" t="e">
        <f>VLOOKUP(C9544,#REF!, 2,FALSE)</f>
        <v>#REF!</v>
      </c>
      <c r="BM9544" s="5" t="s">
        <v>2606</v>
      </c>
      <c r="BN9544" s="5" t="s">
        <v>931</v>
      </c>
      <c r="BO9544" s="5" t="s">
        <v>7915</v>
      </c>
      <c r="BU9544" s="5" t="s">
        <v>2606</v>
      </c>
      <c r="BV9544" s="5" t="s">
        <v>931</v>
      </c>
      <c r="BW9544" s="5" t="s">
        <v>7915</v>
      </c>
    </row>
    <row r="9545" spans="51:75" x14ac:dyDescent="0.3">
      <c r="AY9545" s="12" t="e">
        <f>VLOOKUP(C9545,#REF!, 2,FALSE)</f>
        <v>#REF!</v>
      </c>
      <c r="BM9545" s="5" t="s">
        <v>15013</v>
      </c>
      <c r="BN9545" s="5" t="s">
        <v>3010</v>
      </c>
      <c r="BO9545" s="5" t="s">
        <v>8362</v>
      </c>
      <c r="BU9545" s="5" t="s">
        <v>15013</v>
      </c>
      <c r="BV9545" s="5" t="s">
        <v>3010</v>
      </c>
      <c r="BW9545" s="5" t="s">
        <v>8362</v>
      </c>
    </row>
    <row r="9546" spans="51:75" x14ac:dyDescent="0.3">
      <c r="AY9546" s="12" t="e">
        <f>VLOOKUP(C9546,#REF!, 2,FALSE)</f>
        <v>#REF!</v>
      </c>
      <c r="BM9546" s="5" t="s">
        <v>15014</v>
      </c>
      <c r="BN9546" s="5" t="s">
        <v>619</v>
      </c>
      <c r="BO9546" s="5" t="s">
        <v>15015</v>
      </c>
      <c r="BU9546" s="5" t="s">
        <v>15014</v>
      </c>
      <c r="BV9546" s="5" t="s">
        <v>619</v>
      </c>
      <c r="BW9546" s="5" t="s">
        <v>15015</v>
      </c>
    </row>
    <row r="9547" spans="51:75" x14ac:dyDescent="0.3">
      <c r="AY9547" s="12" t="e">
        <f>VLOOKUP(C9547,#REF!, 2,FALSE)</f>
        <v>#REF!</v>
      </c>
      <c r="BM9547" s="5" t="s">
        <v>15016</v>
      </c>
      <c r="BN9547" s="5" t="s">
        <v>672</v>
      </c>
      <c r="BO9547" s="5" t="s">
        <v>15017</v>
      </c>
      <c r="BU9547" s="5" t="s">
        <v>15016</v>
      </c>
      <c r="BV9547" s="5" t="s">
        <v>672</v>
      </c>
      <c r="BW9547" s="5" t="s">
        <v>15017</v>
      </c>
    </row>
    <row r="9548" spans="51:75" x14ac:dyDescent="0.3">
      <c r="AY9548" s="12" t="e">
        <f>VLOOKUP(C9548,#REF!, 2,FALSE)</f>
        <v>#REF!</v>
      </c>
      <c r="BM9548" s="5" t="s">
        <v>15018</v>
      </c>
      <c r="BN9548" s="5" t="s">
        <v>2986</v>
      </c>
      <c r="BO9548" s="5" t="s">
        <v>15019</v>
      </c>
      <c r="BU9548" s="5" t="s">
        <v>15018</v>
      </c>
      <c r="BV9548" s="5" t="s">
        <v>2986</v>
      </c>
      <c r="BW9548" s="5" t="s">
        <v>15019</v>
      </c>
    </row>
    <row r="9549" spans="51:75" x14ac:dyDescent="0.3">
      <c r="AY9549" s="12" t="e">
        <f>VLOOKUP(C9549,#REF!, 2,FALSE)</f>
        <v>#REF!</v>
      </c>
      <c r="BM9549" s="5" t="s">
        <v>15020</v>
      </c>
      <c r="BN9549" s="5" t="s">
        <v>2982</v>
      </c>
      <c r="BO9549" s="5" t="s">
        <v>15021</v>
      </c>
      <c r="BU9549" s="5" t="s">
        <v>15020</v>
      </c>
      <c r="BV9549" s="5" t="s">
        <v>2982</v>
      </c>
      <c r="BW9549" s="5" t="s">
        <v>15021</v>
      </c>
    </row>
    <row r="9550" spans="51:75" x14ac:dyDescent="0.3">
      <c r="AY9550" s="12" t="e">
        <f>VLOOKUP(C9550,#REF!, 2,FALSE)</f>
        <v>#REF!</v>
      </c>
      <c r="BM9550" s="5" t="s">
        <v>15022</v>
      </c>
      <c r="BN9550" s="5" t="s">
        <v>2986</v>
      </c>
      <c r="BO9550" s="5" t="s">
        <v>15023</v>
      </c>
      <c r="BU9550" s="5" t="s">
        <v>15022</v>
      </c>
      <c r="BV9550" s="5" t="s">
        <v>2986</v>
      </c>
      <c r="BW9550" s="5" t="s">
        <v>15023</v>
      </c>
    </row>
    <row r="9551" spans="51:75" x14ac:dyDescent="0.3">
      <c r="AY9551" s="12" t="e">
        <f>VLOOKUP(C9551,#REF!, 2,FALSE)</f>
        <v>#REF!</v>
      </c>
      <c r="BM9551" s="5" t="s">
        <v>15024</v>
      </c>
      <c r="BN9551" s="5" t="s">
        <v>739</v>
      </c>
      <c r="BO9551" s="5" t="s">
        <v>15025</v>
      </c>
      <c r="BU9551" s="5" t="s">
        <v>15024</v>
      </c>
      <c r="BV9551" s="5" t="s">
        <v>739</v>
      </c>
      <c r="BW9551" s="5" t="s">
        <v>15025</v>
      </c>
    </row>
    <row r="9552" spans="51:75" x14ac:dyDescent="0.3">
      <c r="AY9552" s="12" t="e">
        <f>VLOOKUP(C9552,#REF!, 2,FALSE)</f>
        <v>#REF!</v>
      </c>
      <c r="BM9552" s="5" t="s">
        <v>15026</v>
      </c>
      <c r="BN9552" s="5" t="s">
        <v>1272</v>
      </c>
      <c r="BO9552" s="5" t="s">
        <v>15027</v>
      </c>
      <c r="BU9552" s="5" t="s">
        <v>15026</v>
      </c>
      <c r="BV9552" s="5" t="s">
        <v>1272</v>
      </c>
      <c r="BW9552" s="5" t="s">
        <v>15027</v>
      </c>
    </row>
    <row r="9553" spans="51:75" x14ac:dyDescent="0.3">
      <c r="AY9553" s="12" t="e">
        <f>VLOOKUP(C9553,#REF!, 2,FALSE)</f>
        <v>#REF!</v>
      </c>
      <c r="BM9553" s="5" t="s">
        <v>15028</v>
      </c>
      <c r="BN9553" s="5" t="s">
        <v>1272</v>
      </c>
      <c r="BO9553" s="5" t="s">
        <v>15029</v>
      </c>
      <c r="BU9553" s="5" t="s">
        <v>15028</v>
      </c>
      <c r="BV9553" s="5" t="s">
        <v>1272</v>
      </c>
      <c r="BW9553" s="5" t="s">
        <v>15029</v>
      </c>
    </row>
    <row r="9554" spans="51:75" x14ac:dyDescent="0.3">
      <c r="AY9554" s="12" t="e">
        <f>VLOOKUP(C9554,#REF!, 2,FALSE)</f>
        <v>#REF!</v>
      </c>
      <c r="BM9554" s="5" t="s">
        <v>2607</v>
      </c>
      <c r="BN9554" s="5" t="s">
        <v>2986</v>
      </c>
      <c r="BO9554" s="5" t="s">
        <v>6532</v>
      </c>
      <c r="BU9554" s="5" t="s">
        <v>2607</v>
      </c>
      <c r="BV9554" s="5" t="s">
        <v>2986</v>
      </c>
      <c r="BW9554" s="5" t="s">
        <v>6532</v>
      </c>
    </row>
    <row r="9555" spans="51:75" x14ac:dyDescent="0.3">
      <c r="AY9555" s="12" t="e">
        <f>VLOOKUP(C9555,#REF!, 2,FALSE)</f>
        <v>#REF!</v>
      </c>
      <c r="BM9555" s="5" t="s">
        <v>229</v>
      </c>
      <c r="BN9555" s="5" t="s">
        <v>1345</v>
      </c>
      <c r="BO9555" s="5" t="s">
        <v>6186</v>
      </c>
      <c r="BU9555" s="5" t="s">
        <v>229</v>
      </c>
      <c r="BV9555" s="5" t="s">
        <v>1345</v>
      </c>
      <c r="BW9555" s="5" t="s">
        <v>6186</v>
      </c>
    </row>
    <row r="9556" spans="51:75" x14ac:dyDescent="0.3">
      <c r="AY9556" s="12" t="e">
        <f>VLOOKUP(C9556,#REF!, 2,FALSE)</f>
        <v>#REF!</v>
      </c>
      <c r="BM9556" s="5" t="s">
        <v>15030</v>
      </c>
      <c r="BN9556" s="5" t="s">
        <v>3210</v>
      </c>
      <c r="BO9556" s="5" t="s">
        <v>1164</v>
      </c>
      <c r="BU9556" s="5" t="s">
        <v>15030</v>
      </c>
      <c r="BV9556" s="5" t="s">
        <v>3210</v>
      </c>
      <c r="BW9556" s="5" t="s">
        <v>1164</v>
      </c>
    </row>
    <row r="9557" spans="51:75" x14ac:dyDescent="0.3">
      <c r="AY9557" s="12" t="e">
        <f>VLOOKUP(C9557,#REF!, 2,FALSE)</f>
        <v>#REF!</v>
      </c>
      <c r="BM9557" s="5" t="s">
        <v>15031</v>
      </c>
      <c r="BN9557" s="5" t="s">
        <v>17000</v>
      </c>
      <c r="BO9557" s="5" t="s">
        <v>4083</v>
      </c>
      <c r="BU9557" s="5" t="s">
        <v>15031</v>
      </c>
      <c r="BV9557" s="5" t="s">
        <v>17000</v>
      </c>
      <c r="BW9557" s="5" t="s">
        <v>4083</v>
      </c>
    </row>
    <row r="9558" spans="51:75" x14ac:dyDescent="0.3">
      <c r="AY9558" s="12" t="e">
        <f>VLOOKUP(C9558,#REF!, 2,FALSE)</f>
        <v>#REF!</v>
      </c>
      <c r="BM9558" s="5" t="s">
        <v>15032</v>
      </c>
      <c r="BN9558" s="5" t="s">
        <v>844</v>
      </c>
      <c r="BO9558" s="5" t="s">
        <v>15033</v>
      </c>
      <c r="BU9558" s="5" t="s">
        <v>15032</v>
      </c>
      <c r="BV9558" s="5" t="s">
        <v>844</v>
      </c>
      <c r="BW9558" s="5" t="s">
        <v>15033</v>
      </c>
    </row>
    <row r="9559" spans="51:75" x14ac:dyDescent="0.3">
      <c r="AY9559" s="12" t="e">
        <f>VLOOKUP(C9559,#REF!, 2,FALSE)</f>
        <v>#REF!</v>
      </c>
      <c r="BM9559" s="5" t="s">
        <v>15034</v>
      </c>
      <c r="BN9559" s="5" t="s">
        <v>2986</v>
      </c>
      <c r="BO9559" s="5" t="s">
        <v>2986</v>
      </c>
      <c r="BU9559" s="5" t="s">
        <v>15034</v>
      </c>
      <c r="BV9559" s="5" t="s">
        <v>2986</v>
      </c>
      <c r="BW9559" s="5" t="s">
        <v>2986</v>
      </c>
    </row>
    <row r="9560" spans="51:75" x14ac:dyDescent="0.3">
      <c r="AY9560" s="12" t="e">
        <f>VLOOKUP(C9560,#REF!, 2,FALSE)</f>
        <v>#REF!</v>
      </c>
      <c r="BM9560" s="5" t="s">
        <v>2608</v>
      </c>
      <c r="BN9560" s="5" t="s">
        <v>1345</v>
      </c>
      <c r="BO9560" s="5" t="s">
        <v>1692</v>
      </c>
      <c r="BU9560" s="5" t="s">
        <v>2608</v>
      </c>
      <c r="BV9560" s="5" t="s">
        <v>1345</v>
      </c>
      <c r="BW9560" s="5" t="s">
        <v>1692</v>
      </c>
    </row>
    <row r="9561" spans="51:75" x14ac:dyDescent="0.3">
      <c r="AY9561" s="12" t="e">
        <f>VLOOKUP(C9561,#REF!, 2,FALSE)</f>
        <v>#REF!</v>
      </c>
      <c r="BM9561" s="5" t="s">
        <v>253</v>
      </c>
      <c r="BN9561" s="5" t="s">
        <v>1142</v>
      </c>
      <c r="BO9561" s="5" t="s">
        <v>15035</v>
      </c>
      <c r="BU9561" s="5" t="s">
        <v>253</v>
      </c>
      <c r="BV9561" s="5" t="s">
        <v>1142</v>
      </c>
      <c r="BW9561" s="5" t="s">
        <v>15035</v>
      </c>
    </row>
    <row r="9562" spans="51:75" x14ac:dyDescent="0.3">
      <c r="AY9562" s="12" t="e">
        <f>VLOOKUP(C9562,#REF!, 2,FALSE)</f>
        <v>#REF!</v>
      </c>
      <c r="BM9562" s="5" t="s">
        <v>15036</v>
      </c>
      <c r="BN9562" s="5" t="s">
        <v>17000</v>
      </c>
      <c r="BO9562" s="5" t="s">
        <v>3909</v>
      </c>
      <c r="BU9562" s="5" t="s">
        <v>15036</v>
      </c>
      <c r="BV9562" s="5" t="s">
        <v>17000</v>
      </c>
      <c r="BW9562" s="5" t="s">
        <v>3909</v>
      </c>
    </row>
    <row r="9563" spans="51:75" x14ac:dyDescent="0.3">
      <c r="AY9563" s="12" t="e">
        <f>VLOOKUP(C9563,#REF!, 2,FALSE)</f>
        <v>#REF!</v>
      </c>
      <c r="BM9563" s="5" t="s">
        <v>255</v>
      </c>
      <c r="BN9563" s="5" t="s">
        <v>17000</v>
      </c>
      <c r="BO9563" s="5" t="s">
        <v>1672</v>
      </c>
      <c r="BU9563" s="5" t="s">
        <v>255</v>
      </c>
      <c r="BV9563" s="5" t="s">
        <v>17000</v>
      </c>
      <c r="BW9563" s="5" t="s">
        <v>1672</v>
      </c>
    </row>
    <row r="9564" spans="51:75" x14ac:dyDescent="0.3">
      <c r="AY9564" s="12" t="e">
        <f>VLOOKUP(C9564,#REF!, 2,FALSE)</f>
        <v>#REF!</v>
      </c>
      <c r="BM9564" s="5" t="s">
        <v>15037</v>
      </c>
      <c r="BN9564" s="5" t="s">
        <v>642</v>
      </c>
      <c r="BO9564" s="5" t="s">
        <v>15038</v>
      </c>
      <c r="BU9564" s="5" t="s">
        <v>15037</v>
      </c>
      <c r="BV9564" s="5" t="s">
        <v>642</v>
      </c>
      <c r="BW9564" s="5" t="s">
        <v>15038</v>
      </c>
    </row>
    <row r="9565" spans="51:75" x14ac:dyDescent="0.3">
      <c r="AY9565" s="12" t="e">
        <f>VLOOKUP(C9565,#REF!, 2,FALSE)</f>
        <v>#REF!</v>
      </c>
      <c r="BM9565" s="5" t="s">
        <v>254</v>
      </c>
      <c r="BN9565" s="5" t="s">
        <v>639</v>
      </c>
      <c r="BO9565" s="5" t="s">
        <v>6532</v>
      </c>
      <c r="BU9565" s="5" t="s">
        <v>254</v>
      </c>
      <c r="BV9565" s="5" t="s">
        <v>639</v>
      </c>
      <c r="BW9565" s="5" t="s">
        <v>6532</v>
      </c>
    </row>
    <row r="9566" spans="51:75" x14ac:dyDescent="0.3">
      <c r="AY9566" s="12" t="e">
        <f>VLOOKUP(C9566,#REF!, 2,FALSE)</f>
        <v>#REF!</v>
      </c>
      <c r="BM9566" s="5" t="s">
        <v>15039</v>
      </c>
      <c r="BN9566" s="5" t="s">
        <v>2986</v>
      </c>
      <c r="BO9566" s="5" t="s">
        <v>10260</v>
      </c>
      <c r="BU9566" s="5" t="s">
        <v>15039</v>
      </c>
      <c r="BV9566" s="5" t="s">
        <v>2986</v>
      </c>
      <c r="BW9566" s="5" t="s">
        <v>10260</v>
      </c>
    </row>
    <row r="9567" spans="51:75" x14ac:dyDescent="0.3">
      <c r="AY9567" s="12" t="e">
        <f>VLOOKUP(C9567,#REF!, 2,FALSE)</f>
        <v>#REF!</v>
      </c>
      <c r="BM9567" s="5" t="s">
        <v>15040</v>
      </c>
      <c r="BN9567" s="5" t="s">
        <v>666</v>
      </c>
      <c r="BO9567" s="5" t="s">
        <v>2986</v>
      </c>
      <c r="BU9567" s="5" t="s">
        <v>15040</v>
      </c>
      <c r="BV9567" s="5" t="s">
        <v>666</v>
      </c>
      <c r="BW9567" s="5" t="s">
        <v>2986</v>
      </c>
    </row>
    <row r="9568" spans="51:75" x14ac:dyDescent="0.3">
      <c r="AY9568" s="12" t="e">
        <f>VLOOKUP(C9568,#REF!, 2,FALSE)</f>
        <v>#REF!</v>
      </c>
      <c r="BM9568" s="5" t="s">
        <v>15041</v>
      </c>
      <c r="BN9568" s="5" t="s">
        <v>3050</v>
      </c>
      <c r="BO9568" s="5" t="s">
        <v>2935</v>
      </c>
      <c r="BU9568" s="5" t="s">
        <v>15041</v>
      </c>
      <c r="BV9568" s="5" t="s">
        <v>3050</v>
      </c>
      <c r="BW9568" s="5" t="s">
        <v>2935</v>
      </c>
    </row>
    <row r="9569" spans="51:75" x14ac:dyDescent="0.3">
      <c r="AY9569" s="12" t="e">
        <f>VLOOKUP(C9569,#REF!, 2,FALSE)</f>
        <v>#REF!</v>
      </c>
      <c r="BM9569" s="5" t="s">
        <v>230</v>
      </c>
      <c r="BN9569" s="5" t="s">
        <v>3050</v>
      </c>
      <c r="BO9569" s="5" t="s">
        <v>668</v>
      </c>
      <c r="BU9569" s="5" t="s">
        <v>230</v>
      </c>
      <c r="BV9569" s="5" t="s">
        <v>3050</v>
      </c>
      <c r="BW9569" s="5" t="s">
        <v>668</v>
      </c>
    </row>
    <row r="9570" spans="51:75" x14ac:dyDescent="0.3">
      <c r="AY9570" s="12" t="e">
        <f>VLOOKUP(C9570,#REF!, 2,FALSE)</f>
        <v>#REF!</v>
      </c>
      <c r="BM9570" s="5" t="s">
        <v>15042</v>
      </c>
      <c r="BN9570" s="5" t="s">
        <v>852</v>
      </c>
      <c r="BO9570" s="5" t="s">
        <v>2176</v>
      </c>
      <c r="BU9570" s="5" t="s">
        <v>15042</v>
      </c>
      <c r="BV9570" s="5" t="s">
        <v>852</v>
      </c>
      <c r="BW9570" s="5" t="s">
        <v>2176</v>
      </c>
    </row>
    <row r="9571" spans="51:75" x14ac:dyDescent="0.3">
      <c r="AY9571" s="12" t="e">
        <f>VLOOKUP(C9571,#REF!, 2,FALSE)</f>
        <v>#REF!</v>
      </c>
      <c r="BM9571" s="5" t="s">
        <v>2609</v>
      </c>
      <c r="BN9571" s="5" t="s">
        <v>802</v>
      </c>
      <c r="BO9571" s="5" t="s">
        <v>4089</v>
      </c>
      <c r="BU9571" s="5" t="s">
        <v>2609</v>
      </c>
      <c r="BV9571" s="5" t="s">
        <v>802</v>
      </c>
      <c r="BW9571" s="5" t="s">
        <v>4089</v>
      </c>
    </row>
    <row r="9572" spans="51:75" x14ac:dyDescent="0.3">
      <c r="AY9572" s="12" t="e">
        <f>VLOOKUP(C9572,#REF!, 2,FALSE)</f>
        <v>#REF!</v>
      </c>
      <c r="BM9572" s="5" t="s">
        <v>15043</v>
      </c>
      <c r="BN9572" s="5" t="s">
        <v>3010</v>
      </c>
      <c r="BO9572" s="5" t="s">
        <v>15044</v>
      </c>
      <c r="BU9572" s="5" t="s">
        <v>15043</v>
      </c>
      <c r="BV9572" s="5" t="s">
        <v>3010</v>
      </c>
      <c r="BW9572" s="5" t="s">
        <v>15044</v>
      </c>
    </row>
    <row r="9573" spans="51:75" x14ac:dyDescent="0.3">
      <c r="AY9573" s="12" t="e">
        <f>VLOOKUP(C9573,#REF!, 2,FALSE)</f>
        <v>#REF!</v>
      </c>
      <c r="BM9573" s="5" t="s">
        <v>15045</v>
      </c>
      <c r="BN9573" s="5" t="s">
        <v>618</v>
      </c>
      <c r="BO9573" s="5" t="s">
        <v>1593</v>
      </c>
      <c r="BU9573" s="5" t="s">
        <v>15045</v>
      </c>
      <c r="BV9573" s="5" t="s">
        <v>618</v>
      </c>
      <c r="BW9573" s="5" t="s">
        <v>1593</v>
      </c>
    </row>
    <row r="9574" spans="51:75" x14ac:dyDescent="0.3">
      <c r="AY9574" s="12" t="e">
        <f>VLOOKUP(C9574,#REF!, 2,FALSE)</f>
        <v>#REF!</v>
      </c>
      <c r="BM9574" s="5" t="s">
        <v>15047</v>
      </c>
      <c r="BN9574" s="5" t="s">
        <v>3010</v>
      </c>
      <c r="BO9574" s="5" t="s">
        <v>3505</v>
      </c>
      <c r="BU9574" s="5" t="s">
        <v>15047</v>
      </c>
      <c r="BV9574" s="5" t="s">
        <v>3010</v>
      </c>
      <c r="BW9574" s="5" t="s">
        <v>3505</v>
      </c>
    </row>
    <row r="9575" spans="51:75" x14ac:dyDescent="0.3">
      <c r="AY9575" s="12" t="e">
        <f>VLOOKUP(C9575,#REF!, 2,FALSE)</f>
        <v>#REF!</v>
      </c>
      <c r="BM9575" s="5" t="s">
        <v>2610</v>
      </c>
      <c r="BN9575" s="5" t="s">
        <v>3210</v>
      </c>
      <c r="BO9575" s="5" t="s">
        <v>15048</v>
      </c>
      <c r="BU9575" s="5" t="s">
        <v>2610</v>
      </c>
      <c r="BV9575" s="5" t="s">
        <v>3210</v>
      </c>
      <c r="BW9575" s="5" t="s">
        <v>15048</v>
      </c>
    </row>
    <row r="9576" spans="51:75" x14ac:dyDescent="0.3">
      <c r="AY9576" s="12" t="e">
        <f>VLOOKUP(C9576,#REF!, 2,FALSE)</f>
        <v>#REF!</v>
      </c>
      <c r="BM9576" s="5" t="s">
        <v>15050</v>
      </c>
      <c r="BN9576" s="5" t="s">
        <v>642</v>
      </c>
      <c r="BO9576" s="5" t="s">
        <v>3005</v>
      </c>
      <c r="BU9576" s="5" t="s">
        <v>15050</v>
      </c>
      <c r="BV9576" s="5" t="s">
        <v>642</v>
      </c>
      <c r="BW9576" s="5" t="s">
        <v>3005</v>
      </c>
    </row>
    <row r="9577" spans="51:75" x14ac:dyDescent="0.3">
      <c r="AY9577" s="12" t="e">
        <f>VLOOKUP(C9577,#REF!, 2,FALSE)</f>
        <v>#REF!</v>
      </c>
      <c r="BM9577" s="5" t="s">
        <v>15051</v>
      </c>
      <c r="BN9577" s="5" t="s">
        <v>642</v>
      </c>
      <c r="BO9577" s="5" t="s">
        <v>4513</v>
      </c>
      <c r="BU9577" s="5" t="s">
        <v>15051</v>
      </c>
      <c r="BV9577" s="5" t="s">
        <v>642</v>
      </c>
      <c r="BW9577" s="5" t="s">
        <v>4513</v>
      </c>
    </row>
    <row r="9578" spans="51:75" x14ac:dyDescent="0.3">
      <c r="AY9578" s="12" t="e">
        <f>VLOOKUP(C9578,#REF!, 2,FALSE)</f>
        <v>#REF!</v>
      </c>
      <c r="BM9578" s="5" t="s">
        <v>15052</v>
      </c>
      <c r="BN9578" s="5" t="s">
        <v>1142</v>
      </c>
      <c r="BO9578" s="5" t="s">
        <v>3140</v>
      </c>
      <c r="BU9578" s="5" t="s">
        <v>15052</v>
      </c>
      <c r="BV9578" s="5" t="s">
        <v>1142</v>
      </c>
      <c r="BW9578" s="5" t="s">
        <v>3140</v>
      </c>
    </row>
    <row r="9579" spans="51:75" x14ac:dyDescent="0.3">
      <c r="AY9579" s="12" t="e">
        <f>VLOOKUP(C9579,#REF!, 2,FALSE)</f>
        <v>#REF!</v>
      </c>
      <c r="BM9579" s="5" t="s">
        <v>15053</v>
      </c>
      <c r="BN9579" s="5" t="s">
        <v>2986</v>
      </c>
      <c r="BO9579" s="5" t="s">
        <v>4808</v>
      </c>
      <c r="BU9579" s="5" t="s">
        <v>15053</v>
      </c>
      <c r="BV9579" s="5" t="s">
        <v>2986</v>
      </c>
      <c r="BW9579" s="5" t="s">
        <v>4808</v>
      </c>
    </row>
    <row r="9580" spans="51:75" x14ac:dyDescent="0.3">
      <c r="AY9580" s="12" t="e">
        <f>VLOOKUP(C9580,#REF!, 2,FALSE)</f>
        <v>#REF!</v>
      </c>
      <c r="BM9580" s="5" t="s">
        <v>15054</v>
      </c>
      <c r="BN9580" s="5" t="s">
        <v>1142</v>
      </c>
      <c r="BO9580" s="5" t="s">
        <v>1615</v>
      </c>
      <c r="BU9580" s="5" t="s">
        <v>15054</v>
      </c>
      <c r="BV9580" s="5" t="s">
        <v>1142</v>
      </c>
      <c r="BW9580" s="5" t="s">
        <v>1615</v>
      </c>
    </row>
    <row r="9581" spans="51:75" x14ac:dyDescent="0.3">
      <c r="AY9581" s="12" t="e">
        <f>VLOOKUP(C9581,#REF!, 2,FALSE)</f>
        <v>#REF!</v>
      </c>
      <c r="BM9581" s="5" t="s">
        <v>15055</v>
      </c>
      <c r="BN9581" s="5" t="s">
        <v>3210</v>
      </c>
      <c r="BO9581" s="5" t="s">
        <v>15056</v>
      </c>
      <c r="BU9581" s="5" t="s">
        <v>15055</v>
      </c>
      <c r="BV9581" s="5" t="s">
        <v>3210</v>
      </c>
      <c r="BW9581" s="5" t="s">
        <v>15056</v>
      </c>
    </row>
    <row r="9582" spans="51:75" x14ac:dyDescent="0.3">
      <c r="AY9582" s="12" t="e">
        <f>VLOOKUP(C9582,#REF!, 2,FALSE)</f>
        <v>#REF!</v>
      </c>
      <c r="BM9582" s="5" t="s">
        <v>2611</v>
      </c>
      <c r="BN9582" s="5" t="s">
        <v>2986</v>
      </c>
      <c r="BO9582" s="5" t="s">
        <v>15057</v>
      </c>
      <c r="BU9582" s="5" t="s">
        <v>2611</v>
      </c>
      <c r="BV9582" s="5" t="s">
        <v>2986</v>
      </c>
      <c r="BW9582" s="5" t="s">
        <v>15057</v>
      </c>
    </row>
    <row r="9583" spans="51:75" x14ac:dyDescent="0.3">
      <c r="AY9583" s="12" t="e">
        <f>VLOOKUP(C9583,#REF!, 2,FALSE)</f>
        <v>#REF!</v>
      </c>
      <c r="BM9583" s="5" t="s">
        <v>2612</v>
      </c>
      <c r="BN9583" s="5" t="s">
        <v>2986</v>
      </c>
      <c r="BO9583" s="5" t="s">
        <v>15058</v>
      </c>
      <c r="BU9583" s="5" t="s">
        <v>2612</v>
      </c>
      <c r="BV9583" s="5" t="s">
        <v>2986</v>
      </c>
      <c r="BW9583" s="5" t="s">
        <v>15058</v>
      </c>
    </row>
    <row r="9584" spans="51:75" x14ac:dyDescent="0.3">
      <c r="AY9584" s="12" t="e">
        <f>VLOOKUP(C9584,#REF!, 2,FALSE)</f>
        <v>#REF!</v>
      </c>
      <c r="BM9584" s="5" t="s">
        <v>15059</v>
      </c>
      <c r="BN9584" s="5" t="s">
        <v>2982</v>
      </c>
      <c r="BO9584" s="5" t="s">
        <v>7445</v>
      </c>
      <c r="BU9584" s="5" t="s">
        <v>15059</v>
      </c>
      <c r="BV9584" s="5" t="s">
        <v>2982</v>
      </c>
      <c r="BW9584" s="5" t="s">
        <v>7445</v>
      </c>
    </row>
    <row r="9585" spans="51:75" x14ac:dyDescent="0.3">
      <c r="AY9585" s="12" t="e">
        <f>VLOOKUP(C9585,#REF!, 2,FALSE)</f>
        <v>#REF!</v>
      </c>
      <c r="BM9585" s="5" t="s">
        <v>2613</v>
      </c>
      <c r="BN9585" s="5" t="s">
        <v>2986</v>
      </c>
      <c r="BO9585" s="5" t="s">
        <v>15057</v>
      </c>
      <c r="BU9585" s="5" t="s">
        <v>2613</v>
      </c>
      <c r="BV9585" s="5" t="s">
        <v>2986</v>
      </c>
      <c r="BW9585" s="5" t="s">
        <v>15057</v>
      </c>
    </row>
    <row r="9586" spans="51:75" x14ac:dyDescent="0.3">
      <c r="AY9586" s="12" t="e">
        <f>VLOOKUP(C9586,#REF!, 2,FALSE)</f>
        <v>#REF!</v>
      </c>
      <c r="BM9586" s="5" t="s">
        <v>15060</v>
      </c>
      <c r="BN9586" s="5" t="s">
        <v>3261</v>
      </c>
      <c r="BO9586" s="5" t="s">
        <v>15061</v>
      </c>
      <c r="BU9586" s="5" t="s">
        <v>15060</v>
      </c>
      <c r="BV9586" s="5" t="s">
        <v>3261</v>
      </c>
      <c r="BW9586" s="5" t="s">
        <v>15061</v>
      </c>
    </row>
    <row r="9587" spans="51:75" x14ac:dyDescent="0.3">
      <c r="AY9587" s="12" t="e">
        <f>VLOOKUP(C9587,#REF!, 2,FALSE)</f>
        <v>#REF!</v>
      </c>
      <c r="BM9587" s="5" t="s">
        <v>15062</v>
      </c>
      <c r="BN9587" s="5" t="s">
        <v>2986</v>
      </c>
      <c r="BO9587" s="5" t="s">
        <v>9798</v>
      </c>
      <c r="BU9587" s="5" t="s">
        <v>15062</v>
      </c>
      <c r="BV9587" s="5" t="s">
        <v>2986</v>
      </c>
      <c r="BW9587" s="5" t="s">
        <v>9798</v>
      </c>
    </row>
    <row r="9588" spans="51:75" x14ac:dyDescent="0.3">
      <c r="AY9588" s="12" t="e">
        <f>VLOOKUP(C9588,#REF!, 2,FALSE)</f>
        <v>#REF!</v>
      </c>
      <c r="BM9588" s="5" t="s">
        <v>15063</v>
      </c>
      <c r="BN9588" s="5" t="s">
        <v>670</v>
      </c>
      <c r="BO9588" s="5" t="s">
        <v>15058</v>
      </c>
      <c r="BU9588" s="5" t="s">
        <v>15063</v>
      </c>
      <c r="BV9588" s="5" t="s">
        <v>670</v>
      </c>
      <c r="BW9588" s="5" t="s">
        <v>15058</v>
      </c>
    </row>
    <row r="9589" spans="51:75" x14ac:dyDescent="0.3">
      <c r="AY9589" s="12" t="e">
        <f>VLOOKUP(C9589,#REF!, 2,FALSE)</f>
        <v>#REF!</v>
      </c>
      <c r="BM9589" s="5" t="s">
        <v>15064</v>
      </c>
      <c r="BN9589" s="5" t="s">
        <v>2986</v>
      </c>
      <c r="BO9589" s="5" t="s">
        <v>15065</v>
      </c>
      <c r="BU9589" s="5" t="s">
        <v>15064</v>
      </c>
      <c r="BV9589" s="5" t="s">
        <v>2986</v>
      </c>
      <c r="BW9589" s="5" t="s">
        <v>15065</v>
      </c>
    </row>
    <row r="9590" spans="51:75" x14ac:dyDescent="0.3">
      <c r="AY9590" s="12" t="e">
        <f>VLOOKUP(C9590,#REF!, 2,FALSE)</f>
        <v>#REF!</v>
      </c>
      <c r="BM9590" s="5" t="s">
        <v>15066</v>
      </c>
      <c r="BN9590" s="5" t="s">
        <v>929</v>
      </c>
      <c r="BO9590" s="5" t="s">
        <v>15067</v>
      </c>
      <c r="BU9590" s="5" t="s">
        <v>15066</v>
      </c>
      <c r="BV9590" s="5" t="s">
        <v>929</v>
      </c>
      <c r="BW9590" s="5" t="s">
        <v>15067</v>
      </c>
    </row>
    <row r="9591" spans="51:75" x14ac:dyDescent="0.3">
      <c r="AY9591" s="12" t="e">
        <f>VLOOKUP(C9591,#REF!, 2,FALSE)</f>
        <v>#REF!</v>
      </c>
      <c r="BM9591" s="5" t="s">
        <v>2614</v>
      </c>
      <c r="BN9591" s="5" t="s">
        <v>931</v>
      </c>
      <c r="BO9591" s="5" t="s">
        <v>15068</v>
      </c>
      <c r="BU9591" s="5" t="s">
        <v>2614</v>
      </c>
      <c r="BV9591" s="5" t="s">
        <v>931</v>
      </c>
      <c r="BW9591" s="5" t="s">
        <v>15068</v>
      </c>
    </row>
    <row r="9592" spans="51:75" x14ac:dyDescent="0.3">
      <c r="AY9592" s="12" t="e">
        <f>VLOOKUP(C9592,#REF!, 2,FALSE)</f>
        <v>#REF!</v>
      </c>
      <c r="BM9592" s="5" t="s">
        <v>15069</v>
      </c>
      <c r="BN9592" s="5" t="s">
        <v>2986</v>
      </c>
      <c r="BO9592" s="5" t="s">
        <v>8431</v>
      </c>
      <c r="BU9592" s="5" t="s">
        <v>15069</v>
      </c>
      <c r="BV9592" s="5" t="s">
        <v>2986</v>
      </c>
      <c r="BW9592" s="5" t="s">
        <v>8431</v>
      </c>
    </row>
    <row r="9593" spans="51:75" x14ac:dyDescent="0.3">
      <c r="AY9593" s="12" t="e">
        <f>VLOOKUP(C9593,#REF!, 2,FALSE)</f>
        <v>#REF!</v>
      </c>
      <c r="BM9593" s="5" t="s">
        <v>239</v>
      </c>
      <c r="BN9593" s="5" t="s">
        <v>2986</v>
      </c>
      <c r="BO9593" s="5" t="s">
        <v>15070</v>
      </c>
      <c r="BU9593" s="5" t="s">
        <v>239</v>
      </c>
      <c r="BV9593" s="5" t="s">
        <v>2986</v>
      </c>
      <c r="BW9593" s="5" t="s">
        <v>15070</v>
      </c>
    </row>
    <row r="9594" spans="51:75" x14ac:dyDescent="0.3">
      <c r="AY9594" s="12" t="e">
        <f>VLOOKUP(C9594,#REF!, 2,FALSE)</f>
        <v>#REF!</v>
      </c>
      <c r="BM9594" s="5" t="s">
        <v>231</v>
      </c>
      <c r="BN9594" s="5" t="s">
        <v>633</v>
      </c>
      <c r="BO9594" s="5" t="s">
        <v>9046</v>
      </c>
      <c r="BU9594" s="5" t="s">
        <v>231</v>
      </c>
      <c r="BV9594" s="5" t="s">
        <v>633</v>
      </c>
      <c r="BW9594" s="5" t="s">
        <v>9046</v>
      </c>
    </row>
    <row r="9595" spans="51:75" x14ac:dyDescent="0.3">
      <c r="AY9595" s="12" t="e">
        <f>VLOOKUP(C9595,#REF!, 2,FALSE)</f>
        <v>#REF!</v>
      </c>
      <c r="BM9595" s="5" t="s">
        <v>15071</v>
      </c>
      <c r="BN9595" s="5" t="s">
        <v>2986</v>
      </c>
      <c r="BO9595" s="5" t="s">
        <v>9997</v>
      </c>
      <c r="BU9595" s="5" t="s">
        <v>15071</v>
      </c>
      <c r="BV9595" s="5" t="s">
        <v>2986</v>
      </c>
      <c r="BW9595" s="5" t="s">
        <v>9997</v>
      </c>
    </row>
    <row r="9596" spans="51:75" x14ac:dyDescent="0.3">
      <c r="AY9596" s="12" t="e">
        <f>VLOOKUP(C9596,#REF!, 2,FALSE)</f>
        <v>#REF!</v>
      </c>
      <c r="BM9596" s="5" t="s">
        <v>15072</v>
      </c>
      <c r="BN9596" s="5" t="s">
        <v>708</v>
      </c>
      <c r="BO9596" s="5" t="s">
        <v>15073</v>
      </c>
      <c r="BU9596" s="5" t="s">
        <v>15072</v>
      </c>
      <c r="BV9596" s="5" t="s">
        <v>708</v>
      </c>
      <c r="BW9596" s="5" t="s">
        <v>15073</v>
      </c>
    </row>
    <row r="9597" spans="51:75" x14ac:dyDescent="0.3">
      <c r="AY9597" s="12" t="e">
        <f>VLOOKUP(C9597,#REF!, 2,FALSE)</f>
        <v>#REF!</v>
      </c>
      <c r="BM9597" s="5" t="s">
        <v>2615</v>
      </c>
      <c r="BN9597" s="5" t="s">
        <v>2986</v>
      </c>
      <c r="BO9597" s="5" t="s">
        <v>6861</v>
      </c>
      <c r="BU9597" s="5" t="s">
        <v>2615</v>
      </c>
      <c r="BV9597" s="5" t="s">
        <v>2986</v>
      </c>
      <c r="BW9597" s="5" t="s">
        <v>6861</v>
      </c>
    </row>
    <row r="9598" spans="51:75" x14ac:dyDescent="0.3">
      <c r="AY9598" s="12" t="e">
        <f>VLOOKUP(C9598,#REF!, 2,FALSE)</f>
        <v>#REF!</v>
      </c>
      <c r="BM9598" s="5" t="s">
        <v>15074</v>
      </c>
      <c r="BN9598" s="5" t="s">
        <v>2986</v>
      </c>
      <c r="BO9598" s="5" t="s">
        <v>15075</v>
      </c>
      <c r="BU9598" s="5" t="s">
        <v>15074</v>
      </c>
      <c r="BV9598" s="5" t="s">
        <v>2986</v>
      </c>
      <c r="BW9598" s="5" t="s">
        <v>15075</v>
      </c>
    </row>
    <row r="9599" spans="51:75" x14ac:dyDescent="0.3">
      <c r="AY9599" s="12" t="e">
        <f>VLOOKUP(C9599,#REF!, 2,FALSE)</f>
        <v>#REF!</v>
      </c>
      <c r="BM9599" s="5" t="s">
        <v>15076</v>
      </c>
      <c r="BN9599" s="5" t="s">
        <v>2986</v>
      </c>
      <c r="BO9599" s="5" t="s">
        <v>1614</v>
      </c>
      <c r="BU9599" s="5" t="s">
        <v>15076</v>
      </c>
      <c r="BV9599" s="5" t="s">
        <v>2986</v>
      </c>
      <c r="BW9599" s="5" t="s">
        <v>1614</v>
      </c>
    </row>
    <row r="9600" spans="51:75" x14ac:dyDescent="0.3">
      <c r="AY9600" s="12" t="e">
        <f>VLOOKUP(C9600,#REF!, 2,FALSE)</f>
        <v>#REF!</v>
      </c>
      <c r="BM9600" s="5" t="s">
        <v>256</v>
      </c>
      <c r="BN9600" s="5" t="s">
        <v>660</v>
      </c>
      <c r="BO9600" s="5" t="s">
        <v>15077</v>
      </c>
      <c r="BU9600" s="5" t="s">
        <v>256</v>
      </c>
      <c r="BV9600" s="5" t="s">
        <v>660</v>
      </c>
      <c r="BW9600" s="5" t="s">
        <v>15077</v>
      </c>
    </row>
    <row r="9601" spans="51:75" x14ac:dyDescent="0.3">
      <c r="AY9601" s="12" t="e">
        <f>VLOOKUP(C9601,#REF!, 2,FALSE)</f>
        <v>#REF!</v>
      </c>
      <c r="BM9601" s="5" t="s">
        <v>15078</v>
      </c>
      <c r="BN9601" s="5" t="s">
        <v>2986</v>
      </c>
      <c r="BO9601" s="5" t="s">
        <v>7538</v>
      </c>
      <c r="BU9601" s="5" t="s">
        <v>15078</v>
      </c>
      <c r="BV9601" s="5" t="s">
        <v>2986</v>
      </c>
      <c r="BW9601" s="5" t="s">
        <v>7538</v>
      </c>
    </row>
    <row r="9602" spans="51:75" x14ac:dyDescent="0.3">
      <c r="AY9602" s="12" t="e">
        <f>VLOOKUP(C9602,#REF!, 2,FALSE)</f>
        <v>#REF!</v>
      </c>
      <c r="BM9602" s="5" t="s">
        <v>15079</v>
      </c>
      <c r="BN9602" s="5" t="s">
        <v>2986</v>
      </c>
      <c r="BO9602" s="5" t="s">
        <v>15080</v>
      </c>
      <c r="BU9602" s="5" t="s">
        <v>15079</v>
      </c>
      <c r="BV9602" s="5" t="s">
        <v>2986</v>
      </c>
      <c r="BW9602" s="5" t="s">
        <v>15080</v>
      </c>
    </row>
    <row r="9603" spans="51:75" x14ac:dyDescent="0.3">
      <c r="AY9603" s="12" t="e">
        <f>VLOOKUP(C9603,#REF!, 2,FALSE)</f>
        <v>#REF!</v>
      </c>
      <c r="BM9603" s="5" t="s">
        <v>15081</v>
      </c>
      <c r="BN9603" s="5" t="s">
        <v>2986</v>
      </c>
      <c r="BO9603" s="5" t="s">
        <v>15082</v>
      </c>
      <c r="BU9603" s="5" t="s">
        <v>15081</v>
      </c>
      <c r="BV9603" s="5" t="s">
        <v>2986</v>
      </c>
      <c r="BW9603" s="5" t="s">
        <v>15082</v>
      </c>
    </row>
    <row r="9604" spans="51:75" x14ac:dyDescent="0.3">
      <c r="AY9604" s="12" t="e">
        <f>VLOOKUP(C9604,#REF!, 2,FALSE)</f>
        <v>#REF!</v>
      </c>
      <c r="BM9604" s="5" t="s">
        <v>15083</v>
      </c>
      <c r="BN9604" s="5" t="s">
        <v>2986</v>
      </c>
      <c r="BO9604" s="5" t="s">
        <v>2986</v>
      </c>
      <c r="BU9604" s="5" t="s">
        <v>15083</v>
      </c>
      <c r="BV9604" s="5" t="s">
        <v>2986</v>
      </c>
      <c r="BW9604" s="5" t="s">
        <v>2986</v>
      </c>
    </row>
    <row r="9605" spans="51:75" x14ac:dyDescent="0.3">
      <c r="AY9605" s="12" t="e">
        <f>VLOOKUP(C9605,#REF!, 2,FALSE)</f>
        <v>#REF!</v>
      </c>
      <c r="BM9605" s="5" t="s">
        <v>15084</v>
      </c>
      <c r="BN9605" s="5" t="s">
        <v>630</v>
      </c>
      <c r="BO9605" s="5" t="s">
        <v>15085</v>
      </c>
      <c r="BU9605" s="5" t="s">
        <v>15084</v>
      </c>
      <c r="BV9605" s="5" t="s">
        <v>630</v>
      </c>
      <c r="BW9605" s="5" t="s">
        <v>15085</v>
      </c>
    </row>
    <row r="9606" spans="51:75" x14ac:dyDescent="0.3">
      <c r="AY9606" s="12" t="e">
        <f>VLOOKUP(C9606,#REF!, 2,FALSE)</f>
        <v>#REF!</v>
      </c>
      <c r="BM9606" s="5" t="s">
        <v>15086</v>
      </c>
      <c r="BN9606" s="5" t="s">
        <v>2986</v>
      </c>
      <c r="BO9606" s="5" t="s">
        <v>1663</v>
      </c>
      <c r="BU9606" s="5" t="s">
        <v>15086</v>
      </c>
      <c r="BV9606" s="5" t="s">
        <v>2986</v>
      </c>
      <c r="BW9606" s="5" t="s">
        <v>1663</v>
      </c>
    </row>
    <row r="9607" spans="51:75" x14ac:dyDescent="0.3">
      <c r="AY9607" s="12" t="e">
        <f>VLOOKUP(C9607,#REF!, 2,FALSE)</f>
        <v>#REF!</v>
      </c>
      <c r="BM9607" s="5" t="s">
        <v>15087</v>
      </c>
      <c r="BN9607" s="5" t="s">
        <v>642</v>
      </c>
      <c r="BO9607" s="5" t="s">
        <v>793</v>
      </c>
      <c r="BU9607" s="5" t="s">
        <v>15087</v>
      </c>
      <c r="BV9607" s="5" t="s">
        <v>642</v>
      </c>
      <c r="BW9607" s="5" t="s">
        <v>793</v>
      </c>
    </row>
    <row r="9608" spans="51:75" x14ac:dyDescent="0.3">
      <c r="AY9608" s="12" t="e">
        <f>VLOOKUP(C9608,#REF!, 2,FALSE)</f>
        <v>#REF!</v>
      </c>
      <c r="BM9608" s="5" t="s">
        <v>15088</v>
      </c>
      <c r="BN9608" s="5" t="s">
        <v>17000</v>
      </c>
      <c r="BO9608" s="5" t="s">
        <v>9464</v>
      </c>
      <c r="BU9608" s="5" t="s">
        <v>15088</v>
      </c>
      <c r="BV9608" s="5" t="s">
        <v>17000</v>
      </c>
      <c r="BW9608" s="5" t="s">
        <v>9464</v>
      </c>
    </row>
    <row r="9609" spans="51:75" x14ac:dyDescent="0.3">
      <c r="AY9609" s="12" t="e">
        <f>VLOOKUP(C9609,#REF!, 2,FALSE)</f>
        <v>#REF!</v>
      </c>
      <c r="BM9609" s="5" t="s">
        <v>15089</v>
      </c>
      <c r="BN9609" s="5" t="s">
        <v>2986</v>
      </c>
      <c r="BO9609" s="5" t="s">
        <v>15090</v>
      </c>
      <c r="BU9609" s="5" t="s">
        <v>15089</v>
      </c>
      <c r="BV9609" s="5" t="s">
        <v>2986</v>
      </c>
      <c r="BW9609" s="5" t="s">
        <v>15090</v>
      </c>
    </row>
    <row r="9610" spans="51:75" x14ac:dyDescent="0.3">
      <c r="AY9610" s="12" t="e">
        <f>VLOOKUP(C9610,#REF!, 2,FALSE)</f>
        <v>#REF!</v>
      </c>
      <c r="BM9610" s="5" t="s">
        <v>15091</v>
      </c>
      <c r="BN9610" s="5" t="s">
        <v>672</v>
      </c>
      <c r="BO9610" s="5" t="s">
        <v>15092</v>
      </c>
      <c r="BU9610" s="5" t="s">
        <v>15091</v>
      </c>
      <c r="BV9610" s="5" t="s">
        <v>672</v>
      </c>
      <c r="BW9610" s="5" t="s">
        <v>15092</v>
      </c>
    </row>
    <row r="9611" spans="51:75" x14ac:dyDescent="0.3">
      <c r="AY9611" s="12" t="e">
        <f>VLOOKUP(C9611,#REF!, 2,FALSE)</f>
        <v>#REF!</v>
      </c>
      <c r="BM9611" s="5" t="s">
        <v>15093</v>
      </c>
      <c r="BN9611" s="5" t="s">
        <v>2986</v>
      </c>
      <c r="BO9611" s="5" t="s">
        <v>10134</v>
      </c>
      <c r="BU9611" s="5" t="s">
        <v>15093</v>
      </c>
      <c r="BV9611" s="5" t="s">
        <v>2986</v>
      </c>
      <c r="BW9611" s="5" t="s">
        <v>10134</v>
      </c>
    </row>
    <row r="9612" spans="51:75" x14ac:dyDescent="0.3">
      <c r="AY9612" s="12" t="e">
        <f>VLOOKUP(C9612,#REF!, 2,FALSE)</f>
        <v>#REF!</v>
      </c>
      <c r="BM9612" s="5" t="s">
        <v>15094</v>
      </c>
      <c r="BN9612" s="5" t="s">
        <v>800</v>
      </c>
      <c r="BO9612" s="5" t="s">
        <v>10330</v>
      </c>
      <c r="BU9612" s="5" t="s">
        <v>15094</v>
      </c>
      <c r="BV9612" s="5" t="s">
        <v>800</v>
      </c>
      <c r="BW9612" s="5" t="s">
        <v>10330</v>
      </c>
    </row>
    <row r="9613" spans="51:75" x14ac:dyDescent="0.3">
      <c r="AY9613" s="12" t="e">
        <f>VLOOKUP(C9613,#REF!, 2,FALSE)</f>
        <v>#REF!</v>
      </c>
      <c r="BM9613" s="5" t="s">
        <v>15095</v>
      </c>
      <c r="BN9613" s="5" t="s">
        <v>2986</v>
      </c>
      <c r="BO9613" s="5" t="s">
        <v>5072</v>
      </c>
      <c r="BU9613" s="5" t="s">
        <v>15095</v>
      </c>
      <c r="BV9613" s="5" t="s">
        <v>2986</v>
      </c>
      <c r="BW9613" s="5" t="s">
        <v>5072</v>
      </c>
    </row>
    <row r="9614" spans="51:75" x14ac:dyDescent="0.3">
      <c r="AY9614" s="12" t="e">
        <f>VLOOKUP(C9614,#REF!, 2,FALSE)</f>
        <v>#REF!</v>
      </c>
      <c r="BM9614" s="5" t="s">
        <v>15096</v>
      </c>
      <c r="BN9614" s="5" t="s">
        <v>806</v>
      </c>
      <c r="BO9614" s="5" t="s">
        <v>4592</v>
      </c>
      <c r="BU9614" s="5" t="s">
        <v>15096</v>
      </c>
      <c r="BV9614" s="5" t="s">
        <v>806</v>
      </c>
      <c r="BW9614" s="5" t="s">
        <v>4592</v>
      </c>
    </row>
    <row r="9615" spans="51:75" x14ac:dyDescent="0.3">
      <c r="AY9615" s="12" t="e">
        <f>VLOOKUP(C9615,#REF!, 2,FALSE)</f>
        <v>#REF!</v>
      </c>
      <c r="BM9615" s="5" t="s">
        <v>15097</v>
      </c>
      <c r="BN9615" s="5" t="s">
        <v>855</v>
      </c>
      <c r="BO9615" s="5" t="s">
        <v>1423</v>
      </c>
      <c r="BU9615" s="5" t="s">
        <v>15097</v>
      </c>
      <c r="BV9615" s="5" t="s">
        <v>855</v>
      </c>
      <c r="BW9615" s="5" t="s">
        <v>1423</v>
      </c>
    </row>
    <row r="9616" spans="51:75" x14ac:dyDescent="0.3">
      <c r="AY9616" s="12" t="e">
        <f>VLOOKUP(C9616,#REF!, 2,FALSE)</f>
        <v>#REF!</v>
      </c>
      <c r="BM9616" s="5" t="s">
        <v>15098</v>
      </c>
      <c r="BN9616" s="5" t="s">
        <v>855</v>
      </c>
      <c r="BO9616" s="5" t="s">
        <v>14481</v>
      </c>
      <c r="BU9616" s="5" t="s">
        <v>15098</v>
      </c>
      <c r="BV9616" s="5" t="s">
        <v>855</v>
      </c>
      <c r="BW9616" s="5" t="s">
        <v>14481</v>
      </c>
    </row>
    <row r="9617" spans="51:75" x14ac:dyDescent="0.3">
      <c r="AY9617" s="12" t="e">
        <f>VLOOKUP(C9617,#REF!, 2,FALSE)</f>
        <v>#REF!</v>
      </c>
      <c r="BM9617" s="5" t="s">
        <v>15099</v>
      </c>
      <c r="BN9617" s="5" t="s">
        <v>855</v>
      </c>
      <c r="BO9617" s="5" t="s">
        <v>15100</v>
      </c>
      <c r="BU9617" s="5" t="s">
        <v>15099</v>
      </c>
      <c r="BV9617" s="5" t="s">
        <v>855</v>
      </c>
      <c r="BW9617" s="5" t="s">
        <v>15100</v>
      </c>
    </row>
    <row r="9618" spans="51:75" x14ac:dyDescent="0.3">
      <c r="AY9618" s="12" t="e">
        <f>VLOOKUP(C9618,#REF!, 2,FALSE)</f>
        <v>#REF!</v>
      </c>
      <c r="BM9618" s="5" t="s">
        <v>2616</v>
      </c>
      <c r="BN9618" s="5" t="s">
        <v>706</v>
      </c>
      <c r="BO9618" s="5" t="s">
        <v>4415</v>
      </c>
      <c r="BU9618" s="5" t="s">
        <v>2616</v>
      </c>
      <c r="BV9618" s="5" t="s">
        <v>706</v>
      </c>
      <c r="BW9618" s="5" t="s">
        <v>4415</v>
      </c>
    </row>
    <row r="9619" spans="51:75" x14ac:dyDescent="0.3">
      <c r="AY9619" s="12" t="e">
        <f>VLOOKUP(C9619,#REF!, 2,FALSE)</f>
        <v>#REF!</v>
      </c>
      <c r="BM9619" s="5" t="s">
        <v>15101</v>
      </c>
      <c r="BN9619" s="5" t="s">
        <v>616</v>
      </c>
      <c r="BO9619" s="5" t="s">
        <v>3981</v>
      </c>
      <c r="BU9619" s="5" t="s">
        <v>15101</v>
      </c>
      <c r="BV9619" s="5" t="s">
        <v>616</v>
      </c>
      <c r="BW9619" s="5" t="s">
        <v>3981</v>
      </c>
    </row>
    <row r="9620" spans="51:75" x14ac:dyDescent="0.3">
      <c r="AY9620" s="12" t="e">
        <f>VLOOKUP(C9620,#REF!, 2,FALSE)</f>
        <v>#REF!</v>
      </c>
      <c r="BM9620" s="5" t="s">
        <v>15102</v>
      </c>
      <c r="BN9620" s="5" t="s">
        <v>1016</v>
      </c>
      <c r="BO9620" s="5" t="s">
        <v>3382</v>
      </c>
      <c r="BU9620" s="5" t="s">
        <v>15102</v>
      </c>
      <c r="BV9620" s="5" t="s">
        <v>1016</v>
      </c>
      <c r="BW9620" s="5" t="s">
        <v>3382</v>
      </c>
    </row>
    <row r="9621" spans="51:75" x14ac:dyDescent="0.3">
      <c r="AY9621" s="12" t="e">
        <f>VLOOKUP(C9621,#REF!, 2,FALSE)</f>
        <v>#REF!</v>
      </c>
      <c r="BM9621" s="5" t="s">
        <v>15103</v>
      </c>
      <c r="BN9621" s="5" t="s">
        <v>1016</v>
      </c>
      <c r="BO9621" s="5" t="s">
        <v>12421</v>
      </c>
      <c r="BU9621" s="5" t="s">
        <v>15103</v>
      </c>
      <c r="BV9621" s="5" t="s">
        <v>1016</v>
      </c>
      <c r="BW9621" s="5" t="s">
        <v>12421</v>
      </c>
    </row>
    <row r="9622" spans="51:75" x14ac:dyDescent="0.3">
      <c r="AY9622" s="12" t="e">
        <f>VLOOKUP(C9622,#REF!, 2,FALSE)</f>
        <v>#REF!</v>
      </c>
      <c r="BM9622" s="5" t="s">
        <v>2617</v>
      </c>
      <c r="BN9622" s="5" t="s">
        <v>616</v>
      </c>
      <c r="BO9622" s="5" t="s">
        <v>15104</v>
      </c>
      <c r="BU9622" s="5" t="s">
        <v>2617</v>
      </c>
      <c r="BV9622" s="5" t="s">
        <v>616</v>
      </c>
      <c r="BW9622" s="5" t="s">
        <v>15104</v>
      </c>
    </row>
    <row r="9623" spans="51:75" x14ac:dyDescent="0.3">
      <c r="AY9623" s="12" t="e">
        <f>VLOOKUP(C9623,#REF!, 2,FALSE)</f>
        <v>#REF!</v>
      </c>
      <c r="BM9623" s="5" t="s">
        <v>2618</v>
      </c>
      <c r="BN9623" s="5" t="s">
        <v>1016</v>
      </c>
      <c r="BO9623" s="5" t="s">
        <v>15105</v>
      </c>
      <c r="BU9623" s="5" t="s">
        <v>2618</v>
      </c>
      <c r="BV9623" s="5" t="s">
        <v>1016</v>
      </c>
      <c r="BW9623" s="5" t="s">
        <v>15105</v>
      </c>
    </row>
    <row r="9624" spans="51:75" x14ac:dyDescent="0.3">
      <c r="AY9624" s="12" t="e">
        <f>VLOOKUP(C9624,#REF!, 2,FALSE)</f>
        <v>#REF!</v>
      </c>
      <c r="BM9624" s="5" t="s">
        <v>15106</v>
      </c>
      <c r="BN9624" s="5" t="s">
        <v>739</v>
      </c>
      <c r="BO9624" s="5" t="s">
        <v>15107</v>
      </c>
      <c r="BU9624" s="5" t="s">
        <v>15106</v>
      </c>
      <c r="BV9624" s="5" t="s">
        <v>739</v>
      </c>
      <c r="BW9624" s="5" t="s">
        <v>15107</v>
      </c>
    </row>
    <row r="9625" spans="51:75" x14ac:dyDescent="0.3">
      <c r="AY9625" s="12" t="e">
        <f>VLOOKUP(C9625,#REF!, 2,FALSE)</f>
        <v>#REF!</v>
      </c>
      <c r="BM9625" s="5" t="s">
        <v>15108</v>
      </c>
      <c r="BN9625" s="5" t="s">
        <v>706</v>
      </c>
      <c r="BO9625" s="5" t="s">
        <v>10816</v>
      </c>
      <c r="BU9625" s="5" t="s">
        <v>15108</v>
      </c>
      <c r="BV9625" s="5" t="s">
        <v>706</v>
      </c>
      <c r="BW9625" s="5" t="s">
        <v>10816</v>
      </c>
    </row>
    <row r="9626" spans="51:75" x14ac:dyDescent="0.3">
      <c r="AY9626" s="12" t="e">
        <f>VLOOKUP(C9626,#REF!, 2,FALSE)</f>
        <v>#REF!</v>
      </c>
      <c r="BM9626" s="5" t="s">
        <v>15109</v>
      </c>
      <c r="BN9626" s="5" t="s">
        <v>781</v>
      </c>
      <c r="BO9626" s="5" t="s">
        <v>6472</v>
      </c>
      <c r="BU9626" s="5" t="s">
        <v>15109</v>
      </c>
      <c r="BV9626" s="5" t="s">
        <v>781</v>
      </c>
      <c r="BW9626" s="5" t="s">
        <v>6472</v>
      </c>
    </row>
    <row r="9627" spans="51:75" x14ac:dyDescent="0.3">
      <c r="AY9627" s="12" t="e">
        <f>VLOOKUP(C9627,#REF!, 2,FALSE)</f>
        <v>#REF!</v>
      </c>
      <c r="BM9627" s="5" t="s">
        <v>15110</v>
      </c>
      <c r="BN9627" s="5" t="s">
        <v>706</v>
      </c>
      <c r="BO9627" s="5" t="s">
        <v>15111</v>
      </c>
      <c r="BU9627" s="5" t="s">
        <v>15110</v>
      </c>
      <c r="BV9627" s="5" t="s">
        <v>706</v>
      </c>
      <c r="BW9627" s="5" t="s">
        <v>15111</v>
      </c>
    </row>
    <row r="9628" spans="51:75" x14ac:dyDescent="0.3">
      <c r="AY9628" s="12" t="e">
        <f>VLOOKUP(C9628,#REF!, 2,FALSE)</f>
        <v>#REF!</v>
      </c>
      <c r="BM9628" s="5" t="s">
        <v>15112</v>
      </c>
      <c r="BN9628" s="5" t="s">
        <v>774</v>
      </c>
      <c r="BO9628" s="5" t="s">
        <v>4929</v>
      </c>
      <c r="BU9628" s="5" t="s">
        <v>15112</v>
      </c>
      <c r="BV9628" s="5" t="s">
        <v>774</v>
      </c>
      <c r="BW9628" s="5" t="s">
        <v>4929</v>
      </c>
    </row>
    <row r="9629" spans="51:75" x14ac:dyDescent="0.3">
      <c r="AY9629" s="12" t="e">
        <f>VLOOKUP(C9629,#REF!, 2,FALSE)</f>
        <v>#REF!</v>
      </c>
      <c r="BM9629" s="5" t="s">
        <v>2619</v>
      </c>
      <c r="BN9629" s="5" t="s">
        <v>706</v>
      </c>
      <c r="BO9629" s="5" t="s">
        <v>15113</v>
      </c>
      <c r="BU9629" s="5" t="s">
        <v>2619</v>
      </c>
      <c r="BV9629" s="5" t="s">
        <v>706</v>
      </c>
      <c r="BW9629" s="5" t="s">
        <v>15113</v>
      </c>
    </row>
    <row r="9630" spans="51:75" x14ac:dyDescent="0.3">
      <c r="AY9630" s="12" t="e">
        <f>VLOOKUP(C9630,#REF!, 2,FALSE)</f>
        <v>#REF!</v>
      </c>
      <c r="BM9630" s="5" t="s">
        <v>2620</v>
      </c>
      <c r="BN9630" s="5" t="s">
        <v>706</v>
      </c>
      <c r="BO9630" s="5" t="s">
        <v>15114</v>
      </c>
      <c r="BU9630" s="5" t="s">
        <v>2620</v>
      </c>
      <c r="BV9630" s="5" t="s">
        <v>706</v>
      </c>
      <c r="BW9630" s="5" t="s">
        <v>15114</v>
      </c>
    </row>
    <row r="9631" spans="51:75" x14ac:dyDescent="0.3">
      <c r="AY9631" s="12" t="e">
        <f>VLOOKUP(C9631,#REF!, 2,FALSE)</f>
        <v>#REF!</v>
      </c>
      <c r="BM9631" s="5" t="s">
        <v>2621</v>
      </c>
      <c r="BN9631" s="5" t="s">
        <v>706</v>
      </c>
      <c r="BO9631" s="5" t="s">
        <v>15115</v>
      </c>
      <c r="BU9631" s="5" t="s">
        <v>2621</v>
      </c>
      <c r="BV9631" s="5" t="s">
        <v>706</v>
      </c>
      <c r="BW9631" s="5" t="s">
        <v>15115</v>
      </c>
    </row>
    <row r="9632" spans="51:75" x14ac:dyDescent="0.3">
      <c r="AY9632" s="12" t="e">
        <f>VLOOKUP(C9632,#REF!, 2,FALSE)</f>
        <v>#REF!</v>
      </c>
      <c r="BM9632" s="5" t="s">
        <v>2622</v>
      </c>
      <c r="BN9632" s="5" t="s">
        <v>931</v>
      </c>
      <c r="BO9632" s="5" t="s">
        <v>5534</v>
      </c>
      <c r="BU9632" s="5" t="s">
        <v>2622</v>
      </c>
      <c r="BV9632" s="5" t="s">
        <v>931</v>
      </c>
      <c r="BW9632" s="5" t="s">
        <v>5534</v>
      </c>
    </row>
    <row r="9633" spans="51:75" x14ac:dyDescent="0.3">
      <c r="AY9633" s="12" t="e">
        <f>VLOOKUP(C9633,#REF!, 2,FALSE)</f>
        <v>#REF!</v>
      </c>
      <c r="BM9633" s="5" t="s">
        <v>2623</v>
      </c>
      <c r="BN9633" s="5" t="s">
        <v>929</v>
      </c>
      <c r="BO9633" s="5" t="s">
        <v>10781</v>
      </c>
      <c r="BU9633" s="5" t="s">
        <v>2623</v>
      </c>
      <c r="BV9633" s="5" t="s">
        <v>929</v>
      </c>
      <c r="BW9633" s="5" t="s">
        <v>10781</v>
      </c>
    </row>
    <row r="9634" spans="51:75" x14ac:dyDescent="0.3">
      <c r="AY9634" s="12" t="e">
        <f>VLOOKUP(C9634,#REF!, 2,FALSE)</f>
        <v>#REF!</v>
      </c>
      <c r="BM9634" s="5" t="s">
        <v>2624</v>
      </c>
      <c r="BN9634" s="5" t="s">
        <v>1270</v>
      </c>
      <c r="BO9634" s="5" t="s">
        <v>6514</v>
      </c>
      <c r="BU9634" s="5" t="s">
        <v>2624</v>
      </c>
      <c r="BV9634" s="5" t="s">
        <v>1270</v>
      </c>
      <c r="BW9634" s="5" t="s">
        <v>6514</v>
      </c>
    </row>
    <row r="9635" spans="51:75" x14ac:dyDescent="0.3">
      <c r="AY9635" s="12" t="e">
        <f>VLOOKUP(C9635,#REF!, 2,FALSE)</f>
        <v>#REF!</v>
      </c>
      <c r="BM9635" s="5" t="s">
        <v>15116</v>
      </c>
      <c r="BN9635" s="5" t="s">
        <v>640</v>
      </c>
      <c r="BO9635" s="5" t="s">
        <v>15117</v>
      </c>
      <c r="BU9635" s="5" t="s">
        <v>15116</v>
      </c>
      <c r="BV9635" s="5" t="s">
        <v>640</v>
      </c>
      <c r="BW9635" s="5" t="s">
        <v>15117</v>
      </c>
    </row>
    <row r="9636" spans="51:75" x14ac:dyDescent="0.3">
      <c r="AY9636" s="12" t="e">
        <f>VLOOKUP(C9636,#REF!, 2,FALSE)</f>
        <v>#REF!</v>
      </c>
      <c r="BM9636" s="5" t="s">
        <v>15118</v>
      </c>
      <c r="BN9636" s="5" t="s">
        <v>781</v>
      </c>
      <c r="BO9636" s="5" t="s">
        <v>15100</v>
      </c>
      <c r="BU9636" s="5" t="s">
        <v>15118</v>
      </c>
      <c r="BV9636" s="5" t="s">
        <v>781</v>
      </c>
      <c r="BW9636" s="5" t="s">
        <v>15100</v>
      </c>
    </row>
    <row r="9637" spans="51:75" x14ac:dyDescent="0.3">
      <c r="AY9637" s="12" t="e">
        <f>VLOOKUP(C9637,#REF!, 2,FALSE)</f>
        <v>#REF!</v>
      </c>
      <c r="BM9637" s="5" t="s">
        <v>321</v>
      </c>
      <c r="BN9637" s="5" t="s">
        <v>926</v>
      </c>
      <c r="BO9637" s="5" t="s">
        <v>15119</v>
      </c>
      <c r="BU9637" s="5" t="s">
        <v>321</v>
      </c>
      <c r="BV9637" s="5" t="s">
        <v>926</v>
      </c>
      <c r="BW9637" s="5" t="s">
        <v>15119</v>
      </c>
    </row>
    <row r="9638" spans="51:75" x14ac:dyDescent="0.3">
      <c r="AY9638" s="12" t="e">
        <f>VLOOKUP(C9638,#REF!, 2,FALSE)</f>
        <v>#REF!</v>
      </c>
      <c r="BM9638" s="5" t="s">
        <v>15120</v>
      </c>
      <c r="BN9638" s="5" t="s">
        <v>926</v>
      </c>
      <c r="BO9638" s="5" t="s">
        <v>15121</v>
      </c>
      <c r="BU9638" s="5" t="s">
        <v>15120</v>
      </c>
      <c r="BV9638" s="5" t="s">
        <v>926</v>
      </c>
      <c r="BW9638" s="5" t="s">
        <v>15121</v>
      </c>
    </row>
    <row r="9639" spans="51:75" x14ac:dyDescent="0.3">
      <c r="AY9639" s="12" t="e">
        <f>VLOOKUP(C9639,#REF!, 2,FALSE)</f>
        <v>#REF!</v>
      </c>
      <c r="BM9639" s="5" t="s">
        <v>15122</v>
      </c>
      <c r="BN9639" s="5" t="s">
        <v>623</v>
      </c>
      <c r="BO9639" s="5" t="s">
        <v>15117</v>
      </c>
      <c r="BU9639" s="5" t="s">
        <v>15122</v>
      </c>
      <c r="BV9639" s="5" t="s">
        <v>623</v>
      </c>
      <c r="BW9639" s="5" t="s">
        <v>15117</v>
      </c>
    </row>
    <row r="9640" spans="51:75" x14ac:dyDescent="0.3">
      <c r="AY9640" s="12" t="e">
        <f>VLOOKUP(C9640,#REF!, 2,FALSE)</f>
        <v>#REF!</v>
      </c>
      <c r="BM9640" s="5" t="s">
        <v>323</v>
      </c>
      <c r="BN9640" s="5" t="s">
        <v>1270</v>
      </c>
      <c r="BO9640" s="5" t="s">
        <v>4430</v>
      </c>
      <c r="BU9640" s="5" t="s">
        <v>323</v>
      </c>
      <c r="BV9640" s="5" t="s">
        <v>1270</v>
      </c>
      <c r="BW9640" s="5" t="s">
        <v>4430</v>
      </c>
    </row>
    <row r="9641" spans="51:75" x14ac:dyDescent="0.3">
      <c r="AY9641" s="12" t="e">
        <f>VLOOKUP(C9641,#REF!, 2,FALSE)</f>
        <v>#REF!</v>
      </c>
      <c r="BM9641" s="5" t="s">
        <v>317</v>
      </c>
      <c r="BN9641" s="5" t="s">
        <v>703</v>
      </c>
      <c r="BO9641" s="5" t="s">
        <v>15117</v>
      </c>
      <c r="BU9641" s="5" t="s">
        <v>317</v>
      </c>
      <c r="BV9641" s="5" t="s">
        <v>703</v>
      </c>
      <c r="BW9641" s="5" t="s">
        <v>15117</v>
      </c>
    </row>
    <row r="9642" spans="51:75" x14ac:dyDescent="0.3">
      <c r="AY9642" s="12" t="e">
        <f>VLOOKUP(C9642,#REF!, 2,FALSE)</f>
        <v>#REF!</v>
      </c>
      <c r="BM9642" s="5" t="s">
        <v>15123</v>
      </c>
      <c r="BN9642" s="5" t="s">
        <v>929</v>
      </c>
      <c r="BO9642" s="5" t="s">
        <v>14236</v>
      </c>
      <c r="BU9642" s="5" t="s">
        <v>15123</v>
      </c>
      <c r="BV9642" s="5" t="s">
        <v>929</v>
      </c>
      <c r="BW9642" s="5" t="s">
        <v>14236</v>
      </c>
    </row>
    <row r="9643" spans="51:75" x14ac:dyDescent="0.3">
      <c r="AY9643" s="12" t="e">
        <f>VLOOKUP(C9643,#REF!, 2,FALSE)</f>
        <v>#REF!</v>
      </c>
      <c r="BM9643" s="5" t="s">
        <v>322</v>
      </c>
      <c r="BN9643" s="5" t="s">
        <v>931</v>
      </c>
      <c r="BO9643" s="5" t="s">
        <v>15124</v>
      </c>
      <c r="BU9643" s="5" t="s">
        <v>322</v>
      </c>
      <c r="BV9643" s="5" t="s">
        <v>931</v>
      </c>
      <c r="BW9643" s="5" t="s">
        <v>15124</v>
      </c>
    </row>
    <row r="9644" spans="51:75" x14ac:dyDescent="0.3">
      <c r="AY9644" s="12" t="e">
        <f>VLOOKUP(C9644,#REF!, 2,FALSE)</f>
        <v>#REF!</v>
      </c>
      <c r="BM9644" s="5" t="s">
        <v>15125</v>
      </c>
      <c r="BN9644" s="5" t="s">
        <v>931</v>
      </c>
      <c r="BO9644" s="5" t="s">
        <v>15114</v>
      </c>
      <c r="BU9644" s="5" t="s">
        <v>15125</v>
      </c>
      <c r="BV9644" s="5" t="s">
        <v>931</v>
      </c>
      <c r="BW9644" s="5" t="s">
        <v>15114</v>
      </c>
    </row>
    <row r="9645" spans="51:75" x14ac:dyDescent="0.3">
      <c r="AY9645" s="12" t="e">
        <f>VLOOKUP(C9645,#REF!, 2,FALSE)</f>
        <v>#REF!</v>
      </c>
      <c r="BM9645" s="5" t="s">
        <v>2625</v>
      </c>
      <c r="BN9645" s="5" t="s">
        <v>778</v>
      </c>
      <c r="BO9645" s="5" t="s">
        <v>15126</v>
      </c>
      <c r="BU9645" s="5" t="s">
        <v>2625</v>
      </c>
      <c r="BV9645" s="5" t="s">
        <v>778</v>
      </c>
      <c r="BW9645" s="5" t="s">
        <v>15126</v>
      </c>
    </row>
    <row r="9646" spans="51:75" x14ac:dyDescent="0.3">
      <c r="AY9646" s="12" t="e">
        <f>VLOOKUP(C9646,#REF!, 2,FALSE)</f>
        <v>#REF!</v>
      </c>
      <c r="BM9646" s="5" t="s">
        <v>2626</v>
      </c>
      <c r="BN9646" s="5" t="s">
        <v>778</v>
      </c>
      <c r="BO9646" s="5" t="s">
        <v>3705</v>
      </c>
      <c r="BU9646" s="5" t="s">
        <v>2626</v>
      </c>
      <c r="BV9646" s="5" t="s">
        <v>778</v>
      </c>
      <c r="BW9646" s="5" t="s">
        <v>3705</v>
      </c>
    </row>
    <row r="9647" spans="51:75" x14ac:dyDescent="0.3">
      <c r="AY9647" s="12" t="e">
        <f>VLOOKUP(C9647,#REF!, 2,FALSE)</f>
        <v>#REF!</v>
      </c>
      <c r="BM9647" s="5" t="s">
        <v>15127</v>
      </c>
      <c r="BN9647" s="5" t="s">
        <v>806</v>
      </c>
      <c r="BO9647" s="5" t="s">
        <v>1909</v>
      </c>
      <c r="BU9647" s="5" t="s">
        <v>15127</v>
      </c>
      <c r="BV9647" s="5" t="s">
        <v>806</v>
      </c>
      <c r="BW9647" s="5" t="s">
        <v>1909</v>
      </c>
    </row>
    <row r="9648" spans="51:75" x14ac:dyDescent="0.3">
      <c r="AY9648" s="12" t="e">
        <f>VLOOKUP(C9648,#REF!, 2,FALSE)</f>
        <v>#REF!</v>
      </c>
      <c r="BM9648" s="5" t="s">
        <v>2627</v>
      </c>
      <c r="BN9648" s="5" t="s">
        <v>781</v>
      </c>
      <c r="BO9648" s="5" t="s">
        <v>6525</v>
      </c>
      <c r="BU9648" s="5" t="s">
        <v>2627</v>
      </c>
      <c r="BV9648" s="5" t="s">
        <v>781</v>
      </c>
      <c r="BW9648" s="5" t="s">
        <v>6525</v>
      </c>
    </row>
    <row r="9649" spans="51:75" x14ac:dyDescent="0.3">
      <c r="AY9649" s="12" t="e">
        <f>VLOOKUP(C9649,#REF!, 2,FALSE)</f>
        <v>#REF!</v>
      </c>
      <c r="BM9649" s="5" t="s">
        <v>15128</v>
      </c>
      <c r="BN9649" s="5" t="s">
        <v>1016</v>
      </c>
      <c r="BO9649" s="5" t="s">
        <v>6411</v>
      </c>
      <c r="BU9649" s="5" t="s">
        <v>15128</v>
      </c>
      <c r="BV9649" s="5" t="s">
        <v>1016</v>
      </c>
      <c r="BW9649" s="5" t="s">
        <v>6411</v>
      </c>
    </row>
    <row r="9650" spans="51:75" x14ac:dyDescent="0.3">
      <c r="AY9650" s="12" t="e">
        <f>VLOOKUP(C9650,#REF!, 2,FALSE)</f>
        <v>#REF!</v>
      </c>
      <c r="BM9650" s="5" t="s">
        <v>15129</v>
      </c>
      <c r="BN9650" s="5" t="s">
        <v>806</v>
      </c>
      <c r="BO9650" s="5" t="s">
        <v>8661</v>
      </c>
      <c r="BU9650" s="5" t="s">
        <v>15129</v>
      </c>
      <c r="BV9650" s="5" t="s">
        <v>806</v>
      </c>
      <c r="BW9650" s="5" t="s">
        <v>8661</v>
      </c>
    </row>
    <row r="9651" spans="51:75" x14ac:dyDescent="0.3">
      <c r="AY9651" s="12" t="e">
        <f>VLOOKUP(C9651,#REF!, 2,FALSE)</f>
        <v>#REF!</v>
      </c>
      <c r="BM9651" s="5" t="s">
        <v>15130</v>
      </c>
      <c r="BN9651" s="5" t="s">
        <v>3007</v>
      </c>
      <c r="BO9651" s="5" t="s">
        <v>13848</v>
      </c>
      <c r="BU9651" s="5" t="s">
        <v>15130</v>
      </c>
      <c r="BV9651" s="5" t="s">
        <v>3007</v>
      </c>
      <c r="BW9651" s="5" t="s">
        <v>13848</v>
      </c>
    </row>
    <row r="9652" spans="51:75" x14ac:dyDescent="0.3">
      <c r="AY9652" s="12" t="e">
        <f>VLOOKUP(C9652,#REF!, 2,FALSE)</f>
        <v>#REF!</v>
      </c>
      <c r="BM9652" s="5" t="s">
        <v>15131</v>
      </c>
      <c r="BN9652" s="5" t="s">
        <v>3010</v>
      </c>
      <c r="BO9652" s="5" t="s">
        <v>2932</v>
      </c>
      <c r="BU9652" s="5" t="s">
        <v>15131</v>
      </c>
      <c r="BV9652" s="5" t="s">
        <v>3010</v>
      </c>
      <c r="BW9652" s="5" t="s">
        <v>2932</v>
      </c>
    </row>
    <row r="9653" spans="51:75" x14ac:dyDescent="0.3">
      <c r="AY9653" s="12" t="e">
        <f>VLOOKUP(C9653,#REF!, 2,FALSE)</f>
        <v>#REF!</v>
      </c>
      <c r="BM9653" s="5" t="s">
        <v>15132</v>
      </c>
      <c r="BN9653" s="5" t="s">
        <v>670</v>
      </c>
      <c r="BO9653" s="5" t="s">
        <v>4509</v>
      </c>
      <c r="BU9653" s="5" t="s">
        <v>15132</v>
      </c>
      <c r="BV9653" s="5" t="s">
        <v>670</v>
      </c>
      <c r="BW9653" s="5" t="s">
        <v>4509</v>
      </c>
    </row>
    <row r="9654" spans="51:75" x14ac:dyDescent="0.3">
      <c r="AY9654" s="12" t="e">
        <f>VLOOKUP(C9654,#REF!, 2,FALSE)</f>
        <v>#REF!</v>
      </c>
      <c r="BM9654" s="5" t="s">
        <v>15133</v>
      </c>
      <c r="BN9654" s="5" t="s">
        <v>664</v>
      </c>
      <c r="BO9654" s="5" t="s">
        <v>14681</v>
      </c>
      <c r="BU9654" s="5" t="s">
        <v>15133</v>
      </c>
      <c r="BV9654" s="5" t="s">
        <v>664</v>
      </c>
      <c r="BW9654" s="5" t="s">
        <v>14681</v>
      </c>
    </row>
    <row r="9655" spans="51:75" x14ac:dyDescent="0.3">
      <c r="AY9655" s="12" t="e">
        <f>VLOOKUP(C9655,#REF!, 2,FALSE)</f>
        <v>#REF!</v>
      </c>
      <c r="BM9655" s="5" t="s">
        <v>15134</v>
      </c>
      <c r="BN9655" s="5" t="s">
        <v>664</v>
      </c>
      <c r="BO9655" s="5" t="s">
        <v>14902</v>
      </c>
      <c r="BU9655" s="5" t="s">
        <v>15134</v>
      </c>
      <c r="BV9655" s="5" t="s">
        <v>664</v>
      </c>
      <c r="BW9655" s="5" t="s">
        <v>14902</v>
      </c>
    </row>
    <row r="9656" spans="51:75" x14ac:dyDescent="0.3">
      <c r="AY9656" s="12" t="e">
        <f>VLOOKUP(C9656,#REF!, 2,FALSE)</f>
        <v>#REF!</v>
      </c>
      <c r="BM9656" s="5" t="s">
        <v>15135</v>
      </c>
      <c r="BN9656" s="5" t="s">
        <v>660</v>
      </c>
      <c r="BO9656" s="5" t="s">
        <v>5282</v>
      </c>
      <c r="BU9656" s="5" t="s">
        <v>15135</v>
      </c>
      <c r="BV9656" s="5" t="s">
        <v>660</v>
      </c>
      <c r="BW9656" s="5" t="s">
        <v>5282</v>
      </c>
    </row>
    <row r="9657" spans="51:75" x14ac:dyDescent="0.3">
      <c r="AY9657" s="12" t="e">
        <f>VLOOKUP(C9657,#REF!, 2,FALSE)</f>
        <v>#REF!</v>
      </c>
      <c r="BM9657" s="5" t="s">
        <v>15136</v>
      </c>
      <c r="BN9657" s="5" t="s">
        <v>3210</v>
      </c>
      <c r="BO9657" s="5" t="s">
        <v>2986</v>
      </c>
      <c r="BU9657" s="5" t="s">
        <v>15136</v>
      </c>
      <c r="BV9657" s="5" t="s">
        <v>3210</v>
      </c>
      <c r="BW9657" s="5" t="s">
        <v>2986</v>
      </c>
    </row>
    <row r="9658" spans="51:75" x14ac:dyDescent="0.3">
      <c r="AY9658" s="12" t="e">
        <f>VLOOKUP(C9658,#REF!, 2,FALSE)</f>
        <v>#REF!</v>
      </c>
      <c r="BM9658" s="5" t="s">
        <v>15137</v>
      </c>
      <c r="BN9658" s="5" t="s">
        <v>664</v>
      </c>
      <c r="BO9658" s="5" t="s">
        <v>12263</v>
      </c>
      <c r="BU9658" s="5" t="s">
        <v>15137</v>
      </c>
      <c r="BV9658" s="5" t="s">
        <v>664</v>
      </c>
      <c r="BW9658" s="5" t="s">
        <v>12263</v>
      </c>
    </row>
    <row r="9659" spans="51:75" x14ac:dyDescent="0.3">
      <c r="AY9659" s="12" t="e">
        <f>VLOOKUP(C9659,#REF!, 2,FALSE)</f>
        <v>#REF!</v>
      </c>
      <c r="BM9659" s="5" t="s">
        <v>15138</v>
      </c>
      <c r="BN9659" s="5" t="s">
        <v>664</v>
      </c>
      <c r="BO9659" s="5" t="s">
        <v>15139</v>
      </c>
      <c r="BU9659" s="5" t="s">
        <v>15138</v>
      </c>
      <c r="BV9659" s="5" t="s">
        <v>664</v>
      </c>
      <c r="BW9659" s="5" t="s">
        <v>15139</v>
      </c>
    </row>
    <row r="9660" spans="51:75" x14ac:dyDescent="0.3">
      <c r="AY9660" s="12" t="e">
        <f>VLOOKUP(C9660,#REF!, 2,FALSE)</f>
        <v>#REF!</v>
      </c>
      <c r="BM9660" s="5" t="s">
        <v>325</v>
      </c>
      <c r="BN9660" s="5" t="s">
        <v>3010</v>
      </c>
      <c r="BO9660" s="5" t="s">
        <v>15140</v>
      </c>
      <c r="BU9660" s="5" t="s">
        <v>325</v>
      </c>
      <c r="BV9660" s="5" t="s">
        <v>3010</v>
      </c>
      <c r="BW9660" s="5" t="s">
        <v>15140</v>
      </c>
    </row>
    <row r="9661" spans="51:75" x14ac:dyDescent="0.3">
      <c r="AY9661" s="12" t="e">
        <f>VLOOKUP(C9661,#REF!, 2,FALSE)</f>
        <v>#REF!</v>
      </c>
      <c r="BM9661" s="5" t="s">
        <v>15141</v>
      </c>
      <c r="BN9661" s="5" t="s">
        <v>3010</v>
      </c>
      <c r="BO9661" s="5" t="s">
        <v>15142</v>
      </c>
      <c r="BU9661" s="5" t="s">
        <v>15141</v>
      </c>
      <c r="BV9661" s="5" t="s">
        <v>3010</v>
      </c>
      <c r="BW9661" s="5" t="s">
        <v>15142</v>
      </c>
    </row>
    <row r="9662" spans="51:75" x14ac:dyDescent="0.3">
      <c r="AY9662" s="12" t="e">
        <f>VLOOKUP(C9662,#REF!, 2,FALSE)</f>
        <v>#REF!</v>
      </c>
      <c r="BM9662" s="5" t="s">
        <v>319</v>
      </c>
      <c r="BN9662" s="5" t="s">
        <v>708</v>
      </c>
      <c r="BO9662" s="5" t="s">
        <v>15143</v>
      </c>
      <c r="BU9662" s="5" t="s">
        <v>319</v>
      </c>
      <c r="BV9662" s="5" t="s">
        <v>708</v>
      </c>
      <c r="BW9662" s="5" t="s">
        <v>15143</v>
      </c>
    </row>
    <row r="9663" spans="51:75" x14ac:dyDescent="0.3">
      <c r="AY9663" s="12" t="e">
        <f>VLOOKUP(C9663,#REF!, 2,FALSE)</f>
        <v>#REF!</v>
      </c>
      <c r="BM9663" s="5" t="s">
        <v>15144</v>
      </c>
      <c r="BN9663" s="5" t="s">
        <v>931</v>
      </c>
      <c r="BO9663" s="5" t="s">
        <v>15145</v>
      </c>
      <c r="BU9663" s="5" t="s">
        <v>15144</v>
      </c>
      <c r="BV9663" s="5" t="s">
        <v>931</v>
      </c>
      <c r="BW9663" s="5" t="s">
        <v>15145</v>
      </c>
    </row>
    <row r="9664" spans="51:75" x14ac:dyDescent="0.3">
      <c r="AY9664" s="12" t="e">
        <f>VLOOKUP(C9664,#REF!, 2,FALSE)</f>
        <v>#REF!</v>
      </c>
      <c r="BM9664" s="5" t="s">
        <v>15146</v>
      </c>
      <c r="BN9664" s="5" t="s">
        <v>623</v>
      </c>
      <c r="BO9664" s="5" t="s">
        <v>15139</v>
      </c>
      <c r="BU9664" s="5" t="s">
        <v>15146</v>
      </c>
      <c r="BV9664" s="5" t="s">
        <v>623</v>
      </c>
      <c r="BW9664" s="5" t="s">
        <v>15139</v>
      </c>
    </row>
    <row r="9665" spans="51:75" x14ac:dyDescent="0.3">
      <c r="AY9665" s="12" t="e">
        <f>VLOOKUP(C9665,#REF!, 2,FALSE)</f>
        <v>#REF!</v>
      </c>
      <c r="BM9665" s="5" t="s">
        <v>15147</v>
      </c>
      <c r="BN9665" s="5" t="s">
        <v>3010</v>
      </c>
      <c r="BO9665" s="5" t="s">
        <v>7607</v>
      </c>
      <c r="BU9665" s="5" t="s">
        <v>15147</v>
      </c>
      <c r="BV9665" s="5" t="s">
        <v>3010</v>
      </c>
      <c r="BW9665" s="5" t="s">
        <v>7607</v>
      </c>
    </row>
    <row r="9666" spans="51:75" x14ac:dyDescent="0.3">
      <c r="AY9666" s="12" t="e">
        <f>VLOOKUP(C9666,#REF!, 2,FALSE)</f>
        <v>#REF!</v>
      </c>
      <c r="BM9666" s="5" t="s">
        <v>15148</v>
      </c>
      <c r="BN9666" s="5" t="s">
        <v>2982</v>
      </c>
      <c r="BO9666" s="5" t="s">
        <v>13848</v>
      </c>
      <c r="BU9666" s="5" t="s">
        <v>15148</v>
      </c>
      <c r="BV9666" s="5" t="s">
        <v>2982</v>
      </c>
      <c r="BW9666" s="5" t="s">
        <v>13848</v>
      </c>
    </row>
    <row r="9667" spans="51:75" x14ac:dyDescent="0.3">
      <c r="AY9667" s="12" t="e">
        <f>VLOOKUP(C9667,#REF!, 2,FALSE)</f>
        <v>#REF!</v>
      </c>
      <c r="BM9667" s="5" t="s">
        <v>15149</v>
      </c>
      <c r="BN9667" s="5" t="s">
        <v>640</v>
      </c>
      <c r="BO9667" s="5" t="s">
        <v>3756</v>
      </c>
      <c r="BU9667" s="5" t="s">
        <v>15149</v>
      </c>
      <c r="BV9667" s="5" t="s">
        <v>640</v>
      </c>
      <c r="BW9667" s="5" t="s">
        <v>3756</v>
      </c>
    </row>
    <row r="9668" spans="51:75" x14ac:dyDescent="0.3">
      <c r="AY9668" s="12" t="e">
        <f>VLOOKUP(C9668,#REF!, 2,FALSE)</f>
        <v>#REF!</v>
      </c>
      <c r="BM9668" s="5" t="s">
        <v>15150</v>
      </c>
      <c r="BN9668" s="5" t="s">
        <v>786</v>
      </c>
      <c r="BO9668" s="5" t="s">
        <v>5047</v>
      </c>
      <c r="BU9668" s="5" t="s">
        <v>15150</v>
      </c>
      <c r="BV9668" s="5" t="s">
        <v>786</v>
      </c>
      <c r="BW9668" s="5" t="s">
        <v>5047</v>
      </c>
    </row>
    <row r="9669" spans="51:75" x14ac:dyDescent="0.3">
      <c r="AY9669" s="12" t="e">
        <f>VLOOKUP(C9669,#REF!, 2,FALSE)</f>
        <v>#REF!</v>
      </c>
      <c r="BM9669" s="5" t="s">
        <v>324</v>
      </c>
      <c r="BN9669" s="5" t="s">
        <v>1073</v>
      </c>
      <c r="BO9669" s="5" t="s">
        <v>15151</v>
      </c>
      <c r="BU9669" s="5" t="s">
        <v>324</v>
      </c>
      <c r="BV9669" s="5" t="s">
        <v>1073</v>
      </c>
      <c r="BW9669" s="5" t="s">
        <v>15151</v>
      </c>
    </row>
    <row r="9670" spans="51:75" x14ac:dyDescent="0.3">
      <c r="AY9670" s="12" t="e">
        <f>VLOOKUP(C9670,#REF!, 2,FALSE)</f>
        <v>#REF!</v>
      </c>
      <c r="BM9670" s="5" t="s">
        <v>15152</v>
      </c>
      <c r="BN9670" s="5" t="s">
        <v>703</v>
      </c>
      <c r="BO9670" s="5" t="s">
        <v>15153</v>
      </c>
      <c r="BU9670" s="5" t="s">
        <v>15152</v>
      </c>
      <c r="BV9670" s="5" t="s">
        <v>703</v>
      </c>
      <c r="BW9670" s="5" t="s">
        <v>15153</v>
      </c>
    </row>
    <row r="9671" spans="51:75" x14ac:dyDescent="0.3">
      <c r="AY9671" s="12" t="e">
        <f>VLOOKUP(C9671,#REF!, 2,FALSE)</f>
        <v>#REF!</v>
      </c>
      <c r="BM9671" s="5" t="s">
        <v>15154</v>
      </c>
      <c r="BN9671" s="5" t="s">
        <v>722</v>
      </c>
      <c r="BO9671" s="5" t="s">
        <v>5073</v>
      </c>
      <c r="BU9671" s="5" t="s">
        <v>15154</v>
      </c>
      <c r="BV9671" s="5" t="s">
        <v>722</v>
      </c>
      <c r="BW9671" s="5" t="s">
        <v>5073</v>
      </c>
    </row>
    <row r="9672" spans="51:75" x14ac:dyDescent="0.3">
      <c r="AY9672" s="12" t="e">
        <f>VLOOKUP(C9672,#REF!, 2,FALSE)</f>
        <v>#REF!</v>
      </c>
      <c r="BM9672" s="5" t="s">
        <v>320</v>
      </c>
      <c r="BN9672" s="5" t="s">
        <v>625</v>
      </c>
      <c r="BO9672" s="5" t="s">
        <v>15155</v>
      </c>
      <c r="BU9672" s="5" t="s">
        <v>320</v>
      </c>
      <c r="BV9672" s="5" t="s">
        <v>625</v>
      </c>
      <c r="BW9672" s="5" t="s">
        <v>15155</v>
      </c>
    </row>
    <row r="9673" spans="51:75" x14ac:dyDescent="0.3">
      <c r="AY9673" s="12" t="e">
        <f>VLOOKUP(C9673,#REF!, 2,FALSE)</f>
        <v>#REF!</v>
      </c>
      <c r="BM9673" s="5" t="s">
        <v>15156</v>
      </c>
      <c r="BN9673" s="5" t="s">
        <v>929</v>
      </c>
      <c r="BO9673" s="5" t="s">
        <v>15145</v>
      </c>
      <c r="BU9673" s="5" t="s">
        <v>15156</v>
      </c>
      <c r="BV9673" s="5" t="s">
        <v>929</v>
      </c>
      <c r="BW9673" s="5" t="s">
        <v>15145</v>
      </c>
    </row>
    <row r="9674" spans="51:75" x14ac:dyDescent="0.3">
      <c r="AY9674" s="12" t="e">
        <f>VLOOKUP(C9674,#REF!, 2,FALSE)</f>
        <v>#REF!</v>
      </c>
      <c r="BM9674" s="5" t="s">
        <v>15157</v>
      </c>
      <c r="BN9674" s="5" t="s">
        <v>722</v>
      </c>
      <c r="BO9674" s="5" t="s">
        <v>15158</v>
      </c>
      <c r="BU9674" s="5" t="s">
        <v>15157</v>
      </c>
      <c r="BV9674" s="5" t="s">
        <v>722</v>
      </c>
      <c r="BW9674" s="5" t="s">
        <v>15158</v>
      </c>
    </row>
    <row r="9675" spans="51:75" x14ac:dyDescent="0.3">
      <c r="AY9675" s="12" t="e">
        <f>VLOOKUP(C9675,#REF!, 2,FALSE)</f>
        <v>#REF!</v>
      </c>
      <c r="BM9675" s="5" t="s">
        <v>15159</v>
      </c>
      <c r="BN9675" s="5" t="s">
        <v>627</v>
      </c>
      <c r="BO9675" s="5" t="s">
        <v>15160</v>
      </c>
      <c r="BU9675" s="5" t="s">
        <v>15159</v>
      </c>
      <c r="BV9675" s="5" t="s">
        <v>627</v>
      </c>
      <c r="BW9675" s="5" t="s">
        <v>15160</v>
      </c>
    </row>
    <row r="9676" spans="51:75" x14ac:dyDescent="0.3">
      <c r="AY9676" s="12" t="e">
        <f>VLOOKUP(C9676,#REF!, 2,FALSE)</f>
        <v>#REF!</v>
      </c>
      <c r="BM9676" s="5" t="s">
        <v>15161</v>
      </c>
      <c r="BN9676" s="5" t="s">
        <v>627</v>
      </c>
      <c r="BO9676" s="5" t="s">
        <v>15162</v>
      </c>
      <c r="BU9676" s="5" t="s">
        <v>15161</v>
      </c>
      <c r="BV9676" s="5" t="s">
        <v>627</v>
      </c>
      <c r="BW9676" s="5" t="s">
        <v>15162</v>
      </c>
    </row>
    <row r="9677" spans="51:75" x14ac:dyDescent="0.3">
      <c r="AY9677" s="12" t="e">
        <f>VLOOKUP(C9677,#REF!, 2,FALSE)</f>
        <v>#REF!</v>
      </c>
      <c r="BM9677" s="5" t="s">
        <v>15163</v>
      </c>
      <c r="BN9677" s="5" t="s">
        <v>630</v>
      </c>
      <c r="BO9677" s="5" t="s">
        <v>15164</v>
      </c>
      <c r="BU9677" s="5" t="s">
        <v>15163</v>
      </c>
      <c r="BV9677" s="5" t="s">
        <v>630</v>
      </c>
      <c r="BW9677" s="5" t="s">
        <v>15164</v>
      </c>
    </row>
    <row r="9678" spans="51:75" x14ac:dyDescent="0.3">
      <c r="AY9678" s="12" t="e">
        <f>VLOOKUP(C9678,#REF!, 2,FALSE)</f>
        <v>#REF!</v>
      </c>
      <c r="BM9678" s="5" t="s">
        <v>318</v>
      </c>
      <c r="BN9678" s="5" t="s">
        <v>661</v>
      </c>
      <c r="BO9678" s="5" t="s">
        <v>12456</v>
      </c>
      <c r="BU9678" s="5" t="s">
        <v>318</v>
      </c>
      <c r="BV9678" s="5" t="s">
        <v>661</v>
      </c>
      <c r="BW9678" s="5" t="s">
        <v>12456</v>
      </c>
    </row>
    <row r="9679" spans="51:75" x14ac:dyDescent="0.3">
      <c r="AY9679" s="12" t="e">
        <f>VLOOKUP(C9679,#REF!, 2,FALSE)</f>
        <v>#REF!</v>
      </c>
      <c r="BM9679" s="5" t="s">
        <v>15165</v>
      </c>
      <c r="BN9679" s="5" t="s">
        <v>640</v>
      </c>
      <c r="BO9679" s="5" t="s">
        <v>5105</v>
      </c>
      <c r="BU9679" s="5" t="s">
        <v>15165</v>
      </c>
      <c r="BV9679" s="5" t="s">
        <v>640</v>
      </c>
      <c r="BW9679" s="5" t="s">
        <v>5105</v>
      </c>
    </row>
    <row r="9680" spans="51:75" x14ac:dyDescent="0.3">
      <c r="AY9680" s="12" t="e">
        <f>VLOOKUP(C9680,#REF!, 2,FALSE)</f>
        <v>#REF!</v>
      </c>
      <c r="BM9680" s="5" t="s">
        <v>15166</v>
      </c>
      <c r="BN9680" s="5" t="s">
        <v>929</v>
      </c>
      <c r="BO9680" s="5" t="s">
        <v>4741</v>
      </c>
      <c r="BU9680" s="5" t="s">
        <v>15166</v>
      </c>
      <c r="BV9680" s="5" t="s">
        <v>929</v>
      </c>
      <c r="BW9680" s="5" t="s">
        <v>4741</v>
      </c>
    </row>
    <row r="9681" spans="51:75" x14ac:dyDescent="0.3">
      <c r="AY9681" s="12" t="e">
        <f>VLOOKUP(C9681,#REF!, 2,FALSE)</f>
        <v>#REF!</v>
      </c>
      <c r="BM9681" s="5" t="s">
        <v>15167</v>
      </c>
      <c r="BN9681" s="5" t="s">
        <v>786</v>
      </c>
      <c r="BO9681" s="5" t="s">
        <v>15100</v>
      </c>
      <c r="BU9681" s="5" t="s">
        <v>15167</v>
      </c>
      <c r="BV9681" s="5" t="s">
        <v>786</v>
      </c>
      <c r="BW9681" s="5" t="s">
        <v>15100</v>
      </c>
    </row>
    <row r="9682" spans="51:75" x14ac:dyDescent="0.3">
      <c r="AY9682" s="12" t="e">
        <f>VLOOKUP(C9682,#REF!, 2,FALSE)</f>
        <v>#REF!</v>
      </c>
      <c r="BM9682" s="5" t="s">
        <v>15168</v>
      </c>
      <c r="BN9682" s="5" t="s">
        <v>623</v>
      </c>
      <c r="BO9682" s="5" t="s">
        <v>8915</v>
      </c>
      <c r="BU9682" s="5" t="s">
        <v>15168</v>
      </c>
      <c r="BV9682" s="5" t="s">
        <v>623</v>
      </c>
      <c r="BW9682" s="5" t="s">
        <v>8915</v>
      </c>
    </row>
    <row r="9683" spans="51:75" x14ac:dyDescent="0.3">
      <c r="AY9683" s="12" t="e">
        <f>VLOOKUP(C9683,#REF!, 2,FALSE)</f>
        <v>#REF!</v>
      </c>
      <c r="BM9683" s="5" t="s">
        <v>15169</v>
      </c>
      <c r="BN9683" s="5" t="s">
        <v>734</v>
      </c>
      <c r="BO9683" s="5" t="s">
        <v>11327</v>
      </c>
      <c r="BU9683" s="5" t="s">
        <v>15169</v>
      </c>
      <c r="BV9683" s="5" t="s">
        <v>734</v>
      </c>
      <c r="BW9683" s="5" t="s">
        <v>11327</v>
      </c>
    </row>
    <row r="9684" spans="51:75" x14ac:dyDescent="0.3">
      <c r="AY9684" s="12" t="e">
        <f>VLOOKUP(C9684,#REF!, 2,FALSE)</f>
        <v>#REF!</v>
      </c>
      <c r="BM9684" s="5" t="s">
        <v>15170</v>
      </c>
      <c r="BN9684" s="5" t="s">
        <v>2986</v>
      </c>
      <c r="BO9684" s="5" t="s">
        <v>2986</v>
      </c>
      <c r="BU9684" s="5" t="s">
        <v>15170</v>
      </c>
      <c r="BV9684" s="5" t="s">
        <v>2986</v>
      </c>
      <c r="BW9684" s="5" t="s">
        <v>2986</v>
      </c>
    </row>
    <row r="9685" spans="51:75" x14ac:dyDescent="0.3">
      <c r="AY9685" s="12" t="e">
        <f>VLOOKUP(C9685,#REF!, 2,FALSE)</f>
        <v>#REF!</v>
      </c>
      <c r="BM9685" s="5" t="s">
        <v>15171</v>
      </c>
      <c r="BN9685" s="5" t="s">
        <v>2986</v>
      </c>
      <c r="BO9685" s="5" t="s">
        <v>2986</v>
      </c>
      <c r="BU9685" s="5" t="s">
        <v>15171</v>
      </c>
      <c r="BV9685" s="5" t="s">
        <v>2986</v>
      </c>
      <c r="BW9685" s="5" t="s">
        <v>2986</v>
      </c>
    </row>
    <row r="9686" spans="51:75" x14ac:dyDescent="0.3">
      <c r="AY9686" s="12" t="e">
        <f>VLOOKUP(C9686,#REF!, 2,FALSE)</f>
        <v>#REF!</v>
      </c>
      <c r="BM9686" s="5" t="s">
        <v>15172</v>
      </c>
      <c r="BN9686" s="5" t="s">
        <v>774</v>
      </c>
      <c r="BO9686" s="5" t="s">
        <v>15049</v>
      </c>
      <c r="BU9686" s="5" t="s">
        <v>15172</v>
      </c>
      <c r="BV9686" s="5" t="s">
        <v>774</v>
      </c>
      <c r="BW9686" s="5" t="s">
        <v>15049</v>
      </c>
    </row>
    <row r="9687" spans="51:75" x14ac:dyDescent="0.3">
      <c r="AY9687" s="12" t="e">
        <f>VLOOKUP(C9687,#REF!, 2,FALSE)</f>
        <v>#REF!</v>
      </c>
      <c r="BM9687" s="5" t="s">
        <v>15173</v>
      </c>
      <c r="BN9687" s="5" t="s">
        <v>929</v>
      </c>
      <c r="BO9687" s="5" t="s">
        <v>6388</v>
      </c>
      <c r="BU9687" s="5" t="s">
        <v>15173</v>
      </c>
      <c r="BV9687" s="5" t="s">
        <v>929</v>
      </c>
      <c r="BW9687" s="5" t="s">
        <v>6388</v>
      </c>
    </row>
    <row r="9688" spans="51:75" x14ac:dyDescent="0.3">
      <c r="AY9688" s="12" t="e">
        <f>VLOOKUP(C9688,#REF!, 2,FALSE)</f>
        <v>#REF!</v>
      </c>
      <c r="BM9688" s="5" t="s">
        <v>15174</v>
      </c>
      <c r="BN9688" s="5" t="s">
        <v>1270</v>
      </c>
      <c r="BO9688" s="5" t="s">
        <v>6388</v>
      </c>
      <c r="BU9688" s="5" t="s">
        <v>15174</v>
      </c>
      <c r="BV9688" s="5" t="s">
        <v>1270</v>
      </c>
      <c r="BW9688" s="5" t="s">
        <v>6388</v>
      </c>
    </row>
    <row r="9689" spans="51:75" x14ac:dyDescent="0.3">
      <c r="AY9689" s="12" t="e">
        <f>VLOOKUP(C9689,#REF!, 2,FALSE)</f>
        <v>#REF!</v>
      </c>
      <c r="BM9689" s="5" t="s">
        <v>2628</v>
      </c>
      <c r="BN9689" s="5" t="s">
        <v>926</v>
      </c>
      <c r="BO9689" s="5" t="s">
        <v>2651</v>
      </c>
      <c r="BU9689" s="5" t="s">
        <v>2628</v>
      </c>
      <c r="BV9689" s="5" t="s">
        <v>926</v>
      </c>
      <c r="BW9689" s="5" t="s">
        <v>2651</v>
      </c>
    </row>
    <row r="9690" spans="51:75" x14ac:dyDescent="0.3">
      <c r="AY9690" s="12" t="e">
        <f>VLOOKUP(C9690,#REF!, 2,FALSE)</f>
        <v>#REF!</v>
      </c>
      <c r="BM9690" s="5" t="s">
        <v>15175</v>
      </c>
      <c r="BN9690" s="5" t="s">
        <v>3210</v>
      </c>
      <c r="BO9690" s="5" t="s">
        <v>2986</v>
      </c>
      <c r="BU9690" s="5" t="s">
        <v>15175</v>
      </c>
      <c r="BV9690" s="5" t="s">
        <v>3210</v>
      </c>
      <c r="BW9690" s="5" t="s">
        <v>2986</v>
      </c>
    </row>
    <row r="9691" spans="51:75" x14ac:dyDescent="0.3">
      <c r="AY9691" s="12" t="e">
        <f>VLOOKUP(C9691,#REF!, 2,FALSE)</f>
        <v>#REF!</v>
      </c>
      <c r="BM9691" s="5" t="s">
        <v>15176</v>
      </c>
      <c r="BN9691" s="5" t="s">
        <v>3210</v>
      </c>
      <c r="BO9691" s="5" t="s">
        <v>2986</v>
      </c>
      <c r="BU9691" s="5" t="s">
        <v>15176</v>
      </c>
      <c r="BV9691" s="5" t="s">
        <v>3210</v>
      </c>
      <c r="BW9691" s="5" t="s">
        <v>2986</v>
      </c>
    </row>
    <row r="9692" spans="51:75" x14ac:dyDescent="0.3">
      <c r="AY9692" s="12" t="e">
        <f>VLOOKUP(C9692,#REF!, 2,FALSE)</f>
        <v>#REF!</v>
      </c>
      <c r="BM9692" s="5" t="s">
        <v>15177</v>
      </c>
      <c r="BN9692" s="5" t="s">
        <v>3210</v>
      </c>
      <c r="BO9692" s="5" t="s">
        <v>2986</v>
      </c>
      <c r="BU9692" s="5" t="s">
        <v>15177</v>
      </c>
      <c r="BV9692" s="5" t="s">
        <v>3210</v>
      </c>
      <c r="BW9692" s="5" t="s">
        <v>2986</v>
      </c>
    </row>
    <row r="9693" spans="51:75" x14ac:dyDescent="0.3">
      <c r="AY9693" s="12" t="e">
        <f>VLOOKUP(C9693,#REF!, 2,FALSE)</f>
        <v>#REF!</v>
      </c>
      <c r="BM9693" s="5" t="s">
        <v>15178</v>
      </c>
      <c r="BN9693" s="5" t="s">
        <v>3210</v>
      </c>
      <c r="BO9693" s="5" t="s">
        <v>2986</v>
      </c>
      <c r="BU9693" s="5" t="s">
        <v>15178</v>
      </c>
      <c r="BV9693" s="5" t="s">
        <v>3210</v>
      </c>
      <c r="BW9693" s="5" t="s">
        <v>2986</v>
      </c>
    </row>
    <row r="9694" spans="51:75" x14ac:dyDescent="0.3">
      <c r="AY9694" s="12" t="e">
        <f>VLOOKUP(C9694,#REF!, 2,FALSE)</f>
        <v>#REF!</v>
      </c>
      <c r="BM9694" s="5" t="s">
        <v>15179</v>
      </c>
      <c r="BN9694" s="5" t="s">
        <v>1345</v>
      </c>
      <c r="BO9694" s="5" t="s">
        <v>2986</v>
      </c>
      <c r="BU9694" s="5" t="s">
        <v>15179</v>
      </c>
      <c r="BV9694" s="5" t="s">
        <v>1345</v>
      </c>
      <c r="BW9694" s="5" t="s">
        <v>2986</v>
      </c>
    </row>
    <row r="9695" spans="51:75" x14ac:dyDescent="0.3">
      <c r="AY9695" s="12" t="e">
        <f>VLOOKUP(C9695,#REF!, 2,FALSE)</f>
        <v>#REF!</v>
      </c>
      <c r="BM9695" s="5" t="s">
        <v>2629</v>
      </c>
      <c r="BN9695" s="5" t="s">
        <v>3050</v>
      </c>
      <c r="BO9695" s="5" t="s">
        <v>773</v>
      </c>
      <c r="BU9695" s="5" t="s">
        <v>2629</v>
      </c>
      <c r="BV9695" s="5" t="s">
        <v>3050</v>
      </c>
      <c r="BW9695" s="5" t="s">
        <v>773</v>
      </c>
    </row>
    <row r="9696" spans="51:75" x14ac:dyDescent="0.3">
      <c r="AY9696" s="12" t="e">
        <f>VLOOKUP(C9696,#REF!, 2,FALSE)</f>
        <v>#REF!</v>
      </c>
      <c r="BM9696" s="5" t="s">
        <v>15180</v>
      </c>
      <c r="BN9696" s="5" t="s">
        <v>781</v>
      </c>
      <c r="BO9696" s="5" t="s">
        <v>2986</v>
      </c>
      <c r="BU9696" s="5" t="s">
        <v>15180</v>
      </c>
      <c r="BV9696" s="5" t="s">
        <v>781</v>
      </c>
      <c r="BW9696" s="5" t="s">
        <v>2986</v>
      </c>
    </row>
    <row r="9697" spans="51:75" x14ac:dyDescent="0.3">
      <c r="AY9697" s="12" t="e">
        <f>VLOOKUP(C9697,#REF!, 2,FALSE)</f>
        <v>#REF!</v>
      </c>
      <c r="BM9697" s="5" t="s">
        <v>15181</v>
      </c>
      <c r="BN9697" s="5" t="s">
        <v>1345</v>
      </c>
      <c r="BO9697" s="5" t="s">
        <v>2986</v>
      </c>
      <c r="BU9697" s="5" t="s">
        <v>15181</v>
      </c>
      <c r="BV9697" s="5" t="s">
        <v>1345</v>
      </c>
      <c r="BW9697" s="5" t="s">
        <v>2986</v>
      </c>
    </row>
    <row r="9698" spans="51:75" x14ac:dyDescent="0.3">
      <c r="AY9698" s="12" t="e">
        <f>VLOOKUP(C9698,#REF!, 2,FALSE)</f>
        <v>#REF!</v>
      </c>
      <c r="BM9698" s="5" t="s">
        <v>15183</v>
      </c>
      <c r="BN9698" s="5" t="s">
        <v>1345</v>
      </c>
      <c r="BO9698" s="5" t="s">
        <v>2986</v>
      </c>
      <c r="BU9698" s="5" t="s">
        <v>15183</v>
      </c>
      <c r="BV9698" s="5" t="s">
        <v>1345</v>
      </c>
      <c r="BW9698" s="5" t="s">
        <v>2986</v>
      </c>
    </row>
    <row r="9699" spans="51:75" x14ac:dyDescent="0.3">
      <c r="AY9699" s="12" t="e">
        <f>VLOOKUP(C9699,#REF!, 2,FALSE)</f>
        <v>#REF!</v>
      </c>
      <c r="BM9699" s="5" t="s">
        <v>15184</v>
      </c>
      <c r="BN9699" s="5" t="s">
        <v>1272</v>
      </c>
      <c r="BO9699" s="5" t="s">
        <v>2986</v>
      </c>
      <c r="BU9699" s="5" t="s">
        <v>15184</v>
      </c>
      <c r="BV9699" s="5" t="s">
        <v>1272</v>
      </c>
      <c r="BW9699" s="5" t="s">
        <v>2986</v>
      </c>
    </row>
    <row r="9700" spans="51:75" x14ac:dyDescent="0.3">
      <c r="AY9700" s="12" t="e">
        <f>VLOOKUP(C9700,#REF!, 2,FALSE)</f>
        <v>#REF!</v>
      </c>
      <c r="BM9700" s="5" t="s">
        <v>2630</v>
      </c>
      <c r="BN9700" s="5" t="s">
        <v>1272</v>
      </c>
      <c r="BO9700" s="5" t="s">
        <v>2986</v>
      </c>
      <c r="BU9700" s="5" t="s">
        <v>2630</v>
      </c>
      <c r="BV9700" s="5" t="s">
        <v>1272</v>
      </c>
      <c r="BW9700" s="5" t="s">
        <v>2986</v>
      </c>
    </row>
    <row r="9701" spans="51:75" x14ac:dyDescent="0.3">
      <c r="AY9701" s="12" t="e">
        <f>VLOOKUP(C9701,#REF!, 2,FALSE)</f>
        <v>#REF!</v>
      </c>
      <c r="BM9701" s="5" t="s">
        <v>15185</v>
      </c>
      <c r="BN9701" s="5" t="s">
        <v>1345</v>
      </c>
      <c r="BO9701" s="5" t="s">
        <v>2986</v>
      </c>
      <c r="BU9701" s="5" t="s">
        <v>15185</v>
      </c>
      <c r="BV9701" s="5" t="s">
        <v>1345</v>
      </c>
      <c r="BW9701" s="5" t="s">
        <v>2986</v>
      </c>
    </row>
    <row r="9702" spans="51:75" x14ac:dyDescent="0.3">
      <c r="AY9702" s="12" t="e">
        <f>VLOOKUP(C9702,#REF!, 2,FALSE)</f>
        <v>#REF!</v>
      </c>
      <c r="BM9702" s="5" t="s">
        <v>15186</v>
      </c>
      <c r="BN9702" s="5" t="s">
        <v>774</v>
      </c>
      <c r="BO9702" s="5" t="s">
        <v>2986</v>
      </c>
      <c r="BU9702" s="5" t="s">
        <v>15186</v>
      </c>
      <c r="BV9702" s="5" t="s">
        <v>774</v>
      </c>
      <c r="BW9702" s="5" t="s">
        <v>2986</v>
      </c>
    </row>
    <row r="9703" spans="51:75" x14ac:dyDescent="0.3">
      <c r="AY9703" s="12" t="e">
        <f>VLOOKUP(C9703,#REF!, 2,FALSE)</f>
        <v>#REF!</v>
      </c>
      <c r="BM9703" s="5" t="s">
        <v>15187</v>
      </c>
      <c r="BN9703" s="5" t="s">
        <v>1345</v>
      </c>
      <c r="BO9703" s="5" t="s">
        <v>2986</v>
      </c>
      <c r="BU9703" s="5" t="s">
        <v>15187</v>
      </c>
      <c r="BV9703" s="5" t="s">
        <v>1345</v>
      </c>
      <c r="BW9703" s="5" t="s">
        <v>2986</v>
      </c>
    </row>
    <row r="9704" spans="51:75" x14ac:dyDescent="0.3">
      <c r="AY9704" s="12" t="e">
        <f>VLOOKUP(C9704,#REF!, 2,FALSE)</f>
        <v>#REF!</v>
      </c>
      <c r="BM9704" s="5" t="s">
        <v>366</v>
      </c>
      <c r="BN9704" s="5" t="s">
        <v>3050</v>
      </c>
      <c r="BO9704" s="5" t="s">
        <v>2986</v>
      </c>
      <c r="BU9704" s="5" t="s">
        <v>366</v>
      </c>
      <c r="BV9704" s="5" t="s">
        <v>3050</v>
      </c>
      <c r="BW9704" s="5" t="s">
        <v>2986</v>
      </c>
    </row>
    <row r="9705" spans="51:75" x14ac:dyDescent="0.3">
      <c r="AY9705" s="12" t="e">
        <f>VLOOKUP(C9705,#REF!, 2,FALSE)</f>
        <v>#REF!</v>
      </c>
      <c r="BM9705" s="5" t="s">
        <v>2631</v>
      </c>
      <c r="BN9705" s="5" t="s">
        <v>1345</v>
      </c>
      <c r="BO9705" s="5" t="s">
        <v>2986</v>
      </c>
      <c r="BU9705" s="5" t="s">
        <v>2631</v>
      </c>
      <c r="BV9705" s="5" t="s">
        <v>1345</v>
      </c>
      <c r="BW9705" s="5" t="s">
        <v>2986</v>
      </c>
    </row>
    <row r="9706" spans="51:75" x14ac:dyDescent="0.3">
      <c r="AY9706" s="12" t="e">
        <f>VLOOKUP(C9706,#REF!, 2,FALSE)</f>
        <v>#REF!</v>
      </c>
      <c r="BM9706" s="5" t="s">
        <v>15188</v>
      </c>
      <c r="BN9706" s="5" t="s">
        <v>3050</v>
      </c>
      <c r="BO9706" s="5" t="s">
        <v>3425</v>
      </c>
      <c r="BU9706" s="5" t="s">
        <v>15188</v>
      </c>
      <c r="BV9706" s="5" t="s">
        <v>3050</v>
      </c>
      <c r="BW9706" s="5" t="s">
        <v>3425</v>
      </c>
    </row>
    <row r="9707" spans="51:75" x14ac:dyDescent="0.3">
      <c r="AY9707" s="12" t="e">
        <f>VLOOKUP(C9707,#REF!, 2,FALSE)</f>
        <v>#REF!</v>
      </c>
      <c r="BM9707" s="5" t="s">
        <v>15189</v>
      </c>
      <c r="BN9707" s="5" t="s">
        <v>3050</v>
      </c>
      <c r="BO9707" s="5" t="s">
        <v>10016</v>
      </c>
      <c r="BU9707" s="5" t="s">
        <v>15189</v>
      </c>
      <c r="BV9707" s="5" t="s">
        <v>3050</v>
      </c>
      <c r="BW9707" s="5" t="s">
        <v>10016</v>
      </c>
    </row>
    <row r="9708" spans="51:75" x14ac:dyDescent="0.3">
      <c r="AY9708" s="12" t="e">
        <f>VLOOKUP(C9708,#REF!, 2,FALSE)</f>
        <v>#REF!</v>
      </c>
      <c r="BM9708" s="5" t="s">
        <v>2632</v>
      </c>
      <c r="BN9708" s="5" t="s">
        <v>3210</v>
      </c>
      <c r="BO9708" s="5" t="s">
        <v>2986</v>
      </c>
      <c r="BU9708" s="5" t="s">
        <v>2632</v>
      </c>
      <c r="BV9708" s="5" t="s">
        <v>3210</v>
      </c>
      <c r="BW9708" s="5" t="s">
        <v>2986</v>
      </c>
    </row>
    <row r="9709" spans="51:75" x14ac:dyDescent="0.3">
      <c r="AY9709" s="12" t="e">
        <f>VLOOKUP(C9709,#REF!, 2,FALSE)</f>
        <v>#REF!</v>
      </c>
      <c r="BM9709" s="5" t="s">
        <v>2633</v>
      </c>
      <c r="BN9709" s="5" t="s">
        <v>3210</v>
      </c>
      <c r="BO9709" s="5" t="s">
        <v>2986</v>
      </c>
      <c r="BU9709" s="5" t="s">
        <v>2633</v>
      </c>
      <c r="BV9709" s="5" t="s">
        <v>3210</v>
      </c>
      <c r="BW9709" s="5" t="s">
        <v>2986</v>
      </c>
    </row>
    <row r="9710" spans="51:75" x14ac:dyDescent="0.3">
      <c r="AY9710" s="12" t="e">
        <f>VLOOKUP(C9710,#REF!, 2,FALSE)</f>
        <v>#REF!</v>
      </c>
      <c r="BM9710" s="5" t="s">
        <v>15190</v>
      </c>
      <c r="BN9710" s="5" t="s">
        <v>615</v>
      </c>
      <c r="BO9710" s="5" t="s">
        <v>2986</v>
      </c>
      <c r="BU9710" s="5" t="s">
        <v>15190</v>
      </c>
      <c r="BV9710" s="5" t="s">
        <v>615</v>
      </c>
      <c r="BW9710" s="5" t="s">
        <v>2986</v>
      </c>
    </row>
    <row r="9711" spans="51:75" x14ac:dyDescent="0.3">
      <c r="AY9711" s="12" t="e">
        <f>VLOOKUP(C9711,#REF!, 2,FALSE)</f>
        <v>#REF!</v>
      </c>
      <c r="BM9711" s="5" t="s">
        <v>15191</v>
      </c>
      <c r="BN9711" s="5" t="s">
        <v>2982</v>
      </c>
      <c r="BO9711" s="5" t="s">
        <v>1541</v>
      </c>
      <c r="BU9711" s="5" t="s">
        <v>15191</v>
      </c>
      <c r="BV9711" s="5" t="s">
        <v>2982</v>
      </c>
      <c r="BW9711" s="5" t="s">
        <v>1541</v>
      </c>
    </row>
    <row r="9712" spans="51:75" x14ac:dyDescent="0.3">
      <c r="AY9712" s="12" t="e">
        <f>VLOOKUP(C9712,#REF!, 2,FALSE)</f>
        <v>#REF!</v>
      </c>
      <c r="BM9712" s="5" t="s">
        <v>15192</v>
      </c>
      <c r="BN9712" s="5" t="s">
        <v>3050</v>
      </c>
      <c r="BO9712" s="5" t="s">
        <v>2986</v>
      </c>
      <c r="BU9712" s="5" t="s">
        <v>15192</v>
      </c>
      <c r="BV9712" s="5" t="s">
        <v>3050</v>
      </c>
      <c r="BW9712" s="5" t="s">
        <v>2986</v>
      </c>
    </row>
    <row r="9713" spans="51:75" x14ac:dyDescent="0.3">
      <c r="AY9713" s="12" t="e">
        <f>VLOOKUP(C9713,#REF!, 2,FALSE)</f>
        <v>#REF!</v>
      </c>
      <c r="BM9713" s="5" t="s">
        <v>15193</v>
      </c>
      <c r="BN9713" s="5" t="s">
        <v>3050</v>
      </c>
      <c r="BO9713" s="5" t="s">
        <v>2986</v>
      </c>
      <c r="BU9713" s="5" t="s">
        <v>15193</v>
      </c>
      <c r="BV9713" s="5" t="s">
        <v>3050</v>
      </c>
      <c r="BW9713" s="5" t="s">
        <v>2986</v>
      </c>
    </row>
    <row r="9714" spans="51:75" x14ac:dyDescent="0.3">
      <c r="AY9714" s="12" t="e">
        <f>VLOOKUP(C9714,#REF!, 2,FALSE)</f>
        <v>#REF!</v>
      </c>
      <c r="BM9714" s="5" t="s">
        <v>15194</v>
      </c>
      <c r="BN9714" s="5" t="s">
        <v>3092</v>
      </c>
      <c r="BO9714" s="5" t="s">
        <v>2986</v>
      </c>
      <c r="BU9714" s="5" t="s">
        <v>15194</v>
      </c>
      <c r="BV9714" s="5" t="s">
        <v>3092</v>
      </c>
      <c r="BW9714" s="5" t="s">
        <v>2986</v>
      </c>
    </row>
    <row r="9715" spans="51:75" x14ac:dyDescent="0.3">
      <c r="AY9715" s="12" t="e">
        <f>VLOOKUP(C9715,#REF!, 2,FALSE)</f>
        <v>#REF!</v>
      </c>
      <c r="BM9715" s="5" t="s">
        <v>15195</v>
      </c>
      <c r="BN9715" s="5" t="s">
        <v>3010</v>
      </c>
      <c r="BO9715" s="5" t="s">
        <v>2893</v>
      </c>
      <c r="BU9715" s="5" t="s">
        <v>15195</v>
      </c>
      <c r="BV9715" s="5" t="s">
        <v>3010</v>
      </c>
      <c r="BW9715" s="5" t="s">
        <v>2893</v>
      </c>
    </row>
    <row r="9716" spans="51:75" x14ac:dyDescent="0.3">
      <c r="AY9716" s="12" t="e">
        <f>VLOOKUP(C9716,#REF!, 2,FALSE)</f>
        <v>#REF!</v>
      </c>
      <c r="BM9716" s="5" t="s">
        <v>15196</v>
      </c>
      <c r="BN9716" s="5" t="s">
        <v>3050</v>
      </c>
      <c r="BO9716" s="5" t="s">
        <v>2986</v>
      </c>
      <c r="BU9716" s="5" t="s">
        <v>15196</v>
      </c>
      <c r="BV9716" s="5" t="s">
        <v>3050</v>
      </c>
      <c r="BW9716" s="5" t="s">
        <v>2986</v>
      </c>
    </row>
    <row r="9717" spans="51:75" x14ac:dyDescent="0.3">
      <c r="AY9717" s="12" t="e">
        <f>VLOOKUP(C9717,#REF!, 2,FALSE)</f>
        <v>#REF!</v>
      </c>
      <c r="BM9717" s="5" t="s">
        <v>15197</v>
      </c>
      <c r="BN9717" s="5" t="s">
        <v>3050</v>
      </c>
      <c r="BO9717" s="5" t="s">
        <v>2986</v>
      </c>
      <c r="BU9717" s="5" t="s">
        <v>15197</v>
      </c>
      <c r="BV9717" s="5" t="s">
        <v>3050</v>
      </c>
      <c r="BW9717" s="5" t="s">
        <v>2986</v>
      </c>
    </row>
    <row r="9718" spans="51:75" x14ac:dyDescent="0.3">
      <c r="AY9718" s="12" t="e">
        <f>VLOOKUP(C9718,#REF!, 2,FALSE)</f>
        <v>#REF!</v>
      </c>
      <c r="BM9718" s="5" t="s">
        <v>15198</v>
      </c>
      <c r="BN9718" s="5" t="s">
        <v>1142</v>
      </c>
      <c r="BO9718" s="5" t="s">
        <v>15199</v>
      </c>
      <c r="BU9718" s="5" t="s">
        <v>15198</v>
      </c>
      <c r="BV9718" s="5" t="s">
        <v>1142</v>
      </c>
      <c r="BW9718" s="5" t="s">
        <v>15199</v>
      </c>
    </row>
    <row r="9719" spans="51:75" x14ac:dyDescent="0.3">
      <c r="AY9719" s="12" t="e">
        <f>VLOOKUP(C9719,#REF!, 2,FALSE)</f>
        <v>#REF!</v>
      </c>
      <c r="BM9719" s="5" t="s">
        <v>15200</v>
      </c>
      <c r="BN9719" s="5" t="s">
        <v>1345</v>
      </c>
      <c r="BO9719" s="5" t="s">
        <v>15201</v>
      </c>
      <c r="BU9719" s="5" t="s">
        <v>15200</v>
      </c>
      <c r="BV9719" s="5" t="s">
        <v>1345</v>
      </c>
      <c r="BW9719" s="5" t="s">
        <v>15201</v>
      </c>
    </row>
    <row r="9720" spans="51:75" x14ac:dyDescent="0.3">
      <c r="AY9720" s="12" t="e">
        <f>VLOOKUP(C9720,#REF!, 2,FALSE)</f>
        <v>#REF!</v>
      </c>
      <c r="BM9720" s="5" t="s">
        <v>15202</v>
      </c>
      <c r="BN9720" s="5" t="s">
        <v>1345</v>
      </c>
      <c r="BO9720" s="5" t="s">
        <v>10085</v>
      </c>
      <c r="BU9720" s="5" t="s">
        <v>15202</v>
      </c>
      <c r="BV9720" s="5" t="s">
        <v>1345</v>
      </c>
      <c r="BW9720" s="5" t="s">
        <v>10085</v>
      </c>
    </row>
    <row r="9721" spans="51:75" x14ac:dyDescent="0.3">
      <c r="AY9721" s="12" t="e">
        <f>VLOOKUP(C9721,#REF!, 2,FALSE)</f>
        <v>#REF!</v>
      </c>
      <c r="BM9721" s="5" t="s">
        <v>15203</v>
      </c>
      <c r="BN9721" s="5" t="s">
        <v>1142</v>
      </c>
      <c r="BO9721" s="5" t="s">
        <v>9637</v>
      </c>
      <c r="BU9721" s="5" t="s">
        <v>15203</v>
      </c>
      <c r="BV9721" s="5" t="s">
        <v>1142</v>
      </c>
      <c r="BW9721" s="5" t="s">
        <v>9637</v>
      </c>
    </row>
    <row r="9722" spans="51:75" x14ac:dyDescent="0.3">
      <c r="AY9722" s="12" t="e">
        <f>VLOOKUP(C9722,#REF!, 2,FALSE)</f>
        <v>#REF!</v>
      </c>
      <c r="BM9722" s="5" t="s">
        <v>2634</v>
      </c>
      <c r="BN9722" s="5" t="s">
        <v>3050</v>
      </c>
      <c r="BO9722" s="5" t="s">
        <v>2695</v>
      </c>
      <c r="BU9722" s="5" t="s">
        <v>2634</v>
      </c>
      <c r="BV9722" s="5" t="s">
        <v>3050</v>
      </c>
      <c r="BW9722" s="5" t="s">
        <v>2695</v>
      </c>
    </row>
    <row r="9723" spans="51:75" x14ac:dyDescent="0.3">
      <c r="AY9723" s="12" t="e">
        <f>VLOOKUP(C9723,#REF!, 2,FALSE)</f>
        <v>#REF!</v>
      </c>
      <c r="BM9723" s="5" t="s">
        <v>2635</v>
      </c>
      <c r="BN9723" s="5" t="s">
        <v>2982</v>
      </c>
      <c r="BO9723" s="5" t="s">
        <v>15205</v>
      </c>
      <c r="BU9723" s="5" t="s">
        <v>2635</v>
      </c>
      <c r="BV9723" s="5" t="s">
        <v>2982</v>
      </c>
      <c r="BW9723" s="5" t="s">
        <v>15205</v>
      </c>
    </row>
    <row r="9724" spans="51:75" x14ac:dyDescent="0.3">
      <c r="AY9724" s="12" t="e">
        <f>VLOOKUP(C9724,#REF!, 2,FALSE)</f>
        <v>#REF!</v>
      </c>
      <c r="BM9724" s="5" t="s">
        <v>15206</v>
      </c>
      <c r="BN9724" s="5" t="s">
        <v>3050</v>
      </c>
      <c r="BO9724" s="5" t="s">
        <v>8146</v>
      </c>
      <c r="BU9724" s="5" t="s">
        <v>15206</v>
      </c>
      <c r="BV9724" s="5" t="s">
        <v>3050</v>
      </c>
      <c r="BW9724" s="5" t="s">
        <v>8146</v>
      </c>
    </row>
    <row r="9725" spans="51:75" x14ac:dyDescent="0.3">
      <c r="AY9725" s="12" t="e">
        <f>VLOOKUP(C9725,#REF!, 2,FALSE)</f>
        <v>#REF!</v>
      </c>
      <c r="BM9725" s="5" t="s">
        <v>15207</v>
      </c>
      <c r="BN9725" s="5" t="s">
        <v>3210</v>
      </c>
      <c r="BO9725" s="5" t="s">
        <v>9505</v>
      </c>
      <c r="BU9725" s="5" t="s">
        <v>15207</v>
      </c>
      <c r="BV9725" s="5" t="s">
        <v>3210</v>
      </c>
      <c r="BW9725" s="5" t="s">
        <v>9505</v>
      </c>
    </row>
    <row r="9726" spans="51:75" x14ac:dyDescent="0.3">
      <c r="AY9726" s="12" t="e">
        <f>VLOOKUP(C9726,#REF!, 2,FALSE)</f>
        <v>#REF!</v>
      </c>
      <c r="BM9726" s="5" t="s">
        <v>15208</v>
      </c>
      <c r="BN9726" s="5" t="s">
        <v>661</v>
      </c>
      <c r="BO9726" s="5" t="s">
        <v>15209</v>
      </c>
      <c r="BU9726" s="5" t="s">
        <v>15208</v>
      </c>
      <c r="BV9726" s="5" t="s">
        <v>661</v>
      </c>
      <c r="BW9726" s="5" t="s">
        <v>15209</v>
      </c>
    </row>
    <row r="9727" spans="51:75" x14ac:dyDescent="0.3">
      <c r="AY9727" s="12" t="e">
        <f>VLOOKUP(C9727,#REF!, 2,FALSE)</f>
        <v>#REF!</v>
      </c>
      <c r="BM9727" s="5" t="s">
        <v>2636</v>
      </c>
      <c r="BN9727" s="5" t="s">
        <v>3210</v>
      </c>
      <c r="BO9727" s="5" t="s">
        <v>7124</v>
      </c>
      <c r="BU9727" s="5" t="s">
        <v>2636</v>
      </c>
      <c r="BV9727" s="5" t="s">
        <v>3210</v>
      </c>
      <c r="BW9727" s="5" t="s">
        <v>7124</v>
      </c>
    </row>
    <row r="9728" spans="51:75" x14ac:dyDescent="0.3">
      <c r="AY9728" s="12" t="e">
        <f>VLOOKUP(C9728,#REF!, 2,FALSE)</f>
        <v>#REF!</v>
      </c>
      <c r="BM9728" s="5" t="s">
        <v>15210</v>
      </c>
      <c r="BN9728" s="5" t="s">
        <v>774</v>
      </c>
      <c r="BO9728" s="5" t="s">
        <v>15211</v>
      </c>
      <c r="BU9728" s="5" t="s">
        <v>15210</v>
      </c>
      <c r="BV9728" s="5" t="s">
        <v>774</v>
      </c>
      <c r="BW9728" s="5" t="s">
        <v>15211</v>
      </c>
    </row>
    <row r="9729" spans="51:75" x14ac:dyDescent="0.3">
      <c r="AY9729" s="12" t="e">
        <f>VLOOKUP(C9729,#REF!, 2,FALSE)</f>
        <v>#REF!</v>
      </c>
      <c r="BM9729" s="5" t="s">
        <v>15212</v>
      </c>
      <c r="BN9729" s="5" t="s">
        <v>781</v>
      </c>
      <c r="BO9729" s="5" t="s">
        <v>2893</v>
      </c>
      <c r="BU9729" s="5" t="s">
        <v>15212</v>
      </c>
      <c r="BV9729" s="5" t="s">
        <v>781</v>
      </c>
      <c r="BW9729" s="5" t="s">
        <v>2893</v>
      </c>
    </row>
    <row r="9730" spans="51:75" x14ac:dyDescent="0.3">
      <c r="AY9730" s="12" t="e">
        <f>VLOOKUP(C9730,#REF!, 2,FALSE)</f>
        <v>#REF!</v>
      </c>
      <c r="BM9730" s="5" t="s">
        <v>15213</v>
      </c>
      <c r="BN9730" s="5" t="s">
        <v>929</v>
      </c>
      <c r="BO9730" s="5" t="s">
        <v>4769</v>
      </c>
      <c r="BU9730" s="5" t="s">
        <v>15213</v>
      </c>
      <c r="BV9730" s="5" t="s">
        <v>929</v>
      </c>
      <c r="BW9730" s="5" t="s">
        <v>4769</v>
      </c>
    </row>
    <row r="9731" spans="51:75" x14ac:dyDescent="0.3">
      <c r="AY9731" s="12" t="e">
        <f>VLOOKUP(C9731,#REF!, 2,FALSE)</f>
        <v>#REF!</v>
      </c>
      <c r="BM9731" s="5" t="s">
        <v>15214</v>
      </c>
      <c r="BN9731" s="5" t="s">
        <v>1345</v>
      </c>
      <c r="BO9731" s="5" t="s">
        <v>3243</v>
      </c>
      <c r="BU9731" s="5" t="s">
        <v>15214</v>
      </c>
      <c r="BV9731" s="5" t="s">
        <v>1345</v>
      </c>
      <c r="BW9731" s="5" t="s">
        <v>3243</v>
      </c>
    </row>
    <row r="9732" spans="51:75" x14ac:dyDescent="0.3">
      <c r="AY9732" s="12" t="e">
        <f>VLOOKUP(C9732,#REF!, 2,FALSE)</f>
        <v>#REF!</v>
      </c>
      <c r="BM9732" s="5" t="s">
        <v>15215</v>
      </c>
      <c r="BN9732" s="5" t="s">
        <v>3210</v>
      </c>
      <c r="BO9732" s="5" t="s">
        <v>937</v>
      </c>
      <c r="BU9732" s="5" t="s">
        <v>15215</v>
      </c>
      <c r="BV9732" s="5" t="s">
        <v>3210</v>
      </c>
      <c r="BW9732" s="5" t="s">
        <v>937</v>
      </c>
    </row>
    <row r="9733" spans="51:75" x14ac:dyDescent="0.3">
      <c r="AY9733" s="12" t="e">
        <f>VLOOKUP(C9733,#REF!, 2,FALSE)</f>
        <v>#REF!</v>
      </c>
      <c r="BM9733" s="5" t="s">
        <v>15216</v>
      </c>
      <c r="BN9733" s="5" t="s">
        <v>3210</v>
      </c>
      <c r="BO9733" s="5" t="s">
        <v>15217</v>
      </c>
      <c r="BU9733" s="5" t="s">
        <v>15216</v>
      </c>
      <c r="BV9733" s="5" t="s">
        <v>3210</v>
      </c>
      <c r="BW9733" s="5" t="s">
        <v>15217</v>
      </c>
    </row>
    <row r="9734" spans="51:75" x14ac:dyDescent="0.3">
      <c r="AY9734" s="12" t="e">
        <f>VLOOKUP(C9734,#REF!, 2,FALSE)</f>
        <v>#REF!</v>
      </c>
      <c r="BM9734" s="5" t="s">
        <v>15218</v>
      </c>
      <c r="BN9734" s="5" t="s">
        <v>1272</v>
      </c>
      <c r="BO9734" s="5" t="s">
        <v>15219</v>
      </c>
      <c r="BU9734" s="5" t="s">
        <v>15218</v>
      </c>
      <c r="BV9734" s="5" t="s">
        <v>1272</v>
      </c>
      <c r="BW9734" s="5" t="s">
        <v>15219</v>
      </c>
    </row>
    <row r="9735" spans="51:75" x14ac:dyDescent="0.3">
      <c r="AY9735" s="12" t="e">
        <f>VLOOKUP(C9735,#REF!, 2,FALSE)</f>
        <v>#REF!</v>
      </c>
      <c r="BM9735" s="5" t="s">
        <v>15220</v>
      </c>
      <c r="BN9735" s="5" t="s">
        <v>3050</v>
      </c>
      <c r="BO9735" s="5" t="s">
        <v>15221</v>
      </c>
      <c r="BU9735" s="5" t="s">
        <v>15220</v>
      </c>
      <c r="BV9735" s="5" t="s">
        <v>3050</v>
      </c>
      <c r="BW9735" s="5" t="s">
        <v>15221</v>
      </c>
    </row>
    <row r="9736" spans="51:75" x14ac:dyDescent="0.3">
      <c r="AY9736" s="12" t="e">
        <f>VLOOKUP(C9736,#REF!, 2,FALSE)</f>
        <v>#REF!</v>
      </c>
      <c r="BM9736" s="5" t="s">
        <v>15222</v>
      </c>
      <c r="BN9736" s="5" t="s">
        <v>3050</v>
      </c>
      <c r="BO9736" s="5" t="s">
        <v>4519</v>
      </c>
      <c r="BU9736" s="5" t="s">
        <v>15222</v>
      </c>
      <c r="BV9736" s="5" t="s">
        <v>3050</v>
      </c>
      <c r="BW9736" s="5" t="s">
        <v>4519</v>
      </c>
    </row>
    <row r="9737" spans="51:75" x14ac:dyDescent="0.3">
      <c r="AY9737" s="12" t="e">
        <f>VLOOKUP(C9737,#REF!, 2,FALSE)</f>
        <v>#REF!</v>
      </c>
      <c r="BM9737" s="5" t="s">
        <v>15223</v>
      </c>
      <c r="BN9737" s="5" t="s">
        <v>1345</v>
      </c>
      <c r="BO9737" s="5" t="s">
        <v>3060</v>
      </c>
      <c r="BU9737" s="5" t="s">
        <v>15223</v>
      </c>
      <c r="BV9737" s="5" t="s">
        <v>1345</v>
      </c>
      <c r="BW9737" s="5" t="s">
        <v>3060</v>
      </c>
    </row>
    <row r="9738" spans="51:75" x14ac:dyDescent="0.3">
      <c r="AY9738" s="12" t="e">
        <f>VLOOKUP(C9738,#REF!, 2,FALSE)</f>
        <v>#REF!</v>
      </c>
      <c r="BM9738" s="5" t="s">
        <v>2637</v>
      </c>
      <c r="BN9738" s="5" t="s">
        <v>1345</v>
      </c>
      <c r="BO9738" s="5" t="s">
        <v>9505</v>
      </c>
      <c r="BU9738" s="5" t="s">
        <v>2637</v>
      </c>
      <c r="BV9738" s="5" t="s">
        <v>1345</v>
      </c>
      <c r="BW9738" s="5" t="s">
        <v>9505</v>
      </c>
    </row>
    <row r="9739" spans="51:75" x14ac:dyDescent="0.3">
      <c r="AY9739" s="12" t="e">
        <f>VLOOKUP(C9739,#REF!, 2,FALSE)</f>
        <v>#REF!</v>
      </c>
      <c r="BM9739" s="5" t="s">
        <v>15224</v>
      </c>
      <c r="BN9739" s="5" t="s">
        <v>3050</v>
      </c>
      <c r="BO9739" s="5" t="s">
        <v>15225</v>
      </c>
      <c r="BU9739" s="5" t="s">
        <v>15224</v>
      </c>
      <c r="BV9739" s="5" t="s">
        <v>3050</v>
      </c>
      <c r="BW9739" s="5" t="s">
        <v>15225</v>
      </c>
    </row>
    <row r="9740" spans="51:75" x14ac:dyDescent="0.3">
      <c r="AY9740" s="12" t="e">
        <f>VLOOKUP(C9740,#REF!, 2,FALSE)</f>
        <v>#REF!</v>
      </c>
      <c r="BM9740" s="5" t="s">
        <v>15226</v>
      </c>
      <c r="BN9740" s="5" t="s">
        <v>3210</v>
      </c>
      <c r="BO9740" s="5" t="s">
        <v>15227</v>
      </c>
      <c r="BU9740" s="5" t="s">
        <v>15226</v>
      </c>
      <c r="BV9740" s="5" t="s">
        <v>3210</v>
      </c>
      <c r="BW9740" s="5" t="s">
        <v>15227</v>
      </c>
    </row>
    <row r="9741" spans="51:75" x14ac:dyDescent="0.3">
      <c r="AY9741" s="12" t="e">
        <f>VLOOKUP(C9741,#REF!, 2,FALSE)</f>
        <v>#REF!</v>
      </c>
      <c r="BM9741" s="5" t="s">
        <v>15228</v>
      </c>
      <c r="BN9741" s="5" t="s">
        <v>1345</v>
      </c>
      <c r="BO9741" s="5" t="s">
        <v>8902</v>
      </c>
      <c r="BU9741" s="5" t="s">
        <v>15228</v>
      </c>
      <c r="BV9741" s="5" t="s">
        <v>1345</v>
      </c>
      <c r="BW9741" s="5" t="s">
        <v>8902</v>
      </c>
    </row>
    <row r="9742" spans="51:75" x14ac:dyDescent="0.3">
      <c r="AY9742" s="12" t="e">
        <f>VLOOKUP(C9742,#REF!, 2,FALSE)</f>
        <v>#REF!</v>
      </c>
      <c r="BM9742" s="5" t="s">
        <v>15229</v>
      </c>
      <c r="BN9742" s="5" t="s">
        <v>3210</v>
      </c>
      <c r="BO9742" s="5" t="s">
        <v>11197</v>
      </c>
      <c r="BU9742" s="5" t="s">
        <v>15229</v>
      </c>
      <c r="BV9742" s="5" t="s">
        <v>3210</v>
      </c>
      <c r="BW9742" s="5" t="s">
        <v>11197</v>
      </c>
    </row>
    <row r="9743" spans="51:75" x14ac:dyDescent="0.3">
      <c r="AY9743" s="12" t="e">
        <f>VLOOKUP(C9743,#REF!, 2,FALSE)</f>
        <v>#REF!</v>
      </c>
      <c r="BM9743" s="5" t="s">
        <v>15230</v>
      </c>
      <c r="BN9743" s="5" t="s">
        <v>1345</v>
      </c>
      <c r="BO9743" s="5" t="s">
        <v>2500</v>
      </c>
      <c r="BU9743" s="5" t="s">
        <v>15230</v>
      </c>
      <c r="BV9743" s="5" t="s">
        <v>1345</v>
      </c>
      <c r="BW9743" s="5" t="s">
        <v>2500</v>
      </c>
    </row>
    <row r="9744" spans="51:75" x14ac:dyDescent="0.3">
      <c r="AY9744" s="12" t="e">
        <f>VLOOKUP(C9744,#REF!, 2,FALSE)</f>
        <v>#REF!</v>
      </c>
      <c r="BM9744" s="5" t="s">
        <v>15231</v>
      </c>
      <c r="BN9744" s="5" t="s">
        <v>1345</v>
      </c>
      <c r="BO9744" s="5" t="s">
        <v>10940</v>
      </c>
      <c r="BU9744" s="5" t="s">
        <v>15231</v>
      </c>
      <c r="BV9744" s="5" t="s">
        <v>1345</v>
      </c>
      <c r="BW9744" s="5" t="s">
        <v>10940</v>
      </c>
    </row>
    <row r="9745" spans="51:75" x14ac:dyDescent="0.3">
      <c r="AY9745" s="12" t="e">
        <f>VLOOKUP(C9745,#REF!, 2,FALSE)</f>
        <v>#REF!</v>
      </c>
      <c r="BM9745" s="5" t="s">
        <v>15232</v>
      </c>
      <c r="BN9745" s="5" t="s">
        <v>3210</v>
      </c>
      <c r="BO9745" s="5" t="s">
        <v>15233</v>
      </c>
      <c r="BU9745" s="5" t="s">
        <v>15232</v>
      </c>
      <c r="BV9745" s="5" t="s">
        <v>3210</v>
      </c>
      <c r="BW9745" s="5" t="s">
        <v>15233</v>
      </c>
    </row>
    <row r="9746" spans="51:75" x14ac:dyDescent="0.3">
      <c r="AY9746" s="12" t="e">
        <f>VLOOKUP(C9746,#REF!, 2,FALSE)</f>
        <v>#REF!</v>
      </c>
      <c r="BM9746" s="5" t="s">
        <v>15234</v>
      </c>
      <c r="BN9746" s="5" t="s">
        <v>1345</v>
      </c>
      <c r="BO9746" s="5" t="s">
        <v>8866</v>
      </c>
      <c r="BU9746" s="5" t="s">
        <v>15234</v>
      </c>
      <c r="BV9746" s="5" t="s">
        <v>1345</v>
      </c>
      <c r="BW9746" s="5" t="s">
        <v>8866</v>
      </c>
    </row>
    <row r="9747" spans="51:75" x14ac:dyDescent="0.3">
      <c r="AY9747" s="12" t="e">
        <f>VLOOKUP(C9747,#REF!, 2,FALSE)</f>
        <v>#REF!</v>
      </c>
      <c r="BM9747" s="5" t="s">
        <v>15235</v>
      </c>
      <c r="BN9747" s="5" t="s">
        <v>3210</v>
      </c>
      <c r="BO9747" s="5" t="s">
        <v>4840</v>
      </c>
      <c r="BU9747" s="5" t="s">
        <v>15235</v>
      </c>
      <c r="BV9747" s="5" t="s">
        <v>3210</v>
      </c>
      <c r="BW9747" s="5" t="s">
        <v>4840</v>
      </c>
    </row>
    <row r="9748" spans="51:75" x14ac:dyDescent="0.3">
      <c r="AY9748" s="12" t="e">
        <f>VLOOKUP(C9748,#REF!, 2,FALSE)</f>
        <v>#REF!</v>
      </c>
      <c r="BM9748" s="5" t="s">
        <v>2638</v>
      </c>
      <c r="BN9748" s="5" t="s">
        <v>3210</v>
      </c>
      <c r="BO9748" s="5" t="s">
        <v>2939</v>
      </c>
      <c r="BU9748" s="5" t="s">
        <v>2638</v>
      </c>
      <c r="BV9748" s="5" t="s">
        <v>3210</v>
      </c>
      <c r="BW9748" s="5" t="s">
        <v>2939</v>
      </c>
    </row>
    <row r="9749" spans="51:75" x14ac:dyDescent="0.3">
      <c r="AY9749" s="12" t="e">
        <f>VLOOKUP(C9749,#REF!, 2,FALSE)</f>
        <v>#REF!</v>
      </c>
      <c r="BM9749" s="5" t="s">
        <v>15236</v>
      </c>
      <c r="BN9749" s="5" t="s">
        <v>661</v>
      </c>
      <c r="BO9749" s="5" t="s">
        <v>9574</v>
      </c>
      <c r="BU9749" s="5" t="s">
        <v>15236</v>
      </c>
      <c r="BV9749" s="5" t="s">
        <v>661</v>
      </c>
      <c r="BW9749" s="5" t="s">
        <v>9574</v>
      </c>
    </row>
    <row r="9750" spans="51:75" x14ac:dyDescent="0.3">
      <c r="AY9750" s="12" t="e">
        <f>VLOOKUP(C9750,#REF!, 2,FALSE)</f>
        <v>#REF!</v>
      </c>
      <c r="BM9750" s="5" t="s">
        <v>15237</v>
      </c>
      <c r="BN9750" s="5" t="s">
        <v>670</v>
      </c>
      <c r="BO9750" s="5" t="s">
        <v>728</v>
      </c>
      <c r="BU9750" s="5" t="s">
        <v>15237</v>
      </c>
      <c r="BV9750" s="5" t="s">
        <v>670</v>
      </c>
      <c r="BW9750" s="5" t="s">
        <v>728</v>
      </c>
    </row>
    <row r="9751" spans="51:75" x14ac:dyDescent="0.3">
      <c r="AY9751" s="12" t="e">
        <f>VLOOKUP(C9751,#REF!, 2,FALSE)</f>
        <v>#REF!</v>
      </c>
      <c r="BM9751" s="5" t="s">
        <v>15238</v>
      </c>
      <c r="BN9751" s="5" t="s">
        <v>931</v>
      </c>
      <c r="BO9751" s="5" t="s">
        <v>1404</v>
      </c>
      <c r="BU9751" s="5" t="s">
        <v>15238</v>
      </c>
      <c r="BV9751" s="5" t="s">
        <v>931</v>
      </c>
      <c r="BW9751" s="5" t="s">
        <v>1404</v>
      </c>
    </row>
    <row r="9752" spans="51:75" x14ac:dyDescent="0.3">
      <c r="AY9752" s="12" t="e">
        <f>VLOOKUP(C9752,#REF!, 2,FALSE)</f>
        <v>#REF!</v>
      </c>
      <c r="BM9752" s="5" t="s">
        <v>15239</v>
      </c>
      <c r="BN9752" s="5" t="s">
        <v>3210</v>
      </c>
      <c r="BO9752" s="5" t="s">
        <v>15240</v>
      </c>
      <c r="BU9752" s="5" t="s">
        <v>15239</v>
      </c>
      <c r="BV9752" s="5" t="s">
        <v>3210</v>
      </c>
      <c r="BW9752" s="5" t="s">
        <v>15240</v>
      </c>
    </row>
    <row r="9753" spans="51:75" x14ac:dyDescent="0.3">
      <c r="AY9753" s="12" t="e">
        <f>VLOOKUP(C9753,#REF!, 2,FALSE)</f>
        <v>#REF!</v>
      </c>
      <c r="BM9753" s="5" t="s">
        <v>2639</v>
      </c>
      <c r="BN9753" s="5" t="s">
        <v>672</v>
      </c>
      <c r="BO9753" s="5" t="s">
        <v>2650</v>
      </c>
      <c r="BU9753" s="5" t="s">
        <v>2639</v>
      </c>
      <c r="BV9753" s="5" t="s">
        <v>672</v>
      </c>
      <c r="BW9753" s="5" t="s">
        <v>2650</v>
      </c>
    </row>
    <row r="9754" spans="51:75" x14ac:dyDescent="0.3">
      <c r="AY9754" s="12" t="e">
        <f>VLOOKUP(C9754,#REF!, 2,FALSE)</f>
        <v>#REF!</v>
      </c>
      <c r="BM9754" s="5" t="s">
        <v>2640</v>
      </c>
      <c r="BN9754" s="5" t="s">
        <v>708</v>
      </c>
      <c r="BO9754" s="5" t="s">
        <v>1072</v>
      </c>
      <c r="BU9754" s="5" t="s">
        <v>2640</v>
      </c>
      <c r="BV9754" s="5" t="s">
        <v>708</v>
      </c>
      <c r="BW9754" s="5" t="s">
        <v>1072</v>
      </c>
    </row>
    <row r="9755" spans="51:75" x14ac:dyDescent="0.3">
      <c r="AY9755" s="12" t="e">
        <f>VLOOKUP(C9755,#REF!, 2,FALSE)</f>
        <v>#REF!</v>
      </c>
      <c r="BM9755" s="5" t="s">
        <v>15241</v>
      </c>
      <c r="BN9755" s="5" t="s">
        <v>3210</v>
      </c>
      <c r="BO9755" s="5" t="s">
        <v>7515</v>
      </c>
      <c r="BU9755" s="5" t="s">
        <v>15241</v>
      </c>
      <c r="BV9755" s="5" t="s">
        <v>3210</v>
      </c>
      <c r="BW9755" s="5" t="s">
        <v>7515</v>
      </c>
    </row>
    <row r="9756" spans="51:75" x14ac:dyDescent="0.3">
      <c r="AY9756" s="12" t="e">
        <f>VLOOKUP(C9756,#REF!, 2,FALSE)</f>
        <v>#REF!</v>
      </c>
      <c r="BM9756" s="5" t="s">
        <v>15242</v>
      </c>
      <c r="BN9756" s="5" t="s">
        <v>806</v>
      </c>
      <c r="BO9756" s="5" t="s">
        <v>2194</v>
      </c>
      <c r="BU9756" s="5" t="s">
        <v>15242</v>
      </c>
      <c r="BV9756" s="5" t="s">
        <v>806</v>
      </c>
      <c r="BW9756" s="5" t="s">
        <v>2194</v>
      </c>
    </row>
    <row r="9757" spans="51:75" x14ac:dyDescent="0.3">
      <c r="AY9757" s="12" t="e">
        <f>VLOOKUP(C9757,#REF!, 2,FALSE)</f>
        <v>#REF!</v>
      </c>
      <c r="BM9757" s="5" t="s">
        <v>15243</v>
      </c>
      <c r="BN9757" s="5" t="s">
        <v>664</v>
      </c>
      <c r="BO9757" s="5" t="s">
        <v>1063</v>
      </c>
      <c r="BU9757" s="5" t="s">
        <v>15243</v>
      </c>
      <c r="BV9757" s="5" t="s">
        <v>664</v>
      </c>
      <c r="BW9757" s="5" t="s">
        <v>1063</v>
      </c>
    </row>
    <row r="9758" spans="51:75" x14ac:dyDescent="0.3">
      <c r="AY9758" s="12" t="e">
        <f>VLOOKUP(C9758,#REF!, 2,FALSE)</f>
        <v>#REF!</v>
      </c>
      <c r="BM9758" s="5" t="s">
        <v>2660</v>
      </c>
      <c r="BN9758" s="5" t="s">
        <v>3210</v>
      </c>
      <c r="BO9758" s="5" t="s">
        <v>1265</v>
      </c>
      <c r="BU9758" s="5" t="s">
        <v>2660</v>
      </c>
      <c r="BV9758" s="5" t="s">
        <v>3210</v>
      </c>
      <c r="BW9758" s="5" t="s">
        <v>1265</v>
      </c>
    </row>
    <row r="9759" spans="51:75" x14ac:dyDescent="0.3">
      <c r="AY9759" s="12" t="e">
        <f>VLOOKUP(C9759,#REF!, 2,FALSE)</f>
        <v>#REF!</v>
      </c>
      <c r="BM9759" s="5" t="s">
        <v>15244</v>
      </c>
      <c r="BN9759" s="5" t="s">
        <v>3050</v>
      </c>
      <c r="BO9759" s="5" t="s">
        <v>1665</v>
      </c>
      <c r="BU9759" s="5" t="s">
        <v>15244</v>
      </c>
      <c r="BV9759" s="5" t="s">
        <v>3050</v>
      </c>
      <c r="BW9759" s="5" t="s">
        <v>1665</v>
      </c>
    </row>
    <row r="9760" spans="51:75" x14ac:dyDescent="0.3">
      <c r="AY9760" s="12" t="e">
        <f>VLOOKUP(C9760,#REF!, 2,FALSE)</f>
        <v>#REF!</v>
      </c>
      <c r="BM9760" s="5" t="s">
        <v>2661</v>
      </c>
      <c r="BN9760" s="5" t="s">
        <v>1345</v>
      </c>
      <c r="BO9760" s="5" t="s">
        <v>5168</v>
      </c>
      <c r="BU9760" s="5" t="s">
        <v>2661</v>
      </c>
      <c r="BV9760" s="5" t="s">
        <v>1345</v>
      </c>
      <c r="BW9760" s="5" t="s">
        <v>5168</v>
      </c>
    </row>
    <row r="9761" spans="51:75" x14ac:dyDescent="0.3">
      <c r="AY9761" s="12" t="e">
        <f>VLOOKUP(C9761,#REF!, 2,FALSE)</f>
        <v>#REF!</v>
      </c>
      <c r="BM9761" s="5" t="s">
        <v>15245</v>
      </c>
      <c r="BN9761" s="5" t="s">
        <v>1345</v>
      </c>
      <c r="BO9761" s="5" t="s">
        <v>719</v>
      </c>
      <c r="BU9761" s="5" t="s">
        <v>15245</v>
      </c>
      <c r="BV9761" s="5" t="s">
        <v>1345</v>
      </c>
      <c r="BW9761" s="5" t="s">
        <v>719</v>
      </c>
    </row>
    <row r="9762" spans="51:75" x14ac:dyDescent="0.3">
      <c r="AY9762" s="12" t="e">
        <f>VLOOKUP(C9762,#REF!, 2,FALSE)</f>
        <v>#REF!</v>
      </c>
      <c r="BM9762" s="5" t="s">
        <v>15246</v>
      </c>
      <c r="BN9762" s="5" t="s">
        <v>1345</v>
      </c>
      <c r="BO9762" s="5" t="s">
        <v>7396</v>
      </c>
      <c r="BU9762" s="5" t="s">
        <v>15246</v>
      </c>
      <c r="BV9762" s="5" t="s">
        <v>1345</v>
      </c>
      <c r="BW9762" s="5" t="s">
        <v>7396</v>
      </c>
    </row>
    <row r="9763" spans="51:75" x14ac:dyDescent="0.3">
      <c r="AY9763" s="12" t="e">
        <f>VLOOKUP(C9763,#REF!, 2,FALSE)</f>
        <v>#REF!</v>
      </c>
      <c r="BM9763" s="5" t="s">
        <v>15247</v>
      </c>
      <c r="BN9763" s="5" t="s">
        <v>1345</v>
      </c>
      <c r="BO9763" s="5" t="s">
        <v>1857</v>
      </c>
      <c r="BU9763" s="5" t="s">
        <v>15247</v>
      </c>
      <c r="BV9763" s="5" t="s">
        <v>1345</v>
      </c>
      <c r="BW9763" s="5" t="s">
        <v>1857</v>
      </c>
    </row>
    <row r="9764" spans="51:75" x14ac:dyDescent="0.3">
      <c r="AY9764" s="12" t="e">
        <f>VLOOKUP(C9764,#REF!, 2,FALSE)</f>
        <v>#REF!</v>
      </c>
      <c r="BM9764" s="5" t="s">
        <v>15248</v>
      </c>
      <c r="BN9764" s="5" t="s">
        <v>3210</v>
      </c>
      <c r="BO9764" s="5" t="s">
        <v>15249</v>
      </c>
      <c r="BU9764" s="5" t="s">
        <v>15248</v>
      </c>
      <c r="BV9764" s="5" t="s">
        <v>3210</v>
      </c>
      <c r="BW9764" s="5" t="s">
        <v>15249</v>
      </c>
    </row>
    <row r="9765" spans="51:75" x14ac:dyDescent="0.3">
      <c r="AY9765" s="12" t="e">
        <f>VLOOKUP(C9765,#REF!, 2,FALSE)</f>
        <v>#REF!</v>
      </c>
      <c r="BM9765" s="5" t="s">
        <v>2662</v>
      </c>
      <c r="BN9765" s="5" t="s">
        <v>3210</v>
      </c>
      <c r="BO9765" s="5" t="s">
        <v>2056</v>
      </c>
      <c r="BU9765" s="5" t="s">
        <v>2662</v>
      </c>
      <c r="BV9765" s="5" t="s">
        <v>3210</v>
      </c>
      <c r="BW9765" s="5" t="s">
        <v>2056</v>
      </c>
    </row>
    <row r="9766" spans="51:75" x14ac:dyDescent="0.3">
      <c r="AY9766" s="12" t="e">
        <f>VLOOKUP(C9766,#REF!, 2,FALSE)</f>
        <v>#REF!</v>
      </c>
      <c r="BM9766" s="5" t="s">
        <v>15250</v>
      </c>
      <c r="BN9766" s="5" t="s">
        <v>3050</v>
      </c>
      <c r="BO9766" s="5" t="s">
        <v>2599</v>
      </c>
      <c r="BU9766" s="5" t="s">
        <v>15250</v>
      </c>
      <c r="BV9766" s="5" t="s">
        <v>3050</v>
      </c>
      <c r="BW9766" s="5" t="s">
        <v>2599</v>
      </c>
    </row>
    <row r="9767" spans="51:75" x14ac:dyDescent="0.3">
      <c r="AY9767" s="12" t="e">
        <f>VLOOKUP(C9767,#REF!, 2,FALSE)</f>
        <v>#REF!</v>
      </c>
      <c r="BM9767" s="5" t="s">
        <v>15251</v>
      </c>
      <c r="BN9767" s="5" t="s">
        <v>2982</v>
      </c>
      <c r="BO9767" s="5" t="s">
        <v>9540</v>
      </c>
      <c r="BU9767" s="5" t="s">
        <v>15251</v>
      </c>
      <c r="BV9767" s="5" t="s">
        <v>2982</v>
      </c>
      <c r="BW9767" s="5" t="s">
        <v>9540</v>
      </c>
    </row>
    <row r="9768" spans="51:75" x14ac:dyDescent="0.3">
      <c r="AY9768" s="12" t="e">
        <f>VLOOKUP(C9768,#REF!, 2,FALSE)</f>
        <v>#REF!</v>
      </c>
      <c r="BM9768" s="5" t="s">
        <v>15252</v>
      </c>
      <c r="BN9768" s="5" t="s">
        <v>1272</v>
      </c>
      <c r="BO9768" s="5" t="s">
        <v>6778</v>
      </c>
      <c r="BU9768" s="5" t="s">
        <v>15252</v>
      </c>
      <c r="BV9768" s="5" t="s">
        <v>1272</v>
      </c>
      <c r="BW9768" s="5" t="s">
        <v>6778</v>
      </c>
    </row>
    <row r="9769" spans="51:75" x14ac:dyDescent="0.3">
      <c r="AY9769" s="12" t="e">
        <f>VLOOKUP(C9769,#REF!, 2,FALSE)</f>
        <v>#REF!</v>
      </c>
      <c r="BM9769" s="5" t="s">
        <v>15253</v>
      </c>
      <c r="BN9769" s="5" t="s">
        <v>786</v>
      </c>
      <c r="BO9769" s="5" t="s">
        <v>9687</v>
      </c>
      <c r="BU9769" s="5" t="s">
        <v>15253</v>
      </c>
      <c r="BV9769" s="5" t="s">
        <v>786</v>
      </c>
      <c r="BW9769" s="5" t="s">
        <v>9687</v>
      </c>
    </row>
    <row r="9770" spans="51:75" x14ac:dyDescent="0.3">
      <c r="AY9770" s="12" t="e">
        <f>VLOOKUP(C9770,#REF!, 2,FALSE)</f>
        <v>#REF!</v>
      </c>
      <c r="BM9770" s="5" t="s">
        <v>15254</v>
      </c>
      <c r="BN9770" s="5" t="s">
        <v>640</v>
      </c>
      <c r="BO9770" s="5" t="s">
        <v>1750</v>
      </c>
      <c r="BU9770" s="5" t="s">
        <v>15254</v>
      </c>
      <c r="BV9770" s="5" t="s">
        <v>640</v>
      </c>
      <c r="BW9770" s="5" t="s">
        <v>1750</v>
      </c>
    </row>
    <row r="9771" spans="51:75" x14ac:dyDescent="0.3">
      <c r="AY9771" s="12" t="e">
        <f>VLOOKUP(C9771,#REF!, 2,FALSE)</f>
        <v>#REF!</v>
      </c>
      <c r="BM9771" s="5" t="s">
        <v>15255</v>
      </c>
      <c r="BN9771" s="5" t="s">
        <v>640</v>
      </c>
      <c r="BO9771" s="5" t="s">
        <v>2750</v>
      </c>
      <c r="BU9771" s="5" t="s">
        <v>15255</v>
      </c>
      <c r="BV9771" s="5" t="s">
        <v>640</v>
      </c>
      <c r="BW9771" s="5" t="s">
        <v>2750</v>
      </c>
    </row>
    <row r="9772" spans="51:75" x14ac:dyDescent="0.3">
      <c r="AY9772" s="12" t="e">
        <f>VLOOKUP(C9772,#REF!, 2,FALSE)</f>
        <v>#REF!</v>
      </c>
      <c r="BM9772" s="5" t="s">
        <v>15256</v>
      </c>
      <c r="BN9772" s="5" t="s">
        <v>670</v>
      </c>
      <c r="BO9772" s="5" t="s">
        <v>6398</v>
      </c>
      <c r="BU9772" s="5" t="s">
        <v>15256</v>
      </c>
      <c r="BV9772" s="5" t="s">
        <v>670</v>
      </c>
      <c r="BW9772" s="5" t="s">
        <v>6398</v>
      </c>
    </row>
    <row r="9773" spans="51:75" x14ac:dyDescent="0.3">
      <c r="AY9773" s="12" t="e">
        <f>VLOOKUP(C9773,#REF!, 2,FALSE)</f>
        <v>#REF!</v>
      </c>
      <c r="BM9773" s="5" t="s">
        <v>15257</v>
      </c>
      <c r="BN9773" s="5" t="s">
        <v>670</v>
      </c>
      <c r="BO9773" s="5" t="s">
        <v>15258</v>
      </c>
      <c r="BU9773" s="5" t="s">
        <v>15257</v>
      </c>
      <c r="BV9773" s="5" t="s">
        <v>670</v>
      </c>
      <c r="BW9773" s="5" t="s">
        <v>15258</v>
      </c>
    </row>
    <row r="9774" spans="51:75" x14ac:dyDescent="0.3">
      <c r="AY9774" s="12" t="e">
        <f>VLOOKUP(C9774,#REF!, 2,FALSE)</f>
        <v>#REF!</v>
      </c>
      <c r="BM9774" s="5" t="s">
        <v>15259</v>
      </c>
      <c r="BN9774" s="5" t="s">
        <v>3050</v>
      </c>
      <c r="BO9774" s="5" t="s">
        <v>3848</v>
      </c>
      <c r="BU9774" s="5" t="s">
        <v>15259</v>
      </c>
      <c r="BV9774" s="5" t="s">
        <v>3050</v>
      </c>
      <c r="BW9774" s="5" t="s">
        <v>3848</v>
      </c>
    </row>
    <row r="9775" spans="51:75" x14ac:dyDescent="0.3">
      <c r="AY9775" s="12" t="e">
        <f>VLOOKUP(C9775,#REF!, 2,FALSE)</f>
        <v>#REF!</v>
      </c>
      <c r="BM9775" s="5" t="s">
        <v>15260</v>
      </c>
      <c r="BN9775" s="5" t="s">
        <v>1345</v>
      </c>
      <c r="BO9775" s="5" t="s">
        <v>1748</v>
      </c>
      <c r="BU9775" s="5" t="s">
        <v>15260</v>
      </c>
      <c r="BV9775" s="5" t="s">
        <v>1345</v>
      </c>
      <c r="BW9775" s="5" t="s">
        <v>1748</v>
      </c>
    </row>
    <row r="9776" spans="51:75" x14ac:dyDescent="0.3">
      <c r="AY9776" s="12" t="e">
        <f>VLOOKUP(C9776,#REF!, 2,FALSE)</f>
        <v>#REF!</v>
      </c>
      <c r="BM9776" s="5" t="s">
        <v>2663</v>
      </c>
      <c r="BN9776" s="5" t="s">
        <v>3210</v>
      </c>
      <c r="BO9776" s="5" t="s">
        <v>8592</v>
      </c>
      <c r="BU9776" s="5" t="s">
        <v>2663</v>
      </c>
      <c r="BV9776" s="5" t="s">
        <v>3210</v>
      </c>
      <c r="BW9776" s="5" t="s">
        <v>8592</v>
      </c>
    </row>
    <row r="9777" spans="51:75" x14ac:dyDescent="0.3">
      <c r="AY9777" s="12" t="e">
        <f>VLOOKUP(C9777,#REF!, 2,FALSE)</f>
        <v>#REF!</v>
      </c>
      <c r="BM9777" s="5" t="s">
        <v>15261</v>
      </c>
      <c r="BN9777" s="5" t="s">
        <v>1345</v>
      </c>
      <c r="BO9777" s="5" t="s">
        <v>7659</v>
      </c>
      <c r="BU9777" s="5" t="s">
        <v>15261</v>
      </c>
      <c r="BV9777" s="5" t="s">
        <v>1345</v>
      </c>
      <c r="BW9777" s="5" t="s">
        <v>7659</v>
      </c>
    </row>
    <row r="9778" spans="51:75" x14ac:dyDescent="0.3">
      <c r="AY9778" s="12" t="e">
        <f>VLOOKUP(C9778,#REF!, 2,FALSE)</f>
        <v>#REF!</v>
      </c>
      <c r="BM9778" s="5" t="s">
        <v>2664</v>
      </c>
      <c r="BN9778" s="5" t="s">
        <v>3050</v>
      </c>
      <c r="BO9778" s="5" t="s">
        <v>5159</v>
      </c>
      <c r="BU9778" s="5" t="s">
        <v>2664</v>
      </c>
      <c r="BV9778" s="5" t="s">
        <v>3050</v>
      </c>
      <c r="BW9778" s="5" t="s">
        <v>5159</v>
      </c>
    </row>
    <row r="9779" spans="51:75" x14ac:dyDescent="0.3">
      <c r="AY9779" s="12" t="e">
        <f>VLOOKUP(C9779,#REF!, 2,FALSE)</f>
        <v>#REF!</v>
      </c>
      <c r="BM9779" s="5" t="s">
        <v>15262</v>
      </c>
      <c r="BN9779" s="5" t="s">
        <v>783</v>
      </c>
      <c r="BO9779" s="5" t="s">
        <v>15263</v>
      </c>
      <c r="BU9779" s="5" t="s">
        <v>15262</v>
      </c>
      <c r="BV9779" s="5" t="s">
        <v>783</v>
      </c>
      <c r="BW9779" s="5" t="s">
        <v>15263</v>
      </c>
    </row>
    <row r="9780" spans="51:75" x14ac:dyDescent="0.3">
      <c r="AY9780" s="12" t="e">
        <f>VLOOKUP(C9780,#REF!, 2,FALSE)</f>
        <v>#REF!</v>
      </c>
      <c r="BM9780" s="5" t="s">
        <v>2665</v>
      </c>
      <c r="BN9780" s="5" t="s">
        <v>3210</v>
      </c>
      <c r="BO9780" s="5" t="s">
        <v>5808</v>
      </c>
      <c r="BU9780" s="5" t="s">
        <v>2665</v>
      </c>
      <c r="BV9780" s="5" t="s">
        <v>3210</v>
      </c>
      <c r="BW9780" s="5" t="s">
        <v>5808</v>
      </c>
    </row>
    <row r="9781" spans="51:75" x14ac:dyDescent="0.3">
      <c r="AY9781" s="12" t="e">
        <f>VLOOKUP(C9781,#REF!, 2,FALSE)</f>
        <v>#REF!</v>
      </c>
      <c r="BM9781" s="5" t="s">
        <v>15264</v>
      </c>
      <c r="BN9781" s="5" t="s">
        <v>672</v>
      </c>
      <c r="BO9781" s="5" t="s">
        <v>3423</v>
      </c>
      <c r="BU9781" s="5" t="s">
        <v>15264</v>
      </c>
      <c r="BV9781" s="5" t="s">
        <v>672</v>
      </c>
      <c r="BW9781" s="5" t="s">
        <v>3423</v>
      </c>
    </row>
    <row r="9782" spans="51:75" x14ac:dyDescent="0.3">
      <c r="AY9782" s="12" t="e">
        <f>VLOOKUP(C9782,#REF!, 2,FALSE)</f>
        <v>#REF!</v>
      </c>
      <c r="BM9782" s="5" t="s">
        <v>15265</v>
      </c>
      <c r="BN9782" s="5" t="s">
        <v>1272</v>
      </c>
      <c r="BO9782" s="5" t="s">
        <v>10796</v>
      </c>
      <c r="BU9782" s="5" t="s">
        <v>15265</v>
      </c>
      <c r="BV9782" s="5" t="s">
        <v>1272</v>
      </c>
      <c r="BW9782" s="5" t="s">
        <v>10796</v>
      </c>
    </row>
    <row r="9783" spans="51:75" x14ac:dyDescent="0.3">
      <c r="AY9783" s="12" t="e">
        <f>VLOOKUP(C9783,#REF!, 2,FALSE)</f>
        <v>#REF!</v>
      </c>
      <c r="BM9783" s="5" t="s">
        <v>15266</v>
      </c>
      <c r="BN9783" s="5" t="s">
        <v>2982</v>
      </c>
      <c r="BO9783" s="5" t="s">
        <v>2502</v>
      </c>
      <c r="BU9783" s="5" t="s">
        <v>15266</v>
      </c>
      <c r="BV9783" s="5" t="s">
        <v>2982</v>
      </c>
      <c r="BW9783" s="5" t="s">
        <v>2502</v>
      </c>
    </row>
    <row r="9784" spans="51:75" x14ac:dyDescent="0.3">
      <c r="AY9784" s="12" t="e">
        <f>VLOOKUP(C9784,#REF!, 2,FALSE)</f>
        <v>#REF!</v>
      </c>
      <c r="BM9784" s="5" t="s">
        <v>15267</v>
      </c>
      <c r="BN9784" s="5" t="s">
        <v>1345</v>
      </c>
      <c r="BO9784" s="5" t="s">
        <v>3722</v>
      </c>
      <c r="BU9784" s="5" t="s">
        <v>15267</v>
      </c>
      <c r="BV9784" s="5" t="s">
        <v>1345</v>
      </c>
      <c r="BW9784" s="5" t="s">
        <v>3722</v>
      </c>
    </row>
    <row r="9785" spans="51:75" x14ac:dyDescent="0.3">
      <c r="AY9785" s="12" t="e">
        <f>VLOOKUP(C9785,#REF!, 2,FALSE)</f>
        <v>#REF!</v>
      </c>
      <c r="BM9785" s="5" t="s">
        <v>15268</v>
      </c>
      <c r="BN9785" s="5" t="s">
        <v>2986</v>
      </c>
      <c r="BO9785" s="5" t="s">
        <v>2095</v>
      </c>
      <c r="BU9785" s="5" t="s">
        <v>15268</v>
      </c>
      <c r="BV9785" s="5" t="s">
        <v>2986</v>
      </c>
      <c r="BW9785" s="5" t="s">
        <v>2095</v>
      </c>
    </row>
    <row r="9786" spans="51:75" x14ac:dyDescent="0.3">
      <c r="AY9786" s="12" t="e">
        <f>VLOOKUP(C9786,#REF!, 2,FALSE)</f>
        <v>#REF!</v>
      </c>
      <c r="BM9786" s="5" t="s">
        <v>15269</v>
      </c>
      <c r="BN9786" s="5" t="s">
        <v>2986</v>
      </c>
      <c r="BO9786" s="5" t="s">
        <v>2986</v>
      </c>
      <c r="BU9786" s="5" t="s">
        <v>15269</v>
      </c>
      <c r="BV9786" s="5" t="s">
        <v>2986</v>
      </c>
      <c r="BW9786" s="5" t="s">
        <v>2986</v>
      </c>
    </row>
    <row r="9787" spans="51:75" x14ac:dyDescent="0.3">
      <c r="AY9787" s="12" t="e">
        <f>VLOOKUP(C9787,#REF!, 2,FALSE)</f>
        <v>#REF!</v>
      </c>
      <c r="BM9787" s="5" t="s">
        <v>15270</v>
      </c>
      <c r="BN9787" s="5" t="s">
        <v>1272</v>
      </c>
      <c r="BO9787" s="5" t="s">
        <v>1599</v>
      </c>
      <c r="BU9787" s="5" t="s">
        <v>15270</v>
      </c>
      <c r="BV9787" s="5" t="s">
        <v>1272</v>
      </c>
      <c r="BW9787" s="5" t="s">
        <v>1599</v>
      </c>
    </row>
    <row r="9788" spans="51:75" x14ac:dyDescent="0.3">
      <c r="AY9788" s="12" t="e">
        <f>VLOOKUP(C9788,#REF!, 2,FALSE)</f>
        <v>#REF!</v>
      </c>
      <c r="BM9788" s="5" t="s">
        <v>15271</v>
      </c>
      <c r="BN9788" s="5" t="s">
        <v>1345</v>
      </c>
      <c r="BO9788" s="5" t="s">
        <v>7515</v>
      </c>
      <c r="BU9788" s="5" t="s">
        <v>15271</v>
      </c>
      <c r="BV9788" s="5" t="s">
        <v>1345</v>
      </c>
      <c r="BW9788" s="5" t="s">
        <v>7515</v>
      </c>
    </row>
    <row r="9789" spans="51:75" x14ac:dyDescent="0.3">
      <c r="AY9789" s="12" t="e">
        <f>VLOOKUP(C9789,#REF!, 2,FALSE)</f>
        <v>#REF!</v>
      </c>
      <c r="BM9789" s="5" t="s">
        <v>15272</v>
      </c>
      <c r="BN9789" s="5" t="s">
        <v>931</v>
      </c>
      <c r="BO9789" s="5" t="s">
        <v>15273</v>
      </c>
      <c r="BU9789" s="5" t="s">
        <v>15272</v>
      </c>
      <c r="BV9789" s="5" t="s">
        <v>931</v>
      </c>
      <c r="BW9789" s="5" t="s">
        <v>15273</v>
      </c>
    </row>
    <row r="9790" spans="51:75" x14ac:dyDescent="0.3">
      <c r="AY9790" s="12" t="e">
        <f>VLOOKUP(C9790,#REF!, 2,FALSE)</f>
        <v>#REF!</v>
      </c>
      <c r="BM9790" s="5" t="s">
        <v>15274</v>
      </c>
      <c r="BN9790" s="5" t="s">
        <v>1345</v>
      </c>
      <c r="BO9790" s="5" t="s">
        <v>7568</v>
      </c>
      <c r="BU9790" s="5" t="s">
        <v>15274</v>
      </c>
      <c r="BV9790" s="5" t="s">
        <v>1345</v>
      </c>
      <c r="BW9790" s="5" t="s">
        <v>7568</v>
      </c>
    </row>
    <row r="9791" spans="51:75" x14ac:dyDescent="0.3">
      <c r="AY9791" s="12" t="e">
        <f>VLOOKUP(C9791,#REF!, 2,FALSE)</f>
        <v>#REF!</v>
      </c>
      <c r="BM9791" s="5" t="s">
        <v>15275</v>
      </c>
      <c r="BN9791" s="5" t="s">
        <v>1345</v>
      </c>
      <c r="BO9791" s="5" t="s">
        <v>7136</v>
      </c>
      <c r="BU9791" s="5" t="s">
        <v>15275</v>
      </c>
      <c r="BV9791" s="5" t="s">
        <v>1345</v>
      </c>
      <c r="BW9791" s="5" t="s">
        <v>7136</v>
      </c>
    </row>
    <row r="9792" spans="51:75" x14ac:dyDescent="0.3">
      <c r="AY9792" s="12" t="e">
        <f>VLOOKUP(C9792,#REF!, 2,FALSE)</f>
        <v>#REF!</v>
      </c>
      <c r="BM9792" s="5" t="s">
        <v>2666</v>
      </c>
      <c r="BN9792" s="5" t="s">
        <v>3210</v>
      </c>
      <c r="BO9792" s="5" t="s">
        <v>15276</v>
      </c>
      <c r="BU9792" s="5" t="s">
        <v>2666</v>
      </c>
      <c r="BV9792" s="5" t="s">
        <v>3210</v>
      </c>
      <c r="BW9792" s="5" t="s">
        <v>15276</v>
      </c>
    </row>
    <row r="9793" spans="51:75" x14ac:dyDescent="0.3">
      <c r="AY9793" s="12" t="e">
        <f>VLOOKUP(C9793,#REF!, 2,FALSE)</f>
        <v>#REF!</v>
      </c>
      <c r="BM9793" s="5" t="s">
        <v>2667</v>
      </c>
      <c r="BN9793" s="5" t="s">
        <v>3210</v>
      </c>
      <c r="BO9793" s="5" t="s">
        <v>15276</v>
      </c>
      <c r="BU9793" s="5" t="s">
        <v>2667</v>
      </c>
      <c r="BV9793" s="5" t="s">
        <v>3210</v>
      </c>
      <c r="BW9793" s="5" t="s">
        <v>15276</v>
      </c>
    </row>
    <row r="9794" spans="51:75" x14ac:dyDescent="0.3">
      <c r="AY9794" s="12" t="e">
        <f>VLOOKUP(C9794,#REF!, 2,FALSE)</f>
        <v>#REF!</v>
      </c>
      <c r="BM9794" s="5" t="s">
        <v>15277</v>
      </c>
      <c r="BN9794" s="5" t="s">
        <v>3050</v>
      </c>
      <c r="BO9794" s="5" t="s">
        <v>937</v>
      </c>
      <c r="BU9794" s="5" t="s">
        <v>15277</v>
      </c>
      <c r="BV9794" s="5" t="s">
        <v>3050</v>
      </c>
      <c r="BW9794" s="5" t="s">
        <v>937</v>
      </c>
    </row>
    <row r="9795" spans="51:75" x14ac:dyDescent="0.3">
      <c r="AY9795" s="12" t="e">
        <f>VLOOKUP(C9795,#REF!, 2,FALSE)</f>
        <v>#REF!</v>
      </c>
      <c r="BM9795" s="5" t="s">
        <v>15278</v>
      </c>
      <c r="BN9795" s="5" t="s">
        <v>669</v>
      </c>
      <c r="BO9795" s="5" t="s">
        <v>2986</v>
      </c>
      <c r="BU9795" s="5" t="s">
        <v>15278</v>
      </c>
      <c r="BV9795" s="5" t="s">
        <v>669</v>
      </c>
      <c r="BW9795" s="5" t="s">
        <v>2986</v>
      </c>
    </row>
    <row r="9796" spans="51:75" x14ac:dyDescent="0.3">
      <c r="AY9796" s="12" t="e">
        <f>VLOOKUP(C9796,#REF!, 2,FALSE)</f>
        <v>#REF!</v>
      </c>
      <c r="BM9796" s="5" t="s">
        <v>15279</v>
      </c>
      <c r="BN9796" s="5" t="s">
        <v>783</v>
      </c>
      <c r="BO9796" s="5" t="s">
        <v>2986</v>
      </c>
      <c r="BU9796" s="5" t="s">
        <v>15279</v>
      </c>
      <c r="BV9796" s="5" t="s">
        <v>783</v>
      </c>
      <c r="BW9796" s="5" t="s">
        <v>2986</v>
      </c>
    </row>
    <row r="9797" spans="51:75" x14ac:dyDescent="0.3">
      <c r="AY9797" s="12" t="e">
        <f>VLOOKUP(C9797,#REF!, 2,FALSE)</f>
        <v>#REF!</v>
      </c>
      <c r="BM9797" s="5" t="s">
        <v>15280</v>
      </c>
      <c r="BN9797" s="5" t="s">
        <v>706</v>
      </c>
      <c r="BO9797" s="5" t="s">
        <v>8869</v>
      </c>
      <c r="BU9797" s="5" t="s">
        <v>15280</v>
      </c>
      <c r="BV9797" s="5" t="s">
        <v>706</v>
      </c>
      <c r="BW9797" s="5" t="s">
        <v>8869</v>
      </c>
    </row>
    <row r="9798" spans="51:75" x14ac:dyDescent="0.3">
      <c r="AY9798" s="12" t="e">
        <f>VLOOKUP(C9798,#REF!, 2,FALSE)</f>
        <v>#REF!</v>
      </c>
      <c r="BM9798" s="5" t="s">
        <v>2668</v>
      </c>
      <c r="BN9798" s="5" t="s">
        <v>3050</v>
      </c>
      <c r="BO9798" s="5" t="s">
        <v>2986</v>
      </c>
      <c r="BU9798" s="5" t="s">
        <v>2668</v>
      </c>
      <c r="BV9798" s="5" t="s">
        <v>3050</v>
      </c>
      <c r="BW9798" s="5" t="s">
        <v>2986</v>
      </c>
    </row>
    <row r="9799" spans="51:75" x14ac:dyDescent="0.3">
      <c r="AY9799" s="12" t="e">
        <f>VLOOKUP(C9799,#REF!, 2,FALSE)</f>
        <v>#REF!</v>
      </c>
      <c r="BM9799" s="5" t="s">
        <v>15281</v>
      </c>
      <c r="BN9799" s="5" t="s">
        <v>739</v>
      </c>
      <c r="BO9799" s="5" t="s">
        <v>2986</v>
      </c>
      <c r="BU9799" s="5" t="s">
        <v>15281</v>
      </c>
      <c r="BV9799" s="5" t="s">
        <v>739</v>
      </c>
      <c r="BW9799" s="5" t="s">
        <v>2986</v>
      </c>
    </row>
    <row r="9800" spans="51:75" x14ac:dyDescent="0.3">
      <c r="AY9800" s="12" t="e">
        <f>VLOOKUP(C9800,#REF!, 2,FALSE)</f>
        <v>#REF!</v>
      </c>
      <c r="BM9800" s="5" t="s">
        <v>370</v>
      </c>
      <c r="BN9800" s="5" t="s">
        <v>706</v>
      </c>
      <c r="BO9800" s="5" t="s">
        <v>2986</v>
      </c>
      <c r="BU9800" s="5" t="s">
        <v>370</v>
      </c>
      <c r="BV9800" s="5" t="s">
        <v>706</v>
      </c>
      <c r="BW9800" s="5" t="s">
        <v>2986</v>
      </c>
    </row>
    <row r="9801" spans="51:75" x14ac:dyDescent="0.3">
      <c r="AY9801" s="12" t="e">
        <f>VLOOKUP(C9801,#REF!, 2,FALSE)</f>
        <v>#REF!</v>
      </c>
      <c r="BM9801" s="5" t="s">
        <v>15282</v>
      </c>
      <c r="BN9801" s="5" t="s">
        <v>931</v>
      </c>
      <c r="BO9801" s="5" t="s">
        <v>2986</v>
      </c>
      <c r="BU9801" s="5" t="s">
        <v>15282</v>
      </c>
      <c r="BV9801" s="5" t="s">
        <v>931</v>
      </c>
      <c r="BW9801" s="5" t="s">
        <v>2986</v>
      </c>
    </row>
    <row r="9802" spans="51:75" x14ac:dyDescent="0.3">
      <c r="AY9802" s="12" t="e">
        <f>VLOOKUP(C9802,#REF!, 2,FALSE)</f>
        <v>#REF!</v>
      </c>
      <c r="BM9802" s="5" t="s">
        <v>15284</v>
      </c>
      <c r="BN9802" s="5" t="s">
        <v>3050</v>
      </c>
      <c r="BO9802" s="5" t="s">
        <v>2986</v>
      </c>
      <c r="BU9802" s="5" t="s">
        <v>15284</v>
      </c>
      <c r="BV9802" s="5" t="s">
        <v>3050</v>
      </c>
      <c r="BW9802" s="5" t="s">
        <v>2986</v>
      </c>
    </row>
    <row r="9803" spans="51:75" x14ac:dyDescent="0.3">
      <c r="AY9803" s="12" t="e">
        <f>VLOOKUP(C9803,#REF!, 2,FALSE)</f>
        <v>#REF!</v>
      </c>
      <c r="BM9803" s="5" t="s">
        <v>15285</v>
      </c>
      <c r="BN9803" s="5" t="s">
        <v>3092</v>
      </c>
      <c r="BO9803" s="5" t="s">
        <v>2986</v>
      </c>
      <c r="BU9803" s="5" t="s">
        <v>15285</v>
      </c>
      <c r="BV9803" s="5" t="s">
        <v>3092</v>
      </c>
      <c r="BW9803" s="5" t="s">
        <v>2986</v>
      </c>
    </row>
    <row r="9804" spans="51:75" x14ac:dyDescent="0.3">
      <c r="AY9804" s="12" t="e">
        <f>VLOOKUP(C9804,#REF!, 2,FALSE)</f>
        <v>#REF!</v>
      </c>
      <c r="BM9804" s="5" t="s">
        <v>15286</v>
      </c>
      <c r="BN9804" s="5" t="s">
        <v>786</v>
      </c>
      <c r="BO9804" s="5" t="s">
        <v>2986</v>
      </c>
      <c r="BU9804" s="5" t="s">
        <v>15286</v>
      </c>
      <c r="BV9804" s="5" t="s">
        <v>786</v>
      </c>
      <c r="BW9804" s="5" t="s">
        <v>2986</v>
      </c>
    </row>
    <row r="9805" spans="51:75" x14ac:dyDescent="0.3">
      <c r="AY9805" s="12" t="e">
        <f>VLOOKUP(C9805,#REF!, 2,FALSE)</f>
        <v>#REF!</v>
      </c>
      <c r="BM9805" s="5" t="s">
        <v>15287</v>
      </c>
      <c r="BN9805" s="5" t="s">
        <v>623</v>
      </c>
      <c r="BO9805" s="5" t="s">
        <v>2986</v>
      </c>
      <c r="BU9805" s="5" t="s">
        <v>15287</v>
      </c>
      <c r="BV9805" s="5" t="s">
        <v>623</v>
      </c>
      <c r="BW9805" s="5" t="s">
        <v>2986</v>
      </c>
    </row>
    <row r="9806" spans="51:75" x14ac:dyDescent="0.3">
      <c r="AY9806" s="12" t="e">
        <f>VLOOKUP(C9806,#REF!, 2,FALSE)</f>
        <v>#REF!</v>
      </c>
      <c r="BM9806" s="5" t="s">
        <v>15288</v>
      </c>
      <c r="BN9806" s="5" t="s">
        <v>3050</v>
      </c>
      <c r="BO9806" s="5" t="s">
        <v>2986</v>
      </c>
      <c r="BU9806" s="5" t="s">
        <v>15288</v>
      </c>
      <c r="BV9806" s="5" t="s">
        <v>3050</v>
      </c>
      <c r="BW9806" s="5" t="s">
        <v>2986</v>
      </c>
    </row>
    <row r="9807" spans="51:75" x14ac:dyDescent="0.3">
      <c r="AY9807" s="12" t="e">
        <f>VLOOKUP(C9807,#REF!, 2,FALSE)</f>
        <v>#REF!</v>
      </c>
      <c r="BM9807" s="5" t="s">
        <v>15289</v>
      </c>
      <c r="BN9807" s="5" t="s">
        <v>790</v>
      </c>
      <c r="BO9807" s="5" t="s">
        <v>8995</v>
      </c>
      <c r="BU9807" s="5" t="s">
        <v>15289</v>
      </c>
      <c r="BV9807" s="5" t="s">
        <v>790</v>
      </c>
      <c r="BW9807" s="5" t="s">
        <v>8995</v>
      </c>
    </row>
    <row r="9808" spans="51:75" x14ac:dyDescent="0.3">
      <c r="AY9808" s="12" t="e">
        <f>VLOOKUP(C9808,#REF!, 2,FALSE)</f>
        <v>#REF!</v>
      </c>
      <c r="BM9808" s="5" t="s">
        <v>15290</v>
      </c>
      <c r="BN9808" s="5" t="s">
        <v>3050</v>
      </c>
      <c r="BO9808" s="5" t="s">
        <v>2986</v>
      </c>
      <c r="BU9808" s="5" t="s">
        <v>15290</v>
      </c>
      <c r="BV9808" s="5" t="s">
        <v>3050</v>
      </c>
      <c r="BW9808" s="5" t="s">
        <v>2986</v>
      </c>
    </row>
    <row r="9809" spans="51:75" x14ac:dyDescent="0.3">
      <c r="AY9809" s="12" t="e">
        <f>VLOOKUP(C9809,#REF!, 2,FALSE)</f>
        <v>#REF!</v>
      </c>
      <c r="BM9809" s="5" t="s">
        <v>15292</v>
      </c>
      <c r="BN9809" s="5" t="s">
        <v>1270</v>
      </c>
      <c r="BO9809" s="5" t="s">
        <v>2986</v>
      </c>
      <c r="BU9809" s="5" t="s">
        <v>15292</v>
      </c>
      <c r="BV9809" s="5" t="s">
        <v>1270</v>
      </c>
      <c r="BW9809" s="5" t="s">
        <v>2986</v>
      </c>
    </row>
    <row r="9810" spans="51:75" x14ac:dyDescent="0.3">
      <c r="AY9810" s="12" t="e">
        <f>VLOOKUP(C9810,#REF!, 2,FALSE)</f>
        <v>#REF!</v>
      </c>
      <c r="BM9810" s="5" t="s">
        <v>15293</v>
      </c>
      <c r="BN9810" s="5" t="s">
        <v>855</v>
      </c>
      <c r="BO9810" s="5" t="s">
        <v>7645</v>
      </c>
      <c r="BU9810" s="5" t="s">
        <v>15293</v>
      </c>
      <c r="BV9810" s="5" t="s">
        <v>855</v>
      </c>
      <c r="BW9810" s="5" t="s">
        <v>7645</v>
      </c>
    </row>
    <row r="9811" spans="51:75" x14ac:dyDescent="0.3">
      <c r="AY9811" s="12" t="e">
        <f>VLOOKUP(C9811,#REF!, 2,FALSE)</f>
        <v>#REF!</v>
      </c>
      <c r="BM9811" s="5" t="s">
        <v>15294</v>
      </c>
      <c r="BN9811" s="5" t="s">
        <v>3092</v>
      </c>
      <c r="BO9811" s="5" t="s">
        <v>15295</v>
      </c>
      <c r="BU9811" s="5" t="s">
        <v>15294</v>
      </c>
      <c r="BV9811" s="5" t="s">
        <v>3092</v>
      </c>
      <c r="BW9811" s="5" t="s">
        <v>15295</v>
      </c>
    </row>
    <row r="9812" spans="51:75" x14ac:dyDescent="0.3">
      <c r="AY9812" s="12" t="e">
        <f>VLOOKUP(C9812,#REF!, 2,FALSE)</f>
        <v>#REF!</v>
      </c>
      <c r="BM9812" s="5" t="s">
        <v>15296</v>
      </c>
      <c r="BN9812" s="5" t="s">
        <v>3261</v>
      </c>
      <c r="BO9812" s="5" t="s">
        <v>1599</v>
      </c>
      <c r="BU9812" s="5" t="s">
        <v>15296</v>
      </c>
      <c r="BV9812" s="5" t="s">
        <v>3261</v>
      </c>
      <c r="BW9812" s="5" t="s">
        <v>1599</v>
      </c>
    </row>
    <row r="9813" spans="51:75" x14ac:dyDescent="0.3">
      <c r="AY9813" s="12" t="e">
        <f>VLOOKUP(C9813,#REF!, 2,FALSE)</f>
        <v>#REF!</v>
      </c>
      <c r="BM9813" s="5" t="s">
        <v>2669</v>
      </c>
      <c r="BN9813" s="5" t="s">
        <v>2982</v>
      </c>
      <c r="BO9813" s="5" t="s">
        <v>1493</v>
      </c>
      <c r="BU9813" s="5" t="s">
        <v>2669</v>
      </c>
      <c r="BV9813" s="5" t="s">
        <v>2982</v>
      </c>
      <c r="BW9813" s="5" t="s">
        <v>1493</v>
      </c>
    </row>
    <row r="9814" spans="51:75" x14ac:dyDescent="0.3">
      <c r="AY9814" s="12" t="e">
        <f>VLOOKUP(C9814,#REF!, 2,FALSE)</f>
        <v>#REF!</v>
      </c>
      <c r="BM9814" s="5" t="s">
        <v>15297</v>
      </c>
      <c r="BN9814" s="5" t="s">
        <v>1345</v>
      </c>
      <c r="BO9814" s="5" t="s">
        <v>2986</v>
      </c>
      <c r="BU9814" s="5" t="s">
        <v>15297</v>
      </c>
      <c r="BV9814" s="5" t="s">
        <v>1345</v>
      </c>
      <c r="BW9814" s="5" t="s">
        <v>2986</v>
      </c>
    </row>
    <row r="9815" spans="51:75" x14ac:dyDescent="0.3">
      <c r="AY9815" s="12" t="e">
        <f>VLOOKUP(C9815,#REF!, 2,FALSE)</f>
        <v>#REF!</v>
      </c>
      <c r="BM9815" s="5" t="s">
        <v>15298</v>
      </c>
      <c r="BN9815" s="5" t="s">
        <v>774</v>
      </c>
      <c r="BO9815" s="5" t="s">
        <v>8737</v>
      </c>
      <c r="BU9815" s="5" t="s">
        <v>15298</v>
      </c>
      <c r="BV9815" s="5" t="s">
        <v>774</v>
      </c>
      <c r="BW9815" s="5" t="s">
        <v>8737</v>
      </c>
    </row>
    <row r="9816" spans="51:75" x14ac:dyDescent="0.3">
      <c r="AY9816" s="12" t="e">
        <f>VLOOKUP(C9816,#REF!, 2,FALSE)</f>
        <v>#REF!</v>
      </c>
      <c r="BM9816" s="5" t="s">
        <v>2670</v>
      </c>
      <c r="BN9816" s="5" t="s">
        <v>3050</v>
      </c>
      <c r="BO9816" s="5" t="s">
        <v>2986</v>
      </c>
      <c r="BU9816" s="5" t="s">
        <v>2670</v>
      </c>
      <c r="BV9816" s="5" t="s">
        <v>3050</v>
      </c>
      <c r="BW9816" s="5" t="s">
        <v>2986</v>
      </c>
    </row>
    <row r="9817" spans="51:75" x14ac:dyDescent="0.3">
      <c r="AY9817" s="12" t="e">
        <f>VLOOKUP(C9817,#REF!, 2,FALSE)</f>
        <v>#REF!</v>
      </c>
      <c r="BM9817" s="5" t="s">
        <v>15299</v>
      </c>
      <c r="BN9817" s="5" t="s">
        <v>1345</v>
      </c>
      <c r="BO9817" s="5" t="s">
        <v>2986</v>
      </c>
      <c r="BU9817" s="5" t="s">
        <v>15299</v>
      </c>
      <c r="BV9817" s="5" t="s">
        <v>1345</v>
      </c>
      <c r="BW9817" s="5" t="s">
        <v>2986</v>
      </c>
    </row>
    <row r="9818" spans="51:75" x14ac:dyDescent="0.3">
      <c r="AY9818" s="12" t="e">
        <f>VLOOKUP(C9818,#REF!, 2,FALSE)</f>
        <v>#REF!</v>
      </c>
      <c r="BM9818" s="5" t="s">
        <v>365</v>
      </c>
      <c r="BN9818" s="5" t="s">
        <v>1345</v>
      </c>
      <c r="BO9818" s="5" t="s">
        <v>2986</v>
      </c>
      <c r="BU9818" s="5" t="s">
        <v>365</v>
      </c>
      <c r="BV9818" s="5" t="s">
        <v>1345</v>
      </c>
      <c r="BW9818" s="5" t="s">
        <v>2986</v>
      </c>
    </row>
    <row r="9819" spans="51:75" x14ac:dyDescent="0.3">
      <c r="AY9819" s="12" t="e">
        <f>VLOOKUP(C9819,#REF!, 2,FALSE)</f>
        <v>#REF!</v>
      </c>
      <c r="BM9819" s="5" t="s">
        <v>15300</v>
      </c>
      <c r="BN9819" s="5" t="s">
        <v>3092</v>
      </c>
      <c r="BO9819" s="5" t="s">
        <v>2978</v>
      </c>
      <c r="BU9819" s="5" t="s">
        <v>15300</v>
      </c>
      <c r="BV9819" s="5" t="s">
        <v>3092</v>
      </c>
      <c r="BW9819" s="5" t="s">
        <v>2978</v>
      </c>
    </row>
    <row r="9820" spans="51:75" x14ac:dyDescent="0.3">
      <c r="AY9820" s="12" t="e">
        <f>VLOOKUP(C9820,#REF!, 2,FALSE)</f>
        <v>#REF!</v>
      </c>
      <c r="BM9820" s="5" t="s">
        <v>15301</v>
      </c>
      <c r="BN9820" s="5" t="s">
        <v>621</v>
      </c>
      <c r="BO9820" s="5" t="s">
        <v>2986</v>
      </c>
      <c r="BU9820" s="5" t="s">
        <v>15301</v>
      </c>
      <c r="BV9820" s="5" t="s">
        <v>621</v>
      </c>
      <c r="BW9820" s="5" t="s">
        <v>2986</v>
      </c>
    </row>
    <row r="9821" spans="51:75" x14ac:dyDescent="0.3">
      <c r="AY9821" s="12" t="e">
        <f>VLOOKUP(C9821,#REF!, 2,FALSE)</f>
        <v>#REF!</v>
      </c>
      <c r="BM9821" s="5" t="s">
        <v>15302</v>
      </c>
      <c r="BN9821" s="5" t="s">
        <v>3092</v>
      </c>
      <c r="BO9821" s="5" t="s">
        <v>2889</v>
      </c>
      <c r="BU9821" s="5" t="s">
        <v>15302</v>
      </c>
      <c r="BV9821" s="5" t="s">
        <v>3092</v>
      </c>
      <c r="BW9821" s="5" t="s">
        <v>2889</v>
      </c>
    </row>
    <row r="9822" spans="51:75" x14ac:dyDescent="0.3">
      <c r="AY9822" s="12" t="e">
        <f>VLOOKUP(C9822,#REF!, 2,FALSE)</f>
        <v>#REF!</v>
      </c>
      <c r="BM9822" s="5" t="s">
        <v>15303</v>
      </c>
      <c r="BN9822" s="5" t="s">
        <v>3050</v>
      </c>
      <c r="BO9822" s="5" t="s">
        <v>5424</v>
      </c>
      <c r="BU9822" s="5" t="s">
        <v>15303</v>
      </c>
      <c r="BV9822" s="5" t="s">
        <v>3050</v>
      </c>
      <c r="BW9822" s="5" t="s">
        <v>5424</v>
      </c>
    </row>
    <row r="9823" spans="51:75" x14ac:dyDescent="0.3">
      <c r="AY9823" s="12" t="e">
        <f>VLOOKUP(C9823,#REF!, 2,FALSE)</f>
        <v>#REF!</v>
      </c>
      <c r="BM9823" s="5" t="s">
        <v>15304</v>
      </c>
      <c r="BN9823" s="5" t="s">
        <v>3050</v>
      </c>
      <c r="BO9823" s="5" t="s">
        <v>2263</v>
      </c>
      <c r="BU9823" s="5" t="s">
        <v>15304</v>
      </c>
      <c r="BV9823" s="5" t="s">
        <v>3050</v>
      </c>
      <c r="BW9823" s="5" t="s">
        <v>2263</v>
      </c>
    </row>
    <row r="9824" spans="51:75" x14ac:dyDescent="0.3">
      <c r="AY9824" s="12" t="e">
        <f>VLOOKUP(C9824,#REF!, 2,FALSE)</f>
        <v>#REF!</v>
      </c>
      <c r="BM9824" s="5" t="s">
        <v>15305</v>
      </c>
      <c r="BN9824" s="5" t="s">
        <v>3261</v>
      </c>
      <c r="BO9824" s="5" t="s">
        <v>9470</v>
      </c>
      <c r="BU9824" s="5" t="s">
        <v>15305</v>
      </c>
      <c r="BV9824" s="5" t="s">
        <v>3261</v>
      </c>
      <c r="BW9824" s="5" t="s">
        <v>9470</v>
      </c>
    </row>
    <row r="9825" spans="51:75" x14ac:dyDescent="0.3">
      <c r="AY9825" s="12" t="e">
        <f>VLOOKUP(C9825,#REF!, 2,FALSE)</f>
        <v>#REF!</v>
      </c>
      <c r="BM9825" s="5" t="s">
        <v>15306</v>
      </c>
      <c r="BN9825" s="5" t="s">
        <v>3050</v>
      </c>
      <c r="BO9825" s="5" t="s">
        <v>9470</v>
      </c>
      <c r="BU9825" s="5" t="s">
        <v>15306</v>
      </c>
      <c r="BV9825" s="5" t="s">
        <v>3050</v>
      </c>
      <c r="BW9825" s="5" t="s">
        <v>9470</v>
      </c>
    </row>
    <row r="9826" spans="51:75" x14ac:dyDescent="0.3">
      <c r="AY9826" s="12" t="e">
        <f>VLOOKUP(C9826,#REF!, 2,FALSE)</f>
        <v>#REF!</v>
      </c>
      <c r="BM9826" s="5" t="s">
        <v>15307</v>
      </c>
      <c r="BN9826" s="5" t="s">
        <v>3210</v>
      </c>
      <c r="BO9826" s="5" t="s">
        <v>1280</v>
      </c>
      <c r="BU9826" s="5" t="s">
        <v>15307</v>
      </c>
      <c r="BV9826" s="5" t="s">
        <v>3210</v>
      </c>
      <c r="BW9826" s="5" t="s">
        <v>1280</v>
      </c>
    </row>
    <row r="9827" spans="51:75" x14ac:dyDescent="0.3">
      <c r="AY9827" s="12" t="e">
        <f>VLOOKUP(C9827,#REF!, 2,FALSE)</f>
        <v>#REF!</v>
      </c>
      <c r="BM9827" s="5" t="s">
        <v>15308</v>
      </c>
      <c r="BN9827" s="5" t="s">
        <v>1272</v>
      </c>
      <c r="BO9827" s="5" t="s">
        <v>773</v>
      </c>
      <c r="BU9827" s="5" t="s">
        <v>15308</v>
      </c>
      <c r="BV9827" s="5" t="s">
        <v>1272</v>
      </c>
      <c r="BW9827" s="5" t="s">
        <v>773</v>
      </c>
    </row>
    <row r="9828" spans="51:75" x14ac:dyDescent="0.3">
      <c r="AY9828" s="12" t="e">
        <f>VLOOKUP(C9828,#REF!, 2,FALSE)</f>
        <v>#REF!</v>
      </c>
      <c r="BM9828" s="5" t="s">
        <v>15309</v>
      </c>
      <c r="BN9828" s="5" t="s">
        <v>1272</v>
      </c>
      <c r="BO9828" s="5" t="s">
        <v>15310</v>
      </c>
      <c r="BU9828" s="5" t="s">
        <v>15309</v>
      </c>
      <c r="BV9828" s="5" t="s">
        <v>1272</v>
      </c>
      <c r="BW9828" s="5" t="s">
        <v>15310</v>
      </c>
    </row>
    <row r="9829" spans="51:75" x14ac:dyDescent="0.3">
      <c r="AY9829" s="12" t="e">
        <f>VLOOKUP(C9829,#REF!, 2,FALSE)</f>
        <v>#REF!</v>
      </c>
      <c r="BM9829" s="5" t="s">
        <v>15311</v>
      </c>
      <c r="BN9829" s="5" t="s">
        <v>1345</v>
      </c>
      <c r="BO9829" s="5" t="s">
        <v>3804</v>
      </c>
      <c r="BU9829" s="5" t="s">
        <v>15311</v>
      </c>
      <c r="BV9829" s="5" t="s">
        <v>1345</v>
      </c>
      <c r="BW9829" s="5" t="s">
        <v>3804</v>
      </c>
    </row>
    <row r="9830" spans="51:75" x14ac:dyDescent="0.3">
      <c r="AY9830" s="12" t="e">
        <f>VLOOKUP(C9830,#REF!, 2,FALSE)</f>
        <v>#REF!</v>
      </c>
      <c r="BM9830" s="5" t="s">
        <v>15313</v>
      </c>
      <c r="BN9830" s="5" t="s">
        <v>2982</v>
      </c>
      <c r="BO9830" s="5" t="s">
        <v>1505</v>
      </c>
      <c r="BU9830" s="5" t="s">
        <v>15313</v>
      </c>
      <c r="BV9830" s="5" t="s">
        <v>2982</v>
      </c>
      <c r="BW9830" s="5" t="s">
        <v>1505</v>
      </c>
    </row>
    <row r="9831" spans="51:75" x14ac:dyDescent="0.3">
      <c r="AY9831" s="12" t="e">
        <f>VLOOKUP(C9831,#REF!, 2,FALSE)</f>
        <v>#REF!</v>
      </c>
      <c r="BM9831" s="5" t="s">
        <v>15314</v>
      </c>
      <c r="BN9831" s="5" t="s">
        <v>2982</v>
      </c>
      <c r="BO9831" s="5" t="s">
        <v>1616</v>
      </c>
      <c r="BU9831" s="5" t="s">
        <v>15314</v>
      </c>
      <c r="BV9831" s="5" t="s">
        <v>2982</v>
      </c>
      <c r="BW9831" s="5" t="s">
        <v>1616</v>
      </c>
    </row>
    <row r="9832" spans="51:75" x14ac:dyDescent="0.3">
      <c r="AY9832" s="12" t="e">
        <f>VLOOKUP(C9832,#REF!, 2,FALSE)</f>
        <v>#REF!</v>
      </c>
      <c r="BM9832" s="5" t="s">
        <v>2671</v>
      </c>
      <c r="BN9832" s="5" t="s">
        <v>3210</v>
      </c>
      <c r="BO9832" s="5" t="s">
        <v>4013</v>
      </c>
      <c r="BU9832" s="5" t="s">
        <v>2671</v>
      </c>
      <c r="BV9832" s="5" t="s">
        <v>3210</v>
      </c>
      <c r="BW9832" s="5" t="s">
        <v>4013</v>
      </c>
    </row>
    <row r="9833" spans="51:75" x14ac:dyDescent="0.3">
      <c r="AY9833" s="12" t="e">
        <f>VLOOKUP(C9833,#REF!, 2,FALSE)</f>
        <v>#REF!</v>
      </c>
      <c r="BM9833" s="5" t="s">
        <v>2672</v>
      </c>
      <c r="BN9833" s="5" t="s">
        <v>1345</v>
      </c>
      <c r="BO9833" s="5" t="s">
        <v>3237</v>
      </c>
      <c r="BU9833" s="5" t="s">
        <v>2672</v>
      </c>
      <c r="BV9833" s="5" t="s">
        <v>1345</v>
      </c>
      <c r="BW9833" s="5" t="s">
        <v>3237</v>
      </c>
    </row>
    <row r="9834" spans="51:75" x14ac:dyDescent="0.3">
      <c r="AY9834" s="12" t="e">
        <f>VLOOKUP(C9834,#REF!, 2,FALSE)</f>
        <v>#REF!</v>
      </c>
      <c r="BM9834" s="5" t="s">
        <v>15315</v>
      </c>
      <c r="BN9834" s="5" t="s">
        <v>3050</v>
      </c>
      <c r="BO9834" s="5" t="s">
        <v>11764</v>
      </c>
      <c r="BU9834" s="5" t="s">
        <v>15315</v>
      </c>
      <c r="BV9834" s="5" t="s">
        <v>3050</v>
      </c>
      <c r="BW9834" s="5" t="s">
        <v>11764</v>
      </c>
    </row>
    <row r="9835" spans="51:75" x14ac:dyDescent="0.3">
      <c r="AY9835" s="12" t="e">
        <f>VLOOKUP(C9835,#REF!, 2,FALSE)</f>
        <v>#REF!</v>
      </c>
      <c r="BM9835" s="5" t="s">
        <v>15317</v>
      </c>
      <c r="BN9835" s="5" t="s">
        <v>3050</v>
      </c>
      <c r="BO9835" s="5" t="s">
        <v>1619</v>
      </c>
      <c r="BU9835" s="5" t="s">
        <v>15317</v>
      </c>
      <c r="BV9835" s="5" t="s">
        <v>3050</v>
      </c>
      <c r="BW9835" s="5" t="s">
        <v>1619</v>
      </c>
    </row>
    <row r="9836" spans="51:75" x14ac:dyDescent="0.3">
      <c r="AY9836" s="12" t="e">
        <f>VLOOKUP(C9836,#REF!, 2,FALSE)</f>
        <v>#REF!</v>
      </c>
      <c r="BM9836" s="5" t="s">
        <v>15318</v>
      </c>
      <c r="BN9836" s="5" t="s">
        <v>1272</v>
      </c>
      <c r="BO9836" s="5" t="s">
        <v>8371</v>
      </c>
      <c r="BU9836" s="5" t="s">
        <v>15318</v>
      </c>
      <c r="BV9836" s="5" t="s">
        <v>1272</v>
      </c>
      <c r="BW9836" s="5" t="s">
        <v>8371</v>
      </c>
    </row>
    <row r="9837" spans="51:75" x14ac:dyDescent="0.3">
      <c r="AY9837" s="12" t="e">
        <f>VLOOKUP(C9837,#REF!, 2,FALSE)</f>
        <v>#REF!</v>
      </c>
      <c r="BM9837" s="5" t="s">
        <v>15319</v>
      </c>
      <c r="BN9837" s="5" t="s">
        <v>1272</v>
      </c>
      <c r="BO9837" s="5" t="s">
        <v>9038</v>
      </c>
      <c r="BU9837" s="5" t="s">
        <v>15319</v>
      </c>
      <c r="BV9837" s="5" t="s">
        <v>1272</v>
      </c>
      <c r="BW9837" s="5" t="s">
        <v>9038</v>
      </c>
    </row>
    <row r="9838" spans="51:75" x14ac:dyDescent="0.3">
      <c r="AY9838" s="12" t="e">
        <f>VLOOKUP(C9838,#REF!, 2,FALSE)</f>
        <v>#REF!</v>
      </c>
      <c r="BM9838" s="5" t="s">
        <v>15320</v>
      </c>
      <c r="BN9838" s="5" t="s">
        <v>3261</v>
      </c>
      <c r="BO9838" s="5" t="s">
        <v>2986</v>
      </c>
      <c r="BU9838" s="5" t="s">
        <v>15320</v>
      </c>
      <c r="BV9838" s="5" t="s">
        <v>3261</v>
      </c>
      <c r="BW9838" s="5" t="s">
        <v>2986</v>
      </c>
    </row>
    <row r="9839" spans="51:75" x14ac:dyDescent="0.3">
      <c r="AY9839" s="12" t="e">
        <f>VLOOKUP(C9839,#REF!, 2,FALSE)</f>
        <v>#REF!</v>
      </c>
      <c r="BM9839" s="5" t="s">
        <v>15321</v>
      </c>
      <c r="BN9839" s="5" t="s">
        <v>1345</v>
      </c>
      <c r="BO9839" s="5" t="s">
        <v>2986</v>
      </c>
      <c r="BU9839" s="5" t="s">
        <v>15321</v>
      </c>
      <c r="BV9839" s="5" t="s">
        <v>1345</v>
      </c>
      <c r="BW9839" s="5" t="s">
        <v>2986</v>
      </c>
    </row>
    <row r="9840" spans="51:75" x14ac:dyDescent="0.3">
      <c r="AY9840" s="12" t="e">
        <f>VLOOKUP(C9840,#REF!, 2,FALSE)</f>
        <v>#REF!</v>
      </c>
      <c r="BM9840" s="5" t="s">
        <v>369</v>
      </c>
      <c r="BN9840" s="5" t="s">
        <v>660</v>
      </c>
      <c r="BO9840" s="5" t="s">
        <v>2986</v>
      </c>
      <c r="BU9840" s="5" t="s">
        <v>369</v>
      </c>
      <c r="BV9840" s="5" t="s">
        <v>660</v>
      </c>
      <c r="BW9840" s="5" t="s">
        <v>2986</v>
      </c>
    </row>
    <row r="9841" spans="51:75" x14ac:dyDescent="0.3">
      <c r="AY9841" s="12" t="e">
        <f>VLOOKUP(C9841,#REF!, 2,FALSE)</f>
        <v>#REF!</v>
      </c>
      <c r="BM9841" s="5" t="s">
        <v>2673</v>
      </c>
      <c r="BN9841" s="5" t="s">
        <v>708</v>
      </c>
      <c r="BO9841" s="5" t="s">
        <v>2986</v>
      </c>
      <c r="BU9841" s="5" t="s">
        <v>2673</v>
      </c>
      <c r="BV9841" s="5" t="s">
        <v>708</v>
      </c>
      <c r="BW9841" s="5" t="s">
        <v>2986</v>
      </c>
    </row>
    <row r="9842" spans="51:75" x14ac:dyDescent="0.3">
      <c r="AY9842" s="12" t="e">
        <f>VLOOKUP(C9842,#REF!, 2,FALSE)</f>
        <v>#REF!</v>
      </c>
      <c r="BM9842" s="5" t="s">
        <v>15322</v>
      </c>
      <c r="BN9842" s="5" t="s">
        <v>3010</v>
      </c>
      <c r="BO9842" s="5" t="s">
        <v>15323</v>
      </c>
      <c r="BU9842" s="5" t="s">
        <v>15322</v>
      </c>
      <c r="BV9842" s="5" t="s">
        <v>3010</v>
      </c>
      <c r="BW9842" s="5" t="s">
        <v>15323</v>
      </c>
    </row>
    <row r="9843" spans="51:75" x14ac:dyDescent="0.3">
      <c r="AY9843" s="12" t="e">
        <f>VLOOKUP(C9843,#REF!, 2,FALSE)</f>
        <v>#REF!</v>
      </c>
      <c r="BM9843" s="5" t="s">
        <v>15324</v>
      </c>
      <c r="BN9843" s="5" t="s">
        <v>3261</v>
      </c>
      <c r="BO9843" s="5" t="s">
        <v>10752</v>
      </c>
      <c r="BU9843" s="5" t="s">
        <v>15324</v>
      </c>
      <c r="BV9843" s="5" t="s">
        <v>3261</v>
      </c>
      <c r="BW9843" s="5" t="s">
        <v>10752</v>
      </c>
    </row>
    <row r="9844" spans="51:75" x14ac:dyDescent="0.3">
      <c r="AY9844" s="12" t="e">
        <f>VLOOKUP(C9844,#REF!, 2,FALSE)</f>
        <v>#REF!</v>
      </c>
      <c r="BM9844" s="5" t="s">
        <v>15325</v>
      </c>
      <c r="BN9844" s="5" t="s">
        <v>3210</v>
      </c>
      <c r="BO9844" s="5" t="s">
        <v>5424</v>
      </c>
      <c r="BU9844" s="5" t="s">
        <v>15325</v>
      </c>
      <c r="BV9844" s="5" t="s">
        <v>3210</v>
      </c>
      <c r="BW9844" s="5" t="s">
        <v>5424</v>
      </c>
    </row>
    <row r="9845" spans="51:75" x14ac:dyDescent="0.3">
      <c r="AY9845" s="12" t="e">
        <f>VLOOKUP(C9845,#REF!, 2,FALSE)</f>
        <v>#REF!</v>
      </c>
      <c r="BM9845" s="5" t="s">
        <v>15326</v>
      </c>
      <c r="BN9845" s="5" t="s">
        <v>1272</v>
      </c>
      <c r="BO9845" s="5" t="s">
        <v>15327</v>
      </c>
      <c r="BU9845" s="5" t="s">
        <v>15326</v>
      </c>
      <c r="BV9845" s="5" t="s">
        <v>1272</v>
      </c>
      <c r="BW9845" s="5" t="s">
        <v>15327</v>
      </c>
    </row>
    <row r="9846" spans="51:75" x14ac:dyDescent="0.3">
      <c r="AY9846" s="12" t="e">
        <f>VLOOKUP(C9846,#REF!, 2,FALSE)</f>
        <v>#REF!</v>
      </c>
      <c r="BM9846" s="5" t="s">
        <v>15328</v>
      </c>
      <c r="BN9846" s="5" t="s">
        <v>3210</v>
      </c>
      <c r="BO9846" s="5" t="s">
        <v>4066</v>
      </c>
      <c r="BU9846" s="5" t="s">
        <v>15328</v>
      </c>
      <c r="BV9846" s="5" t="s">
        <v>3210</v>
      </c>
      <c r="BW9846" s="5" t="s">
        <v>4066</v>
      </c>
    </row>
    <row r="9847" spans="51:75" x14ac:dyDescent="0.3">
      <c r="AY9847" s="12" t="e">
        <f>VLOOKUP(C9847,#REF!, 2,FALSE)</f>
        <v>#REF!</v>
      </c>
      <c r="BM9847" s="5" t="s">
        <v>15329</v>
      </c>
      <c r="BN9847" s="5" t="s">
        <v>1345</v>
      </c>
      <c r="BO9847" s="5" t="s">
        <v>5424</v>
      </c>
      <c r="BU9847" s="5" t="s">
        <v>15329</v>
      </c>
      <c r="BV9847" s="5" t="s">
        <v>1345</v>
      </c>
      <c r="BW9847" s="5" t="s">
        <v>5424</v>
      </c>
    </row>
    <row r="9848" spans="51:75" x14ac:dyDescent="0.3">
      <c r="AY9848" s="12" t="e">
        <f>VLOOKUP(C9848,#REF!, 2,FALSE)</f>
        <v>#REF!</v>
      </c>
      <c r="BM9848" s="5" t="s">
        <v>2674</v>
      </c>
      <c r="BN9848" s="5" t="s">
        <v>1345</v>
      </c>
      <c r="BO9848" s="5" t="s">
        <v>779</v>
      </c>
      <c r="BU9848" s="5" t="s">
        <v>2674</v>
      </c>
      <c r="BV9848" s="5" t="s">
        <v>1345</v>
      </c>
      <c r="BW9848" s="5" t="s">
        <v>779</v>
      </c>
    </row>
    <row r="9849" spans="51:75" x14ac:dyDescent="0.3">
      <c r="AY9849" s="12" t="e">
        <f>VLOOKUP(C9849,#REF!, 2,FALSE)</f>
        <v>#REF!</v>
      </c>
      <c r="BM9849" s="5" t="s">
        <v>2675</v>
      </c>
      <c r="BN9849" s="5" t="s">
        <v>1345</v>
      </c>
      <c r="BO9849" s="5" t="s">
        <v>3505</v>
      </c>
      <c r="BU9849" s="5" t="s">
        <v>2675</v>
      </c>
      <c r="BV9849" s="5" t="s">
        <v>1345</v>
      </c>
      <c r="BW9849" s="5" t="s">
        <v>3505</v>
      </c>
    </row>
    <row r="9850" spans="51:75" x14ac:dyDescent="0.3">
      <c r="AY9850" s="12" t="e">
        <f>VLOOKUP(C9850,#REF!, 2,FALSE)</f>
        <v>#REF!</v>
      </c>
      <c r="BM9850" s="5" t="s">
        <v>15330</v>
      </c>
      <c r="BN9850" s="5" t="s">
        <v>1345</v>
      </c>
      <c r="BO9850" s="5" t="s">
        <v>5404</v>
      </c>
      <c r="BU9850" s="5" t="s">
        <v>15330</v>
      </c>
      <c r="BV9850" s="5" t="s">
        <v>1345</v>
      </c>
      <c r="BW9850" s="5" t="s">
        <v>5404</v>
      </c>
    </row>
    <row r="9851" spans="51:75" x14ac:dyDescent="0.3">
      <c r="AY9851" s="12" t="e">
        <f>VLOOKUP(C9851,#REF!, 2,FALSE)</f>
        <v>#REF!</v>
      </c>
      <c r="BM9851" s="5" t="s">
        <v>15331</v>
      </c>
      <c r="BN9851" s="5" t="s">
        <v>774</v>
      </c>
      <c r="BO9851" s="5" t="s">
        <v>2986</v>
      </c>
      <c r="BU9851" s="5" t="s">
        <v>15331</v>
      </c>
      <c r="BV9851" s="5" t="s">
        <v>774</v>
      </c>
      <c r="BW9851" s="5" t="s">
        <v>2986</v>
      </c>
    </row>
    <row r="9852" spans="51:75" x14ac:dyDescent="0.3">
      <c r="AY9852" s="12" t="e">
        <f>VLOOKUP(C9852,#REF!, 2,FALSE)</f>
        <v>#REF!</v>
      </c>
      <c r="BM9852" s="5" t="s">
        <v>15332</v>
      </c>
      <c r="BN9852" s="5" t="s">
        <v>2982</v>
      </c>
      <c r="BO9852" s="5" t="s">
        <v>2986</v>
      </c>
      <c r="BU9852" s="5" t="s">
        <v>15332</v>
      </c>
      <c r="BV9852" s="5" t="s">
        <v>2982</v>
      </c>
      <c r="BW9852" s="5" t="s">
        <v>2986</v>
      </c>
    </row>
    <row r="9853" spans="51:75" x14ac:dyDescent="0.3">
      <c r="AY9853" s="12" t="e">
        <f>VLOOKUP(C9853,#REF!, 2,FALSE)</f>
        <v>#REF!</v>
      </c>
      <c r="BM9853" s="5" t="s">
        <v>15333</v>
      </c>
      <c r="BN9853" s="5" t="s">
        <v>3010</v>
      </c>
      <c r="BO9853" s="5" t="s">
        <v>2986</v>
      </c>
      <c r="BU9853" s="5" t="s">
        <v>15333</v>
      </c>
      <c r="BV9853" s="5" t="s">
        <v>3010</v>
      </c>
      <c r="BW9853" s="5" t="s">
        <v>2986</v>
      </c>
    </row>
    <row r="9854" spans="51:75" x14ac:dyDescent="0.3">
      <c r="AY9854" s="12" t="e">
        <f>VLOOKUP(C9854,#REF!, 2,FALSE)</f>
        <v>#REF!</v>
      </c>
      <c r="BM9854" s="5" t="s">
        <v>15334</v>
      </c>
      <c r="BN9854" s="5" t="s">
        <v>3007</v>
      </c>
      <c r="BO9854" s="5" t="s">
        <v>15335</v>
      </c>
      <c r="BU9854" s="5" t="s">
        <v>15334</v>
      </c>
      <c r="BV9854" s="5" t="s">
        <v>3007</v>
      </c>
      <c r="BW9854" s="5" t="s">
        <v>15335</v>
      </c>
    </row>
    <row r="9855" spans="51:75" x14ac:dyDescent="0.3">
      <c r="AY9855" s="12" t="e">
        <f>VLOOKUP(C9855,#REF!, 2,FALSE)</f>
        <v>#REF!</v>
      </c>
      <c r="BM9855" s="5" t="s">
        <v>2676</v>
      </c>
      <c r="BN9855" s="5" t="s">
        <v>670</v>
      </c>
      <c r="BO9855" s="5" t="s">
        <v>2702</v>
      </c>
      <c r="BU9855" s="5" t="s">
        <v>2676</v>
      </c>
      <c r="BV9855" s="5" t="s">
        <v>670</v>
      </c>
      <c r="BW9855" s="5" t="s">
        <v>2702</v>
      </c>
    </row>
    <row r="9856" spans="51:75" x14ac:dyDescent="0.3">
      <c r="AY9856" s="12" t="e">
        <f>VLOOKUP(C9856,#REF!, 2,FALSE)</f>
        <v>#REF!</v>
      </c>
      <c r="BM9856" s="5" t="s">
        <v>287</v>
      </c>
      <c r="BN9856" s="5" t="s">
        <v>628</v>
      </c>
      <c r="BO9856" s="5" t="s">
        <v>15336</v>
      </c>
      <c r="BU9856" s="5" t="s">
        <v>287</v>
      </c>
      <c r="BV9856" s="5" t="s">
        <v>628</v>
      </c>
      <c r="BW9856" s="5" t="s">
        <v>15336</v>
      </c>
    </row>
    <row r="9857" spans="51:75" x14ac:dyDescent="0.3">
      <c r="AY9857" s="12" t="e">
        <f>VLOOKUP(C9857,#REF!, 2,FALSE)</f>
        <v>#REF!</v>
      </c>
      <c r="BM9857" s="5" t="s">
        <v>2677</v>
      </c>
      <c r="BN9857" s="5" t="s">
        <v>1275</v>
      </c>
      <c r="BO9857" s="5" t="s">
        <v>15337</v>
      </c>
      <c r="BU9857" s="5" t="s">
        <v>2677</v>
      </c>
      <c r="BV9857" s="5" t="s">
        <v>1275</v>
      </c>
      <c r="BW9857" s="5" t="s">
        <v>15337</v>
      </c>
    </row>
    <row r="9858" spans="51:75" x14ac:dyDescent="0.3">
      <c r="AY9858" s="12" t="e">
        <f>VLOOKUP(C9858,#REF!, 2,FALSE)</f>
        <v>#REF!</v>
      </c>
      <c r="BM9858" s="5" t="s">
        <v>2678</v>
      </c>
      <c r="BN9858" s="5" t="s">
        <v>865</v>
      </c>
      <c r="BO9858" s="5" t="s">
        <v>15338</v>
      </c>
      <c r="BU9858" s="5" t="s">
        <v>2678</v>
      </c>
      <c r="BV9858" s="5" t="s">
        <v>865</v>
      </c>
      <c r="BW9858" s="5" t="s">
        <v>15338</v>
      </c>
    </row>
    <row r="9859" spans="51:75" x14ac:dyDescent="0.3">
      <c r="AY9859" s="12" t="e">
        <f>VLOOKUP(C9859,#REF!, 2,FALSE)</f>
        <v>#REF!</v>
      </c>
      <c r="BM9859" s="5" t="s">
        <v>2679</v>
      </c>
      <c r="BN9859" s="5" t="s">
        <v>628</v>
      </c>
      <c r="BO9859" s="5" t="s">
        <v>15339</v>
      </c>
      <c r="BU9859" s="5" t="s">
        <v>2679</v>
      </c>
      <c r="BV9859" s="5" t="s">
        <v>628</v>
      </c>
      <c r="BW9859" s="5" t="s">
        <v>15339</v>
      </c>
    </row>
    <row r="9860" spans="51:75" x14ac:dyDescent="0.3">
      <c r="AY9860" s="12" t="e">
        <f>VLOOKUP(C9860,#REF!, 2,FALSE)</f>
        <v>#REF!</v>
      </c>
      <c r="BM9860" s="5" t="s">
        <v>15340</v>
      </c>
      <c r="BN9860" s="5" t="s">
        <v>17016</v>
      </c>
      <c r="BO9860" s="5" t="s">
        <v>15341</v>
      </c>
      <c r="BU9860" s="5" t="s">
        <v>15340</v>
      </c>
      <c r="BV9860" s="5" t="s">
        <v>17016</v>
      </c>
      <c r="BW9860" s="5" t="s">
        <v>15341</v>
      </c>
    </row>
    <row r="9861" spans="51:75" x14ac:dyDescent="0.3">
      <c r="AY9861" s="12" t="e">
        <f>VLOOKUP(C9861,#REF!, 2,FALSE)</f>
        <v>#REF!</v>
      </c>
      <c r="BM9861" s="5" t="s">
        <v>15342</v>
      </c>
      <c r="BN9861" s="5" t="s">
        <v>17017</v>
      </c>
      <c r="BO9861" s="5" t="s">
        <v>2065</v>
      </c>
      <c r="BU9861" s="5" t="s">
        <v>15342</v>
      </c>
      <c r="BV9861" s="5" t="s">
        <v>17017</v>
      </c>
      <c r="BW9861" s="5" t="s">
        <v>2065</v>
      </c>
    </row>
    <row r="9862" spans="51:75" x14ac:dyDescent="0.3">
      <c r="AY9862" s="12" t="e">
        <f>VLOOKUP(C9862,#REF!, 2,FALSE)</f>
        <v>#REF!</v>
      </c>
      <c r="BM9862" s="5" t="s">
        <v>15343</v>
      </c>
      <c r="BN9862" s="5" t="s">
        <v>670</v>
      </c>
      <c r="BO9862" s="5" t="s">
        <v>15344</v>
      </c>
      <c r="BU9862" s="5" t="s">
        <v>15343</v>
      </c>
      <c r="BV9862" s="5" t="s">
        <v>670</v>
      </c>
      <c r="BW9862" s="5" t="s">
        <v>15344</v>
      </c>
    </row>
    <row r="9863" spans="51:75" x14ac:dyDescent="0.3">
      <c r="AY9863" s="12" t="e">
        <f>VLOOKUP(C9863,#REF!, 2,FALSE)</f>
        <v>#REF!</v>
      </c>
      <c r="BM9863" s="5" t="s">
        <v>15345</v>
      </c>
      <c r="BN9863" s="5" t="s">
        <v>3007</v>
      </c>
      <c r="BO9863" s="5" t="s">
        <v>2986</v>
      </c>
      <c r="BU9863" s="5" t="s">
        <v>15345</v>
      </c>
      <c r="BV9863" s="5" t="s">
        <v>3007</v>
      </c>
      <c r="BW9863" s="5" t="s">
        <v>2986</v>
      </c>
    </row>
    <row r="9864" spans="51:75" x14ac:dyDescent="0.3">
      <c r="AY9864" s="12" t="e">
        <f>VLOOKUP(C9864,#REF!, 2,FALSE)</f>
        <v>#REF!</v>
      </c>
      <c r="BM9864" s="5" t="s">
        <v>279</v>
      </c>
      <c r="BN9864" s="5" t="s">
        <v>3007</v>
      </c>
      <c r="BO9864" s="5" t="s">
        <v>13797</v>
      </c>
      <c r="BU9864" s="5" t="s">
        <v>279</v>
      </c>
      <c r="BV9864" s="5" t="s">
        <v>3007</v>
      </c>
      <c r="BW9864" s="5" t="s">
        <v>13797</v>
      </c>
    </row>
    <row r="9865" spans="51:75" x14ac:dyDescent="0.3">
      <c r="AY9865" s="12" t="e">
        <f>VLOOKUP(C9865,#REF!, 2,FALSE)</f>
        <v>#REF!</v>
      </c>
      <c r="BM9865" s="5" t="s">
        <v>15346</v>
      </c>
      <c r="BN9865" s="5" t="s">
        <v>2986</v>
      </c>
      <c r="BO9865" s="5" t="s">
        <v>2986</v>
      </c>
      <c r="BU9865" s="5" t="s">
        <v>15346</v>
      </c>
      <c r="BV9865" s="5" t="s">
        <v>2986</v>
      </c>
      <c r="BW9865" s="5" t="s">
        <v>2986</v>
      </c>
    </row>
    <row r="9866" spans="51:75" x14ac:dyDescent="0.3">
      <c r="AY9866" s="12" t="e">
        <f>VLOOKUP(C9866,#REF!, 2,FALSE)</f>
        <v>#REF!</v>
      </c>
      <c r="BM9866" s="5" t="s">
        <v>15347</v>
      </c>
      <c r="BN9866" s="5" t="s">
        <v>718</v>
      </c>
      <c r="BO9866" s="5" t="s">
        <v>14465</v>
      </c>
      <c r="BU9866" s="5" t="s">
        <v>15347</v>
      </c>
      <c r="BV9866" s="5" t="s">
        <v>718</v>
      </c>
      <c r="BW9866" s="5" t="s">
        <v>14465</v>
      </c>
    </row>
    <row r="9867" spans="51:75" x14ac:dyDescent="0.3">
      <c r="AY9867" s="12" t="e">
        <f>VLOOKUP(C9867,#REF!, 2,FALSE)</f>
        <v>#REF!</v>
      </c>
      <c r="BM9867" s="5" t="s">
        <v>2680</v>
      </c>
      <c r="BN9867" s="5" t="s">
        <v>3210</v>
      </c>
      <c r="BO9867" s="5" t="s">
        <v>15348</v>
      </c>
      <c r="BU9867" s="5" t="s">
        <v>2680</v>
      </c>
      <c r="BV9867" s="5" t="s">
        <v>3210</v>
      </c>
      <c r="BW9867" s="5" t="s">
        <v>15348</v>
      </c>
    </row>
    <row r="9868" spans="51:75" x14ac:dyDescent="0.3">
      <c r="AY9868" s="12" t="e">
        <f>VLOOKUP(C9868,#REF!, 2,FALSE)</f>
        <v>#REF!</v>
      </c>
      <c r="BM9868" s="5" t="s">
        <v>2681</v>
      </c>
      <c r="BN9868" s="5" t="s">
        <v>3210</v>
      </c>
      <c r="BO9868" s="5" t="s">
        <v>15349</v>
      </c>
      <c r="BU9868" s="5" t="s">
        <v>2681</v>
      </c>
      <c r="BV9868" s="5" t="s">
        <v>3210</v>
      </c>
      <c r="BW9868" s="5" t="s">
        <v>15349</v>
      </c>
    </row>
    <row r="9869" spans="51:75" x14ac:dyDescent="0.3">
      <c r="AY9869" s="12" t="e">
        <f>VLOOKUP(C9869,#REF!, 2,FALSE)</f>
        <v>#REF!</v>
      </c>
      <c r="BM9869" s="5" t="s">
        <v>15350</v>
      </c>
      <c r="BN9869" s="5" t="s">
        <v>3261</v>
      </c>
      <c r="BO9869" s="5" t="s">
        <v>2986</v>
      </c>
      <c r="BU9869" s="5" t="s">
        <v>15350</v>
      </c>
      <c r="BV9869" s="5" t="s">
        <v>3261</v>
      </c>
      <c r="BW9869" s="5" t="s">
        <v>2986</v>
      </c>
    </row>
    <row r="9870" spans="51:75" x14ac:dyDescent="0.3">
      <c r="AY9870" s="12" t="e">
        <f>VLOOKUP(C9870,#REF!, 2,FALSE)</f>
        <v>#REF!</v>
      </c>
      <c r="BM9870" s="5" t="s">
        <v>2682</v>
      </c>
      <c r="BN9870" s="5" t="s">
        <v>718</v>
      </c>
      <c r="BO9870" s="5" t="s">
        <v>14516</v>
      </c>
      <c r="BU9870" s="5" t="s">
        <v>2682</v>
      </c>
      <c r="BV9870" s="5" t="s">
        <v>718</v>
      </c>
      <c r="BW9870" s="5" t="s">
        <v>14516</v>
      </c>
    </row>
    <row r="9871" spans="51:75" x14ac:dyDescent="0.3">
      <c r="AY9871" s="12" t="e">
        <f>VLOOKUP(C9871,#REF!, 2,FALSE)</f>
        <v>#REF!</v>
      </c>
      <c r="BM9871" s="5" t="s">
        <v>15351</v>
      </c>
      <c r="BN9871" s="5" t="s">
        <v>3092</v>
      </c>
      <c r="BO9871" s="5" t="s">
        <v>15352</v>
      </c>
      <c r="BU9871" s="5" t="s">
        <v>15351</v>
      </c>
      <c r="BV9871" s="5" t="s">
        <v>3092</v>
      </c>
      <c r="BW9871" s="5" t="s">
        <v>15352</v>
      </c>
    </row>
    <row r="9872" spans="51:75" x14ac:dyDescent="0.3">
      <c r="AY9872" s="12" t="e">
        <f>VLOOKUP(C9872,#REF!, 2,FALSE)</f>
        <v>#REF!</v>
      </c>
      <c r="BM9872" s="5" t="s">
        <v>15353</v>
      </c>
      <c r="BN9872" s="5" t="s">
        <v>3010</v>
      </c>
      <c r="BO9872" s="5" t="s">
        <v>2986</v>
      </c>
      <c r="BU9872" s="5" t="s">
        <v>15353</v>
      </c>
      <c r="BV9872" s="5" t="s">
        <v>3010</v>
      </c>
      <c r="BW9872" s="5" t="s">
        <v>2986</v>
      </c>
    </row>
    <row r="9873" spans="51:75" x14ac:dyDescent="0.3">
      <c r="AY9873" s="12" t="e">
        <f>VLOOKUP(C9873,#REF!, 2,FALSE)</f>
        <v>#REF!</v>
      </c>
      <c r="BM9873" s="5" t="s">
        <v>15354</v>
      </c>
      <c r="BN9873" s="5" t="s">
        <v>3010</v>
      </c>
      <c r="BO9873" s="5" t="s">
        <v>2986</v>
      </c>
      <c r="BU9873" s="5" t="s">
        <v>15354</v>
      </c>
      <c r="BV9873" s="5" t="s">
        <v>3010</v>
      </c>
      <c r="BW9873" s="5" t="s">
        <v>2986</v>
      </c>
    </row>
    <row r="9874" spans="51:75" x14ac:dyDescent="0.3">
      <c r="AY9874" s="12" t="e">
        <f>VLOOKUP(C9874,#REF!, 2,FALSE)</f>
        <v>#REF!</v>
      </c>
      <c r="BM9874" s="5" t="s">
        <v>15355</v>
      </c>
      <c r="BN9874" s="5" t="s">
        <v>664</v>
      </c>
      <c r="BO9874" s="5" t="s">
        <v>11197</v>
      </c>
      <c r="BU9874" s="5" t="s">
        <v>15355</v>
      </c>
      <c r="BV9874" s="5" t="s">
        <v>664</v>
      </c>
      <c r="BW9874" s="5" t="s">
        <v>11197</v>
      </c>
    </row>
    <row r="9875" spans="51:75" x14ac:dyDescent="0.3">
      <c r="AY9875" s="12" t="e">
        <f>VLOOKUP(C9875,#REF!, 2,FALSE)</f>
        <v>#REF!</v>
      </c>
      <c r="BM9875" s="5" t="s">
        <v>15356</v>
      </c>
      <c r="BN9875" s="5" t="s">
        <v>2982</v>
      </c>
      <c r="BO9875" s="5" t="s">
        <v>2986</v>
      </c>
      <c r="BU9875" s="5" t="s">
        <v>15356</v>
      </c>
      <c r="BV9875" s="5" t="s">
        <v>2982</v>
      </c>
      <c r="BW9875" s="5" t="s">
        <v>2986</v>
      </c>
    </row>
    <row r="9876" spans="51:75" x14ac:dyDescent="0.3">
      <c r="AY9876" s="12" t="e">
        <f>VLOOKUP(C9876,#REF!, 2,FALSE)</f>
        <v>#REF!</v>
      </c>
      <c r="BM9876" s="5" t="s">
        <v>15357</v>
      </c>
      <c r="BN9876" s="5" t="s">
        <v>852</v>
      </c>
      <c r="BO9876" s="5" t="s">
        <v>849</v>
      </c>
      <c r="BU9876" s="5" t="s">
        <v>15357</v>
      </c>
      <c r="BV9876" s="5" t="s">
        <v>852</v>
      </c>
      <c r="BW9876" s="5" t="s">
        <v>849</v>
      </c>
    </row>
    <row r="9877" spans="51:75" x14ac:dyDescent="0.3">
      <c r="AY9877" s="12" t="e">
        <f>VLOOKUP(C9877,#REF!, 2,FALSE)</f>
        <v>#REF!</v>
      </c>
      <c r="BM9877" s="5" t="s">
        <v>15358</v>
      </c>
      <c r="BN9877" s="5" t="s">
        <v>1142</v>
      </c>
      <c r="BO9877" s="5" t="s">
        <v>2986</v>
      </c>
      <c r="BU9877" s="5" t="s">
        <v>15358</v>
      </c>
      <c r="BV9877" s="5" t="s">
        <v>1142</v>
      </c>
      <c r="BW9877" s="5" t="s">
        <v>2986</v>
      </c>
    </row>
    <row r="9878" spans="51:75" x14ac:dyDescent="0.3">
      <c r="AY9878" s="12" t="e">
        <f>VLOOKUP(C9878,#REF!, 2,FALSE)</f>
        <v>#REF!</v>
      </c>
      <c r="BM9878" s="5" t="s">
        <v>15359</v>
      </c>
      <c r="BN9878" s="5" t="s">
        <v>813</v>
      </c>
      <c r="BO9878" s="5" t="s">
        <v>15360</v>
      </c>
      <c r="BU9878" s="5" t="s">
        <v>15359</v>
      </c>
      <c r="BV9878" s="5" t="s">
        <v>813</v>
      </c>
      <c r="BW9878" s="5" t="s">
        <v>15360</v>
      </c>
    </row>
    <row r="9879" spans="51:75" x14ac:dyDescent="0.3">
      <c r="AY9879" s="12" t="e">
        <f>VLOOKUP(C9879,#REF!, 2,FALSE)</f>
        <v>#REF!</v>
      </c>
      <c r="BM9879" s="5" t="s">
        <v>15361</v>
      </c>
      <c r="BN9879" s="5" t="s">
        <v>813</v>
      </c>
      <c r="BO9879" s="5" t="s">
        <v>15360</v>
      </c>
      <c r="BU9879" s="5" t="s">
        <v>15361</v>
      </c>
      <c r="BV9879" s="5" t="s">
        <v>813</v>
      </c>
      <c r="BW9879" s="5" t="s">
        <v>15360</v>
      </c>
    </row>
    <row r="9880" spans="51:75" x14ac:dyDescent="0.3">
      <c r="AY9880" s="12" t="e">
        <f>VLOOKUP(C9880,#REF!, 2,FALSE)</f>
        <v>#REF!</v>
      </c>
      <c r="BM9880" s="5" t="s">
        <v>15362</v>
      </c>
      <c r="BN9880" s="5" t="s">
        <v>3261</v>
      </c>
      <c r="BO9880" s="5" t="s">
        <v>2986</v>
      </c>
      <c r="BU9880" s="5" t="s">
        <v>15362</v>
      </c>
      <c r="BV9880" s="5" t="s">
        <v>3261</v>
      </c>
      <c r="BW9880" s="5" t="s">
        <v>2986</v>
      </c>
    </row>
    <row r="9881" spans="51:75" x14ac:dyDescent="0.3">
      <c r="AY9881" s="12" t="e">
        <f>VLOOKUP(C9881,#REF!, 2,FALSE)</f>
        <v>#REF!</v>
      </c>
      <c r="BM9881" s="5" t="s">
        <v>15363</v>
      </c>
      <c r="BN9881" s="5" t="s">
        <v>855</v>
      </c>
      <c r="BO9881" s="5" t="s">
        <v>15364</v>
      </c>
      <c r="BU9881" s="5" t="s">
        <v>15363</v>
      </c>
      <c r="BV9881" s="5" t="s">
        <v>855</v>
      </c>
      <c r="BW9881" s="5" t="s">
        <v>15364</v>
      </c>
    </row>
    <row r="9882" spans="51:75" x14ac:dyDescent="0.3">
      <c r="AY9882" s="12" t="e">
        <f>VLOOKUP(C9882,#REF!, 2,FALSE)</f>
        <v>#REF!</v>
      </c>
      <c r="BM9882" s="5" t="s">
        <v>15365</v>
      </c>
      <c r="BN9882" s="5" t="s">
        <v>2982</v>
      </c>
      <c r="BO9882" s="5" t="s">
        <v>2986</v>
      </c>
      <c r="BU9882" s="5" t="s">
        <v>15365</v>
      </c>
      <c r="BV9882" s="5" t="s">
        <v>2982</v>
      </c>
      <c r="BW9882" s="5" t="s">
        <v>2986</v>
      </c>
    </row>
    <row r="9883" spans="51:75" x14ac:dyDescent="0.3">
      <c r="AY9883" s="12" t="e">
        <f>VLOOKUP(C9883,#REF!, 2,FALSE)</f>
        <v>#REF!</v>
      </c>
      <c r="BM9883" s="5" t="s">
        <v>15366</v>
      </c>
      <c r="BN9883" s="5" t="s">
        <v>3010</v>
      </c>
      <c r="BO9883" s="5" t="s">
        <v>2986</v>
      </c>
      <c r="BU9883" s="5" t="s">
        <v>15366</v>
      </c>
      <c r="BV9883" s="5" t="s">
        <v>3010</v>
      </c>
      <c r="BW9883" s="5" t="s">
        <v>2986</v>
      </c>
    </row>
    <row r="9884" spans="51:75" x14ac:dyDescent="0.3">
      <c r="AY9884" s="12" t="e">
        <f>VLOOKUP(C9884,#REF!, 2,FALSE)</f>
        <v>#REF!</v>
      </c>
      <c r="BM9884" s="5" t="s">
        <v>15367</v>
      </c>
      <c r="BN9884" s="5" t="s">
        <v>3007</v>
      </c>
      <c r="BO9884" s="5" t="s">
        <v>773</v>
      </c>
      <c r="BU9884" s="5" t="s">
        <v>15367</v>
      </c>
      <c r="BV9884" s="5" t="s">
        <v>3007</v>
      </c>
      <c r="BW9884" s="5" t="s">
        <v>773</v>
      </c>
    </row>
    <row r="9885" spans="51:75" x14ac:dyDescent="0.3">
      <c r="AY9885" s="12" t="e">
        <f>VLOOKUP(C9885,#REF!, 2,FALSE)</f>
        <v>#REF!</v>
      </c>
      <c r="BM9885" s="5" t="s">
        <v>15368</v>
      </c>
      <c r="BN9885" s="5" t="s">
        <v>1275</v>
      </c>
      <c r="BO9885" s="5" t="s">
        <v>15369</v>
      </c>
      <c r="BU9885" s="5" t="s">
        <v>15368</v>
      </c>
      <c r="BV9885" s="5" t="s">
        <v>1275</v>
      </c>
      <c r="BW9885" s="5" t="s">
        <v>15369</v>
      </c>
    </row>
    <row r="9886" spans="51:75" x14ac:dyDescent="0.3">
      <c r="AY9886" s="12" t="e">
        <f>VLOOKUP(C9886,#REF!, 2,FALSE)</f>
        <v>#REF!</v>
      </c>
      <c r="BM9886" s="5" t="s">
        <v>2683</v>
      </c>
      <c r="BN9886" s="5" t="s">
        <v>642</v>
      </c>
      <c r="BO9886" s="5" t="s">
        <v>15370</v>
      </c>
      <c r="BU9886" s="5" t="s">
        <v>2683</v>
      </c>
      <c r="BV9886" s="5" t="s">
        <v>642</v>
      </c>
      <c r="BW9886" s="5" t="s">
        <v>15370</v>
      </c>
    </row>
    <row r="9887" spans="51:75" x14ac:dyDescent="0.3">
      <c r="AY9887" s="12" t="e">
        <f>VLOOKUP(C9887,#REF!, 2,FALSE)</f>
        <v>#REF!</v>
      </c>
      <c r="BM9887" s="5" t="s">
        <v>2684</v>
      </c>
      <c r="BN9887" s="5" t="s">
        <v>3261</v>
      </c>
      <c r="BO9887" s="5" t="s">
        <v>2986</v>
      </c>
      <c r="BU9887" s="5" t="s">
        <v>2684</v>
      </c>
      <c r="BV9887" s="5" t="s">
        <v>3261</v>
      </c>
      <c r="BW9887" s="5" t="s">
        <v>2986</v>
      </c>
    </row>
    <row r="9888" spans="51:75" x14ac:dyDescent="0.3">
      <c r="AY9888" s="12" t="e">
        <f>VLOOKUP(C9888,#REF!, 2,FALSE)</f>
        <v>#REF!</v>
      </c>
      <c r="BM9888" s="5" t="s">
        <v>15371</v>
      </c>
      <c r="BN9888" s="5" t="s">
        <v>17000</v>
      </c>
      <c r="BO9888" s="5" t="s">
        <v>15372</v>
      </c>
      <c r="BU9888" s="5" t="s">
        <v>15371</v>
      </c>
      <c r="BV9888" s="5" t="s">
        <v>17000</v>
      </c>
      <c r="BW9888" s="5" t="s">
        <v>15372</v>
      </c>
    </row>
    <row r="9889" spans="51:75" x14ac:dyDescent="0.3">
      <c r="AY9889" s="12" t="e">
        <f>VLOOKUP(C9889,#REF!, 2,FALSE)</f>
        <v>#REF!</v>
      </c>
      <c r="BM9889" s="5" t="s">
        <v>15373</v>
      </c>
      <c r="BN9889" s="5" t="s">
        <v>1142</v>
      </c>
      <c r="BO9889" s="5" t="s">
        <v>2986</v>
      </c>
      <c r="BU9889" s="5" t="s">
        <v>15373</v>
      </c>
      <c r="BV9889" s="5" t="s">
        <v>1142</v>
      </c>
      <c r="BW9889" s="5" t="s">
        <v>2986</v>
      </c>
    </row>
    <row r="9890" spans="51:75" x14ac:dyDescent="0.3">
      <c r="AY9890" s="12" t="e">
        <f>VLOOKUP(C9890,#REF!, 2,FALSE)</f>
        <v>#REF!</v>
      </c>
      <c r="BM9890" s="5" t="s">
        <v>15374</v>
      </c>
      <c r="BN9890" s="5" t="s">
        <v>3007</v>
      </c>
      <c r="BO9890" s="5" t="s">
        <v>7089</v>
      </c>
      <c r="BU9890" s="5" t="s">
        <v>15374</v>
      </c>
      <c r="BV9890" s="5" t="s">
        <v>3007</v>
      </c>
      <c r="BW9890" s="5" t="s">
        <v>7089</v>
      </c>
    </row>
    <row r="9891" spans="51:75" x14ac:dyDescent="0.3">
      <c r="AY9891" s="12" t="e">
        <f>VLOOKUP(C9891,#REF!, 2,FALSE)</f>
        <v>#REF!</v>
      </c>
      <c r="BM9891" s="5" t="s">
        <v>15375</v>
      </c>
      <c r="BN9891" s="5" t="s">
        <v>2986</v>
      </c>
      <c r="BO9891" s="5" t="s">
        <v>2986</v>
      </c>
      <c r="BU9891" s="5" t="s">
        <v>15375</v>
      </c>
      <c r="BV9891" s="5" t="s">
        <v>2986</v>
      </c>
      <c r="BW9891" s="5" t="s">
        <v>2986</v>
      </c>
    </row>
    <row r="9892" spans="51:75" x14ac:dyDescent="0.3">
      <c r="AY9892" s="12" t="e">
        <f>VLOOKUP(C9892,#REF!, 2,FALSE)</f>
        <v>#REF!</v>
      </c>
      <c r="BM9892" s="5" t="s">
        <v>15376</v>
      </c>
      <c r="BN9892" s="5" t="s">
        <v>2986</v>
      </c>
      <c r="BO9892" s="5" t="s">
        <v>2986</v>
      </c>
      <c r="BU9892" s="5" t="s">
        <v>15376</v>
      </c>
      <c r="BV9892" s="5" t="s">
        <v>2986</v>
      </c>
      <c r="BW9892" s="5" t="s">
        <v>2986</v>
      </c>
    </row>
    <row r="9893" spans="51:75" x14ac:dyDescent="0.3">
      <c r="AY9893" s="12" t="e">
        <f>VLOOKUP(C9893,#REF!, 2,FALSE)</f>
        <v>#REF!</v>
      </c>
      <c r="BM9893" s="5" t="s">
        <v>15377</v>
      </c>
      <c r="BN9893" s="5" t="s">
        <v>17000</v>
      </c>
      <c r="BO9893" s="5" t="s">
        <v>2986</v>
      </c>
      <c r="BU9893" s="5" t="s">
        <v>15377</v>
      </c>
      <c r="BV9893" s="5" t="s">
        <v>17000</v>
      </c>
      <c r="BW9893" s="5" t="s">
        <v>2986</v>
      </c>
    </row>
    <row r="9894" spans="51:75" x14ac:dyDescent="0.3">
      <c r="AY9894" s="12" t="e">
        <f>VLOOKUP(C9894,#REF!, 2,FALSE)</f>
        <v>#REF!</v>
      </c>
      <c r="BM9894" s="5" t="s">
        <v>15378</v>
      </c>
      <c r="BN9894" s="5" t="s">
        <v>2982</v>
      </c>
      <c r="BO9894" s="5" t="s">
        <v>15379</v>
      </c>
      <c r="BU9894" s="5" t="s">
        <v>15378</v>
      </c>
      <c r="BV9894" s="5" t="s">
        <v>2982</v>
      </c>
      <c r="BW9894" s="5" t="s">
        <v>15379</v>
      </c>
    </row>
    <row r="9895" spans="51:75" x14ac:dyDescent="0.3">
      <c r="AY9895" s="12" t="e">
        <f>VLOOKUP(C9895,#REF!, 2,FALSE)</f>
        <v>#REF!</v>
      </c>
      <c r="BM9895" s="5" t="s">
        <v>15380</v>
      </c>
      <c r="BN9895" s="5" t="s">
        <v>3050</v>
      </c>
      <c r="BO9895" s="5" t="s">
        <v>15381</v>
      </c>
      <c r="BU9895" s="5" t="s">
        <v>15380</v>
      </c>
      <c r="BV9895" s="5" t="s">
        <v>3050</v>
      </c>
      <c r="BW9895" s="5" t="s">
        <v>15381</v>
      </c>
    </row>
    <row r="9896" spans="51:75" x14ac:dyDescent="0.3">
      <c r="AY9896" s="12" t="e">
        <f>VLOOKUP(C9896,#REF!, 2,FALSE)</f>
        <v>#REF!</v>
      </c>
      <c r="BM9896" s="5" t="s">
        <v>15382</v>
      </c>
      <c r="BN9896" s="5" t="s">
        <v>3050</v>
      </c>
      <c r="BO9896" s="5" t="s">
        <v>15383</v>
      </c>
      <c r="BU9896" s="5" t="s">
        <v>15382</v>
      </c>
      <c r="BV9896" s="5" t="s">
        <v>3050</v>
      </c>
      <c r="BW9896" s="5" t="s">
        <v>15383</v>
      </c>
    </row>
    <row r="9897" spans="51:75" x14ac:dyDescent="0.3">
      <c r="AY9897" s="12" t="e">
        <f>VLOOKUP(C9897,#REF!, 2,FALSE)</f>
        <v>#REF!</v>
      </c>
      <c r="BM9897" s="5" t="s">
        <v>2685</v>
      </c>
      <c r="BN9897" s="5" t="s">
        <v>3261</v>
      </c>
      <c r="BO9897" s="5" t="s">
        <v>2986</v>
      </c>
      <c r="BU9897" s="5" t="s">
        <v>2685</v>
      </c>
      <c r="BV9897" s="5" t="s">
        <v>3261</v>
      </c>
      <c r="BW9897" s="5" t="s">
        <v>2986</v>
      </c>
    </row>
    <row r="9898" spans="51:75" x14ac:dyDescent="0.3">
      <c r="AY9898" s="12" t="e">
        <f>VLOOKUP(C9898,#REF!, 2,FALSE)</f>
        <v>#REF!</v>
      </c>
      <c r="BM9898" s="5" t="s">
        <v>15384</v>
      </c>
      <c r="BN9898" s="5" t="s">
        <v>1275</v>
      </c>
      <c r="BO9898" s="5" t="s">
        <v>15385</v>
      </c>
      <c r="BU9898" s="5" t="s">
        <v>15384</v>
      </c>
      <c r="BV9898" s="5" t="s">
        <v>1275</v>
      </c>
      <c r="BW9898" s="5" t="s">
        <v>15385</v>
      </c>
    </row>
    <row r="9899" spans="51:75" x14ac:dyDescent="0.3">
      <c r="AY9899" s="12" t="e">
        <f>VLOOKUP(C9899,#REF!, 2,FALSE)</f>
        <v>#REF!</v>
      </c>
      <c r="BM9899" s="5" t="s">
        <v>15386</v>
      </c>
      <c r="BN9899" s="5" t="s">
        <v>17008</v>
      </c>
      <c r="BO9899" s="5" t="s">
        <v>7906</v>
      </c>
      <c r="BU9899" s="5" t="s">
        <v>15386</v>
      </c>
      <c r="BV9899" s="5" t="s">
        <v>17008</v>
      </c>
      <c r="BW9899" s="5" t="s">
        <v>7906</v>
      </c>
    </row>
    <row r="9900" spans="51:75" x14ac:dyDescent="0.3">
      <c r="AY9900" s="12" t="e">
        <f>VLOOKUP(C9900,#REF!, 2,FALSE)</f>
        <v>#REF!</v>
      </c>
      <c r="BM9900" s="5" t="s">
        <v>15387</v>
      </c>
      <c r="BN9900" s="5" t="s">
        <v>3261</v>
      </c>
      <c r="BO9900" s="5" t="s">
        <v>2986</v>
      </c>
      <c r="BU9900" s="5" t="s">
        <v>15387</v>
      </c>
      <c r="BV9900" s="5" t="s">
        <v>3261</v>
      </c>
      <c r="BW9900" s="5" t="s">
        <v>2986</v>
      </c>
    </row>
    <row r="9901" spans="51:75" x14ac:dyDescent="0.3">
      <c r="AY9901" s="12" t="e">
        <f>VLOOKUP(C9901,#REF!, 2,FALSE)</f>
        <v>#REF!</v>
      </c>
      <c r="BM9901" s="5" t="s">
        <v>15388</v>
      </c>
      <c r="BN9901" s="5" t="s">
        <v>3261</v>
      </c>
      <c r="BO9901" s="5" t="s">
        <v>2986</v>
      </c>
      <c r="BU9901" s="5" t="s">
        <v>15388</v>
      </c>
      <c r="BV9901" s="5" t="s">
        <v>3261</v>
      </c>
      <c r="BW9901" s="5" t="s">
        <v>2986</v>
      </c>
    </row>
    <row r="9902" spans="51:75" x14ac:dyDescent="0.3">
      <c r="AY9902" s="12" t="e">
        <f>VLOOKUP(C9902,#REF!, 2,FALSE)</f>
        <v>#REF!</v>
      </c>
      <c r="BM9902" s="5" t="s">
        <v>15389</v>
      </c>
      <c r="BN9902" s="5" t="s">
        <v>630</v>
      </c>
      <c r="BO9902" s="5" t="s">
        <v>15390</v>
      </c>
      <c r="BU9902" s="5" t="s">
        <v>15389</v>
      </c>
      <c r="BV9902" s="5" t="s">
        <v>630</v>
      </c>
      <c r="BW9902" s="5" t="s">
        <v>15390</v>
      </c>
    </row>
    <row r="9903" spans="51:75" x14ac:dyDescent="0.3">
      <c r="AY9903" s="12" t="e">
        <f>VLOOKUP(C9903,#REF!, 2,FALSE)</f>
        <v>#REF!</v>
      </c>
      <c r="BM9903" s="5" t="s">
        <v>15391</v>
      </c>
      <c r="BN9903" s="5" t="s">
        <v>1142</v>
      </c>
      <c r="BO9903" s="5" t="s">
        <v>2986</v>
      </c>
      <c r="BU9903" s="5" t="s">
        <v>15391</v>
      </c>
      <c r="BV9903" s="5" t="s">
        <v>1142</v>
      </c>
      <c r="BW9903" s="5" t="s">
        <v>2986</v>
      </c>
    </row>
    <row r="9904" spans="51:75" x14ac:dyDescent="0.3">
      <c r="AY9904" s="12" t="e">
        <f>VLOOKUP(C9904,#REF!, 2,FALSE)</f>
        <v>#REF!</v>
      </c>
      <c r="BM9904" s="5" t="s">
        <v>268</v>
      </c>
      <c r="BN9904" s="5" t="s">
        <v>1275</v>
      </c>
      <c r="BO9904" s="5" t="s">
        <v>15392</v>
      </c>
      <c r="BU9904" s="5" t="s">
        <v>268</v>
      </c>
      <c r="BV9904" s="5" t="s">
        <v>1275</v>
      </c>
      <c r="BW9904" s="5" t="s">
        <v>15392</v>
      </c>
    </row>
    <row r="9905" spans="51:75" x14ac:dyDescent="0.3">
      <c r="AY9905" s="12" t="e">
        <f>VLOOKUP(C9905,#REF!, 2,FALSE)</f>
        <v>#REF!</v>
      </c>
      <c r="BM9905" s="5" t="s">
        <v>15393</v>
      </c>
      <c r="BN9905" s="5" t="s">
        <v>3261</v>
      </c>
      <c r="BO9905" s="5" t="s">
        <v>2986</v>
      </c>
      <c r="BU9905" s="5" t="s">
        <v>15393</v>
      </c>
      <c r="BV9905" s="5" t="s">
        <v>3261</v>
      </c>
      <c r="BW9905" s="5" t="s">
        <v>2986</v>
      </c>
    </row>
    <row r="9906" spans="51:75" x14ac:dyDescent="0.3">
      <c r="AY9906" s="12" t="e">
        <f>VLOOKUP(C9906,#REF!, 2,FALSE)</f>
        <v>#REF!</v>
      </c>
      <c r="BM9906" s="5" t="s">
        <v>15394</v>
      </c>
      <c r="BN9906" s="5" t="s">
        <v>3261</v>
      </c>
      <c r="BO9906" s="5" t="s">
        <v>15395</v>
      </c>
      <c r="BU9906" s="5" t="s">
        <v>15394</v>
      </c>
      <c r="BV9906" s="5" t="s">
        <v>3261</v>
      </c>
      <c r="BW9906" s="5" t="s">
        <v>15395</v>
      </c>
    </row>
    <row r="9907" spans="51:75" x14ac:dyDescent="0.3">
      <c r="AY9907" s="12" t="e">
        <f>VLOOKUP(C9907,#REF!, 2,FALSE)</f>
        <v>#REF!</v>
      </c>
      <c r="BM9907" s="5" t="s">
        <v>15396</v>
      </c>
      <c r="BN9907" s="5" t="s">
        <v>1272</v>
      </c>
      <c r="BO9907" s="5" t="s">
        <v>1088</v>
      </c>
      <c r="BU9907" s="5" t="s">
        <v>15396</v>
      </c>
      <c r="BV9907" s="5" t="s">
        <v>1272</v>
      </c>
      <c r="BW9907" s="5" t="s">
        <v>1088</v>
      </c>
    </row>
    <row r="9908" spans="51:75" x14ac:dyDescent="0.3">
      <c r="AY9908" s="12" t="e">
        <f>VLOOKUP(C9908,#REF!, 2,FALSE)</f>
        <v>#REF!</v>
      </c>
      <c r="BM9908" s="5" t="s">
        <v>15397</v>
      </c>
      <c r="BN9908" s="5" t="s">
        <v>3261</v>
      </c>
      <c r="BO9908" s="5" t="s">
        <v>2986</v>
      </c>
      <c r="BU9908" s="5" t="s">
        <v>15397</v>
      </c>
      <c r="BV9908" s="5" t="s">
        <v>3261</v>
      </c>
      <c r="BW9908" s="5" t="s">
        <v>2986</v>
      </c>
    </row>
    <row r="9909" spans="51:75" x14ac:dyDescent="0.3">
      <c r="AY9909" s="12" t="e">
        <f>VLOOKUP(C9909,#REF!, 2,FALSE)</f>
        <v>#REF!</v>
      </c>
      <c r="BM9909" s="5" t="s">
        <v>15398</v>
      </c>
      <c r="BN9909" s="5" t="s">
        <v>3007</v>
      </c>
      <c r="BO9909" s="5" t="s">
        <v>15399</v>
      </c>
      <c r="BU9909" s="5" t="s">
        <v>15398</v>
      </c>
      <c r="BV9909" s="5" t="s">
        <v>3007</v>
      </c>
      <c r="BW9909" s="5" t="s">
        <v>15399</v>
      </c>
    </row>
    <row r="9910" spans="51:75" x14ac:dyDescent="0.3">
      <c r="AY9910" s="12" t="e">
        <f>VLOOKUP(C9910,#REF!, 2,FALSE)</f>
        <v>#REF!</v>
      </c>
      <c r="BM9910" s="5" t="s">
        <v>15400</v>
      </c>
      <c r="BN9910" s="5" t="s">
        <v>3007</v>
      </c>
      <c r="BO9910" s="5" t="s">
        <v>15401</v>
      </c>
      <c r="BU9910" s="5" t="s">
        <v>15400</v>
      </c>
      <c r="BV9910" s="5" t="s">
        <v>3007</v>
      </c>
      <c r="BW9910" s="5" t="s">
        <v>15401</v>
      </c>
    </row>
    <row r="9911" spans="51:75" x14ac:dyDescent="0.3">
      <c r="AY9911" s="12" t="e">
        <f>VLOOKUP(C9911,#REF!, 2,FALSE)</f>
        <v>#REF!</v>
      </c>
      <c r="BM9911" s="5" t="s">
        <v>15402</v>
      </c>
      <c r="BN9911" s="5" t="s">
        <v>2982</v>
      </c>
      <c r="BO9911" s="5" t="s">
        <v>2986</v>
      </c>
      <c r="BU9911" s="5" t="s">
        <v>15402</v>
      </c>
      <c r="BV9911" s="5" t="s">
        <v>2982</v>
      </c>
      <c r="BW9911" s="5" t="s">
        <v>2986</v>
      </c>
    </row>
    <row r="9912" spans="51:75" x14ac:dyDescent="0.3">
      <c r="AY9912" s="12" t="e">
        <f>VLOOKUP(C9912,#REF!, 2,FALSE)</f>
        <v>#REF!</v>
      </c>
      <c r="BM9912" s="5" t="s">
        <v>15403</v>
      </c>
      <c r="BN9912" s="5" t="s">
        <v>17011</v>
      </c>
      <c r="BO9912" s="5" t="s">
        <v>8649</v>
      </c>
      <c r="BU9912" s="5" t="s">
        <v>15403</v>
      </c>
      <c r="BV9912" s="5" t="s">
        <v>17011</v>
      </c>
      <c r="BW9912" s="5" t="s">
        <v>8649</v>
      </c>
    </row>
    <row r="9913" spans="51:75" x14ac:dyDescent="0.3">
      <c r="AY9913" s="12" t="e">
        <f>VLOOKUP(C9913,#REF!, 2,FALSE)</f>
        <v>#REF!</v>
      </c>
      <c r="BM9913" s="5" t="s">
        <v>15404</v>
      </c>
      <c r="BN9913" s="5" t="s">
        <v>17000</v>
      </c>
      <c r="BO9913" s="5" t="s">
        <v>5424</v>
      </c>
      <c r="BU9913" s="5" t="s">
        <v>15404</v>
      </c>
      <c r="BV9913" s="5" t="s">
        <v>17000</v>
      </c>
      <c r="BW9913" s="5" t="s">
        <v>5424</v>
      </c>
    </row>
    <row r="9914" spans="51:75" x14ac:dyDescent="0.3">
      <c r="AY9914" s="12" t="e">
        <f>VLOOKUP(C9914,#REF!, 2,FALSE)</f>
        <v>#REF!</v>
      </c>
      <c r="BM9914" s="5" t="s">
        <v>15405</v>
      </c>
      <c r="BN9914" s="5" t="s">
        <v>17011</v>
      </c>
      <c r="BO9914" s="5" t="s">
        <v>15406</v>
      </c>
      <c r="BU9914" s="5" t="s">
        <v>15405</v>
      </c>
      <c r="BV9914" s="5" t="s">
        <v>17011</v>
      </c>
      <c r="BW9914" s="5" t="s">
        <v>15406</v>
      </c>
    </row>
    <row r="9915" spans="51:75" x14ac:dyDescent="0.3">
      <c r="AY9915" s="12" t="e">
        <f>VLOOKUP(C9915,#REF!, 2,FALSE)</f>
        <v>#REF!</v>
      </c>
      <c r="BM9915" s="5" t="s">
        <v>15407</v>
      </c>
      <c r="BN9915" s="5" t="s">
        <v>2986</v>
      </c>
      <c r="BO9915" s="5" t="s">
        <v>5017</v>
      </c>
      <c r="BU9915" s="5" t="s">
        <v>15407</v>
      </c>
      <c r="BV9915" s="5" t="s">
        <v>2986</v>
      </c>
      <c r="BW9915" s="5" t="s">
        <v>5017</v>
      </c>
    </row>
    <row r="9916" spans="51:75" x14ac:dyDescent="0.3">
      <c r="AY9916" s="12" t="e">
        <f>VLOOKUP(C9916,#REF!, 2,FALSE)</f>
        <v>#REF!</v>
      </c>
      <c r="BM9916" s="5" t="s">
        <v>15408</v>
      </c>
      <c r="BN9916" s="5" t="s">
        <v>2986</v>
      </c>
      <c r="BO9916" s="5" t="s">
        <v>2986</v>
      </c>
      <c r="BU9916" s="5" t="s">
        <v>15408</v>
      </c>
      <c r="BV9916" s="5" t="s">
        <v>2986</v>
      </c>
      <c r="BW9916" s="5" t="s">
        <v>2986</v>
      </c>
    </row>
    <row r="9917" spans="51:75" x14ac:dyDescent="0.3">
      <c r="AY9917" s="12" t="e">
        <f>VLOOKUP(C9917,#REF!, 2,FALSE)</f>
        <v>#REF!</v>
      </c>
      <c r="BM9917" s="5" t="s">
        <v>15409</v>
      </c>
      <c r="BN9917" s="5" t="s">
        <v>2986</v>
      </c>
      <c r="BO9917" s="5" t="s">
        <v>2986</v>
      </c>
      <c r="BU9917" s="5" t="s">
        <v>15409</v>
      </c>
      <c r="BV9917" s="5" t="s">
        <v>2986</v>
      </c>
      <c r="BW9917" s="5" t="s">
        <v>2986</v>
      </c>
    </row>
    <row r="9918" spans="51:75" x14ac:dyDescent="0.3">
      <c r="AY9918" s="12" t="e">
        <f>VLOOKUP(C9918,#REF!, 2,FALSE)</f>
        <v>#REF!</v>
      </c>
      <c r="BM9918" s="5" t="s">
        <v>15410</v>
      </c>
      <c r="BN9918" s="5" t="s">
        <v>699</v>
      </c>
      <c r="BO9918" s="5" t="s">
        <v>2986</v>
      </c>
      <c r="BU9918" s="5" t="s">
        <v>15410</v>
      </c>
      <c r="BV9918" s="5" t="s">
        <v>699</v>
      </c>
      <c r="BW9918" s="5" t="s">
        <v>2986</v>
      </c>
    </row>
    <row r="9919" spans="51:75" x14ac:dyDescent="0.3">
      <c r="AY9919" s="12" t="e">
        <f>VLOOKUP(C9919,#REF!, 2,FALSE)</f>
        <v>#REF!</v>
      </c>
      <c r="BM9919" s="5" t="s">
        <v>15411</v>
      </c>
      <c r="BN9919" s="5" t="s">
        <v>2986</v>
      </c>
      <c r="BO9919" s="5" t="s">
        <v>2940</v>
      </c>
      <c r="BU9919" s="5" t="s">
        <v>15411</v>
      </c>
      <c r="BV9919" s="5" t="s">
        <v>2986</v>
      </c>
      <c r="BW9919" s="5" t="s">
        <v>2940</v>
      </c>
    </row>
    <row r="9920" spans="51:75" x14ac:dyDescent="0.3">
      <c r="AY9920" s="12" t="e">
        <f>VLOOKUP(C9920,#REF!, 2,FALSE)</f>
        <v>#REF!</v>
      </c>
      <c r="BM9920" s="5" t="s">
        <v>15412</v>
      </c>
      <c r="BN9920" s="5" t="s">
        <v>3261</v>
      </c>
      <c r="BO9920" s="5" t="s">
        <v>7465</v>
      </c>
      <c r="BU9920" s="5" t="s">
        <v>15412</v>
      </c>
      <c r="BV9920" s="5" t="s">
        <v>3261</v>
      </c>
      <c r="BW9920" s="5" t="s">
        <v>7465</v>
      </c>
    </row>
    <row r="9921" spans="51:75" x14ac:dyDescent="0.3">
      <c r="AY9921" s="12" t="e">
        <f>VLOOKUP(C9921,#REF!, 2,FALSE)</f>
        <v>#REF!</v>
      </c>
      <c r="BM9921" s="5" t="s">
        <v>15413</v>
      </c>
      <c r="BN9921" s="5" t="s">
        <v>3007</v>
      </c>
      <c r="BO9921" s="5" t="s">
        <v>2177</v>
      </c>
      <c r="BU9921" s="5" t="s">
        <v>15413</v>
      </c>
      <c r="BV9921" s="5" t="s">
        <v>3007</v>
      </c>
      <c r="BW9921" s="5" t="s">
        <v>2177</v>
      </c>
    </row>
    <row r="9922" spans="51:75" x14ac:dyDescent="0.3">
      <c r="AY9922" s="12" t="e">
        <f>VLOOKUP(C9922,#REF!, 2,FALSE)</f>
        <v>#REF!</v>
      </c>
      <c r="BM9922" s="5" t="s">
        <v>15414</v>
      </c>
      <c r="BN9922" s="5" t="s">
        <v>670</v>
      </c>
      <c r="BO9922" s="5" t="s">
        <v>15415</v>
      </c>
      <c r="BU9922" s="5" t="s">
        <v>15414</v>
      </c>
      <c r="BV9922" s="5" t="s">
        <v>670</v>
      </c>
      <c r="BW9922" s="5" t="s">
        <v>15415</v>
      </c>
    </row>
    <row r="9923" spans="51:75" x14ac:dyDescent="0.3">
      <c r="AY9923" s="12" t="e">
        <f>VLOOKUP(C9923,#REF!, 2,FALSE)</f>
        <v>#REF!</v>
      </c>
      <c r="BM9923" s="5" t="s">
        <v>15416</v>
      </c>
      <c r="BN9923" s="5" t="s">
        <v>3261</v>
      </c>
      <c r="BO9923" s="5" t="s">
        <v>2986</v>
      </c>
      <c r="BU9923" s="5" t="s">
        <v>15416</v>
      </c>
      <c r="BV9923" s="5" t="s">
        <v>3261</v>
      </c>
      <c r="BW9923" s="5" t="s">
        <v>2986</v>
      </c>
    </row>
    <row r="9924" spans="51:75" x14ac:dyDescent="0.3">
      <c r="AY9924" s="12" t="e">
        <f>VLOOKUP(C9924,#REF!, 2,FALSE)</f>
        <v>#REF!</v>
      </c>
      <c r="BM9924" s="5" t="s">
        <v>15417</v>
      </c>
      <c r="BN9924" s="5" t="s">
        <v>3010</v>
      </c>
      <c r="BO9924" s="5" t="s">
        <v>2986</v>
      </c>
      <c r="BU9924" s="5" t="s">
        <v>15417</v>
      </c>
      <c r="BV9924" s="5" t="s">
        <v>3010</v>
      </c>
      <c r="BW9924" s="5" t="s">
        <v>2986</v>
      </c>
    </row>
    <row r="9925" spans="51:75" x14ac:dyDescent="0.3">
      <c r="AY9925" s="12" t="e">
        <f>VLOOKUP(C9925,#REF!, 2,FALSE)</f>
        <v>#REF!</v>
      </c>
      <c r="BM9925" s="5" t="s">
        <v>2686</v>
      </c>
      <c r="BN9925" s="5" t="s">
        <v>1345</v>
      </c>
      <c r="BO9925" s="5" t="s">
        <v>15418</v>
      </c>
      <c r="BU9925" s="5" t="s">
        <v>2686</v>
      </c>
      <c r="BV9925" s="5" t="s">
        <v>1345</v>
      </c>
      <c r="BW9925" s="5" t="s">
        <v>15418</v>
      </c>
    </row>
    <row r="9926" spans="51:75" x14ac:dyDescent="0.3">
      <c r="AY9926" s="12" t="e">
        <f>VLOOKUP(C9926,#REF!, 2,FALSE)</f>
        <v>#REF!</v>
      </c>
      <c r="BM9926" s="5" t="s">
        <v>15419</v>
      </c>
      <c r="BN9926" s="5" t="s">
        <v>929</v>
      </c>
      <c r="BO9926" s="5" t="s">
        <v>2986</v>
      </c>
      <c r="BU9926" s="5" t="s">
        <v>15419</v>
      </c>
      <c r="BV9926" s="5" t="s">
        <v>929</v>
      </c>
      <c r="BW9926" s="5" t="s">
        <v>2986</v>
      </c>
    </row>
    <row r="9927" spans="51:75" x14ac:dyDescent="0.3">
      <c r="AY9927" s="12" t="e">
        <f>VLOOKUP(C9927,#REF!, 2,FALSE)</f>
        <v>#REF!</v>
      </c>
      <c r="BM9927" s="5" t="s">
        <v>15420</v>
      </c>
      <c r="BN9927" s="5" t="s">
        <v>3010</v>
      </c>
      <c r="BO9927" s="5" t="s">
        <v>2986</v>
      </c>
      <c r="BU9927" s="5" t="s">
        <v>15420</v>
      </c>
      <c r="BV9927" s="5" t="s">
        <v>3010</v>
      </c>
      <c r="BW9927" s="5" t="s">
        <v>2986</v>
      </c>
    </row>
    <row r="9928" spans="51:75" x14ac:dyDescent="0.3">
      <c r="AY9928" s="12" t="e">
        <f>VLOOKUP(C9928,#REF!, 2,FALSE)</f>
        <v>#REF!</v>
      </c>
      <c r="BM9928" s="5" t="s">
        <v>15421</v>
      </c>
      <c r="BN9928" s="5" t="s">
        <v>3010</v>
      </c>
      <c r="BO9928" s="5" t="s">
        <v>2986</v>
      </c>
      <c r="BU9928" s="5" t="s">
        <v>15421</v>
      </c>
      <c r="BV9928" s="5" t="s">
        <v>3010</v>
      </c>
      <c r="BW9928" s="5" t="s">
        <v>2986</v>
      </c>
    </row>
    <row r="9929" spans="51:75" x14ac:dyDescent="0.3">
      <c r="AY9929" s="12" t="e">
        <f>VLOOKUP(C9929,#REF!, 2,FALSE)</f>
        <v>#REF!</v>
      </c>
      <c r="BM9929" s="5" t="s">
        <v>15422</v>
      </c>
      <c r="BN9929" s="5" t="s">
        <v>17000</v>
      </c>
      <c r="BO9929" s="5" t="s">
        <v>15423</v>
      </c>
      <c r="BU9929" s="5" t="s">
        <v>15422</v>
      </c>
      <c r="BV9929" s="5" t="s">
        <v>17000</v>
      </c>
      <c r="BW9929" s="5" t="s">
        <v>15423</v>
      </c>
    </row>
    <row r="9930" spans="51:75" x14ac:dyDescent="0.3">
      <c r="AY9930" s="12" t="e">
        <f>VLOOKUP(C9930,#REF!, 2,FALSE)</f>
        <v>#REF!</v>
      </c>
      <c r="BM9930" s="5" t="s">
        <v>15424</v>
      </c>
      <c r="BN9930" s="5" t="s">
        <v>855</v>
      </c>
      <c r="BO9930" s="5" t="s">
        <v>15425</v>
      </c>
      <c r="BU9930" s="5" t="s">
        <v>15424</v>
      </c>
      <c r="BV9930" s="5" t="s">
        <v>855</v>
      </c>
      <c r="BW9930" s="5" t="s">
        <v>15425</v>
      </c>
    </row>
    <row r="9931" spans="51:75" x14ac:dyDescent="0.3">
      <c r="AY9931" s="12" t="e">
        <f>VLOOKUP(C9931,#REF!, 2,FALSE)</f>
        <v>#REF!</v>
      </c>
      <c r="BM9931" s="5" t="s">
        <v>15426</v>
      </c>
      <c r="BN9931" s="5" t="s">
        <v>3261</v>
      </c>
      <c r="BO9931" s="5" t="s">
        <v>2986</v>
      </c>
      <c r="BU9931" s="5" t="s">
        <v>15426</v>
      </c>
      <c r="BV9931" s="5" t="s">
        <v>3261</v>
      </c>
      <c r="BW9931" s="5" t="s">
        <v>2986</v>
      </c>
    </row>
    <row r="9932" spans="51:75" x14ac:dyDescent="0.3">
      <c r="AY9932" s="12" t="e">
        <f>VLOOKUP(C9932,#REF!, 2,FALSE)</f>
        <v>#REF!</v>
      </c>
      <c r="BM9932" s="5" t="s">
        <v>15427</v>
      </c>
      <c r="BN9932" s="5" t="s">
        <v>3261</v>
      </c>
      <c r="BO9932" s="5" t="s">
        <v>15428</v>
      </c>
      <c r="BU9932" s="5" t="s">
        <v>15427</v>
      </c>
      <c r="BV9932" s="5" t="s">
        <v>3261</v>
      </c>
      <c r="BW9932" s="5" t="s">
        <v>15428</v>
      </c>
    </row>
    <row r="9933" spans="51:75" x14ac:dyDescent="0.3">
      <c r="AY9933" s="12" t="e">
        <f>VLOOKUP(C9933,#REF!, 2,FALSE)</f>
        <v>#REF!</v>
      </c>
      <c r="BM9933" s="5" t="s">
        <v>15429</v>
      </c>
      <c r="BN9933" s="5" t="s">
        <v>3010</v>
      </c>
      <c r="BO9933" s="5" t="s">
        <v>2986</v>
      </c>
      <c r="BU9933" s="5" t="s">
        <v>15429</v>
      </c>
      <c r="BV9933" s="5" t="s">
        <v>3010</v>
      </c>
      <c r="BW9933" s="5" t="s">
        <v>2986</v>
      </c>
    </row>
    <row r="9934" spans="51:75" x14ac:dyDescent="0.3">
      <c r="AY9934" s="12" t="e">
        <f>VLOOKUP(C9934,#REF!, 2,FALSE)</f>
        <v>#REF!</v>
      </c>
      <c r="BM9934" s="5" t="s">
        <v>15430</v>
      </c>
      <c r="BN9934" s="5" t="s">
        <v>1272</v>
      </c>
      <c r="BO9934" s="5" t="s">
        <v>2986</v>
      </c>
      <c r="BU9934" s="5" t="s">
        <v>15430</v>
      </c>
      <c r="BV9934" s="5" t="s">
        <v>1272</v>
      </c>
      <c r="BW9934" s="5" t="s">
        <v>2986</v>
      </c>
    </row>
    <row r="9935" spans="51:75" x14ac:dyDescent="0.3">
      <c r="AY9935" s="12" t="e">
        <f>VLOOKUP(C9935,#REF!, 2,FALSE)</f>
        <v>#REF!</v>
      </c>
      <c r="BM9935" s="5" t="s">
        <v>15431</v>
      </c>
      <c r="BN9935" s="5" t="s">
        <v>3010</v>
      </c>
      <c r="BO9935" s="5" t="s">
        <v>2986</v>
      </c>
      <c r="BU9935" s="5" t="s">
        <v>15431</v>
      </c>
      <c r="BV9935" s="5" t="s">
        <v>3010</v>
      </c>
      <c r="BW9935" s="5" t="s">
        <v>2986</v>
      </c>
    </row>
    <row r="9936" spans="51:75" x14ac:dyDescent="0.3">
      <c r="AY9936" s="12" t="e">
        <f>VLOOKUP(C9936,#REF!, 2,FALSE)</f>
        <v>#REF!</v>
      </c>
      <c r="BM9936" s="5" t="s">
        <v>15432</v>
      </c>
      <c r="BN9936" s="5" t="s">
        <v>1345</v>
      </c>
      <c r="BO9936" s="5" t="s">
        <v>2986</v>
      </c>
      <c r="BU9936" s="5" t="s">
        <v>15432</v>
      </c>
      <c r="BV9936" s="5" t="s">
        <v>1345</v>
      </c>
      <c r="BW9936" s="5" t="s">
        <v>2986</v>
      </c>
    </row>
    <row r="9937" spans="51:75" x14ac:dyDescent="0.3">
      <c r="AY9937" s="12" t="e">
        <f>VLOOKUP(C9937,#REF!, 2,FALSE)</f>
        <v>#REF!</v>
      </c>
      <c r="BM9937" s="5" t="s">
        <v>15433</v>
      </c>
      <c r="BN9937" s="5" t="s">
        <v>2982</v>
      </c>
      <c r="BO9937" s="5" t="s">
        <v>2986</v>
      </c>
      <c r="BU9937" s="5" t="s">
        <v>15433</v>
      </c>
      <c r="BV9937" s="5" t="s">
        <v>2982</v>
      </c>
      <c r="BW9937" s="5" t="s">
        <v>2986</v>
      </c>
    </row>
    <row r="9938" spans="51:75" x14ac:dyDescent="0.3">
      <c r="AY9938" s="12" t="e">
        <f>VLOOKUP(C9938,#REF!, 2,FALSE)</f>
        <v>#REF!</v>
      </c>
      <c r="BM9938" s="5" t="s">
        <v>2687</v>
      </c>
      <c r="BN9938" s="5" t="s">
        <v>17002</v>
      </c>
      <c r="BO9938" s="5" t="s">
        <v>2549</v>
      </c>
      <c r="BU9938" s="5" t="s">
        <v>2687</v>
      </c>
      <c r="BV9938" s="5" t="s">
        <v>17002</v>
      </c>
      <c r="BW9938" s="5" t="s">
        <v>2549</v>
      </c>
    </row>
    <row r="9939" spans="51:75" x14ac:dyDescent="0.3">
      <c r="AY9939" s="12" t="e">
        <f>VLOOKUP(C9939,#REF!, 2,FALSE)</f>
        <v>#REF!</v>
      </c>
      <c r="BM9939" s="5" t="s">
        <v>2688</v>
      </c>
      <c r="BN9939" s="5" t="s">
        <v>3210</v>
      </c>
      <c r="BO9939" s="5" t="s">
        <v>2986</v>
      </c>
      <c r="BU9939" s="5" t="s">
        <v>2688</v>
      </c>
      <c r="BV9939" s="5" t="s">
        <v>3210</v>
      </c>
      <c r="BW9939" s="5" t="s">
        <v>2986</v>
      </c>
    </row>
    <row r="9940" spans="51:75" x14ac:dyDescent="0.3">
      <c r="AY9940" s="12" t="e">
        <f>VLOOKUP(C9940,#REF!, 2,FALSE)</f>
        <v>#REF!</v>
      </c>
      <c r="BM9940" s="5" t="s">
        <v>15435</v>
      </c>
      <c r="BN9940" s="5" t="s">
        <v>1345</v>
      </c>
      <c r="BO9940" s="5" t="s">
        <v>15436</v>
      </c>
      <c r="BU9940" s="5" t="s">
        <v>15435</v>
      </c>
      <c r="BV9940" s="5" t="s">
        <v>1345</v>
      </c>
      <c r="BW9940" s="5" t="s">
        <v>15436</v>
      </c>
    </row>
    <row r="9941" spans="51:75" x14ac:dyDescent="0.3">
      <c r="AY9941" s="12" t="e">
        <f>VLOOKUP(C9941,#REF!, 2,FALSE)</f>
        <v>#REF!</v>
      </c>
      <c r="BM9941" s="5" t="s">
        <v>15437</v>
      </c>
      <c r="BN9941" s="5" t="s">
        <v>3261</v>
      </c>
      <c r="BO9941" s="5" t="s">
        <v>2986</v>
      </c>
      <c r="BU9941" s="5" t="s">
        <v>15437</v>
      </c>
      <c r="BV9941" s="5" t="s">
        <v>3261</v>
      </c>
      <c r="BW9941" s="5" t="s">
        <v>2986</v>
      </c>
    </row>
    <row r="9942" spans="51:75" x14ac:dyDescent="0.3">
      <c r="AY9942" s="12" t="e">
        <f>VLOOKUP(C9942,#REF!, 2,FALSE)</f>
        <v>#REF!</v>
      </c>
      <c r="BM9942" s="5" t="s">
        <v>15438</v>
      </c>
      <c r="BN9942" s="5" t="s">
        <v>3010</v>
      </c>
      <c r="BO9942" s="5" t="s">
        <v>15439</v>
      </c>
      <c r="BU9942" s="5" t="s">
        <v>15438</v>
      </c>
      <c r="BV9942" s="5" t="s">
        <v>3010</v>
      </c>
      <c r="BW9942" s="5" t="s">
        <v>15439</v>
      </c>
    </row>
    <row r="9943" spans="51:75" x14ac:dyDescent="0.3">
      <c r="AY9943" s="12" t="e">
        <f>VLOOKUP(C9943,#REF!, 2,FALSE)</f>
        <v>#REF!</v>
      </c>
      <c r="BM9943" s="5" t="s">
        <v>15440</v>
      </c>
      <c r="BN9943" s="5" t="s">
        <v>2982</v>
      </c>
      <c r="BO9943" s="5" t="s">
        <v>2986</v>
      </c>
      <c r="BU9943" s="5" t="s">
        <v>15440</v>
      </c>
      <c r="BV9943" s="5" t="s">
        <v>2982</v>
      </c>
      <c r="BW9943" s="5" t="s">
        <v>2986</v>
      </c>
    </row>
    <row r="9944" spans="51:75" x14ac:dyDescent="0.3">
      <c r="AY9944" s="12" t="e">
        <f>VLOOKUP(C9944,#REF!, 2,FALSE)</f>
        <v>#REF!</v>
      </c>
      <c r="BM9944" s="5" t="s">
        <v>15441</v>
      </c>
      <c r="BN9944" s="5" t="s">
        <v>619</v>
      </c>
      <c r="BO9944" s="5" t="s">
        <v>15442</v>
      </c>
      <c r="BU9944" s="5" t="s">
        <v>15441</v>
      </c>
      <c r="BV9944" s="5" t="s">
        <v>619</v>
      </c>
      <c r="BW9944" s="5" t="s">
        <v>15442</v>
      </c>
    </row>
    <row r="9945" spans="51:75" x14ac:dyDescent="0.3">
      <c r="AY9945" s="12" t="e">
        <f>VLOOKUP(C9945,#REF!, 2,FALSE)</f>
        <v>#REF!</v>
      </c>
      <c r="BM9945" s="5" t="s">
        <v>15443</v>
      </c>
      <c r="BN9945" s="5" t="s">
        <v>3092</v>
      </c>
      <c r="BO9945" s="5" t="s">
        <v>2986</v>
      </c>
      <c r="BU9945" s="5" t="s">
        <v>15443</v>
      </c>
      <c r="BV9945" s="5" t="s">
        <v>3092</v>
      </c>
      <c r="BW9945" s="5" t="s">
        <v>2986</v>
      </c>
    </row>
    <row r="9946" spans="51:75" x14ac:dyDescent="0.3">
      <c r="AY9946" s="12" t="e">
        <f>VLOOKUP(C9946,#REF!, 2,FALSE)</f>
        <v>#REF!</v>
      </c>
      <c r="BM9946" s="5" t="s">
        <v>15444</v>
      </c>
      <c r="BN9946" s="5" t="s">
        <v>3010</v>
      </c>
      <c r="BO9946" s="5" t="s">
        <v>2986</v>
      </c>
      <c r="BU9946" s="5" t="s">
        <v>15444</v>
      </c>
      <c r="BV9946" s="5" t="s">
        <v>3010</v>
      </c>
      <c r="BW9946" s="5" t="s">
        <v>2986</v>
      </c>
    </row>
    <row r="9947" spans="51:75" x14ac:dyDescent="0.3">
      <c r="AY9947" s="12" t="e">
        <f>VLOOKUP(C9947,#REF!, 2,FALSE)</f>
        <v>#REF!</v>
      </c>
      <c r="BM9947" s="5" t="s">
        <v>15445</v>
      </c>
      <c r="BN9947" s="5" t="s">
        <v>3261</v>
      </c>
      <c r="BO9947" s="5" t="s">
        <v>2986</v>
      </c>
      <c r="BU9947" s="5" t="s">
        <v>15445</v>
      </c>
      <c r="BV9947" s="5" t="s">
        <v>3261</v>
      </c>
      <c r="BW9947" s="5" t="s">
        <v>2986</v>
      </c>
    </row>
    <row r="9948" spans="51:75" x14ac:dyDescent="0.3">
      <c r="AY9948" s="12" t="e">
        <f>VLOOKUP(C9948,#REF!, 2,FALSE)</f>
        <v>#REF!</v>
      </c>
      <c r="BM9948" s="5" t="s">
        <v>15446</v>
      </c>
      <c r="BN9948" s="5" t="s">
        <v>1345</v>
      </c>
      <c r="BO9948" s="5" t="s">
        <v>2986</v>
      </c>
      <c r="BU9948" s="5" t="s">
        <v>15446</v>
      </c>
      <c r="BV9948" s="5" t="s">
        <v>1345</v>
      </c>
      <c r="BW9948" s="5" t="s">
        <v>2986</v>
      </c>
    </row>
    <row r="9949" spans="51:75" x14ac:dyDescent="0.3">
      <c r="AY9949" s="12" t="e">
        <f>VLOOKUP(C9949,#REF!, 2,FALSE)</f>
        <v>#REF!</v>
      </c>
      <c r="BM9949" s="5" t="s">
        <v>15447</v>
      </c>
      <c r="BN9949" s="5" t="s">
        <v>3010</v>
      </c>
      <c r="BO9949" s="5" t="s">
        <v>2986</v>
      </c>
      <c r="BU9949" s="5" t="s">
        <v>15447</v>
      </c>
      <c r="BV9949" s="5" t="s">
        <v>3010</v>
      </c>
      <c r="BW9949" s="5" t="s">
        <v>2986</v>
      </c>
    </row>
    <row r="9950" spans="51:75" x14ac:dyDescent="0.3">
      <c r="AY9950" s="12" t="e">
        <f>VLOOKUP(C9950,#REF!, 2,FALSE)</f>
        <v>#REF!</v>
      </c>
      <c r="BM9950" s="5" t="s">
        <v>15448</v>
      </c>
      <c r="BN9950" s="5" t="s">
        <v>3092</v>
      </c>
      <c r="BO9950" s="5" t="s">
        <v>13261</v>
      </c>
      <c r="BU9950" s="5" t="s">
        <v>15448</v>
      </c>
      <c r="BV9950" s="5" t="s">
        <v>3092</v>
      </c>
      <c r="BW9950" s="5" t="s">
        <v>13261</v>
      </c>
    </row>
    <row r="9951" spans="51:75" x14ac:dyDescent="0.3">
      <c r="AY9951" s="12" t="e">
        <f>VLOOKUP(C9951,#REF!, 2,FALSE)</f>
        <v>#REF!</v>
      </c>
      <c r="BM9951" s="5" t="s">
        <v>15449</v>
      </c>
      <c r="BN9951" s="5" t="s">
        <v>627</v>
      </c>
      <c r="BO9951" s="5" t="s">
        <v>8389</v>
      </c>
      <c r="BU9951" s="5" t="s">
        <v>15449</v>
      </c>
      <c r="BV9951" s="5" t="s">
        <v>627</v>
      </c>
      <c r="BW9951" s="5" t="s">
        <v>8389</v>
      </c>
    </row>
    <row r="9952" spans="51:75" x14ac:dyDescent="0.3">
      <c r="AY9952" s="12" t="e">
        <f>VLOOKUP(C9952,#REF!, 2,FALSE)</f>
        <v>#REF!</v>
      </c>
      <c r="BM9952" s="5" t="s">
        <v>267</v>
      </c>
      <c r="BN9952" s="5" t="s">
        <v>627</v>
      </c>
      <c r="BO9952" s="5" t="s">
        <v>11470</v>
      </c>
      <c r="BU9952" s="5" t="s">
        <v>267</v>
      </c>
      <c r="BV9952" s="5" t="s">
        <v>627</v>
      </c>
      <c r="BW9952" s="5" t="s">
        <v>11470</v>
      </c>
    </row>
    <row r="9953" spans="51:75" x14ac:dyDescent="0.3">
      <c r="AY9953" s="12" t="e">
        <f>VLOOKUP(C9953,#REF!, 2,FALSE)</f>
        <v>#REF!</v>
      </c>
      <c r="BM9953" s="5" t="s">
        <v>15450</v>
      </c>
      <c r="BN9953" s="5" t="s">
        <v>3261</v>
      </c>
      <c r="BO9953" s="5" t="s">
        <v>2986</v>
      </c>
      <c r="BU9953" s="5" t="s">
        <v>15450</v>
      </c>
      <c r="BV9953" s="5" t="s">
        <v>3261</v>
      </c>
      <c r="BW9953" s="5" t="s">
        <v>2986</v>
      </c>
    </row>
    <row r="9954" spans="51:75" x14ac:dyDescent="0.3">
      <c r="AY9954" s="12" t="e">
        <f>VLOOKUP(C9954,#REF!, 2,FALSE)</f>
        <v>#REF!</v>
      </c>
      <c r="BM9954" s="5" t="s">
        <v>15451</v>
      </c>
      <c r="BN9954" s="5" t="s">
        <v>718</v>
      </c>
      <c r="BO9954" s="5" t="s">
        <v>15452</v>
      </c>
      <c r="BU9954" s="5" t="s">
        <v>15451</v>
      </c>
      <c r="BV9954" s="5" t="s">
        <v>718</v>
      </c>
      <c r="BW9954" s="5" t="s">
        <v>15452</v>
      </c>
    </row>
    <row r="9955" spans="51:75" x14ac:dyDescent="0.3">
      <c r="AY9955" s="12" t="e">
        <f>VLOOKUP(C9955,#REF!, 2,FALSE)</f>
        <v>#REF!</v>
      </c>
      <c r="BM9955" s="5" t="s">
        <v>15453</v>
      </c>
      <c r="BN9955" s="5" t="s">
        <v>1345</v>
      </c>
      <c r="BO9955" s="5" t="s">
        <v>15454</v>
      </c>
      <c r="BU9955" s="5" t="s">
        <v>15453</v>
      </c>
      <c r="BV9955" s="5" t="s">
        <v>1345</v>
      </c>
      <c r="BW9955" s="5" t="s">
        <v>15454</v>
      </c>
    </row>
    <row r="9956" spans="51:75" x14ac:dyDescent="0.3">
      <c r="AY9956" s="12" t="e">
        <f>VLOOKUP(C9956,#REF!, 2,FALSE)</f>
        <v>#REF!</v>
      </c>
      <c r="BM9956" s="5" t="s">
        <v>15455</v>
      </c>
      <c r="BN9956" s="5" t="s">
        <v>1345</v>
      </c>
      <c r="BO9956" s="5" t="s">
        <v>15456</v>
      </c>
      <c r="BU9956" s="5" t="s">
        <v>15455</v>
      </c>
      <c r="BV9956" s="5" t="s">
        <v>1345</v>
      </c>
      <c r="BW9956" s="5" t="s">
        <v>15456</v>
      </c>
    </row>
    <row r="9957" spans="51:75" x14ac:dyDescent="0.3">
      <c r="AY9957" s="12" t="e">
        <f>VLOOKUP(C9957,#REF!, 2,FALSE)</f>
        <v>#REF!</v>
      </c>
      <c r="BM9957" s="5" t="s">
        <v>15457</v>
      </c>
      <c r="BN9957" s="5" t="s">
        <v>718</v>
      </c>
      <c r="BO9957" s="5" t="s">
        <v>5640</v>
      </c>
      <c r="BU9957" s="5" t="s">
        <v>15457</v>
      </c>
      <c r="BV9957" s="5" t="s">
        <v>718</v>
      </c>
      <c r="BW9957" s="5" t="s">
        <v>5640</v>
      </c>
    </row>
    <row r="9958" spans="51:75" x14ac:dyDescent="0.3">
      <c r="AY9958" s="12" t="e">
        <f>VLOOKUP(C9958,#REF!, 2,FALSE)</f>
        <v>#REF!</v>
      </c>
      <c r="BM9958" s="5" t="s">
        <v>15458</v>
      </c>
      <c r="BN9958" s="5" t="s">
        <v>3010</v>
      </c>
      <c r="BO9958" s="5" t="s">
        <v>15459</v>
      </c>
      <c r="BU9958" s="5" t="s">
        <v>15458</v>
      </c>
      <c r="BV9958" s="5" t="s">
        <v>3010</v>
      </c>
      <c r="BW9958" s="5" t="s">
        <v>15459</v>
      </c>
    </row>
    <row r="9959" spans="51:75" x14ac:dyDescent="0.3">
      <c r="AY9959" s="12" t="e">
        <f>VLOOKUP(C9959,#REF!, 2,FALSE)</f>
        <v>#REF!</v>
      </c>
      <c r="BM9959" s="5" t="s">
        <v>15460</v>
      </c>
      <c r="BN9959" s="5" t="s">
        <v>3007</v>
      </c>
      <c r="BO9959" s="5" t="s">
        <v>15461</v>
      </c>
      <c r="BU9959" s="5" t="s">
        <v>15460</v>
      </c>
      <c r="BV9959" s="5" t="s">
        <v>3007</v>
      </c>
      <c r="BW9959" s="5" t="s">
        <v>15461</v>
      </c>
    </row>
    <row r="9960" spans="51:75" x14ac:dyDescent="0.3">
      <c r="AY9960" s="12" t="e">
        <f>VLOOKUP(C9960,#REF!, 2,FALSE)</f>
        <v>#REF!</v>
      </c>
      <c r="BM9960" s="5" t="s">
        <v>15462</v>
      </c>
      <c r="BN9960" s="5" t="s">
        <v>3007</v>
      </c>
      <c r="BO9960" s="5" t="s">
        <v>3836</v>
      </c>
      <c r="BU9960" s="5" t="s">
        <v>15462</v>
      </c>
      <c r="BV9960" s="5" t="s">
        <v>3007</v>
      </c>
      <c r="BW9960" s="5" t="s">
        <v>3836</v>
      </c>
    </row>
    <row r="9961" spans="51:75" x14ac:dyDescent="0.3">
      <c r="AY9961" s="12" t="e">
        <f>VLOOKUP(C9961,#REF!, 2,FALSE)</f>
        <v>#REF!</v>
      </c>
      <c r="BM9961" s="5" t="s">
        <v>2689</v>
      </c>
      <c r="BN9961" s="5" t="s">
        <v>3010</v>
      </c>
      <c r="BO9961" s="5" t="s">
        <v>731</v>
      </c>
      <c r="BU9961" s="5" t="s">
        <v>2689</v>
      </c>
      <c r="BV9961" s="5" t="s">
        <v>3010</v>
      </c>
      <c r="BW9961" s="5" t="s">
        <v>731</v>
      </c>
    </row>
    <row r="9962" spans="51:75" x14ac:dyDescent="0.3">
      <c r="AY9962" s="12" t="e">
        <f>VLOOKUP(C9962,#REF!, 2,FALSE)</f>
        <v>#REF!</v>
      </c>
      <c r="BM9962" s="5" t="s">
        <v>15463</v>
      </c>
      <c r="BN9962" s="5" t="s">
        <v>3010</v>
      </c>
      <c r="BO9962" s="5" t="s">
        <v>6394</v>
      </c>
      <c r="BU9962" s="5" t="s">
        <v>15463</v>
      </c>
      <c r="BV9962" s="5" t="s">
        <v>3010</v>
      </c>
      <c r="BW9962" s="5" t="s">
        <v>6394</v>
      </c>
    </row>
    <row r="9963" spans="51:75" x14ac:dyDescent="0.3">
      <c r="AY9963" s="12" t="e">
        <f>VLOOKUP(C9963,#REF!, 2,FALSE)</f>
        <v>#REF!</v>
      </c>
      <c r="BM9963" s="5" t="s">
        <v>2690</v>
      </c>
      <c r="BN9963" s="5" t="s">
        <v>718</v>
      </c>
      <c r="BO9963" s="5" t="s">
        <v>4104</v>
      </c>
      <c r="BU9963" s="5" t="s">
        <v>2690</v>
      </c>
      <c r="BV9963" s="5" t="s">
        <v>718</v>
      </c>
      <c r="BW9963" s="5" t="s">
        <v>4104</v>
      </c>
    </row>
    <row r="9964" spans="51:75" x14ac:dyDescent="0.3">
      <c r="AY9964" s="12" t="e">
        <f>VLOOKUP(C9964,#REF!, 2,FALSE)</f>
        <v>#REF!</v>
      </c>
      <c r="BM9964" s="5" t="s">
        <v>2691</v>
      </c>
      <c r="BN9964" s="5" t="s">
        <v>865</v>
      </c>
      <c r="BO9964" s="5" t="s">
        <v>15464</v>
      </c>
      <c r="BU9964" s="5" t="s">
        <v>2691</v>
      </c>
      <c r="BV9964" s="5" t="s">
        <v>865</v>
      </c>
      <c r="BW9964" s="5" t="s">
        <v>15464</v>
      </c>
    </row>
    <row r="9965" spans="51:75" x14ac:dyDescent="0.3">
      <c r="AY9965" s="12" t="e">
        <f>VLOOKUP(C9965,#REF!, 2,FALSE)</f>
        <v>#REF!</v>
      </c>
      <c r="BM9965" s="5" t="s">
        <v>15465</v>
      </c>
      <c r="BN9965" s="5" t="s">
        <v>1142</v>
      </c>
      <c r="BO9965" s="5" t="s">
        <v>9127</v>
      </c>
      <c r="BU9965" s="5" t="s">
        <v>15465</v>
      </c>
      <c r="BV9965" s="5" t="s">
        <v>1142</v>
      </c>
      <c r="BW9965" s="5" t="s">
        <v>9127</v>
      </c>
    </row>
    <row r="9966" spans="51:75" x14ac:dyDescent="0.3">
      <c r="AY9966" s="12" t="e">
        <f>VLOOKUP(C9966,#REF!, 2,FALSE)</f>
        <v>#REF!</v>
      </c>
      <c r="BM9966" s="5" t="s">
        <v>15466</v>
      </c>
      <c r="BN9966" s="5" t="s">
        <v>3261</v>
      </c>
      <c r="BO9966" s="5" t="s">
        <v>10804</v>
      </c>
      <c r="BU9966" s="5" t="s">
        <v>15466</v>
      </c>
      <c r="BV9966" s="5" t="s">
        <v>3261</v>
      </c>
      <c r="BW9966" s="5" t="s">
        <v>10804</v>
      </c>
    </row>
    <row r="9967" spans="51:75" x14ac:dyDescent="0.3">
      <c r="AY9967" s="12" t="e">
        <f>VLOOKUP(C9967,#REF!, 2,FALSE)</f>
        <v>#REF!</v>
      </c>
      <c r="BM9967" s="5" t="s">
        <v>15467</v>
      </c>
      <c r="BN9967" s="5" t="s">
        <v>3050</v>
      </c>
      <c r="BO9967" s="5" t="s">
        <v>2986</v>
      </c>
      <c r="BU9967" s="5" t="s">
        <v>15467</v>
      </c>
      <c r="BV9967" s="5" t="s">
        <v>3050</v>
      </c>
      <c r="BW9967" s="5" t="s">
        <v>2986</v>
      </c>
    </row>
    <row r="9968" spans="51:75" x14ac:dyDescent="0.3">
      <c r="AY9968" s="12" t="e">
        <f>VLOOKUP(C9968,#REF!, 2,FALSE)</f>
        <v>#REF!</v>
      </c>
      <c r="BM9968" s="5" t="s">
        <v>15468</v>
      </c>
      <c r="BN9968" s="5" t="s">
        <v>3007</v>
      </c>
      <c r="BO9968" s="5" t="s">
        <v>15469</v>
      </c>
      <c r="BU9968" s="5" t="s">
        <v>15468</v>
      </c>
      <c r="BV9968" s="5" t="s">
        <v>3007</v>
      </c>
      <c r="BW9968" s="5" t="s">
        <v>15469</v>
      </c>
    </row>
    <row r="9969" spans="51:75" x14ac:dyDescent="0.3">
      <c r="AY9969" s="12" t="e">
        <f>VLOOKUP(C9969,#REF!, 2,FALSE)</f>
        <v>#REF!</v>
      </c>
      <c r="BM9969" s="5" t="s">
        <v>15470</v>
      </c>
      <c r="BN9969" s="5" t="s">
        <v>3092</v>
      </c>
      <c r="BO9969" s="5" t="s">
        <v>2986</v>
      </c>
      <c r="BU9969" s="5" t="s">
        <v>15470</v>
      </c>
      <c r="BV9969" s="5" t="s">
        <v>3092</v>
      </c>
      <c r="BW9969" s="5" t="s">
        <v>2986</v>
      </c>
    </row>
    <row r="9970" spans="51:75" x14ac:dyDescent="0.3">
      <c r="AY9970" s="12" t="e">
        <f>VLOOKUP(C9970,#REF!, 2,FALSE)</f>
        <v>#REF!</v>
      </c>
      <c r="BM9970" s="5" t="s">
        <v>15471</v>
      </c>
      <c r="BN9970" s="5" t="s">
        <v>3007</v>
      </c>
      <c r="BO9970" s="5" t="s">
        <v>15472</v>
      </c>
      <c r="BU9970" s="5" t="s">
        <v>15471</v>
      </c>
      <c r="BV9970" s="5" t="s">
        <v>3007</v>
      </c>
      <c r="BW9970" s="5" t="s">
        <v>15472</v>
      </c>
    </row>
    <row r="9971" spans="51:75" x14ac:dyDescent="0.3">
      <c r="AY9971" s="12" t="e">
        <f>VLOOKUP(C9971,#REF!, 2,FALSE)</f>
        <v>#REF!</v>
      </c>
      <c r="BM9971" s="5" t="s">
        <v>15473</v>
      </c>
      <c r="BN9971" s="5" t="s">
        <v>3102</v>
      </c>
      <c r="BO9971" s="5" t="s">
        <v>15474</v>
      </c>
      <c r="BU9971" s="5" t="s">
        <v>15473</v>
      </c>
      <c r="BV9971" s="5" t="s">
        <v>3102</v>
      </c>
      <c r="BW9971" s="5" t="s">
        <v>15474</v>
      </c>
    </row>
    <row r="9972" spans="51:75" x14ac:dyDescent="0.3">
      <c r="AY9972" s="12" t="e">
        <f>VLOOKUP(C9972,#REF!, 2,FALSE)</f>
        <v>#REF!</v>
      </c>
      <c r="BM9972" s="5" t="s">
        <v>15475</v>
      </c>
      <c r="BN9972" s="5" t="s">
        <v>1345</v>
      </c>
      <c r="BO9972" s="5" t="s">
        <v>15476</v>
      </c>
      <c r="BU9972" s="5" t="s">
        <v>15475</v>
      </c>
      <c r="BV9972" s="5" t="s">
        <v>1345</v>
      </c>
      <c r="BW9972" s="5" t="s">
        <v>15476</v>
      </c>
    </row>
    <row r="9973" spans="51:75" x14ac:dyDescent="0.3">
      <c r="AY9973" s="12" t="e">
        <f>VLOOKUP(C9973,#REF!, 2,FALSE)</f>
        <v>#REF!</v>
      </c>
      <c r="BM9973" s="5" t="s">
        <v>15477</v>
      </c>
      <c r="BN9973" s="5" t="s">
        <v>3102</v>
      </c>
      <c r="BO9973" s="5" t="s">
        <v>14677</v>
      </c>
      <c r="BU9973" s="5" t="s">
        <v>15477</v>
      </c>
      <c r="BV9973" s="5" t="s">
        <v>3102</v>
      </c>
      <c r="BW9973" s="5" t="s">
        <v>14677</v>
      </c>
    </row>
    <row r="9974" spans="51:75" x14ac:dyDescent="0.3">
      <c r="AY9974" s="12" t="e">
        <f>VLOOKUP(C9974,#REF!, 2,FALSE)</f>
        <v>#REF!</v>
      </c>
      <c r="BM9974" s="5" t="s">
        <v>15478</v>
      </c>
      <c r="BN9974" s="5" t="s">
        <v>3261</v>
      </c>
      <c r="BO9974" s="5" t="s">
        <v>4144</v>
      </c>
      <c r="BU9974" s="5" t="s">
        <v>15478</v>
      </c>
      <c r="BV9974" s="5" t="s">
        <v>3261</v>
      </c>
      <c r="BW9974" s="5" t="s">
        <v>4144</v>
      </c>
    </row>
    <row r="9975" spans="51:75" x14ac:dyDescent="0.3">
      <c r="AY9975" s="12" t="e">
        <f>VLOOKUP(C9975,#REF!, 2,FALSE)</f>
        <v>#REF!</v>
      </c>
      <c r="BM9975" s="5" t="s">
        <v>2692</v>
      </c>
      <c r="BN9975" s="5" t="s">
        <v>3010</v>
      </c>
      <c r="BO9975" s="5" t="s">
        <v>15479</v>
      </c>
      <c r="BU9975" s="5" t="s">
        <v>2692</v>
      </c>
      <c r="BV9975" s="5" t="s">
        <v>3010</v>
      </c>
      <c r="BW9975" s="5" t="s">
        <v>15479</v>
      </c>
    </row>
    <row r="9976" spans="51:75" x14ac:dyDescent="0.3">
      <c r="AY9976" s="12" t="e">
        <f>VLOOKUP(C9976,#REF!, 2,FALSE)</f>
        <v>#REF!</v>
      </c>
      <c r="BM9976" s="5" t="s">
        <v>2693</v>
      </c>
      <c r="BN9976" s="5" t="s">
        <v>3102</v>
      </c>
      <c r="BO9976" s="5" t="s">
        <v>15480</v>
      </c>
      <c r="BU9976" s="5" t="s">
        <v>2693</v>
      </c>
      <c r="BV9976" s="5" t="s">
        <v>3102</v>
      </c>
      <c r="BW9976" s="5" t="s">
        <v>15480</v>
      </c>
    </row>
    <row r="9977" spans="51:75" x14ac:dyDescent="0.3">
      <c r="AY9977" s="12" t="e">
        <f>VLOOKUP(C9977,#REF!, 2,FALSE)</f>
        <v>#REF!</v>
      </c>
      <c r="BM9977" s="5" t="s">
        <v>15481</v>
      </c>
      <c r="BN9977" s="5" t="s">
        <v>706</v>
      </c>
      <c r="BO9977" s="5" t="s">
        <v>15482</v>
      </c>
      <c r="BU9977" s="5" t="s">
        <v>15481</v>
      </c>
      <c r="BV9977" s="5" t="s">
        <v>706</v>
      </c>
      <c r="BW9977" s="5" t="s">
        <v>15482</v>
      </c>
    </row>
    <row r="9978" spans="51:75" x14ac:dyDescent="0.3">
      <c r="AY9978" s="12" t="e">
        <f>VLOOKUP(C9978,#REF!, 2,FALSE)</f>
        <v>#REF!</v>
      </c>
      <c r="BM9978" s="5" t="s">
        <v>15483</v>
      </c>
      <c r="BN9978" s="5" t="s">
        <v>669</v>
      </c>
      <c r="BO9978" s="5" t="s">
        <v>2986</v>
      </c>
      <c r="BU9978" s="5" t="s">
        <v>15483</v>
      </c>
      <c r="BV9978" s="5" t="s">
        <v>669</v>
      </c>
      <c r="BW9978" s="5" t="s">
        <v>2986</v>
      </c>
    </row>
    <row r="9979" spans="51:75" x14ac:dyDescent="0.3">
      <c r="AY9979" s="12" t="e">
        <f>VLOOKUP(C9979,#REF!, 2,FALSE)</f>
        <v>#REF!</v>
      </c>
      <c r="BM9979" s="5" t="s">
        <v>15484</v>
      </c>
      <c r="BN9979" s="5" t="s">
        <v>1345</v>
      </c>
      <c r="BO9979" s="5" t="s">
        <v>4769</v>
      </c>
      <c r="BU9979" s="5" t="s">
        <v>15484</v>
      </c>
      <c r="BV9979" s="5" t="s">
        <v>1345</v>
      </c>
      <c r="BW9979" s="5" t="s">
        <v>4769</v>
      </c>
    </row>
    <row r="9980" spans="51:75" x14ac:dyDescent="0.3">
      <c r="AY9980" s="12" t="e">
        <f>VLOOKUP(C9980,#REF!, 2,FALSE)</f>
        <v>#REF!</v>
      </c>
      <c r="BM9980" s="5" t="s">
        <v>15485</v>
      </c>
      <c r="BN9980" s="5" t="s">
        <v>630</v>
      </c>
      <c r="BO9980" s="5" t="s">
        <v>8036</v>
      </c>
      <c r="BU9980" s="5" t="s">
        <v>15485</v>
      </c>
      <c r="BV9980" s="5" t="s">
        <v>630</v>
      </c>
      <c r="BW9980" s="5" t="s">
        <v>8036</v>
      </c>
    </row>
    <row r="9981" spans="51:75" x14ac:dyDescent="0.3">
      <c r="AY9981" s="12" t="e">
        <f>VLOOKUP(C9981,#REF!, 2,FALSE)</f>
        <v>#REF!</v>
      </c>
      <c r="BM9981" s="5" t="s">
        <v>15486</v>
      </c>
      <c r="BN9981" s="5" t="s">
        <v>17011</v>
      </c>
      <c r="BO9981" s="5" t="s">
        <v>3885</v>
      </c>
      <c r="BU9981" s="5" t="s">
        <v>15486</v>
      </c>
      <c r="BV9981" s="5" t="s">
        <v>17011</v>
      </c>
      <c r="BW9981" s="5" t="s">
        <v>3885</v>
      </c>
    </row>
    <row r="9982" spans="51:75" x14ac:dyDescent="0.3">
      <c r="AY9982" s="12" t="e">
        <f>VLOOKUP(C9982,#REF!, 2,FALSE)</f>
        <v>#REF!</v>
      </c>
      <c r="BM9982" s="5" t="s">
        <v>15487</v>
      </c>
      <c r="BN9982" s="5" t="s">
        <v>3261</v>
      </c>
      <c r="BO9982" s="5" t="s">
        <v>13216</v>
      </c>
      <c r="BU9982" s="5" t="s">
        <v>15487</v>
      </c>
      <c r="BV9982" s="5" t="s">
        <v>3261</v>
      </c>
      <c r="BW9982" s="5" t="s">
        <v>13216</v>
      </c>
    </row>
    <row r="9983" spans="51:75" x14ac:dyDescent="0.3">
      <c r="AY9983" s="12" t="e">
        <f>VLOOKUP(C9983,#REF!, 2,FALSE)</f>
        <v>#REF!</v>
      </c>
      <c r="BM9983" s="5" t="s">
        <v>15488</v>
      </c>
      <c r="BN9983" s="5" t="s">
        <v>718</v>
      </c>
      <c r="BO9983" s="5" t="s">
        <v>15489</v>
      </c>
      <c r="BU9983" s="5" t="s">
        <v>15488</v>
      </c>
      <c r="BV9983" s="5" t="s">
        <v>718</v>
      </c>
      <c r="BW9983" s="5" t="s">
        <v>15489</v>
      </c>
    </row>
    <row r="9984" spans="51:75" x14ac:dyDescent="0.3">
      <c r="AY9984" s="12" t="e">
        <f>VLOOKUP(C9984,#REF!, 2,FALSE)</f>
        <v>#REF!</v>
      </c>
      <c r="BM9984" s="5" t="s">
        <v>15490</v>
      </c>
      <c r="BN9984" s="5" t="s">
        <v>718</v>
      </c>
      <c r="BO9984" s="5" t="s">
        <v>10990</v>
      </c>
      <c r="BU9984" s="5" t="s">
        <v>15490</v>
      </c>
      <c r="BV9984" s="5" t="s">
        <v>718</v>
      </c>
      <c r="BW9984" s="5" t="s">
        <v>10990</v>
      </c>
    </row>
    <row r="9985" spans="51:75" x14ac:dyDescent="0.3">
      <c r="AY9985" s="12" t="e">
        <f>VLOOKUP(C9985,#REF!, 2,FALSE)</f>
        <v>#REF!</v>
      </c>
      <c r="BM9985" s="5" t="s">
        <v>15491</v>
      </c>
      <c r="BN9985" s="5" t="s">
        <v>17011</v>
      </c>
      <c r="BO9985" s="5" t="s">
        <v>15492</v>
      </c>
      <c r="BU9985" s="5" t="s">
        <v>15491</v>
      </c>
      <c r="BV9985" s="5" t="s">
        <v>17011</v>
      </c>
      <c r="BW9985" s="5" t="s">
        <v>15492</v>
      </c>
    </row>
    <row r="9986" spans="51:75" x14ac:dyDescent="0.3">
      <c r="AY9986" s="12" t="e">
        <f>VLOOKUP(C9986,#REF!, 2,FALSE)</f>
        <v>#REF!</v>
      </c>
      <c r="BM9986" s="5" t="s">
        <v>15493</v>
      </c>
      <c r="BN9986" s="5" t="s">
        <v>628</v>
      </c>
      <c r="BO9986" s="5" t="s">
        <v>7665</v>
      </c>
      <c r="BU9986" s="5" t="s">
        <v>15493</v>
      </c>
      <c r="BV9986" s="5" t="s">
        <v>628</v>
      </c>
      <c r="BW9986" s="5" t="s">
        <v>7665</v>
      </c>
    </row>
    <row r="9987" spans="51:75" x14ac:dyDescent="0.3">
      <c r="AY9987" s="12" t="e">
        <f>VLOOKUP(C9987,#REF!, 2,FALSE)</f>
        <v>#REF!</v>
      </c>
      <c r="BM9987" s="5" t="s">
        <v>2705</v>
      </c>
      <c r="BN9987" s="5" t="s">
        <v>1275</v>
      </c>
      <c r="BO9987" s="5" t="s">
        <v>8222</v>
      </c>
      <c r="BU9987" s="5" t="s">
        <v>2705</v>
      </c>
      <c r="BV9987" s="5" t="s">
        <v>1275</v>
      </c>
      <c r="BW9987" s="5" t="s">
        <v>8222</v>
      </c>
    </row>
    <row r="9988" spans="51:75" x14ac:dyDescent="0.3">
      <c r="AY9988" s="12" t="e">
        <f>VLOOKUP(C9988,#REF!, 2,FALSE)</f>
        <v>#REF!</v>
      </c>
      <c r="BM9988" s="5" t="s">
        <v>15494</v>
      </c>
      <c r="BN9988" s="5" t="s">
        <v>2986</v>
      </c>
      <c r="BO9988" s="5" t="s">
        <v>11216</v>
      </c>
      <c r="BU9988" s="5" t="s">
        <v>15494</v>
      </c>
      <c r="BV9988" s="5" t="s">
        <v>2986</v>
      </c>
      <c r="BW9988" s="5" t="s">
        <v>11216</v>
      </c>
    </row>
    <row r="9989" spans="51:75" x14ac:dyDescent="0.3">
      <c r="AY9989" s="12" t="e">
        <f>VLOOKUP(C9989,#REF!, 2,FALSE)</f>
        <v>#REF!</v>
      </c>
      <c r="BM9989" s="5" t="s">
        <v>15495</v>
      </c>
      <c r="BN9989" s="5" t="s">
        <v>628</v>
      </c>
      <c r="BO9989" s="5" t="s">
        <v>15496</v>
      </c>
      <c r="BU9989" s="5" t="s">
        <v>15495</v>
      </c>
      <c r="BV9989" s="5" t="s">
        <v>628</v>
      </c>
      <c r="BW9989" s="5" t="s">
        <v>15496</v>
      </c>
    </row>
    <row r="9990" spans="51:75" x14ac:dyDescent="0.3">
      <c r="AY9990" s="12" t="e">
        <f>VLOOKUP(C9990,#REF!, 2,FALSE)</f>
        <v>#REF!</v>
      </c>
      <c r="BM9990" s="5" t="s">
        <v>15497</v>
      </c>
      <c r="BN9990" s="5" t="s">
        <v>628</v>
      </c>
      <c r="BO9990" s="5" t="s">
        <v>7389</v>
      </c>
      <c r="BU9990" s="5" t="s">
        <v>15497</v>
      </c>
      <c r="BV9990" s="5" t="s">
        <v>628</v>
      </c>
      <c r="BW9990" s="5" t="s">
        <v>7389</v>
      </c>
    </row>
    <row r="9991" spans="51:75" x14ac:dyDescent="0.3">
      <c r="AY9991" s="12" t="e">
        <f>VLOOKUP(C9991,#REF!, 2,FALSE)</f>
        <v>#REF!</v>
      </c>
      <c r="BM9991" s="5" t="s">
        <v>15498</v>
      </c>
      <c r="BN9991" s="5" t="s">
        <v>630</v>
      </c>
      <c r="BO9991" s="5" t="s">
        <v>4783</v>
      </c>
      <c r="BU9991" s="5" t="s">
        <v>15498</v>
      </c>
      <c r="BV9991" s="5" t="s">
        <v>630</v>
      </c>
      <c r="BW9991" s="5" t="s">
        <v>4783</v>
      </c>
    </row>
    <row r="9992" spans="51:75" x14ac:dyDescent="0.3">
      <c r="AY9992" s="12" t="e">
        <f>VLOOKUP(C9992,#REF!, 2,FALSE)</f>
        <v>#REF!</v>
      </c>
      <c r="BM9992" s="5" t="s">
        <v>15499</v>
      </c>
      <c r="BN9992" s="5" t="s">
        <v>628</v>
      </c>
      <c r="BO9992" s="5" t="s">
        <v>15500</v>
      </c>
      <c r="BU9992" s="5" t="s">
        <v>15499</v>
      </c>
      <c r="BV9992" s="5" t="s">
        <v>628</v>
      </c>
      <c r="BW9992" s="5" t="s">
        <v>15500</v>
      </c>
    </row>
    <row r="9993" spans="51:75" x14ac:dyDescent="0.3">
      <c r="AY9993" s="12" t="e">
        <f>VLOOKUP(C9993,#REF!, 2,FALSE)</f>
        <v>#REF!</v>
      </c>
      <c r="BM9993" s="5" t="s">
        <v>15501</v>
      </c>
      <c r="BN9993" s="5" t="s">
        <v>3010</v>
      </c>
      <c r="BO9993" s="5" t="s">
        <v>15502</v>
      </c>
      <c r="BU9993" s="5" t="s">
        <v>15501</v>
      </c>
      <c r="BV9993" s="5" t="s">
        <v>3010</v>
      </c>
      <c r="BW9993" s="5" t="s">
        <v>15502</v>
      </c>
    </row>
    <row r="9994" spans="51:75" x14ac:dyDescent="0.3">
      <c r="AY9994" s="12" t="e">
        <f>VLOOKUP(C9994,#REF!, 2,FALSE)</f>
        <v>#REF!</v>
      </c>
      <c r="BM9994" s="5" t="s">
        <v>15503</v>
      </c>
      <c r="BN9994" s="5" t="s">
        <v>3261</v>
      </c>
      <c r="BO9994" s="5" t="s">
        <v>4106</v>
      </c>
      <c r="BU9994" s="5" t="s">
        <v>15503</v>
      </c>
      <c r="BV9994" s="5" t="s">
        <v>3261</v>
      </c>
      <c r="BW9994" s="5" t="s">
        <v>4106</v>
      </c>
    </row>
    <row r="9995" spans="51:75" x14ac:dyDescent="0.3">
      <c r="AY9995" s="12" t="e">
        <f>VLOOKUP(C9995,#REF!, 2,FALSE)</f>
        <v>#REF!</v>
      </c>
      <c r="BM9995" s="5" t="s">
        <v>15504</v>
      </c>
      <c r="BN9995" s="5" t="s">
        <v>628</v>
      </c>
      <c r="BO9995" s="5" t="s">
        <v>15505</v>
      </c>
      <c r="BU9995" s="5" t="s">
        <v>15504</v>
      </c>
      <c r="BV9995" s="5" t="s">
        <v>628</v>
      </c>
      <c r="BW9995" s="5" t="s">
        <v>15505</v>
      </c>
    </row>
    <row r="9996" spans="51:75" x14ac:dyDescent="0.3">
      <c r="AY9996" s="12" t="e">
        <f>VLOOKUP(C9996,#REF!, 2,FALSE)</f>
        <v>#REF!</v>
      </c>
      <c r="BM9996" s="5" t="s">
        <v>15506</v>
      </c>
      <c r="BN9996" s="5" t="s">
        <v>17011</v>
      </c>
      <c r="BO9996" s="5" t="s">
        <v>714</v>
      </c>
      <c r="BU9996" s="5" t="s">
        <v>15506</v>
      </c>
      <c r="BV9996" s="5" t="s">
        <v>17011</v>
      </c>
      <c r="BW9996" s="5" t="s">
        <v>714</v>
      </c>
    </row>
    <row r="9997" spans="51:75" x14ac:dyDescent="0.3">
      <c r="AY9997" s="12" t="e">
        <f>VLOOKUP(C9997,#REF!, 2,FALSE)</f>
        <v>#REF!</v>
      </c>
      <c r="BM9997" s="5" t="s">
        <v>15507</v>
      </c>
      <c r="BN9997" s="5" t="s">
        <v>1142</v>
      </c>
      <c r="BO9997" s="5" t="s">
        <v>3119</v>
      </c>
      <c r="BU9997" s="5" t="s">
        <v>15507</v>
      </c>
      <c r="BV9997" s="5" t="s">
        <v>1142</v>
      </c>
      <c r="BW9997" s="5" t="s">
        <v>3119</v>
      </c>
    </row>
    <row r="9998" spans="51:75" x14ac:dyDescent="0.3">
      <c r="AY9998" s="12" t="e">
        <f>VLOOKUP(C9998,#REF!, 2,FALSE)</f>
        <v>#REF!</v>
      </c>
      <c r="BM9998" s="5" t="s">
        <v>15508</v>
      </c>
      <c r="BN9998" s="5" t="s">
        <v>2986</v>
      </c>
      <c r="BO9998" s="5" t="s">
        <v>2986</v>
      </c>
      <c r="BU9998" s="5" t="s">
        <v>15508</v>
      </c>
      <c r="BV9998" s="5" t="s">
        <v>2986</v>
      </c>
      <c r="BW9998" s="5" t="s">
        <v>2986</v>
      </c>
    </row>
    <row r="9999" spans="51:75" x14ac:dyDescent="0.3">
      <c r="AY9999" s="12" t="e">
        <f>VLOOKUP(C9999,#REF!, 2,FALSE)</f>
        <v>#REF!</v>
      </c>
      <c r="BM9999" s="5" t="s">
        <v>15509</v>
      </c>
      <c r="BN9999" s="5" t="s">
        <v>3092</v>
      </c>
      <c r="BO9999" s="5" t="s">
        <v>2986</v>
      </c>
      <c r="BU9999" s="5" t="s">
        <v>15509</v>
      </c>
      <c r="BV9999" s="5" t="s">
        <v>3092</v>
      </c>
      <c r="BW9999" s="5" t="s">
        <v>2986</v>
      </c>
    </row>
    <row r="10000" spans="51:75" x14ac:dyDescent="0.3">
      <c r="AY10000" s="12" t="e">
        <f>VLOOKUP(C10000,#REF!, 2,FALSE)</f>
        <v>#REF!</v>
      </c>
      <c r="BM10000" s="5" t="s">
        <v>15510</v>
      </c>
      <c r="BN10000" s="5" t="s">
        <v>17000</v>
      </c>
      <c r="BO10000" s="5" t="s">
        <v>2986</v>
      </c>
      <c r="BU10000" s="5" t="s">
        <v>15510</v>
      </c>
      <c r="BV10000" s="5" t="s">
        <v>17000</v>
      </c>
      <c r="BW10000" s="5" t="s">
        <v>2986</v>
      </c>
    </row>
    <row r="10001" spans="51:75" x14ac:dyDescent="0.3">
      <c r="AY10001" s="12" t="e">
        <f>VLOOKUP(C10001,#REF!, 2,FALSE)</f>
        <v>#REF!</v>
      </c>
      <c r="BM10001" s="5" t="s">
        <v>15511</v>
      </c>
      <c r="BN10001" s="5" t="s">
        <v>1142</v>
      </c>
      <c r="BO10001" s="5" t="s">
        <v>2986</v>
      </c>
      <c r="BU10001" s="5" t="s">
        <v>15511</v>
      </c>
      <c r="BV10001" s="5" t="s">
        <v>1142</v>
      </c>
      <c r="BW10001" s="5" t="s">
        <v>2986</v>
      </c>
    </row>
    <row r="10002" spans="51:75" x14ac:dyDescent="0.3">
      <c r="AY10002" s="12" t="e">
        <f>VLOOKUP(C10002,#REF!, 2,FALSE)</f>
        <v>#REF!</v>
      </c>
      <c r="BM10002" s="5" t="s">
        <v>15512</v>
      </c>
      <c r="BN10002" s="5" t="s">
        <v>17000</v>
      </c>
      <c r="BO10002" s="5" t="s">
        <v>2986</v>
      </c>
      <c r="BU10002" s="5" t="s">
        <v>15512</v>
      </c>
      <c r="BV10002" s="5" t="s">
        <v>17000</v>
      </c>
      <c r="BW10002" s="5" t="s">
        <v>2986</v>
      </c>
    </row>
    <row r="10003" spans="51:75" x14ac:dyDescent="0.3">
      <c r="AY10003" s="12" t="e">
        <f>VLOOKUP(C10003,#REF!, 2,FALSE)</f>
        <v>#REF!</v>
      </c>
      <c r="BM10003" s="5" t="s">
        <v>15513</v>
      </c>
      <c r="BN10003" s="5" t="s">
        <v>2986</v>
      </c>
      <c r="BO10003" s="5" t="s">
        <v>8481</v>
      </c>
      <c r="BU10003" s="5" t="s">
        <v>15513</v>
      </c>
      <c r="BV10003" s="5" t="s">
        <v>2986</v>
      </c>
      <c r="BW10003" s="5" t="s">
        <v>8481</v>
      </c>
    </row>
    <row r="10004" spans="51:75" x14ac:dyDescent="0.3">
      <c r="AY10004" s="12" t="e">
        <f>VLOOKUP(C10004,#REF!, 2,FALSE)</f>
        <v>#REF!</v>
      </c>
      <c r="BM10004" s="5" t="s">
        <v>15514</v>
      </c>
      <c r="BN10004" s="5" t="s">
        <v>1345</v>
      </c>
      <c r="BO10004" s="5" t="s">
        <v>2986</v>
      </c>
      <c r="BU10004" s="5" t="s">
        <v>15514</v>
      </c>
      <c r="BV10004" s="5" t="s">
        <v>1345</v>
      </c>
      <c r="BW10004" s="5" t="s">
        <v>2986</v>
      </c>
    </row>
    <row r="10005" spans="51:75" x14ac:dyDescent="0.3">
      <c r="AY10005" s="12" t="e">
        <f>VLOOKUP(C10005,#REF!, 2,FALSE)</f>
        <v>#REF!</v>
      </c>
      <c r="BM10005" s="5" t="s">
        <v>15515</v>
      </c>
      <c r="BN10005" s="5" t="s">
        <v>1345</v>
      </c>
      <c r="BO10005" s="5" t="s">
        <v>1022</v>
      </c>
      <c r="BU10005" s="5" t="s">
        <v>15515</v>
      </c>
      <c r="BV10005" s="5" t="s">
        <v>1345</v>
      </c>
      <c r="BW10005" s="5" t="s">
        <v>1022</v>
      </c>
    </row>
    <row r="10006" spans="51:75" x14ac:dyDescent="0.3">
      <c r="AY10006" s="12" t="e">
        <f>VLOOKUP(C10006,#REF!, 2,FALSE)</f>
        <v>#REF!</v>
      </c>
      <c r="BM10006" s="5" t="s">
        <v>15516</v>
      </c>
      <c r="BN10006" s="5" t="s">
        <v>3050</v>
      </c>
      <c r="BO10006" s="5" t="s">
        <v>2986</v>
      </c>
      <c r="BU10006" s="5" t="s">
        <v>15516</v>
      </c>
      <c r="BV10006" s="5" t="s">
        <v>3050</v>
      </c>
      <c r="BW10006" s="5" t="s">
        <v>2986</v>
      </c>
    </row>
    <row r="10007" spans="51:75" x14ac:dyDescent="0.3">
      <c r="AY10007" s="12" t="e">
        <f>VLOOKUP(C10007,#REF!, 2,FALSE)</f>
        <v>#REF!</v>
      </c>
      <c r="BM10007" s="5" t="s">
        <v>15517</v>
      </c>
      <c r="BN10007" s="5" t="s">
        <v>1345</v>
      </c>
      <c r="BO10007" s="5" t="s">
        <v>2889</v>
      </c>
      <c r="BU10007" s="5" t="s">
        <v>15517</v>
      </c>
      <c r="BV10007" s="5" t="s">
        <v>1345</v>
      </c>
      <c r="BW10007" s="5" t="s">
        <v>2889</v>
      </c>
    </row>
    <row r="10008" spans="51:75" x14ac:dyDescent="0.3">
      <c r="AY10008" s="12" t="e">
        <f>VLOOKUP(C10008,#REF!, 2,FALSE)</f>
        <v>#REF!</v>
      </c>
      <c r="BM10008" s="5" t="s">
        <v>15518</v>
      </c>
      <c r="BN10008" s="5" t="s">
        <v>1272</v>
      </c>
      <c r="BO10008" s="5" t="s">
        <v>4732</v>
      </c>
      <c r="BU10008" s="5" t="s">
        <v>15518</v>
      </c>
      <c r="BV10008" s="5" t="s">
        <v>1272</v>
      </c>
      <c r="BW10008" s="5" t="s">
        <v>4732</v>
      </c>
    </row>
    <row r="10009" spans="51:75" x14ac:dyDescent="0.3">
      <c r="AY10009" s="12" t="e">
        <f>VLOOKUP(C10009,#REF!, 2,FALSE)</f>
        <v>#REF!</v>
      </c>
      <c r="BM10009" s="5" t="s">
        <v>15519</v>
      </c>
      <c r="BN10009" s="5" t="s">
        <v>2982</v>
      </c>
      <c r="BO10009" s="5" t="s">
        <v>4502</v>
      </c>
      <c r="BU10009" s="5" t="s">
        <v>15519</v>
      </c>
      <c r="BV10009" s="5" t="s">
        <v>2982</v>
      </c>
      <c r="BW10009" s="5" t="s">
        <v>4502</v>
      </c>
    </row>
    <row r="10010" spans="51:75" x14ac:dyDescent="0.3">
      <c r="AY10010" s="12" t="e">
        <f>VLOOKUP(C10010,#REF!, 2,FALSE)</f>
        <v>#REF!</v>
      </c>
      <c r="BM10010" s="5" t="s">
        <v>15520</v>
      </c>
      <c r="BN10010" s="5" t="s">
        <v>666</v>
      </c>
      <c r="BO10010" s="5" t="s">
        <v>2986</v>
      </c>
      <c r="BU10010" s="5" t="s">
        <v>15520</v>
      </c>
      <c r="BV10010" s="5" t="s">
        <v>666</v>
      </c>
      <c r="BW10010" s="5" t="s">
        <v>2986</v>
      </c>
    </row>
    <row r="10011" spans="51:75" x14ac:dyDescent="0.3">
      <c r="AY10011" s="12" t="e">
        <f>VLOOKUP(C10011,#REF!, 2,FALSE)</f>
        <v>#REF!</v>
      </c>
      <c r="BM10011" s="5" t="s">
        <v>272</v>
      </c>
      <c r="BN10011" s="5" t="s">
        <v>17000</v>
      </c>
      <c r="BO10011" s="5" t="s">
        <v>2986</v>
      </c>
      <c r="BU10011" s="5" t="s">
        <v>272</v>
      </c>
      <c r="BV10011" s="5" t="s">
        <v>17000</v>
      </c>
      <c r="BW10011" s="5" t="s">
        <v>2986</v>
      </c>
    </row>
    <row r="10012" spans="51:75" x14ac:dyDescent="0.3">
      <c r="AY10012" s="12" t="e">
        <f>VLOOKUP(C10012,#REF!, 2,FALSE)</f>
        <v>#REF!</v>
      </c>
      <c r="BM10012" s="5" t="s">
        <v>273</v>
      </c>
      <c r="BN10012" s="5" t="s">
        <v>17000</v>
      </c>
      <c r="BO10012" s="5" t="s">
        <v>2986</v>
      </c>
      <c r="BU10012" s="5" t="s">
        <v>273</v>
      </c>
      <c r="BV10012" s="5" t="s">
        <v>17000</v>
      </c>
      <c r="BW10012" s="5" t="s">
        <v>2986</v>
      </c>
    </row>
    <row r="10013" spans="51:75" x14ac:dyDescent="0.3">
      <c r="AY10013" s="12" t="e">
        <f>VLOOKUP(C10013,#REF!, 2,FALSE)</f>
        <v>#REF!</v>
      </c>
      <c r="BM10013" s="5" t="s">
        <v>281</v>
      </c>
      <c r="BN10013" s="5" t="s">
        <v>17000</v>
      </c>
      <c r="BO10013" s="5" t="s">
        <v>2986</v>
      </c>
      <c r="BU10013" s="5" t="s">
        <v>281</v>
      </c>
      <c r="BV10013" s="5" t="s">
        <v>17000</v>
      </c>
      <c r="BW10013" s="5" t="s">
        <v>2986</v>
      </c>
    </row>
    <row r="10014" spans="51:75" x14ac:dyDescent="0.3">
      <c r="AY10014" s="12" t="e">
        <f>VLOOKUP(C10014,#REF!, 2,FALSE)</f>
        <v>#REF!</v>
      </c>
      <c r="BM10014" s="5" t="s">
        <v>15521</v>
      </c>
      <c r="BN10014" s="5" t="s">
        <v>17000</v>
      </c>
      <c r="BO10014" s="5" t="s">
        <v>2986</v>
      </c>
      <c r="BU10014" s="5" t="s">
        <v>15521</v>
      </c>
      <c r="BV10014" s="5" t="s">
        <v>17000</v>
      </c>
      <c r="BW10014" s="5" t="s">
        <v>2986</v>
      </c>
    </row>
    <row r="10015" spans="51:75" x14ac:dyDescent="0.3">
      <c r="AY10015" s="12" t="e">
        <f>VLOOKUP(C10015,#REF!, 2,FALSE)</f>
        <v>#REF!</v>
      </c>
      <c r="BM10015" s="5" t="s">
        <v>2706</v>
      </c>
      <c r="BN10015" s="5" t="s">
        <v>669</v>
      </c>
      <c r="BO10015" s="5" t="s">
        <v>2975</v>
      </c>
      <c r="BU10015" s="5" t="s">
        <v>2706</v>
      </c>
      <c r="BV10015" s="5" t="s">
        <v>669</v>
      </c>
      <c r="BW10015" s="5" t="s">
        <v>2975</v>
      </c>
    </row>
    <row r="10016" spans="51:75" x14ac:dyDescent="0.3">
      <c r="AY10016" s="12" t="e">
        <f>VLOOKUP(C10016,#REF!, 2,FALSE)</f>
        <v>#REF!</v>
      </c>
      <c r="BM10016" s="5" t="s">
        <v>15522</v>
      </c>
      <c r="BN10016" s="5" t="s">
        <v>3261</v>
      </c>
      <c r="BO10016" s="5" t="s">
        <v>2986</v>
      </c>
      <c r="BU10016" s="5" t="s">
        <v>15522</v>
      </c>
      <c r="BV10016" s="5" t="s">
        <v>3261</v>
      </c>
      <c r="BW10016" s="5" t="s">
        <v>2986</v>
      </c>
    </row>
    <row r="10017" spans="51:75" x14ac:dyDescent="0.3">
      <c r="AY10017" s="12" t="e">
        <f>VLOOKUP(C10017,#REF!, 2,FALSE)</f>
        <v>#REF!</v>
      </c>
      <c r="BM10017" s="5" t="s">
        <v>15523</v>
      </c>
      <c r="BN10017" s="5" t="s">
        <v>3010</v>
      </c>
      <c r="BO10017" s="5" t="s">
        <v>2986</v>
      </c>
      <c r="BU10017" s="5" t="s">
        <v>15523</v>
      </c>
      <c r="BV10017" s="5" t="s">
        <v>3010</v>
      </c>
      <c r="BW10017" s="5" t="s">
        <v>2986</v>
      </c>
    </row>
    <row r="10018" spans="51:75" x14ac:dyDescent="0.3">
      <c r="AY10018" s="12" t="e">
        <f>VLOOKUP(C10018,#REF!, 2,FALSE)</f>
        <v>#REF!</v>
      </c>
      <c r="BM10018" s="5" t="s">
        <v>15524</v>
      </c>
      <c r="BN10018" s="5" t="s">
        <v>813</v>
      </c>
      <c r="BO10018" s="5" t="s">
        <v>2986</v>
      </c>
      <c r="BU10018" s="5" t="s">
        <v>15524</v>
      </c>
      <c r="BV10018" s="5" t="s">
        <v>813</v>
      </c>
      <c r="BW10018" s="5" t="s">
        <v>2986</v>
      </c>
    </row>
    <row r="10019" spans="51:75" x14ac:dyDescent="0.3">
      <c r="AY10019" s="12" t="e">
        <f>VLOOKUP(C10019,#REF!, 2,FALSE)</f>
        <v>#REF!</v>
      </c>
      <c r="BM10019" s="5" t="s">
        <v>15525</v>
      </c>
      <c r="BN10019" s="5" t="s">
        <v>778</v>
      </c>
      <c r="BO10019" s="5" t="s">
        <v>2986</v>
      </c>
      <c r="BU10019" s="5" t="s">
        <v>15525</v>
      </c>
      <c r="BV10019" s="5" t="s">
        <v>778</v>
      </c>
      <c r="BW10019" s="5" t="s">
        <v>2986</v>
      </c>
    </row>
    <row r="10020" spans="51:75" x14ac:dyDescent="0.3">
      <c r="AY10020" s="12" t="e">
        <f>VLOOKUP(C10020,#REF!, 2,FALSE)</f>
        <v>#REF!</v>
      </c>
      <c r="BM10020" s="5" t="s">
        <v>15526</v>
      </c>
      <c r="BN10020" s="5" t="s">
        <v>855</v>
      </c>
      <c r="BO10020" s="5" t="s">
        <v>2986</v>
      </c>
      <c r="BU10020" s="5" t="s">
        <v>15526</v>
      </c>
      <c r="BV10020" s="5" t="s">
        <v>855</v>
      </c>
      <c r="BW10020" s="5" t="s">
        <v>2986</v>
      </c>
    </row>
    <row r="10021" spans="51:75" x14ac:dyDescent="0.3">
      <c r="AY10021" s="12" t="e">
        <f>VLOOKUP(C10021,#REF!, 2,FALSE)</f>
        <v>#REF!</v>
      </c>
      <c r="BM10021" s="5" t="s">
        <v>15527</v>
      </c>
      <c r="BN10021" s="5" t="s">
        <v>1142</v>
      </c>
      <c r="BO10021" s="5" t="s">
        <v>2986</v>
      </c>
      <c r="BU10021" s="5" t="s">
        <v>15527</v>
      </c>
      <c r="BV10021" s="5" t="s">
        <v>1142</v>
      </c>
      <c r="BW10021" s="5" t="s">
        <v>2986</v>
      </c>
    </row>
    <row r="10022" spans="51:75" x14ac:dyDescent="0.3">
      <c r="AY10022" s="12" t="e">
        <f>VLOOKUP(C10022,#REF!, 2,FALSE)</f>
        <v>#REF!</v>
      </c>
      <c r="BM10022" s="5" t="s">
        <v>15528</v>
      </c>
      <c r="BN10022" s="5" t="s">
        <v>1345</v>
      </c>
      <c r="BO10022" s="5" t="s">
        <v>2986</v>
      </c>
      <c r="BU10022" s="5" t="s">
        <v>15528</v>
      </c>
      <c r="BV10022" s="5" t="s">
        <v>1345</v>
      </c>
      <c r="BW10022" s="5" t="s">
        <v>2986</v>
      </c>
    </row>
    <row r="10023" spans="51:75" x14ac:dyDescent="0.3">
      <c r="AY10023" s="12" t="e">
        <f>VLOOKUP(C10023,#REF!, 2,FALSE)</f>
        <v>#REF!</v>
      </c>
      <c r="BM10023" s="5" t="s">
        <v>15529</v>
      </c>
      <c r="BN10023" s="5" t="s">
        <v>722</v>
      </c>
      <c r="BO10023" s="5" t="s">
        <v>2986</v>
      </c>
      <c r="BU10023" s="5" t="s">
        <v>15529</v>
      </c>
      <c r="BV10023" s="5" t="s">
        <v>722</v>
      </c>
      <c r="BW10023" s="5" t="s">
        <v>2986</v>
      </c>
    </row>
    <row r="10024" spans="51:75" x14ac:dyDescent="0.3">
      <c r="AY10024" s="12" t="e">
        <f>VLOOKUP(C10024,#REF!, 2,FALSE)</f>
        <v>#REF!</v>
      </c>
      <c r="BM10024" s="5" t="s">
        <v>15530</v>
      </c>
      <c r="BN10024" s="5" t="s">
        <v>3010</v>
      </c>
      <c r="BO10024" s="5" t="s">
        <v>9789</v>
      </c>
      <c r="BU10024" s="5" t="s">
        <v>15530</v>
      </c>
      <c r="BV10024" s="5" t="s">
        <v>3010</v>
      </c>
      <c r="BW10024" s="5" t="s">
        <v>9789</v>
      </c>
    </row>
    <row r="10025" spans="51:75" x14ac:dyDescent="0.3">
      <c r="AY10025" s="12" t="e">
        <f>VLOOKUP(C10025,#REF!, 2,FALSE)</f>
        <v>#REF!</v>
      </c>
      <c r="BM10025" s="5" t="s">
        <v>15531</v>
      </c>
      <c r="BN10025" s="5" t="s">
        <v>1142</v>
      </c>
      <c r="BO10025" s="5" t="s">
        <v>2986</v>
      </c>
      <c r="BU10025" s="5" t="s">
        <v>15531</v>
      </c>
      <c r="BV10025" s="5" t="s">
        <v>1142</v>
      </c>
      <c r="BW10025" s="5" t="s">
        <v>2986</v>
      </c>
    </row>
    <row r="10026" spans="51:75" x14ac:dyDescent="0.3">
      <c r="AY10026" s="12" t="e">
        <f>VLOOKUP(C10026,#REF!, 2,FALSE)</f>
        <v>#REF!</v>
      </c>
      <c r="BM10026" s="5" t="s">
        <v>15532</v>
      </c>
      <c r="BN10026" s="5" t="s">
        <v>3210</v>
      </c>
      <c r="BO10026" s="5" t="s">
        <v>1381</v>
      </c>
      <c r="BU10026" s="5" t="s">
        <v>15532</v>
      </c>
      <c r="BV10026" s="5" t="s">
        <v>3210</v>
      </c>
      <c r="BW10026" s="5" t="s">
        <v>1381</v>
      </c>
    </row>
    <row r="10027" spans="51:75" x14ac:dyDescent="0.3">
      <c r="AY10027" s="12" t="e">
        <f>VLOOKUP(C10027,#REF!, 2,FALSE)</f>
        <v>#REF!</v>
      </c>
      <c r="BM10027" s="5" t="s">
        <v>15533</v>
      </c>
      <c r="BN10027" s="5" t="s">
        <v>3050</v>
      </c>
      <c r="BO10027" s="5" t="s">
        <v>8717</v>
      </c>
      <c r="BU10027" s="5" t="s">
        <v>15533</v>
      </c>
      <c r="BV10027" s="5" t="s">
        <v>3050</v>
      </c>
      <c r="BW10027" s="5" t="s">
        <v>8717</v>
      </c>
    </row>
    <row r="10028" spans="51:75" x14ac:dyDescent="0.3">
      <c r="AY10028" s="12" t="e">
        <f>VLOOKUP(C10028,#REF!, 2,FALSE)</f>
        <v>#REF!</v>
      </c>
      <c r="BM10028" s="5" t="s">
        <v>15534</v>
      </c>
      <c r="BN10028" s="5" t="s">
        <v>3050</v>
      </c>
      <c r="BO10028" s="5" t="s">
        <v>8997</v>
      </c>
      <c r="BU10028" s="5" t="s">
        <v>15534</v>
      </c>
      <c r="BV10028" s="5" t="s">
        <v>3050</v>
      </c>
      <c r="BW10028" s="5" t="s">
        <v>8997</v>
      </c>
    </row>
    <row r="10029" spans="51:75" x14ac:dyDescent="0.3">
      <c r="AY10029" s="12" t="e">
        <f>VLOOKUP(C10029,#REF!, 2,FALSE)</f>
        <v>#REF!</v>
      </c>
      <c r="BM10029" s="5" t="s">
        <v>15535</v>
      </c>
      <c r="BN10029" s="5" t="s">
        <v>3050</v>
      </c>
      <c r="BO10029" s="5" t="s">
        <v>7522</v>
      </c>
      <c r="BU10029" s="5" t="s">
        <v>15535</v>
      </c>
      <c r="BV10029" s="5" t="s">
        <v>3050</v>
      </c>
      <c r="BW10029" s="5" t="s">
        <v>7522</v>
      </c>
    </row>
    <row r="10030" spans="51:75" x14ac:dyDescent="0.3">
      <c r="AY10030" s="12" t="e">
        <f>VLOOKUP(C10030,#REF!, 2,FALSE)</f>
        <v>#REF!</v>
      </c>
      <c r="BM10030" s="5" t="s">
        <v>15536</v>
      </c>
      <c r="BN10030" s="5" t="s">
        <v>3210</v>
      </c>
      <c r="BO10030" s="5" t="s">
        <v>10223</v>
      </c>
      <c r="BU10030" s="5" t="s">
        <v>15536</v>
      </c>
      <c r="BV10030" s="5" t="s">
        <v>3210</v>
      </c>
      <c r="BW10030" s="5" t="s">
        <v>10223</v>
      </c>
    </row>
    <row r="10031" spans="51:75" x14ac:dyDescent="0.3">
      <c r="AY10031" s="12" t="e">
        <f>VLOOKUP(C10031,#REF!, 2,FALSE)</f>
        <v>#REF!</v>
      </c>
      <c r="BM10031" s="5" t="s">
        <v>15538</v>
      </c>
      <c r="BN10031" s="5" t="s">
        <v>2986</v>
      </c>
      <c r="BO10031" s="5" t="s">
        <v>15540</v>
      </c>
      <c r="BU10031" s="5" t="s">
        <v>15538</v>
      </c>
      <c r="BV10031" s="5" t="s">
        <v>2986</v>
      </c>
      <c r="BW10031" s="5" t="s">
        <v>15540</v>
      </c>
    </row>
    <row r="10032" spans="51:75" x14ac:dyDescent="0.3">
      <c r="AY10032" s="12" t="e">
        <f>VLOOKUP(C10032,#REF!, 2,FALSE)</f>
        <v>#REF!</v>
      </c>
      <c r="BM10032" s="5" t="s">
        <v>15541</v>
      </c>
      <c r="BN10032" s="5" t="s">
        <v>664</v>
      </c>
      <c r="BO10032" s="5" t="s">
        <v>2986</v>
      </c>
      <c r="BU10032" s="5" t="s">
        <v>15541</v>
      </c>
      <c r="BV10032" s="5" t="s">
        <v>664</v>
      </c>
      <c r="BW10032" s="5" t="s">
        <v>2986</v>
      </c>
    </row>
    <row r="10033" spans="51:75" x14ac:dyDescent="0.3">
      <c r="AY10033" s="12" t="e">
        <f>VLOOKUP(C10033,#REF!, 2,FALSE)</f>
        <v>#REF!</v>
      </c>
      <c r="BM10033" s="5" t="s">
        <v>2709</v>
      </c>
      <c r="BN10033" s="5" t="s">
        <v>628</v>
      </c>
      <c r="BO10033" s="5" t="s">
        <v>2986</v>
      </c>
      <c r="BU10033" s="5" t="s">
        <v>2709</v>
      </c>
      <c r="BV10033" s="5" t="s">
        <v>628</v>
      </c>
      <c r="BW10033" s="5" t="s">
        <v>2986</v>
      </c>
    </row>
    <row r="10034" spans="51:75" x14ac:dyDescent="0.3">
      <c r="AY10034" s="12" t="e">
        <f>VLOOKUP(C10034,#REF!, 2,FALSE)</f>
        <v>#REF!</v>
      </c>
      <c r="BM10034" s="5" t="s">
        <v>275</v>
      </c>
      <c r="BN10034" s="5" t="s">
        <v>17000</v>
      </c>
      <c r="BO10034" s="5" t="s">
        <v>2986</v>
      </c>
      <c r="BU10034" s="5" t="s">
        <v>275</v>
      </c>
      <c r="BV10034" s="5" t="s">
        <v>17000</v>
      </c>
      <c r="BW10034" s="5" t="s">
        <v>2986</v>
      </c>
    </row>
    <row r="10035" spans="51:75" x14ac:dyDescent="0.3">
      <c r="AY10035" s="12" t="e">
        <f>VLOOKUP(C10035,#REF!, 2,FALSE)</f>
        <v>#REF!</v>
      </c>
      <c r="BM10035" s="5" t="s">
        <v>15542</v>
      </c>
      <c r="BN10035" s="5" t="s">
        <v>1142</v>
      </c>
      <c r="BO10035" s="5" t="s">
        <v>2986</v>
      </c>
      <c r="BU10035" s="5" t="s">
        <v>15542</v>
      </c>
      <c r="BV10035" s="5" t="s">
        <v>1142</v>
      </c>
      <c r="BW10035" s="5" t="s">
        <v>2986</v>
      </c>
    </row>
    <row r="10036" spans="51:75" x14ac:dyDescent="0.3">
      <c r="AY10036" s="12" t="e">
        <f>VLOOKUP(C10036,#REF!, 2,FALSE)</f>
        <v>#REF!</v>
      </c>
      <c r="BM10036" s="5" t="s">
        <v>15543</v>
      </c>
      <c r="BN10036" s="5" t="s">
        <v>3050</v>
      </c>
      <c r="BO10036" s="5" t="s">
        <v>773</v>
      </c>
      <c r="BU10036" s="5" t="s">
        <v>15543</v>
      </c>
      <c r="BV10036" s="5" t="s">
        <v>3050</v>
      </c>
      <c r="BW10036" s="5" t="s">
        <v>773</v>
      </c>
    </row>
    <row r="10037" spans="51:75" x14ac:dyDescent="0.3">
      <c r="AY10037" s="12" t="e">
        <f>VLOOKUP(C10037,#REF!, 2,FALSE)</f>
        <v>#REF!</v>
      </c>
      <c r="BM10037" s="5" t="s">
        <v>15544</v>
      </c>
      <c r="BN10037" s="5" t="s">
        <v>1345</v>
      </c>
      <c r="BO10037" s="5" t="s">
        <v>773</v>
      </c>
      <c r="BU10037" s="5" t="s">
        <v>15544</v>
      </c>
      <c r="BV10037" s="5" t="s">
        <v>1345</v>
      </c>
      <c r="BW10037" s="5" t="s">
        <v>773</v>
      </c>
    </row>
    <row r="10038" spans="51:75" x14ac:dyDescent="0.3">
      <c r="AY10038" s="12" t="e">
        <f>VLOOKUP(C10038,#REF!, 2,FALSE)</f>
        <v>#REF!</v>
      </c>
      <c r="BM10038" s="5" t="s">
        <v>15545</v>
      </c>
      <c r="BN10038" s="5" t="s">
        <v>2982</v>
      </c>
      <c r="BO10038" s="5" t="s">
        <v>773</v>
      </c>
      <c r="BU10038" s="5" t="s">
        <v>15545</v>
      </c>
      <c r="BV10038" s="5" t="s">
        <v>2982</v>
      </c>
      <c r="BW10038" s="5" t="s">
        <v>773</v>
      </c>
    </row>
    <row r="10039" spans="51:75" x14ac:dyDescent="0.3">
      <c r="AY10039" s="12" t="e">
        <f>VLOOKUP(C10039,#REF!, 2,FALSE)</f>
        <v>#REF!</v>
      </c>
      <c r="BM10039" s="5" t="s">
        <v>15546</v>
      </c>
      <c r="BN10039" s="5" t="s">
        <v>2982</v>
      </c>
      <c r="BO10039" s="5" t="s">
        <v>773</v>
      </c>
      <c r="BU10039" s="5" t="s">
        <v>15546</v>
      </c>
      <c r="BV10039" s="5" t="s">
        <v>2982</v>
      </c>
      <c r="BW10039" s="5" t="s">
        <v>773</v>
      </c>
    </row>
    <row r="10040" spans="51:75" x14ac:dyDescent="0.3">
      <c r="AY10040" s="12" t="e">
        <f>VLOOKUP(C10040,#REF!, 2,FALSE)</f>
        <v>#REF!</v>
      </c>
      <c r="BM10040" s="5" t="s">
        <v>15547</v>
      </c>
      <c r="BN10040" s="5" t="s">
        <v>3261</v>
      </c>
      <c r="BO10040" s="5" t="s">
        <v>15548</v>
      </c>
      <c r="BU10040" s="5" t="s">
        <v>15547</v>
      </c>
      <c r="BV10040" s="5" t="s">
        <v>3261</v>
      </c>
      <c r="BW10040" s="5" t="s">
        <v>15548</v>
      </c>
    </row>
    <row r="10041" spans="51:75" x14ac:dyDescent="0.3">
      <c r="AY10041" s="12" t="e">
        <f>VLOOKUP(C10041,#REF!, 2,FALSE)</f>
        <v>#REF!</v>
      </c>
      <c r="BM10041" s="5" t="s">
        <v>15549</v>
      </c>
      <c r="BN10041" s="5" t="s">
        <v>3010</v>
      </c>
      <c r="BO10041" s="5" t="s">
        <v>15550</v>
      </c>
      <c r="BU10041" s="5" t="s">
        <v>15549</v>
      </c>
      <c r="BV10041" s="5" t="s">
        <v>3010</v>
      </c>
      <c r="BW10041" s="5" t="s">
        <v>15550</v>
      </c>
    </row>
    <row r="10042" spans="51:75" x14ac:dyDescent="0.3">
      <c r="AY10042" s="12" t="e">
        <f>VLOOKUP(C10042,#REF!, 2,FALSE)</f>
        <v>#REF!</v>
      </c>
      <c r="BM10042" s="5" t="s">
        <v>15551</v>
      </c>
      <c r="BN10042" s="5" t="s">
        <v>3007</v>
      </c>
      <c r="BO10042" s="5" t="s">
        <v>15552</v>
      </c>
      <c r="BU10042" s="5" t="s">
        <v>15551</v>
      </c>
      <c r="BV10042" s="5" t="s">
        <v>3007</v>
      </c>
      <c r="BW10042" s="5" t="s">
        <v>15552</v>
      </c>
    </row>
    <row r="10043" spans="51:75" x14ac:dyDescent="0.3">
      <c r="AY10043" s="12" t="e">
        <f>VLOOKUP(C10043,#REF!, 2,FALSE)</f>
        <v>#REF!</v>
      </c>
      <c r="BM10043" s="5" t="s">
        <v>15553</v>
      </c>
      <c r="BN10043" s="5" t="s">
        <v>3010</v>
      </c>
      <c r="BO10043" s="5" t="s">
        <v>15554</v>
      </c>
      <c r="BU10043" s="5" t="s">
        <v>15553</v>
      </c>
      <c r="BV10043" s="5" t="s">
        <v>3010</v>
      </c>
      <c r="BW10043" s="5" t="s">
        <v>15554</v>
      </c>
    </row>
    <row r="10044" spans="51:75" x14ac:dyDescent="0.3">
      <c r="AY10044" s="12" t="e">
        <f>VLOOKUP(C10044,#REF!, 2,FALSE)</f>
        <v>#REF!</v>
      </c>
      <c r="BM10044" s="5" t="s">
        <v>15555</v>
      </c>
      <c r="BN10044" s="5" t="s">
        <v>1142</v>
      </c>
      <c r="BO10044" s="5" t="s">
        <v>15556</v>
      </c>
      <c r="BU10044" s="5" t="s">
        <v>15555</v>
      </c>
      <c r="BV10044" s="5" t="s">
        <v>1142</v>
      </c>
      <c r="BW10044" s="5" t="s">
        <v>15556</v>
      </c>
    </row>
    <row r="10045" spans="51:75" x14ac:dyDescent="0.3">
      <c r="AY10045" s="12" t="e">
        <f>VLOOKUP(C10045,#REF!, 2,FALSE)</f>
        <v>#REF!</v>
      </c>
      <c r="BM10045" s="5" t="s">
        <v>2710</v>
      </c>
      <c r="BN10045" s="5" t="s">
        <v>3050</v>
      </c>
      <c r="BO10045" s="5" t="s">
        <v>773</v>
      </c>
      <c r="BU10045" s="5" t="s">
        <v>2710</v>
      </c>
      <c r="BV10045" s="5" t="s">
        <v>3050</v>
      </c>
      <c r="BW10045" s="5" t="s">
        <v>773</v>
      </c>
    </row>
    <row r="10046" spans="51:75" x14ac:dyDescent="0.3">
      <c r="AY10046" s="12" t="e">
        <f>VLOOKUP(C10046,#REF!, 2,FALSE)</f>
        <v>#REF!</v>
      </c>
      <c r="BM10046" s="5" t="s">
        <v>15557</v>
      </c>
      <c r="BN10046" s="5" t="s">
        <v>1142</v>
      </c>
      <c r="BO10046" s="5" t="s">
        <v>15558</v>
      </c>
      <c r="BU10046" s="5" t="s">
        <v>15557</v>
      </c>
      <c r="BV10046" s="5" t="s">
        <v>1142</v>
      </c>
      <c r="BW10046" s="5" t="s">
        <v>15558</v>
      </c>
    </row>
    <row r="10047" spans="51:75" x14ac:dyDescent="0.3">
      <c r="AY10047" s="12" t="e">
        <f>VLOOKUP(C10047,#REF!, 2,FALSE)</f>
        <v>#REF!</v>
      </c>
      <c r="BM10047" s="5" t="s">
        <v>15559</v>
      </c>
      <c r="BN10047" s="5" t="s">
        <v>1142</v>
      </c>
      <c r="BO10047" s="5" t="s">
        <v>773</v>
      </c>
      <c r="BU10047" s="5" t="s">
        <v>15559</v>
      </c>
      <c r="BV10047" s="5" t="s">
        <v>1142</v>
      </c>
      <c r="BW10047" s="5" t="s">
        <v>773</v>
      </c>
    </row>
    <row r="10048" spans="51:75" x14ac:dyDescent="0.3">
      <c r="AY10048" s="12" t="e">
        <f>VLOOKUP(C10048,#REF!, 2,FALSE)</f>
        <v>#REF!</v>
      </c>
      <c r="BM10048" s="5" t="s">
        <v>15560</v>
      </c>
      <c r="BN10048" s="5" t="s">
        <v>2986</v>
      </c>
      <c r="BO10048" s="5" t="s">
        <v>6998</v>
      </c>
      <c r="BU10048" s="5" t="s">
        <v>15560</v>
      </c>
      <c r="BV10048" s="5" t="s">
        <v>2986</v>
      </c>
      <c r="BW10048" s="5" t="s">
        <v>6998</v>
      </c>
    </row>
    <row r="10049" spans="51:75" x14ac:dyDescent="0.3">
      <c r="AY10049" s="12" t="e">
        <f>VLOOKUP(C10049,#REF!, 2,FALSE)</f>
        <v>#REF!</v>
      </c>
      <c r="BM10049" s="5" t="s">
        <v>274</v>
      </c>
      <c r="BN10049" s="5" t="s">
        <v>2986</v>
      </c>
      <c r="BO10049" s="5" t="s">
        <v>13791</v>
      </c>
      <c r="BU10049" s="5" t="s">
        <v>274</v>
      </c>
      <c r="BV10049" s="5" t="s">
        <v>2986</v>
      </c>
      <c r="BW10049" s="5" t="s">
        <v>13791</v>
      </c>
    </row>
    <row r="10050" spans="51:75" x14ac:dyDescent="0.3">
      <c r="AY10050" s="12" t="e">
        <f>VLOOKUP(C10050,#REF!, 2,FALSE)</f>
        <v>#REF!</v>
      </c>
      <c r="BM10050" s="5" t="s">
        <v>15561</v>
      </c>
      <c r="BN10050" s="5" t="s">
        <v>3092</v>
      </c>
      <c r="BO10050" s="5" t="s">
        <v>1494</v>
      </c>
      <c r="BU10050" s="5" t="s">
        <v>15561</v>
      </c>
      <c r="BV10050" s="5" t="s">
        <v>3092</v>
      </c>
      <c r="BW10050" s="5" t="s">
        <v>1494</v>
      </c>
    </row>
    <row r="10051" spans="51:75" x14ac:dyDescent="0.3">
      <c r="AY10051" s="12" t="e">
        <f>VLOOKUP(C10051,#REF!, 2,FALSE)</f>
        <v>#REF!</v>
      </c>
      <c r="BM10051" s="5" t="s">
        <v>15562</v>
      </c>
      <c r="BN10051" s="5" t="s">
        <v>2982</v>
      </c>
      <c r="BO10051" s="5" t="s">
        <v>773</v>
      </c>
      <c r="BU10051" s="5" t="s">
        <v>15562</v>
      </c>
      <c r="BV10051" s="5" t="s">
        <v>2982</v>
      </c>
      <c r="BW10051" s="5" t="s">
        <v>773</v>
      </c>
    </row>
    <row r="10052" spans="51:75" x14ac:dyDescent="0.3">
      <c r="AY10052" s="12" t="e">
        <f>VLOOKUP(C10052,#REF!, 2,FALSE)</f>
        <v>#REF!</v>
      </c>
      <c r="BM10052" s="5" t="s">
        <v>15563</v>
      </c>
      <c r="BN10052" s="5" t="s">
        <v>2982</v>
      </c>
      <c r="BO10052" s="5" t="s">
        <v>773</v>
      </c>
      <c r="BU10052" s="5" t="s">
        <v>15563</v>
      </c>
      <c r="BV10052" s="5" t="s">
        <v>2982</v>
      </c>
      <c r="BW10052" s="5" t="s">
        <v>773</v>
      </c>
    </row>
    <row r="10053" spans="51:75" x14ac:dyDescent="0.3">
      <c r="AY10053" s="12" t="e">
        <f>VLOOKUP(C10053,#REF!, 2,FALSE)</f>
        <v>#REF!</v>
      </c>
      <c r="BM10053" s="5" t="s">
        <v>15564</v>
      </c>
      <c r="BN10053" s="5" t="s">
        <v>2986</v>
      </c>
      <c r="BO10053" s="5" t="s">
        <v>9774</v>
      </c>
      <c r="BU10053" s="5" t="s">
        <v>15564</v>
      </c>
      <c r="BV10053" s="5" t="s">
        <v>2986</v>
      </c>
      <c r="BW10053" s="5" t="s">
        <v>9774</v>
      </c>
    </row>
    <row r="10054" spans="51:75" x14ac:dyDescent="0.3">
      <c r="AY10054" s="12" t="e">
        <f>VLOOKUP(C10054,#REF!, 2,FALSE)</f>
        <v>#REF!</v>
      </c>
      <c r="BM10054" s="5" t="s">
        <v>2711</v>
      </c>
      <c r="BN10054" s="5" t="s">
        <v>17000</v>
      </c>
      <c r="BO10054" s="5" t="s">
        <v>15565</v>
      </c>
      <c r="BU10054" s="5" t="s">
        <v>2711</v>
      </c>
      <c r="BV10054" s="5" t="s">
        <v>17000</v>
      </c>
      <c r="BW10054" s="5" t="s">
        <v>15565</v>
      </c>
    </row>
    <row r="10055" spans="51:75" x14ac:dyDescent="0.3">
      <c r="AY10055" s="12" t="e">
        <f>VLOOKUP(C10055,#REF!, 2,FALSE)</f>
        <v>#REF!</v>
      </c>
      <c r="BM10055" s="5" t="s">
        <v>15566</v>
      </c>
      <c r="BN10055" s="5" t="s">
        <v>2982</v>
      </c>
      <c r="BO10055" s="5" t="s">
        <v>15565</v>
      </c>
      <c r="BU10055" s="5" t="s">
        <v>15566</v>
      </c>
      <c r="BV10055" s="5" t="s">
        <v>2982</v>
      </c>
      <c r="BW10055" s="5" t="s">
        <v>15565</v>
      </c>
    </row>
    <row r="10056" spans="51:75" x14ac:dyDescent="0.3">
      <c r="AY10056" s="12" t="e">
        <f>VLOOKUP(C10056,#REF!, 2,FALSE)</f>
        <v>#REF!</v>
      </c>
      <c r="BM10056" s="5" t="s">
        <v>15567</v>
      </c>
      <c r="BN10056" s="5" t="s">
        <v>2982</v>
      </c>
      <c r="BO10056" s="5" t="s">
        <v>15568</v>
      </c>
      <c r="BU10056" s="5" t="s">
        <v>15567</v>
      </c>
      <c r="BV10056" s="5" t="s">
        <v>2982</v>
      </c>
      <c r="BW10056" s="5" t="s">
        <v>15568</v>
      </c>
    </row>
    <row r="10057" spans="51:75" x14ac:dyDescent="0.3">
      <c r="AY10057" s="12" t="e">
        <f>VLOOKUP(C10057,#REF!, 2,FALSE)</f>
        <v>#REF!</v>
      </c>
      <c r="BM10057" s="5" t="s">
        <v>15569</v>
      </c>
      <c r="BN10057" s="5" t="s">
        <v>2982</v>
      </c>
      <c r="BO10057" s="5" t="s">
        <v>5452</v>
      </c>
      <c r="BU10057" s="5" t="s">
        <v>15569</v>
      </c>
      <c r="BV10057" s="5" t="s">
        <v>2982</v>
      </c>
      <c r="BW10057" s="5" t="s">
        <v>5452</v>
      </c>
    </row>
    <row r="10058" spans="51:75" x14ac:dyDescent="0.3">
      <c r="AY10058" s="12" t="e">
        <f>VLOOKUP(C10058,#REF!, 2,FALSE)</f>
        <v>#REF!</v>
      </c>
      <c r="BM10058" s="5" t="s">
        <v>15571</v>
      </c>
      <c r="BN10058" s="5" t="s">
        <v>2982</v>
      </c>
      <c r="BO10058" s="5" t="s">
        <v>15572</v>
      </c>
      <c r="BU10058" s="5" t="s">
        <v>15571</v>
      </c>
      <c r="BV10058" s="5" t="s">
        <v>2982</v>
      </c>
      <c r="BW10058" s="5" t="s">
        <v>15572</v>
      </c>
    </row>
    <row r="10059" spans="51:75" x14ac:dyDescent="0.3">
      <c r="AY10059" s="12" t="e">
        <f>VLOOKUP(C10059,#REF!, 2,FALSE)</f>
        <v>#REF!</v>
      </c>
      <c r="BM10059" s="5" t="s">
        <v>15573</v>
      </c>
      <c r="BN10059" s="5" t="s">
        <v>1142</v>
      </c>
      <c r="BO10059" s="5" t="s">
        <v>2986</v>
      </c>
      <c r="BU10059" s="5" t="s">
        <v>15573</v>
      </c>
      <c r="BV10059" s="5" t="s">
        <v>1142</v>
      </c>
      <c r="BW10059" s="5" t="s">
        <v>2986</v>
      </c>
    </row>
    <row r="10060" spans="51:75" x14ac:dyDescent="0.3">
      <c r="AY10060" s="12" t="e">
        <f>VLOOKUP(C10060,#REF!, 2,FALSE)</f>
        <v>#REF!</v>
      </c>
      <c r="BM10060" s="5" t="s">
        <v>15574</v>
      </c>
      <c r="BN10060" s="5" t="s">
        <v>708</v>
      </c>
      <c r="BO10060" s="5" t="s">
        <v>15575</v>
      </c>
      <c r="BU10060" s="5" t="s">
        <v>15574</v>
      </c>
      <c r="BV10060" s="5" t="s">
        <v>708</v>
      </c>
      <c r="BW10060" s="5" t="s">
        <v>15575</v>
      </c>
    </row>
    <row r="10061" spans="51:75" x14ac:dyDescent="0.3">
      <c r="AY10061" s="12" t="e">
        <f>VLOOKUP(C10061,#REF!, 2,FALSE)</f>
        <v>#REF!</v>
      </c>
      <c r="BM10061" s="5" t="s">
        <v>15576</v>
      </c>
      <c r="BN10061" s="5" t="s">
        <v>708</v>
      </c>
      <c r="BO10061" s="5" t="s">
        <v>2072</v>
      </c>
      <c r="BU10061" s="5" t="s">
        <v>15576</v>
      </c>
      <c r="BV10061" s="5" t="s">
        <v>708</v>
      </c>
      <c r="BW10061" s="5" t="s">
        <v>2072</v>
      </c>
    </row>
    <row r="10062" spans="51:75" x14ac:dyDescent="0.3">
      <c r="AY10062" s="12" t="e">
        <f>VLOOKUP(C10062,#REF!, 2,FALSE)</f>
        <v>#REF!</v>
      </c>
      <c r="BM10062" s="5" t="s">
        <v>15577</v>
      </c>
      <c r="BN10062" s="5" t="s">
        <v>3088</v>
      </c>
      <c r="BO10062" s="5" t="s">
        <v>2072</v>
      </c>
      <c r="BU10062" s="5" t="s">
        <v>15577</v>
      </c>
      <c r="BV10062" s="5" t="s">
        <v>3088</v>
      </c>
      <c r="BW10062" s="5" t="s">
        <v>2072</v>
      </c>
    </row>
    <row r="10063" spans="51:75" x14ac:dyDescent="0.3">
      <c r="AY10063" s="12" t="e">
        <f>VLOOKUP(C10063,#REF!, 2,FALSE)</f>
        <v>#REF!</v>
      </c>
      <c r="BM10063" s="5" t="s">
        <v>2712</v>
      </c>
      <c r="BN10063" s="5" t="s">
        <v>1016</v>
      </c>
      <c r="BO10063" s="5" t="s">
        <v>15578</v>
      </c>
      <c r="BU10063" s="5" t="s">
        <v>2712</v>
      </c>
      <c r="BV10063" s="5" t="s">
        <v>1016</v>
      </c>
      <c r="BW10063" s="5" t="s">
        <v>15578</v>
      </c>
    </row>
    <row r="10064" spans="51:75" x14ac:dyDescent="0.3">
      <c r="AY10064" s="12" t="e">
        <f>VLOOKUP(C10064,#REF!, 2,FALSE)</f>
        <v>#REF!</v>
      </c>
      <c r="BM10064" s="5" t="s">
        <v>258</v>
      </c>
      <c r="BN10064" s="5" t="s">
        <v>2986</v>
      </c>
      <c r="BO10064" s="5" t="s">
        <v>2986</v>
      </c>
      <c r="BU10064" s="5" t="s">
        <v>258</v>
      </c>
      <c r="BV10064" s="5" t="s">
        <v>2986</v>
      </c>
      <c r="BW10064" s="5" t="s">
        <v>2986</v>
      </c>
    </row>
    <row r="10065" spans="51:75" x14ac:dyDescent="0.3">
      <c r="AY10065" s="12" t="e">
        <f>VLOOKUP(C10065,#REF!, 2,FALSE)</f>
        <v>#REF!</v>
      </c>
      <c r="BM10065" s="5" t="s">
        <v>15579</v>
      </c>
      <c r="BN10065" s="5" t="s">
        <v>734</v>
      </c>
      <c r="BO10065" s="5" t="s">
        <v>2986</v>
      </c>
      <c r="BU10065" s="5" t="s">
        <v>15579</v>
      </c>
      <c r="BV10065" s="5" t="s">
        <v>734</v>
      </c>
      <c r="BW10065" s="5" t="s">
        <v>2986</v>
      </c>
    </row>
    <row r="10066" spans="51:75" x14ac:dyDescent="0.3">
      <c r="AY10066" s="12" t="e">
        <f>VLOOKUP(C10066,#REF!, 2,FALSE)</f>
        <v>#REF!</v>
      </c>
      <c r="BM10066" s="5" t="s">
        <v>15580</v>
      </c>
      <c r="BN10066" s="5" t="s">
        <v>786</v>
      </c>
      <c r="BO10066" s="5" t="s">
        <v>2986</v>
      </c>
      <c r="BU10066" s="5" t="s">
        <v>15580</v>
      </c>
      <c r="BV10066" s="5" t="s">
        <v>786</v>
      </c>
      <c r="BW10066" s="5" t="s">
        <v>2986</v>
      </c>
    </row>
    <row r="10067" spans="51:75" x14ac:dyDescent="0.3">
      <c r="AY10067" s="12" t="e">
        <f>VLOOKUP(C10067,#REF!, 2,FALSE)</f>
        <v>#REF!</v>
      </c>
      <c r="BM10067" s="5" t="s">
        <v>15581</v>
      </c>
      <c r="BN10067" s="5" t="s">
        <v>1073</v>
      </c>
      <c r="BO10067" s="5" t="s">
        <v>2986</v>
      </c>
      <c r="BU10067" s="5" t="s">
        <v>15581</v>
      </c>
      <c r="BV10067" s="5" t="s">
        <v>1073</v>
      </c>
      <c r="BW10067" s="5" t="s">
        <v>2986</v>
      </c>
    </row>
    <row r="10068" spans="51:75" x14ac:dyDescent="0.3">
      <c r="AY10068" s="12" t="e">
        <f>VLOOKUP(C10068,#REF!, 2,FALSE)</f>
        <v>#REF!</v>
      </c>
      <c r="BM10068" s="5" t="s">
        <v>15582</v>
      </c>
      <c r="BN10068" s="5" t="s">
        <v>783</v>
      </c>
      <c r="BO10068" s="5" t="s">
        <v>15583</v>
      </c>
      <c r="BU10068" s="5" t="s">
        <v>15582</v>
      </c>
      <c r="BV10068" s="5" t="s">
        <v>783</v>
      </c>
      <c r="BW10068" s="5" t="s">
        <v>15583</v>
      </c>
    </row>
    <row r="10069" spans="51:75" x14ac:dyDescent="0.3">
      <c r="AY10069" s="12" t="e">
        <f>VLOOKUP(C10069,#REF!, 2,FALSE)</f>
        <v>#REF!</v>
      </c>
      <c r="BM10069" s="5" t="s">
        <v>15584</v>
      </c>
      <c r="BN10069" s="5" t="s">
        <v>2986</v>
      </c>
      <c r="BO10069" s="5" t="s">
        <v>15585</v>
      </c>
      <c r="BU10069" s="5" t="s">
        <v>15584</v>
      </c>
      <c r="BV10069" s="5" t="s">
        <v>2986</v>
      </c>
      <c r="BW10069" s="5" t="s">
        <v>15585</v>
      </c>
    </row>
    <row r="10070" spans="51:75" x14ac:dyDescent="0.3">
      <c r="AY10070" s="12" t="e">
        <f>VLOOKUP(C10070,#REF!, 2,FALSE)</f>
        <v>#REF!</v>
      </c>
      <c r="BM10070" s="5" t="s">
        <v>15586</v>
      </c>
      <c r="BN10070" s="5" t="s">
        <v>786</v>
      </c>
      <c r="BO10070" s="5" t="s">
        <v>773</v>
      </c>
      <c r="BU10070" s="5" t="s">
        <v>15586</v>
      </c>
      <c r="BV10070" s="5" t="s">
        <v>786</v>
      </c>
      <c r="BW10070" s="5" t="s">
        <v>773</v>
      </c>
    </row>
    <row r="10071" spans="51:75" x14ac:dyDescent="0.3">
      <c r="AY10071" s="12" t="e">
        <f>VLOOKUP(C10071,#REF!, 2,FALSE)</f>
        <v>#REF!</v>
      </c>
      <c r="BM10071" s="5" t="s">
        <v>15587</v>
      </c>
      <c r="BN10071" s="5" t="s">
        <v>2986</v>
      </c>
      <c r="BO10071" s="5" t="s">
        <v>15588</v>
      </c>
      <c r="BU10071" s="5" t="s">
        <v>15587</v>
      </c>
      <c r="BV10071" s="5" t="s">
        <v>2986</v>
      </c>
      <c r="BW10071" s="5" t="s">
        <v>15588</v>
      </c>
    </row>
    <row r="10072" spans="51:75" x14ac:dyDescent="0.3">
      <c r="AY10072" s="12" t="e">
        <f>VLOOKUP(C10072,#REF!, 2,FALSE)</f>
        <v>#REF!</v>
      </c>
      <c r="BM10072" s="5" t="s">
        <v>15589</v>
      </c>
      <c r="BN10072" s="5" t="s">
        <v>786</v>
      </c>
      <c r="BO10072" s="5" t="s">
        <v>773</v>
      </c>
      <c r="BU10072" s="5" t="s">
        <v>15589</v>
      </c>
      <c r="BV10072" s="5" t="s">
        <v>786</v>
      </c>
      <c r="BW10072" s="5" t="s">
        <v>773</v>
      </c>
    </row>
    <row r="10073" spans="51:75" x14ac:dyDescent="0.3">
      <c r="AY10073" s="12" t="e">
        <f>VLOOKUP(C10073,#REF!, 2,FALSE)</f>
        <v>#REF!</v>
      </c>
      <c r="BM10073" s="5" t="s">
        <v>278</v>
      </c>
      <c r="BN10073" s="5" t="s">
        <v>2986</v>
      </c>
      <c r="BO10073" s="5" t="s">
        <v>2986</v>
      </c>
      <c r="BU10073" s="5" t="s">
        <v>278</v>
      </c>
      <c r="BV10073" s="5" t="s">
        <v>2986</v>
      </c>
      <c r="BW10073" s="5" t="s">
        <v>2986</v>
      </c>
    </row>
    <row r="10074" spans="51:75" x14ac:dyDescent="0.3">
      <c r="AY10074" s="12" t="e">
        <f>VLOOKUP(C10074,#REF!, 2,FALSE)</f>
        <v>#REF!</v>
      </c>
      <c r="BM10074" s="5" t="s">
        <v>286</v>
      </c>
      <c r="BN10074" s="5" t="s">
        <v>2986</v>
      </c>
      <c r="BO10074" s="5" t="s">
        <v>2986</v>
      </c>
      <c r="BU10074" s="5" t="s">
        <v>286</v>
      </c>
      <c r="BV10074" s="5" t="s">
        <v>2986</v>
      </c>
      <c r="BW10074" s="5" t="s">
        <v>2986</v>
      </c>
    </row>
    <row r="10075" spans="51:75" x14ac:dyDescent="0.3">
      <c r="AY10075" s="12" t="e">
        <f>VLOOKUP(C10075,#REF!, 2,FALSE)</f>
        <v>#REF!</v>
      </c>
      <c r="BM10075" s="5" t="s">
        <v>15590</v>
      </c>
      <c r="BN10075" s="5" t="s">
        <v>3010</v>
      </c>
      <c r="BO10075" s="5" t="s">
        <v>2986</v>
      </c>
      <c r="BU10075" s="5" t="s">
        <v>15590</v>
      </c>
      <c r="BV10075" s="5" t="s">
        <v>3010</v>
      </c>
      <c r="BW10075" s="5" t="s">
        <v>2986</v>
      </c>
    </row>
    <row r="10076" spans="51:75" x14ac:dyDescent="0.3">
      <c r="AY10076" s="12" t="e">
        <f>VLOOKUP(C10076,#REF!, 2,FALSE)</f>
        <v>#REF!</v>
      </c>
      <c r="BM10076" s="5" t="s">
        <v>2713</v>
      </c>
      <c r="BN10076" s="5" t="s">
        <v>628</v>
      </c>
      <c r="BO10076" s="5" t="s">
        <v>3097</v>
      </c>
      <c r="BU10076" s="5" t="s">
        <v>2713</v>
      </c>
      <c r="BV10076" s="5" t="s">
        <v>628</v>
      </c>
      <c r="BW10076" s="5" t="s">
        <v>3097</v>
      </c>
    </row>
    <row r="10077" spans="51:75" x14ac:dyDescent="0.3">
      <c r="AY10077" s="12" t="e">
        <f>VLOOKUP(C10077,#REF!, 2,FALSE)</f>
        <v>#REF!</v>
      </c>
      <c r="BM10077" s="5" t="s">
        <v>15591</v>
      </c>
      <c r="BN10077" s="5" t="s">
        <v>17018</v>
      </c>
      <c r="BO10077" s="5" t="s">
        <v>773</v>
      </c>
      <c r="BU10077" s="5" t="s">
        <v>15591</v>
      </c>
      <c r="BV10077" s="5" t="s">
        <v>17018</v>
      </c>
      <c r="BW10077" s="5" t="s">
        <v>773</v>
      </c>
    </row>
    <row r="10078" spans="51:75" x14ac:dyDescent="0.3">
      <c r="AY10078" s="12" t="e">
        <f>VLOOKUP(C10078,#REF!, 2,FALSE)</f>
        <v>#REF!</v>
      </c>
      <c r="BM10078" s="5" t="s">
        <v>15592</v>
      </c>
      <c r="BN10078" s="5" t="s">
        <v>17000</v>
      </c>
      <c r="BO10078" s="5" t="s">
        <v>2986</v>
      </c>
      <c r="BU10078" s="5" t="s">
        <v>15592</v>
      </c>
      <c r="BV10078" s="5" t="s">
        <v>17000</v>
      </c>
      <c r="BW10078" s="5" t="s">
        <v>2986</v>
      </c>
    </row>
    <row r="10079" spans="51:75" x14ac:dyDescent="0.3">
      <c r="AY10079" s="12" t="e">
        <f>VLOOKUP(C10079,#REF!, 2,FALSE)</f>
        <v>#REF!</v>
      </c>
      <c r="BM10079" s="5" t="s">
        <v>15593</v>
      </c>
      <c r="BN10079" s="5" t="s">
        <v>2986</v>
      </c>
      <c r="BO10079" s="5" t="s">
        <v>2986</v>
      </c>
      <c r="BU10079" s="5" t="s">
        <v>15593</v>
      </c>
      <c r="BV10079" s="5" t="s">
        <v>2986</v>
      </c>
      <c r="BW10079" s="5" t="s">
        <v>2986</v>
      </c>
    </row>
    <row r="10080" spans="51:75" x14ac:dyDescent="0.3">
      <c r="AY10080" s="12" t="e">
        <f>VLOOKUP(C10080,#REF!, 2,FALSE)</f>
        <v>#REF!</v>
      </c>
      <c r="BM10080" s="5" t="s">
        <v>15594</v>
      </c>
      <c r="BN10080" s="5" t="s">
        <v>17019</v>
      </c>
      <c r="BO10080" s="5" t="s">
        <v>7531</v>
      </c>
      <c r="BU10080" s="5" t="s">
        <v>15594</v>
      </c>
      <c r="BV10080" s="5" t="s">
        <v>17019</v>
      </c>
      <c r="BW10080" s="5" t="s">
        <v>7531</v>
      </c>
    </row>
    <row r="10081" spans="51:75" x14ac:dyDescent="0.3">
      <c r="AY10081" s="12" t="e">
        <f>VLOOKUP(C10081,#REF!, 2,FALSE)</f>
        <v>#REF!</v>
      </c>
      <c r="BM10081" s="5" t="s">
        <v>2714</v>
      </c>
      <c r="BN10081" s="5" t="s">
        <v>628</v>
      </c>
      <c r="BO10081" s="5" t="s">
        <v>2723</v>
      </c>
      <c r="BU10081" s="5" t="s">
        <v>2714</v>
      </c>
      <c r="BV10081" s="5" t="s">
        <v>628</v>
      </c>
      <c r="BW10081" s="5" t="s">
        <v>2723</v>
      </c>
    </row>
    <row r="10082" spans="51:75" x14ac:dyDescent="0.3">
      <c r="AY10082" s="12" t="e">
        <f>VLOOKUP(C10082,#REF!, 2,FALSE)</f>
        <v>#REF!</v>
      </c>
      <c r="BM10082" s="5" t="s">
        <v>15595</v>
      </c>
      <c r="BN10082" s="5" t="s">
        <v>1345</v>
      </c>
      <c r="BO10082" s="5" t="s">
        <v>2986</v>
      </c>
      <c r="BU10082" s="5" t="s">
        <v>15595</v>
      </c>
      <c r="BV10082" s="5" t="s">
        <v>1345</v>
      </c>
      <c r="BW10082" s="5" t="s">
        <v>2986</v>
      </c>
    </row>
    <row r="10083" spans="51:75" x14ac:dyDescent="0.3">
      <c r="AY10083" s="12" t="e">
        <f>VLOOKUP(C10083,#REF!, 2,FALSE)</f>
        <v>#REF!</v>
      </c>
      <c r="BM10083" s="5" t="s">
        <v>15596</v>
      </c>
      <c r="BN10083" s="5" t="s">
        <v>2986</v>
      </c>
      <c r="BO10083" s="5" t="s">
        <v>15597</v>
      </c>
      <c r="BU10083" s="5" t="s">
        <v>15596</v>
      </c>
      <c r="BV10083" s="5" t="s">
        <v>2986</v>
      </c>
      <c r="BW10083" s="5" t="s">
        <v>15597</v>
      </c>
    </row>
    <row r="10084" spans="51:75" x14ac:dyDescent="0.3">
      <c r="AY10084" s="12" t="e">
        <f>VLOOKUP(C10084,#REF!, 2,FALSE)</f>
        <v>#REF!</v>
      </c>
      <c r="BM10084" s="5" t="s">
        <v>15598</v>
      </c>
      <c r="BN10084" s="5" t="s">
        <v>2986</v>
      </c>
      <c r="BO10084" s="5" t="s">
        <v>2986</v>
      </c>
      <c r="BU10084" s="5" t="s">
        <v>15598</v>
      </c>
      <c r="BV10084" s="5" t="s">
        <v>2986</v>
      </c>
      <c r="BW10084" s="5" t="s">
        <v>2986</v>
      </c>
    </row>
    <row r="10085" spans="51:75" x14ac:dyDescent="0.3">
      <c r="AY10085" s="12" t="e">
        <f>VLOOKUP(C10085,#REF!, 2,FALSE)</f>
        <v>#REF!</v>
      </c>
      <c r="BM10085" s="5" t="s">
        <v>15599</v>
      </c>
      <c r="BN10085" s="5" t="s">
        <v>2986</v>
      </c>
      <c r="BO10085" s="5" t="s">
        <v>2986</v>
      </c>
      <c r="BU10085" s="5" t="s">
        <v>15599</v>
      </c>
      <c r="BV10085" s="5" t="s">
        <v>2986</v>
      </c>
      <c r="BW10085" s="5" t="s">
        <v>2986</v>
      </c>
    </row>
    <row r="10086" spans="51:75" x14ac:dyDescent="0.3">
      <c r="AY10086" s="12" t="e">
        <f>VLOOKUP(C10086,#REF!, 2,FALSE)</f>
        <v>#REF!</v>
      </c>
      <c r="BM10086" s="5" t="s">
        <v>15600</v>
      </c>
      <c r="BN10086" s="5" t="s">
        <v>2986</v>
      </c>
      <c r="BO10086" s="5" t="s">
        <v>2986</v>
      </c>
      <c r="BU10086" s="5" t="s">
        <v>15600</v>
      </c>
      <c r="BV10086" s="5" t="s">
        <v>2986</v>
      </c>
      <c r="BW10086" s="5" t="s">
        <v>2986</v>
      </c>
    </row>
    <row r="10087" spans="51:75" x14ac:dyDescent="0.3">
      <c r="AY10087" s="12" t="e">
        <f>VLOOKUP(C10087,#REF!, 2,FALSE)</f>
        <v>#REF!</v>
      </c>
      <c r="BM10087" s="5" t="s">
        <v>15601</v>
      </c>
      <c r="BN10087" s="5" t="s">
        <v>17000</v>
      </c>
      <c r="BO10087" s="5" t="s">
        <v>15602</v>
      </c>
      <c r="BU10087" s="5" t="s">
        <v>15601</v>
      </c>
      <c r="BV10087" s="5" t="s">
        <v>17000</v>
      </c>
      <c r="BW10087" s="5" t="s">
        <v>15602</v>
      </c>
    </row>
    <row r="10088" spans="51:75" x14ac:dyDescent="0.3">
      <c r="AY10088" s="12" t="e">
        <f>VLOOKUP(C10088,#REF!, 2,FALSE)</f>
        <v>#REF!</v>
      </c>
      <c r="BM10088" s="5" t="s">
        <v>15603</v>
      </c>
      <c r="BN10088" s="5" t="s">
        <v>2986</v>
      </c>
      <c r="BO10088" s="5" t="s">
        <v>2986</v>
      </c>
      <c r="BU10088" s="5" t="s">
        <v>15603</v>
      </c>
      <c r="BV10088" s="5" t="s">
        <v>2986</v>
      </c>
      <c r="BW10088" s="5" t="s">
        <v>2986</v>
      </c>
    </row>
    <row r="10089" spans="51:75" x14ac:dyDescent="0.3">
      <c r="AY10089" s="12" t="e">
        <f>VLOOKUP(C10089,#REF!, 2,FALSE)</f>
        <v>#REF!</v>
      </c>
      <c r="BM10089" s="5" t="s">
        <v>15604</v>
      </c>
      <c r="BN10089" s="5" t="s">
        <v>2986</v>
      </c>
      <c r="BO10089" s="5" t="s">
        <v>15605</v>
      </c>
      <c r="BU10089" s="5" t="s">
        <v>15604</v>
      </c>
      <c r="BV10089" s="5" t="s">
        <v>2986</v>
      </c>
      <c r="BW10089" s="5" t="s">
        <v>15605</v>
      </c>
    </row>
    <row r="10090" spans="51:75" x14ac:dyDescent="0.3">
      <c r="AY10090" s="12" t="e">
        <f>VLOOKUP(C10090,#REF!, 2,FALSE)</f>
        <v>#REF!</v>
      </c>
      <c r="BM10090" s="5" t="s">
        <v>15606</v>
      </c>
      <c r="BN10090" s="5" t="s">
        <v>2986</v>
      </c>
      <c r="BO10090" s="5" t="s">
        <v>2986</v>
      </c>
      <c r="BU10090" s="5" t="s">
        <v>15606</v>
      </c>
      <c r="BV10090" s="5" t="s">
        <v>2986</v>
      </c>
      <c r="BW10090" s="5" t="s">
        <v>2986</v>
      </c>
    </row>
    <row r="10091" spans="51:75" x14ac:dyDescent="0.3">
      <c r="AY10091" s="12" t="e">
        <f>VLOOKUP(C10091,#REF!, 2,FALSE)</f>
        <v>#REF!</v>
      </c>
      <c r="BM10091" s="5" t="s">
        <v>15607</v>
      </c>
      <c r="BN10091" s="5" t="s">
        <v>17000</v>
      </c>
      <c r="BO10091" s="5" t="s">
        <v>14015</v>
      </c>
      <c r="BU10091" s="5" t="s">
        <v>15607</v>
      </c>
      <c r="BV10091" s="5" t="s">
        <v>17000</v>
      </c>
      <c r="BW10091" s="5" t="s">
        <v>14015</v>
      </c>
    </row>
    <row r="10092" spans="51:75" x14ac:dyDescent="0.3">
      <c r="AY10092" s="12" t="e">
        <f>VLOOKUP(C10092,#REF!, 2,FALSE)</f>
        <v>#REF!</v>
      </c>
      <c r="BM10092" s="5" t="s">
        <v>15608</v>
      </c>
      <c r="BN10092" s="5" t="s">
        <v>2986</v>
      </c>
      <c r="BO10092" s="5" t="s">
        <v>2986</v>
      </c>
      <c r="BU10092" s="5" t="s">
        <v>15608</v>
      </c>
      <c r="BV10092" s="5" t="s">
        <v>2986</v>
      </c>
      <c r="BW10092" s="5" t="s">
        <v>2986</v>
      </c>
    </row>
    <row r="10093" spans="51:75" x14ac:dyDescent="0.3">
      <c r="AY10093" s="12" t="e">
        <f>VLOOKUP(C10093,#REF!, 2,FALSE)</f>
        <v>#REF!</v>
      </c>
      <c r="BM10093" s="5" t="s">
        <v>15609</v>
      </c>
      <c r="BN10093" s="5" t="s">
        <v>2986</v>
      </c>
      <c r="BO10093" s="5" t="s">
        <v>3431</v>
      </c>
      <c r="BU10093" s="5" t="s">
        <v>15609</v>
      </c>
      <c r="BV10093" s="5" t="s">
        <v>2986</v>
      </c>
      <c r="BW10093" s="5" t="s">
        <v>3431</v>
      </c>
    </row>
    <row r="10094" spans="51:75" x14ac:dyDescent="0.3">
      <c r="AY10094" s="12" t="e">
        <f>VLOOKUP(C10094,#REF!, 2,FALSE)</f>
        <v>#REF!</v>
      </c>
      <c r="BM10094" s="5" t="s">
        <v>15610</v>
      </c>
      <c r="BN10094" s="5" t="s">
        <v>2986</v>
      </c>
      <c r="BO10094" s="5" t="s">
        <v>2986</v>
      </c>
      <c r="BU10094" s="5" t="s">
        <v>15610</v>
      </c>
      <c r="BV10094" s="5" t="s">
        <v>2986</v>
      </c>
      <c r="BW10094" s="5" t="s">
        <v>2986</v>
      </c>
    </row>
    <row r="10095" spans="51:75" x14ac:dyDescent="0.3">
      <c r="AY10095" s="12" t="e">
        <f>VLOOKUP(C10095,#REF!, 2,FALSE)</f>
        <v>#REF!</v>
      </c>
      <c r="BM10095" s="5" t="s">
        <v>2715</v>
      </c>
      <c r="BN10095" s="5" t="s">
        <v>2986</v>
      </c>
      <c r="BO10095" s="5" t="s">
        <v>2986</v>
      </c>
      <c r="BU10095" s="5" t="s">
        <v>2715</v>
      </c>
      <c r="BV10095" s="5" t="s">
        <v>2986</v>
      </c>
      <c r="BW10095" s="5" t="s">
        <v>2986</v>
      </c>
    </row>
    <row r="10096" spans="51:75" x14ac:dyDescent="0.3">
      <c r="AY10096" s="12" t="e">
        <f>VLOOKUP(C10096,#REF!, 2,FALSE)</f>
        <v>#REF!</v>
      </c>
      <c r="BM10096" s="5" t="s">
        <v>15611</v>
      </c>
      <c r="BN10096" s="5" t="s">
        <v>2986</v>
      </c>
      <c r="BO10096" s="5" t="s">
        <v>2986</v>
      </c>
      <c r="BU10096" s="5" t="s">
        <v>15611</v>
      </c>
      <c r="BV10096" s="5" t="s">
        <v>2986</v>
      </c>
      <c r="BW10096" s="5" t="s">
        <v>2986</v>
      </c>
    </row>
    <row r="10097" spans="51:75" x14ac:dyDescent="0.3">
      <c r="AY10097" s="12" t="e">
        <f>VLOOKUP(C10097,#REF!, 2,FALSE)</f>
        <v>#REF!</v>
      </c>
      <c r="BM10097" s="5" t="s">
        <v>15612</v>
      </c>
      <c r="BN10097" s="5" t="s">
        <v>2986</v>
      </c>
      <c r="BO10097" s="5" t="s">
        <v>2986</v>
      </c>
      <c r="BU10097" s="5" t="s">
        <v>15612</v>
      </c>
      <c r="BV10097" s="5" t="s">
        <v>2986</v>
      </c>
      <c r="BW10097" s="5" t="s">
        <v>2986</v>
      </c>
    </row>
    <row r="10098" spans="51:75" x14ac:dyDescent="0.3">
      <c r="AY10098" s="12" t="e">
        <f>VLOOKUP(C10098,#REF!, 2,FALSE)</f>
        <v>#REF!</v>
      </c>
      <c r="BM10098" s="5" t="s">
        <v>15613</v>
      </c>
      <c r="BN10098" s="5" t="s">
        <v>2986</v>
      </c>
      <c r="BO10098" s="5" t="s">
        <v>2986</v>
      </c>
      <c r="BU10098" s="5" t="s">
        <v>15613</v>
      </c>
      <c r="BV10098" s="5" t="s">
        <v>2986</v>
      </c>
      <c r="BW10098" s="5" t="s">
        <v>2986</v>
      </c>
    </row>
    <row r="10099" spans="51:75" x14ac:dyDescent="0.3">
      <c r="AY10099" s="12" t="e">
        <f>VLOOKUP(C10099,#REF!, 2,FALSE)</f>
        <v>#REF!</v>
      </c>
      <c r="BM10099" s="5" t="s">
        <v>15614</v>
      </c>
      <c r="BN10099" s="5" t="s">
        <v>2986</v>
      </c>
      <c r="BO10099" s="5" t="s">
        <v>4006</v>
      </c>
      <c r="BU10099" s="5" t="s">
        <v>15614</v>
      </c>
      <c r="BV10099" s="5" t="s">
        <v>2986</v>
      </c>
      <c r="BW10099" s="5" t="s">
        <v>4006</v>
      </c>
    </row>
    <row r="10100" spans="51:75" x14ac:dyDescent="0.3">
      <c r="AY10100" s="12" t="e">
        <f>VLOOKUP(C10100,#REF!, 2,FALSE)</f>
        <v>#REF!</v>
      </c>
      <c r="BM10100" s="5" t="s">
        <v>15615</v>
      </c>
      <c r="BN10100" s="5" t="s">
        <v>800</v>
      </c>
      <c r="BO10100" s="5" t="s">
        <v>773</v>
      </c>
      <c r="BU10100" s="5" t="s">
        <v>15615</v>
      </c>
      <c r="BV10100" s="5" t="s">
        <v>800</v>
      </c>
      <c r="BW10100" s="5" t="s">
        <v>773</v>
      </c>
    </row>
    <row r="10101" spans="51:75" x14ac:dyDescent="0.3">
      <c r="AY10101" s="12" t="e">
        <f>VLOOKUP(C10101,#REF!, 2,FALSE)</f>
        <v>#REF!</v>
      </c>
      <c r="BM10101" s="5" t="s">
        <v>15616</v>
      </c>
      <c r="BN10101" s="5" t="s">
        <v>844</v>
      </c>
      <c r="BO10101" s="5" t="s">
        <v>773</v>
      </c>
      <c r="BU10101" s="5" t="s">
        <v>15616</v>
      </c>
      <c r="BV10101" s="5" t="s">
        <v>844</v>
      </c>
      <c r="BW10101" s="5" t="s">
        <v>773</v>
      </c>
    </row>
    <row r="10102" spans="51:75" x14ac:dyDescent="0.3">
      <c r="AY10102" s="12" t="e">
        <f>VLOOKUP(C10102,#REF!, 2,FALSE)</f>
        <v>#REF!</v>
      </c>
      <c r="BM10102" s="5" t="s">
        <v>15617</v>
      </c>
      <c r="BN10102" s="5" t="s">
        <v>2986</v>
      </c>
      <c r="BO10102" s="5" t="s">
        <v>2986</v>
      </c>
      <c r="BU10102" s="5" t="s">
        <v>15617</v>
      </c>
      <c r="BV10102" s="5" t="s">
        <v>2986</v>
      </c>
      <c r="BW10102" s="5" t="s">
        <v>2986</v>
      </c>
    </row>
    <row r="10103" spans="51:75" x14ac:dyDescent="0.3">
      <c r="AY10103" s="12" t="e">
        <f>VLOOKUP(C10103,#REF!, 2,FALSE)</f>
        <v>#REF!</v>
      </c>
      <c r="BM10103" s="5" t="s">
        <v>15618</v>
      </c>
      <c r="BN10103" s="5" t="s">
        <v>2986</v>
      </c>
      <c r="BO10103" s="5" t="s">
        <v>2986</v>
      </c>
      <c r="BU10103" s="5" t="s">
        <v>15618</v>
      </c>
      <c r="BV10103" s="5" t="s">
        <v>2986</v>
      </c>
      <c r="BW10103" s="5" t="s">
        <v>2986</v>
      </c>
    </row>
    <row r="10104" spans="51:75" x14ac:dyDescent="0.3">
      <c r="AY10104" s="12" t="e">
        <f>VLOOKUP(C10104,#REF!, 2,FALSE)</f>
        <v>#REF!</v>
      </c>
      <c r="BM10104" s="5" t="s">
        <v>15619</v>
      </c>
      <c r="BN10104" s="5" t="s">
        <v>2986</v>
      </c>
      <c r="BO10104" s="5" t="s">
        <v>2986</v>
      </c>
      <c r="BU10104" s="5" t="s">
        <v>15619</v>
      </c>
      <c r="BV10104" s="5" t="s">
        <v>2986</v>
      </c>
      <c r="BW10104" s="5" t="s">
        <v>2986</v>
      </c>
    </row>
    <row r="10105" spans="51:75" x14ac:dyDescent="0.3">
      <c r="AY10105" s="12" t="e">
        <f>VLOOKUP(C10105,#REF!, 2,FALSE)</f>
        <v>#REF!</v>
      </c>
      <c r="BM10105" s="5" t="s">
        <v>15620</v>
      </c>
      <c r="BN10105" s="5" t="s">
        <v>1345</v>
      </c>
      <c r="BO10105" s="5" t="s">
        <v>7092</v>
      </c>
      <c r="BU10105" s="5" t="s">
        <v>15620</v>
      </c>
      <c r="BV10105" s="5" t="s">
        <v>1345</v>
      </c>
      <c r="BW10105" s="5" t="s">
        <v>7092</v>
      </c>
    </row>
    <row r="10106" spans="51:75" x14ac:dyDescent="0.3">
      <c r="AY10106" s="12" t="e">
        <f>VLOOKUP(C10106,#REF!, 2,FALSE)</f>
        <v>#REF!</v>
      </c>
      <c r="BM10106" s="5" t="s">
        <v>15621</v>
      </c>
      <c r="BN10106" s="5" t="s">
        <v>1345</v>
      </c>
      <c r="BO10106" s="5" t="s">
        <v>7469</v>
      </c>
      <c r="BU10106" s="5" t="s">
        <v>15621</v>
      </c>
      <c r="BV10106" s="5" t="s">
        <v>1345</v>
      </c>
      <c r="BW10106" s="5" t="s">
        <v>7469</v>
      </c>
    </row>
    <row r="10107" spans="51:75" x14ac:dyDescent="0.3">
      <c r="AY10107" s="12" t="e">
        <f>VLOOKUP(C10107,#REF!, 2,FALSE)</f>
        <v>#REF!</v>
      </c>
      <c r="BM10107" s="5" t="s">
        <v>15622</v>
      </c>
      <c r="BN10107" s="5" t="s">
        <v>1345</v>
      </c>
      <c r="BO10107" s="5" t="s">
        <v>15623</v>
      </c>
      <c r="BU10107" s="5" t="s">
        <v>15622</v>
      </c>
      <c r="BV10107" s="5" t="s">
        <v>1345</v>
      </c>
      <c r="BW10107" s="5" t="s">
        <v>15623</v>
      </c>
    </row>
    <row r="10108" spans="51:75" x14ac:dyDescent="0.3">
      <c r="AY10108" s="12" t="e">
        <f>VLOOKUP(C10108,#REF!, 2,FALSE)</f>
        <v>#REF!</v>
      </c>
      <c r="BM10108" s="5" t="s">
        <v>15624</v>
      </c>
      <c r="BN10108" s="5" t="s">
        <v>3050</v>
      </c>
      <c r="BO10108" s="5" t="s">
        <v>1503</v>
      </c>
      <c r="BU10108" s="5" t="s">
        <v>15624</v>
      </c>
      <c r="BV10108" s="5" t="s">
        <v>3050</v>
      </c>
      <c r="BW10108" s="5" t="s">
        <v>1503</v>
      </c>
    </row>
    <row r="10109" spans="51:75" x14ac:dyDescent="0.3">
      <c r="AY10109" s="12" t="e">
        <f>VLOOKUP(C10109,#REF!, 2,FALSE)</f>
        <v>#REF!</v>
      </c>
      <c r="BM10109" s="5" t="s">
        <v>15625</v>
      </c>
      <c r="BN10109" s="5" t="s">
        <v>2982</v>
      </c>
      <c r="BO10109" s="5" t="s">
        <v>2986</v>
      </c>
      <c r="BU10109" s="5" t="s">
        <v>15625</v>
      </c>
      <c r="BV10109" s="5" t="s">
        <v>2982</v>
      </c>
      <c r="BW10109" s="5" t="s">
        <v>2986</v>
      </c>
    </row>
    <row r="10110" spans="51:75" x14ac:dyDescent="0.3">
      <c r="AY10110" s="12" t="e">
        <f>VLOOKUP(C10110,#REF!, 2,FALSE)</f>
        <v>#REF!</v>
      </c>
      <c r="BM10110" s="5" t="s">
        <v>15626</v>
      </c>
      <c r="BN10110" s="5" t="s">
        <v>2986</v>
      </c>
      <c r="BO10110" s="5" t="s">
        <v>15627</v>
      </c>
      <c r="BU10110" s="5" t="s">
        <v>15626</v>
      </c>
      <c r="BV10110" s="5" t="s">
        <v>2986</v>
      </c>
      <c r="BW10110" s="5" t="s">
        <v>15627</v>
      </c>
    </row>
    <row r="10111" spans="51:75" x14ac:dyDescent="0.3">
      <c r="AY10111" s="12" t="e">
        <f>VLOOKUP(C10111,#REF!, 2,FALSE)</f>
        <v>#REF!</v>
      </c>
      <c r="BM10111" s="5" t="s">
        <v>15628</v>
      </c>
      <c r="BN10111" s="5" t="s">
        <v>786</v>
      </c>
      <c r="BO10111" s="5" t="s">
        <v>773</v>
      </c>
      <c r="BU10111" s="5" t="s">
        <v>15628</v>
      </c>
      <c r="BV10111" s="5" t="s">
        <v>786</v>
      </c>
      <c r="BW10111" s="5" t="s">
        <v>773</v>
      </c>
    </row>
    <row r="10112" spans="51:75" x14ac:dyDescent="0.3">
      <c r="AY10112" s="12" t="e">
        <f>VLOOKUP(C10112,#REF!, 2,FALSE)</f>
        <v>#REF!</v>
      </c>
      <c r="BM10112" s="5" t="s">
        <v>15629</v>
      </c>
      <c r="BN10112" s="5" t="s">
        <v>17020</v>
      </c>
      <c r="BO10112" s="5" t="s">
        <v>773</v>
      </c>
      <c r="BU10112" s="5" t="s">
        <v>15629</v>
      </c>
      <c r="BV10112" s="5" t="s">
        <v>17020</v>
      </c>
      <c r="BW10112" s="5" t="s">
        <v>773</v>
      </c>
    </row>
    <row r="10113" spans="51:75" x14ac:dyDescent="0.3">
      <c r="AY10113" s="12" t="e">
        <f>VLOOKUP(C10113,#REF!, 2,FALSE)</f>
        <v>#REF!</v>
      </c>
      <c r="BM10113" s="5" t="s">
        <v>15630</v>
      </c>
      <c r="BN10113" s="5" t="s">
        <v>2986</v>
      </c>
      <c r="BO10113" s="5" t="s">
        <v>2986</v>
      </c>
      <c r="BU10113" s="5" t="s">
        <v>15630</v>
      </c>
      <c r="BV10113" s="5" t="s">
        <v>2986</v>
      </c>
      <c r="BW10113" s="5" t="s">
        <v>2986</v>
      </c>
    </row>
    <row r="10114" spans="51:75" x14ac:dyDescent="0.3">
      <c r="AY10114" s="12" t="e">
        <f>VLOOKUP(C10114,#REF!, 2,FALSE)</f>
        <v>#REF!</v>
      </c>
      <c r="BM10114" s="5" t="s">
        <v>15631</v>
      </c>
      <c r="BN10114" s="5" t="s">
        <v>2986</v>
      </c>
      <c r="BO10114" s="5" t="s">
        <v>773</v>
      </c>
      <c r="BU10114" s="5" t="s">
        <v>15631</v>
      </c>
      <c r="BV10114" s="5" t="s">
        <v>2986</v>
      </c>
      <c r="BW10114" s="5" t="s">
        <v>773</v>
      </c>
    </row>
    <row r="10115" spans="51:75" x14ac:dyDescent="0.3">
      <c r="AY10115" s="12" t="e">
        <f>VLOOKUP(C10115,#REF!, 2,FALSE)</f>
        <v>#REF!</v>
      </c>
      <c r="BM10115" s="5" t="s">
        <v>15632</v>
      </c>
      <c r="BN10115" s="5" t="s">
        <v>615</v>
      </c>
      <c r="BO10115" s="5" t="s">
        <v>773</v>
      </c>
      <c r="BU10115" s="5" t="s">
        <v>15632</v>
      </c>
      <c r="BV10115" s="5" t="s">
        <v>615</v>
      </c>
      <c r="BW10115" s="5" t="s">
        <v>773</v>
      </c>
    </row>
    <row r="10116" spans="51:75" x14ac:dyDescent="0.3">
      <c r="AY10116" s="12" t="e">
        <f>VLOOKUP(C10116,#REF!, 2,FALSE)</f>
        <v>#REF!</v>
      </c>
      <c r="BM10116" s="5" t="s">
        <v>15633</v>
      </c>
      <c r="BN10116" s="5" t="s">
        <v>852</v>
      </c>
      <c r="BO10116" s="5" t="s">
        <v>3886</v>
      </c>
      <c r="BU10116" s="5" t="s">
        <v>15633</v>
      </c>
      <c r="BV10116" s="5" t="s">
        <v>852</v>
      </c>
      <c r="BW10116" s="5" t="s">
        <v>3886</v>
      </c>
    </row>
    <row r="10117" spans="51:75" x14ac:dyDescent="0.3">
      <c r="AY10117" s="12" t="e">
        <f>VLOOKUP(C10117,#REF!, 2,FALSE)</f>
        <v>#REF!</v>
      </c>
      <c r="BM10117" s="5" t="s">
        <v>15634</v>
      </c>
      <c r="BN10117" s="5" t="s">
        <v>2986</v>
      </c>
      <c r="BO10117" s="5" t="s">
        <v>15635</v>
      </c>
      <c r="BU10117" s="5" t="s">
        <v>15634</v>
      </c>
      <c r="BV10117" s="5" t="s">
        <v>2986</v>
      </c>
      <c r="BW10117" s="5" t="s">
        <v>15635</v>
      </c>
    </row>
    <row r="10118" spans="51:75" x14ac:dyDescent="0.3">
      <c r="AY10118" s="12" t="e">
        <f>VLOOKUP(C10118,#REF!, 2,FALSE)</f>
        <v>#REF!</v>
      </c>
      <c r="BM10118" s="5" t="s">
        <v>15636</v>
      </c>
      <c r="BN10118" s="5" t="s">
        <v>800</v>
      </c>
      <c r="BO10118" s="5" t="s">
        <v>773</v>
      </c>
      <c r="BU10118" s="5" t="s">
        <v>15636</v>
      </c>
      <c r="BV10118" s="5" t="s">
        <v>800</v>
      </c>
      <c r="BW10118" s="5" t="s">
        <v>773</v>
      </c>
    </row>
    <row r="10119" spans="51:75" x14ac:dyDescent="0.3">
      <c r="AY10119" s="12" t="e">
        <f>VLOOKUP(C10119,#REF!, 2,FALSE)</f>
        <v>#REF!</v>
      </c>
      <c r="BM10119" s="5" t="s">
        <v>2716</v>
      </c>
      <c r="BN10119" s="5" t="s">
        <v>3010</v>
      </c>
      <c r="BO10119" s="5" t="s">
        <v>2986</v>
      </c>
      <c r="BU10119" s="5" t="s">
        <v>2716</v>
      </c>
      <c r="BV10119" s="5" t="s">
        <v>3010</v>
      </c>
      <c r="BW10119" s="5" t="s">
        <v>2986</v>
      </c>
    </row>
    <row r="10120" spans="51:75" x14ac:dyDescent="0.3">
      <c r="AY10120" s="12" t="e">
        <f>VLOOKUP(C10120,#REF!, 2,FALSE)</f>
        <v>#REF!</v>
      </c>
      <c r="BM10120" s="5" t="s">
        <v>15637</v>
      </c>
      <c r="BN10120" s="5" t="s">
        <v>3010</v>
      </c>
      <c r="BO10120" s="5" t="s">
        <v>2986</v>
      </c>
      <c r="BU10120" s="5" t="s">
        <v>15637</v>
      </c>
      <c r="BV10120" s="5" t="s">
        <v>3010</v>
      </c>
      <c r="BW10120" s="5" t="s">
        <v>2986</v>
      </c>
    </row>
    <row r="10121" spans="51:75" x14ac:dyDescent="0.3">
      <c r="AY10121" s="12" t="e">
        <f>VLOOKUP(C10121,#REF!, 2,FALSE)</f>
        <v>#REF!</v>
      </c>
      <c r="BM10121" s="5" t="s">
        <v>2717</v>
      </c>
      <c r="BN10121" s="5" t="s">
        <v>3010</v>
      </c>
      <c r="BO10121" s="5" t="s">
        <v>2986</v>
      </c>
      <c r="BU10121" s="5" t="s">
        <v>2717</v>
      </c>
      <c r="BV10121" s="5" t="s">
        <v>3010</v>
      </c>
      <c r="BW10121" s="5" t="s">
        <v>2986</v>
      </c>
    </row>
    <row r="10122" spans="51:75" x14ac:dyDescent="0.3">
      <c r="AY10122" s="12" t="e">
        <f>VLOOKUP(C10122,#REF!, 2,FALSE)</f>
        <v>#REF!</v>
      </c>
      <c r="BM10122" s="5" t="s">
        <v>15638</v>
      </c>
      <c r="BN10122" s="5" t="s">
        <v>2986</v>
      </c>
      <c r="BO10122" s="5" t="s">
        <v>773</v>
      </c>
      <c r="BU10122" s="5" t="s">
        <v>15638</v>
      </c>
      <c r="BV10122" s="5" t="s">
        <v>2986</v>
      </c>
      <c r="BW10122" s="5" t="s">
        <v>773</v>
      </c>
    </row>
    <row r="10123" spans="51:75" x14ac:dyDescent="0.3">
      <c r="AY10123" s="12" t="e">
        <f>VLOOKUP(C10123,#REF!, 2,FALSE)</f>
        <v>#REF!</v>
      </c>
      <c r="BM10123" s="5" t="s">
        <v>15639</v>
      </c>
      <c r="BN10123" s="5" t="s">
        <v>2986</v>
      </c>
      <c r="BO10123" s="5" t="s">
        <v>773</v>
      </c>
      <c r="BU10123" s="5" t="s">
        <v>15639</v>
      </c>
      <c r="BV10123" s="5" t="s">
        <v>2986</v>
      </c>
      <c r="BW10123" s="5" t="s">
        <v>773</v>
      </c>
    </row>
    <row r="10124" spans="51:75" x14ac:dyDescent="0.3">
      <c r="AY10124" s="12" t="e">
        <f>VLOOKUP(C10124,#REF!, 2,FALSE)</f>
        <v>#REF!</v>
      </c>
      <c r="BM10124" s="5" t="s">
        <v>285</v>
      </c>
      <c r="BN10124" s="5" t="s">
        <v>17000</v>
      </c>
      <c r="BO10124" s="5" t="s">
        <v>2986</v>
      </c>
      <c r="BU10124" s="5" t="s">
        <v>285</v>
      </c>
      <c r="BV10124" s="5" t="s">
        <v>17000</v>
      </c>
      <c r="BW10124" s="5" t="s">
        <v>2986</v>
      </c>
    </row>
    <row r="10125" spans="51:75" x14ac:dyDescent="0.3">
      <c r="AY10125" s="12" t="e">
        <f>VLOOKUP(C10125,#REF!, 2,FALSE)</f>
        <v>#REF!</v>
      </c>
      <c r="BM10125" s="5" t="s">
        <v>15640</v>
      </c>
      <c r="BN10125" s="5" t="s">
        <v>2986</v>
      </c>
      <c r="BO10125" s="5" t="s">
        <v>5063</v>
      </c>
      <c r="BU10125" s="5" t="s">
        <v>15640</v>
      </c>
      <c r="BV10125" s="5" t="s">
        <v>2986</v>
      </c>
      <c r="BW10125" s="5" t="s">
        <v>5063</v>
      </c>
    </row>
    <row r="10126" spans="51:75" x14ac:dyDescent="0.3">
      <c r="AY10126" s="12" t="e">
        <f>VLOOKUP(C10126,#REF!, 2,FALSE)</f>
        <v>#REF!</v>
      </c>
      <c r="BM10126" s="5" t="s">
        <v>15641</v>
      </c>
      <c r="BN10126" s="5" t="s">
        <v>17000</v>
      </c>
      <c r="BO10126" s="5" t="s">
        <v>2986</v>
      </c>
      <c r="BU10126" s="5" t="s">
        <v>15641</v>
      </c>
      <c r="BV10126" s="5" t="s">
        <v>17000</v>
      </c>
      <c r="BW10126" s="5" t="s">
        <v>2986</v>
      </c>
    </row>
    <row r="10127" spans="51:75" x14ac:dyDescent="0.3">
      <c r="AY10127" s="12" t="e">
        <f>VLOOKUP(C10127,#REF!, 2,FALSE)</f>
        <v>#REF!</v>
      </c>
      <c r="BM10127" s="5" t="s">
        <v>15642</v>
      </c>
      <c r="BN10127" s="5" t="s">
        <v>17000</v>
      </c>
      <c r="BO10127" s="5" t="s">
        <v>2986</v>
      </c>
      <c r="BU10127" s="5" t="s">
        <v>15642</v>
      </c>
      <c r="BV10127" s="5" t="s">
        <v>17000</v>
      </c>
      <c r="BW10127" s="5" t="s">
        <v>2986</v>
      </c>
    </row>
    <row r="10128" spans="51:75" x14ac:dyDescent="0.3">
      <c r="AY10128" s="12" t="e">
        <f>VLOOKUP(C10128,#REF!, 2,FALSE)</f>
        <v>#REF!</v>
      </c>
      <c r="BM10128" s="5" t="s">
        <v>15643</v>
      </c>
      <c r="BN10128" s="5" t="s">
        <v>3010</v>
      </c>
      <c r="BO10128" s="5" t="s">
        <v>2986</v>
      </c>
      <c r="BU10128" s="5" t="s">
        <v>15643</v>
      </c>
      <c r="BV10128" s="5" t="s">
        <v>3010</v>
      </c>
      <c r="BW10128" s="5" t="s">
        <v>2986</v>
      </c>
    </row>
    <row r="10129" spans="51:75" x14ac:dyDescent="0.3">
      <c r="AY10129" s="12" t="e">
        <f>VLOOKUP(C10129,#REF!, 2,FALSE)</f>
        <v>#REF!</v>
      </c>
      <c r="BM10129" s="5" t="s">
        <v>15644</v>
      </c>
      <c r="BN10129" s="5" t="s">
        <v>1272</v>
      </c>
      <c r="BO10129" s="5" t="s">
        <v>2986</v>
      </c>
      <c r="BU10129" s="5" t="s">
        <v>15644</v>
      </c>
      <c r="BV10129" s="5" t="s">
        <v>1272</v>
      </c>
      <c r="BW10129" s="5" t="s">
        <v>2986</v>
      </c>
    </row>
    <row r="10130" spans="51:75" x14ac:dyDescent="0.3">
      <c r="AY10130" s="12" t="e">
        <f>VLOOKUP(C10130,#REF!, 2,FALSE)</f>
        <v>#REF!</v>
      </c>
      <c r="BM10130" s="5" t="s">
        <v>15645</v>
      </c>
      <c r="BN10130" s="5" t="s">
        <v>2982</v>
      </c>
      <c r="BO10130" s="5" t="s">
        <v>2986</v>
      </c>
      <c r="BU10130" s="5" t="s">
        <v>15645</v>
      </c>
      <c r="BV10130" s="5" t="s">
        <v>2982</v>
      </c>
      <c r="BW10130" s="5" t="s">
        <v>2986</v>
      </c>
    </row>
    <row r="10131" spans="51:75" x14ac:dyDescent="0.3">
      <c r="AY10131" s="12" t="e">
        <f>VLOOKUP(C10131,#REF!, 2,FALSE)</f>
        <v>#REF!</v>
      </c>
      <c r="BM10131" s="5" t="s">
        <v>2718</v>
      </c>
      <c r="BN10131" s="5" t="s">
        <v>2986</v>
      </c>
      <c r="BO10131" s="5" t="s">
        <v>2986</v>
      </c>
      <c r="BU10131" s="5" t="s">
        <v>2718</v>
      </c>
      <c r="BV10131" s="5" t="s">
        <v>2986</v>
      </c>
      <c r="BW10131" s="5" t="s">
        <v>2986</v>
      </c>
    </row>
    <row r="10132" spans="51:75" x14ac:dyDescent="0.3">
      <c r="AY10132" s="12" t="e">
        <f>VLOOKUP(C10132,#REF!, 2,FALSE)</f>
        <v>#REF!</v>
      </c>
      <c r="BM10132" s="5" t="s">
        <v>15646</v>
      </c>
      <c r="BN10132" s="5" t="s">
        <v>17000</v>
      </c>
      <c r="BO10132" s="5" t="s">
        <v>2986</v>
      </c>
      <c r="BU10132" s="5" t="s">
        <v>15646</v>
      </c>
      <c r="BV10132" s="5" t="s">
        <v>17000</v>
      </c>
      <c r="BW10132" s="5" t="s">
        <v>2986</v>
      </c>
    </row>
    <row r="10133" spans="51:75" x14ac:dyDescent="0.3">
      <c r="AY10133" s="12" t="e">
        <f>VLOOKUP(C10133,#REF!, 2,FALSE)</f>
        <v>#REF!</v>
      </c>
      <c r="BM10133" s="5" t="s">
        <v>15647</v>
      </c>
      <c r="BN10133" s="5" t="s">
        <v>3010</v>
      </c>
      <c r="BO10133" s="5" t="s">
        <v>2986</v>
      </c>
      <c r="BU10133" s="5" t="s">
        <v>15647</v>
      </c>
      <c r="BV10133" s="5" t="s">
        <v>3010</v>
      </c>
      <c r="BW10133" s="5" t="s">
        <v>2986</v>
      </c>
    </row>
    <row r="10134" spans="51:75" x14ac:dyDescent="0.3">
      <c r="AY10134" s="12" t="e">
        <f>VLOOKUP(C10134,#REF!, 2,FALSE)</f>
        <v>#REF!</v>
      </c>
      <c r="BM10134" s="5" t="s">
        <v>15649</v>
      </c>
      <c r="BN10134" s="5" t="s">
        <v>2982</v>
      </c>
      <c r="BO10134" s="5" t="s">
        <v>2986</v>
      </c>
      <c r="BU10134" s="5" t="s">
        <v>15649</v>
      </c>
      <c r="BV10134" s="5" t="s">
        <v>2982</v>
      </c>
      <c r="BW10134" s="5" t="s">
        <v>2986</v>
      </c>
    </row>
    <row r="10135" spans="51:75" x14ac:dyDescent="0.3">
      <c r="AY10135" s="12" t="e">
        <f>VLOOKUP(C10135,#REF!, 2,FALSE)</f>
        <v>#REF!</v>
      </c>
      <c r="BM10135" s="5" t="s">
        <v>15650</v>
      </c>
      <c r="BN10135" s="5" t="s">
        <v>929</v>
      </c>
      <c r="BO10135" s="5" t="s">
        <v>2986</v>
      </c>
      <c r="BU10135" s="5" t="s">
        <v>15650</v>
      </c>
      <c r="BV10135" s="5" t="s">
        <v>929</v>
      </c>
      <c r="BW10135" s="5" t="s">
        <v>2986</v>
      </c>
    </row>
    <row r="10136" spans="51:75" x14ac:dyDescent="0.3">
      <c r="AY10136" s="12" t="e">
        <f>VLOOKUP(C10136,#REF!, 2,FALSE)</f>
        <v>#REF!</v>
      </c>
      <c r="BM10136" s="5" t="s">
        <v>15651</v>
      </c>
      <c r="BN10136" s="5" t="s">
        <v>2986</v>
      </c>
      <c r="BO10136" s="5" t="s">
        <v>2986</v>
      </c>
      <c r="BU10136" s="5" t="s">
        <v>15651</v>
      </c>
      <c r="BV10136" s="5" t="s">
        <v>2986</v>
      </c>
      <c r="BW10136" s="5" t="s">
        <v>2986</v>
      </c>
    </row>
    <row r="10137" spans="51:75" x14ac:dyDescent="0.3">
      <c r="AY10137" s="12" t="e">
        <f>VLOOKUP(C10137,#REF!, 2,FALSE)</f>
        <v>#REF!</v>
      </c>
      <c r="BM10137" s="5" t="s">
        <v>15652</v>
      </c>
      <c r="BN10137" s="5" t="s">
        <v>3007</v>
      </c>
      <c r="BO10137" s="5" t="s">
        <v>773</v>
      </c>
      <c r="BU10137" s="5" t="s">
        <v>15652</v>
      </c>
      <c r="BV10137" s="5" t="s">
        <v>3007</v>
      </c>
      <c r="BW10137" s="5" t="s">
        <v>773</v>
      </c>
    </row>
    <row r="10138" spans="51:75" x14ac:dyDescent="0.3">
      <c r="AY10138" s="12" t="e">
        <f>VLOOKUP(C10138,#REF!, 2,FALSE)</f>
        <v>#REF!</v>
      </c>
      <c r="BM10138" s="5" t="s">
        <v>15653</v>
      </c>
      <c r="BN10138" s="5" t="s">
        <v>2986</v>
      </c>
      <c r="BO10138" s="5" t="s">
        <v>2986</v>
      </c>
      <c r="BU10138" s="5" t="s">
        <v>15653</v>
      </c>
      <c r="BV10138" s="5" t="s">
        <v>2986</v>
      </c>
      <c r="BW10138" s="5" t="s">
        <v>2986</v>
      </c>
    </row>
    <row r="10139" spans="51:75" x14ac:dyDescent="0.3">
      <c r="AY10139" s="12" t="e">
        <f>VLOOKUP(C10139,#REF!, 2,FALSE)</f>
        <v>#REF!</v>
      </c>
      <c r="BM10139" s="5" t="s">
        <v>15654</v>
      </c>
      <c r="BN10139" s="5" t="s">
        <v>2986</v>
      </c>
      <c r="BO10139" s="5" t="s">
        <v>2986</v>
      </c>
      <c r="BU10139" s="5" t="s">
        <v>15654</v>
      </c>
      <c r="BV10139" s="5" t="s">
        <v>2986</v>
      </c>
      <c r="BW10139" s="5" t="s">
        <v>2986</v>
      </c>
    </row>
    <row r="10140" spans="51:75" x14ac:dyDescent="0.3">
      <c r="AY10140" s="12" t="e">
        <f>VLOOKUP(C10140,#REF!, 2,FALSE)</f>
        <v>#REF!</v>
      </c>
      <c r="BM10140" s="5" t="s">
        <v>15655</v>
      </c>
      <c r="BN10140" s="5" t="s">
        <v>2986</v>
      </c>
      <c r="BO10140" s="5" t="s">
        <v>2986</v>
      </c>
      <c r="BU10140" s="5" t="s">
        <v>15655</v>
      </c>
      <c r="BV10140" s="5" t="s">
        <v>2986</v>
      </c>
      <c r="BW10140" s="5" t="s">
        <v>2986</v>
      </c>
    </row>
    <row r="10141" spans="51:75" x14ac:dyDescent="0.3">
      <c r="AY10141" s="12" t="e">
        <f>VLOOKUP(C10141,#REF!, 2,FALSE)</f>
        <v>#REF!</v>
      </c>
      <c r="BM10141" s="5" t="s">
        <v>15656</v>
      </c>
      <c r="BN10141" s="5" t="s">
        <v>790</v>
      </c>
      <c r="BO10141" s="5" t="s">
        <v>712</v>
      </c>
      <c r="BU10141" s="5" t="s">
        <v>15656</v>
      </c>
      <c r="BV10141" s="5" t="s">
        <v>790</v>
      </c>
      <c r="BW10141" s="5" t="s">
        <v>712</v>
      </c>
    </row>
    <row r="10142" spans="51:75" x14ac:dyDescent="0.3">
      <c r="AY10142" s="12" t="e">
        <f>VLOOKUP(C10142,#REF!, 2,FALSE)</f>
        <v>#REF!</v>
      </c>
      <c r="BM10142" s="5" t="s">
        <v>15657</v>
      </c>
      <c r="BN10142" s="5" t="s">
        <v>1345</v>
      </c>
      <c r="BO10142" s="5" t="s">
        <v>2986</v>
      </c>
      <c r="BU10142" s="5" t="s">
        <v>15657</v>
      </c>
      <c r="BV10142" s="5" t="s">
        <v>1345</v>
      </c>
      <c r="BW10142" s="5" t="s">
        <v>2986</v>
      </c>
    </row>
    <row r="10143" spans="51:75" x14ac:dyDescent="0.3">
      <c r="AY10143" s="12" t="e">
        <f>VLOOKUP(C10143,#REF!, 2,FALSE)</f>
        <v>#REF!</v>
      </c>
      <c r="BM10143" s="5" t="s">
        <v>15658</v>
      </c>
      <c r="BN10143" s="5" t="s">
        <v>739</v>
      </c>
      <c r="BO10143" s="5" t="s">
        <v>15659</v>
      </c>
      <c r="BU10143" s="5" t="s">
        <v>15658</v>
      </c>
      <c r="BV10143" s="5" t="s">
        <v>739</v>
      </c>
      <c r="BW10143" s="5" t="s">
        <v>15659</v>
      </c>
    </row>
    <row r="10144" spans="51:75" x14ac:dyDescent="0.3">
      <c r="AY10144" s="12" t="e">
        <f>VLOOKUP(C10144,#REF!, 2,FALSE)</f>
        <v>#REF!</v>
      </c>
      <c r="BM10144" s="5" t="s">
        <v>15660</v>
      </c>
      <c r="BN10144" s="5" t="s">
        <v>616</v>
      </c>
      <c r="BO10144" s="5" t="s">
        <v>2477</v>
      </c>
      <c r="BU10144" s="5" t="s">
        <v>15660</v>
      </c>
      <c r="BV10144" s="5" t="s">
        <v>616</v>
      </c>
      <c r="BW10144" s="5" t="s">
        <v>2477</v>
      </c>
    </row>
    <row r="10145" spans="51:75" x14ac:dyDescent="0.3">
      <c r="AY10145" s="12" t="e">
        <f>VLOOKUP(C10145,#REF!, 2,FALSE)</f>
        <v>#REF!</v>
      </c>
      <c r="BM10145" s="5" t="s">
        <v>15661</v>
      </c>
      <c r="BN10145" s="5" t="s">
        <v>17000</v>
      </c>
      <c r="BO10145" s="5" t="s">
        <v>9633</v>
      </c>
      <c r="BU10145" s="5" t="s">
        <v>15661</v>
      </c>
      <c r="BV10145" s="5" t="s">
        <v>17000</v>
      </c>
      <c r="BW10145" s="5" t="s">
        <v>9633</v>
      </c>
    </row>
    <row r="10146" spans="51:75" x14ac:dyDescent="0.3">
      <c r="AY10146" s="12" t="e">
        <f>VLOOKUP(C10146,#REF!, 2,FALSE)</f>
        <v>#REF!</v>
      </c>
      <c r="BM10146" s="5" t="s">
        <v>15662</v>
      </c>
      <c r="BN10146" s="5" t="s">
        <v>2986</v>
      </c>
      <c r="BO10146" s="5" t="s">
        <v>15663</v>
      </c>
      <c r="BU10146" s="5" t="s">
        <v>15662</v>
      </c>
      <c r="BV10146" s="5" t="s">
        <v>2986</v>
      </c>
      <c r="BW10146" s="5" t="s">
        <v>15663</v>
      </c>
    </row>
    <row r="10147" spans="51:75" x14ac:dyDescent="0.3">
      <c r="AY10147" s="12" t="e">
        <f>VLOOKUP(C10147,#REF!, 2,FALSE)</f>
        <v>#REF!</v>
      </c>
      <c r="BM10147" s="5" t="s">
        <v>2724</v>
      </c>
      <c r="BN10147" s="5" t="s">
        <v>628</v>
      </c>
      <c r="BO10147" s="5" t="s">
        <v>15664</v>
      </c>
      <c r="BU10147" s="5" t="s">
        <v>2724</v>
      </c>
      <c r="BV10147" s="5" t="s">
        <v>628</v>
      </c>
      <c r="BW10147" s="5" t="s">
        <v>15664</v>
      </c>
    </row>
    <row r="10148" spans="51:75" x14ac:dyDescent="0.3">
      <c r="AY10148" s="12" t="e">
        <f>VLOOKUP(C10148,#REF!, 2,FALSE)</f>
        <v>#REF!</v>
      </c>
      <c r="BM10148" s="5" t="s">
        <v>264</v>
      </c>
      <c r="BN10148" s="5" t="s">
        <v>1275</v>
      </c>
      <c r="BO10148" s="5" t="s">
        <v>15665</v>
      </c>
      <c r="BU10148" s="5" t="s">
        <v>264</v>
      </c>
      <c r="BV10148" s="5" t="s">
        <v>1275</v>
      </c>
      <c r="BW10148" s="5" t="s">
        <v>15665</v>
      </c>
    </row>
    <row r="10149" spans="51:75" x14ac:dyDescent="0.3">
      <c r="AY10149" s="12" t="e">
        <f>VLOOKUP(C10149,#REF!, 2,FALSE)</f>
        <v>#REF!</v>
      </c>
      <c r="BM10149" s="5" t="s">
        <v>2725</v>
      </c>
      <c r="BN10149" s="5" t="s">
        <v>2986</v>
      </c>
      <c r="BO10149" s="5" t="s">
        <v>15666</v>
      </c>
      <c r="BU10149" s="5" t="s">
        <v>2725</v>
      </c>
      <c r="BV10149" s="5" t="s">
        <v>2986</v>
      </c>
      <c r="BW10149" s="5" t="s">
        <v>15666</v>
      </c>
    </row>
    <row r="10150" spans="51:75" x14ac:dyDescent="0.3">
      <c r="AY10150" s="12" t="e">
        <f>VLOOKUP(C10150,#REF!, 2,FALSE)</f>
        <v>#REF!</v>
      </c>
      <c r="BM10150" s="5" t="s">
        <v>15667</v>
      </c>
      <c r="BN10150" s="5" t="s">
        <v>1345</v>
      </c>
      <c r="BO10150" s="5" t="s">
        <v>3321</v>
      </c>
      <c r="BU10150" s="5" t="s">
        <v>15667</v>
      </c>
      <c r="BV10150" s="5" t="s">
        <v>1345</v>
      </c>
      <c r="BW10150" s="5" t="s">
        <v>3321</v>
      </c>
    </row>
    <row r="10151" spans="51:75" x14ac:dyDescent="0.3">
      <c r="AY10151" s="12" t="e">
        <f>VLOOKUP(C10151,#REF!, 2,FALSE)</f>
        <v>#REF!</v>
      </c>
      <c r="BM10151" s="5" t="s">
        <v>15668</v>
      </c>
      <c r="BN10151" s="5" t="s">
        <v>3010</v>
      </c>
      <c r="BO10151" s="5" t="s">
        <v>15669</v>
      </c>
      <c r="BU10151" s="5" t="s">
        <v>15668</v>
      </c>
      <c r="BV10151" s="5" t="s">
        <v>3010</v>
      </c>
      <c r="BW10151" s="5" t="s">
        <v>15669</v>
      </c>
    </row>
    <row r="10152" spans="51:75" x14ac:dyDescent="0.3">
      <c r="AY10152" s="12" t="e">
        <f>VLOOKUP(C10152,#REF!, 2,FALSE)</f>
        <v>#REF!</v>
      </c>
      <c r="BM10152" s="5" t="s">
        <v>15670</v>
      </c>
      <c r="BN10152" s="5" t="s">
        <v>3010</v>
      </c>
      <c r="BO10152" s="5" t="s">
        <v>2550</v>
      </c>
      <c r="BU10152" s="5" t="s">
        <v>15670</v>
      </c>
      <c r="BV10152" s="5" t="s">
        <v>3010</v>
      </c>
      <c r="BW10152" s="5" t="s">
        <v>2550</v>
      </c>
    </row>
    <row r="10153" spans="51:75" x14ac:dyDescent="0.3">
      <c r="AY10153" s="12" t="e">
        <f>VLOOKUP(C10153,#REF!, 2,FALSE)</f>
        <v>#REF!</v>
      </c>
      <c r="BM10153" s="5" t="s">
        <v>15671</v>
      </c>
      <c r="BN10153" s="5" t="s">
        <v>781</v>
      </c>
      <c r="BO10153" s="5" t="s">
        <v>15672</v>
      </c>
      <c r="BU10153" s="5" t="s">
        <v>15671</v>
      </c>
      <c r="BV10153" s="5" t="s">
        <v>781</v>
      </c>
      <c r="BW10153" s="5" t="s">
        <v>15672</v>
      </c>
    </row>
    <row r="10154" spans="51:75" x14ac:dyDescent="0.3">
      <c r="AY10154" s="12" t="e">
        <f>VLOOKUP(C10154,#REF!, 2,FALSE)</f>
        <v>#REF!</v>
      </c>
      <c r="BM10154" s="5" t="s">
        <v>15673</v>
      </c>
      <c r="BN10154" s="5" t="s">
        <v>2986</v>
      </c>
      <c r="BO10154" s="5" t="s">
        <v>2986</v>
      </c>
      <c r="BU10154" s="5" t="s">
        <v>15673</v>
      </c>
      <c r="BV10154" s="5" t="s">
        <v>2986</v>
      </c>
      <c r="BW10154" s="5" t="s">
        <v>2986</v>
      </c>
    </row>
    <row r="10155" spans="51:75" x14ac:dyDescent="0.3">
      <c r="AY10155" s="12" t="e">
        <f>VLOOKUP(C10155,#REF!, 2,FALSE)</f>
        <v>#REF!</v>
      </c>
      <c r="BM10155" s="5" t="s">
        <v>15674</v>
      </c>
      <c r="BN10155" s="5" t="s">
        <v>17000</v>
      </c>
      <c r="BO10155" s="5" t="s">
        <v>8871</v>
      </c>
      <c r="BU10155" s="5" t="s">
        <v>15674</v>
      </c>
      <c r="BV10155" s="5" t="s">
        <v>17000</v>
      </c>
      <c r="BW10155" s="5" t="s">
        <v>8871</v>
      </c>
    </row>
    <row r="10156" spans="51:75" x14ac:dyDescent="0.3">
      <c r="AY10156" s="12" t="e">
        <f>VLOOKUP(C10156,#REF!, 2,FALSE)</f>
        <v>#REF!</v>
      </c>
      <c r="BM10156" s="5" t="s">
        <v>2726</v>
      </c>
      <c r="BN10156" s="5" t="s">
        <v>2986</v>
      </c>
      <c r="BO10156" s="5" t="s">
        <v>2986</v>
      </c>
      <c r="BU10156" s="5" t="s">
        <v>2726</v>
      </c>
      <c r="BV10156" s="5" t="s">
        <v>2986</v>
      </c>
      <c r="BW10156" s="5" t="s">
        <v>2986</v>
      </c>
    </row>
    <row r="10157" spans="51:75" x14ac:dyDescent="0.3">
      <c r="AY10157" s="12" t="e">
        <f>VLOOKUP(C10157,#REF!, 2,FALSE)</f>
        <v>#REF!</v>
      </c>
      <c r="BM10157" s="5" t="s">
        <v>15675</v>
      </c>
      <c r="BN10157" s="5" t="s">
        <v>3261</v>
      </c>
      <c r="BO10157" s="5" t="s">
        <v>4769</v>
      </c>
      <c r="BU10157" s="5" t="s">
        <v>15675</v>
      </c>
      <c r="BV10157" s="5" t="s">
        <v>3261</v>
      </c>
      <c r="BW10157" s="5" t="s">
        <v>4769</v>
      </c>
    </row>
    <row r="10158" spans="51:75" x14ac:dyDescent="0.3">
      <c r="AY10158" s="12" t="e">
        <f>VLOOKUP(C10158,#REF!, 2,FALSE)</f>
        <v>#REF!</v>
      </c>
      <c r="BM10158" s="5" t="s">
        <v>15676</v>
      </c>
      <c r="BN10158" s="5" t="s">
        <v>2986</v>
      </c>
      <c r="BO10158" s="5" t="s">
        <v>2986</v>
      </c>
      <c r="BU10158" s="5" t="s">
        <v>15676</v>
      </c>
      <c r="BV10158" s="5" t="s">
        <v>2986</v>
      </c>
      <c r="BW10158" s="5" t="s">
        <v>2986</v>
      </c>
    </row>
    <row r="10159" spans="51:75" x14ac:dyDescent="0.3">
      <c r="AY10159" s="12" t="e">
        <f>VLOOKUP(C10159,#REF!, 2,FALSE)</f>
        <v>#REF!</v>
      </c>
      <c r="BM10159" s="5" t="s">
        <v>15677</v>
      </c>
      <c r="BN10159" s="5" t="s">
        <v>630</v>
      </c>
      <c r="BO10159" s="5" t="s">
        <v>15678</v>
      </c>
      <c r="BU10159" s="5" t="s">
        <v>15677</v>
      </c>
      <c r="BV10159" s="5" t="s">
        <v>630</v>
      </c>
      <c r="BW10159" s="5" t="s">
        <v>15678</v>
      </c>
    </row>
    <row r="10160" spans="51:75" x14ac:dyDescent="0.3">
      <c r="AY10160" s="12" t="e">
        <f>VLOOKUP(C10160,#REF!, 2,FALSE)</f>
        <v>#REF!</v>
      </c>
      <c r="BM10160" s="5" t="s">
        <v>265</v>
      </c>
      <c r="BN10160" s="5" t="s">
        <v>2986</v>
      </c>
      <c r="BO10160" s="5" t="s">
        <v>2986</v>
      </c>
      <c r="BU10160" s="5" t="s">
        <v>265</v>
      </c>
      <c r="BV10160" s="5" t="s">
        <v>2986</v>
      </c>
      <c r="BW10160" s="5" t="s">
        <v>2986</v>
      </c>
    </row>
    <row r="10161" spans="51:75" x14ac:dyDescent="0.3">
      <c r="AY10161" s="12" t="e">
        <f>VLOOKUP(C10161,#REF!, 2,FALSE)</f>
        <v>#REF!</v>
      </c>
      <c r="BM10161" s="5" t="s">
        <v>15679</v>
      </c>
      <c r="BN10161" s="5" t="s">
        <v>2986</v>
      </c>
      <c r="BO10161" s="5" t="s">
        <v>2986</v>
      </c>
      <c r="BU10161" s="5" t="s">
        <v>15679</v>
      </c>
      <c r="BV10161" s="5" t="s">
        <v>2986</v>
      </c>
      <c r="BW10161" s="5" t="s">
        <v>2986</v>
      </c>
    </row>
    <row r="10162" spans="51:75" x14ac:dyDescent="0.3">
      <c r="AY10162" s="12" t="e">
        <f>VLOOKUP(C10162,#REF!, 2,FALSE)</f>
        <v>#REF!</v>
      </c>
      <c r="BM10162" s="5" t="s">
        <v>15680</v>
      </c>
      <c r="BN10162" s="5" t="s">
        <v>1275</v>
      </c>
      <c r="BO10162" s="5" t="s">
        <v>3610</v>
      </c>
      <c r="BU10162" s="5" t="s">
        <v>15680</v>
      </c>
      <c r="BV10162" s="5" t="s">
        <v>1275</v>
      </c>
      <c r="BW10162" s="5" t="s">
        <v>3610</v>
      </c>
    </row>
    <row r="10163" spans="51:75" x14ac:dyDescent="0.3">
      <c r="AY10163" s="12" t="e">
        <f>VLOOKUP(C10163,#REF!, 2,FALSE)</f>
        <v>#REF!</v>
      </c>
      <c r="BM10163" s="5" t="s">
        <v>15681</v>
      </c>
      <c r="BN10163" s="5" t="s">
        <v>1275</v>
      </c>
      <c r="BO10163" s="5" t="s">
        <v>15182</v>
      </c>
      <c r="BU10163" s="5" t="s">
        <v>15681</v>
      </c>
      <c r="BV10163" s="5" t="s">
        <v>1275</v>
      </c>
      <c r="BW10163" s="5" t="s">
        <v>15182</v>
      </c>
    </row>
    <row r="10164" spans="51:75" x14ac:dyDescent="0.3">
      <c r="AY10164" s="12" t="e">
        <f>VLOOKUP(C10164,#REF!, 2,FALSE)</f>
        <v>#REF!</v>
      </c>
      <c r="BM10164" s="5" t="s">
        <v>15682</v>
      </c>
      <c r="BN10164" s="5" t="s">
        <v>621</v>
      </c>
      <c r="BO10164" s="5" t="s">
        <v>773</v>
      </c>
      <c r="BU10164" s="5" t="s">
        <v>15682</v>
      </c>
      <c r="BV10164" s="5" t="s">
        <v>621</v>
      </c>
      <c r="BW10164" s="5" t="s">
        <v>773</v>
      </c>
    </row>
    <row r="10165" spans="51:75" x14ac:dyDescent="0.3">
      <c r="AY10165" s="12" t="e">
        <f>VLOOKUP(C10165,#REF!, 2,FALSE)</f>
        <v>#REF!</v>
      </c>
      <c r="BM10165" s="5" t="s">
        <v>15683</v>
      </c>
      <c r="BN10165" s="5" t="s">
        <v>3010</v>
      </c>
      <c r="BO10165" s="5" t="s">
        <v>15684</v>
      </c>
      <c r="BU10165" s="5" t="s">
        <v>15683</v>
      </c>
      <c r="BV10165" s="5" t="s">
        <v>3010</v>
      </c>
      <c r="BW10165" s="5" t="s">
        <v>15684</v>
      </c>
    </row>
    <row r="10166" spans="51:75" x14ac:dyDescent="0.3">
      <c r="AY10166" s="12" t="e">
        <f>VLOOKUP(C10166,#REF!, 2,FALSE)</f>
        <v>#REF!</v>
      </c>
      <c r="BM10166" s="5" t="s">
        <v>15685</v>
      </c>
      <c r="BN10166" s="5" t="s">
        <v>1272</v>
      </c>
      <c r="BO10166" s="5" t="s">
        <v>2986</v>
      </c>
      <c r="BU10166" s="5" t="s">
        <v>15685</v>
      </c>
      <c r="BV10166" s="5" t="s">
        <v>1272</v>
      </c>
      <c r="BW10166" s="5" t="s">
        <v>2986</v>
      </c>
    </row>
    <row r="10167" spans="51:75" x14ac:dyDescent="0.3">
      <c r="AY10167" s="12" t="e">
        <f>VLOOKUP(C10167,#REF!, 2,FALSE)</f>
        <v>#REF!</v>
      </c>
      <c r="BM10167" s="5" t="s">
        <v>15686</v>
      </c>
      <c r="BN10167" s="5" t="s">
        <v>3261</v>
      </c>
      <c r="BO10167" s="5" t="s">
        <v>2986</v>
      </c>
      <c r="BU10167" s="5" t="s">
        <v>15686</v>
      </c>
      <c r="BV10167" s="5" t="s">
        <v>3261</v>
      </c>
      <c r="BW10167" s="5" t="s">
        <v>2986</v>
      </c>
    </row>
    <row r="10168" spans="51:75" x14ac:dyDescent="0.3">
      <c r="AY10168" s="12" t="e">
        <f>VLOOKUP(C10168,#REF!, 2,FALSE)</f>
        <v>#REF!</v>
      </c>
      <c r="BM10168" s="5" t="s">
        <v>15687</v>
      </c>
      <c r="BN10168" s="5" t="s">
        <v>1275</v>
      </c>
      <c r="BO10168" s="5" t="s">
        <v>15688</v>
      </c>
      <c r="BU10168" s="5" t="s">
        <v>15687</v>
      </c>
      <c r="BV10168" s="5" t="s">
        <v>1275</v>
      </c>
      <c r="BW10168" s="5" t="s">
        <v>15688</v>
      </c>
    </row>
    <row r="10169" spans="51:75" x14ac:dyDescent="0.3">
      <c r="AY10169" s="12" t="e">
        <f>VLOOKUP(C10169,#REF!, 2,FALSE)</f>
        <v>#REF!</v>
      </c>
      <c r="BM10169" s="5" t="s">
        <v>15689</v>
      </c>
      <c r="BN10169" s="5" t="s">
        <v>2986</v>
      </c>
      <c r="BO10169" s="5" t="s">
        <v>2986</v>
      </c>
      <c r="BU10169" s="5" t="s">
        <v>15689</v>
      </c>
      <c r="BV10169" s="5" t="s">
        <v>2986</v>
      </c>
      <c r="BW10169" s="5" t="s">
        <v>2986</v>
      </c>
    </row>
    <row r="10170" spans="51:75" x14ac:dyDescent="0.3">
      <c r="AY10170" s="12" t="e">
        <f>VLOOKUP(C10170,#REF!, 2,FALSE)</f>
        <v>#REF!</v>
      </c>
      <c r="BM10170" s="5" t="s">
        <v>15690</v>
      </c>
      <c r="BN10170" s="5" t="s">
        <v>790</v>
      </c>
      <c r="BO10170" s="5" t="s">
        <v>2398</v>
      </c>
      <c r="BU10170" s="5" t="s">
        <v>15690</v>
      </c>
      <c r="BV10170" s="5" t="s">
        <v>790</v>
      </c>
      <c r="BW10170" s="5" t="s">
        <v>2398</v>
      </c>
    </row>
    <row r="10171" spans="51:75" x14ac:dyDescent="0.3">
      <c r="AY10171" s="12" t="e">
        <f>VLOOKUP(C10171,#REF!, 2,FALSE)</f>
        <v>#REF!</v>
      </c>
      <c r="BM10171" s="5" t="s">
        <v>15691</v>
      </c>
      <c r="BN10171" s="5" t="s">
        <v>2986</v>
      </c>
      <c r="BO10171" s="5" t="s">
        <v>2986</v>
      </c>
      <c r="BU10171" s="5" t="s">
        <v>15691</v>
      </c>
      <c r="BV10171" s="5" t="s">
        <v>2986</v>
      </c>
      <c r="BW10171" s="5" t="s">
        <v>2986</v>
      </c>
    </row>
    <row r="10172" spans="51:75" x14ac:dyDescent="0.3">
      <c r="AY10172" s="12" t="e">
        <f>VLOOKUP(C10172,#REF!, 2,FALSE)</f>
        <v>#REF!</v>
      </c>
      <c r="BM10172" s="5" t="s">
        <v>15692</v>
      </c>
      <c r="BN10172" s="5" t="s">
        <v>665</v>
      </c>
      <c r="BO10172" s="5" t="s">
        <v>773</v>
      </c>
      <c r="BU10172" s="5" t="s">
        <v>15692</v>
      </c>
      <c r="BV10172" s="5" t="s">
        <v>665</v>
      </c>
      <c r="BW10172" s="5" t="s">
        <v>773</v>
      </c>
    </row>
    <row r="10173" spans="51:75" x14ac:dyDescent="0.3">
      <c r="AY10173" s="12" t="e">
        <f>VLOOKUP(C10173,#REF!, 2,FALSE)</f>
        <v>#REF!</v>
      </c>
      <c r="BM10173" s="5" t="s">
        <v>15693</v>
      </c>
      <c r="BN10173" s="5" t="s">
        <v>2986</v>
      </c>
      <c r="BO10173" s="5" t="s">
        <v>2986</v>
      </c>
      <c r="BU10173" s="5" t="s">
        <v>15693</v>
      </c>
      <c r="BV10173" s="5" t="s">
        <v>2986</v>
      </c>
      <c r="BW10173" s="5" t="s">
        <v>2986</v>
      </c>
    </row>
    <row r="10174" spans="51:75" x14ac:dyDescent="0.3">
      <c r="AY10174" s="12" t="e">
        <f>VLOOKUP(C10174,#REF!, 2,FALSE)</f>
        <v>#REF!</v>
      </c>
      <c r="BM10174" s="5" t="s">
        <v>15694</v>
      </c>
      <c r="BN10174" s="5" t="s">
        <v>2986</v>
      </c>
      <c r="BO10174" s="5" t="s">
        <v>2986</v>
      </c>
      <c r="BU10174" s="5" t="s">
        <v>15694</v>
      </c>
      <c r="BV10174" s="5" t="s">
        <v>2986</v>
      </c>
      <c r="BW10174" s="5" t="s">
        <v>2986</v>
      </c>
    </row>
    <row r="10175" spans="51:75" x14ac:dyDescent="0.3">
      <c r="AY10175" s="12" t="e">
        <f>VLOOKUP(C10175,#REF!, 2,FALSE)</f>
        <v>#REF!</v>
      </c>
      <c r="BM10175" s="5" t="s">
        <v>15695</v>
      </c>
      <c r="BN10175" s="5" t="s">
        <v>2986</v>
      </c>
      <c r="BO10175" s="5" t="s">
        <v>15696</v>
      </c>
      <c r="BU10175" s="5" t="s">
        <v>15695</v>
      </c>
      <c r="BV10175" s="5" t="s">
        <v>2986</v>
      </c>
      <c r="BW10175" s="5" t="s">
        <v>15696</v>
      </c>
    </row>
    <row r="10176" spans="51:75" x14ac:dyDescent="0.3">
      <c r="AY10176" s="12" t="e">
        <f>VLOOKUP(C10176,#REF!, 2,FALSE)</f>
        <v>#REF!</v>
      </c>
      <c r="BM10176" s="5" t="s">
        <v>15697</v>
      </c>
      <c r="BN10176" s="5" t="s">
        <v>3010</v>
      </c>
      <c r="BO10176" s="5" t="s">
        <v>2986</v>
      </c>
      <c r="BU10176" s="5" t="s">
        <v>15697</v>
      </c>
      <c r="BV10176" s="5" t="s">
        <v>3010</v>
      </c>
      <c r="BW10176" s="5" t="s">
        <v>2986</v>
      </c>
    </row>
    <row r="10177" spans="51:75" x14ac:dyDescent="0.3">
      <c r="AY10177" s="12" t="e">
        <f>VLOOKUP(C10177,#REF!, 2,FALSE)</f>
        <v>#REF!</v>
      </c>
      <c r="BM10177" s="5" t="s">
        <v>15698</v>
      </c>
      <c r="BN10177" s="5" t="s">
        <v>2982</v>
      </c>
      <c r="BO10177" s="5" t="s">
        <v>2579</v>
      </c>
      <c r="BU10177" s="5" t="s">
        <v>15698</v>
      </c>
      <c r="BV10177" s="5" t="s">
        <v>2982</v>
      </c>
      <c r="BW10177" s="5" t="s">
        <v>2579</v>
      </c>
    </row>
    <row r="10178" spans="51:75" x14ac:dyDescent="0.3">
      <c r="AY10178" s="12" t="e">
        <f>VLOOKUP(C10178,#REF!, 2,FALSE)</f>
        <v>#REF!</v>
      </c>
      <c r="BM10178" s="5" t="s">
        <v>15699</v>
      </c>
      <c r="BN10178" s="5" t="s">
        <v>666</v>
      </c>
      <c r="BO10178" s="5" t="s">
        <v>7908</v>
      </c>
      <c r="BU10178" s="5" t="s">
        <v>15699</v>
      </c>
      <c r="BV10178" s="5" t="s">
        <v>666</v>
      </c>
      <c r="BW10178" s="5" t="s">
        <v>7908</v>
      </c>
    </row>
    <row r="10179" spans="51:75" x14ac:dyDescent="0.3">
      <c r="AY10179" s="12" t="e">
        <f>VLOOKUP(C10179,#REF!, 2,FALSE)</f>
        <v>#REF!</v>
      </c>
      <c r="BM10179" s="5" t="s">
        <v>15700</v>
      </c>
      <c r="BN10179" s="5" t="s">
        <v>800</v>
      </c>
      <c r="BO10179" s="5" t="s">
        <v>773</v>
      </c>
      <c r="BU10179" s="5" t="s">
        <v>15700</v>
      </c>
      <c r="BV10179" s="5" t="s">
        <v>800</v>
      </c>
      <c r="BW10179" s="5" t="s">
        <v>773</v>
      </c>
    </row>
    <row r="10180" spans="51:75" x14ac:dyDescent="0.3">
      <c r="AY10180" s="12" t="e">
        <f>VLOOKUP(C10180,#REF!, 2,FALSE)</f>
        <v>#REF!</v>
      </c>
      <c r="BM10180" s="5" t="s">
        <v>2727</v>
      </c>
      <c r="BN10180" s="5" t="s">
        <v>2986</v>
      </c>
      <c r="BO10180" s="5" t="s">
        <v>1214</v>
      </c>
      <c r="BU10180" s="5" t="s">
        <v>2727</v>
      </c>
      <c r="BV10180" s="5" t="s">
        <v>2986</v>
      </c>
      <c r="BW10180" s="5" t="s">
        <v>1214</v>
      </c>
    </row>
    <row r="10181" spans="51:75" x14ac:dyDescent="0.3">
      <c r="AY10181" s="12" t="e">
        <f>VLOOKUP(C10181,#REF!, 2,FALSE)</f>
        <v>#REF!</v>
      </c>
      <c r="BM10181" s="5" t="s">
        <v>15701</v>
      </c>
      <c r="BN10181" s="5" t="s">
        <v>2982</v>
      </c>
      <c r="BO10181" s="5" t="s">
        <v>15702</v>
      </c>
      <c r="BU10181" s="5" t="s">
        <v>15701</v>
      </c>
      <c r="BV10181" s="5" t="s">
        <v>2982</v>
      </c>
      <c r="BW10181" s="5" t="s">
        <v>15702</v>
      </c>
    </row>
    <row r="10182" spans="51:75" x14ac:dyDescent="0.3">
      <c r="AY10182" s="12" t="e">
        <f>VLOOKUP(C10182,#REF!, 2,FALSE)</f>
        <v>#REF!</v>
      </c>
      <c r="BM10182" s="5" t="s">
        <v>2728</v>
      </c>
      <c r="BN10182" s="5" t="s">
        <v>786</v>
      </c>
      <c r="BO10182" s="5" t="s">
        <v>773</v>
      </c>
      <c r="BU10182" s="5" t="s">
        <v>2728</v>
      </c>
      <c r="BV10182" s="5" t="s">
        <v>786</v>
      </c>
      <c r="BW10182" s="5" t="s">
        <v>773</v>
      </c>
    </row>
    <row r="10183" spans="51:75" x14ac:dyDescent="0.3">
      <c r="AY10183" s="12" t="e">
        <f>VLOOKUP(C10183,#REF!, 2,FALSE)</f>
        <v>#REF!</v>
      </c>
      <c r="BM10183" s="5" t="s">
        <v>15703</v>
      </c>
      <c r="BN10183" s="5" t="s">
        <v>17000</v>
      </c>
      <c r="BO10183" s="5" t="s">
        <v>15704</v>
      </c>
      <c r="BU10183" s="5" t="s">
        <v>15703</v>
      </c>
      <c r="BV10183" s="5" t="s">
        <v>17000</v>
      </c>
      <c r="BW10183" s="5" t="s">
        <v>15704</v>
      </c>
    </row>
    <row r="10184" spans="51:75" x14ac:dyDescent="0.3">
      <c r="AY10184" s="12" t="e">
        <f>VLOOKUP(C10184,#REF!, 2,FALSE)</f>
        <v>#REF!</v>
      </c>
      <c r="BM10184" s="5" t="s">
        <v>277</v>
      </c>
      <c r="BN10184" s="5" t="s">
        <v>2986</v>
      </c>
      <c r="BO10184" s="5" t="s">
        <v>2986</v>
      </c>
      <c r="BU10184" s="5" t="s">
        <v>277</v>
      </c>
      <c r="BV10184" s="5" t="s">
        <v>2986</v>
      </c>
      <c r="BW10184" s="5" t="s">
        <v>2986</v>
      </c>
    </row>
    <row r="10185" spans="51:75" x14ac:dyDescent="0.3">
      <c r="AY10185" s="12" t="e">
        <f>VLOOKUP(C10185,#REF!, 2,FALSE)</f>
        <v>#REF!</v>
      </c>
      <c r="BM10185" s="5" t="s">
        <v>15705</v>
      </c>
      <c r="BN10185" s="5" t="s">
        <v>17000</v>
      </c>
      <c r="BO10185" s="5" t="s">
        <v>1003</v>
      </c>
      <c r="BU10185" s="5" t="s">
        <v>15705</v>
      </c>
      <c r="BV10185" s="5" t="s">
        <v>17000</v>
      </c>
      <c r="BW10185" s="5" t="s">
        <v>1003</v>
      </c>
    </row>
    <row r="10186" spans="51:75" x14ac:dyDescent="0.3">
      <c r="AY10186" s="12" t="e">
        <f>VLOOKUP(C10186,#REF!, 2,FALSE)</f>
        <v>#REF!</v>
      </c>
      <c r="BM10186" s="5" t="s">
        <v>15706</v>
      </c>
      <c r="BN10186" s="5" t="s">
        <v>2986</v>
      </c>
      <c r="BO10186" s="5" t="s">
        <v>2986</v>
      </c>
      <c r="BU10186" s="5" t="s">
        <v>15706</v>
      </c>
      <c r="BV10186" s="5" t="s">
        <v>2986</v>
      </c>
      <c r="BW10186" s="5" t="s">
        <v>2986</v>
      </c>
    </row>
    <row r="10187" spans="51:75" x14ac:dyDescent="0.3">
      <c r="AY10187" s="12" t="e">
        <f>VLOOKUP(C10187,#REF!, 2,FALSE)</f>
        <v>#REF!</v>
      </c>
      <c r="BM10187" s="5" t="s">
        <v>15707</v>
      </c>
      <c r="BN10187" s="5" t="s">
        <v>949</v>
      </c>
      <c r="BO10187" s="5" t="s">
        <v>773</v>
      </c>
      <c r="BU10187" s="5" t="s">
        <v>15707</v>
      </c>
      <c r="BV10187" s="5" t="s">
        <v>949</v>
      </c>
      <c r="BW10187" s="5" t="s">
        <v>773</v>
      </c>
    </row>
    <row r="10188" spans="51:75" x14ac:dyDescent="0.3">
      <c r="AY10188" s="12" t="e">
        <f>VLOOKUP(C10188,#REF!, 2,FALSE)</f>
        <v>#REF!</v>
      </c>
      <c r="BM10188" s="5" t="s">
        <v>15708</v>
      </c>
      <c r="BN10188" s="5" t="s">
        <v>2986</v>
      </c>
      <c r="BO10188" s="5" t="s">
        <v>2986</v>
      </c>
      <c r="BU10188" s="5" t="s">
        <v>15708</v>
      </c>
      <c r="BV10188" s="5" t="s">
        <v>2986</v>
      </c>
      <c r="BW10188" s="5" t="s">
        <v>2986</v>
      </c>
    </row>
    <row r="10189" spans="51:75" x14ac:dyDescent="0.3">
      <c r="AY10189" s="12" t="e">
        <f>VLOOKUP(C10189,#REF!, 2,FALSE)</f>
        <v>#REF!</v>
      </c>
      <c r="BM10189" s="5" t="s">
        <v>15709</v>
      </c>
      <c r="BN10189" s="5" t="s">
        <v>2986</v>
      </c>
      <c r="BO10189" s="5" t="s">
        <v>2986</v>
      </c>
      <c r="BU10189" s="5" t="s">
        <v>15709</v>
      </c>
      <c r="BV10189" s="5" t="s">
        <v>2986</v>
      </c>
      <c r="BW10189" s="5" t="s">
        <v>2986</v>
      </c>
    </row>
    <row r="10190" spans="51:75" x14ac:dyDescent="0.3">
      <c r="AY10190" s="12" t="e">
        <f>VLOOKUP(C10190,#REF!, 2,FALSE)</f>
        <v>#REF!</v>
      </c>
      <c r="BM10190" s="5" t="s">
        <v>15710</v>
      </c>
      <c r="BN10190" s="5" t="s">
        <v>2986</v>
      </c>
      <c r="BO10190" s="5" t="s">
        <v>2986</v>
      </c>
      <c r="BU10190" s="5" t="s">
        <v>15710</v>
      </c>
      <c r="BV10190" s="5" t="s">
        <v>2986</v>
      </c>
      <c r="BW10190" s="5" t="s">
        <v>2986</v>
      </c>
    </row>
    <row r="10191" spans="51:75" x14ac:dyDescent="0.3">
      <c r="AY10191" s="12" t="e">
        <f>VLOOKUP(C10191,#REF!, 2,FALSE)</f>
        <v>#REF!</v>
      </c>
      <c r="BM10191" s="5" t="s">
        <v>15711</v>
      </c>
      <c r="BN10191" s="5" t="s">
        <v>640</v>
      </c>
      <c r="BO10191" s="5" t="s">
        <v>7213</v>
      </c>
      <c r="BU10191" s="5" t="s">
        <v>15711</v>
      </c>
      <c r="BV10191" s="5" t="s">
        <v>640</v>
      </c>
      <c r="BW10191" s="5" t="s">
        <v>7213</v>
      </c>
    </row>
    <row r="10192" spans="51:75" x14ac:dyDescent="0.3">
      <c r="AY10192" s="12" t="e">
        <f>VLOOKUP(C10192,#REF!, 2,FALSE)</f>
        <v>#REF!</v>
      </c>
      <c r="BM10192" s="5" t="s">
        <v>15712</v>
      </c>
      <c r="BN10192" s="5" t="s">
        <v>640</v>
      </c>
      <c r="BO10192" s="5" t="s">
        <v>15713</v>
      </c>
      <c r="BU10192" s="5" t="s">
        <v>15712</v>
      </c>
      <c r="BV10192" s="5" t="s">
        <v>640</v>
      </c>
      <c r="BW10192" s="5" t="s">
        <v>15713</v>
      </c>
    </row>
    <row r="10193" spans="51:75" x14ac:dyDescent="0.3">
      <c r="AY10193" s="12" t="e">
        <f>VLOOKUP(C10193,#REF!, 2,FALSE)</f>
        <v>#REF!</v>
      </c>
      <c r="BM10193" s="5" t="s">
        <v>15714</v>
      </c>
      <c r="BN10193" s="5" t="s">
        <v>929</v>
      </c>
      <c r="BO10193" s="5" t="s">
        <v>7829</v>
      </c>
      <c r="BU10193" s="5" t="s">
        <v>15714</v>
      </c>
      <c r="BV10193" s="5" t="s">
        <v>929</v>
      </c>
      <c r="BW10193" s="5" t="s">
        <v>7829</v>
      </c>
    </row>
    <row r="10194" spans="51:75" x14ac:dyDescent="0.3">
      <c r="AY10194" s="12" t="e">
        <f>VLOOKUP(C10194,#REF!, 2,FALSE)</f>
        <v>#REF!</v>
      </c>
      <c r="BM10194" s="5" t="s">
        <v>15715</v>
      </c>
      <c r="BN10194" s="5" t="s">
        <v>17000</v>
      </c>
      <c r="BO10194" s="5" t="s">
        <v>6835</v>
      </c>
      <c r="BU10194" s="5" t="s">
        <v>15715</v>
      </c>
      <c r="BV10194" s="5" t="s">
        <v>17000</v>
      </c>
      <c r="BW10194" s="5" t="s">
        <v>6835</v>
      </c>
    </row>
    <row r="10195" spans="51:75" x14ac:dyDescent="0.3">
      <c r="AY10195" s="12" t="e">
        <f>VLOOKUP(C10195,#REF!, 2,FALSE)</f>
        <v>#REF!</v>
      </c>
      <c r="BM10195" s="5" t="s">
        <v>15716</v>
      </c>
      <c r="BN10195" s="5" t="s">
        <v>929</v>
      </c>
      <c r="BO10195" s="5" t="s">
        <v>7397</v>
      </c>
      <c r="BU10195" s="5" t="s">
        <v>15716</v>
      </c>
      <c r="BV10195" s="5" t="s">
        <v>929</v>
      </c>
      <c r="BW10195" s="5" t="s">
        <v>7397</v>
      </c>
    </row>
    <row r="10196" spans="51:75" x14ac:dyDescent="0.3">
      <c r="AY10196" s="12" t="e">
        <f>VLOOKUP(C10196,#REF!, 2,FALSE)</f>
        <v>#REF!</v>
      </c>
      <c r="BM10196" s="5" t="s">
        <v>15717</v>
      </c>
      <c r="BN10196" s="5" t="s">
        <v>1270</v>
      </c>
      <c r="BO10196" s="5" t="s">
        <v>7397</v>
      </c>
      <c r="BU10196" s="5" t="s">
        <v>15717</v>
      </c>
      <c r="BV10196" s="5" t="s">
        <v>1270</v>
      </c>
      <c r="BW10196" s="5" t="s">
        <v>7397</v>
      </c>
    </row>
    <row r="10197" spans="51:75" x14ac:dyDescent="0.3">
      <c r="AY10197" s="12" t="e">
        <f>VLOOKUP(C10197,#REF!, 2,FALSE)</f>
        <v>#REF!</v>
      </c>
      <c r="BM10197" s="5" t="s">
        <v>15719</v>
      </c>
      <c r="BN10197" s="5" t="s">
        <v>1142</v>
      </c>
      <c r="BO10197" s="5" t="s">
        <v>9802</v>
      </c>
      <c r="BU10197" s="5" t="s">
        <v>15719</v>
      </c>
      <c r="BV10197" s="5" t="s">
        <v>1142</v>
      </c>
      <c r="BW10197" s="5" t="s">
        <v>9802</v>
      </c>
    </row>
    <row r="10198" spans="51:75" x14ac:dyDescent="0.3">
      <c r="AY10198" s="12" t="e">
        <f>VLOOKUP(C10198,#REF!, 2,FALSE)</f>
        <v>#REF!</v>
      </c>
      <c r="BM10198" s="5" t="s">
        <v>15720</v>
      </c>
      <c r="BN10198" s="5" t="s">
        <v>3050</v>
      </c>
      <c r="BO10198" s="5" t="s">
        <v>2986</v>
      </c>
      <c r="BU10198" s="5" t="s">
        <v>15720</v>
      </c>
      <c r="BV10198" s="5" t="s">
        <v>3050</v>
      </c>
      <c r="BW10198" s="5" t="s">
        <v>2986</v>
      </c>
    </row>
    <row r="10199" spans="51:75" x14ac:dyDescent="0.3">
      <c r="AY10199" s="12" t="e">
        <f>VLOOKUP(C10199,#REF!, 2,FALSE)</f>
        <v>#REF!</v>
      </c>
      <c r="BM10199" s="5" t="s">
        <v>15721</v>
      </c>
      <c r="BN10199" s="5" t="s">
        <v>739</v>
      </c>
      <c r="BO10199" s="5" t="s">
        <v>2986</v>
      </c>
      <c r="BU10199" s="5" t="s">
        <v>15721</v>
      </c>
      <c r="BV10199" s="5" t="s">
        <v>739</v>
      </c>
      <c r="BW10199" s="5" t="s">
        <v>2986</v>
      </c>
    </row>
    <row r="10200" spans="51:75" x14ac:dyDescent="0.3">
      <c r="AY10200" s="12" t="e">
        <f>VLOOKUP(C10200,#REF!, 2,FALSE)</f>
        <v>#REF!</v>
      </c>
      <c r="BM10200" s="5" t="s">
        <v>15722</v>
      </c>
      <c r="BN10200" s="5" t="s">
        <v>2982</v>
      </c>
      <c r="BO10200" s="5" t="s">
        <v>2986</v>
      </c>
      <c r="BU10200" s="5" t="s">
        <v>15722</v>
      </c>
      <c r="BV10200" s="5" t="s">
        <v>2982</v>
      </c>
      <c r="BW10200" s="5" t="s">
        <v>2986</v>
      </c>
    </row>
    <row r="10201" spans="51:75" x14ac:dyDescent="0.3">
      <c r="AY10201" s="12" t="e">
        <f>VLOOKUP(C10201,#REF!, 2,FALSE)</f>
        <v>#REF!</v>
      </c>
      <c r="BM10201" s="5" t="s">
        <v>15723</v>
      </c>
      <c r="BN10201" s="5" t="s">
        <v>2982</v>
      </c>
      <c r="BO10201" s="5" t="s">
        <v>2986</v>
      </c>
      <c r="BU10201" s="5" t="s">
        <v>15723</v>
      </c>
      <c r="BV10201" s="5" t="s">
        <v>2982</v>
      </c>
      <c r="BW10201" s="5" t="s">
        <v>2986</v>
      </c>
    </row>
    <row r="10202" spans="51:75" x14ac:dyDescent="0.3">
      <c r="AY10202" s="12" t="e">
        <f>VLOOKUP(C10202,#REF!, 2,FALSE)</f>
        <v>#REF!</v>
      </c>
      <c r="BM10202" s="5" t="s">
        <v>15724</v>
      </c>
      <c r="BN10202" s="5" t="s">
        <v>865</v>
      </c>
      <c r="BO10202" s="5" t="s">
        <v>2986</v>
      </c>
      <c r="BU10202" s="5" t="s">
        <v>15724</v>
      </c>
      <c r="BV10202" s="5" t="s">
        <v>865</v>
      </c>
      <c r="BW10202" s="5" t="s">
        <v>2986</v>
      </c>
    </row>
    <row r="10203" spans="51:75" x14ac:dyDescent="0.3">
      <c r="AY10203" s="12" t="e">
        <f>VLOOKUP(C10203,#REF!, 2,FALSE)</f>
        <v>#REF!</v>
      </c>
      <c r="BM10203" s="5" t="s">
        <v>2729</v>
      </c>
      <c r="BN10203" s="5" t="s">
        <v>640</v>
      </c>
      <c r="BO10203" s="5" t="s">
        <v>2986</v>
      </c>
      <c r="BU10203" s="5" t="s">
        <v>2729</v>
      </c>
      <c r="BV10203" s="5" t="s">
        <v>640</v>
      </c>
      <c r="BW10203" s="5" t="s">
        <v>2986</v>
      </c>
    </row>
    <row r="10204" spans="51:75" x14ac:dyDescent="0.3">
      <c r="AY10204" s="12" t="e">
        <f>VLOOKUP(C10204,#REF!, 2,FALSE)</f>
        <v>#REF!</v>
      </c>
      <c r="BM10204" s="5" t="s">
        <v>15725</v>
      </c>
      <c r="BN10204" s="5" t="s">
        <v>1272</v>
      </c>
      <c r="BO10204" s="5" t="s">
        <v>2986</v>
      </c>
      <c r="BU10204" s="5" t="s">
        <v>15725</v>
      </c>
      <c r="BV10204" s="5" t="s">
        <v>1272</v>
      </c>
      <c r="BW10204" s="5" t="s">
        <v>2986</v>
      </c>
    </row>
    <row r="10205" spans="51:75" x14ac:dyDescent="0.3">
      <c r="AY10205" s="12" t="e">
        <f>VLOOKUP(C10205,#REF!, 2,FALSE)</f>
        <v>#REF!</v>
      </c>
      <c r="BM10205" s="5" t="s">
        <v>15726</v>
      </c>
      <c r="BN10205" s="5" t="s">
        <v>3010</v>
      </c>
      <c r="BO10205" s="5" t="s">
        <v>2986</v>
      </c>
      <c r="BU10205" s="5" t="s">
        <v>15726</v>
      </c>
      <c r="BV10205" s="5" t="s">
        <v>3010</v>
      </c>
      <c r="BW10205" s="5" t="s">
        <v>2986</v>
      </c>
    </row>
    <row r="10206" spans="51:75" x14ac:dyDescent="0.3">
      <c r="AY10206" s="12" t="e">
        <f>VLOOKUP(C10206,#REF!, 2,FALSE)</f>
        <v>#REF!</v>
      </c>
      <c r="BM10206" s="5" t="s">
        <v>15727</v>
      </c>
      <c r="BN10206" s="5" t="s">
        <v>790</v>
      </c>
      <c r="BO10206" s="5" t="s">
        <v>2986</v>
      </c>
      <c r="BU10206" s="5" t="s">
        <v>15727</v>
      </c>
      <c r="BV10206" s="5" t="s">
        <v>790</v>
      </c>
      <c r="BW10206" s="5" t="s">
        <v>2986</v>
      </c>
    </row>
    <row r="10207" spans="51:75" x14ac:dyDescent="0.3">
      <c r="AY10207" s="12" t="e">
        <f>VLOOKUP(C10207,#REF!, 2,FALSE)</f>
        <v>#REF!</v>
      </c>
      <c r="BM10207" s="5" t="s">
        <v>15728</v>
      </c>
      <c r="BN10207" s="5" t="s">
        <v>3010</v>
      </c>
      <c r="BO10207" s="5" t="s">
        <v>2986</v>
      </c>
      <c r="BU10207" s="5" t="s">
        <v>15728</v>
      </c>
      <c r="BV10207" s="5" t="s">
        <v>3010</v>
      </c>
      <c r="BW10207" s="5" t="s">
        <v>2986</v>
      </c>
    </row>
    <row r="10208" spans="51:75" x14ac:dyDescent="0.3">
      <c r="AY10208" s="12" t="e">
        <f>VLOOKUP(C10208,#REF!, 2,FALSE)</f>
        <v>#REF!</v>
      </c>
      <c r="BM10208" s="5" t="s">
        <v>15729</v>
      </c>
      <c r="BN10208" s="5" t="s">
        <v>3050</v>
      </c>
      <c r="BO10208" s="5" t="s">
        <v>2986</v>
      </c>
      <c r="BU10208" s="5" t="s">
        <v>15729</v>
      </c>
      <c r="BV10208" s="5" t="s">
        <v>3050</v>
      </c>
      <c r="BW10208" s="5" t="s">
        <v>2986</v>
      </c>
    </row>
    <row r="10209" spans="51:75" x14ac:dyDescent="0.3">
      <c r="AY10209" s="12" t="e">
        <f>VLOOKUP(C10209,#REF!, 2,FALSE)</f>
        <v>#REF!</v>
      </c>
      <c r="BM10209" s="5" t="s">
        <v>15730</v>
      </c>
      <c r="BN10209" s="5" t="s">
        <v>865</v>
      </c>
      <c r="BO10209" s="5" t="s">
        <v>2986</v>
      </c>
      <c r="BU10209" s="5" t="s">
        <v>15730</v>
      </c>
      <c r="BV10209" s="5" t="s">
        <v>865</v>
      </c>
      <c r="BW10209" s="5" t="s">
        <v>2986</v>
      </c>
    </row>
    <row r="10210" spans="51:75" x14ac:dyDescent="0.3">
      <c r="AY10210" s="12" t="e">
        <f>VLOOKUP(C10210,#REF!, 2,FALSE)</f>
        <v>#REF!</v>
      </c>
      <c r="BM10210" s="5" t="s">
        <v>15731</v>
      </c>
      <c r="BN10210" s="5" t="s">
        <v>633</v>
      </c>
      <c r="BO10210" s="5" t="s">
        <v>2986</v>
      </c>
      <c r="BU10210" s="5" t="s">
        <v>15731</v>
      </c>
      <c r="BV10210" s="5" t="s">
        <v>633</v>
      </c>
      <c r="BW10210" s="5" t="s">
        <v>2986</v>
      </c>
    </row>
    <row r="10211" spans="51:75" x14ac:dyDescent="0.3">
      <c r="AY10211" s="12" t="e">
        <f>VLOOKUP(C10211,#REF!, 2,FALSE)</f>
        <v>#REF!</v>
      </c>
      <c r="BM10211" s="5" t="s">
        <v>2730</v>
      </c>
      <c r="BN10211" s="5" t="s">
        <v>3210</v>
      </c>
      <c r="BO10211" s="5" t="s">
        <v>2986</v>
      </c>
      <c r="BU10211" s="5" t="s">
        <v>2730</v>
      </c>
      <c r="BV10211" s="5" t="s">
        <v>3210</v>
      </c>
      <c r="BW10211" s="5" t="s">
        <v>2986</v>
      </c>
    </row>
    <row r="10212" spans="51:75" x14ac:dyDescent="0.3">
      <c r="AY10212" s="12" t="e">
        <f>VLOOKUP(C10212,#REF!, 2,FALSE)</f>
        <v>#REF!</v>
      </c>
      <c r="BM10212" s="5" t="s">
        <v>15732</v>
      </c>
      <c r="BN10212" s="5" t="s">
        <v>3010</v>
      </c>
      <c r="BO10212" s="5" t="s">
        <v>2986</v>
      </c>
      <c r="BU10212" s="5" t="s">
        <v>15732</v>
      </c>
      <c r="BV10212" s="5" t="s">
        <v>3010</v>
      </c>
      <c r="BW10212" s="5" t="s">
        <v>2986</v>
      </c>
    </row>
    <row r="10213" spans="51:75" x14ac:dyDescent="0.3">
      <c r="AY10213" s="12" t="e">
        <f>VLOOKUP(C10213,#REF!, 2,FALSE)</f>
        <v>#REF!</v>
      </c>
      <c r="BM10213" s="5" t="s">
        <v>2731</v>
      </c>
      <c r="BN10213" s="5" t="s">
        <v>3210</v>
      </c>
      <c r="BO10213" s="5" t="s">
        <v>2986</v>
      </c>
      <c r="BU10213" s="5" t="s">
        <v>2731</v>
      </c>
      <c r="BV10213" s="5" t="s">
        <v>3210</v>
      </c>
      <c r="BW10213" s="5" t="s">
        <v>2986</v>
      </c>
    </row>
    <row r="10214" spans="51:75" x14ac:dyDescent="0.3">
      <c r="AY10214" s="12" t="e">
        <f>VLOOKUP(C10214,#REF!, 2,FALSE)</f>
        <v>#REF!</v>
      </c>
      <c r="BM10214" s="5" t="s">
        <v>2732</v>
      </c>
      <c r="BN10214" s="5" t="s">
        <v>642</v>
      </c>
      <c r="BO10214" s="5" t="s">
        <v>2986</v>
      </c>
      <c r="BU10214" s="5" t="s">
        <v>2732</v>
      </c>
      <c r="BV10214" s="5" t="s">
        <v>642</v>
      </c>
      <c r="BW10214" s="5" t="s">
        <v>2986</v>
      </c>
    </row>
    <row r="10215" spans="51:75" x14ac:dyDescent="0.3">
      <c r="AY10215" s="12" t="e">
        <f>VLOOKUP(C10215,#REF!, 2,FALSE)</f>
        <v>#REF!</v>
      </c>
      <c r="BM10215" s="5" t="s">
        <v>2733</v>
      </c>
      <c r="BN10215" s="5" t="s">
        <v>623</v>
      </c>
      <c r="BO10215" s="5" t="s">
        <v>2986</v>
      </c>
      <c r="BU10215" s="5" t="s">
        <v>2733</v>
      </c>
      <c r="BV10215" s="5" t="s">
        <v>623</v>
      </c>
      <c r="BW10215" s="5" t="s">
        <v>2986</v>
      </c>
    </row>
    <row r="10216" spans="51:75" x14ac:dyDescent="0.3">
      <c r="AY10216" s="12" t="e">
        <f>VLOOKUP(C10216,#REF!, 2,FALSE)</f>
        <v>#REF!</v>
      </c>
      <c r="BM10216" s="5" t="s">
        <v>15733</v>
      </c>
      <c r="BN10216" s="5" t="s">
        <v>3010</v>
      </c>
      <c r="BO10216" s="5" t="s">
        <v>2986</v>
      </c>
      <c r="BU10216" s="5" t="s">
        <v>15733</v>
      </c>
      <c r="BV10216" s="5" t="s">
        <v>3010</v>
      </c>
      <c r="BW10216" s="5" t="s">
        <v>2986</v>
      </c>
    </row>
    <row r="10217" spans="51:75" x14ac:dyDescent="0.3">
      <c r="AY10217" s="12" t="e">
        <f>VLOOKUP(C10217,#REF!, 2,FALSE)</f>
        <v>#REF!</v>
      </c>
      <c r="BM10217" s="5" t="s">
        <v>284</v>
      </c>
      <c r="BN10217" s="5" t="s">
        <v>664</v>
      </c>
      <c r="BO10217" s="5" t="s">
        <v>2986</v>
      </c>
      <c r="BU10217" s="5" t="s">
        <v>284</v>
      </c>
      <c r="BV10217" s="5" t="s">
        <v>664</v>
      </c>
      <c r="BW10217" s="5" t="s">
        <v>2986</v>
      </c>
    </row>
    <row r="10218" spans="51:75" x14ac:dyDescent="0.3">
      <c r="AY10218" s="12" t="e">
        <f>VLOOKUP(C10218,#REF!, 2,FALSE)</f>
        <v>#REF!</v>
      </c>
      <c r="BM10218" s="5" t="s">
        <v>15734</v>
      </c>
      <c r="BN10218" s="5" t="s">
        <v>929</v>
      </c>
      <c r="BO10218" s="5" t="s">
        <v>2986</v>
      </c>
      <c r="BU10218" s="5" t="s">
        <v>15734</v>
      </c>
      <c r="BV10218" s="5" t="s">
        <v>929</v>
      </c>
      <c r="BW10218" s="5" t="s">
        <v>2986</v>
      </c>
    </row>
    <row r="10219" spans="51:75" x14ac:dyDescent="0.3">
      <c r="AY10219" s="12" t="e">
        <f>VLOOKUP(C10219,#REF!, 2,FALSE)</f>
        <v>#REF!</v>
      </c>
      <c r="BM10219" s="5" t="s">
        <v>15735</v>
      </c>
      <c r="BN10219" s="5" t="s">
        <v>929</v>
      </c>
      <c r="BO10219" s="5" t="s">
        <v>2986</v>
      </c>
      <c r="BU10219" s="5" t="s">
        <v>15735</v>
      </c>
      <c r="BV10219" s="5" t="s">
        <v>929</v>
      </c>
      <c r="BW10219" s="5" t="s">
        <v>2986</v>
      </c>
    </row>
    <row r="10220" spans="51:75" x14ac:dyDescent="0.3">
      <c r="AY10220" s="12" t="e">
        <f>VLOOKUP(C10220,#REF!, 2,FALSE)</f>
        <v>#REF!</v>
      </c>
      <c r="BM10220" s="5" t="s">
        <v>15736</v>
      </c>
      <c r="BN10220" s="5" t="s">
        <v>781</v>
      </c>
      <c r="BO10220" s="5" t="s">
        <v>2986</v>
      </c>
      <c r="BU10220" s="5" t="s">
        <v>15736</v>
      </c>
      <c r="BV10220" s="5" t="s">
        <v>781</v>
      </c>
      <c r="BW10220" s="5" t="s">
        <v>2986</v>
      </c>
    </row>
    <row r="10221" spans="51:75" x14ac:dyDescent="0.3">
      <c r="AY10221" s="12" t="e">
        <f>VLOOKUP(C10221,#REF!, 2,FALSE)</f>
        <v>#REF!</v>
      </c>
      <c r="BM10221" s="5" t="s">
        <v>15737</v>
      </c>
      <c r="BN10221" s="5" t="s">
        <v>806</v>
      </c>
      <c r="BO10221" s="5" t="s">
        <v>2986</v>
      </c>
      <c r="BU10221" s="5" t="s">
        <v>15737</v>
      </c>
      <c r="BV10221" s="5" t="s">
        <v>806</v>
      </c>
      <c r="BW10221" s="5" t="s">
        <v>2986</v>
      </c>
    </row>
    <row r="10222" spans="51:75" x14ac:dyDescent="0.3">
      <c r="AY10222" s="12" t="e">
        <f>VLOOKUP(C10222,#REF!, 2,FALSE)</f>
        <v>#REF!</v>
      </c>
      <c r="BM10222" s="5" t="s">
        <v>15738</v>
      </c>
      <c r="BN10222" s="5" t="s">
        <v>1345</v>
      </c>
      <c r="BO10222" s="5" t="s">
        <v>2986</v>
      </c>
      <c r="BU10222" s="5" t="s">
        <v>15738</v>
      </c>
      <c r="BV10222" s="5" t="s">
        <v>1345</v>
      </c>
      <c r="BW10222" s="5" t="s">
        <v>2986</v>
      </c>
    </row>
    <row r="10223" spans="51:75" x14ac:dyDescent="0.3">
      <c r="AY10223" s="12" t="e">
        <f>VLOOKUP(C10223,#REF!, 2,FALSE)</f>
        <v>#REF!</v>
      </c>
      <c r="BM10223" s="5" t="s">
        <v>15739</v>
      </c>
      <c r="BN10223" s="5" t="s">
        <v>3210</v>
      </c>
      <c r="BO10223" s="5" t="s">
        <v>2986</v>
      </c>
      <c r="BU10223" s="5" t="s">
        <v>15739</v>
      </c>
      <c r="BV10223" s="5" t="s">
        <v>3210</v>
      </c>
      <c r="BW10223" s="5" t="s">
        <v>2986</v>
      </c>
    </row>
    <row r="10224" spans="51:75" x14ac:dyDescent="0.3">
      <c r="AY10224" s="12" t="e">
        <f>VLOOKUP(C10224,#REF!, 2,FALSE)</f>
        <v>#REF!</v>
      </c>
      <c r="BM10224" s="5" t="s">
        <v>15740</v>
      </c>
      <c r="BN10224" s="5" t="s">
        <v>997</v>
      </c>
      <c r="BO10224" s="5" t="s">
        <v>2986</v>
      </c>
      <c r="BU10224" s="5" t="s">
        <v>15740</v>
      </c>
      <c r="BV10224" s="5" t="s">
        <v>997</v>
      </c>
      <c r="BW10224" s="5" t="s">
        <v>2986</v>
      </c>
    </row>
    <row r="10225" spans="51:75" x14ac:dyDescent="0.3">
      <c r="AY10225" s="12" t="e">
        <f>VLOOKUP(C10225,#REF!, 2,FALSE)</f>
        <v>#REF!</v>
      </c>
      <c r="BM10225" s="5" t="s">
        <v>15741</v>
      </c>
      <c r="BN10225" s="5" t="s">
        <v>3010</v>
      </c>
      <c r="BO10225" s="5" t="s">
        <v>2986</v>
      </c>
      <c r="BU10225" s="5" t="s">
        <v>15741</v>
      </c>
      <c r="BV10225" s="5" t="s">
        <v>3010</v>
      </c>
      <c r="BW10225" s="5" t="s">
        <v>2986</v>
      </c>
    </row>
    <row r="10226" spans="51:75" x14ac:dyDescent="0.3">
      <c r="AY10226" s="12" t="e">
        <f>VLOOKUP(C10226,#REF!, 2,FALSE)</f>
        <v>#REF!</v>
      </c>
      <c r="BM10226" s="5" t="s">
        <v>15742</v>
      </c>
      <c r="BN10226" s="5" t="s">
        <v>790</v>
      </c>
      <c r="BO10226" s="5" t="s">
        <v>2986</v>
      </c>
      <c r="BU10226" s="5" t="s">
        <v>15742</v>
      </c>
      <c r="BV10226" s="5" t="s">
        <v>790</v>
      </c>
      <c r="BW10226" s="5" t="s">
        <v>2986</v>
      </c>
    </row>
    <row r="10227" spans="51:75" x14ac:dyDescent="0.3">
      <c r="AY10227" s="12" t="e">
        <f>VLOOKUP(C10227,#REF!, 2,FALSE)</f>
        <v>#REF!</v>
      </c>
      <c r="BM10227" s="5" t="s">
        <v>15743</v>
      </c>
      <c r="BN10227" s="5" t="s">
        <v>630</v>
      </c>
      <c r="BO10227" s="5" t="s">
        <v>2986</v>
      </c>
      <c r="BU10227" s="5" t="s">
        <v>15743</v>
      </c>
      <c r="BV10227" s="5" t="s">
        <v>630</v>
      </c>
      <c r="BW10227" s="5" t="s">
        <v>2986</v>
      </c>
    </row>
    <row r="10228" spans="51:75" x14ac:dyDescent="0.3">
      <c r="AY10228" s="12" t="e">
        <f>VLOOKUP(C10228,#REF!, 2,FALSE)</f>
        <v>#REF!</v>
      </c>
      <c r="BM10228" s="5" t="s">
        <v>15744</v>
      </c>
      <c r="BN10228" s="5" t="s">
        <v>3261</v>
      </c>
      <c r="BO10228" s="5" t="s">
        <v>2986</v>
      </c>
      <c r="BU10228" s="5" t="s">
        <v>15744</v>
      </c>
      <c r="BV10228" s="5" t="s">
        <v>3261</v>
      </c>
      <c r="BW10228" s="5" t="s">
        <v>2986</v>
      </c>
    </row>
    <row r="10229" spans="51:75" x14ac:dyDescent="0.3">
      <c r="AY10229" s="12" t="e">
        <f>VLOOKUP(C10229,#REF!, 2,FALSE)</f>
        <v>#REF!</v>
      </c>
      <c r="BM10229" s="5" t="s">
        <v>15745</v>
      </c>
      <c r="BN10229" s="5" t="s">
        <v>800</v>
      </c>
      <c r="BO10229" s="5" t="s">
        <v>2986</v>
      </c>
      <c r="BU10229" s="5" t="s">
        <v>15745</v>
      </c>
      <c r="BV10229" s="5" t="s">
        <v>800</v>
      </c>
      <c r="BW10229" s="5" t="s">
        <v>2986</v>
      </c>
    </row>
    <row r="10230" spans="51:75" x14ac:dyDescent="0.3">
      <c r="AY10230" s="12" t="e">
        <f>VLOOKUP(C10230,#REF!, 2,FALSE)</f>
        <v>#REF!</v>
      </c>
      <c r="BM10230" s="5" t="s">
        <v>15746</v>
      </c>
      <c r="BN10230" s="5" t="s">
        <v>623</v>
      </c>
      <c r="BO10230" s="5" t="s">
        <v>2986</v>
      </c>
      <c r="BU10230" s="5" t="s">
        <v>15746</v>
      </c>
      <c r="BV10230" s="5" t="s">
        <v>623</v>
      </c>
      <c r="BW10230" s="5" t="s">
        <v>2986</v>
      </c>
    </row>
    <row r="10231" spans="51:75" x14ac:dyDescent="0.3">
      <c r="AY10231" s="12" t="e">
        <f>VLOOKUP(C10231,#REF!, 2,FALSE)</f>
        <v>#REF!</v>
      </c>
      <c r="BM10231" s="5" t="s">
        <v>15747</v>
      </c>
      <c r="BN10231" s="5" t="s">
        <v>3010</v>
      </c>
      <c r="BO10231" s="5" t="s">
        <v>2986</v>
      </c>
      <c r="BU10231" s="5" t="s">
        <v>15747</v>
      </c>
      <c r="BV10231" s="5" t="s">
        <v>3010</v>
      </c>
      <c r="BW10231" s="5" t="s">
        <v>2986</v>
      </c>
    </row>
    <row r="10232" spans="51:75" x14ac:dyDescent="0.3">
      <c r="AY10232" s="12" t="e">
        <f>VLOOKUP(C10232,#REF!, 2,FALSE)</f>
        <v>#REF!</v>
      </c>
      <c r="BM10232" s="5" t="s">
        <v>2734</v>
      </c>
      <c r="BN10232" s="5" t="s">
        <v>640</v>
      </c>
      <c r="BO10232" s="5" t="s">
        <v>2986</v>
      </c>
      <c r="BU10232" s="5" t="s">
        <v>2734</v>
      </c>
      <c r="BV10232" s="5" t="s">
        <v>640</v>
      </c>
      <c r="BW10232" s="5" t="s">
        <v>2986</v>
      </c>
    </row>
    <row r="10233" spans="51:75" x14ac:dyDescent="0.3">
      <c r="AY10233" s="12" t="e">
        <f>VLOOKUP(C10233,#REF!, 2,FALSE)</f>
        <v>#REF!</v>
      </c>
      <c r="BM10233" s="5" t="s">
        <v>2735</v>
      </c>
      <c r="BN10233" s="5" t="s">
        <v>640</v>
      </c>
      <c r="BO10233" s="5" t="s">
        <v>2986</v>
      </c>
      <c r="BU10233" s="5" t="s">
        <v>2735</v>
      </c>
      <c r="BV10233" s="5" t="s">
        <v>640</v>
      </c>
      <c r="BW10233" s="5" t="s">
        <v>2986</v>
      </c>
    </row>
    <row r="10234" spans="51:75" x14ac:dyDescent="0.3">
      <c r="AY10234" s="12" t="e">
        <f>VLOOKUP(C10234,#REF!, 2,FALSE)</f>
        <v>#REF!</v>
      </c>
      <c r="BM10234" s="5" t="s">
        <v>15748</v>
      </c>
      <c r="BN10234" s="5" t="s">
        <v>739</v>
      </c>
      <c r="BO10234" s="5" t="s">
        <v>2986</v>
      </c>
      <c r="BU10234" s="5" t="s">
        <v>15748</v>
      </c>
      <c r="BV10234" s="5" t="s">
        <v>739</v>
      </c>
      <c r="BW10234" s="5" t="s">
        <v>2986</v>
      </c>
    </row>
    <row r="10235" spans="51:75" x14ac:dyDescent="0.3">
      <c r="AY10235" s="12" t="e">
        <f>VLOOKUP(C10235,#REF!, 2,FALSE)</f>
        <v>#REF!</v>
      </c>
      <c r="BM10235" s="5" t="s">
        <v>15749</v>
      </c>
      <c r="BN10235" s="5" t="s">
        <v>661</v>
      </c>
      <c r="BO10235" s="5" t="s">
        <v>2986</v>
      </c>
      <c r="BU10235" s="5" t="s">
        <v>15749</v>
      </c>
      <c r="BV10235" s="5" t="s">
        <v>661</v>
      </c>
      <c r="BW10235" s="5" t="s">
        <v>2986</v>
      </c>
    </row>
    <row r="10236" spans="51:75" x14ac:dyDescent="0.3">
      <c r="AY10236" s="12" t="e">
        <f>VLOOKUP(C10236,#REF!, 2,FALSE)</f>
        <v>#REF!</v>
      </c>
      <c r="BM10236" s="5" t="s">
        <v>262</v>
      </c>
      <c r="BN10236" s="5" t="s">
        <v>739</v>
      </c>
      <c r="BO10236" s="5" t="s">
        <v>2986</v>
      </c>
      <c r="BU10236" s="5" t="s">
        <v>262</v>
      </c>
      <c r="BV10236" s="5" t="s">
        <v>739</v>
      </c>
      <c r="BW10236" s="5" t="s">
        <v>2986</v>
      </c>
    </row>
    <row r="10237" spans="51:75" x14ac:dyDescent="0.3">
      <c r="AY10237" s="12" t="e">
        <f>VLOOKUP(C10237,#REF!, 2,FALSE)</f>
        <v>#REF!</v>
      </c>
      <c r="BM10237" s="5" t="s">
        <v>15751</v>
      </c>
      <c r="BN10237" s="5" t="s">
        <v>931</v>
      </c>
      <c r="BO10237" s="5" t="s">
        <v>2986</v>
      </c>
      <c r="BU10237" s="5" t="s">
        <v>15751</v>
      </c>
      <c r="BV10237" s="5" t="s">
        <v>931</v>
      </c>
      <c r="BW10237" s="5" t="s">
        <v>2986</v>
      </c>
    </row>
    <row r="10238" spans="51:75" x14ac:dyDescent="0.3">
      <c r="AY10238" s="12" t="e">
        <f>VLOOKUP(C10238,#REF!, 2,FALSE)</f>
        <v>#REF!</v>
      </c>
      <c r="BM10238" s="5" t="s">
        <v>15752</v>
      </c>
      <c r="BN10238" s="5" t="s">
        <v>642</v>
      </c>
      <c r="BO10238" s="5" t="s">
        <v>2986</v>
      </c>
      <c r="BU10238" s="5" t="s">
        <v>15752</v>
      </c>
      <c r="BV10238" s="5" t="s">
        <v>642</v>
      </c>
      <c r="BW10238" s="5" t="s">
        <v>2986</v>
      </c>
    </row>
    <row r="10239" spans="51:75" x14ac:dyDescent="0.3">
      <c r="AY10239" s="12" t="e">
        <f>VLOOKUP(C10239,#REF!, 2,FALSE)</f>
        <v>#REF!</v>
      </c>
      <c r="BM10239" s="5" t="s">
        <v>15753</v>
      </c>
      <c r="BN10239" s="5" t="s">
        <v>844</v>
      </c>
      <c r="BO10239" s="5" t="s">
        <v>2986</v>
      </c>
      <c r="BU10239" s="5" t="s">
        <v>15753</v>
      </c>
      <c r="BV10239" s="5" t="s">
        <v>844</v>
      </c>
      <c r="BW10239" s="5" t="s">
        <v>2986</v>
      </c>
    </row>
    <row r="10240" spans="51:75" x14ac:dyDescent="0.3">
      <c r="AY10240" s="12" t="e">
        <f>VLOOKUP(C10240,#REF!, 2,FALSE)</f>
        <v>#REF!</v>
      </c>
      <c r="BM10240" s="5" t="s">
        <v>15754</v>
      </c>
      <c r="BN10240" s="5" t="s">
        <v>639</v>
      </c>
      <c r="BO10240" s="5" t="s">
        <v>2986</v>
      </c>
      <c r="BU10240" s="5" t="s">
        <v>15754</v>
      </c>
      <c r="BV10240" s="5" t="s">
        <v>639</v>
      </c>
      <c r="BW10240" s="5" t="s">
        <v>2986</v>
      </c>
    </row>
    <row r="10241" spans="51:75" x14ac:dyDescent="0.3">
      <c r="AY10241" s="12" t="e">
        <f>VLOOKUP(C10241,#REF!, 2,FALSE)</f>
        <v>#REF!</v>
      </c>
      <c r="BM10241" s="5" t="s">
        <v>15755</v>
      </c>
      <c r="BN10241" s="5" t="s">
        <v>618</v>
      </c>
      <c r="BO10241" s="5" t="s">
        <v>2986</v>
      </c>
      <c r="BU10241" s="5" t="s">
        <v>15755</v>
      </c>
      <c r="BV10241" s="5" t="s">
        <v>618</v>
      </c>
      <c r="BW10241" s="5" t="s">
        <v>2986</v>
      </c>
    </row>
    <row r="10242" spans="51:75" x14ac:dyDescent="0.3">
      <c r="AY10242" s="12" t="e">
        <f>VLOOKUP(C10242,#REF!, 2,FALSE)</f>
        <v>#REF!</v>
      </c>
      <c r="BM10242" s="5" t="s">
        <v>15756</v>
      </c>
      <c r="BN10242" s="5" t="s">
        <v>790</v>
      </c>
      <c r="BO10242" s="5" t="s">
        <v>2986</v>
      </c>
      <c r="BU10242" s="5" t="s">
        <v>15756</v>
      </c>
      <c r="BV10242" s="5" t="s">
        <v>790</v>
      </c>
      <c r="BW10242" s="5" t="s">
        <v>2986</v>
      </c>
    </row>
    <row r="10243" spans="51:75" x14ac:dyDescent="0.3">
      <c r="AY10243" s="12" t="e">
        <f>VLOOKUP(C10243,#REF!, 2,FALSE)</f>
        <v>#REF!</v>
      </c>
      <c r="BM10243" s="5" t="s">
        <v>15757</v>
      </c>
      <c r="BN10243" s="5" t="s">
        <v>783</v>
      </c>
      <c r="BO10243" s="5" t="s">
        <v>2986</v>
      </c>
      <c r="BU10243" s="5" t="s">
        <v>15757</v>
      </c>
      <c r="BV10243" s="5" t="s">
        <v>783</v>
      </c>
      <c r="BW10243" s="5" t="s">
        <v>2986</v>
      </c>
    </row>
    <row r="10244" spans="51:75" x14ac:dyDescent="0.3">
      <c r="AY10244" s="12" t="e">
        <f>VLOOKUP(C10244,#REF!, 2,FALSE)</f>
        <v>#REF!</v>
      </c>
      <c r="BM10244" s="5" t="s">
        <v>15758</v>
      </c>
      <c r="BN10244" s="5" t="s">
        <v>781</v>
      </c>
      <c r="BO10244" s="5" t="s">
        <v>2986</v>
      </c>
      <c r="BU10244" s="5" t="s">
        <v>15758</v>
      </c>
      <c r="BV10244" s="5" t="s">
        <v>781</v>
      </c>
      <c r="BW10244" s="5" t="s">
        <v>2986</v>
      </c>
    </row>
    <row r="10245" spans="51:75" x14ac:dyDescent="0.3">
      <c r="AY10245" s="12" t="e">
        <f>VLOOKUP(C10245,#REF!, 2,FALSE)</f>
        <v>#REF!</v>
      </c>
      <c r="BM10245" s="5" t="s">
        <v>15759</v>
      </c>
      <c r="BN10245" s="5" t="s">
        <v>639</v>
      </c>
      <c r="BO10245" s="5" t="s">
        <v>2986</v>
      </c>
      <c r="BU10245" s="5" t="s">
        <v>15759</v>
      </c>
      <c r="BV10245" s="5" t="s">
        <v>639</v>
      </c>
      <c r="BW10245" s="5" t="s">
        <v>2986</v>
      </c>
    </row>
    <row r="10246" spans="51:75" x14ac:dyDescent="0.3">
      <c r="AY10246" s="12" t="e">
        <f>VLOOKUP(C10246,#REF!, 2,FALSE)</f>
        <v>#REF!</v>
      </c>
      <c r="BM10246" s="5" t="s">
        <v>15760</v>
      </c>
      <c r="BN10246" s="5" t="s">
        <v>621</v>
      </c>
      <c r="BO10246" s="5" t="s">
        <v>14353</v>
      </c>
      <c r="BU10246" s="5" t="s">
        <v>15760</v>
      </c>
      <c r="BV10246" s="5" t="s">
        <v>621</v>
      </c>
      <c r="BW10246" s="5" t="s">
        <v>14353</v>
      </c>
    </row>
    <row r="10247" spans="51:75" x14ac:dyDescent="0.3">
      <c r="AY10247" s="12" t="e">
        <f>VLOOKUP(C10247,#REF!, 2,FALSE)</f>
        <v>#REF!</v>
      </c>
      <c r="BM10247" s="5" t="s">
        <v>276</v>
      </c>
      <c r="BN10247" s="5" t="s">
        <v>630</v>
      </c>
      <c r="BO10247" s="5" t="s">
        <v>2986</v>
      </c>
      <c r="BU10247" s="5" t="s">
        <v>276</v>
      </c>
      <c r="BV10247" s="5" t="s">
        <v>630</v>
      </c>
      <c r="BW10247" s="5" t="s">
        <v>2986</v>
      </c>
    </row>
    <row r="10248" spans="51:75" x14ac:dyDescent="0.3">
      <c r="AY10248" s="12" t="e">
        <f>VLOOKUP(C10248,#REF!, 2,FALSE)</f>
        <v>#REF!</v>
      </c>
      <c r="BM10248" s="5" t="s">
        <v>15761</v>
      </c>
      <c r="BN10248" s="5" t="s">
        <v>619</v>
      </c>
      <c r="BO10248" s="5" t="s">
        <v>2986</v>
      </c>
      <c r="BU10248" s="5" t="s">
        <v>15761</v>
      </c>
      <c r="BV10248" s="5" t="s">
        <v>619</v>
      </c>
      <c r="BW10248" s="5" t="s">
        <v>2986</v>
      </c>
    </row>
    <row r="10249" spans="51:75" x14ac:dyDescent="0.3">
      <c r="AY10249" s="12" t="e">
        <f>VLOOKUP(C10249,#REF!, 2,FALSE)</f>
        <v>#REF!</v>
      </c>
      <c r="BM10249" s="5" t="s">
        <v>2736</v>
      </c>
      <c r="BN10249" s="5" t="s">
        <v>630</v>
      </c>
      <c r="BO10249" s="5" t="s">
        <v>2986</v>
      </c>
      <c r="BU10249" s="5" t="s">
        <v>2736</v>
      </c>
      <c r="BV10249" s="5" t="s">
        <v>630</v>
      </c>
      <c r="BW10249" s="5" t="s">
        <v>2986</v>
      </c>
    </row>
    <row r="10250" spans="51:75" x14ac:dyDescent="0.3">
      <c r="AY10250" s="12" t="e">
        <f>VLOOKUP(C10250,#REF!, 2,FALSE)</f>
        <v>#REF!</v>
      </c>
      <c r="BM10250" s="5" t="s">
        <v>15762</v>
      </c>
      <c r="BN10250" s="5" t="s">
        <v>666</v>
      </c>
      <c r="BO10250" s="5" t="s">
        <v>2986</v>
      </c>
      <c r="BU10250" s="5" t="s">
        <v>15762</v>
      </c>
      <c r="BV10250" s="5" t="s">
        <v>666</v>
      </c>
      <c r="BW10250" s="5" t="s">
        <v>2986</v>
      </c>
    </row>
    <row r="10251" spans="51:75" x14ac:dyDescent="0.3">
      <c r="AY10251" s="12" t="e">
        <f>VLOOKUP(C10251,#REF!, 2,FALSE)</f>
        <v>#REF!</v>
      </c>
      <c r="BM10251" s="5" t="s">
        <v>2737</v>
      </c>
      <c r="BN10251" s="5" t="s">
        <v>666</v>
      </c>
      <c r="BO10251" s="5" t="s">
        <v>2986</v>
      </c>
      <c r="BU10251" s="5" t="s">
        <v>2737</v>
      </c>
      <c r="BV10251" s="5" t="s">
        <v>666</v>
      </c>
      <c r="BW10251" s="5" t="s">
        <v>2986</v>
      </c>
    </row>
    <row r="10252" spans="51:75" x14ac:dyDescent="0.3">
      <c r="AY10252" s="12" t="e">
        <f>VLOOKUP(C10252,#REF!, 2,FALSE)</f>
        <v>#REF!</v>
      </c>
      <c r="BM10252" s="5" t="s">
        <v>15763</v>
      </c>
      <c r="BN10252" s="5" t="s">
        <v>865</v>
      </c>
      <c r="BO10252" s="5" t="s">
        <v>2986</v>
      </c>
      <c r="BU10252" s="5" t="s">
        <v>15763</v>
      </c>
      <c r="BV10252" s="5" t="s">
        <v>865</v>
      </c>
      <c r="BW10252" s="5" t="s">
        <v>2986</v>
      </c>
    </row>
    <row r="10253" spans="51:75" x14ac:dyDescent="0.3">
      <c r="AY10253" s="12" t="e">
        <f>VLOOKUP(C10253,#REF!, 2,FALSE)</f>
        <v>#REF!</v>
      </c>
      <c r="BM10253" s="5" t="s">
        <v>15764</v>
      </c>
      <c r="BN10253" s="5" t="s">
        <v>3010</v>
      </c>
      <c r="BO10253" s="5" t="s">
        <v>2986</v>
      </c>
      <c r="BU10253" s="5" t="s">
        <v>15764</v>
      </c>
      <c r="BV10253" s="5" t="s">
        <v>3010</v>
      </c>
      <c r="BW10253" s="5" t="s">
        <v>2986</v>
      </c>
    </row>
    <row r="10254" spans="51:75" x14ac:dyDescent="0.3">
      <c r="AY10254" s="12" t="e">
        <f>VLOOKUP(C10254,#REF!, 2,FALSE)</f>
        <v>#REF!</v>
      </c>
      <c r="BM10254" s="5" t="s">
        <v>15765</v>
      </c>
      <c r="BN10254" s="5" t="s">
        <v>931</v>
      </c>
      <c r="BO10254" s="5" t="s">
        <v>2986</v>
      </c>
      <c r="BU10254" s="5" t="s">
        <v>15765</v>
      </c>
      <c r="BV10254" s="5" t="s">
        <v>931</v>
      </c>
      <c r="BW10254" s="5" t="s">
        <v>2986</v>
      </c>
    </row>
    <row r="10255" spans="51:75" x14ac:dyDescent="0.3">
      <c r="AY10255" s="12" t="e">
        <f>VLOOKUP(C10255,#REF!, 2,FALSE)</f>
        <v>#REF!</v>
      </c>
      <c r="BM10255" s="5" t="s">
        <v>15766</v>
      </c>
      <c r="BN10255" s="5" t="s">
        <v>790</v>
      </c>
      <c r="BO10255" s="5" t="s">
        <v>2986</v>
      </c>
      <c r="BU10255" s="5" t="s">
        <v>15766</v>
      </c>
      <c r="BV10255" s="5" t="s">
        <v>790</v>
      </c>
      <c r="BW10255" s="5" t="s">
        <v>2986</v>
      </c>
    </row>
    <row r="10256" spans="51:75" x14ac:dyDescent="0.3">
      <c r="AY10256" s="12" t="e">
        <f>VLOOKUP(C10256,#REF!, 2,FALSE)</f>
        <v>#REF!</v>
      </c>
      <c r="BM10256" s="5" t="s">
        <v>15767</v>
      </c>
      <c r="BN10256" s="5" t="s">
        <v>1272</v>
      </c>
      <c r="BO10256" s="5" t="s">
        <v>2986</v>
      </c>
      <c r="BU10256" s="5" t="s">
        <v>15767</v>
      </c>
      <c r="BV10256" s="5" t="s">
        <v>1272</v>
      </c>
      <c r="BW10256" s="5" t="s">
        <v>2986</v>
      </c>
    </row>
    <row r="10257" spans="51:75" x14ac:dyDescent="0.3">
      <c r="AY10257" s="12" t="e">
        <f>VLOOKUP(C10257,#REF!, 2,FALSE)</f>
        <v>#REF!</v>
      </c>
      <c r="BM10257" s="5" t="s">
        <v>15768</v>
      </c>
      <c r="BN10257" s="5" t="s">
        <v>3010</v>
      </c>
      <c r="BO10257" s="5" t="s">
        <v>2986</v>
      </c>
      <c r="BU10257" s="5" t="s">
        <v>15768</v>
      </c>
      <c r="BV10257" s="5" t="s">
        <v>3010</v>
      </c>
      <c r="BW10257" s="5" t="s">
        <v>2986</v>
      </c>
    </row>
    <row r="10258" spans="51:75" x14ac:dyDescent="0.3">
      <c r="AY10258" s="12" t="e">
        <f>VLOOKUP(C10258,#REF!, 2,FALSE)</f>
        <v>#REF!</v>
      </c>
      <c r="BM10258" s="5" t="s">
        <v>15769</v>
      </c>
      <c r="BN10258" s="5" t="s">
        <v>926</v>
      </c>
      <c r="BO10258" s="5" t="s">
        <v>2986</v>
      </c>
      <c r="BU10258" s="5" t="s">
        <v>15769</v>
      </c>
      <c r="BV10258" s="5" t="s">
        <v>926</v>
      </c>
      <c r="BW10258" s="5" t="s">
        <v>2986</v>
      </c>
    </row>
    <row r="10259" spans="51:75" x14ac:dyDescent="0.3">
      <c r="AY10259" s="12" t="e">
        <f>VLOOKUP(C10259,#REF!, 2,FALSE)</f>
        <v>#REF!</v>
      </c>
      <c r="BM10259" s="5" t="s">
        <v>15770</v>
      </c>
      <c r="BN10259" s="5" t="s">
        <v>778</v>
      </c>
      <c r="BO10259" s="5" t="s">
        <v>2986</v>
      </c>
      <c r="BU10259" s="5" t="s">
        <v>15770</v>
      </c>
      <c r="BV10259" s="5" t="s">
        <v>778</v>
      </c>
      <c r="BW10259" s="5" t="s">
        <v>2986</v>
      </c>
    </row>
    <row r="10260" spans="51:75" x14ac:dyDescent="0.3">
      <c r="AY10260" s="12" t="e">
        <f>VLOOKUP(C10260,#REF!, 2,FALSE)</f>
        <v>#REF!</v>
      </c>
      <c r="BM10260" s="5" t="s">
        <v>15771</v>
      </c>
      <c r="BN10260" s="5" t="s">
        <v>806</v>
      </c>
      <c r="BO10260" s="5" t="s">
        <v>2986</v>
      </c>
      <c r="BU10260" s="5" t="s">
        <v>15771</v>
      </c>
      <c r="BV10260" s="5" t="s">
        <v>806</v>
      </c>
      <c r="BW10260" s="5" t="s">
        <v>2986</v>
      </c>
    </row>
    <row r="10261" spans="51:75" x14ac:dyDescent="0.3">
      <c r="AY10261" s="12" t="e">
        <f>VLOOKUP(C10261,#REF!, 2,FALSE)</f>
        <v>#REF!</v>
      </c>
      <c r="BM10261" s="5" t="s">
        <v>2738</v>
      </c>
      <c r="BN10261" s="5" t="s">
        <v>670</v>
      </c>
      <c r="BO10261" s="5" t="s">
        <v>2986</v>
      </c>
      <c r="BU10261" s="5" t="s">
        <v>2738</v>
      </c>
      <c r="BV10261" s="5" t="s">
        <v>670</v>
      </c>
      <c r="BW10261" s="5" t="s">
        <v>2986</v>
      </c>
    </row>
    <row r="10262" spans="51:75" x14ac:dyDescent="0.3">
      <c r="AY10262" s="12" t="e">
        <f>VLOOKUP(C10262,#REF!, 2,FALSE)</f>
        <v>#REF!</v>
      </c>
      <c r="BM10262" s="5" t="s">
        <v>15772</v>
      </c>
      <c r="BN10262" s="5" t="s">
        <v>670</v>
      </c>
      <c r="BO10262" s="5" t="s">
        <v>2986</v>
      </c>
      <c r="BU10262" s="5" t="s">
        <v>15772</v>
      </c>
      <c r="BV10262" s="5" t="s">
        <v>670</v>
      </c>
      <c r="BW10262" s="5" t="s">
        <v>2986</v>
      </c>
    </row>
    <row r="10263" spans="51:75" x14ac:dyDescent="0.3">
      <c r="AY10263" s="12" t="e">
        <f>VLOOKUP(C10263,#REF!, 2,FALSE)</f>
        <v>#REF!</v>
      </c>
      <c r="BM10263" s="5" t="s">
        <v>15773</v>
      </c>
      <c r="BN10263" s="5" t="s">
        <v>661</v>
      </c>
      <c r="BO10263" s="5" t="s">
        <v>2986</v>
      </c>
      <c r="BU10263" s="5" t="s">
        <v>15773</v>
      </c>
      <c r="BV10263" s="5" t="s">
        <v>661</v>
      </c>
      <c r="BW10263" s="5" t="s">
        <v>2986</v>
      </c>
    </row>
    <row r="10264" spans="51:75" x14ac:dyDescent="0.3">
      <c r="AY10264" s="12" t="e">
        <f>VLOOKUP(C10264,#REF!, 2,FALSE)</f>
        <v>#REF!</v>
      </c>
      <c r="BM10264" s="5" t="s">
        <v>2739</v>
      </c>
      <c r="BN10264" s="5" t="s">
        <v>670</v>
      </c>
      <c r="BO10264" s="5" t="s">
        <v>2986</v>
      </c>
      <c r="BU10264" s="5" t="s">
        <v>2739</v>
      </c>
      <c r="BV10264" s="5" t="s">
        <v>670</v>
      </c>
      <c r="BW10264" s="5" t="s">
        <v>2986</v>
      </c>
    </row>
    <row r="10265" spans="51:75" x14ac:dyDescent="0.3">
      <c r="AY10265" s="12" t="e">
        <f>VLOOKUP(C10265,#REF!, 2,FALSE)</f>
        <v>#REF!</v>
      </c>
      <c r="BM10265" s="5" t="s">
        <v>15774</v>
      </c>
      <c r="BN10265" s="5" t="s">
        <v>783</v>
      </c>
      <c r="BO10265" s="5" t="s">
        <v>2986</v>
      </c>
      <c r="BU10265" s="5" t="s">
        <v>15774</v>
      </c>
      <c r="BV10265" s="5" t="s">
        <v>783</v>
      </c>
      <c r="BW10265" s="5" t="s">
        <v>2986</v>
      </c>
    </row>
    <row r="10266" spans="51:75" x14ac:dyDescent="0.3">
      <c r="AY10266" s="12" t="e">
        <f>VLOOKUP(C10266,#REF!, 2,FALSE)</f>
        <v>#REF!</v>
      </c>
      <c r="BM10266" s="5" t="s">
        <v>15775</v>
      </c>
      <c r="BN10266" s="5" t="s">
        <v>665</v>
      </c>
      <c r="BO10266" s="5" t="s">
        <v>2986</v>
      </c>
      <c r="BU10266" s="5" t="s">
        <v>15775</v>
      </c>
      <c r="BV10266" s="5" t="s">
        <v>665</v>
      </c>
      <c r="BW10266" s="5" t="s">
        <v>2986</v>
      </c>
    </row>
    <row r="10267" spans="51:75" x14ac:dyDescent="0.3">
      <c r="AY10267" s="12" t="e">
        <f>VLOOKUP(C10267,#REF!, 2,FALSE)</f>
        <v>#REF!</v>
      </c>
      <c r="BM10267" s="5" t="s">
        <v>15776</v>
      </c>
      <c r="BN10267" s="5" t="s">
        <v>3007</v>
      </c>
      <c r="BO10267" s="5" t="s">
        <v>2986</v>
      </c>
      <c r="BU10267" s="5" t="s">
        <v>15776</v>
      </c>
      <c r="BV10267" s="5" t="s">
        <v>3007</v>
      </c>
      <c r="BW10267" s="5" t="s">
        <v>2986</v>
      </c>
    </row>
    <row r="10268" spans="51:75" x14ac:dyDescent="0.3">
      <c r="AY10268" s="12" t="e">
        <f>VLOOKUP(C10268,#REF!, 2,FALSE)</f>
        <v>#REF!</v>
      </c>
      <c r="BM10268" s="5" t="s">
        <v>15777</v>
      </c>
      <c r="BN10268" s="5" t="s">
        <v>813</v>
      </c>
      <c r="BO10268" s="5" t="s">
        <v>2986</v>
      </c>
      <c r="BU10268" s="5" t="s">
        <v>15777</v>
      </c>
      <c r="BV10268" s="5" t="s">
        <v>813</v>
      </c>
      <c r="BW10268" s="5" t="s">
        <v>2986</v>
      </c>
    </row>
    <row r="10269" spans="51:75" x14ac:dyDescent="0.3">
      <c r="AY10269" s="12" t="e">
        <f>VLOOKUP(C10269,#REF!, 2,FALSE)</f>
        <v>#REF!</v>
      </c>
      <c r="BM10269" s="5" t="s">
        <v>15778</v>
      </c>
      <c r="BN10269" s="5" t="s">
        <v>781</v>
      </c>
      <c r="BO10269" s="5" t="s">
        <v>2986</v>
      </c>
      <c r="BU10269" s="5" t="s">
        <v>15778</v>
      </c>
      <c r="BV10269" s="5" t="s">
        <v>781</v>
      </c>
      <c r="BW10269" s="5" t="s">
        <v>2986</v>
      </c>
    </row>
    <row r="10270" spans="51:75" x14ac:dyDescent="0.3">
      <c r="AY10270" s="12" t="e">
        <f>VLOOKUP(C10270,#REF!, 2,FALSE)</f>
        <v>#REF!</v>
      </c>
      <c r="BM10270" s="5" t="s">
        <v>15779</v>
      </c>
      <c r="BN10270" s="5" t="s">
        <v>3007</v>
      </c>
      <c r="BO10270" s="5" t="s">
        <v>2986</v>
      </c>
      <c r="BU10270" s="5" t="s">
        <v>15779</v>
      </c>
      <c r="BV10270" s="5" t="s">
        <v>3007</v>
      </c>
      <c r="BW10270" s="5" t="s">
        <v>2986</v>
      </c>
    </row>
    <row r="10271" spans="51:75" x14ac:dyDescent="0.3">
      <c r="AY10271" s="12" t="e">
        <f>VLOOKUP(C10271,#REF!, 2,FALSE)</f>
        <v>#REF!</v>
      </c>
      <c r="BM10271" s="5" t="s">
        <v>15780</v>
      </c>
      <c r="BN10271" s="5" t="s">
        <v>813</v>
      </c>
      <c r="BO10271" s="5" t="s">
        <v>2986</v>
      </c>
      <c r="BU10271" s="5" t="s">
        <v>15780</v>
      </c>
      <c r="BV10271" s="5" t="s">
        <v>813</v>
      </c>
      <c r="BW10271" s="5" t="s">
        <v>2986</v>
      </c>
    </row>
    <row r="10272" spans="51:75" x14ac:dyDescent="0.3">
      <c r="AY10272" s="12" t="e">
        <f>VLOOKUP(C10272,#REF!, 2,FALSE)</f>
        <v>#REF!</v>
      </c>
      <c r="BM10272" s="5" t="s">
        <v>15781</v>
      </c>
      <c r="BN10272" s="5" t="s">
        <v>3261</v>
      </c>
      <c r="BO10272" s="5" t="s">
        <v>2986</v>
      </c>
      <c r="BU10272" s="5" t="s">
        <v>15781</v>
      </c>
      <c r="BV10272" s="5" t="s">
        <v>3261</v>
      </c>
      <c r="BW10272" s="5" t="s">
        <v>2986</v>
      </c>
    </row>
    <row r="10273" spans="51:75" x14ac:dyDescent="0.3">
      <c r="AY10273" s="12" t="e">
        <f>VLOOKUP(C10273,#REF!, 2,FALSE)</f>
        <v>#REF!</v>
      </c>
      <c r="BM10273" s="5" t="s">
        <v>15782</v>
      </c>
      <c r="BN10273" s="5" t="s">
        <v>855</v>
      </c>
      <c r="BO10273" s="5" t="s">
        <v>2986</v>
      </c>
      <c r="BU10273" s="5" t="s">
        <v>15782</v>
      </c>
      <c r="BV10273" s="5" t="s">
        <v>855</v>
      </c>
      <c r="BW10273" s="5" t="s">
        <v>2986</v>
      </c>
    </row>
    <row r="10274" spans="51:75" x14ac:dyDescent="0.3">
      <c r="AY10274" s="12" t="e">
        <f>VLOOKUP(C10274,#REF!, 2,FALSE)</f>
        <v>#REF!</v>
      </c>
      <c r="BM10274" s="5" t="s">
        <v>15783</v>
      </c>
      <c r="BN10274" s="5" t="s">
        <v>3010</v>
      </c>
      <c r="BO10274" s="5" t="s">
        <v>2986</v>
      </c>
      <c r="BU10274" s="5" t="s">
        <v>15783</v>
      </c>
      <c r="BV10274" s="5" t="s">
        <v>3010</v>
      </c>
      <c r="BW10274" s="5" t="s">
        <v>2986</v>
      </c>
    </row>
    <row r="10275" spans="51:75" x14ac:dyDescent="0.3">
      <c r="AY10275" s="12" t="e">
        <f>VLOOKUP(C10275,#REF!, 2,FALSE)</f>
        <v>#REF!</v>
      </c>
      <c r="BM10275" s="5" t="s">
        <v>15784</v>
      </c>
      <c r="BN10275" s="5" t="s">
        <v>786</v>
      </c>
      <c r="BO10275" s="5" t="s">
        <v>2986</v>
      </c>
      <c r="BU10275" s="5" t="s">
        <v>15784</v>
      </c>
      <c r="BV10275" s="5" t="s">
        <v>786</v>
      </c>
      <c r="BW10275" s="5" t="s">
        <v>2986</v>
      </c>
    </row>
    <row r="10276" spans="51:75" x14ac:dyDescent="0.3">
      <c r="AY10276" s="12" t="e">
        <f>VLOOKUP(C10276,#REF!, 2,FALSE)</f>
        <v>#REF!</v>
      </c>
      <c r="BM10276" s="5" t="s">
        <v>15785</v>
      </c>
      <c r="BN10276" s="5" t="s">
        <v>3261</v>
      </c>
      <c r="BO10276" s="5" t="s">
        <v>2986</v>
      </c>
      <c r="BU10276" s="5" t="s">
        <v>15785</v>
      </c>
      <c r="BV10276" s="5" t="s">
        <v>3261</v>
      </c>
      <c r="BW10276" s="5" t="s">
        <v>2986</v>
      </c>
    </row>
    <row r="10277" spans="51:75" x14ac:dyDescent="0.3">
      <c r="AY10277" s="12" t="e">
        <f>VLOOKUP(C10277,#REF!, 2,FALSE)</f>
        <v>#REF!</v>
      </c>
      <c r="BM10277" s="5" t="s">
        <v>2740</v>
      </c>
      <c r="BN10277" s="5" t="s">
        <v>786</v>
      </c>
      <c r="BO10277" s="5" t="s">
        <v>2986</v>
      </c>
      <c r="BU10277" s="5" t="s">
        <v>2740</v>
      </c>
      <c r="BV10277" s="5" t="s">
        <v>786</v>
      </c>
      <c r="BW10277" s="5" t="s">
        <v>2986</v>
      </c>
    </row>
    <row r="10278" spans="51:75" x14ac:dyDescent="0.3">
      <c r="AY10278" s="12" t="e">
        <f>VLOOKUP(C10278,#REF!, 2,FALSE)</f>
        <v>#REF!</v>
      </c>
      <c r="BM10278" s="5" t="s">
        <v>2741</v>
      </c>
      <c r="BN10278" s="5" t="s">
        <v>670</v>
      </c>
      <c r="BO10278" s="5" t="s">
        <v>2986</v>
      </c>
      <c r="BU10278" s="5" t="s">
        <v>2741</v>
      </c>
      <c r="BV10278" s="5" t="s">
        <v>670</v>
      </c>
      <c r="BW10278" s="5" t="s">
        <v>2986</v>
      </c>
    </row>
    <row r="10279" spans="51:75" x14ac:dyDescent="0.3">
      <c r="AY10279" s="12" t="e">
        <f>VLOOKUP(C10279,#REF!, 2,FALSE)</f>
        <v>#REF!</v>
      </c>
      <c r="BM10279" s="5" t="s">
        <v>2742</v>
      </c>
      <c r="BN10279" s="5" t="s">
        <v>670</v>
      </c>
      <c r="BO10279" s="5" t="s">
        <v>2986</v>
      </c>
      <c r="BU10279" s="5" t="s">
        <v>2742</v>
      </c>
      <c r="BV10279" s="5" t="s">
        <v>670</v>
      </c>
      <c r="BW10279" s="5" t="s">
        <v>2986</v>
      </c>
    </row>
    <row r="10280" spans="51:75" x14ac:dyDescent="0.3">
      <c r="AY10280" s="12" t="e">
        <f>VLOOKUP(C10280,#REF!, 2,FALSE)</f>
        <v>#REF!</v>
      </c>
      <c r="BM10280" s="5" t="s">
        <v>2743</v>
      </c>
      <c r="BN10280" s="5" t="s">
        <v>664</v>
      </c>
      <c r="BO10280" s="5" t="s">
        <v>2986</v>
      </c>
      <c r="BU10280" s="5" t="s">
        <v>2743</v>
      </c>
      <c r="BV10280" s="5" t="s">
        <v>664</v>
      </c>
      <c r="BW10280" s="5" t="s">
        <v>2986</v>
      </c>
    </row>
    <row r="10281" spans="51:75" x14ac:dyDescent="0.3">
      <c r="AY10281" s="12" t="e">
        <f>VLOOKUP(C10281,#REF!, 2,FALSE)</f>
        <v>#REF!</v>
      </c>
      <c r="BM10281" s="5" t="s">
        <v>15786</v>
      </c>
      <c r="BN10281" s="5" t="s">
        <v>3007</v>
      </c>
      <c r="BO10281" s="5" t="s">
        <v>2986</v>
      </c>
      <c r="BU10281" s="5" t="s">
        <v>15786</v>
      </c>
      <c r="BV10281" s="5" t="s">
        <v>3007</v>
      </c>
      <c r="BW10281" s="5" t="s">
        <v>2986</v>
      </c>
    </row>
    <row r="10282" spans="51:75" x14ac:dyDescent="0.3">
      <c r="AY10282" s="12" t="e">
        <f>VLOOKUP(C10282,#REF!, 2,FALSE)</f>
        <v>#REF!</v>
      </c>
      <c r="BM10282" s="5" t="s">
        <v>15787</v>
      </c>
      <c r="BN10282" s="5" t="s">
        <v>1142</v>
      </c>
      <c r="BO10282" s="5" t="s">
        <v>3486</v>
      </c>
      <c r="BU10282" s="5" t="s">
        <v>15787</v>
      </c>
      <c r="BV10282" s="5" t="s">
        <v>1142</v>
      </c>
      <c r="BW10282" s="5" t="s">
        <v>3486</v>
      </c>
    </row>
    <row r="10283" spans="51:75" x14ac:dyDescent="0.3">
      <c r="AY10283" s="12" t="e">
        <f>VLOOKUP(C10283,#REF!, 2,FALSE)</f>
        <v>#REF!</v>
      </c>
      <c r="BM10283" s="5" t="s">
        <v>15788</v>
      </c>
      <c r="BN10283" s="5" t="s">
        <v>774</v>
      </c>
      <c r="BO10283" s="5" t="s">
        <v>2986</v>
      </c>
      <c r="BU10283" s="5" t="s">
        <v>15788</v>
      </c>
      <c r="BV10283" s="5" t="s">
        <v>774</v>
      </c>
      <c r="BW10283" s="5" t="s">
        <v>2986</v>
      </c>
    </row>
    <row r="10284" spans="51:75" x14ac:dyDescent="0.3">
      <c r="AY10284" s="12" t="e">
        <f>VLOOKUP(C10284,#REF!, 2,FALSE)</f>
        <v>#REF!</v>
      </c>
      <c r="BM10284" s="5" t="s">
        <v>15789</v>
      </c>
      <c r="BN10284" s="5" t="s">
        <v>739</v>
      </c>
      <c r="BO10284" s="5" t="s">
        <v>2986</v>
      </c>
      <c r="BU10284" s="5" t="s">
        <v>15789</v>
      </c>
      <c r="BV10284" s="5" t="s">
        <v>739</v>
      </c>
      <c r="BW10284" s="5" t="s">
        <v>2986</v>
      </c>
    </row>
    <row r="10285" spans="51:75" x14ac:dyDescent="0.3">
      <c r="AY10285" s="12" t="e">
        <f>VLOOKUP(C10285,#REF!, 2,FALSE)</f>
        <v>#REF!</v>
      </c>
      <c r="BM10285" s="5" t="s">
        <v>15790</v>
      </c>
      <c r="BN10285" s="5" t="s">
        <v>778</v>
      </c>
      <c r="BO10285" s="5" t="s">
        <v>2986</v>
      </c>
      <c r="BU10285" s="5" t="s">
        <v>15790</v>
      </c>
      <c r="BV10285" s="5" t="s">
        <v>778</v>
      </c>
      <c r="BW10285" s="5" t="s">
        <v>2986</v>
      </c>
    </row>
    <row r="10286" spans="51:75" x14ac:dyDescent="0.3">
      <c r="AY10286" s="12" t="e">
        <f>VLOOKUP(C10286,#REF!, 2,FALSE)</f>
        <v>#REF!</v>
      </c>
      <c r="BM10286" s="5" t="s">
        <v>15791</v>
      </c>
      <c r="BN10286" s="5" t="s">
        <v>706</v>
      </c>
      <c r="BO10286" s="5" t="s">
        <v>2986</v>
      </c>
      <c r="BU10286" s="5" t="s">
        <v>15791</v>
      </c>
      <c r="BV10286" s="5" t="s">
        <v>706</v>
      </c>
      <c r="BW10286" s="5" t="s">
        <v>2986</v>
      </c>
    </row>
    <row r="10287" spans="51:75" x14ac:dyDescent="0.3">
      <c r="AY10287" s="12" t="e">
        <f>VLOOKUP(C10287,#REF!, 2,FALSE)</f>
        <v>#REF!</v>
      </c>
      <c r="BM10287" s="5" t="s">
        <v>15792</v>
      </c>
      <c r="BN10287" s="5" t="s">
        <v>706</v>
      </c>
      <c r="BO10287" s="5" t="s">
        <v>2986</v>
      </c>
      <c r="BU10287" s="5" t="s">
        <v>15792</v>
      </c>
      <c r="BV10287" s="5" t="s">
        <v>706</v>
      </c>
      <c r="BW10287" s="5" t="s">
        <v>2986</v>
      </c>
    </row>
    <row r="10288" spans="51:75" x14ac:dyDescent="0.3">
      <c r="AY10288" s="12" t="e">
        <f>VLOOKUP(C10288,#REF!, 2,FALSE)</f>
        <v>#REF!</v>
      </c>
      <c r="BM10288" s="5" t="s">
        <v>15793</v>
      </c>
      <c r="BN10288" s="5" t="s">
        <v>931</v>
      </c>
      <c r="BO10288" s="5" t="s">
        <v>2986</v>
      </c>
      <c r="BU10288" s="5" t="s">
        <v>15793</v>
      </c>
      <c r="BV10288" s="5" t="s">
        <v>931</v>
      </c>
      <c r="BW10288" s="5" t="s">
        <v>2986</v>
      </c>
    </row>
    <row r="10289" spans="51:75" x14ac:dyDescent="0.3">
      <c r="AY10289" s="12" t="e">
        <f>VLOOKUP(C10289,#REF!, 2,FALSE)</f>
        <v>#REF!</v>
      </c>
      <c r="BM10289" s="5" t="s">
        <v>15794</v>
      </c>
      <c r="BN10289" s="5" t="s">
        <v>931</v>
      </c>
      <c r="BO10289" s="5" t="s">
        <v>2986</v>
      </c>
      <c r="BU10289" s="5" t="s">
        <v>15794</v>
      </c>
      <c r="BV10289" s="5" t="s">
        <v>931</v>
      </c>
      <c r="BW10289" s="5" t="s">
        <v>2986</v>
      </c>
    </row>
    <row r="10290" spans="51:75" x14ac:dyDescent="0.3">
      <c r="AY10290" s="12" t="e">
        <f>VLOOKUP(C10290,#REF!, 2,FALSE)</f>
        <v>#REF!</v>
      </c>
      <c r="BM10290" s="5" t="s">
        <v>15795</v>
      </c>
      <c r="BN10290" s="5" t="s">
        <v>865</v>
      </c>
      <c r="BO10290" s="5" t="s">
        <v>773</v>
      </c>
      <c r="BU10290" s="5" t="s">
        <v>15795</v>
      </c>
      <c r="BV10290" s="5" t="s">
        <v>865</v>
      </c>
      <c r="BW10290" s="5" t="s">
        <v>773</v>
      </c>
    </row>
    <row r="10291" spans="51:75" x14ac:dyDescent="0.3">
      <c r="AY10291" s="12" t="e">
        <f>VLOOKUP(C10291,#REF!, 2,FALSE)</f>
        <v>#REF!</v>
      </c>
      <c r="BM10291" s="5" t="s">
        <v>15796</v>
      </c>
      <c r="BN10291" s="5" t="s">
        <v>865</v>
      </c>
      <c r="BO10291" s="5" t="s">
        <v>773</v>
      </c>
      <c r="BU10291" s="5" t="s">
        <v>15796</v>
      </c>
      <c r="BV10291" s="5" t="s">
        <v>865</v>
      </c>
      <c r="BW10291" s="5" t="s">
        <v>773</v>
      </c>
    </row>
    <row r="10292" spans="51:75" x14ac:dyDescent="0.3">
      <c r="AY10292" s="12" t="e">
        <f>VLOOKUP(C10292,#REF!, 2,FALSE)</f>
        <v>#REF!</v>
      </c>
      <c r="BM10292" s="5" t="s">
        <v>15797</v>
      </c>
      <c r="BN10292" s="5" t="s">
        <v>865</v>
      </c>
      <c r="BO10292" s="5" t="s">
        <v>773</v>
      </c>
      <c r="BU10292" s="5" t="s">
        <v>15797</v>
      </c>
      <c r="BV10292" s="5" t="s">
        <v>865</v>
      </c>
      <c r="BW10292" s="5" t="s">
        <v>773</v>
      </c>
    </row>
    <row r="10293" spans="51:75" x14ac:dyDescent="0.3">
      <c r="AY10293" s="12" t="e">
        <f>VLOOKUP(C10293,#REF!, 2,FALSE)</f>
        <v>#REF!</v>
      </c>
      <c r="BM10293" s="5" t="s">
        <v>15798</v>
      </c>
      <c r="BN10293" s="5" t="s">
        <v>865</v>
      </c>
      <c r="BO10293" s="5" t="s">
        <v>773</v>
      </c>
      <c r="BU10293" s="5" t="s">
        <v>15798</v>
      </c>
      <c r="BV10293" s="5" t="s">
        <v>865</v>
      </c>
      <c r="BW10293" s="5" t="s">
        <v>773</v>
      </c>
    </row>
    <row r="10294" spans="51:75" x14ac:dyDescent="0.3">
      <c r="AY10294" s="12" t="e">
        <f>VLOOKUP(C10294,#REF!, 2,FALSE)</f>
        <v>#REF!</v>
      </c>
      <c r="BM10294" s="5" t="s">
        <v>15799</v>
      </c>
      <c r="BN10294" s="5" t="s">
        <v>1142</v>
      </c>
      <c r="BO10294" s="5" t="s">
        <v>773</v>
      </c>
      <c r="BU10294" s="5" t="s">
        <v>15799</v>
      </c>
      <c r="BV10294" s="5" t="s">
        <v>1142</v>
      </c>
      <c r="BW10294" s="5" t="s">
        <v>773</v>
      </c>
    </row>
    <row r="10295" spans="51:75" x14ac:dyDescent="0.3">
      <c r="AY10295" s="12" t="e">
        <f>VLOOKUP(C10295,#REF!, 2,FALSE)</f>
        <v>#REF!</v>
      </c>
      <c r="BM10295" s="5" t="s">
        <v>15800</v>
      </c>
      <c r="BN10295" s="5" t="s">
        <v>3261</v>
      </c>
      <c r="BO10295" s="5" t="s">
        <v>2986</v>
      </c>
      <c r="BU10295" s="5" t="s">
        <v>15800</v>
      </c>
      <c r="BV10295" s="5" t="s">
        <v>3261</v>
      </c>
      <c r="BW10295" s="5" t="s">
        <v>2986</v>
      </c>
    </row>
    <row r="10296" spans="51:75" x14ac:dyDescent="0.3">
      <c r="AY10296" s="12" t="e">
        <f>VLOOKUP(C10296,#REF!, 2,FALSE)</f>
        <v>#REF!</v>
      </c>
      <c r="BM10296" s="5" t="s">
        <v>15801</v>
      </c>
      <c r="BN10296" s="5" t="s">
        <v>865</v>
      </c>
      <c r="BO10296" s="5" t="s">
        <v>6919</v>
      </c>
      <c r="BU10296" s="5" t="s">
        <v>15801</v>
      </c>
      <c r="BV10296" s="5" t="s">
        <v>865</v>
      </c>
      <c r="BW10296" s="5" t="s">
        <v>6919</v>
      </c>
    </row>
    <row r="10297" spans="51:75" x14ac:dyDescent="0.3">
      <c r="AY10297" s="12" t="e">
        <f>VLOOKUP(C10297,#REF!, 2,FALSE)</f>
        <v>#REF!</v>
      </c>
      <c r="BM10297" s="5" t="s">
        <v>15802</v>
      </c>
      <c r="BN10297" s="5" t="s">
        <v>855</v>
      </c>
      <c r="BO10297" s="5" t="s">
        <v>773</v>
      </c>
      <c r="BU10297" s="5" t="s">
        <v>15802</v>
      </c>
      <c r="BV10297" s="5" t="s">
        <v>855</v>
      </c>
      <c r="BW10297" s="5" t="s">
        <v>773</v>
      </c>
    </row>
    <row r="10298" spans="51:75" x14ac:dyDescent="0.3">
      <c r="AY10298" s="12" t="e">
        <f>VLOOKUP(C10298,#REF!, 2,FALSE)</f>
        <v>#REF!</v>
      </c>
      <c r="BM10298" s="5" t="s">
        <v>15803</v>
      </c>
      <c r="BN10298" s="5" t="s">
        <v>3261</v>
      </c>
      <c r="BO10298" s="5" t="s">
        <v>2986</v>
      </c>
      <c r="BU10298" s="5" t="s">
        <v>15803</v>
      </c>
      <c r="BV10298" s="5" t="s">
        <v>3261</v>
      </c>
      <c r="BW10298" s="5" t="s">
        <v>2986</v>
      </c>
    </row>
    <row r="10299" spans="51:75" x14ac:dyDescent="0.3">
      <c r="AY10299" s="12" t="e">
        <f>VLOOKUP(C10299,#REF!, 2,FALSE)</f>
        <v>#REF!</v>
      </c>
      <c r="BM10299" s="5" t="s">
        <v>2744</v>
      </c>
      <c r="BN10299" s="5" t="s">
        <v>670</v>
      </c>
      <c r="BO10299" s="5" t="s">
        <v>773</v>
      </c>
      <c r="BU10299" s="5" t="s">
        <v>2744</v>
      </c>
      <c r="BV10299" s="5" t="s">
        <v>670</v>
      </c>
      <c r="BW10299" s="5" t="s">
        <v>773</v>
      </c>
    </row>
    <row r="10300" spans="51:75" x14ac:dyDescent="0.3">
      <c r="AY10300" s="12" t="e">
        <f>VLOOKUP(C10300,#REF!, 2,FALSE)</f>
        <v>#REF!</v>
      </c>
      <c r="BM10300" s="5" t="s">
        <v>15804</v>
      </c>
      <c r="BN10300" s="5" t="s">
        <v>3007</v>
      </c>
      <c r="BO10300" s="5" t="s">
        <v>3356</v>
      </c>
      <c r="BU10300" s="5" t="s">
        <v>15804</v>
      </c>
      <c r="BV10300" s="5" t="s">
        <v>3007</v>
      </c>
      <c r="BW10300" s="5" t="s">
        <v>3356</v>
      </c>
    </row>
    <row r="10301" spans="51:75" x14ac:dyDescent="0.3">
      <c r="AY10301" s="12" t="e">
        <f>VLOOKUP(C10301,#REF!, 2,FALSE)</f>
        <v>#REF!</v>
      </c>
      <c r="BM10301" s="5" t="s">
        <v>282</v>
      </c>
      <c r="BN10301" s="5" t="s">
        <v>806</v>
      </c>
      <c r="BO10301" s="5" t="s">
        <v>15805</v>
      </c>
      <c r="BU10301" s="5" t="s">
        <v>282</v>
      </c>
      <c r="BV10301" s="5" t="s">
        <v>806</v>
      </c>
      <c r="BW10301" s="5" t="s">
        <v>15805</v>
      </c>
    </row>
    <row r="10302" spans="51:75" x14ac:dyDescent="0.3">
      <c r="AY10302" s="12" t="e">
        <f>VLOOKUP(C10302,#REF!, 2,FALSE)</f>
        <v>#REF!</v>
      </c>
      <c r="BM10302" s="5" t="s">
        <v>15806</v>
      </c>
      <c r="BN10302" s="5" t="s">
        <v>1016</v>
      </c>
      <c r="BO10302" s="5" t="s">
        <v>1266</v>
      </c>
      <c r="BU10302" s="5" t="s">
        <v>15806</v>
      </c>
      <c r="BV10302" s="5" t="s">
        <v>1016</v>
      </c>
      <c r="BW10302" s="5" t="s">
        <v>1266</v>
      </c>
    </row>
    <row r="10303" spans="51:75" x14ac:dyDescent="0.3">
      <c r="AY10303" s="12" t="e">
        <f>VLOOKUP(C10303,#REF!, 2,FALSE)</f>
        <v>#REF!</v>
      </c>
      <c r="BM10303" s="5" t="s">
        <v>15807</v>
      </c>
      <c r="BN10303" s="5" t="s">
        <v>931</v>
      </c>
      <c r="BO10303" s="5" t="s">
        <v>1400</v>
      </c>
      <c r="BU10303" s="5" t="s">
        <v>15807</v>
      </c>
      <c r="BV10303" s="5" t="s">
        <v>931</v>
      </c>
      <c r="BW10303" s="5" t="s">
        <v>1400</v>
      </c>
    </row>
    <row r="10304" spans="51:75" x14ac:dyDescent="0.3">
      <c r="AY10304" s="12" t="e">
        <f>VLOOKUP(C10304,#REF!, 2,FALSE)</f>
        <v>#REF!</v>
      </c>
      <c r="BM10304" s="5" t="s">
        <v>15808</v>
      </c>
      <c r="BN10304" s="5" t="s">
        <v>17008</v>
      </c>
      <c r="BO10304" s="5" t="s">
        <v>1009</v>
      </c>
      <c r="BU10304" s="5" t="s">
        <v>15808</v>
      </c>
      <c r="BV10304" s="5" t="s">
        <v>17008</v>
      </c>
      <c r="BW10304" s="5" t="s">
        <v>1009</v>
      </c>
    </row>
    <row r="10305" spans="51:75" x14ac:dyDescent="0.3">
      <c r="AY10305" s="12" t="e">
        <f>VLOOKUP(C10305,#REF!, 2,FALSE)</f>
        <v>#REF!</v>
      </c>
      <c r="BM10305" s="5" t="s">
        <v>260</v>
      </c>
      <c r="BN10305" s="5" t="s">
        <v>1345</v>
      </c>
      <c r="BO10305" s="5" t="s">
        <v>15809</v>
      </c>
      <c r="BU10305" s="5" t="s">
        <v>260</v>
      </c>
      <c r="BV10305" s="5" t="s">
        <v>1345</v>
      </c>
      <c r="BW10305" s="5" t="s">
        <v>15809</v>
      </c>
    </row>
    <row r="10306" spans="51:75" x14ac:dyDescent="0.3">
      <c r="AY10306" s="12" t="e">
        <f>VLOOKUP(C10306,#REF!, 2,FALSE)</f>
        <v>#REF!</v>
      </c>
      <c r="BM10306" s="5" t="s">
        <v>2745</v>
      </c>
      <c r="BN10306" s="5" t="s">
        <v>1345</v>
      </c>
      <c r="BO10306" s="5" t="s">
        <v>15810</v>
      </c>
      <c r="BU10306" s="5" t="s">
        <v>2745</v>
      </c>
      <c r="BV10306" s="5" t="s">
        <v>1345</v>
      </c>
      <c r="BW10306" s="5" t="s">
        <v>15810</v>
      </c>
    </row>
    <row r="10307" spans="51:75" x14ac:dyDescent="0.3">
      <c r="AY10307" s="12" t="e">
        <f>VLOOKUP(C10307,#REF!, 2,FALSE)</f>
        <v>#REF!</v>
      </c>
      <c r="BM10307" s="5" t="s">
        <v>283</v>
      </c>
      <c r="BN10307" s="5" t="s">
        <v>1345</v>
      </c>
      <c r="BO10307" s="5" t="s">
        <v>15811</v>
      </c>
      <c r="BU10307" s="5" t="s">
        <v>283</v>
      </c>
      <c r="BV10307" s="5" t="s">
        <v>1345</v>
      </c>
      <c r="BW10307" s="5" t="s">
        <v>15811</v>
      </c>
    </row>
    <row r="10308" spans="51:75" x14ac:dyDescent="0.3">
      <c r="AY10308" s="12" t="e">
        <f>VLOOKUP(C10308,#REF!, 2,FALSE)</f>
        <v>#REF!</v>
      </c>
      <c r="BM10308" s="5" t="s">
        <v>15812</v>
      </c>
      <c r="BN10308" s="5" t="s">
        <v>3050</v>
      </c>
      <c r="BO10308" s="5" t="s">
        <v>9561</v>
      </c>
      <c r="BU10308" s="5" t="s">
        <v>15812</v>
      </c>
      <c r="BV10308" s="5" t="s">
        <v>3050</v>
      </c>
      <c r="BW10308" s="5" t="s">
        <v>9561</v>
      </c>
    </row>
    <row r="10309" spans="51:75" x14ac:dyDescent="0.3">
      <c r="AY10309" s="12" t="e">
        <f>VLOOKUP(C10309,#REF!, 2,FALSE)</f>
        <v>#REF!</v>
      </c>
      <c r="BM10309" s="5" t="s">
        <v>15813</v>
      </c>
      <c r="BN10309" s="5" t="s">
        <v>3050</v>
      </c>
      <c r="BO10309" s="5" t="s">
        <v>15814</v>
      </c>
      <c r="BU10309" s="5" t="s">
        <v>15813</v>
      </c>
      <c r="BV10309" s="5" t="s">
        <v>3050</v>
      </c>
      <c r="BW10309" s="5" t="s">
        <v>15814</v>
      </c>
    </row>
    <row r="10310" spans="51:75" x14ac:dyDescent="0.3">
      <c r="AY10310" s="12" t="e">
        <f>VLOOKUP(C10310,#REF!, 2,FALSE)</f>
        <v>#REF!</v>
      </c>
      <c r="BM10310" s="5" t="s">
        <v>15815</v>
      </c>
      <c r="BN10310" s="5" t="s">
        <v>1345</v>
      </c>
      <c r="BO10310" s="5" t="s">
        <v>15816</v>
      </c>
      <c r="BU10310" s="5" t="s">
        <v>15815</v>
      </c>
      <c r="BV10310" s="5" t="s">
        <v>1345</v>
      </c>
      <c r="BW10310" s="5" t="s">
        <v>15816</v>
      </c>
    </row>
    <row r="10311" spans="51:75" x14ac:dyDescent="0.3">
      <c r="AY10311" s="12" t="e">
        <f>VLOOKUP(C10311,#REF!, 2,FALSE)</f>
        <v>#REF!</v>
      </c>
      <c r="BM10311" s="5" t="s">
        <v>15817</v>
      </c>
      <c r="BN10311" s="5" t="s">
        <v>3050</v>
      </c>
      <c r="BO10311" s="5" t="s">
        <v>15814</v>
      </c>
      <c r="BU10311" s="5" t="s">
        <v>15817</v>
      </c>
      <c r="BV10311" s="5" t="s">
        <v>3050</v>
      </c>
      <c r="BW10311" s="5" t="s">
        <v>15814</v>
      </c>
    </row>
    <row r="10312" spans="51:75" x14ac:dyDescent="0.3">
      <c r="AY10312" s="12" t="e">
        <f>VLOOKUP(C10312,#REF!, 2,FALSE)</f>
        <v>#REF!</v>
      </c>
      <c r="BM10312" s="5" t="s">
        <v>15818</v>
      </c>
      <c r="BN10312" s="5" t="s">
        <v>3050</v>
      </c>
      <c r="BO10312" s="5" t="s">
        <v>3803</v>
      </c>
      <c r="BU10312" s="5" t="s">
        <v>15818</v>
      </c>
      <c r="BV10312" s="5" t="s">
        <v>3050</v>
      </c>
      <c r="BW10312" s="5" t="s">
        <v>3803</v>
      </c>
    </row>
    <row r="10313" spans="51:75" x14ac:dyDescent="0.3">
      <c r="AY10313" s="12" t="e">
        <f>VLOOKUP(C10313,#REF!, 2,FALSE)</f>
        <v>#REF!</v>
      </c>
      <c r="BM10313" s="5" t="s">
        <v>15819</v>
      </c>
      <c r="BN10313" s="5" t="s">
        <v>1345</v>
      </c>
      <c r="BO10313" s="5" t="s">
        <v>4471</v>
      </c>
      <c r="BU10313" s="5" t="s">
        <v>15819</v>
      </c>
      <c r="BV10313" s="5" t="s">
        <v>1345</v>
      </c>
      <c r="BW10313" s="5" t="s">
        <v>4471</v>
      </c>
    </row>
    <row r="10314" spans="51:75" x14ac:dyDescent="0.3">
      <c r="AY10314" s="12" t="e">
        <f>VLOOKUP(C10314,#REF!, 2,FALSE)</f>
        <v>#REF!</v>
      </c>
      <c r="BM10314" s="5" t="s">
        <v>15820</v>
      </c>
      <c r="BN10314" s="5" t="s">
        <v>1345</v>
      </c>
      <c r="BO10314" s="5" t="s">
        <v>1677</v>
      </c>
      <c r="BU10314" s="5" t="s">
        <v>15820</v>
      </c>
      <c r="BV10314" s="5" t="s">
        <v>1345</v>
      </c>
      <c r="BW10314" s="5" t="s">
        <v>1677</v>
      </c>
    </row>
    <row r="10315" spans="51:75" x14ac:dyDescent="0.3">
      <c r="AY10315" s="12" t="e">
        <f>VLOOKUP(C10315,#REF!, 2,FALSE)</f>
        <v>#REF!</v>
      </c>
      <c r="BM10315" s="5" t="s">
        <v>15821</v>
      </c>
      <c r="BN10315" s="5" t="s">
        <v>1345</v>
      </c>
      <c r="BO10315" s="5" t="s">
        <v>8768</v>
      </c>
      <c r="BU10315" s="5" t="s">
        <v>15821</v>
      </c>
      <c r="BV10315" s="5" t="s">
        <v>1345</v>
      </c>
      <c r="BW10315" s="5" t="s">
        <v>8768</v>
      </c>
    </row>
    <row r="10316" spans="51:75" x14ac:dyDescent="0.3">
      <c r="AY10316" s="12" t="e">
        <f>VLOOKUP(C10316,#REF!, 2,FALSE)</f>
        <v>#REF!</v>
      </c>
      <c r="BM10316" s="5" t="s">
        <v>15822</v>
      </c>
      <c r="BN10316" s="5" t="s">
        <v>1272</v>
      </c>
      <c r="BO10316" s="5" t="s">
        <v>8768</v>
      </c>
      <c r="BU10316" s="5" t="s">
        <v>15822</v>
      </c>
      <c r="BV10316" s="5" t="s">
        <v>1272</v>
      </c>
      <c r="BW10316" s="5" t="s">
        <v>8768</v>
      </c>
    </row>
    <row r="10317" spans="51:75" x14ac:dyDescent="0.3">
      <c r="AY10317" s="12" t="e">
        <f>VLOOKUP(C10317,#REF!, 2,FALSE)</f>
        <v>#REF!</v>
      </c>
      <c r="BM10317" s="5" t="s">
        <v>15823</v>
      </c>
      <c r="BN10317" s="5" t="s">
        <v>1272</v>
      </c>
      <c r="BO10317" s="5" t="s">
        <v>5369</v>
      </c>
      <c r="BU10317" s="5" t="s">
        <v>15823</v>
      </c>
      <c r="BV10317" s="5" t="s">
        <v>1272</v>
      </c>
      <c r="BW10317" s="5" t="s">
        <v>5369</v>
      </c>
    </row>
    <row r="10318" spans="51:75" x14ac:dyDescent="0.3">
      <c r="AY10318" s="12" t="e">
        <f>VLOOKUP(C10318,#REF!, 2,FALSE)</f>
        <v>#REF!</v>
      </c>
      <c r="BM10318" s="5" t="s">
        <v>15824</v>
      </c>
      <c r="BN10318" s="5" t="s">
        <v>1345</v>
      </c>
      <c r="BO10318" s="5" t="s">
        <v>13783</v>
      </c>
      <c r="BU10318" s="5" t="s">
        <v>15824</v>
      </c>
      <c r="BV10318" s="5" t="s">
        <v>1345</v>
      </c>
      <c r="BW10318" s="5" t="s">
        <v>13783</v>
      </c>
    </row>
    <row r="10319" spans="51:75" x14ac:dyDescent="0.3">
      <c r="AY10319" s="12" t="e">
        <f>VLOOKUP(C10319,#REF!, 2,FALSE)</f>
        <v>#REF!</v>
      </c>
      <c r="BM10319" s="5" t="s">
        <v>15826</v>
      </c>
      <c r="BN10319" s="5" t="s">
        <v>2982</v>
      </c>
      <c r="BO10319" s="5" t="s">
        <v>8907</v>
      </c>
      <c r="BU10319" s="5" t="s">
        <v>15826</v>
      </c>
      <c r="BV10319" s="5" t="s">
        <v>2982</v>
      </c>
      <c r="BW10319" s="5" t="s">
        <v>8907</v>
      </c>
    </row>
    <row r="10320" spans="51:75" x14ac:dyDescent="0.3">
      <c r="AY10320" s="12" t="e">
        <f>VLOOKUP(C10320,#REF!, 2,FALSE)</f>
        <v>#REF!</v>
      </c>
      <c r="BM10320" s="5" t="s">
        <v>15827</v>
      </c>
      <c r="BN10320" s="5" t="s">
        <v>2982</v>
      </c>
      <c r="BO10320" s="5" t="s">
        <v>15814</v>
      </c>
      <c r="BU10320" s="5" t="s">
        <v>15827</v>
      </c>
      <c r="BV10320" s="5" t="s">
        <v>2982</v>
      </c>
      <c r="BW10320" s="5" t="s">
        <v>15814</v>
      </c>
    </row>
    <row r="10321" spans="51:75" x14ac:dyDescent="0.3">
      <c r="AY10321" s="12" t="e">
        <f>VLOOKUP(C10321,#REF!, 2,FALSE)</f>
        <v>#REF!</v>
      </c>
      <c r="BM10321" s="5" t="s">
        <v>15828</v>
      </c>
      <c r="BN10321" s="5" t="s">
        <v>2986</v>
      </c>
      <c r="BO10321" s="5" t="s">
        <v>2986</v>
      </c>
      <c r="BU10321" s="5" t="s">
        <v>15828</v>
      </c>
      <c r="BV10321" s="5" t="s">
        <v>2986</v>
      </c>
      <c r="BW10321" s="5" t="s">
        <v>2986</v>
      </c>
    </row>
    <row r="10322" spans="51:75" x14ac:dyDescent="0.3">
      <c r="AY10322" s="12" t="e">
        <f>VLOOKUP(C10322,#REF!, 2,FALSE)</f>
        <v>#REF!</v>
      </c>
      <c r="BM10322" s="5" t="s">
        <v>15829</v>
      </c>
      <c r="BN10322" s="5" t="s">
        <v>2982</v>
      </c>
      <c r="BO10322" s="5" t="s">
        <v>15830</v>
      </c>
      <c r="BU10322" s="5" t="s">
        <v>15829</v>
      </c>
      <c r="BV10322" s="5" t="s">
        <v>2982</v>
      </c>
      <c r="BW10322" s="5" t="s">
        <v>15830</v>
      </c>
    </row>
    <row r="10323" spans="51:75" x14ac:dyDescent="0.3">
      <c r="AY10323" s="12" t="e">
        <f>VLOOKUP(C10323,#REF!, 2,FALSE)</f>
        <v>#REF!</v>
      </c>
      <c r="BM10323" s="5" t="s">
        <v>57</v>
      </c>
      <c r="BN10323" s="5" t="s">
        <v>639</v>
      </c>
      <c r="BO10323" s="5" t="s">
        <v>773</v>
      </c>
      <c r="BU10323" s="5" t="s">
        <v>57</v>
      </c>
      <c r="BV10323" s="5" t="s">
        <v>639</v>
      </c>
      <c r="BW10323" s="5" t="s">
        <v>773</v>
      </c>
    </row>
    <row r="10324" spans="51:75" x14ac:dyDescent="0.3">
      <c r="AY10324" s="12" t="e">
        <f>VLOOKUP(C10324,#REF!, 2,FALSE)</f>
        <v>#REF!</v>
      </c>
      <c r="BM10324" s="5" t="s">
        <v>15831</v>
      </c>
      <c r="BN10324" s="5" t="s">
        <v>17000</v>
      </c>
      <c r="BO10324" s="5" t="s">
        <v>2986</v>
      </c>
      <c r="BU10324" s="5" t="s">
        <v>15831</v>
      </c>
      <c r="BV10324" s="5" t="s">
        <v>17000</v>
      </c>
      <c r="BW10324" s="5" t="s">
        <v>2986</v>
      </c>
    </row>
    <row r="10325" spans="51:75" x14ac:dyDescent="0.3">
      <c r="AY10325" s="12" t="e">
        <f>VLOOKUP(C10325,#REF!, 2,FALSE)</f>
        <v>#REF!</v>
      </c>
      <c r="BM10325" s="5" t="s">
        <v>15832</v>
      </c>
      <c r="BN10325" s="5" t="s">
        <v>3050</v>
      </c>
      <c r="BO10325" s="5" t="s">
        <v>15204</v>
      </c>
      <c r="BU10325" s="5" t="s">
        <v>15832</v>
      </c>
      <c r="BV10325" s="5" t="s">
        <v>3050</v>
      </c>
      <c r="BW10325" s="5" t="s">
        <v>15204</v>
      </c>
    </row>
    <row r="10326" spans="51:75" x14ac:dyDescent="0.3">
      <c r="AY10326" s="12" t="e">
        <f>VLOOKUP(C10326,#REF!, 2,FALSE)</f>
        <v>#REF!</v>
      </c>
      <c r="BM10326" s="5" t="s">
        <v>15833</v>
      </c>
      <c r="BN10326" s="5" t="s">
        <v>3092</v>
      </c>
      <c r="BO10326" s="5" t="s">
        <v>3905</v>
      </c>
      <c r="BU10326" s="5" t="s">
        <v>15833</v>
      </c>
      <c r="BV10326" s="5" t="s">
        <v>3092</v>
      </c>
      <c r="BW10326" s="5" t="s">
        <v>3905</v>
      </c>
    </row>
    <row r="10327" spans="51:75" x14ac:dyDescent="0.3">
      <c r="AY10327" s="12" t="e">
        <f>VLOOKUP(C10327,#REF!, 2,FALSE)</f>
        <v>#REF!</v>
      </c>
      <c r="BM10327" s="5" t="s">
        <v>15834</v>
      </c>
      <c r="BN10327" s="5" t="s">
        <v>2982</v>
      </c>
      <c r="BO10327" s="5" t="s">
        <v>15835</v>
      </c>
      <c r="BU10327" s="5" t="s">
        <v>15834</v>
      </c>
      <c r="BV10327" s="5" t="s">
        <v>2982</v>
      </c>
      <c r="BW10327" s="5" t="s">
        <v>15835</v>
      </c>
    </row>
    <row r="10328" spans="51:75" x14ac:dyDescent="0.3">
      <c r="AY10328" s="12" t="e">
        <f>VLOOKUP(C10328,#REF!, 2,FALSE)</f>
        <v>#REF!</v>
      </c>
      <c r="BM10328" s="5" t="s">
        <v>15836</v>
      </c>
      <c r="BN10328" s="5" t="s">
        <v>3010</v>
      </c>
      <c r="BO10328" s="5" t="s">
        <v>15837</v>
      </c>
      <c r="BU10328" s="5" t="s">
        <v>15836</v>
      </c>
      <c r="BV10328" s="5" t="s">
        <v>3010</v>
      </c>
      <c r="BW10328" s="5" t="s">
        <v>15837</v>
      </c>
    </row>
    <row r="10329" spans="51:75" x14ac:dyDescent="0.3">
      <c r="AY10329" s="12" t="e">
        <f>VLOOKUP(C10329,#REF!, 2,FALSE)</f>
        <v>#REF!</v>
      </c>
      <c r="BM10329" s="5" t="s">
        <v>15838</v>
      </c>
      <c r="BN10329" s="5" t="s">
        <v>17000</v>
      </c>
      <c r="BO10329" s="5" t="s">
        <v>2986</v>
      </c>
      <c r="BU10329" s="5" t="s">
        <v>15838</v>
      </c>
      <c r="BV10329" s="5" t="s">
        <v>17000</v>
      </c>
      <c r="BW10329" s="5" t="s">
        <v>2986</v>
      </c>
    </row>
    <row r="10330" spans="51:75" x14ac:dyDescent="0.3">
      <c r="AY10330" s="12" t="e">
        <f>VLOOKUP(C10330,#REF!, 2,FALSE)</f>
        <v>#REF!</v>
      </c>
      <c r="BM10330" s="5" t="s">
        <v>15839</v>
      </c>
      <c r="BN10330" s="5" t="s">
        <v>17000</v>
      </c>
      <c r="BO10330" s="5" t="s">
        <v>2986</v>
      </c>
      <c r="BU10330" s="5" t="s">
        <v>15839</v>
      </c>
      <c r="BV10330" s="5" t="s">
        <v>17000</v>
      </c>
      <c r="BW10330" s="5" t="s">
        <v>2986</v>
      </c>
    </row>
    <row r="10331" spans="51:75" x14ac:dyDescent="0.3">
      <c r="AY10331" s="12" t="e">
        <f>VLOOKUP(C10331,#REF!, 2,FALSE)</f>
        <v>#REF!</v>
      </c>
      <c r="BM10331" s="5" t="s">
        <v>15840</v>
      </c>
      <c r="BN10331" s="5" t="s">
        <v>17000</v>
      </c>
      <c r="BO10331" s="5" t="s">
        <v>2986</v>
      </c>
      <c r="BU10331" s="5" t="s">
        <v>15840</v>
      </c>
      <c r="BV10331" s="5" t="s">
        <v>17000</v>
      </c>
      <c r="BW10331" s="5" t="s">
        <v>2986</v>
      </c>
    </row>
    <row r="10332" spans="51:75" x14ac:dyDescent="0.3">
      <c r="AY10332" s="12" t="e">
        <f>VLOOKUP(C10332,#REF!, 2,FALSE)</f>
        <v>#REF!</v>
      </c>
      <c r="BM10332" s="5" t="s">
        <v>15841</v>
      </c>
      <c r="BN10332" s="5" t="s">
        <v>1345</v>
      </c>
      <c r="BO10332" s="5" t="s">
        <v>15842</v>
      </c>
      <c r="BU10332" s="5" t="s">
        <v>15841</v>
      </c>
      <c r="BV10332" s="5" t="s">
        <v>1345</v>
      </c>
      <c r="BW10332" s="5" t="s">
        <v>15842</v>
      </c>
    </row>
    <row r="10333" spans="51:75" x14ac:dyDescent="0.3">
      <c r="AY10333" s="12" t="e">
        <f>VLOOKUP(C10333,#REF!, 2,FALSE)</f>
        <v>#REF!</v>
      </c>
      <c r="BM10333" s="5" t="s">
        <v>15843</v>
      </c>
      <c r="BN10333" s="5" t="s">
        <v>17000</v>
      </c>
      <c r="BO10333" s="5" t="s">
        <v>773</v>
      </c>
      <c r="BU10333" s="5" t="s">
        <v>15843</v>
      </c>
      <c r="BV10333" s="5" t="s">
        <v>17000</v>
      </c>
      <c r="BW10333" s="5" t="s">
        <v>773</v>
      </c>
    </row>
    <row r="10334" spans="51:75" x14ac:dyDescent="0.3">
      <c r="AY10334" s="12" t="e">
        <f>VLOOKUP(C10334,#REF!, 2,FALSE)</f>
        <v>#REF!</v>
      </c>
      <c r="BM10334" s="5" t="s">
        <v>15844</v>
      </c>
      <c r="BN10334" s="5" t="s">
        <v>17000</v>
      </c>
      <c r="BO10334" s="5" t="s">
        <v>2986</v>
      </c>
      <c r="BU10334" s="5" t="s">
        <v>15844</v>
      </c>
      <c r="BV10334" s="5" t="s">
        <v>17000</v>
      </c>
      <c r="BW10334" s="5" t="s">
        <v>2986</v>
      </c>
    </row>
    <row r="10335" spans="51:75" x14ac:dyDescent="0.3">
      <c r="AY10335" s="12" t="e">
        <f>VLOOKUP(C10335,#REF!, 2,FALSE)</f>
        <v>#REF!</v>
      </c>
      <c r="BM10335" s="5" t="s">
        <v>15845</v>
      </c>
      <c r="BN10335" s="5" t="s">
        <v>17000</v>
      </c>
      <c r="BO10335" s="5" t="s">
        <v>2986</v>
      </c>
      <c r="BU10335" s="5" t="s">
        <v>15845</v>
      </c>
      <c r="BV10335" s="5" t="s">
        <v>17000</v>
      </c>
      <c r="BW10335" s="5" t="s">
        <v>2986</v>
      </c>
    </row>
    <row r="10336" spans="51:75" x14ac:dyDescent="0.3">
      <c r="AY10336" s="12" t="e">
        <f>VLOOKUP(C10336,#REF!, 2,FALSE)</f>
        <v>#REF!</v>
      </c>
      <c r="BM10336" s="5" t="s">
        <v>15846</v>
      </c>
      <c r="BN10336" s="5" t="s">
        <v>3102</v>
      </c>
      <c r="BO10336" s="5" t="s">
        <v>773</v>
      </c>
      <c r="BU10336" s="5" t="s">
        <v>15846</v>
      </c>
      <c r="BV10336" s="5" t="s">
        <v>3102</v>
      </c>
      <c r="BW10336" s="5" t="s">
        <v>773</v>
      </c>
    </row>
    <row r="10337" spans="51:75" x14ac:dyDescent="0.3">
      <c r="AY10337" s="12" t="e">
        <f>VLOOKUP(C10337,#REF!, 2,FALSE)</f>
        <v>#REF!</v>
      </c>
      <c r="BM10337" s="5" t="s">
        <v>15847</v>
      </c>
      <c r="BN10337" s="5" t="s">
        <v>17000</v>
      </c>
      <c r="BO10337" s="5" t="s">
        <v>2986</v>
      </c>
      <c r="BU10337" s="5" t="s">
        <v>15847</v>
      </c>
      <c r="BV10337" s="5" t="s">
        <v>17000</v>
      </c>
      <c r="BW10337" s="5" t="s">
        <v>2986</v>
      </c>
    </row>
    <row r="10338" spans="51:75" x14ac:dyDescent="0.3">
      <c r="AY10338" s="12" t="e">
        <f>VLOOKUP(C10338,#REF!, 2,FALSE)</f>
        <v>#REF!</v>
      </c>
      <c r="BM10338" s="5" t="s">
        <v>15848</v>
      </c>
      <c r="BN10338" s="5" t="s">
        <v>1142</v>
      </c>
      <c r="BO10338" s="5" t="s">
        <v>15849</v>
      </c>
      <c r="BU10338" s="5" t="s">
        <v>15848</v>
      </c>
      <c r="BV10338" s="5" t="s">
        <v>1142</v>
      </c>
      <c r="BW10338" s="5" t="s">
        <v>15849</v>
      </c>
    </row>
    <row r="10339" spans="51:75" x14ac:dyDescent="0.3">
      <c r="AY10339" s="12" t="e">
        <f>VLOOKUP(C10339,#REF!, 2,FALSE)</f>
        <v>#REF!</v>
      </c>
      <c r="BM10339" s="5" t="s">
        <v>15850</v>
      </c>
      <c r="BN10339" s="5" t="s">
        <v>17000</v>
      </c>
      <c r="BO10339" s="5" t="s">
        <v>9897</v>
      </c>
      <c r="BU10339" s="5" t="s">
        <v>15850</v>
      </c>
      <c r="BV10339" s="5" t="s">
        <v>17000</v>
      </c>
      <c r="BW10339" s="5" t="s">
        <v>9897</v>
      </c>
    </row>
    <row r="10340" spans="51:75" x14ac:dyDescent="0.3">
      <c r="AY10340" s="12" t="e">
        <f>VLOOKUP(C10340,#REF!, 2,FALSE)</f>
        <v>#REF!</v>
      </c>
      <c r="BM10340" s="5" t="s">
        <v>15852</v>
      </c>
      <c r="BN10340" s="5" t="s">
        <v>17000</v>
      </c>
      <c r="BO10340" s="5" t="s">
        <v>2986</v>
      </c>
      <c r="BU10340" s="5" t="s">
        <v>15852</v>
      </c>
      <c r="BV10340" s="5" t="s">
        <v>17000</v>
      </c>
      <c r="BW10340" s="5" t="s">
        <v>2986</v>
      </c>
    </row>
    <row r="10341" spans="51:75" x14ac:dyDescent="0.3">
      <c r="AY10341" s="12" t="e">
        <f>VLOOKUP(C10341,#REF!, 2,FALSE)</f>
        <v>#REF!</v>
      </c>
      <c r="BM10341" s="5" t="s">
        <v>15853</v>
      </c>
      <c r="BN10341" s="5" t="s">
        <v>1345</v>
      </c>
      <c r="BO10341" s="5" t="s">
        <v>2986</v>
      </c>
      <c r="BU10341" s="5" t="s">
        <v>15853</v>
      </c>
      <c r="BV10341" s="5" t="s">
        <v>1345</v>
      </c>
      <c r="BW10341" s="5" t="s">
        <v>2986</v>
      </c>
    </row>
    <row r="10342" spans="51:75" x14ac:dyDescent="0.3">
      <c r="AY10342" s="12" t="e">
        <f>VLOOKUP(C10342,#REF!, 2,FALSE)</f>
        <v>#REF!</v>
      </c>
      <c r="BM10342" s="5" t="s">
        <v>15854</v>
      </c>
      <c r="BN10342" s="5" t="s">
        <v>3010</v>
      </c>
      <c r="BO10342" s="5" t="s">
        <v>15855</v>
      </c>
      <c r="BU10342" s="5" t="s">
        <v>15854</v>
      </c>
      <c r="BV10342" s="5" t="s">
        <v>3010</v>
      </c>
      <c r="BW10342" s="5" t="s">
        <v>15855</v>
      </c>
    </row>
    <row r="10343" spans="51:75" x14ac:dyDescent="0.3">
      <c r="AY10343" s="12" t="e">
        <f>VLOOKUP(C10343,#REF!, 2,FALSE)</f>
        <v>#REF!</v>
      </c>
      <c r="BM10343" s="5" t="s">
        <v>65</v>
      </c>
      <c r="BN10343" s="5" t="s">
        <v>3261</v>
      </c>
      <c r="BO10343" s="5" t="s">
        <v>15856</v>
      </c>
      <c r="BU10343" s="5" t="s">
        <v>65</v>
      </c>
      <c r="BV10343" s="5" t="s">
        <v>3261</v>
      </c>
      <c r="BW10343" s="5" t="s">
        <v>15856</v>
      </c>
    </row>
    <row r="10344" spans="51:75" x14ac:dyDescent="0.3">
      <c r="AY10344" s="12" t="e">
        <f>VLOOKUP(C10344,#REF!, 2,FALSE)</f>
        <v>#REF!</v>
      </c>
      <c r="BM10344" s="5" t="s">
        <v>15857</v>
      </c>
      <c r="BN10344" s="5" t="s">
        <v>739</v>
      </c>
      <c r="BO10344" s="5" t="s">
        <v>15858</v>
      </c>
      <c r="BU10344" s="5" t="s">
        <v>15857</v>
      </c>
      <c r="BV10344" s="5" t="s">
        <v>739</v>
      </c>
      <c r="BW10344" s="5" t="s">
        <v>15858</v>
      </c>
    </row>
    <row r="10345" spans="51:75" x14ac:dyDescent="0.3">
      <c r="AY10345" s="12" t="e">
        <f>VLOOKUP(C10345,#REF!, 2,FALSE)</f>
        <v>#REF!</v>
      </c>
      <c r="BM10345" s="5" t="s">
        <v>15859</v>
      </c>
      <c r="BN10345" s="5" t="s">
        <v>1345</v>
      </c>
      <c r="BO10345" s="5" t="s">
        <v>14552</v>
      </c>
      <c r="BU10345" s="5" t="s">
        <v>15859</v>
      </c>
      <c r="BV10345" s="5" t="s">
        <v>1345</v>
      </c>
      <c r="BW10345" s="5" t="s">
        <v>14552</v>
      </c>
    </row>
    <row r="10346" spans="51:75" x14ac:dyDescent="0.3">
      <c r="AY10346" s="12" t="e">
        <f>VLOOKUP(C10346,#REF!, 2,FALSE)</f>
        <v>#REF!</v>
      </c>
      <c r="BM10346" s="5" t="s">
        <v>15860</v>
      </c>
      <c r="BN10346" s="5" t="s">
        <v>3007</v>
      </c>
      <c r="BO10346" s="5" t="s">
        <v>15861</v>
      </c>
      <c r="BU10346" s="5" t="s">
        <v>15860</v>
      </c>
      <c r="BV10346" s="5" t="s">
        <v>3007</v>
      </c>
      <c r="BW10346" s="5" t="s">
        <v>15861</v>
      </c>
    </row>
    <row r="10347" spans="51:75" x14ac:dyDescent="0.3">
      <c r="AY10347" s="12" t="e">
        <f>VLOOKUP(C10347,#REF!, 2,FALSE)</f>
        <v>#REF!</v>
      </c>
      <c r="BM10347" s="5" t="s">
        <v>15862</v>
      </c>
      <c r="BN10347" s="5" t="s">
        <v>1345</v>
      </c>
      <c r="BO10347" s="5" t="s">
        <v>15863</v>
      </c>
      <c r="BU10347" s="5" t="s">
        <v>15862</v>
      </c>
      <c r="BV10347" s="5" t="s">
        <v>1345</v>
      </c>
      <c r="BW10347" s="5" t="s">
        <v>15863</v>
      </c>
    </row>
    <row r="10348" spans="51:75" x14ac:dyDescent="0.3">
      <c r="AY10348" s="12" t="e">
        <f>VLOOKUP(C10348,#REF!, 2,FALSE)</f>
        <v>#REF!</v>
      </c>
      <c r="BM10348" s="5" t="s">
        <v>15864</v>
      </c>
      <c r="BN10348" s="5" t="s">
        <v>3007</v>
      </c>
      <c r="BO10348" s="5" t="s">
        <v>15865</v>
      </c>
      <c r="BU10348" s="5" t="s">
        <v>15864</v>
      </c>
      <c r="BV10348" s="5" t="s">
        <v>3007</v>
      </c>
      <c r="BW10348" s="5" t="s">
        <v>15865</v>
      </c>
    </row>
    <row r="10349" spans="51:75" x14ac:dyDescent="0.3">
      <c r="AY10349" s="12" t="e">
        <f>VLOOKUP(C10349,#REF!, 2,FALSE)</f>
        <v>#REF!</v>
      </c>
      <c r="BM10349" s="5" t="s">
        <v>15866</v>
      </c>
      <c r="BN10349" s="5" t="s">
        <v>774</v>
      </c>
      <c r="BO10349" s="5" t="s">
        <v>15867</v>
      </c>
      <c r="BU10349" s="5" t="s">
        <v>15866</v>
      </c>
      <c r="BV10349" s="5" t="s">
        <v>774</v>
      </c>
      <c r="BW10349" s="5" t="s">
        <v>15867</v>
      </c>
    </row>
    <row r="10350" spans="51:75" x14ac:dyDescent="0.3">
      <c r="AY10350" s="12" t="e">
        <f>VLOOKUP(C10350,#REF!, 2,FALSE)</f>
        <v>#REF!</v>
      </c>
      <c r="BM10350" s="5" t="s">
        <v>2746</v>
      </c>
      <c r="BN10350" s="5" t="s">
        <v>3007</v>
      </c>
      <c r="BO10350" s="5" t="s">
        <v>15868</v>
      </c>
      <c r="BU10350" s="5" t="s">
        <v>2746</v>
      </c>
      <c r="BV10350" s="5" t="s">
        <v>3007</v>
      </c>
      <c r="BW10350" s="5" t="s">
        <v>15868</v>
      </c>
    </row>
    <row r="10351" spans="51:75" x14ac:dyDescent="0.3">
      <c r="AY10351" s="12" t="e">
        <f>VLOOKUP(C10351,#REF!, 2,FALSE)</f>
        <v>#REF!</v>
      </c>
      <c r="BM10351" s="5" t="s">
        <v>2747</v>
      </c>
      <c r="BN10351" s="5" t="s">
        <v>3007</v>
      </c>
      <c r="BO10351" s="5" t="s">
        <v>14927</v>
      </c>
      <c r="BU10351" s="5" t="s">
        <v>2747</v>
      </c>
      <c r="BV10351" s="5" t="s">
        <v>3007</v>
      </c>
      <c r="BW10351" s="5" t="s">
        <v>14927</v>
      </c>
    </row>
    <row r="10352" spans="51:75" x14ac:dyDescent="0.3">
      <c r="AY10352" s="12" t="e">
        <f>VLOOKUP(C10352,#REF!, 2,FALSE)</f>
        <v>#REF!</v>
      </c>
      <c r="BM10352" s="5" t="s">
        <v>2748</v>
      </c>
      <c r="BN10352" s="5" t="s">
        <v>3261</v>
      </c>
      <c r="BO10352" s="5" t="s">
        <v>15869</v>
      </c>
      <c r="BU10352" s="5" t="s">
        <v>2748</v>
      </c>
      <c r="BV10352" s="5" t="s">
        <v>3261</v>
      </c>
      <c r="BW10352" s="5" t="s">
        <v>15869</v>
      </c>
    </row>
    <row r="10353" spans="51:75" x14ac:dyDescent="0.3">
      <c r="AY10353" s="12" t="e">
        <f>VLOOKUP(C10353,#REF!, 2,FALSE)</f>
        <v>#REF!</v>
      </c>
      <c r="BM10353" s="5" t="s">
        <v>15870</v>
      </c>
      <c r="BN10353" s="5" t="s">
        <v>813</v>
      </c>
      <c r="BO10353" s="5" t="s">
        <v>15871</v>
      </c>
      <c r="BU10353" s="5" t="s">
        <v>15870</v>
      </c>
      <c r="BV10353" s="5" t="s">
        <v>813</v>
      </c>
      <c r="BW10353" s="5" t="s">
        <v>15871</v>
      </c>
    </row>
    <row r="10354" spans="51:75" x14ac:dyDescent="0.3">
      <c r="AY10354" s="12" t="e">
        <f>VLOOKUP(C10354,#REF!, 2,FALSE)</f>
        <v>#REF!</v>
      </c>
      <c r="BM10354" s="5" t="s">
        <v>15872</v>
      </c>
      <c r="BN10354" s="5" t="s">
        <v>1345</v>
      </c>
      <c r="BO10354" s="5" t="s">
        <v>7587</v>
      </c>
      <c r="BU10354" s="5" t="s">
        <v>15872</v>
      </c>
      <c r="BV10354" s="5" t="s">
        <v>1345</v>
      </c>
      <c r="BW10354" s="5" t="s">
        <v>7587</v>
      </c>
    </row>
    <row r="10355" spans="51:75" x14ac:dyDescent="0.3">
      <c r="AY10355" s="12" t="e">
        <f>VLOOKUP(C10355,#REF!, 2,FALSE)</f>
        <v>#REF!</v>
      </c>
      <c r="BM10355" s="5" t="s">
        <v>15873</v>
      </c>
      <c r="BN10355" s="5" t="s">
        <v>949</v>
      </c>
      <c r="BO10355" s="5" t="s">
        <v>773</v>
      </c>
      <c r="BU10355" s="5" t="s">
        <v>15873</v>
      </c>
      <c r="BV10355" s="5" t="s">
        <v>949</v>
      </c>
      <c r="BW10355" s="5" t="s">
        <v>773</v>
      </c>
    </row>
    <row r="10356" spans="51:75" x14ac:dyDescent="0.3">
      <c r="AY10356" s="12" t="e">
        <f>VLOOKUP(C10356,#REF!, 2,FALSE)</f>
        <v>#REF!</v>
      </c>
      <c r="BM10356" s="5" t="s">
        <v>15874</v>
      </c>
      <c r="BN10356" s="5" t="s">
        <v>17000</v>
      </c>
      <c r="BO10356" s="5" t="s">
        <v>773</v>
      </c>
      <c r="BU10356" s="5" t="s">
        <v>15874</v>
      </c>
      <c r="BV10356" s="5" t="s">
        <v>17000</v>
      </c>
      <c r="BW10356" s="5" t="s">
        <v>773</v>
      </c>
    </row>
    <row r="10357" spans="51:75" x14ac:dyDescent="0.3">
      <c r="AY10357" s="12" t="e">
        <f>VLOOKUP(C10357,#REF!, 2,FALSE)</f>
        <v>#REF!</v>
      </c>
      <c r="BM10357" s="5" t="s">
        <v>15875</v>
      </c>
      <c r="BN10357" s="5" t="s">
        <v>800</v>
      </c>
      <c r="BO10357" s="5" t="s">
        <v>4239</v>
      </c>
      <c r="BU10357" s="5" t="s">
        <v>15875</v>
      </c>
      <c r="BV10357" s="5" t="s">
        <v>800</v>
      </c>
      <c r="BW10357" s="5" t="s">
        <v>4239</v>
      </c>
    </row>
    <row r="10358" spans="51:75" x14ac:dyDescent="0.3">
      <c r="AY10358" s="12" t="e">
        <f>VLOOKUP(C10358,#REF!, 2,FALSE)</f>
        <v>#REF!</v>
      </c>
      <c r="BM10358" s="5" t="s">
        <v>15876</v>
      </c>
      <c r="BN10358" s="5" t="s">
        <v>3210</v>
      </c>
      <c r="BO10358" s="5" t="s">
        <v>15877</v>
      </c>
      <c r="BU10358" s="5" t="s">
        <v>15876</v>
      </c>
      <c r="BV10358" s="5" t="s">
        <v>3210</v>
      </c>
      <c r="BW10358" s="5" t="s">
        <v>15877</v>
      </c>
    </row>
    <row r="10359" spans="51:75" x14ac:dyDescent="0.3">
      <c r="AY10359" s="12" t="e">
        <f>VLOOKUP(C10359,#REF!, 2,FALSE)</f>
        <v>#REF!</v>
      </c>
      <c r="BM10359" s="5" t="s">
        <v>2760</v>
      </c>
      <c r="BN10359" s="5" t="s">
        <v>1270</v>
      </c>
      <c r="BO10359" s="5" t="s">
        <v>773</v>
      </c>
      <c r="BU10359" s="5" t="s">
        <v>2760</v>
      </c>
      <c r="BV10359" s="5" t="s">
        <v>1270</v>
      </c>
      <c r="BW10359" s="5" t="s">
        <v>773</v>
      </c>
    </row>
    <row r="10360" spans="51:75" x14ac:dyDescent="0.3">
      <c r="AY10360" s="12" t="e">
        <f>VLOOKUP(C10360,#REF!, 2,FALSE)</f>
        <v>#REF!</v>
      </c>
      <c r="BM10360" s="5" t="s">
        <v>15878</v>
      </c>
      <c r="BN10360" s="5" t="s">
        <v>614</v>
      </c>
      <c r="BO10360" s="5" t="s">
        <v>15879</v>
      </c>
      <c r="BU10360" s="5" t="s">
        <v>15878</v>
      </c>
      <c r="BV10360" s="5" t="s">
        <v>614</v>
      </c>
      <c r="BW10360" s="5" t="s">
        <v>15879</v>
      </c>
    </row>
    <row r="10361" spans="51:75" x14ac:dyDescent="0.3">
      <c r="AY10361" s="12" t="e">
        <f>VLOOKUP(C10361,#REF!, 2,FALSE)</f>
        <v>#REF!</v>
      </c>
      <c r="BM10361" s="5" t="s">
        <v>15880</v>
      </c>
      <c r="BN10361" s="5" t="s">
        <v>3010</v>
      </c>
      <c r="BO10361" s="5" t="s">
        <v>773</v>
      </c>
      <c r="BU10361" s="5" t="s">
        <v>15880</v>
      </c>
      <c r="BV10361" s="5" t="s">
        <v>3010</v>
      </c>
      <c r="BW10361" s="5" t="s">
        <v>773</v>
      </c>
    </row>
    <row r="10362" spans="51:75" x14ac:dyDescent="0.3">
      <c r="AY10362" s="12" t="e">
        <f>VLOOKUP(C10362,#REF!, 2,FALSE)</f>
        <v>#REF!</v>
      </c>
      <c r="BM10362" s="5" t="s">
        <v>15881</v>
      </c>
      <c r="BN10362" s="5" t="s">
        <v>2986</v>
      </c>
      <c r="BO10362" s="5" t="s">
        <v>8157</v>
      </c>
      <c r="BU10362" s="5" t="s">
        <v>15881</v>
      </c>
      <c r="BV10362" s="5" t="s">
        <v>2986</v>
      </c>
      <c r="BW10362" s="5" t="s">
        <v>8157</v>
      </c>
    </row>
    <row r="10363" spans="51:75" x14ac:dyDescent="0.3">
      <c r="AY10363" s="12" t="e">
        <f>VLOOKUP(C10363,#REF!, 2,FALSE)</f>
        <v>#REF!</v>
      </c>
      <c r="BM10363" s="5" t="s">
        <v>15882</v>
      </c>
      <c r="BN10363" s="5" t="s">
        <v>17000</v>
      </c>
      <c r="BO10363" s="5" t="s">
        <v>773</v>
      </c>
      <c r="BU10363" s="5" t="s">
        <v>15882</v>
      </c>
      <c r="BV10363" s="5" t="s">
        <v>17000</v>
      </c>
      <c r="BW10363" s="5" t="s">
        <v>773</v>
      </c>
    </row>
    <row r="10364" spans="51:75" x14ac:dyDescent="0.3">
      <c r="AY10364" s="12" t="e">
        <f>VLOOKUP(C10364,#REF!, 2,FALSE)</f>
        <v>#REF!</v>
      </c>
      <c r="BM10364" s="5" t="s">
        <v>15883</v>
      </c>
      <c r="BN10364" s="5" t="s">
        <v>2982</v>
      </c>
      <c r="BO10364" s="5" t="s">
        <v>15884</v>
      </c>
      <c r="BU10364" s="5" t="s">
        <v>15883</v>
      </c>
      <c r="BV10364" s="5" t="s">
        <v>2982</v>
      </c>
      <c r="BW10364" s="5" t="s">
        <v>15884</v>
      </c>
    </row>
    <row r="10365" spans="51:75" x14ac:dyDescent="0.3">
      <c r="AY10365" s="12" t="e">
        <f>VLOOKUP(C10365,#REF!, 2,FALSE)</f>
        <v>#REF!</v>
      </c>
      <c r="BM10365" s="5" t="s">
        <v>15885</v>
      </c>
      <c r="BN10365" s="5" t="s">
        <v>17000</v>
      </c>
      <c r="BO10365" s="5" t="s">
        <v>620</v>
      </c>
      <c r="BU10365" s="5" t="s">
        <v>15885</v>
      </c>
      <c r="BV10365" s="5" t="s">
        <v>17000</v>
      </c>
      <c r="BW10365" s="5" t="s">
        <v>620</v>
      </c>
    </row>
    <row r="10366" spans="51:75" x14ac:dyDescent="0.3">
      <c r="AY10366" s="12" t="e">
        <f>VLOOKUP(C10366,#REF!, 2,FALSE)</f>
        <v>#REF!</v>
      </c>
      <c r="BM10366" s="5" t="s">
        <v>15886</v>
      </c>
      <c r="BN10366" s="5" t="s">
        <v>17000</v>
      </c>
      <c r="BO10366" s="5" t="s">
        <v>11203</v>
      </c>
      <c r="BU10366" s="5" t="s">
        <v>15886</v>
      </c>
      <c r="BV10366" s="5" t="s">
        <v>17000</v>
      </c>
      <c r="BW10366" s="5" t="s">
        <v>11203</v>
      </c>
    </row>
    <row r="10367" spans="51:75" x14ac:dyDescent="0.3">
      <c r="AY10367" s="12" t="e">
        <f>VLOOKUP(C10367,#REF!, 2,FALSE)</f>
        <v>#REF!</v>
      </c>
      <c r="BM10367" s="5" t="s">
        <v>15887</v>
      </c>
      <c r="BN10367" s="5" t="s">
        <v>1345</v>
      </c>
      <c r="BO10367" s="5" t="s">
        <v>15888</v>
      </c>
      <c r="BU10367" s="5" t="s">
        <v>15887</v>
      </c>
      <c r="BV10367" s="5" t="s">
        <v>1345</v>
      </c>
      <c r="BW10367" s="5" t="s">
        <v>15888</v>
      </c>
    </row>
    <row r="10368" spans="51:75" x14ac:dyDescent="0.3">
      <c r="AY10368" s="12" t="e">
        <f>VLOOKUP(C10368,#REF!, 2,FALSE)</f>
        <v>#REF!</v>
      </c>
      <c r="BM10368" s="5" t="s">
        <v>15889</v>
      </c>
      <c r="BN10368" s="5" t="s">
        <v>1345</v>
      </c>
      <c r="BO10368" s="5" t="s">
        <v>2986</v>
      </c>
      <c r="BU10368" s="5" t="s">
        <v>15889</v>
      </c>
      <c r="BV10368" s="5" t="s">
        <v>1345</v>
      </c>
      <c r="BW10368" s="5" t="s">
        <v>2986</v>
      </c>
    </row>
    <row r="10369" spans="51:75" x14ac:dyDescent="0.3">
      <c r="AY10369" s="12" t="e">
        <f>VLOOKUP(C10369,#REF!, 2,FALSE)</f>
        <v>#REF!</v>
      </c>
      <c r="BM10369" s="5" t="s">
        <v>15890</v>
      </c>
      <c r="BN10369" s="5" t="s">
        <v>1345</v>
      </c>
      <c r="BO10369" s="5" t="s">
        <v>2986</v>
      </c>
      <c r="BU10369" s="5" t="s">
        <v>15890</v>
      </c>
      <c r="BV10369" s="5" t="s">
        <v>1345</v>
      </c>
      <c r="BW10369" s="5" t="s">
        <v>2986</v>
      </c>
    </row>
    <row r="10370" spans="51:75" x14ac:dyDescent="0.3">
      <c r="AY10370" s="12" t="e">
        <f>VLOOKUP(C10370,#REF!, 2,FALSE)</f>
        <v>#REF!</v>
      </c>
      <c r="BM10370" s="5" t="s">
        <v>15891</v>
      </c>
      <c r="BN10370" s="5" t="s">
        <v>17000</v>
      </c>
      <c r="BO10370" s="5" t="s">
        <v>1492</v>
      </c>
      <c r="BU10370" s="5" t="s">
        <v>15891</v>
      </c>
      <c r="BV10370" s="5" t="s">
        <v>17000</v>
      </c>
      <c r="BW10370" s="5" t="s">
        <v>1492</v>
      </c>
    </row>
    <row r="10371" spans="51:75" x14ac:dyDescent="0.3">
      <c r="AY10371" s="12" t="e">
        <f>VLOOKUP(C10371,#REF!, 2,FALSE)</f>
        <v>#REF!</v>
      </c>
      <c r="BM10371" s="5" t="s">
        <v>15892</v>
      </c>
      <c r="BN10371" s="5" t="s">
        <v>783</v>
      </c>
      <c r="BO10371" s="5" t="s">
        <v>15893</v>
      </c>
      <c r="BU10371" s="5" t="s">
        <v>15892</v>
      </c>
      <c r="BV10371" s="5" t="s">
        <v>783</v>
      </c>
      <c r="BW10371" s="5" t="s">
        <v>15893</v>
      </c>
    </row>
    <row r="10372" spans="51:75" x14ac:dyDescent="0.3">
      <c r="AY10372" s="12" t="e">
        <f>VLOOKUP(C10372,#REF!, 2,FALSE)</f>
        <v>#REF!</v>
      </c>
      <c r="BM10372" s="5" t="s">
        <v>15894</v>
      </c>
      <c r="BN10372" s="5" t="s">
        <v>17000</v>
      </c>
      <c r="BO10372" s="5" t="s">
        <v>15888</v>
      </c>
      <c r="BU10372" s="5" t="s">
        <v>15894</v>
      </c>
      <c r="BV10372" s="5" t="s">
        <v>17000</v>
      </c>
      <c r="BW10372" s="5" t="s">
        <v>15888</v>
      </c>
    </row>
    <row r="10373" spans="51:75" x14ac:dyDescent="0.3">
      <c r="AY10373" s="12" t="e">
        <f>VLOOKUP(C10373,#REF!, 2,FALSE)</f>
        <v>#REF!</v>
      </c>
      <c r="BM10373" s="5" t="s">
        <v>15895</v>
      </c>
      <c r="BN10373" s="5" t="s">
        <v>855</v>
      </c>
      <c r="BO10373" s="5" t="s">
        <v>2578</v>
      </c>
      <c r="BU10373" s="5" t="s">
        <v>15895</v>
      </c>
      <c r="BV10373" s="5" t="s">
        <v>855</v>
      </c>
      <c r="BW10373" s="5" t="s">
        <v>2578</v>
      </c>
    </row>
    <row r="10374" spans="51:75" x14ac:dyDescent="0.3">
      <c r="AY10374" s="12" t="e">
        <f>VLOOKUP(C10374,#REF!, 2,FALSE)</f>
        <v>#REF!</v>
      </c>
      <c r="BM10374" s="5" t="s">
        <v>15896</v>
      </c>
      <c r="BN10374" s="5" t="s">
        <v>3261</v>
      </c>
      <c r="BO10374" s="5" t="s">
        <v>2986</v>
      </c>
      <c r="BU10374" s="5" t="s">
        <v>15896</v>
      </c>
      <c r="BV10374" s="5" t="s">
        <v>3261</v>
      </c>
      <c r="BW10374" s="5" t="s">
        <v>2986</v>
      </c>
    </row>
    <row r="10375" spans="51:75" x14ac:dyDescent="0.3">
      <c r="AY10375" s="12" t="e">
        <f>VLOOKUP(C10375,#REF!, 2,FALSE)</f>
        <v>#REF!</v>
      </c>
      <c r="BM10375" s="5" t="s">
        <v>15897</v>
      </c>
      <c r="BN10375" s="5" t="s">
        <v>17000</v>
      </c>
      <c r="BO10375" s="5" t="s">
        <v>5356</v>
      </c>
      <c r="BU10375" s="5" t="s">
        <v>15897</v>
      </c>
      <c r="BV10375" s="5" t="s">
        <v>17000</v>
      </c>
      <c r="BW10375" s="5" t="s">
        <v>5356</v>
      </c>
    </row>
    <row r="10376" spans="51:75" x14ac:dyDescent="0.3">
      <c r="AY10376" s="12" t="e">
        <f>VLOOKUP(C10376,#REF!, 2,FALSE)</f>
        <v>#REF!</v>
      </c>
      <c r="BM10376" s="5" t="s">
        <v>15898</v>
      </c>
      <c r="BN10376" s="5" t="s">
        <v>813</v>
      </c>
      <c r="BO10376" s="5" t="s">
        <v>10137</v>
      </c>
      <c r="BU10376" s="5" t="s">
        <v>15898</v>
      </c>
      <c r="BV10376" s="5" t="s">
        <v>813</v>
      </c>
      <c r="BW10376" s="5" t="s">
        <v>10137</v>
      </c>
    </row>
    <row r="10377" spans="51:75" x14ac:dyDescent="0.3">
      <c r="AY10377" s="12" t="e">
        <f>VLOOKUP(C10377,#REF!, 2,FALSE)</f>
        <v>#REF!</v>
      </c>
      <c r="BM10377" s="5" t="s">
        <v>15899</v>
      </c>
      <c r="BN10377" s="5" t="s">
        <v>17000</v>
      </c>
      <c r="BO10377" s="5" t="s">
        <v>803</v>
      </c>
      <c r="BU10377" s="5" t="s">
        <v>15899</v>
      </c>
      <c r="BV10377" s="5" t="s">
        <v>17000</v>
      </c>
      <c r="BW10377" s="5" t="s">
        <v>803</v>
      </c>
    </row>
    <row r="10378" spans="51:75" x14ac:dyDescent="0.3">
      <c r="AY10378" s="12" t="e">
        <f>VLOOKUP(C10378,#REF!, 2,FALSE)</f>
        <v>#REF!</v>
      </c>
      <c r="BM10378" s="5" t="s">
        <v>15900</v>
      </c>
      <c r="BN10378" s="5" t="s">
        <v>17000</v>
      </c>
      <c r="BO10378" s="5" t="s">
        <v>15901</v>
      </c>
      <c r="BU10378" s="5" t="s">
        <v>15900</v>
      </c>
      <c r="BV10378" s="5" t="s">
        <v>17000</v>
      </c>
      <c r="BW10378" s="5" t="s">
        <v>15901</v>
      </c>
    </row>
    <row r="10379" spans="51:75" x14ac:dyDescent="0.3">
      <c r="AY10379" s="12" t="e">
        <f>VLOOKUP(C10379,#REF!, 2,FALSE)</f>
        <v>#REF!</v>
      </c>
      <c r="BM10379" s="5" t="s">
        <v>15902</v>
      </c>
      <c r="BN10379" s="5" t="s">
        <v>783</v>
      </c>
      <c r="BO10379" s="5" t="s">
        <v>2987</v>
      </c>
      <c r="BU10379" s="5" t="s">
        <v>15902</v>
      </c>
      <c r="BV10379" s="5" t="s">
        <v>783</v>
      </c>
      <c r="BW10379" s="5" t="s">
        <v>2987</v>
      </c>
    </row>
    <row r="10380" spans="51:75" x14ac:dyDescent="0.3">
      <c r="AY10380" s="12" t="e">
        <f>VLOOKUP(C10380,#REF!, 2,FALSE)</f>
        <v>#REF!</v>
      </c>
      <c r="BM10380" s="5" t="s">
        <v>15903</v>
      </c>
      <c r="BN10380" s="5" t="s">
        <v>640</v>
      </c>
      <c r="BO10380" s="5" t="s">
        <v>4817</v>
      </c>
      <c r="BU10380" s="5" t="s">
        <v>15903</v>
      </c>
      <c r="BV10380" s="5" t="s">
        <v>640</v>
      </c>
      <c r="BW10380" s="5" t="s">
        <v>4817</v>
      </c>
    </row>
    <row r="10381" spans="51:75" x14ac:dyDescent="0.3">
      <c r="AY10381" s="12" t="e">
        <f>VLOOKUP(C10381,#REF!, 2,FALSE)</f>
        <v>#REF!</v>
      </c>
      <c r="BM10381" s="5" t="s">
        <v>15904</v>
      </c>
      <c r="BN10381" s="5" t="s">
        <v>1345</v>
      </c>
      <c r="BO10381" s="5" t="s">
        <v>8869</v>
      </c>
      <c r="BU10381" s="5" t="s">
        <v>15904</v>
      </c>
      <c r="BV10381" s="5" t="s">
        <v>1345</v>
      </c>
      <c r="BW10381" s="5" t="s">
        <v>8869</v>
      </c>
    </row>
    <row r="10382" spans="51:75" x14ac:dyDescent="0.3">
      <c r="AY10382" s="12" t="e">
        <f>VLOOKUP(C10382,#REF!, 2,FALSE)</f>
        <v>#REF!</v>
      </c>
      <c r="BM10382" s="5" t="s">
        <v>15905</v>
      </c>
      <c r="BN10382" s="5" t="s">
        <v>865</v>
      </c>
      <c r="BO10382" s="5" t="s">
        <v>2460</v>
      </c>
      <c r="BU10382" s="5" t="s">
        <v>15905</v>
      </c>
      <c r="BV10382" s="5" t="s">
        <v>865</v>
      </c>
      <c r="BW10382" s="5" t="s">
        <v>2460</v>
      </c>
    </row>
    <row r="10383" spans="51:75" x14ac:dyDescent="0.3">
      <c r="AY10383" s="12" t="e">
        <f>VLOOKUP(C10383,#REF!, 2,FALSE)</f>
        <v>#REF!</v>
      </c>
      <c r="BM10383" s="5" t="s">
        <v>15906</v>
      </c>
      <c r="BN10383" s="5" t="s">
        <v>17000</v>
      </c>
      <c r="BO10383" s="5" t="s">
        <v>15907</v>
      </c>
      <c r="BU10383" s="5" t="s">
        <v>15906</v>
      </c>
      <c r="BV10383" s="5" t="s">
        <v>17000</v>
      </c>
      <c r="BW10383" s="5" t="s">
        <v>15907</v>
      </c>
    </row>
    <row r="10384" spans="51:75" x14ac:dyDescent="0.3">
      <c r="AY10384" s="12" t="e">
        <f>VLOOKUP(C10384,#REF!, 2,FALSE)</f>
        <v>#REF!</v>
      </c>
      <c r="BM10384" s="5" t="s">
        <v>2761</v>
      </c>
      <c r="BN10384" s="5" t="s">
        <v>17000</v>
      </c>
      <c r="BO10384" s="5" t="s">
        <v>15908</v>
      </c>
      <c r="BU10384" s="5" t="s">
        <v>2761</v>
      </c>
      <c r="BV10384" s="5" t="s">
        <v>17000</v>
      </c>
      <c r="BW10384" s="5" t="s">
        <v>15908</v>
      </c>
    </row>
    <row r="10385" spans="51:75" x14ac:dyDescent="0.3">
      <c r="AY10385" s="12" t="e">
        <f>VLOOKUP(C10385,#REF!, 2,FALSE)</f>
        <v>#REF!</v>
      </c>
      <c r="BM10385" s="5" t="s">
        <v>15909</v>
      </c>
      <c r="BN10385" s="5" t="s">
        <v>640</v>
      </c>
      <c r="BO10385" s="5" t="s">
        <v>4817</v>
      </c>
      <c r="BU10385" s="5" t="s">
        <v>15909</v>
      </c>
      <c r="BV10385" s="5" t="s">
        <v>640</v>
      </c>
      <c r="BW10385" s="5" t="s">
        <v>4817</v>
      </c>
    </row>
    <row r="10386" spans="51:75" x14ac:dyDescent="0.3">
      <c r="AY10386" s="12" t="e">
        <f>VLOOKUP(C10386,#REF!, 2,FALSE)</f>
        <v>#REF!</v>
      </c>
      <c r="BM10386" s="5" t="s">
        <v>15910</v>
      </c>
      <c r="BN10386" s="5" t="s">
        <v>642</v>
      </c>
      <c r="BO10386" s="5" t="s">
        <v>860</v>
      </c>
      <c r="BU10386" s="5" t="s">
        <v>15910</v>
      </c>
      <c r="BV10386" s="5" t="s">
        <v>642</v>
      </c>
      <c r="BW10386" s="5" t="s">
        <v>860</v>
      </c>
    </row>
    <row r="10387" spans="51:75" x14ac:dyDescent="0.3">
      <c r="AY10387" s="12" t="e">
        <f>VLOOKUP(C10387,#REF!, 2,FALSE)</f>
        <v>#REF!</v>
      </c>
      <c r="BM10387" s="5" t="s">
        <v>15911</v>
      </c>
      <c r="BN10387" s="5" t="s">
        <v>666</v>
      </c>
      <c r="BO10387" s="5" t="s">
        <v>15912</v>
      </c>
      <c r="BU10387" s="5" t="s">
        <v>15911</v>
      </c>
      <c r="BV10387" s="5" t="s">
        <v>666</v>
      </c>
      <c r="BW10387" s="5" t="s">
        <v>15912</v>
      </c>
    </row>
    <row r="10388" spans="51:75" x14ac:dyDescent="0.3">
      <c r="AY10388" s="12" t="e">
        <f>VLOOKUP(C10388,#REF!, 2,FALSE)</f>
        <v>#REF!</v>
      </c>
      <c r="BM10388" s="5" t="s">
        <v>15913</v>
      </c>
      <c r="BN10388" s="5" t="s">
        <v>929</v>
      </c>
      <c r="BO10388" s="5" t="s">
        <v>11569</v>
      </c>
      <c r="BU10388" s="5" t="s">
        <v>15913</v>
      </c>
      <c r="BV10388" s="5" t="s">
        <v>929</v>
      </c>
      <c r="BW10388" s="5" t="s">
        <v>11569</v>
      </c>
    </row>
    <row r="10389" spans="51:75" x14ac:dyDescent="0.3">
      <c r="AY10389" s="12" t="e">
        <f>VLOOKUP(C10389,#REF!, 2,FALSE)</f>
        <v>#REF!</v>
      </c>
      <c r="BM10389" s="5" t="s">
        <v>15914</v>
      </c>
      <c r="BN10389" s="5" t="s">
        <v>706</v>
      </c>
      <c r="BO10389" s="5" t="s">
        <v>773</v>
      </c>
      <c r="BU10389" s="5" t="s">
        <v>15914</v>
      </c>
      <c r="BV10389" s="5" t="s">
        <v>706</v>
      </c>
      <c r="BW10389" s="5" t="s">
        <v>773</v>
      </c>
    </row>
    <row r="10390" spans="51:75" x14ac:dyDescent="0.3">
      <c r="AY10390" s="12" t="e">
        <f>VLOOKUP(C10390,#REF!, 2,FALSE)</f>
        <v>#REF!</v>
      </c>
      <c r="BM10390" s="5" t="s">
        <v>61</v>
      </c>
      <c r="BN10390" s="5" t="s">
        <v>1345</v>
      </c>
      <c r="BO10390" s="5" t="s">
        <v>7979</v>
      </c>
      <c r="BU10390" s="5" t="s">
        <v>61</v>
      </c>
      <c r="BV10390" s="5" t="s">
        <v>1345</v>
      </c>
      <c r="BW10390" s="5" t="s">
        <v>7979</v>
      </c>
    </row>
    <row r="10391" spans="51:75" x14ac:dyDescent="0.3">
      <c r="AY10391" s="12" t="e">
        <f>VLOOKUP(C10391,#REF!, 2,FALSE)</f>
        <v>#REF!</v>
      </c>
      <c r="BM10391" s="5" t="s">
        <v>15915</v>
      </c>
      <c r="BN10391" s="5" t="s">
        <v>625</v>
      </c>
      <c r="BO10391" s="5" t="s">
        <v>13595</v>
      </c>
      <c r="BU10391" s="5" t="s">
        <v>15915</v>
      </c>
      <c r="BV10391" s="5" t="s">
        <v>625</v>
      </c>
      <c r="BW10391" s="5" t="s">
        <v>13595</v>
      </c>
    </row>
    <row r="10392" spans="51:75" x14ac:dyDescent="0.3">
      <c r="AY10392" s="12" t="e">
        <f>VLOOKUP(C10392,#REF!, 2,FALSE)</f>
        <v>#REF!</v>
      </c>
      <c r="BM10392" s="5" t="s">
        <v>15916</v>
      </c>
      <c r="BN10392" s="5" t="s">
        <v>1142</v>
      </c>
      <c r="BO10392" s="5" t="s">
        <v>15917</v>
      </c>
      <c r="BU10392" s="5" t="s">
        <v>15916</v>
      </c>
      <c r="BV10392" s="5" t="s">
        <v>1142</v>
      </c>
      <c r="BW10392" s="5" t="s">
        <v>15917</v>
      </c>
    </row>
    <row r="10393" spans="51:75" x14ac:dyDescent="0.3">
      <c r="AY10393" s="12" t="e">
        <f>VLOOKUP(C10393,#REF!, 2,FALSE)</f>
        <v>#REF!</v>
      </c>
      <c r="BM10393" s="5" t="s">
        <v>15918</v>
      </c>
      <c r="BN10393" s="5" t="s">
        <v>628</v>
      </c>
      <c r="BO10393" s="5" t="s">
        <v>15919</v>
      </c>
      <c r="BU10393" s="5" t="s">
        <v>15918</v>
      </c>
      <c r="BV10393" s="5" t="s">
        <v>628</v>
      </c>
      <c r="BW10393" s="5" t="s">
        <v>15919</v>
      </c>
    </row>
    <row r="10394" spans="51:75" x14ac:dyDescent="0.3">
      <c r="AY10394" s="12" t="e">
        <f>VLOOKUP(C10394,#REF!, 2,FALSE)</f>
        <v>#REF!</v>
      </c>
      <c r="BM10394" s="5" t="s">
        <v>15920</v>
      </c>
      <c r="BN10394" s="5" t="s">
        <v>665</v>
      </c>
      <c r="BO10394" s="5" t="s">
        <v>7831</v>
      </c>
      <c r="BU10394" s="5" t="s">
        <v>15920</v>
      </c>
      <c r="BV10394" s="5" t="s">
        <v>665</v>
      </c>
      <c r="BW10394" s="5" t="s">
        <v>7831</v>
      </c>
    </row>
    <row r="10395" spans="51:75" x14ac:dyDescent="0.3">
      <c r="AY10395" s="12" t="e">
        <f>VLOOKUP(C10395,#REF!, 2,FALSE)</f>
        <v>#REF!</v>
      </c>
      <c r="BM10395" s="5" t="s">
        <v>15921</v>
      </c>
      <c r="BN10395" s="5" t="s">
        <v>17000</v>
      </c>
      <c r="BO10395" s="5" t="s">
        <v>773</v>
      </c>
      <c r="BU10395" s="5" t="s">
        <v>15921</v>
      </c>
      <c r="BV10395" s="5" t="s">
        <v>17000</v>
      </c>
      <c r="BW10395" s="5" t="s">
        <v>773</v>
      </c>
    </row>
    <row r="10396" spans="51:75" x14ac:dyDescent="0.3">
      <c r="AY10396" s="12" t="e">
        <f>VLOOKUP(C10396,#REF!, 2,FALSE)</f>
        <v>#REF!</v>
      </c>
      <c r="BM10396" s="5" t="s">
        <v>15922</v>
      </c>
      <c r="BN10396" s="5" t="s">
        <v>17000</v>
      </c>
      <c r="BO10396" s="5" t="s">
        <v>15923</v>
      </c>
      <c r="BU10396" s="5" t="s">
        <v>15922</v>
      </c>
      <c r="BV10396" s="5" t="s">
        <v>17000</v>
      </c>
      <c r="BW10396" s="5" t="s">
        <v>15923</v>
      </c>
    </row>
    <row r="10397" spans="51:75" x14ac:dyDescent="0.3">
      <c r="AY10397" s="12" t="e">
        <f>VLOOKUP(C10397,#REF!, 2,FALSE)</f>
        <v>#REF!</v>
      </c>
      <c r="BM10397" s="5" t="s">
        <v>15924</v>
      </c>
      <c r="BN10397" s="5" t="s">
        <v>17000</v>
      </c>
      <c r="BO10397" s="5" t="s">
        <v>773</v>
      </c>
      <c r="BU10397" s="5" t="s">
        <v>15924</v>
      </c>
      <c r="BV10397" s="5" t="s">
        <v>17000</v>
      </c>
      <c r="BW10397" s="5" t="s">
        <v>773</v>
      </c>
    </row>
    <row r="10398" spans="51:75" x14ac:dyDescent="0.3">
      <c r="AY10398" s="12" t="e">
        <f>VLOOKUP(C10398,#REF!, 2,FALSE)</f>
        <v>#REF!</v>
      </c>
      <c r="BM10398" s="5" t="s">
        <v>15925</v>
      </c>
      <c r="BN10398" s="5" t="s">
        <v>2982</v>
      </c>
      <c r="BO10398" s="5" t="s">
        <v>3823</v>
      </c>
      <c r="BU10398" s="5" t="s">
        <v>15925</v>
      </c>
      <c r="BV10398" s="5" t="s">
        <v>2982</v>
      </c>
      <c r="BW10398" s="5" t="s">
        <v>3823</v>
      </c>
    </row>
    <row r="10399" spans="51:75" x14ac:dyDescent="0.3">
      <c r="AY10399" s="12" t="e">
        <f>VLOOKUP(C10399,#REF!, 2,FALSE)</f>
        <v>#REF!</v>
      </c>
      <c r="BM10399" s="5" t="s">
        <v>15926</v>
      </c>
      <c r="BN10399" s="5" t="s">
        <v>2982</v>
      </c>
      <c r="BO10399" s="5" t="s">
        <v>15927</v>
      </c>
      <c r="BU10399" s="5" t="s">
        <v>15926</v>
      </c>
      <c r="BV10399" s="5" t="s">
        <v>2982</v>
      </c>
      <c r="BW10399" s="5" t="s">
        <v>15927</v>
      </c>
    </row>
    <row r="10400" spans="51:75" x14ac:dyDescent="0.3">
      <c r="AY10400" s="12" t="e">
        <f>VLOOKUP(C10400,#REF!, 2,FALSE)</f>
        <v>#REF!</v>
      </c>
      <c r="BM10400" s="5" t="s">
        <v>15928</v>
      </c>
      <c r="BN10400" s="5" t="s">
        <v>3261</v>
      </c>
      <c r="BO10400" s="5" t="s">
        <v>2986</v>
      </c>
      <c r="BU10400" s="5" t="s">
        <v>15928</v>
      </c>
      <c r="BV10400" s="5" t="s">
        <v>3261</v>
      </c>
      <c r="BW10400" s="5" t="s">
        <v>2986</v>
      </c>
    </row>
    <row r="10401" spans="51:75" x14ac:dyDescent="0.3">
      <c r="AY10401" s="12" t="e">
        <f>VLOOKUP(C10401,#REF!, 2,FALSE)</f>
        <v>#REF!</v>
      </c>
      <c r="BM10401" s="5" t="s">
        <v>15929</v>
      </c>
      <c r="BN10401" s="5" t="s">
        <v>670</v>
      </c>
      <c r="BO10401" s="5" t="s">
        <v>15930</v>
      </c>
      <c r="BU10401" s="5" t="s">
        <v>15929</v>
      </c>
      <c r="BV10401" s="5" t="s">
        <v>670</v>
      </c>
      <c r="BW10401" s="5" t="s">
        <v>15930</v>
      </c>
    </row>
    <row r="10402" spans="51:75" x14ac:dyDescent="0.3">
      <c r="AY10402" s="12" t="e">
        <f>VLOOKUP(C10402,#REF!, 2,FALSE)</f>
        <v>#REF!</v>
      </c>
      <c r="BM10402" s="5" t="s">
        <v>15931</v>
      </c>
      <c r="BN10402" s="5" t="s">
        <v>3261</v>
      </c>
      <c r="BO10402" s="5" t="s">
        <v>2986</v>
      </c>
      <c r="BU10402" s="5" t="s">
        <v>15931</v>
      </c>
      <c r="BV10402" s="5" t="s">
        <v>3261</v>
      </c>
      <c r="BW10402" s="5" t="s">
        <v>2986</v>
      </c>
    </row>
    <row r="10403" spans="51:75" x14ac:dyDescent="0.3">
      <c r="AY10403" s="12" t="e">
        <f>VLOOKUP(C10403,#REF!, 2,FALSE)</f>
        <v>#REF!</v>
      </c>
      <c r="BM10403" s="5" t="s">
        <v>15932</v>
      </c>
      <c r="BN10403" s="5" t="s">
        <v>3210</v>
      </c>
      <c r="BO10403" s="5" t="s">
        <v>15933</v>
      </c>
      <c r="BU10403" s="5" t="s">
        <v>15932</v>
      </c>
      <c r="BV10403" s="5" t="s">
        <v>3210</v>
      </c>
      <c r="BW10403" s="5" t="s">
        <v>15933</v>
      </c>
    </row>
    <row r="10404" spans="51:75" x14ac:dyDescent="0.3">
      <c r="AY10404" s="12" t="e">
        <f>VLOOKUP(C10404,#REF!, 2,FALSE)</f>
        <v>#REF!</v>
      </c>
      <c r="BM10404" s="5" t="s">
        <v>60</v>
      </c>
      <c r="BN10404" s="5" t="s">
        <v>3261</v>
      </c>
      <c r="BO10404" s="5" t="s">
        <v>15934</v>
      </c>
      <c r="BU10404" s="5" t="s">
        <v>60</v>
      </c>
      <c r="BV10404" s="5" t="s">
        <v>3261</v>
      </c>
      <c r="BW10404" s="5" t="s">
        <v>15934</v>
      </c>
    </row>
    <row r="10405" spans="51:75" x14ac:dyDescent="0.3">
      <c r="AY10405" s="12" t="e">
        <f>VLOOKUP(C10405,#REF!, 2,FALSE)</f>
        <v>#REF!</v>
      </c>
      <c r="BM10405" s="5" t="s">
        <v>15935</v>
      </c>
      <c r="BN10405" s="5" t="s">
        <v>17000</v>
      </c>
      <c r="BO10405" s="5" t="s">
        <v>2986</v>
      </c>
      <c r="BU10405" s="5" t="s">
        <v>15935</v>
      </c>
      <c r="BV10405" s="5" t="s">
        <v>17000</v>
      </c>
      <c r="BW10405" s="5" t="s">
        <v>2986</v>
      </c>
    </row>
    <row r="10406" spans="51:75" x14ac:dyDescent="0.3">
      <c r="AY10406" s="12" t="e">
        <f>VLOOKUP(C10406,#REF!, 2,FALSE)</f>
        <v>#REF!</v>
      </c>
      <c r="BM10406" s="5" t="s">
        <v>15936</v>
      </c>
      <c r="BN10406" s="5" t="s">
        <v>3210</v>
      </c>
      <c r="BO10406" s="5" t="s">
        <v>15291</v>
      </c>
      <c r="BU10406" s="5" t="s">
        <v>15936</v>
      </c>
      <c r="BV10406" s="5" t="s">
        <v>3210</v>
      </c>
      <c r="BW10406" s="5" t="s">
        <v>15291</v>
      </c>
    </row>
    <row r="10407" spans="51:75" x14ac:dyDescent="0.3">
      <c r="AY10407" s="12" t="e">
        <f>VLOOKUP(C10407,#REF!, 2,FALSE)</f>
        <v>#REF!</v>
      </c>
      <c r="BM10407" s="5" t="s">
        <v>15937</v>
      </c>
      <c r="BN10407" s="5" t="s">
        <v>17000</v>
      </c>
      <c r="BO10407" s="5" t="s">
        <v>2986</v>
      </c>
      <c r="BU10407" s="5" t="s">
        <v>15937</v>
      </c>
      <c r="BV10407" s="5" t="s">
        <v>17000</v>
      </c>
      <c r="BW10407" s="5" t="s">
        <v>2986</v>
      </c>
    </row>
    <row r="10408" spans="51:75" x14ac:dyDescent="0.3">
      <c r="AY10408" s="12" t="e">
        <f>VLOOKUP(C10408,#REF!, 2,FALSE)</f>
        <v>#REF!</v>
      </c>
      <c r="BM10408" s="5" t="s">
        <v>15938</v>
      </c>
      <c r="BN10408" s="5" t="s">
        <v>783</v>
      </c>
      <c r="BO10408" s="5" t="s">
        <v>4569</v>
      </c>
      <c r="BU10408" s="5" t="s">
        <v>15938</v>
      </c>
      <c r="BV10408" s="5" t="s">
        <v>783</v>
      </c>
      <c r="BW10408" s="5" t="s">
        <v>4569</v>
      </c>
    </row>
    <row r="10409" spans="51:75" x14ac:dyDescent="0.3">
      <c r="AY10409" s="12" t="e">
        <f>VLOOKUP(C10409,#REF!, 2,FALSE)</f>
        <v>#REF!</v>
      </c>
      <c r="BM10409" s="5" t="s">
        <v>15939</v>
      </c>
      <c r="BN10409" s="5" t="s">
        <v>778</v>
      </c>
      <c r="BO10409" s="5" t="s">
        <v>1280</v>
      </c>
      <c r="BU10409" s="5" t="s">
        <v>15939</v>
      </c>
      <c r="BV10409" s="5" t="s">
        <v>778</v>
      </c>
      <c r="BW10409" s="5" t="s">
        <v>1280</v>
      </c>
    </row>
    <row r="10410" spans="51:75" x14ac:dyDescent="0.3">
      <c r="AY10410" s="12" t="e">
        <f>VLOOKUP(C10410,#REF!, 2,FALSE)</f>
        <v>#REF!</v>
      </c>
      <c r="BM10410" s="5" t="s">
        <v>15940</v>
      </c>
      <c r="BN10410" s="5" t="s">
        <v>1016</v>
      </c>
      <c r="BO10410" s="5" t="s">
        <v>8930</v>
      </c>
      <c r="BU10410" s="5" t="s">
        <v>15940</v>
      </c>
      <c r="BV10410" s="5" t="s">
        <v>1016</v>
      </c>
      <c r="BW10410" s="5" t="s">
        <v>8930</v>
      </c>
    </row>
    <row r="10411" spans="51:75" x14ac:dyDescent="0.3">
      <c r="AY10411" s="12" t="e">
        <f>VLOOKUP(C10411,#REF!, 2,FALSE)</f>
        <v>#REF!</v>
      </c>
      <c r="BM10411" s="5" t="s">
        <v>15941</v>
      </c>
      <c r="BN10411" s="5" t="s">
        <v>2986</v>
      </c>
      <c r="BO10411" s="5" t="s">
        <v>2986</v>
      </c>
      <c r="BU10411" s="5" t="s">
        <v>15941</v>
      </c>
      <c r="BV10411" s="5" t="s">
        <v>2986</v>
      </c>
      <c r="BW10411" s="5" t="s">
        <v>2986</v>
      </c>
    </row>
    <row r="10412" spans="51:75" x14ac:dyDescent="0.3">
      <c r="AY10412" s="12" t="e">
        <f>VLOOKUP(C10412,#REF!, 2,FALSE)</f>
        <v>#REF!</v>
      </c>
      <c r="BM10412" s="5" t="s">
        <v>15942</v>
      </c>
      <c r="BN10412" s="5" t="s">
        <v>931</v>
      </c>
      <c r="BO10412" s="5" t="s">
        <v>15943</v>
      </c>
      <c r="BU10412" s="5" t="s">
        <v>15942</v>
      </c>
      <c r="BV10412" s="5" t="s">
        <v>931</v>
      </c>
      <c r="BW10412" s="5" t="s">
        <v>15943</v>
      </c>
    </row>
    <row r="10413" spans="51:75" x14ac:dyDescent="0.3">
      <c r="AY10413" s="12" t="e">
        <f>VLOOKUP(C10413,#REF!, 2,FALSE)</f>
        <v>#REF!</v>
      </c>
      <c r="BM10413" s="5" t="s">
        <v>15944</v>
      </c>
      <c r="BN10413" s="5" t="s">
        <v>1345</v>
      </c>
      <c r="BO10413" s="5" t="s">
        <v>9006</v>
      </c>
      <c r="BU10413" s="5" t="s">
        <v>15944</v>
      </c>
      <c r="BV10413" s="5" t="s">
        <v>1345</v>
      </c>
      <c r="BW10413" s="5" t="s">
        <v>9006</v>
      </c>
    </row>
    <row r="10414" spans="51:75" x14ac:dyDescent="0.3">
      <c r="AY10414" s="12" t="e">
        <f>VLOOKUP(C10414,#REF!, 2,FALSE)</f>
        <v>#REF!</v>
      </c>
      <c r="BM10414" s="5" t="s">
        <v>15945</v>
      </c>
      <c r="BN10414" s="5" t="s">
        <v>3010</v>
      </c>
      <c r="BO10414" s="5" t="s">
        <v>6315</v>
      </c>
      <c r="BU10414" s="5" t="s">
        <v>15945</v>
      </c>
      <c r="BV10414" s="5" t="s">
        <v>3010</v>
      </c>
      <c r="BW10414" s="5" t="s">
        <v>6315</v>
      </c>
    </row>
    <row r="10415" spans="51:75" x14ac:dyDescent="0.3">
      <c r="AY10415" s="12" t="e">
        <f>VLOOKUP(C10415,#REF!, 2,FALSE)</f>
        <v>#REF!</v>
      </c>
      <c r="BM10415" s="5" t="s">
        <v>15946</v>
      </c>
      <c r="BN10415" s="5" t="s">
        <v>661</v>
      </c>
      <c r="BO10415" s="5" t="s">
        <v>15947</v>
      </c>
      <c r="BU10415" s="5" t="s">
        <v>15946</v>
      </c>
      <c r="BV10415" s="5" t="s">
        <v>661</v>
      </c>
      <c r="BW10415" s="5" t="s">
        <v>15947</v>
      </c>
    </row>
    <row r="10416" spans="51:75" x14ac:dyDescent="0.3">
      <c r="AY10416" s="12" t="e">
        <f>VLOOKUP(C10416,#REF!, 2,FALSE)</f>
        <v>#REF!</v>
      </c>
      <c r="BM10416" s="5" t="s">
        <v>15948</v>
      </c>
      <c r="BN10416" s="5" t="s">
        <v>1345</v>
      </c>
      <c r="BO10416" s="5" t="s">
        <v>5126</v>
      </c>
      <c r="BU10416" s="5" t="s">
        <v>15948</v>
      </c>
      <c r="BV10416" s="5" t="s">
        <v>1345</v>
      </c>
      <c r="BW10416" s="5" t="s">
        <v>5126</v>
      </c>
    </row>
    <row r="10417" spans="51:75" x14ac:dyDescent="0.3">
      <c r="AY10417" s="12" t="e">
        <f>VLOOKUP(C10417,#REF!, 2,FALSE)</f>
        <v>#REF!</v>
      </c>
      <c r="BM10417" s="5" t="s">
        <v>15949</v>
      </c>
      <c r="BN10417" s="5" t="s">
        <v>3261</v>
      </c>
      <c r="BO10417" s="5" t="s">
        <v>15950</v>
      </c>
      <c r="BU10417" s="5" t="s">
        <v>15949</v>
      </c>
      <c r="BV10417" s="5" t="s">
        <v>3261</v>
      </c>
      <c r="BW10417" s="5" t="s">
        <v>15950</v>
      </c>
    </row>
    <row r="10418" spans="51:75" x14ac:dyDescent="0.3">
      <c r="AY10418" s="12" t="e">
        <f>VLOOKUP(C10418,#REF!, 2,FALSE)</f>
        <v>#REF!</v>
      </c>
      <c r="BM10418" s="5" t="s">
        <v>15951</v>
      </c>
      <c r="BN10418" s="5" t="s">
        <v>3261</v>
      </c>
      <c r="BO10418" s="5" t="s">
        <v>8681</v>
      </c>
      <c r="BU10418" s="5" t="s">
        <v>15951</v>
      </c>
      <c r="BV10418" s="5" t="s">
        <v>3261</v>
      </c>
      <c r="BW10418" s="5" t="s">
        <v>8681</v>
      </c>
    </row>
    <row r="10419" spans="51:75" x14ac:dyDescent="0.3">
      <c r="AY10419" s="12" t="e">
        <f>VLOOKUP(C10419,#REF!, 2,FALSE)</f>
        <v>#REF!</v>
      </c>
      <c r="BM10419" s="5" t="s">
        <v>2762</v>
      </c>
      <c r="BN10419" s="5" t="s">
        <v>3050</v>
      </c>
      <c r="BO10419" s="5" t="s">
        <v>15952</v>
      </c>
      <c r="BU10419" s="5" t="s">
        <v>2762</v>
      </c>
      <c r="BV10419" s="5" t="s">
        <v>3050</v>
      </c>
      <c r="BW10419" s="5" t="s">
        <v>15952</v>
      </c>
    </row>
    <row r="10420" spans="51:75" x14ac:dyDescent="0.3">
      <c r="AY10420" s="12" t="e">
        <f>VLOOKUP(C10420,#REF!, 2,FALSE)</f>
        <v>#REF!</v>
      </c>
      <c r="BM10420" s="5" t="s">
        <v>15953</v>
      </c>
      <c r="BN10420" s="5" t="s">
        <v>3007</v>
      </c>
      <c r="BO10420" s="5" t="s">
        <v>11009</v>
      </c>
      <c r="BU10420" s="5" t="s">
        <v>15953</v>
      </c>
      <c r="BV10420" s="5" t="s">
        <v>3007</v>
      </c>
      <c r="BW10420" s="5" t="s">
        <v>11009</v>
      </c>
    </row>
    <row r="10421" spans="51:75" x14ac:dyDescent="0.3">
      <c r="AY10421" s="12" t="e">
        <f>VLOOKUP(C10421,#REF!, 2,FALSE)</f>
        <v>#REF!</v>
      </c>
      <c r="BM10421" s="5" t="s">
        <v>15954</v>
      </c>
      <c r="BN10421" s="5" t="s">
        <v>3261</v>
      </c>
      <c r="BO10421" s="5" t="s">
        <v>11395</v>
      </c>
      <c r="BU10421" s="5" t="s">
        <v>15954</v>
      </c>
      <c r="BV10421" s="5" t="s">
        <v>3261</v>
      </c>
      <c r="BW10421" s="5" t="s">
        <v>11395</v>
      </c>
    </row>
    <row r="10422" spans="51:75" x14ac:dyDescent="0.3">
      <c r="AY10422" s="12" t="e">
        <f>VLOOKUP(C10422,#REF!, 2,FALSE)</f>
        <v>#REF!</v>
      </c>
      <c r="BM10422" s="5" t="s">
        <v>15955</v>
      </c>
      <c r="BN10422" s="5" t="s">
        <v>3210</v>
      </c>
      <c r="BO10422" s="5" t="s">
        <v>2986</v>
      </c>
      <c r="BU10422" s="5" t="s">
        <v>15955</v>
      </c>
      <c r="BV10422" s="5" t="s">
        <v>3210</v>
      </c>
      <c r="BW10422" s="5" t="s">
        <v>2986</v>
      </c>
    </row>
    <row r="10423" spans="51:75" x14ac:dyDescent="0.3">
      <c r="AY10423" s="12" t="e">
        <f>VLOOKUP(C10423,#REF!, 2,FALSE)</f>
        <v>#REF!</v>
      </c>
      <c r="BM10423" s="5" t="s">
        <v>15956</v>
      </c>
      <c r="BN10423" s="5" t="s">
        <v>17000</v>
      </c>
      <c r="BO10423" s="5" t="s">
        <v>15957</v>
      </c>
      <c r="BU10423" s="5" t="s">
        <v>15956</v>
      </c>
      <c r="BV10423" s="5" t="s">
        <v>17000</v>
      </c>
      <c r="BW10423" s="5" t="s">
        <v>15957</v>
      </c>
    </row>
    <row r="10424" spans="51:75" x14ac:dyDescent="0.3">
      <c r="AY10424" s="12" t="e">
        <f>VLOOKUP(C10424,#REF!, 2,FALSE)</f>
        <v>#REF!</v>
      </c>
      <c r="BM10424" s="5" t="s">
        <v>15958</v>
      </c>
      <c r="BN10424" s="5" t="s">
        <v>17000</v>
      </c>
      <c r="BO10424" s="5" t="s">
        <v>721</v>
      </c>
      <c r="BU10424" s="5" t="s">
        <v>15958</v>
      </c>
      <c r="BV10424" s="5" t="s">
        <v>17000</v>
      </c>
      <c r="BW10424" s="5" t="s">
        <v>721</v>
      </c>
    </row>
    <row r="10425" spans="51:75" x14ac:dyDescent="0.3">
      <c r="AY10425" s="12" t="e">
        <f>VLOOKUP(C10425,#REF!, 2,FALSE)</f>
        <v>#REF!</v>
      </c>
      <c r="BM10425" s="5" t="s">
        <v>15959</v>
      </c>
      <c r="BN10425" s="5" t="s">
        <v>17000</v>
      </c>
      <c r="BO10425" s="5" t="s">
        <v>9870</v>
      </c>
      <c r="BU10425" s="5" t="s">
        <v>15959</v>
      </c>
      <c r="BV10425" s="5" t="s">
        <v>17000</v>
      </c>
      <c r="BW10425" s="5" t="s">
        <v>9870</v>
      </c>
    </row>
    <row r="10426" spans="51:75" x14ac:dyDescent="0.3">
      <c r="AY10426" s="12" t="e">
        <f>VLOOKUP(C10426,#REF!, 2,FALSE)</f>
        <v>#REF!</v>
      </c>
      <c r="BM10426" s="5" t="s">
        <v>15960</v>
      </c>
      <c r="BN10426" s="5" t="s">
        <v>17000</v>
      </c>
      <c r="BO10426" s="5" t="s">
        <v>15961</v>
      </c>
      <c r="BU10426" s="5" t="s">
        <v>15960</v>
      </c>
      <c r="BV10426" s="5" t="s">
        <v>17000</v>
      </c>
      <c r="BW10426" s="5" t="s">
        <v>15961</v>
      </c>
    </row>
    <row r="10427" spans="51:75" x14ac:dyDescent="0.3">
      <c r="AY10427" s="12" t="e">
        <f>VLOOKUP(C10427,#REF!, 2,FALSE)</f>
        <v>#REF!</v>
      </c>
      <c r="BM10427" s="5" t="s">
        <v>15962</v>
      </c>
      <c r="BN10427" s="5" t="s">
        <v>17000</v>
      </c>
      <c r="BO10427" s="5" t="s">
        <v>773</v>
      </c>
      <c r="BU10427" s="5" t="s">
        <v>15962</v>
      </c>
      <c r="BV10427" s="5" t="s">
        <v>17000</v>
      </c>
      <c r="BW10427" s="5" t="s">
        <v>773</v>
      </c>
    </row>
    <row r="10428" spans="51:75" x14ac:dyDescent="0.3">
      <c r="AY10428" s="12" t="e">
        <f>VLOOKUP(C10428,#REF!, 2,FALSE)</f>
        <v>#REF!</v>
      </c>
      <c r="BM10428" s="5" t="s">
        <v>15963</v>
      </c>
      <c r="BN10428" s="5" t="s">
        <v>2982</v>
      </c>
      <c r="BO10428" s="5" t="s">
        <v>15856</v>
      </c>
      <c r="BU10428" s="5" t="s">
        <v>15963</v>
      </c>
      <c r="BV10428" s="5" t="s">
        <v>2982</v>
      </c>
      <c r="BW10428" s="5" t="s">
        <v>15856</v>
      </c>
    </row>
    <row r="10429" spans="51:75" x14ac:dyDescent="0.3">
      <c r="AY10429" s="12" t="e">
        <f>VLOOKUP(C10429,#REF!, 2,FALSE)</f>
        <v>#REF!</v>
      </c>
      <c r="BM10429" s="5" t="s">
        <v>15964</v>
      </c>
      <c r="BN10429" s="5" t="s">
        <v>1345</v>
      </c>
      <c r="BO10429" s="5" t="s">
        <v>3100</v>
      </c>
      <c r="BU10429" s="5" t="s">
        <v>15964</v>
      </c>
      <c r="BV10429" s="5" t="s">
        <v>1345</v>
      </c>
      <c r="BW10429" s="5" t="s">
        <v>3100</v>
      </c>
    </row>
    <row r="10430" spans="51:75" x14ac:dyDescent="0.3">
      <c r="AY10430" s="12" t="e">
        <f>VLOOKUP(C10430,#REF!, 2,FALSE)</f>
        <v>#REF!</v>
      </c>
      <c r="BM10430" s="5" t="s">
        <v>15965</v>
      </c>
      <c r="BN10430" s="5" t="s">
        <v>17000</v>
      </c>
      <c r="BO10430" s="5" t="s">
        <v>2986</v>
      </c>
      <c r="BU10430" s="5" t="s">
        <v>15965</v>
      </c>
      <c r="BV10430" s="5" t="s">
        <v>17000</v>
      </c>
      <c r="BW10430" s="5" t="s">
        <v>2986</v>
      </c>
    </row>
    <row r="10431" spans="51:75" x14ac:dyDescent="0.3">
      <c r="AY10431" s="12" t="e">
        <f>VLOOKUP(C10431,#REF!, 2,FALSE)</f>
        <v>#REF!</v>
      </c>
      <c r="BM10431" s="5" t="s">
        <v>15966</v>
      </c>
      <c r="BN10431" s="5" t="s">
        <v>17000</v>
      </c>
      <c r="BO10431" s="5" t="s">
        <v>1809</v>
      </c>
      <c r="BU10431" s="5" t="s">
        <v>15966</v>
      </c>
      <c r="BV10431" s="5" t="s">
        <v>17000</v>
      </c>
      <c r="BW10431" s="5" t="s">
        <v>1809</v>
      </c>
    </row>
    <row r="10432" spans="51:75" x14ac:dyDescent="0.3">
      <c r="AY10432" s="12" t="e">
        <f>VLOOKUP(C10432,#REF!, 2,FALSE)</f>
        <v>#REF!</v>
      </c>
      <c r="BM10432" s="5" t="s">
        <v>15967</v>
      </c>
      <c r="BN10432" s="5" t="s">
        <v>17000</v>
      </c>
      <c r="BO10432" s="5" t="s">
        <v>4494</v>
      </c>
      <c r="BU10432" s="5" t="s">
        <v>15967</v>
      </c>
      <c r="BV10432" s="5" t="s">
        <v>17000</v>
      </c>
      <c r="BW10432" s="5" t="s">
        <v>4494</v>
      </c>
    </row>
    <row r="10433" spans="51:75" x14ac:dyDescent="0.3">
      <c r="AY10433" s="12" t="e">
        <f>VLOOKUP(C10433,#REF!, 2,FALSE)</f>
        <v>#REF!</v>
      </c>
      <c r="BM10433" s="5" t="s">
        <v>2763</v>
      </c>
      <c r="BN10433" s="5" t="s">
        <v>1272</v>
      </c>
      <c r="BO10433" s="5" t="s">
        <v>15968</v>
      </c>
      <c r="BU10433" s="5" t="s">
        <v>2763</v>
      </c>
      <c r="BV10433" s="5" t="s">
        <v>1272</v>
      </c>
      <c r="BW10433" s="5" t="s">
        <v>15968</v>
      </c>
    </row>
    <row r="10434" spans="51:75" x14ac:dyDescent="0.3">
      <c r="AY10434" s="12" t="e">
        <f>VLOOKUP(C10434,#REF!, 2,FALSE)</f>
        <v>#REF!</v>
      </c>
      <c r="BM10434" s="5" t="s">
        <v>2764</v>
      </c>
      <c r="BN10434" s="5" t="s">
        <v>642</v>
      </c>
      <c r="BO10434" s="5" t="s">
        <v>12291</v>
      </c>
      <c r="BU10434" s="5" t="s">
        <v>2764</v>
      </c>
      <c r="BV10434" s="5" t="s">
        <v>642</v>
      </c>
      <c r="BW10434" s="5" t="s">
        <v>12291</v>
      </c>
    </row>
    <row r="10435" spans="51:75" x14ac:dyDescent="0.3">
      <c r="AY10435" s="12" t="e">
        <f>VLOOKUP(C10435,#REF!, 2,FALSE)</f>
        <v>#REF!</v>
      </c>
      <c r="BM10435" s="5" t="s">
        <v>15969</v>
      </c>
      <c r="BN10435" s="5" t="s">
        <v>2986</v>
      </c>
      <c r="BO10435" s="5" t="s">
        <v>2462</v>
      </c>
      <c r="BU10435" s="5" t="s">
        <v>15969</v>
      </c>
      <c r="BV10435" s="5" t="s">
        <v>2986</v>
      </c>
      <c r="BW10435" s="5" t="s">
        <v>2462</v>
      </c>
    </row>
    <row r="10436" spans="51:75" x14ac:dyDescent="0.3">
      <c r="AY10436" s="12" t="e">
        <f>VLOOKUP(C10436,#REF!, 2,FALSE)</f>
        <v>#REF!</v>
      </c>
      <c r="BM10436" s="5" t="s">
        <v>66</v>
      </c>
      <c r="BN10436" s="5" t="s">
        <v>17000</v>
      </c>
      <c r="BO10436" s="5" t="s">
        <v>12530</v>
      </c>
      <c r="BU10436" s="5" t="s">
        <v>66</v>
      </c>
      <c r="BV10436" s="5" t="s">
        <v>17000</v>
      </c>
      <c r="BW10436" s="5" t="s">
        <v>12530</v>
      </c>
    </row>
    <row r="10437" spans="51:75" x14ac:dyDescent="0.3">
      <c r="AY10437" s="12" t="e">
        <f>VLOOKUP(C10437,#REF!, 2,FALSE)</f>
        <v>#REF!</v>
      </c>
      <c r="BM10437" s="5" t="s">
        <v>15970</v>
      </c>
      <c r="BN10437" s="5" t="s">
        <v>618</v>
      </c>
      <c r="BO10437" s="5" t="s">
        <v>7883</v>
      </c>
      <c r="BU10437" s="5" t="s">
        <v>15970</v>
      </c>
      <c r="BV10437" s="5" t="s">
        <v>618</v>
      </c>
      <c r="BW10437" s="5" t="s">
        <v>7883</v>
      </c>
    </row>
    <row r="10438" spans="51:75" x14ac:dyDescent="0.3">
      <c r="AY10438" s="12" t="e">
        <f>VLOOKUP(C10438,#REF!, 2,FALSE)</f>
        <v>#REF!</v>
      </c>
      <c r="BM10438" s="5" t="s">
        <v>15971</v>
      </c>
      <c r="BN10438" s="5" t="s">
        <v>2986</v>
      </c>
      <c r="BO10438" s="5" t="s">
        <v>13468</v>
      </c>
      <c r="BU10438" s="5" t="s">
        <v>15971</v>
      </c>
      <c r="BV10438" s="5" t="s">
        <v>2986</v>
      </c>
      <c r="BW10438" s="5" t="s">
        <v>13468</v>
      </c>
    </row>
    <row r="10439" spans="51:75" x14ac:dyDescent="0.3">
      <c r="AY10439" s="12" t="e">
        <f>VLOOKUP(C10439,#REF!, 2,FALSE)</f>
        <v>#REF!</v>
      </c>
      <c r="BM10439" s="5" t="s">
        <v>58</v>
      </c>
      <c r="BN10439" s="5" t="s">
        <v>2986</v>
      </c>
      <c r="BO10439" s="5" t="s">
        <v>9766</v>
      </c>
      <c r="BU10439" s="5" t="s">
        <v>58</v>
      </c>
      <c r="BV10439" s="5" t="s">
        <v>2986</v>
      </c>
      <c r="BW10439" s="5" t="s">
        <v>9766</v>
      </c>
    </row>
    <row r="10440" spans="51:75" x14ac:dyDescent="0.3">
      <c r="AY10440" s="12" t="e">
        <f>VLOOKUP(C10440,#REF!, 2,FALSE)</f>
        <v>#REF!</v>
      </c>
      <c r="BM10440" s="5" t="s">
        <v>15972</v>
      </c>
      <c r="BN10440" s="5" t="s">
        <v>633</v>
      </c>
      <c r="BO10440" s="5" t="s">
        <v>15973</v>
      </c>
      <c r="BU10440" s="5" t="s">
        <v>15972</v>
      </c>
      <c r="BV10440" s="5" t="s">
        <v>633</v>
      </c>
      <c r="BW10440" s="5" t="s">
        <v>15973</v>
      </c>
    </row>
    <row r="10441" spans="51:75" x14ac:dyDescent="0.3">
      <c r="AY10441" s="12" t="e">
        <f>VLOOKUP(C10441,#REF!, 2,FALSE)</f>
        <v>#REF!</v>
      </c>
      <c r="BM10441" s="5" t="s">
        <v>15974</v>
      </c>
      <c r="BN10441" s="5" t="s">
        <v>669</v>
      </c>
      <c r="BO10441" s="5" t="s">
        <v>2645</v>
      </c>
      <c r="BU10441" s="5" t="s">
        <v>15974</v>
      </c>
      <c r="BV10441" s="5" t="s">
        <v>669</v>
      </c>
      <c r="BW10441" s="5" t="s">
        <v>2645</v>
      </c>
    </row>
    <row r="10442" spans="51:75" x14ac:dyDescent="0.3">
      <c r="AY10442" s="12" t="e">
        <f>VLOOKUP(C10442,#REF!, 2,FALSE)</f>
        <v>#REF!</v>
      </c>
      <c r="BM10442" s="5" t="s">
        <v>15975</v>
      </c>
      <c r="BN10442" s="5" t="s">
        <v>2986</v>
      </c>
      <c r="BO10442" s="5" t="s">
        <v>15046</v>
      </c>
      <c r="BU10442" s="5" t="s">
        <v>15975</v>
      </c>
      <c r="BV10442" s="5" t="s">
        <v>2986</v>
      </c>
      <c r="BW10442" s="5" t="s">
        <v>15046</v>
      </c>
    </row>
    <row r="10443" spans="51:75" x14ac:dyDescent="0.3">
      <c r="AY10443" s="12" t="e">
        <f>VLOOKUP(C10443,#REF!, 2,FALSE)</f>
        <v>#REF!</v>
      </c>
      <c r="BM10443" s="5" t="s">
        <v>15976</v>
      </c>
      <c r="BN10443" s="5" t="s">
        <v>2986</v>
      </c>
      <c r="BO10443" s="5" t="s">
        <v>710</v>
      </c>
      <c r="BU10443" s="5" t="s">
        <v>15976</v>
      </c>
      <c r="BV10443" s="5" t="s">
        <v>2986</v>
      </c>
      <c r="BW10443" s="5" t="s">
        <v>710</v>
      </c>
    </row>
    <row r="10444" spans="51:75" x14ac:dyDescent="0.3">
      <c r="AY10444" s="12" t="e">
        <f>VLOOKUP(C10444,#REF!, 2,FALSE)</f>
        <v>#REF!</v>
      </c>
      <c r="BM10444" s="5" t="s">
        <v>15977</v>
      </c>
      <c r="BN10444" s="5" t="s">
        <v>2986</v>
      </c>
      <c r="BO10444" s="5" t="s">
        <v>8681</v>
      </c>
      <c r="BU10444" s="5" t="s">
        <v>15977</v>
      </c>
      <c r="BV10444" s="5" t="s">
        <v>2986</v>
      </c>
      <c r="BW10444" s="5" t="s">
        <v>8681</v>
      </c>
    </row>
    <row r="10445" spans="51:75" x14ac:dyDescent="0.3">
      <c r="AY10445" s="12" t="e">
        <f>VLOOKUP(C10445,#REF!, 2,FALSE)</f>
        <v>#REF!</v>
      </c>
      <c r="BM10445" s="5" t="s">
        <v>15978</v>
      </c>
      <c r="BN10445" s="5" t="s">
        <v>3261</v>
      </c>
      <c r="BO10445" s="5" t="s">
        <v>15979</v>
      </c>
      <c r="BU10445" s="5" t="s">
        <v>15978</v>
      </c>
      <c r="BV10445" s="5" t="s">
        <v>3261</v>
      </c>
      <c r="BW10445" s="5" t="s">
        <v>15979</v>
      </c>
    </row>
    <row r="10446" spans="51:75" x14ac:dyDescent="0.3">
      <c r="AY10446" s="12" t="e">
        <f>VLOOKUP(C10446,#REF!, 2,FALSE)</f>
        <v>#REF!</v>
      </c>
      <c r="BM10446" s="5" t="s">
        <v>15980</v>
      </c>
      <c r="BN10446" s="5" t="s">
        <v>17000</v>
      </c>
      <c r="BO10446" s="5" t="s">
        <v>6534</v>
      </c>
      <c r="BU10446" s="5" t="s">
        <v>15980</v>
      </c>
      <c r="BV10446" s="5" t="s">
        <v>17000</v>
      </c>
      <c r="BW10446" s="5" t="s">
        <v>6534</v>
      </c>
    </row>
    <row r="10447" spans="51:75" x14ac:dyDescent="0.3">
      <c r="AY10447" s="12" t="e">
        <f>VLOOKUP(C10447,#REF!, 2,FALSE)</f>
        <v>#REF!</v>
      </c>
      <c r="BM10447" s="5" t="s">
        <v>15981</v>
      </c>
      <c r="BN10447" s="5" t="s">
        <v>2986</v>
      </c>
      <c r="BO10447" s="5" t="s">
        <v>10759</v>
      </c>
      <c r="BU10447" s="5" t="s">
        <v>15981</v>
      </c>
      <c r="BV10447" s="5" t="s">
        <v>2986</v>
      </c>
      <c r="BW10447" s="5" t="s">
        <v>10759</v>
      </c>
    </row>
    <row r="10448" spans="51:75" x14ac:dyDescent="0.3">
      <c r="AY10448" s="12" t="e">
        <f>VLOOKUP(C10448,#REF!, 2,FALSE)</f>
        <v>#REF!</v>
      </c>
      <c r="BM10448" s="5" t="s">
        <v>15982</v>
      </c>
      <c r="BN10448" s="5" t="s">
        <v>666</v>
      </c>
      <c r="BO10448" s="5" t="s">
        <v>5660</v>
      </c>
      <c r="BU10448" s="5" t="s">
        <v>15982</v>
      </c>
      <c r="BV10448" s="5" t="s">
        <v>666</v>
      </c>
      <c r="BW10448" s="5" t="s">
        <v>5660</v>
      </c>
    </row>
    <row r="10449" spans="51:75" x14ac:dyDescent="0.3">
      <c r="AY10449" s="12" t="e">
        <f>VLOOKUP(C10449,#REF!, 2,FALSE)</f>
        <v>#REF!</v>
      </c>
      <c r="BM10449" s="5" t="s">
        <v>15983</v>
      </c>
      <c r="BN10449" s="5" t="s">
        <v>17000</v>
      </c>
      <c r="BO10449" s="5" t="s">
        <v>15984</v>
      </c>
      <c r="BU10449" s="5" t="s">
        <v>15983</v>
      </c>
      <c r="BV10449" s="5" t="s">
        <v>17000</v>
      </c>
      <c r="BW10449" s="5" t="s">
        <v>15984</v>
      </c>
    </row>
    <row r="10450" spans="51:75" x14ac:dyDescent="0.3">
      <c r="AY10450" s="12" t="e">
        <f>VLOOKUP(C10450,#REF!, 2,FALSE)</f>
        <v>#REF!</v>
      </c>
      <c r="BM10450" s="5" t="s">
        <v>15985</v>
      </c>
      <c r="BN10450" s="5" t="s">
        <v>17000</v>
      </c>
      <c r="BO10450" s="5" t="s">
        <v>2986</v>
      </c>
      <c r="BU10450" s="5" t="s">
        <v>15985</v>
      </c>
      <c r="BV10450" s="5" t="s">
        <v>17000</v>
      </c>
      <c r="BW10450" s="5" t="s">
        <v>2986</v>
      </c>
    </row>
    <row r="10451" spans="51:75" x14ac:dyDescent="0.3">
      <c r="AY10451" s="12" t="e">
        <f>VLOOKUP(C10451,#REF!, 2,FALSE)</f>
        <v>#REF!</v>
      </c>
      <c r="BM10451" s="5" t="s">
        <v>15986</v>
      </c>
      <c r="BN10451" s="5" t="s">
        <v>17000</v>
      </c>
      <c r="BO10451" s="5" t="s">
        <v>773</v>
      </c>
      <c r="BU10451" s="5" t="s">
        <v>15986</v>
      </c>
      <c r="BV10451" s="5" t="s">
        <v>17000</v>
      </c>
      <c r="BW10451" s="5" t="s">
        <v>773</v>
      </c>
    </row>
    <row r="10452" spans="51:75" x14ac:dyDescent="0.3">
      <c r="AY10452" s="12" t="e">
        <f>VLOOKUP(C10452,#REF!, 2,FALSE)</f>
        <v>#REF!</v>
      </c>
      <c r="BM10452" s="5" t="s">
        <v>15987</v>
      </c>
      <c r="BN10452" s="5" t="s">
        <v>17000</v>
      </c>
      <c r="BO10452" s="5" t="s">
        <v>773</v>
      </c>
      <c r="BU10452" s="5" t="s">
        <v>15987</v>
      </c>
      <c r="BV10452" s="5" t="s">
        <v>17000</v>
      </c>
      <c r="BW10452" s="5" t="s">
        <v>773</v>
      </c>
    </row>
    <row r="10453" spans="51:75" x14ac:dyDescent="0.3">
      <c r="AY10453" s="12" t="e">
        <f>VLOOKUP(C10453,#REF!, 2,FALSE)</f>
        <v>#REF!</v>
      </c>
      <c r="BM10453" s="5" t="s">
        <v>15988</v>
      </c>
      <c r="BN10453" s="5" t="s">
        <v>17000</v>
      </c>
      <c r="BO10453" s="5" t="s">
        <v>4603</v>
      </c>
      <c r="BU10453" s="5" t="s">
        <v>15988</v>
      </c>
      <c r="BV10453" s="5" t="s">
        <v>17000</v>
      </c>
      <c r="BW10453" s="5" t="s">
        <v>4603</v>
      </c>
    </row>
    <row r="10454" spans="51:75" x14ac:dyDescent="0.3">
      <c r="AY10454" s="12" t="e">
        <f>VLOOKUP(C10454,#REF!, 2,FALSE)</f>
        <v>#REF!</v>
      </c>
      <c r="BM10454" s="5" t="s">
        <v>15989</v>
      </c>
      <c r="BN10454" s="5" t="s">
        <v>2986</v>
      </c>
      <c r="BO10454" s="5" t="s">
        <v>2986</v>
      </c>
      <c r="BU10454" s="5" t="s">
        <v>15989</v>
      </c>
      <c r="BV10454" s="5" t="s">
        <v>2986</v>
      </c>
      <c r="BW10454" s="5" t="s">
        <v>2986</v>
      </c>
    </row>
    <row r="10455" spans="51:75" x14ac:dyDescent="0.3">
      <c r="AY10455" s="12" t="e">
        <f>VLOOKUP(C10455,#REF!, 2,FALSE)</f>
        <v>#REF!</v>
      </c>
      <c r="BM10455" s="5" t="s">
        <v>15990</v>
      </c>
      <c r="BN10455" s="5" t="s">
        <v>2986</v>
      </c>
      <c r="BO10455" s="5" t="s">
        <v>2986</v>
      </c>
      <c r="BU10455" s="5" t="s">
        <v>15990</v>
      </c>
      <c r="BV10455" s="5" t="s">
        <v>2986</v>
      </c>
      <c r="BW10455" s="5" t="s">
        <v>2986</v>
      </c>
    </row>
    <row r="10456" spans="51:75" x14ac:dyDescent="0.3">
      <c r="AY10456" s="12" t="e">
        <f>VLOOKUP(C10456,#REF!, 2,FALSE)</f>
        <v>#REF!</v>
      </c>
      <c r="BM10456" s="5" t="s">
        <v>15991</v>
      </c>
      <c r="BN10456" s="5" t="s">
        <v>844</v>
      </c>
      <c r="BO10456" s="5" t="s">
        <v>15992</v>
      </c>
      <c r="BU10456" s="5" t="s">
        <v>15991</v>
      </c>
      <c r="BV10456" s="5" t="s">
        <v>844</v>
      </c>
      <c r="BW10456" s="5" t="s">
        <v>15992</v>
      </c>
    </row>
    <row r="10457" spans="51:75" x14ac:dyDescent="0.3">
      <c r="AY10457" s="12" t="e">
        <f>VLOOKUP(C10457,#REF!, 2,FALSE)</f>
        <v>#REF!</v>
      </c>
      <c r="BM10457" s="5" t="s">
        <v>15993</v>
      </c>
      <c r="BN10457" s="5" t="s">
        <v>625</v>
      </c>
      <c r="BO10457" s="5" t="s">
        <v>15994</v>
      </c>
      <c r="BU10457" s="5" t="s">
        <v>15993</v>
      </c>
      <c r="BV10457" s="5" t="s">
        <v>625</v>
      </c>
      <c r="BW10457" s="5" t="s">
        <v>15994</v>
      </c>
    </row>
    <row r="10458" spans="51:75" x14ac:dyDescent="0.3">
      <c r="AY10458" s="12" t="e">
        <f>VLOOKUP(C10458,#REF!, 2,FALSE)</f>
        <v>#REF!</v>
      </c>
      <c r="BM10458" s="5" t="s">
        <v>15995</v>
      </c>
      <c r="BN10458" s="5" t="s">
        <v>3261</v>
      </c>
      <c r="BO10458" s="5" t="s">
        <v>4240</v>
      </c>
      <c r="BU10458" s="5" t="s">
        <v>15995</v>
      </c>
      <c r="BV10458" s="5" t="s">
        <v>3261</v>
      </c>
      <c r="BW10458" s="5" t="s">
        <v>4240</v>
      </c>
    </row>
    <row r="10459" spans="51:75" x14ac:dyDescent="0.3">
      <c r="AY10459" s="12" t="e">
        <f>VLOOKUP(C10459,#REF!, 2,FALSE)</f>
        <v>#REF!</v>
      </c>
      <c r="BM10459" s="5" t="s">
        <v>15996</v>
      </c>
      <c r="BN10459" s="5" t="s">
        <v>3007</v>
      </c>
      <c r="BO10459" s="5" t="s">
        <v>15997</v>
      </c>
      <c r="BU10459" s="5" t="s">
        <v>15996</v>
      </c>
      <c r="BV10459" s="5" t="s">
        <v>3007</v>
      </c>
      <c r="BW10459" s="5" t="s">
        <v>15997</v>
      </c>
    </row>
    <row r="10460" spans="51:75" x14ac:dyDescent="0.3">
      <c r="AY10460" s="12" t="e">
        <f>VLOOKUP(C10460,#REF!, 2,FALSE)</f>
        <v>#REF!</v>
      </c>
      <c r="BM10460" s="5" t="s">
        <v>15998</v>
      </c>
      <c r="BN10460" s="5" t="s">
        <v>17000</v>
      </c>
      <c r="BO10460" s="5" t="s">
        <v>773</v>
      </c>
      <c r="BU10460" s="5" t="s">
        <v>15998</v>
      </c>
      <c r="BV10460" s="5" t="s">
        <v>17000</v>
      </c>
      <c r="BW10460" s="5" t="s">
        <v>773</v>
      </c>
    </row>
    <row r="10461" spans="51:75" x14ac:dyDescent="0.3">
      <c r="AY10461" s="12" t="e">
        <f>VLOOKUP(C10461,#REF!, 2,FALSE)</f>
        <v>#REF!</v>
      </c>
      <c r="BM10461" s="5" t="s">
        <v>15999</v>
      </c>
      <c r="BN10461" s="5" t="s">
        <v>17000</v>
      </c>
      <c r="BO10461" s="5" t="s">
        <v>12872</v>
      </c>
      <c r="BU10461" s="5" t="s">
        <v>15999</v>
      </c>
      <c r="BV10461" s="5" t="s">
        <v>17000</v>
      </c>
      <c r="BW10461" s="5" t="s">
        <v>12872</v>
      </c>
    </row>
    <row r="10462" spans="51:75" x14ac:dyDescent="0.3">
      <c r="AY10462" s="12" t="e">
        <f>VLOOKUP(C10462,#REF!, 2,FALSE)</f>
        <v>#REF!</v>
      </c>
      <c r="BM10462" s="5" t="s">
        <v>16000</v>
      </c>
      <c r="BN10462" s="5" t="s">
        <v>1272</v>
      </c>
      <c r="BO10462" s="5" t="s">
        <v>6928</v>
      </c>
      <c r="BU10462" s="5" t="s">
        <v>16000</v>
      </c>
      <c r="BV10462" s="5" t="s">
        <v>1272</v>
      </c>
      <c r="BW10462" s="5" t="s">
        <v>6928</v>
      </c>
    </row>
    <row r="10463" spans="51:75" x14ac:dyDescent="0.3">
      <c r="AY10463" s="12" t="e">
        <f>VLOOKUP(C10463,#REF!, 2,FALSE)</f>
        <v>#REF!</v>
      </c>
      <c r="BM10463" s="5" t="s">
        <v>2765</v>
      </c>
      <c r="BN10463" s="5" t="s">
        <v>852</v>
      </c>
      <c r="BO10463" s="5" t="s">
        <v>4194</v>
      </c>
      <c r="BU10463" s="5" t="s">
        <v>2765</v>
      </c>
      <c r="BV10463" s="5" t="s">
        <v>852</v>
      </c>
      <c r="BW10463" s="5" t="s">
        <v>4194</v>
      </c>
    </row>
    <row r="10464" spans="51:75" x14ac:dyDescent="0.3">
      <c r="AY10464" s="12" t="e">
        <f>VLOOKUP(C10464,#REF!, 2,FALSE)</f>
        <v>#REF!</v>
      </c>
      <c r="BM10464" s="5" t="s">
        <v>16001</v>
      </c>
      <c r="BN10464" s="5" t="s">
        <v>3010</v>
      </c>
      <c r="BO10464" s="5" t="s">
        <v>4240</v>
      </c>
      <c r="BU10464" s="5" t="s">
        <v>16001</v>
      </c>
      <c r="BV10464" s="5" t="s">
        <v>3010</v>
      </c>
      <c r="BW10464" s="5" t="s">
        <v>4240</v>
      </c>
    </row>
    <row r="10465" spans="51:75" x14ac:dyDescent="0.3">
      <c r="AY10465" s="12" t="e">
        <f>VLOOKUP(C10465,#REF!, 2,FALSE)</f>
        <v>#REF!</v>
      </c>
      <c r="BM10465" s="5" t="s">
        <v>2766</v>
      </c>
      <c r="BN10465" s="5" t="s">
        <v>929</v>
      </c>
      <c r="BO10465" s="5" t="s">
        <v>12059</v>
      </c>
      <c r="BU10465" s="5" t="s">
        <v>2766</v>
      </c>
      <c r="BV10465" s="5" t="s">
        <v>929</v>
      </c>
      <c r="BW10465" s="5" t="s">
        <v>12059</v>
      </c>
    </row>
    <row r="10466" spans="51:75" x14ac:dyDescent="0.3">
      <c r="AY10466" s="12" t="e">
        <f>VLOOKUP(C10466,#REF!, 2,FALSE)</f>
        <v>#REF!</v>
      </c>
      <c r="BM10466" s="5" t="s">
        <v>16002</v>
      </c>
      <c r="BN10466" s="5" t="s">
        <v>786</v>
      </c>
      <c r="BO10466" s="5" t="s">
        <v>3421</v>
      </c>
      <c r="BU10466" s="5" t="s">
        <v>16002</v>
      </c>
      <c r="BV10466" s="5" t="s">
        <v>786</v>
      </c>
      <c r="BW10466" s="5" t="s">
        <v>3421</v>
      </c>
    </row>
    <row r="10467" spans="51:75" x14ac:dyDescent="0.3">
      <c r="AY10467" s="12" t="e">
        <f>VLOOKUP(C10467,#REF!, 2,FALSE)</f>
        <v>#REF!</v>
      </c>
      <c r="BM10467" s="5" t="s">
        <v>16003</v>
      </c>
      <c r="BN10467" s="5" t="s">
        <v>640</v>
      </c>
      <c r="BO10467" s="5" t="s">
        <v>16004</v>
      </c>
      <c r="BU10467" s="5" t="s">
        <v>16003</v>
      </c>
      <c r="BV10467" s="5" t="s">
        <v>640</v>
      </c>
      <c r="BW10467" s="5" t="s">
        <v>16004</v>
      </c>
    </row>
    <row r="10468" spans="51:75" x14ac:dyDescent="0.3">
      <c r="AY10468" s="12" t="e">
        <f>VLOOKUP(C10468,#REF!, 2,FALSE)</f>
        <v>#REF!</v>
      </c>
      <c r="BM10468" s="5" t="s">
        <v>16005</v>
      </c>
      <c r="BN10468" s="5" t="s">
        <v>664</v>
      </c>
      <c r="BO10468" s="5" t="s">
        <v>16006</v>
      </c>
      <c r="BU10468" s="5" t="s">
        <v>16005</v>
      </c>
      <c r="BV10468" s="5" t="s">
        <v>664</v>
      </c>
      <c r="BW10468" s="5" t="s">
        <v>16006</v>
      </c>
    </row>
    <row r="10469" spans="51:75" x14ac:dyDescent="0.3">
      <c r="AY10469" s="12" t="e">
        <f>VLOOKUP(C10469,#REF!, 2,FALSE)</f>
        <v>#REF!</v>
      </c>
      <c r="BM10469" s="5" t="s">
        <v>16007</v>
      </c>
      <c r="BN10469" s="5" t="s">
        <v>781</v>
      </c>
      <c r="BO10469" s="5" t="s">
        <v>16008</v>
      </c>
      <c r="BU10469" s="5" t="s">
        <v>16007</v>
      </c>
      <c r="BV10469" s="5" t="s">
        <v>781</v>
      </c>
      <c r="BW10469" s="5" t="s">
        <v>16008</v>
      </c>
    </row>
    <row r="10470" spans="51:75" x14ac:dyDescent="0.3">
      <c r="AY10470" s="12" t="e">
        <f>VLOOKUP(C10470,#REF!, 2,FALSE)</f>
        <v>#REF!</v>
      </c>
      <c r="BM10470" s="5" t="s">
        <v>16009</v>
      </c>
      <c r="BN10470" s="5" t="s">
        <v>1016</v>
      </c>
      <c r="BO10470" s="5" t="s">
        <v>5984</v>
      </c>
      <c r="BU10470" s="5" t="s">
        <v>16009</v>
      </c>
      <c r="BV10470" s="5" t="s">
        <v>1016</v>
      </c>
      <c r="BW10470" s="5" t="s">
        <v>5984</v>
      </c>
    </row>
    <row r="10471" spans="51:75" x14ac:dyDescent="0.3">
      <c r="AY10471" s="12" t="e">
        <f>VLOOKUP(C10471,#REF!, 2,FALSE)</f>
        <v>#REF!</v>
      </c>
      <c r="BM10471" s="5" t="s">
        <v>16010</v>
      </c>
      <c r="BN10471" s="5" t="s">
        <v>2982</v>
      </c>
      <c r="BO10471" s="5" t="s">
        <v>16011</v>
      </c>
      <c r="BU10471" s="5" t="s">
        <v>16010</v>
      </c>
      <c r="BV10471" s="5" t="s">
        <v>2982</v>
      </c>
      <c r="BW10471" s="5" t="s">
        <v>16011</v>
      </c>
    </row>
    <row r="10472" spans="51:75" x14ac:dyDescent="0.3">
      <c r="AY10472" s="12" t="e">
        <f>VLOOKUP(C10472,#REF!, 2,FALSE)</f>
        <v>#REF!</v>
      </c>
      <c r="BM10472" s="5" t="s">
        <v>16012</v>
      </c>
      <c r="BN10472" s="5" t="s">
        <v>616</v>
      </c>
      <c r="BO10472" s="5" t="s">
        <v>15312</v>
      </c>
      <c r="BU10472" s="5" t="s">
        <v>16012</v>
      </c>
      <c r="BV10472" s="5" t="s">
        <v>616</v>
      </c>
      <c r="BW10472" s="5" t="s">
        <v>15312</v>
      </c>
    </row>
    <row r="10473" spans="51:75" x14ac:dyDescent="0.3">
      <c r="AY10473" s="12" t="e">
        <f>VLOOKUP(C10473,#REF!, 2,FALSE)</f>
        <v>#REF!</v>
      </c>
      <c r="BM10473" s="5" t="s">
        <v>16013</v>
      </c>
      <c r="BN10473" s="5" t="s">
        <v>17000</v>
      </c>
      <c r="BO10473" s="5" t="s">
        <v>4734</v>
      </c>
      <c r="BU10473" s="5" t="s">
        <v>16013</v>
      </c>
      <c r="BV10473" s="5" t="s">
        <v>17000</v>
      </c>
      <c r="BW10473" s="5" t="s">
        <v>4734</v>
      </c>
    </row>
    <row r="10474" spans="51:75" x14ac:dyDescent="0.3">
      <c r="AY10474" s="12" t="e">
        <f>VLOOKUP(C10474,#REF!, 2,FALSE)</f>
        <v>#REF!</v>
      </c>
      <c r="BM10474" s="5" t="s">
        <v>16014</v>
      </c>
      <c r="BN10474" s="5" t="s">
        <v>17000</v>
      </c>
      <c r="BO10474" s="5" t="s">
        <v>15570</v>
      </c>
      <c r="BU10474" s="5" t="s">
        <v>16014</v>
      </c>
      <c r="BV10474" s="5" t="s">
        <v>17000</v>
      </c>
      <c r="BW10474" s="5" t="s">
        <v>15570</v>
      </c>
    </row>
    <row r="10475" spans="51:75" x14ac:dyDescent="0.3">
      <c r="AY10475" s="12" t="e">
        <f>VLOOKUP(C10475,#REF!, 2,FALSE)</f>
        <v>#REF!</v>
      </c>
      <c r="BM10475" s="5" t="s">
        <v>16015</v>
      </c>
      <c r="BN10475" s="5" t="s">
        <v>739</v>
      </c>
      <c r="BO10475" s="5" t="s">
        <v>3731</v>
      </c>
      <c r="BU10475" s="5" t="s">
        <v>16015</v>
      </c>
      <c r="BV10475" s="5" t="s">
        <v>739</v>
      </c>
      <c r="BW10475" s="5" t="s">
        <v>3731</v>
      </c>
    </row>
    <row r="10476" spans="51:75" x14ac:dyDescent="0.3">
      <c r="AY10476" s="12" t="e">
        <f>VLOOKUP(C10476,#REF!, 2,FALSE)</f>
        <v>#REF!</v>
      </c>
      <c r="BM10476" s="5" t="s">
        <v>16016</v>
      </c>
      <c r="BN10476" s="5" t="s">
        <v>2986</v>
      </c>
      <c r="BO10476" s="5" t="s">
        <v>2986</v>
      </c>
      <c r="BU10476" s="5" t="s">
        <v>16016</v>
      </c>
      <c r="BV10476" s="5" t="s">
        <v>2986</v>
      </c>
      <c r="BW10476" s="5" t="s">
        <v>2986</v>
      </c>
    </row>
    <row r="10477" spans="51:75" x14ac:dyDescent="0.3">
      <c r="AY10477" s="12" t="e">
        <f>VLOOKUP(C10477,#REF!, 2,FALSE)</f>
        <v>#REF!</v>
      </c>
      <c r="BM10477" s="5" t="s">
        <v>16017</v>
      </c>
      <c r="BN10477" s="5" t="s">
        <v>2986</v>
      </c>
      <c r="BO10477" s="5" t="s">
        <v>2986</v>
      </c>
      <c r="BU10477" s="5" t="s">
        <v>16017</v>
      </c>
      <c r="BV10477" s="5" t="s">
        <v>2986</v>
      </c>
      <c r="BW10477" s="5" t="s">
        <v>2986</v>
      </c>
    </row>
    <row r="10478" spans="51:75" x14ac:dyDescent="0.3">
      <c r="AY10478" s="12" t="e">
        <f>VLOOKUP(C10478,#REF!, 2,FALSE)</f>
        <v>#REF!</v>
      </c>
      <c r="BM10478" s="5" t="s">
        <v>16018</v>
      </c>
      <c r="BN10478" s="5" t="s">
        <v>2986</v>
      </c>
      <c r="BO10478" s="5" t="s">
        <v>2986</v>
      </c>
      <c r="BU10478" s="5" t="s">
        <v>16018</v>
      </c>
      <c r="BV10478" s="5" t="s">
        <v>2986</v>
      </c>
      <c r="BW10478" s="5" t="s">
        <v>2986</v>
      </c>
    </row>
    <row r="10479" spans="51:75" x14ac:dyDescent="0.3">
      <c r="AY10479" s="12" t="e">
        <f>VLOOKUP(C10479,#REF!, 2,FALSE)</f>
        <v>#REF!</v>
      </c>
      <c r="BM10479" s="5" t="s">
        <v>16019</v>
      </c>
      <c r="BN10479" s="5" t="s">
        <v>3050</v>
      </c>
      <c r="BO10479" s="5" t="s">
        <v>16020</v>
      </c>
      <c r="BU10479" s="5" t="s">
        <v>16019</v>
      </c>
      <c r="BV10479" s="5" t="s">
        <v>3050</v>
      </c>
      <c r="BW10479" s="5" t="s">
        <v>16020</v>
      </c>
    </row>
    <row r="10480" spans="51:75" x14ac:dyDescent="0.3">
      <c r="AY10480" s="12" t="e">
        <f>VLOOKUP(C10480,#REF!, 2,FALSE)</f>
        <v>#REF!</v>
      </c>
      <c r="BM10480" s="5" t="s">
        <v>16021</v>
      </c>
      <c r="BN10480" s="5" t="s">
        <v>2986</v>
      </c>
      <c r="BO10480" s="5" t="s">
        <v>2986</v>
      </c>
      <c r="BU10480" s="5" t="s">
        <v>16021</v>
      </c>
      <c r="BV10480" s="5" t="s">
        <v>2986</v>
      </c>
      <c r="BW10480" s="5" t="s">
        <v>2986</v>
      </c>
    </row>
    <row r="10481" spans="51:75" x14ac:dyDescent="0.3">
      <c r="AY10481" s="12" t="e">
        <f>VLOOKUP(C10481,#REF!, 2,FALSE)</f>
        <v>#REF!</v>
      </c>
      <c r="BM10481" s="5" t="s">
        <v>16022</v>
      </c>
      <c r="BN10481" s="5" t="s">
        <v>2986</v>
      </c>
      <c r="BO10481" s="5" t="s">
        <v>16023</v>
      </c>
      <c r="BU10481" s="5" t="s">
        <v>16022</v>
      </c>
      <c r="BV10481" s="5" t="s">
        <v>2986</v>
      </c>
      <c r="BW10481" s="5" t="s">
        <v>16023</v>
      </c>
    </row>
    <row r="10482" spans="51:75" x14ac:dyDescent="0.3">
      <c r="AY10482" s="12" t="e">
        <f>VLOOKUP(C10482,#REF!, 2,FALSE)</f>
        <v>#REF!</v>
      </c>
      <c r="BM10482" s="5" t="s">
        <v>16024</v>
      </c>
      <c r="BN10482" s="5" t="s">
        <v>2986</v>
      </c>
      <c r="BO10482" s="5" t="s">
        <v>2986</v>
      </c>
      <c r="BU10482" s="5" t="s">
        <v>16024</v>
      </c>
      <c r="BV10482" s="5" t="s">
        <v>2986</v>
      </c>
      <c r="BW10482" s="5" t="s">
        <v>2986</v>
      </c>
    </row>
    <row r="10483" spans="51:75" x14ac:dyDescent="0.3">
      <c r="AY10483" s="12" t="e">
        <f>VLOOKUP(C10483,#REF!, 2,FALSE)</f>
        <v>#REF!</v>
      </c>
      <c r="BM10483" s="5" t="s">
        <v>16025</v>
      </c>
      <c r="BN10483" s="5" t="s">
        <v>672</v>
      </c>
      <c r="BO10483" s="5" t="s">
        <v>3356</v>
      </c>
      <c r="BU10483" s="5" t="s">
        <v>16025</v>
      </c>
      <c r="BV10483" s="5" t="s">
        <v>672</v>
      </c>
      <c r="BW10483" s="5" t="s">
        <v>3356</v>
      </c>
    </row>
    <row r="10484" spans="51:75" x14ac:dyDescent="0.3">
      <c r="AY10484" s="12" t="e">
        <f>VLOOKUP(C10484,#REF!, 2,FALSE)</f>
        <v>#REF!</v>
      </c>
      <c r="BM10484" s="5" t="s">
        <v>16026</v>
      </c>
      <c r="BN10484" s="5" t="s">
        <v>666</v>
      </c>
      <c r="BO10484" s="5" t="s">
        <v>12520</v>
      </c>
      <c r="BU10484" s="5" t="s">
        <v>16026</v>
      </c>
      <c r="BV10484" s="5" t="s">
        <v>666</v>
      </c>
      <c r="BW10484" s="5" t="s">
        <v>12520</v>
      </c>
    </row>
    <row r="10485" spans="51:75" x14ac:dyDescent="0.3">
      <c r="AY10485" s="12" t="e">
        <f>VLOOKUP(C10485,#REF!, 2,FALSE)</f>
        <v>#REF!</v>
      </c>
      <c r="BM10485" s="5" t="s">
        <v>16027</v>
      </c>
      <c r="BN10485" s="5" t="s">
        <v>661</v>
      </c>
      <c r="BO10485" s="5" t="s">
        <v>8824</v>
      </c>
      <c r="BU10485" s="5" t="s">
        <v>16027</v>
      </c>
      <c r="BV10485" s="5" t="s">
        <v>661</v>
      </c>
      <c r="BW10485" s="5" t="s">
        <v>8824</v>
      </c>
    </row>
    <row r="10486" spans="51:75" x14ac:dyDescent="0.3">
      <c r="AY10486" s="12" t="e">
        <f>VLOOKUP(C10486,#REF!, 2,FALSE)</f>
        <v>#REF!</v>
      </c>
      <c r="BM10486" s="5" t="s">
        <v>16028</v>
      </c>
      <c r="BN10486" s="5" t="s">
        <v>17000</v>
      </c>
      <c r="BO10486" s="5" t="s">
        <v>3946</v>
      </c>
      <c r="BU10486" s="5" t="s">
        <v>16028</v>
      </c>
      <c r="BV10486" s="5" t="s">
        <v>17000</v>
      </c>
      <c r="BW10486" s="5" t="s">
        <v>3946</v>
      </c>
    </row>
    <row r="10487" spans="51:75" x14ac:dyDescent="0.3">
      <c r="AY10487" s="12" t="e">
        <f>VLOOKUP(C10487,#REF!, 2,FALSE)</f>
        <v>#REF!</v>
      </c>
      <c r="BM10487" s="5" t="s">
        <v>16029</v>
      </c>
      <c r="BN10487" s="5" t="s">
        <v>17000</v>
      </c>
      <c r="BO10487" s="5" t="s">
        <v>1075</v>
      </c>
      <c r="BU10487" s="5" t="s">
        <v>16029</v>
      </c>
      <c r="BV10487" s="5" t="s">
        <v>17000</v>
      </c>
      <c r="BW10487" s="5" t="s">
        <v>1075</v>
      </c>
    </row>
    <row r="10488" spans="51:75" x14ac:dyDescent="0.3">
      <c r="AY10488" s="12" t="e">
        <f>VLOOKUP(C10488,#REF!, 2,FALSE)</f>
        <v>#REF!</v>
      </c>
      <c r="BM10488" s="5" t="s">
        <v>16030</v>
      </c>
      <c r="BN10488" s="5" t="s">
        <v>1016</v>
      </c>
      <c r="BO10488" s="5" t="s">
        <v>14927</v>
      </c>
      <c r="BU10488" s="5" t="s">
        <v>16030</v>
      </c>
      <c r="BV10488" s="5" t="s">
        <v>1016</v>
      </c>
      <c r="BW10488" s="5" t="s">
        <v>14927</v>
      </c>
    </row>
    <row r="10489" spans="51:75" x14ac:dyDescent="0.3">
      <c r="AY10489" s="12" t="e">
        <f>VLOOKUP(C10489,#REF!, 2,FALSE)</f>
        <v>#REF!</v>
      </c>
      <c r="BM10489" s="5" t="s">
        <v>67</v>
      </c>
      <c r="BN10489" s="5" t="s">
        <v>17000</v>
      </c>
      <c r="BO10489" s="5" t="s">
        <v>8095</v>
      </c>
      <c r="BU10489" s="5" t="s">
        <v>67</v>
      </c>
      <c r="BV10489" s="5" t="s">
        <v>17000</v>
      </c>
      <c r="BW10489" s="5" t="s">
        <v>8095</v>
      </c>
    </row>
    <row r="10490" spans="51:75" x14ac:dyDescent="0.3">
      <c r="AY10490" s="12" t="e">
        <f>VLOOKUP(C10490,#REF!, 2,FALSE)</f>
        <v>#REF!</v>
      </c>
      <c r="BM10490" s="5" t="s">
        <v>16031</v>
      </c>
      <c r="BN10490" s="5" t="s">
        <v>669</v>
      </c>
      <c r="BO10490" s="5" t="s">
        <v>16032</v>
      </c>
      <c r="BU10490" s="5" t="s">
        <v>16031</v>
      </c>
      <c r="BV10490" s="5" t="s">
        <v>669</v>
      </c>
      <c r="BW10490" s="5" t="s">
        <v>16032</v>
      </c>
    </row>
    <row r="10491" spans="51:75" x14ac:dyDescent="0.3">
      <c r="AY10491" s="12" t="e">
        <f>VLOOKUP(C10491,#REF!, 2,FALSE)</f>
        <v>#REF!</v>
      </c>
      <c r="BM10491" s="5" t="s">
        <v>16033</v>
      </c>
      <c r="BN10491" s="5" t="s">
        <v>17000</v>
      </c>
      <c r="BO10491" s="5" t="s">
        <v>8608</v>
      </c>
      <c r="BU10491" s="5" t="s">
        <v>16033</v>
      </c>
      <c r="BV10491" s="5" t="s">
        <v>17000</v>
      </c>
      <c r="BW10491" s="5" t="s">
        <v>8608</v>
      </c>
    </row>
    <row r="10492" spans="51:75" x14ac:dyDescent="0.3">
      <c r="AY10492" s="12" t="e">
        <f>VLOOKUP(C10492,#REF!, 2,FALSE)</f>
        <v>#REF!</v>
      </c>
      <c r="BM10492" s="5" t="s">
        <v>2767</v>
      </c>
      <c r="BN10492" s="5" t="s">
        <v>3007</v>
      </c>
      <c r="BO10492" s="5" t="s">
        <v>10661</v>
      </c>
      <c r="BU10492" s="5" t="s">
        <v>2767</v>
      </c>
      <c r="BV10492" s="5" t="s">
        <v>3007</v>
      </c>
      <c r="BW10492" s="5" t="s">
        <v>10661</v>
      </c>
    </row>
    <row r="10493" spans="51:75" x14ac:dyDescent="0.3">
      <c r="AY10493" s="12" t="e">
        <f>VLOOKUP(C10493,#REF!, 2,FALSE)</f>
        <v>#REF!</v>
      </c>
      <c r="BM10493" s="5" t="s">
        <v>16034</v>
      </c>
      <c r="BN10493" s="5" t="s">
        <v>3007</v>
      </c>
      <c r="BO10493" s="5" t="s">
        <v>4789</v>
      </c>
      <c r="BU10493" s="5" t="s">
        <v>16034</v>
      </c>
      <c r="BV10493" s="5" t="s">
        <v>3007</v>
      </c>
      <c r="BW10493" s="5" t="s">
        <v>4789</v>
      </c>
    </row>
    <row r="10494" spans="51:75" x14ac:dyDescent="0.3">
      <c r="AY10494" s="12" t="e">
        <f>VLOOKUP(C10494,#REF!, 2,FALSE)</f>
        <v>#REF!</v>
      </c>
      <c r="BM10494" s="5" t="s">
        <v>16035</v>
      </c>
      <c r="BN10494" s="5" t="s">
        <v>17000</v>
      </c>
      <c r="BO10494" s="5" t="s">
        <v>3175</v>
      </c>
      <c r="BU10494" s="5" t="s">
        <v>16035</v>
      </c>
      <c r="BV10494" s="5" t="s">
        <v>17000</v>
      </c>
      <c r="BW10494" s="5" t="s">
        <v>3175</v>
      </c>
    </row>
    <row r="10495" spans="51:75" x14ac:dyDescent="0.3">
      <c r="AY10495" s="12" t="e">
        <f>VLOOKUP(C10495,#REF!, 2,FALSE)</f>
        <v>#REF!</v>
      </c>
      <c r="BM10495" s="5" t="s">
        <v>16036</v>
      </c>
      <c r="BN10495" s="5" t="s">
        <v>17000</v>
      </c>
      <c r="BO10495" s="5" t="s">
        <v>6308</v>
      </c>
      <c r="BU10495" s="5" t="s">
        <v>16036</v>
      </c>
      <c r="BV10495" s="5" t="s">
        <v>17000</v>
      </c>
      <c r="BW10495" s="5" t="s">
        <v>6308</v>
      </c>
    </row>
    <row r="10496" spans="51:75" x14ac:dyDescent="0.3">
      <c r="AY10496" s="12" t="e">
        <f>VLOOKUP(C10496,#REF!, 2,FALSE)</f>
        <v>#REF!</v>
      </c>
      <c r="BM10496" s="5" t="s">
        <v>2769</v>
      </c>
      <c r="BN10496" s="5" t="s">
        <v>17000</v>
      </c>
      <c r="BO10496" s="5" t="s">
        <v>12590</v>
      </c>
      <c r="BU10496" s="5" t="s">
        <v>2769</v>
      </c>
      <c r="BV10496" s="5" t="s">
        <v>17000</v>
      </c>
      <c r="BW10496" s="5" t="s">
        <v>12590</v>
      </c>
    </row>
    <row r="10497" spans="51:75" x14ac:dyDescent="0.3">
      <c r="AY10497" s="12" t="e">
        <f>VLOOKUP(C10497,#REF!, 2,FALSE)</f>
        <v>#REF!</v>
      </c>
      <c r="BM10497" s="5" t="s">
        <v>16037</v>
      </c>
      <c r="BN10497" s="5" t="s">
        <v>17000</v>
      </c>
      <c r="BO10497" s="5" t="s">
        <v>16038</v>
      </c>
      <c r="BU10497" s="5" t="s">
        <v>16037</v>
      </c>
      <c r="BV10497" s="5" t="s">
        <v>17000</v>
      </c>
      <c r="BW10497" s="5" t="s">
        <v>16038</v>
      </c>
    </row>
    <row r="10498" spans="51:75" x14ac:dyDescent="0.3">
      <c r="AY10498" s="12" t="e">
        <f>VLOOKUP(C10498,#REF!, 2,FALSE)</f>
        <v>#REF!</v>
      </c>
      <c r="BM10498" s="5" t="s">
        <v>16039</v>
      </c>
      <c r="BN10498" s="5" t="s">
        <v>17000</v>
      </c>
      <c r="BO10498" s="5" t="s">
        <v>12641</v>
      </c>
      <c r="BU10498" s="5" t="s">
        <v>16039</v>
      </c>
      <c r="BV10498" s="5" t="s">
        <v>17000</v>
      </c>
      <c r="BW10498" s="5" t="s">
        <v>12641</v>
      </c>
    </row>
    <row r="10499" spans="51:75" x14ac:dyDescent="0.3">
      <c r="AY10499" s="12" t="e">
        <f>VLOOKUP(C10499,#REF!, 2,FALSE)</f>
        <v>#REF!</v>
      </c>
      <c r="BM10499" s="5" t="s">
        <v>16040</v>
      </c>
      <c r="BN10499" s="5" t="s">
        <v>618</v>
      </c>
      <c r="BO10499" s="5" t="s">
        <v>14024</v>
      </c>
      <c r="BU10499" s="5" t="s">
        <v>16040</v>
      </c>
      <c r="BV10499" s="5" t="s">
        <v>618</v>
      </c>
      <c r="BW10499" s="5" t="s">
        <v>14024</v>
      </c>
    </row>
    <row r="10500" spans="51:75" x14ac:dyDescent="0.3">
      <c r="AY10500" s="12" t="e">
        <f>VLOOKUP(C10500,#REF!, 2,FALSE)</f>
        <v>#REF!</v>
      </c>
      <c r="BM10500" s="5" t="s">
        <v>16041</v>
      </c>
      <c r="BN10500" s="5" t="s">
        <v>17000</v>
      </c>
      <c r="BO10500" s="5" t="s">
        <v>9282</v>
      </c>
      <c r="BU10500" s="5" t="s">
        <v>16041</v>
      </c>
      <c r="BV10500" s="5" t="s">
        <v>17000</v>
      </c>
      <c r="BW10500" s="5" t="s">
        <v>9282</v>
      </c>
    </row>
    <row r="10501" spans="51:75" x14ac:dyDescent="0.3">
      <c r="AY10501" s="12" t="e">
        <f>VLOOKUP(C10501,#REF!, 2,FALSE)</f>
        <v>#REF!</v>
      </c>
      <c r="BM10501" s="5" t="s">
        <v>16042</v>
      </c>
      <c r="BN10501" s="5" t="s">
        <v>17000</v>
      </c>
      <c r="BO10501" s="5" t="s">
        <v>4055</v>
      </c>
      <c r="BU10501" s="5" t="s">
        <v>16042</v>
      </c>
      <c r="BV10501" s="5" t="s">
        <v>17000</v>
      </c>
      <c r="BW10501" s="5" t="s">
        <v>4055</v>
      </c>
    </row>
    <row r="10502" spans="51:75" x14ac:dyDescent="0.3">
      <c r="AY10502" s="12" t="e">
        <f>VLOOKUP(C10502,#REF!, 2,FALSE)</f>
        <v>#REF!</v>
      </c>
      <c r="BM10502" s="5" t="s">
        <v>16043</v>
      </c>
      <c r="BN10502" s="5" t="s">
        <v>17000</v>
      </c>
      <c r="BO10502" s="5" t="s">
        <v>9692</v>
      </c>
      <c r="BU10502" s="5" t="s">
        <v>16043</v>
      </c>
      <c r="BV10502" s="5" t="s">
        <v>17000</v>
      </c>
      <c r="BW10502" s="5" t="s">
        <v>9692</v>
      </c>
    </row>
    <row r="10503" spans="51:75" x14ac:dyDescent="0.3">
      <c r="AY10503" s="12" t="e">
        <f>VLOOKUP(C10503,#REF!, 2,FALSE)</f>
        <v>#REF!</v>
      </c>
      <c r="BM10503" s="5" t="s">
        <v>2770</v>
      </c>
      <c r="BN10503" s="5" t="s">
        <v>2986</v>
      </c>
      <c r="BO10503" s="5" t="s">
        <v>9184</v>
      </c>
      <c r="BU10503" s="5" t="s">
        <v>2770</v>
      </c>
      <c r="BV10503" s="5" t="s">
        <v>2986</v>
      </c>
      <c r="BW10503" s="5" t="s">
        <v>9184</v>
      </c>
    </row>
    <row r="10504" spans="51:75" x14ac:dyDescent="0.3">
      <c r="AY10504" s="12" t="e">
        <f>VLOOKUP(C10504,#REF!, 2,FALSE)</f>
        <v>#REF!</v>
      </c>
      <c r="BM10504" s="5" t="s">
        <v>16044</v>
      </c>
      <c r="BN10504" s="5" t="s">
        <v>3007</v>
      </c>
      <c r="BO10504" s="5" t="s">
        <v>1741</v>
      </c>
      <c r="BU10504" s="5" t="s">
        <v>16044</v>
      </c>
      <c r="BV10504" s="5" t="s">
        <v>3007</v>
      </c>
      <c r="BW10504" s="5" t="s">
        <v>1741</v>
      </c>
    </row>
    <row r="10505" spans="51:75" x14ac:dyDescent="0.3">
      <c r="AY10505" s="12" t="e">
        <f>VLOOKUP(C10505,#REF!, 2,FALSE)</f>
        <v>#REF!</v>
      </c>
      <c r="BM10505" s="5" t="s">
        <v>2771</v>
      </c>
      <c r="BN10505" s="5" t="s">
        <v>774</v>
      </c>
      <c r="BO10505" s="5" t="s">
        <v>16045</v>
      </c>
      <c r="BU10505" s="5" t="s">
        <v>2771</v>
      </c>
      <c r="BV10505" s="5" t="s">
        <v>774</v>
      </c>
      <c r="BW10505" s="5" t="s">
        <v>16045</v>
      </c>
    </row>
    <row r="10506" spans="51:75" x14ac:dyDescent="0.3">
      <c r="AY10506" s="12" t="e">
        <f>VLOOKUP(C10506,#REF!, 2,FALSE)</f>
        <v>#REF!</v>
      </c>
      <c r="BM10506" s="5" t="s">
        <v>16046</v>
      </c>
      <c r="BN10506" s="5" t="s">
        <v>940</v>
      </c>
      <c r="BO10506" s="5" t="s">
        <v>10319</v>
      </c>
      <c r="BU10506" s="5" t="s">
        <v>16046</v>
      </c>
      <c r="BV10506" s="5" t="s">
        <v>940</v>
      </c>
      <c r="BW10506" s="5" t="s">
        <v>10319</v>
      </c>
    </row>
    <row r="10507" spans="51:75" x14ac:dyDescent="0.3">
      <c r="AY10507" s="12" t="e">
        <f>VLOOKUP(C10507,#REF!, 2,FALSE)</f>
        <v>#REF!</v>
      </c>
      <c r="BM10507" s="5" t="s">
        <v>16047</v>
      </c>
      <c r="BN10507" s="5" t="s">
        <v>703</v>
      </c>
      <c r="BO10507" s="5" t="s">
        <v>1401</v>
      </c>
      <c r="BU10507" s="5" t="s">
        <v>16047</v>
      </c>
      <c r="BV10507" s="5" t="s">
        <v>703</v>
      </c>
      <c r="BW10507" s="5" t="s">
        <v>1401</v>
      </c>
    </row>
    <row r="10508" spans="51:75" x14ac:dyDescent="0.3">
      <c r="AY10508" s="12" t="e">
        <f>VLOOKUP(C10508,#REF!, 2,FALSE)</f>
        <v>#REF!</v>
      </c>
      <c r="BM10508" s="5" t="s">
        <v>2772</v>
      </c>
      <c r="BN10508" s="5" t="s">
        <v>786</v>
      </c>
      <c r="BO10508" s="5" t="s">
        <v>16048</v>
      </c>
      <c r="BU10508" s="5" t="s">
        <v>2772</v>
      </c>
      <c r="BV10508" s="5" t="s">
        <v>786</v>
      </c>
      <c r="BW10508" s="5" t="s">
        <v>16048</v>
      </c>
    </row>
    <row r="10509" spans="51:75" x14ac:dyDescent="0.3">
      <c r="AY10509" s="12" t="e">
        <f>VLOOKUP(C10509,#REF!, 2,FALSE)</f>
        <v>#REF!</v>
      </c>
      <c r="BM10509" s="5" t="s">
        <v>16049</v>
      </c>
      <c r="BN10509" s="5" t="s">
        <v>3010</v>
      </c>
      <c r="BO10509" s="5" t="s">
        <v>1067</v>
      </c>
      <c r="BU10509" s="5" t="s">
        <v>16049</v>
      </c>
      <c r="BV10509" s="5" t="s">
        <v>3010</v>
      </c>
      <c r="BW10509" s="5" t="s">
        <v>1067</v>
      </c>
    </row>
    <row r="10510" spans="51:75" x14ac:dyDescent="0.3">
      <c r="AY10510" s="12" t="e">
        <f>VLOOKUP(C10510,#REF!, 2,FALSE)</f>
        <v>#REF!</v>
      </c>
      <c r="BM10510" s="5" t="s">
        <v>16050</v>
      </c>
      <c r="BN10510" s="5" t="s">
        <v>17000</v>
      </c>
      <c r="BO10510" s="5" t="s">
        <v>1911</v>
      </c>
      <c r="BU10510" s="5" t="s">
        <v>16050</v>
      </c>
      <c r="BV10510" s="5" t="s">
        <v>17000</v>
      </c>
      <c r="BW10510" s="5" t="s">
        <v>1911</v>
      </c>
    </row>
    <row r="10511" spans="51:75" x14ac:dyDescent="0.3">
      <c r="AY10511" s="12" t="e">
        <f>VLOOKUP(C10511,#REF!, 2,FALSE)</f>
        <v>#REF!</v>
      </c>
      <c r="BM10511" s="5" t="s">
        <v>16051</v>
      </c>
      <c r="BN10511" s="5" t="s">
        <v>734</v>
      </c>
      <c r="BO10511" s="5" t="s">
        <v>9317</v>
      </c>
      <c r="BU10511" s="5" t="s">
        <v>16051</v>
      </c>
      <c r="BV10511" s="5" t="s">
        <v>734</v>
      </c>
      <c r="BW10511" s="5" t="s">
        <v>9317</v>
      </c>
    </row>
    <row r="10512" spans="51:75" x14ac:dyDescent="0.3">
      <c r="AY10512" s="12" t="e">
        <f>VLOOKUP(C10512,#REF!, 2,FALSE)</f>
        <v>#REF!</v>
      </c>
      <c r="BM10512" s="5" t="s">
        <v>16052</v>
      </c>
      <c r="BN10512" s="5" t="s">
        <v>2986</v>
      </c>
      <c r="BO10512" s="5" t="s">
        <v>2986</v>
      </c>
      <c r="BU10512" s="5" t="s">
        <v>16052</v>
      </c>
      <c r="BV10512" s="5" t="s">
        <v>2986</v>
      </c>
      <c r="BW10512" s="5" t="s">
        <v>2986</v>
      </c>
    </row>
    <row r="10513" spans="51:75" x14ac:dyDescent="0.3">
      <c r="AY10513" s="12" t="e">
        <f>VLOOKUP(C10513,#REF!, 2,FALSE)</f>
        <v>#REF!</v>
      </c>
      <c r="BM10513" s="5" t="s">
        <v>16053</v>
      </c>
      <c r="BN10513" s="5" t="s">
        <v>2986</v>
      </c>
      <c r="BO10513" s="5" t="s">
        <v>2986</v>
      </c>
      <c r="BU10513" s="5" t="s">
        <v>16053</v>
      </c>
      <c r="BV10513" s="5" t="s">
        <v>2986</v>
      </c>
      <c r="BW10513" s="5" t="s">
        <v>2986</v>
      </c>
    </row>
    <row r="10514" spans="51:75" x14ac:dyDescent="0.3">
      <c r="AY10514" s="12" t="e">
        <f>VLOOKUP(C10514,#REF!, 2,FALSE)</f>
        <v>#REF!</v>
      </c>
      <c r="BM10514" s="5" t="s">
        <v>16054</v>
      </c>
      <c r="BN10514" s="5" t="s">
        <v>2986</v>
      </c>
      <c r="BO10514" s="5" t="s">
        <v>2986</v>
      </c>
      <c r="BU10514" s="5" t="s">
        <v>16054</v>
      </c>
      <c r="BV10514" s="5" t="s">
        <v>2986</v>
      </c>
      <c r="BW10514" s="5" t="s">
        <v>2986</v>
      </c>
    </row>
    <row r="10515" spans="51:75" x14ac:dyDescent="0.3">
      <c r="AY10515" s="12" t="e">
        <f>VLOOKUP(C10515,#REF!, 2,FALSE)</f>
        <v>#REF!</v>
      </c>
      <c r="BM10515" s="5" t="s">
        <v>16055</v>
      </c>
      <c r="BN10515" s="5" t="s">
        <v>2986</v>
      </c>
      <c r="BO10515" s="5" t="s">
        <v>2986</v>
      </c>
      <c r="BU10515" s="5" t="s">
        <v>16055</v>
      </c>
      <c r="BV10515" s="5" t="s">
        <v>2986</v>
      </c>
      <c r="BW10515" s="5" t="s">
        <v>2986</v>
      </c>
    </row>
    <row r="10516" spans="51:75" x14ac:dyDescent="0.3">
      <c r="AY10516" s="12" t="e">
        <f>VLOOKUP(C10516,#REF!, 2,FALSE)</f>
        <v>#REF!</v>
      </c>
      <c r="BM10516" s="5" t="s">
        <v>16056</v>
      </c>
      <c r="BN10516" s="5" t="s">
        <v>17000</v>
      </c>
      <c r="BO10516" s="5" t="s">
        <v>2066</v>
      </c>
      <c r="BU10516" s="5" t="s">
        <v>16056</v>
      </c>
      <c r="BV10516" s="5" t="s">
        <v>17000</v>
      </c>
      <c r="BW10516" s="5" t="s">
        <v>2066</v>
      </c>
    </row>
    <row r="10517" spans="51:75" x14ac:dyDescent="0.3">
      <c r="AY10517" s="12" t="e">
        <f>VLOOKUP(C10517,#REF!, 2,FALSE)</f>
        <v>#REF!</v>
      </c>
      <c r="BM10517" s="5" t="s">
        <v>16057</v>
      </c>
      <c r="BN10517" s="5" t="s">
        <v>844</v>
      </c>
      <c r="BO10517" s="5" t="s">
        <v>715</v>
      </c>
      <c r="BU10517" s="5" t="s">
        <v>16057</v>
      </c>
      <c r="BV10517" s="5" t="s">
        <v>844</v>
      </c>
      <c r="BW10517" s="5" t="s">
        <v>715</v>
      </c>
    </row>
    <row r="10518" spans="51:75" x14ac:dyDescent="0.3">
      <c r="AY10518" s="12" t="e">
        <f>VLOOKUP(C10518,#REF!, 2,FALSE)</f>
        <v>#REF!</v>
      </c>
      <c r="BM10518" s="5" t="s">
        <v>16058</v>
      </c>
      <c r="BN10518" s="5" t="s">
        <v>17000</v>
      </c>
      <c r="BO10518" s="5" t="s">
        <v>1510</v>
      </c>
      <c r="BU10518" s="5" t="s">
        <v>16058</v>
      </c>
      <c r="BV10518" s="5" t="s">
        <v>17000</v>
      </c>
      <c r="BW10518" s="5" t="s">
        <v>1510</v>
      </c>
    </row>
    <row r="10519" spans="51:75" x14ac:dyDescent="0.3">
      <c r="AY10519" s="12" t="e">
        <f>VLOOKUP(C10519,#REF!, 2,FALSE)</f>
        <v>#REF!</v>
      </c>
      <c r="BM10519" s="5" t="s">
        <v>2774</v>
      </c>
      <c r="BN10519" s="5" t="s">
        <v>17000</v>
      </c>
      <c r="BO10519" s="5" t="s">
        <v>2376</v>
      </c>
      <c r="BU10519" s="5" t="s">
        <v>2774</v>
      </c>
      <c r="BV10519" s="5" t="s">
        <v>17000</v>
      </c>
      <c r="BW10519" s="5" t="s">
        <v>2376</v>
      </c>
    </row>
    <row r="10520" spans="51:75" x14ac:dyDescent="0.3">
      <c r="AY10520" s="12" t="e">
        <f>VLOOKUP(C10520,#REF!, 2,FALSE)</f>
        <v>#REF!</v>
      </c>
      <c r="BM10520" s="5" t="s">
        <v>16059</v>
      </c>
      <c r="BN10520" s="5" t="s">
        <v>17000</v>
      </c>
      <c r="BO10520" s="5" t="s">
        <v>3848</v>
      </c>
      <c r="BU10520" s="5" t="s">
        <v>16059</v>
      </c>
      <c r="BV10520" s="5" t="s">
        <v>17000</v>
      </c>
      <c r="BW10520" s="5" t="s">
        <v>3848</v>
      </c>
    </row>
    <row r="10521" spans="51:75" x14ac:dyDescent="0.3">
      <c r="AY10521" s="12" t="e">
        <f>VLOOKUP(C10521,#REF!, 2,FALSE)</f>
        <v>#REF!</v>
      </c>
      <c r="BM10521" s="5" t="s">
        <v>16060</v>
      </c>
      <c r="BN10521" s="5" t="s">
        <v>3010</v>
      </c>
      <c r="BO10521" s="5" t="s">
        <v>1050</v>
      </c>
      <c r="BU10521" s="5" t="s">
        <v>16060</v>
      </c>
      <c r="BV10521" s="5" t="s">
        <v>3010</v>
      </c>
      <c r="BW10521" s="5" t="s">
        <v>1050</v>
      </c>
    </row>
    <row r="10522" spans="51:75" x14ac:dyDescent="0.3">
      <c r="AY10522" s="12" t="e">
        <f>VLOOKUP(C10522,#REF!, 2,FALSE)</f>
        <v>#REF!</v>
      </c>
      <c r="BM10522" s="5" t="s">
        <v>2775</v>
      </c>
      <c r="BN10522" s="5" t="s">
        <v>17000</v>
      </c>
      <c r="BO10522" s="5" t="s">
        <v>1389</v>
      </c>
      <c r="BU10522" s="5" t="s">
        <v>2775</v>
      </c>
      <c r="BV10522" s="5" t="s">
        <v>17000</v>
      </c>
      <c r="BW10522" s="5" t="s">
        <v>1389</v>
      </c>
    </row>
    <row r="10523" spans="51:75" x14ac:dyDescent="0.3">
      <c r="AY10523" s="12" t="e">
        <f>VLOOKUP(C10523,#REF!, 2,FALSE)</f>
        <v>#REF!</v>
      </c>
      <c r="BM10523" s="5" t="s">
        <v>16061</v>
      </c>
      <c r="BN10523" s="5" t="s">
        <v>734</v>
      </c>
      <c r="BO10523" s="5" t="s">
        <v>16062</v>
      </c>
      <c r="BU10523" s="5" t="s">
        <v>16061</v>
      </c>
      <c r="BV10523" s="5" t="s">
        <v>734</v>
      </c>
      <c r="BW10523" s="5" t="s">
        <v>16062</v>
      </c>
    </row>
    <row r="10524" spans="51:75" x14ac:dyDescent="0.3">
      <c r="AY10524" s="12" t="e">
        <f>VLOOKUP(C10524,#REF!, 2,FALSE)</f>
        <v>#REF!</v>
      </c>
      <c r="BM10524" s="5" t="s">
        <v>16063</v>
      </c>
      <c r="BN10524" s="5" t="s">
        <v>790</v>
      </c>
      <c r="BO10524" s="5" t="s">
        <v>16064</v>
      </c>
      <c r="BU10524" s="5" t="s">
        <v>16063</v>
      </c>
      <c r="BV10524" s="5" t="s">
        <v>790</v>
      </c>
      <c r="BW10524" s="5" t="s">
        <v>16064</v>
      </c>
    </row>
    <row r="10525" spans="51:75" x14ac:dyDescent="0.3">
      <c r="AY10525" s="12" t="e">
        <f>VLOOKUP(C10525,#REF!, 2,FALSE)</f>
        <v>#REF!</v>
      </c>
      <c r="BM10525" s="5" t="s">
        <v>16065</v>
      </c>
      <c r="BN10525" s="5" t="s">
        <v>2986</v>
      </c>
      <c r="BO10525" s="5" t="s">
        <v>2986</v>
      </c>
      <c r="BU10525" s="5" t="s">
        <v>16065</v>
      </c>
      <c r="BV10525" s="5" t="s">
        <v>2986</v>
      </c>
      <c r="BW10525" s="5" t="s">
        <v>2986</v>
      </c>
    </row>
    <row r="10526" spans="51:75" x14ac:dyDescent="0.3">
      <c r="AY10526" s="12" t="e">
        <f>VLOOKUP(C10526,#REF!, 2,FALSE)</f>
        <v>#REF!</v>
      </c>
      <c r="BM10526" s="5" t="s">
        <v>16066</v>
      </c>
      <c r="BN10526" s="5" t="s">
        <v>929</v>
      </c>
      <c r="BO10526" s="5" t="s">
        <v>16067</v>
      </c>
      <c r="BU10526" s="5" t="s">
        <v>16066</v>
      </c>
      <c r="BV10526" s="5" t="s">
        <v>929</v>
      </c>
      <c r="BW10526" s="5" t="s">
        <v>16067</v>
      </c>
    </row>
    <row r="10527" spans="51:75" x14ac:dyDescent="0.3">
      <c r="AY10527" s="12" t="e">
        <f>VLOOKUP(C10527,#REF!, 2,FALSE)</f>
        <v>#REF!</v>
      </c>
      <c r="BM10527" s="5" t="s">
        <v>16068</v>
      </c>
      <c r="BN10527" s="5" t="s">
        <v>3007</v>
      </c>
      <c r="BO10527" s="5" t="s">
        <v>16069</v>
      </c>
      <c r="BU10527" s="5" t="s">
        <v>16068</v>
      </c>
      <c r="BV10527" s="5" t="s">
        <v>3007</v>
      </c>
      <c r="BW10527" s="5" t="s">
        <v>16069</v>
      </c>
    </row>
    <row r="10528" spans="51:75" x14ac:dyDescent="0.3">
      <c r="AY10528" s="12" t="e">
        <f>VLOOKUP(C10528,#REF!, 2,FALSE)</f>
        <v>#REF!</v>
      </c>
      <c r="BM10528" s="5" t="s">
        <v>16070</v>
      </c>
      <c r="BN10528" s="5" t="s">
        <v>3050</v>
      </c>
      <c r="BO10528" s="5" t="s">
        <v>16071</v>
      </c>
      <c r="BU10528" s="5" t="s">
        <v>16070</v>
      </c>
      <c r="BV10528" s="5" t="s">
        <v>3050</v>
      </c>
      <c r="BW10528" s="5" t="s">
        <v>16071</v>
      </c>
    </row>
    <row r="10529" spans="51:75" x14ac:dyDescent="0.3">
      <c r="AY10529" s="12" t="e">
        <f>VLOOKUP(C10529,#REF!, 2,FALSE)</f>
        <v>#REF!</v>
      </c>
      <c r="BM10529" s="5" t="s">
        <v>16072</v>
      </c>
      <c r="BN10529" s="5" t="s">
        <v>618</v>
      </c>
      <c r="BO10529" s="5" t="s">
        <v>16064</v>
      </c>
      <c r="BU10529" s="5" t="s">
        <v>16072</v>
      </c>
      <c r="BV10529" s="5" t="s">
        <v>618</v>
      </c>
      <c r="BW10529" s="5" t="s">
        <v>16064</v>
      </c>
    </row>
    <row r="10530" spans="51:75" x14ac:dyDescent="0.3">
      <c r="AY10530" s="12" t="e">
        <f>VLOOKUP(C10530,#REF!, 2,FALSE)</f>
        <v>#REF!</v>
      </c>
      <c r="BM10530" s="5" t="s">
        <v>16073</v>
      </c>
      <c r="BN10530" s="5" t="s">
        <v>619</v>
      </c>
      <c r="BO10530" s="5" t="s">
        <v>16074</v>
      </c>
      <c r="BU10530" s="5" t="s">
        <v>16073</v>
      </c>
      <c r="BV10530" s="5" t="s">
        <v>619</v>
      </c>
      <c r="BW10530" s="5" t="s">
        <v>16074</v>
      </c>
    </row>
    <row r="10531" spans="51:75" x14ac:dyDescent="0.3">
      <c r="AY10531" s="12" t="e">
        <f>VLOOKUP(C10531,#REF!, 2,FALSE)</f>
        <v>#REF!</v>
      </c>
      <c r="BM10531" s="5" t="s">
        <v>2776</v>
      </c>
      <c r="BN10531" s="5" t="s">
        <v>844</v>
      </c>
      <c r="BO10531" s="5" t="s">
        <v>16075</v>
      </c>
      <c r="BU10531" s="5" t="s">
        <v>2776</v>
      </c>
      <c r="BV10531" s="5" t="s">
        <v>844</v>
      </c>
      <c r="BW10531" s="5" t="s">
        <v>16075</v>
      </c>
    </row>
    <row r="10532" spans="51:75" x14ac:dyDescent="0.3">
      <c r="AY10532" s="12" t="e">
        <f>VLOOKUP(C10532,#REF!, 2,FALSE)</f>
        <v>#REF!</v>
      </c>
      <c r="BM10532" s="5" t="s">
        <v>16076</v>
      </c>
      <c r="BN10532" s="5" t="s">
        <v>2986</v>
      </c>
      <c r="BO10532" s="5" t="s">
        <v>2986</v>
      </c>
      <c r="BU10532" s="5" t="s">
        <v>16076</v>
      </c>
      <c r="BV10532" s="5" t="s">
        <v>2986</v>
      </c>
      <c r="BW10532" s="5" t="s">
        <v>2986</v>
      </c>
    </row>
    <row r="10533" spans="51:75" x14ac:dyDescent="0.3">
      <c r="AY10533" s="12" t="e">
        <f>VLOOKUP(C10533,#REF!, 2,FALSE)</f>
        <v>#REF!</v>
      </c>
      <c r="BM10533" s="5" t="s">
        <v>16077</v>
      </c>
      <c r="BN10533" s="5" t="s">
        <v>2986</v>
      </c>
      <c r="BO10533" s="5" t="s">
        <v>2986</v>
      </c>
      <c r="BU10533" s="5" t="s">
        <v>16077</v>
      </c>
      <c r="BV10533" s="5" t="s">
        <v>2986</v>
      </c>
      <c r="BW10533" s="5" t="s">
        <v>2986</v>
      </c>
    </row>
    <row r="10534" spans="51:75" x14ac:dyDescent="0.3">
      <c r="AY10534" s="12" t="e">
        <f>VLOOKUP(C10534,#REF!, 2,FALSE)</f>
        <v>#REF!</v>
      </c>
      <c r="BM10534" s="5" t="s">
        <v>16078</v>
      </c>
      <c r="BN10534" s="5" t="s">
        <v>2986</v>
      </c>
      <c r="BO10534" s="5" t="s">
        <v>2986</v>
      </c>
      <c r="BU10534" s="5" t="s">
        <v>16078</v>
      </c>
      <c r="BV10534" s="5" t="s">
        <v>2986</v>
      </c>
      <c r="BW10534" s="5" t="s">
        <v>2986</v>
      </c>
    </row>
    <row r="10535" spans="51:75" x14ac:dyDescent="0.3">
      <c r="AY10535" s="12" t="e">
        <f>VLOOKUP(C10535,#REF!, 2,FALSE)</f>
        <v>#REF!</v>
      </c>
      <c r="BM10535" s="5" t="s">
        <v>16079</v>
      </c>
      <c r="BN10535" s="5" t="s">
        <v>2986</v>
      </c>
      <c r="BO10535" s="5" t="s">
        <v>2986</v>
      </c>
      <c r="BU10535" s="5" t="s">
        <v>16079</v>
      </c>
      <c r="BV10535" s="5" t="s">
        <v>2986</v>
      </c>
      <c r="BW10535" s="5" t="s">
        <v>2986</v>
      </c>
    </row>
    <row r="10536" spans="51:75" x14ac:dyDescent="0.3">
      <c r="AY10536" s="12" t="e">
        <f>VLOOKUP(C10536,#REF!, 2,FALSE)</f>
        <v>#REF!</v>
      </c>
      <c r="BM10536" s="5" t="s">
        <v>2778</v>
      </c>
      <c r="BN10536" s="5" t="s">
        <v>783</v>
      </c>
      <c r="BO10536" s="5" t="s">
        <v>12265</v>
      </c>
      <c r="BU10536" s="5" t="s">
        <v>2778</v>
      </c>
      <c r="BV10536" s="5" t="s">
        <v>783</v>
      </c>
      <c r="BW10536" s="5" t="s">
        <v>12265</v>
      </c>
    </row>
    <row r="10537" spans="51:75" x14ac:dyDescent="0.3">
      <c r="AY10537" s="12" t="e">
        <f>VLOOKUP(C10537,#REF!, 2,FALSE)</f>
        <v>#REF!</v>
      </c>
      <c r="BM10537" s="5" t="s">
        <v>16080</v>
      </c>
      <c r="BN10537" s="5" t="s">
        <v>3010</v>
      </c>
      <c r="BO10537" s="5" t="s">
        <v>16081</v>
      </c>
      <c r="BU10537" s="5" t="s">
        <v>16080</v>
      </c>
      <c r="BV10537" s="5" t="s">
        <v>3010</v>
      </c>
      <c r="BW10537" s="5" t="s">
        <v>16081</v>
      </c>
    </row>
    <row r="10538" spans="51:75" x14ac:dyDescent="0.3">
      <c r="AY10538" s="12" t="e">
        <f>VLOOKUP(C10538,#REF!, 2,FALSE)</f>
        <v>#REF!</v>
      </c>
      <c r="BM10538" s="5" t="s">
        <v>16082</v>
      </c>
      <c r="BN10538" s="5" t="s">
        <v>669</v>
      </c>
      <c r="BO10538" s="5" t="s">
        <v>773</v>
      </c>
      <c r="BU10538" s="5" t="s">
        <v>16082</v>
      </c>
      <c r="BV10538" s="5" t="s">
        <v>669</v>
      </c>
      <c r="BW10538" s="5" t="s">
        <v>773</v>
      </c>
    </row>
    <row r="10539" spans="51:75" x14ac:dyDescent="0.3">
      <c r="AY10539" s="12" t="e">
        <f>VLOOKUP(C10539,#REF!, 2,FALSE)</f>
        <v>#REF!</v>
      </c>
      <c r="BM10539" s="5" t="s">
        <v>16083</v>
      </c>
      <c r="BN10539" s="5" t="s">
        <v>3010</v>
      </c>
      <c r="BO10539" s="5" t="s">
        <v>11222</v>
      </c>
      <c r="BU10539" s="5" t="s">
        <v>16083</v>
      </c>
      <c r="BV10539" s="5" t="s">
        <v>3010</v>
      </c>
      <c r="BW10539" s="5" t="s">
        <v>11222</v>
      </c>
    </row>
    <row r="10540" spans="51:75" x14ac:dyDescent="0.3">
      <c r="AY10540" s="12" t="e">
        <f>VLOOKUP(C10540,#REF!, 2,FALSE)</f>
        <v>#REF!</v>
      </c>
      <c r="BM10540" s="5" t="s">
        <v>16084</v>
      </c>
      <c r="BN10540" s="5" t="s">
        <v>774</v>
      </c>
      <c r="BO10540" s="5" t="s">
        <v>773</v>
      </c>
      <c r="BU10540" s="5" t="s">
        <v>16084</v>
      </c>
      <c r="BV10540" s="5" t="s">
        <v>774</v>
      </c>
      <c r="BW10540" s="5" t="s">
        <v>773</v>
      </c>
    </row>
    <row r="10541" spans="51:75" x14ac:dyDescent="0.3">
      <c r="AY10541" s="12" t="e">
        <f>VLOOKUP(C10541,#REF!, 2,FALSE)</f>
        <v>#REF!</v>
      </c>
      <c r="BM10541" s="5" t="s">
        <v>16085</v>
      </c>
      <c r="BN10541" s="5" t="s">
        <v>669</v>
      </c>
      <c r="BO10541" s="5" t="s">
        <v>773</v>
      </c>
      <c r="BU10541" s="5" t="s">
        <v>16085</v>
      </c>
      <c r="BV10541" s="5" t="s">
        <v>669</v>
      </c>
      <c r="BW10541" s="5" t="s">
        <v>773</v>
      </c>
    </row>
    <row r="10542" spans="51:75" x14ac:dyDescent="0.3">
      <c r="AY10542" s="12" t="e">
        <f>VLOOKUP(C10542,#REF!, 2,FALSE)</f>
        <v>#REF!</v>
      </c>
      <c r="BM10542" s="5" t="s">
        <v>16086</v>
      </c>
      <c r="BN10542" s="5" t="s">
        <v>17000</v>
      </c>
      <c r="BO10542" s="5" t="s">
        <v>773</v>
      </c>
      <c r="BU10542" s="5" t="s">
        <v>16086</v>
      </c>
      <c r="BV10542" s="5" t="s">
        <v>17000</v>
      </c>
      <c r="BW10542" s="5" t="s">
        <v>773</v>
      </c>
    </row>
    <row r="10543" spans="51:75" x14ac:dyDescent="0.3">
      <c r="AY10543" s="12" t="e">
        <f>VLOOKUP(C10543,#REF!, 2,FALSE)</f>
        <v>#REF!</v>
      </c>
      <c r="BM10543" s="5" t="s">
        <v>16087</v>
      </c>
      <c r="BN10543" s="5" t="s">
        <v>3050</v>
      </c>
      <c r="BO10543" s="5" t="s">
        <v>3328</v>
      </c>
      <c r="BU10543" s="5" t="s">
        <v>16087</v>
      </c>
      <c r="BV10543" s="5" t="s">
        <v>3050</v>
      </c>
      <c r="BW10543" s="5" t="s">
        <v>3328</v>
      </c>
    </row>
    <row r="10544" spans="51:75" x14ac:dyDescent="0.3">
      <c r="AY10544" s="12" t="e">
        <f>VLOOKUP(C10544,#REF!, 2,FALSE)</f>
        <v>#REF!</v>
      </c>
      <c r="BM10544" s="5" t="s">
        <v>16088</v>
      </c>
      <c r="BN10544" s="5" t="s">
        <v>3050</v>
      </c>
      <c r="BO10544" s="5" t="s">
        <v>14629</v>
      </c>
      <c r="BU10544" s="5" t="s">
        <v>16088</v>
      </c>
      <c r="BV10544" s="5" t="s">
        <v>3050</v>
      </c>
      <c r="BW10544" s="5" t="s">
        <v>14629</v>
      </c>
    </row>
    <row r="10545" spans="51:75" x14ac:dyDescent="0.3">
      <c r="AY10545" s="12" t="e">
        <f>VLOOKUP(C10545,#REF!, 2,FALSE)</f>
        <v>#REF!</v>
      </c>
      <c r="BM10545" s="5" t="s">
        <v>16089</v>
      </c>
      <c r="BN10545" s="5" t="s">
        <v>3010</v>
      </c>
      <c r="BO10545" s="5" t="s">
        <v>16090</v>
      </c>
      <c r="BU10545" s="5" t="s">
        <v>16089</v>
      </c>
      <c r="BV10545" s="5" t="s">
        <v>3010</v>
      </c>
      <c r="BW10545" s="5" t="s">
        <v>16090</v>
      </c>
    </row>
    <row r="10546" spans="51:75" x14ac:dyDescent="0.3">
      <c r="AY10546" s="12" t="e">
        <f>VLOOKUP(C10546,#REF!, 2,FALSE)</f>
        <v>#REF!</v>
      </c>
      <c r="BM10546" s="5" t="s">
        <v>16091</v>
      </c>
      <c r="BN10546" s="5" t="s">
        <v>3050</v>
      </c>
      <c r="BO10546" s="5" t="s">
        <v>10136</v>
      </c>
      <c r="BU10546" s="5" t="s">
        <v>16091</v>
      </c>
      <c r="BV10546" s="5" t="s">
        <v>3050</v>
      </c>
      <c r="BW10546" s="5" t="s">
        <v>10136</v>
      </c>
    </row>
    <row r="10547" spans="51:75" x14ac:dyDescent="0.3">
      <c r="AY10547" s="12" t="e">
        <f>VLOOKUP(C10547,#REF!, 2,FALSE)</f>
        <v>#REF!</v>
      </c>
      <c r="BM10547" s="5" t="s">
        <v>16093</v>
      </c>
      <c r="BN10547" s="5" t="s">
        <v>3261</v>
      </c>
      <c r="BO10547" s="5" t="s">
        <v>16094</v>
      </c>
      <c r="BU10547" s="5" t="s">
        <v>16093</v>
      </c>
      <c r="BV10547" s="5" t="s">
        <v>3261</v>
      </c>
      <c r="BW10547" s="5" t="s">
        <v>16094</v>
      </c>
    </row>
    <row r="10548" spans="51:75" x14ac:dyDescent="0.3">
      <c r="AY10548" s="12" t="e">
        <f>VLOOKUP(C10548,#REF!, 2,FALSE)</f>
        <v>#REF!</v>
      </c>
      <c r="BM10548" s="5" t="s">
        <v>16095</v>
      </c>
      <c r="BN10548" s="5" t="s">
        <v>3261</v>
      </c>
      <c r="BO10548" s="5" t="s">
        <v>9383</v>
      </c>
      <c r="BU10548" s="5" t="s">
        <v>16095</v>
      </c>
      <c r="BV10548" s="5" t="s">
        <v>3261</v>
      </c>
      <c r="BW10548" s="5" t="s">
        <v>9383</v>
      </c>
    </row>
    <row r="10549" spans="51:75" x14ac:dyDescent="0.3">
      <c r="AY10549" s="12" t="e">
        <f>VLOOKUP(C10549,#REF!, 2,FALSE)</f>
        <v>#REF!</v>
      </c>
      <c r="BM10549" s="5" t="s">
        <v>16096</v>
      </c>
      <c r="BN10549" s="5" t="s">
        <v>3050</v>
      </c>
      <c r="BO10549" s="5" t="s">
        <v>11171</v>
      </c>
      <c r="BU10549" s="5" t="s">
        <v>16096</v>
      </c>
      <c r="BV10549" s="5" t="s">
        <v>3050</v>
      </c>
      <c r="BW10549" s="5" t="s">
        <v>11171</v>
      </c>
    </row>
    <row r="10550" spans="51:75" x14ac:dyDescent="0.3">
      <c r="AY10550" s="12" t="e">
        <f>VLOOKUP(C10550,#REF!, 2,FALSE)</f>
        <v>#REF!</v>
      </c>
      <c r="BM10550" s="5" t="s">
        <v>16097</v>
      </c>
      <c r="BN10550" s="5" t="s">
        <v>855</v>
      </c>
      <c r="BO10550" s="5" t="s">
        <v>859</v>
      </c>
      <c r="BU10550" s="5" t="s">
        <v>16097</v>
      </c>
      <c r="BV10550" s="5" t="s">
        <v>855</v>
      </c>
      <c r="BW10550" s="5" t="s">
        <v>859</v>
      </c>
    </row>
    <row r="10551" spans="51:75" x14ac:dyDescent="0.3">
      <c r="AY10551" s="12" t="e">
        <f>VLOOKUP(C10551,#REF!, 2,FALSE)</f>
        <v>#REF!</v>
      </c>
      <c r="BM10551" s="5" t="s">
        <v>16098</v>
      </c>
      <c r="BN10551" s="5" t="s">
        <v>616</v>
      </c>
      <c r="BO10551" s="5" t="s">
        <v>3161</v>
      </c>
      <c r="BU10551" s="5" t="s">
        <v>16098</v>
      </c>
      <c r="BV10551" s="5" t="s">
        <v>616</v>
      </c>
      <c r="BW10551" s="5" t="s">
        <v>3161</v>
      </c>
    </row>
    <row r="10552" spans="51:75" x14ac:dyDescent="0.3">
      <c r="AY10552" s="12" t="e">
        <f>VLOOKUP(C10552,#REF!, 2,FALSE)</f>
        <v>#REF!</v>
      </c>
      <c r="BM10552" s="5" t="s">
        <v>16099</v>
      </c>
      <c r="BN10552" s="5" t="s">
        <v>1016</v>
      </c>
      <c r="BO10552" s="5" t="s">
        <v>3132</v>
      </c>
      <c r="BU10552" s="5" t="s">
        <v>16099</v>
      </c>
      <c r="BV10552" s="5" t="s">
        <v>1016</v>
      </c>
      <c r="BW10552" s="5" t="s">
        <v>3132</v>
      </c>
    </row>
    <row r="10553" spans="51:75" x14ac:dyDescent="0.3">
      <c r="AY10553" s="12" t="e">
        <f>VLOOKUP(C10553,#REF!, 2,FALSE)</f>
        <v>#REF!</v>
      </c>
      <c r="BM10553" s="5" t="s">
        <v>2779</v>
      </c>
      <c r="BN10553" s="5" t="s">
        <v>1270</v>
      </c>
      <c r="BO10553" s="5" t="s">
        <v>5074</v>
      </c>
      <c r="BU10553" s="5" t="s">
        <v>2779</v>
      </c>
      <c r="BV10553" s="5" t="s">
        <v>1270</v>
      </c>
      <c r="BW10553" s="5" t="s">
        <v>5074</v>
      </c>
    </row>
    <row r="10554" spans="51:75" x14ac:dyDescent="0.3">
      <c r="AY10554" s="12" t="e">
        <f>VLOOKUP(C10554,#REF!, 2,FALSE)</f>
        <v>#REF!</v>
      </c>
      <c r="BM10554" s="5" t="s">
        <v>16100</v>
      </c>
      <c r="BN10554" s="5" t="s">
        <v>2982</v>
      </c>
      <c r="BO10554" s="5" t="s">
        <v>3523</v>
      </c>
      <c r="BU10554" s="5" t="s">
        <v>16100</v>
      </c>
      <c r="BV10554" s="5" t="s">
        <v>2982</v>
      </c>
      <c r="BW10554" s="5" t="s">
        <v>3523</v>
      </c>
    </row>
    <row r="10555" spans="51:75" x14ac:dyDescent="0.3">
      <c r="AY10555" s="12" t="e">
        <f>VLOOKUP(C10555,#REF!, 2,FALSE)</f>
        <v>#REF!</v>
      </c>
      <c r="BM10555" s="5" t="s">
        <v>16101</v>
      </c>
      <c r="BN10555" s="5" t="s">
        <v>1142</v>
      </c>
      <c r="BO10555" s="5" t="s">
        <v>5074</v>
      </c>
      <c r="BU10555" s="5" t="s">
        <v>16101</v>
      </c>
      <c r="BV10555" s="5" t="s">
        <v>1142</v>
      </c>
      <c r="BW10555" s="5" t="s">
        <v>5074</v>
      </c>
    </row>
    <row r="10556" spans="51:75" x14ac:dyDescent="0.3">
      <c r="AY10556" s="12" t="e">
        <f>VLOOKUP(C10556,#REF!, 2,FALSE)</f>
        <v>#REF!</v>
      </c>
      <c r="BM10556" s="5" t="s">
        <v>62</v>
      </c>
      <c r="BN10556" s="5" t="s">
        <v>639</v>
      </c>
      <c r="BO10556" s="5" t="s">
        <v>9890</v>
      </c>
      <c r="BU10556" s="5" t="s">
        <v>62</v>
      </c>
      <c r="BV10556" s="5" t="s">
        <v>639</v>
      </c>
      <c r="BW10556" s="5" t="s">
        <v>9890</v>
      </c>
    </row>
    <row r="10557" spans="51:75" x14ac:dyDescent="0.3">
      <c r="AY10557" s="12" t="e">
        <f>VLOOKUP(C10557,#REF!, 2,FALSE)</f>
        <v>#REF!</v>
      </c>
      <c r="BM10557" s="5" t="s">
        <v>16102</v>
      </c>
      <c r="BN10557" s="5" t="s">
        <v>639</v>
      </c>
      <c r="BO10557" s="5" t="s">
        <v>1196</v>
      </c>
      <c r="BU10557" s="5" t="s">
        <v>16102</v>
      </c>
      <c r="BV10557" s="5" t="s">
        <v>639</v>
      </c>
      <c r="BW10557" s="5" t="s">
        <v>1196</v>
      </c>
    </row>
    <row r="10558" spans="51:75" x14ac:dyDescent="0.3">
      <c r="AY10558" s="12" t="e">
        <f>VLOOKUP(C10558,#REF!, 2,FALSE)</f>
        <v>#REF!</v>
      </c>
      <c r="BM10558" s="5" t="s">
        <v>16103</v>
      </c>
      <c r="BN10558" s="5" t="s">
        <v>844</v>
      </c>
      <c r="BO10558" s="5" t="s">
        <v>5326</v>
      </c>
      <c r="BU10558" s="5" t="s">
        <v>16103</v>
      </c>
      <c r="BV10558" s="5" t="s">
        <v>844</v>
      </c>
      <c r="BW10558" s="5" t="s">
        <v>5326</v>
      </c>
    </row>
    <row r="10559" spans="51:75" x14ac:dyDescent="0.3">
      <c r="AY10559" s="12" t="e">
        <f>VLOOKUP(C10559,#REF!, 2,FALSE)</f>
        <v>#REF!</v>
      </c>
      <c r="BM10559" s="5" t="s">
        <v>16104</v>
      </c>
      <c r="BN10559" s="5" t="s">
        <v>790</v>
      </c>
      <c r="BO10559" s="5" t="s">
        <v>1596</v>
      </c>
      <c r="BU10559" s="5" t="s">
        <v>16104</v>
      </c>
      <c r="BV10559" s="5" t="s">
        <v>790</v>
      </c>
      <c r="BW10559" s="5" t="s">
        <v>1596</v>
      </c>
    </row>
    <row r="10560" spans="51:75" x14ac:dyDescent="0.3">
      <c r="AY10560" s="12" t="e">
        <f>VLOOKUP(C10560,#REF!, 2,FALSE)</f>
        <v>#REF!</v>
      </c>
      <c r="BM10560" s="5" t="s">
        <v>16105</v>
      </c>
      <c r="BN10560" s="5" t="s">
        <v>3261</v>
      </c>
      <c r="BO10560" s="5" t="s">
        <v>2695</v>
      </c>
      <c r="BU10560" s="5" t="s">
        <v>16105</v>
      </c>
      <c r="BV10560" s="5" t="s">
        <v>3261</v>
      </c>
      <c r="BW10560" s="5" t="s">
        <v>2695</v>
      </c>
    </row>
    <row r="10561" spans="51:75" x14ac:dyDescent="0.3">
      <c r="AY10561" s="12" t="e">
        <f>VLOOKUP(C10561,#REF!, 2,FALSE)</f>
        <v>#REF!</v>
      </c>
      <c r="BM10561" s="5" t="s">
        <v>16106</v>
      </c>
      <c r="BN10561" s="5" t="s">
        <v>17000</v>
      </c>
      <c r="BO10561" s="5" t="s">
        <v>773</v>
      </c>
      <c r="BU10561" s="5" t="s">
        <v>16106</v>
      </c>
      <c r="BV10561" s="5" t="s">
        <v>17000</v>
      </c>
      <c r="BW10561" s="5" t="s">
        <v>773</v>
      </c>
    </row>
    <row r="10562" spans="51:75" x14ac:dyDescent="0.3">
      <c r="AY10562" s="12" t="e">
        <f>VLOOKUP(C10562,#REF!, 2,FALSE)</f>
        <v>#REF!</v>
      </c>
      <c r="BM10562" s="5" t="s">
        <v>16107</v>
      </c>
      <c r="BN10562" s="5" t="s">
        <v>670</v>
      </c>
      <c r="BO10562" s="5" t="s">
        <v>773</v>
      </c>
      <c r="BU10562" s="5" t="s">
        <v>16107</v>
      </c>
      <c r="BV10562" s="5" t="s">
        <v>670</v>
      </c>
      <c r="BW10562" s="5" t="s">
        <v>773</v>
      </c>
    </row>
    <row r="10563" spans="51:75" x14ac:dyDescent="0.3">
      <c r="AY10563" s="12" t="e">
        <f>VLOOKUP(C10563,#REF!, 2,FALSE)</f>
        <v>#REF!</v>
      </c>
      <c r="BM10563" s="5" t="s">
        <v>16108</v>
      </c>
      <c r="BN10563" s="5" t="s">
        <v>3007</v>
      </c>
      <c r="BO10563" s="5" t="s">
        <v>773</v>
      </c>
      <c r="BU10563" s="5" t="s">
        <v>16108</v>
      </c>
      <c r="BV10563" s="5" t="s">
        <v>3007</v>
      </c>
      <c r="BW10563" s="5" t="s">
        <v>773</v>
      </c>
    </row>
    <row r="10564" spans="51:75" x14ac:dyDescent="0.3">
      <c r="AY10564" s="12" t="e">
        <f>VLOOKUP(C10564,#REF!, 2,FALSE)</f>
        <v>#REF!</v>
      </c>
      <c r="BM10564" s="5" t="s">
        <v>68</v>
      </c>
      <c r="BN10564" s="5" t="s">
        <v>17000</v>
      </c>
      <c r="BO10564" s="5" t="s">
        <v>773</v>
      </c>
      <c r="BU10564" s="5" t="s">
        <v>68</v>
      </c>
      <c r="BV10564" s="5" t="s">
        <v>17000</v>
      </c>
      <c r="BW10564" s="5" t="s">
        <v>773</v>
      </c>
    </row>
    <row r="10565" spans="51:75" x14ac:dyDescent="0.3">
      <c r="AY10565" s="12" t="e">
        <f>VLOOKUP(C10565,#REF!, 2,FALSE)</f>
        <v>#REF!</v>
      </c>
      <c r="BM10565" s="5" t="s">
        <v>16109</v>
      </c>
      <c r="BN10565" s="5" t="s">
        <v>17000</v>
      </c>
      <c r="BO10565" s="5" t="s">
        <v>773</v>
      </c>
      <c r="BU10565" s="5" t="s">
        <v>16109</v>
      </c>
      <c r="BV10565" s="5" t="s">
        <v>17000</v>
      </c>
      <c r="BW10565" s="5" t="s">
        <v>773</v>
      </c>
    </row>
    <row r="10566" spans="51:75" x14ac:dyDescent="0.3">
      <c r="AY10566" s="12" t="e">
        <f>VLOOKUP(C10566,#REF!, 2,FALSE)</f>
        <v>#REF!</v>
      </c>
      <c r="BM10566" s="5" t="s">
        <v>16111</v>
      </c>
      <c r="BN10566" s="5" t="s">
        <v>17000</v>
      </c>
      <c r="BO10566" s="5" t="s">
        <v>773</v>
      </c>
      <c r="BU10566" s="5" t="s">
        <v>16111</v>
      </c>
      <c r="BV10566" s="5" t="s">
        <v>17000</v>
      </c>
      <c r="BW10566" s="5" t="s">
        <v>773</v>
      </c>
    </row>
    <row r="10567" spans="51:75" x14ac:dyDescent="0.3">
      <c r="AY10567" s="12" t="e">
        <f>VLOOKUP(C10567,#REF!, 2,FALSE)</f>
        <v>#REF!</v>
      </c>
      <c r="BM10567" s="5" t="s">
        <v>16112</v>
      </c>
      <c r="BN10567" s="5" t="s">
        <v>17000</v>
      </c>
      <c r="BO10567" s="5" t="s">
        <v>773</v>
      </c>
      <c r="BU10567" s="5" t="s">
        <v>16112</v>
      </c>
      <c r="BV10567" s="5" t="s">
        <v>17000</v>
      </c>
      <c r="BW10567" s="5" t="s">
        <v>773</v>
      </c>
    </row>
    <row r="10568" spans="51:75" x14ac:dyDescent="0.3">
      <c r="AY10568" s="12" t="e">
        <f>VLOOKUP(C10568,#REF!, 2,FALSE)</f>
        <v>#REF!</v>
      </c>
      <c r="BM10568" s="5" t="s">
        <v>16113</v>
      </c>
      <c r="BN10568" s="5" t="s">
        <v>3102</v>
      </c>
      <c r="BO10568" s="5" t="s">
        <v>773</v>
      </c>
      <c r="BU10568" s="5" t="s">
        <v>16113</v>
      </c>
      <c r="BV10568" s="5" t="s">
        <v>3102</v>
      </c>
      <c r="BW10568" s="5" t="s">
        <v>773</v>
      </c>
    </row>
    <row r="10569" spans="51:75" x14ac:dyDescent="0.3">
      <c r="AY10569" s="12" t="e">
        <f>VLOOKUP(C10569,#REF!, 2,FALSE)</f>
        <v>#REF!</v>
      </c>
      <c r="BM10569" s="5" t="s">
        <v>16114</v>
      </c>
      <c r="BN10569" s="5" t="s">
        <v>619</v>
      </c>
      <c r="BO10569" s="5" t="s">
        <v>16094</v>
      </c>
      <c r="BU10569" s="5" t="s">
        <v>16114</v>
      </c>
      <c r="BV10569" s="5" t="s">
        <v>619</v>
      </c>
      <c r="BW10569" s="5" t="s">
        <v>16094</v>
      </c>
    </row>
    <row r="10570" spans="51:75" x14ac:dyDescent="0.3">
      <c r="AY10570" s="12" t="e">
        <f>VLOOKUP(C10570,#REF!, 2,FALSE)</f>
        <v>#REF!</v>
      </c>
      <c r="BM10570" s="5" t="s">
        <v>16115</v>
      </c>
      <c r="BN10570" s="5" t="s">
        <v>664</v>
      </c>
      <c r="BO10570" s="5" t="s">
        <v>4791</v>
      </c>
      <c r="BU10570" s="5" t="s">
        <v>16115</v>
      </c>
      <c r="BV10570" s="5" t="s">
        <v>664</v>
      </c>
      <c r="BW10570" s="5" t="s">
        <v>4791</v>
      </c>
    </row>
    <row r="10571" spans="51:75" x14ac:dyDescent="0.3">
      <c r="AY10571" s="12" t="e">
        <f>VLOOKUP(C10571,#REF!, 2,FALSE)</f>
        <v>#REF!</v>
      </c>
      <c r="BM10571" s="5" t="s">
        <v>16116</v>
      </c>
      <c r="BN10571" s="5" t="s">
        <v>639</v>
      </c>
      <c r="BO10571" s="5" t="s">
        <v>8288</v>
      </c>
      <c r="BU10571" s="5" t="s">
        <v>16116</v>
      </c>
      <c r="BV10571" s="5" t="s">
        <v>639</v>
      </c>
      <c r="BW10571" s="5" t="s">
        <v>8288</v>
      </c>
    </row>
    <row r="10572" spans="51:75" x14ac:dyDescent="0.3">
      <c r="AY10572" s="12" t="e">
        <f>VLOOKUP(C10572,#REF!, 2,FALSE)</f>
        <v>#REF!</v>
      </c>
      <c r="BM10572" s="5" t="s">
        <v>2780</v>
      </c>
      <c r="BN10572" s="5" t="s">
        <v>658</v>
      </c>
      <c r="BO10572" s="5" t="s">
        <v>12258</v>
      </c>
      <c r="BU10572" s="5" t="s">
        <v>2780</v>
      </c>
      <c r="BV10572" s="5" t="s">
        <v>658</v>
      </c>
      <c r="BW10572" s="5" t="s">
        <v>12258</v>
      </c>
    </row>
    <row r="10573" spans="51:75" x14ac:dyDescent="0.3">
      <c r="AY10573" s="12" t="e">
        <f>VLOOKUP(C10573,#REF!, 2,FALSE)</f>
        <v>#REF!</v>
      </c>
      <c r="BM10573" s="5" t="s">
        <v>2781</v>
      </c>
      <c r="BN10573" s="5" t="s">
        <v>3007</v>
      </c>
      <c r="BO10573" s="5" t="s">
        <v>16117</v>
      </c>
      <c r="BU10573" s="5" t="s">
        <v>2781</v>
      </c>
      <c r="BV10573" s="5" t="s">
        <v>3007</v>
      </c>
      <c r="BW10573" s="5" t="s">
        <v>16117</v>
      </c>
    </row>
    <row r="10574" spans="51:75" x14ac:dyDescent="0.3">
      <c r="AY10574" s="12" t="e">
        <f>VLOOKUP(C10574,#REF!, 2,FALSE)</f>
        <v>#REF!</v>
      </c>
      <c r="BM10574" s="5" t="s">
        <v>16118</v>
      </c>
      <c r="BN10574" s="5" t="s">
        <v>781</v>
      </c>
      <c r="BO10574" s="5" t="s">
        <v>791</v>
      </c>
      <c r="BU10574" s="5" t="s">
        <v>16118</v>
      </c>
      <c r="BV10574" s="5" t="s">
        <v>781</v>
      </c>
      <c r="BW10574" s="5" t="s">
        <v>791</v>
      </c>
    </row>
    <row r="10575" spans="51:75" x14ac:dyDescent="0.3">
      <c r="AY10575" s="12" t="e">
        <f>VLOOKUP(C10575,#REF!, 2,FALSE)</f>
        <v>#REF!</v>
      </c>
      <c r="BM10575" s="5" t="s">
        <v>64</v>
      </c>
      <c r="BN10575" s="5" t="s">
        <v>17000</v>
      </c>
      <c r="BO10575" s="5" t="s">
        <v>16119</v>
      </c>
      <c r="BU10575" s="5" t="s">
        <v>64</v>
      </c>
      <c r="BV10575" s="5" t="s">
        <v>17000</v>
      </c>
      <c r="BW10575" s="5" t="s">
        <v>16119</v>
      </c>
    </row>
    <row r="10576" spans="51:75" x14ac:dyDescent="0.3">
      <c r="AY10576" s="12" t="e">
        <f>VLOOKUP(C10576,#REF!, 2,FALSE)</f>
        <v>#REF!</v>
      </c>
      <c r="BM10576" s="5" t="s">
        <v>16120</v>
      </c>
      <c r="BN10576" s="5" t="s">
        <v>658</v>
      </c>
      <c r="BO10576" s="5" t="s">
        <v>8155</v>
      </c>
      <c r="BU10576" s="5" t="s">
        <v>16120</v>
      </c>
      <c r="BV10576" s="5" t="s">
        <v>658</v>
      </c>
      <c r="BW10576" s="5" t="s">
        <v>8155</v>
      </c>
    </row>
    <row r="10577" spans="51:75" x14ac:dyDescent="0.3">
      <c r="AY10577" s="12" t="e">
        <f>VLOOKUP(C10577,#REF!, 2,FALSE)</f>
        <v>#REF!</v>
      </c>
      <c r="BM10577" s="5" t="s">
        <v>2782</v>
      </c>
      <c r="BN10577" s="5" t="s">
        <v>621</v>
      </c>
      <c r="BO10577" s="5" t="s">
        <v>8709</v>
      </c>
      <c r="BU10577" s="5" t="s">
        <v>2782</v>
      </c>
      <c r="BV10577" s="5" t="s">
        <v>621</v>
      </c>
      <c r="BW10577" s="5" t="s">
        <v>8709</v>
      </c>
    </row>
    <row r="10578" spans="51:75" x14ac:dyDescent="0.3">
      <c r="AY10578" s="12" t="e">
        <f>VLOOKUP(C10578,#REF!, 2,FALSE)</f>
        <v>#REF!</v>
      </c>
      <c r="BM10578" s="5" t="s">
        <v>2783</v>
      </c>
      <c r="BN10578" s="5" t="s">
        <v>621</v>
      </c>
      <c r="BO10578" s="5" t="s">
        <v>8288</v>
      </c>
      <c r="BU10578" s="5" t="s">
        <v>2783</v>
      </c>
      <c r="BV10578" s="5" t="s">
        <v>621</v>
      </c>
      <c r="BW10578" s="5" t="s">
        <v>8288</v>
      </c>
    </row>
    <row r="10579" spans="51:75" x14ac:dyDescent="0.3">
      <c r="AY10579" s="12" t="e">
        <f>VLOOKUP(C10579,#REF!, 2,FALSE)</f>
        <v>#REF!</v>
      </c>
      <c r="BM10579" s="5" t="s">
        <v>69</v>
      </c>
      <c r="BN10579" s="5" t="s">
        <v>2982</v>
      </c>
      <c r="BO10579" s="5" t="s">
        <v>3109</v>
      </c>
      <c r="BU10579" s="5" t="s">
        <v>69</v>
      </c>
      <c r="BV10579" s="5" t="s">
        <v>2982</v>
      </c>
      <c r="BW10579" s="5" t="s">
        <v>3109</v>
      </c>
    </row>
    <row r="10580" spans="51:75" x14ac:dyDescent="0.3">
      <c r="AY10580" s="12" t="e">
        <f>VLOOKUP(C10580,#REF!, 2,FALSE)</f>
        <v>#REF!</v>
      </c>
      <c r="BM10580" s="5" t="s">
        <v>2784</v>
      </c>
      <c r="BN10580" s="5" t="s">
        <v>618</v>
      </c>
      <c r="BO10580" s="5" t="s">
        <v>1446</v>
      </c>
      <c r="BU10580" s="5" t="s">
        <v>2784</v>
      </c>
      <c r="BV10580" s="5" t="s">
        <v>618</v>
      </c>
      <c r="BW10580" s="5" t="s">
        <v>1446</v>
      </c>
    </row>
    <row r="10581" spans="51:75" x14ac:dyDescent="0.3">
      <c r="AY10581" s="12" t="e">
        <f>VLOOKUP(C10581,#REF!, 2,FALSE)</f>
        <v>#REF!</v>
      </c>
      <c r="BM10581" s="5" t="s">
        <v>16121</v>
      </c>
      <c r="BN10581" s="5" t="s">
        <v>1142</v>
      </c>
      <c r="BO10581" s="5" t="s">
        <v>5920</v>
      </c>
      <c r="BU10581" s="5" t="s">
        <v>16121</v>
      </c>
      <c r="BV10581" s="5" t="s">
        <v>1142</v>
      </c>
      <c r="BW10581" s="5" t="s">
        <v>5920</v>
      </c>
    </row>
    <row r="10582" spans="51:75" x14ac:dyDescent="0.3">
      <c r="AY10582" s="12" t="e">
        <f>VLOOKUP(C10582,#REF!, 2,FALSE)</f>
        <v>#REF!</v>
      </c>
      <c r="BM10582" s="5" t="s">
        <v>16122</v>
      </c>
      <c r="BN10582" s="5" t="s">
        <v>3007</v>
      </c>
      <c r="BO10582" s="5" t="s">
        <v>2502</v>
      </c>
      <c r="BU10582" s="5" t="s">
        <v>16122</v>
      </c>
      <c r="BV10582" s="5" t="s">
        <v>3007</v>
      </c>
      <c r="BW10582" s="5" t="s">
        <v>2502</v>
      </c>
    </row>
    <row r="10583" spans="51:75" x14ac:dyDescent="0.3">
      <c r="AY10583" s="12" t="e">
        <f>VLOOKUP(C10583,#REF!, 2,FALSE)</f>
        <v>#REF!</v>
      </c>
      <c r="BM10583" s="5" t="s">
        <v>2785</v>
      </c>
      <c r="BN10583" s="5" t="s">
        <v>1142</v>
      </c>
      <c r="BO10583" s="5" t="s">
        <v>5178</v>
      </c>
      <c r="BU10583" s="5" t="s">
        <v>2785</v>
      </c>
      <c r="BV10583" s="5" t="s">
        <v>1142</v>
      </c>
      <c r="BW10583" s="5" t="s">
        <v>5178</v>
      </c>
    </row>
    <row r="10584" spans="51:75" x14ac:dyDescent="0.3">
      <c r="AY10584" s="12" t="e">
        <f>VLOOKUP(C10584,#REF!, 2,FALSE)</f>
        <v>#REF!</v>
      </c>
      <c r="BM10584" s="5" t="s">
        <v>16123</v>
      </c>
      <c r="BN10584" s="5" t="s">
        <v>3007</v>
      </c>
      <c r="BO10584" s="5" t="s">
        <v>5178</v>
      </c>
      <c r="BU10584" s="5" t="s">
        <v>16123</v>
      </c>
      <c r="BV10584" s="5" t="s">
        <v>3007</v>
      </c>
      <c r="BW10584" s="5" t="s">
        <v>5178</v>
      </c>
    </row>
    <row r="10585" spans="51:75" x14ac:dyDescent="0.3">
      <c r="AY10585" s="12" t="e">
        <f>VLOOKUP(C10585,#REF!, 2,FALSE)</f>
        <v>#REF!</v>
      </c>
      <c r="BM10585" s="5" t="s">
        <v>59</v>
      </c>
      <c r="BN10585" s="5" t="s">
        <v>739</v>
      </c>
      <c r="BO10585" s="5" t="s">
        <v>12454</v>
      </c>
      <c r="BU10585" s="5" t="s">
        <v>59</v>
      </c>
      <c r="BV10585" s="5" t="s">
        <v>739</v>
      </c>
      <c r="BW10585" s="5" t="s">
        <v>12454</v>
      </c>
    </row>
    <row r="10586" spans="51:75" x14ac:dyDescent="0.3">
      <c r="AY10586" s="12" t="e">
        <f>VLOOKUP(C10586,#REF!, 2,FALSE)</f>
        <v>#REF!</v>
      </c>
      <c r="BM10586" s="5" t="s">
        <v>16124</v>
      </c>
      <c r="BN10586" s="5" t="s">
        <v>915</v>
      </c>
      <c r="BO10586" s="5" t="s">
        <v>7933</v>
      </c>
      <c r="BU10586" s="5" t="s">
        <v>16124</v>
      </c>
      <c r="BV10586" s="5" t="s">
        <v>915</v>
      </c>
      <c r="BW10586" s="5" t="s">
        <v>7933</v>
      </c>
    </row>
    <row r="10587" spans="51:75" x14ac:dyDescent="0.3">
      <c r="AY10587" s="12" t="e">
        <f>VLOOKUP(C10587,#REF!, 2,FALSE)</f>
        <v>#REF!</v>
      </c>
      <c r="BM10587" s="5" t="s">
        <v>16125</v>
      </c>
      <c r="BN10587" s="5" t="s">
        <v>17000</v>
      </c>
      <c r="BO10587" s="5" t="s">
        <v>773</v>
      </c>
      <c r="BU10587" s="5" t="s">
        <v>16125</v>
      </c>
      <c r="BV10587" s="5" t="s">
        <v>17000</v>
      </c>
      <c r="BW10587" s="5" t="s">
        <v>773</v>
      </c>
    </row>
    <row r="10588" spans="51:75" x14ac:dyDescent="0.3">
      <c r="AY10588" s="12" t="e">
        <f>VLOOKUP(C10588,#REF!, 2,FALSE)</f>
        <v>#REF!</v>
      </c>
      <c r="BM10588" s="5" t="s">
        <v>2786</v>
      </c>
      <c r="BN10588" s="5" t="s">
        <v>3007</v>
      </c>
      <c r="BO10588" s="5" t="s">
        <v>1060</v>
      </c>
      <c r="BU10588" s="5" t="s">
        <v>2786</v>
      </c>
      <c r="BV10588" s="5" t="s">
        <v>3007</v>
      </c>
      <c r="BW10588" s="5" t="s">
        <v>1060</v>
      </c>
    </row>
    <row r="10589" spans="51:75" x14ac:dyDescent="0.3">
      <c r="AY10589" s="12" t="e">
        <f>VLOOKUP(C10589,#REF!, 2,FALSE)</f>
        <v>#REF!</v>
      </c>
      <c r="BM10589" s="5" t="s">
        <v>2787</v>
      </c>
      <c r="BN10589" s="5" t="s">
        <v>1270</v>
      </c>
      <c r="BO10589" s="5" t="s">
        <v>2888</v>
      </c>
      <c r="BU10589" s="5" t="s">
        <v>2787</v>
      </c>
      <c r="BV10589" s="5" t="s">
        <v>1270</v>
      </c>
      <c r="BW10589" s="5" t="s">
        <v>2888</v>
      </c>
    </row>
    <row r="10590" spans="51:75" x14ac:dyDescent="0.3">
      <c r="AY10590" s="12" t="e">
        <f>VLOOKUP(C10590,#REF!, 2,FALSE)</f>
        <v>#REF!</v>
      </c>
      <c r="BM10590" s="5" t="s">
        <v>16126</v>
      </c>
      <c r="BN10590" s="5" t="s">
        <v>2982</v>
      </c>
      <c r="BO10590" s="5" t="s">
        <v>7808</v>
      </c>
      <c r="BU10590" s="5" t="s">
        <v>16126</v>
      </c>
      <c r="BV10590" s="5" t="s">
        <v>2982</v>
      </c>
      <c r="BW10590" s="5" t="s">
        <v>7808</v>
      </c>
    </row>
    <row r="10591" spans="51:75" x14ac:dyDescent="0.3">
      <c r="AY10591" s="12" t="e">
        <f>VLOOKUP(C10591,#REF!, 2,FALSE)</f>
        <v>#REF!</v>
      </c>
      <c r="BM10591" s="5" t="s">
        <v>16127</v>
      </c>
      <c r="BN10591" s="5" t="s">
        <v>926</v>
      </c>
      <c r="BO10591" s="5" t="s">
        <v>16128</v>
      </c>
      <c r="BU10591" s="5" t="s">
        <v>16127</v>
      </c>
      <c r="BV10591" s="5" t="s">
        <v>926</v>
      </c>
      <c r="BW10591" s="5" t="s">
        <v>16128</v>
      </c>
    </row>
    <row r="10592" spans="51:75" x14ac:dyDescent="0.3">
      <c r="AY10592" s="12" t="e">
        <f>VLOOKUP(C10592,#REF!, 2,FALSE)</f>
        <v>#REF!</v>
      </c>
      <c r="BM10592" s="5" t="s">
        <v>16129</v>
      </c>
      <c r="BN10592" s="5" t="s">
        <v>926</v>
      </c>
      <c r="BO10592" s="5" t="s">
        <v>9445</v>
      </c>
      <c r="BU10592" s="5" t="s">
        <v>16129</v>
      </c>
      <c r="BV10592" s="5" t="s">
        <v>926</v>
      </c>
      <c r="BW10592" s="5" t="s">
        <v>9445</v>
      </c>
    </row>
    <row r="10593" spans="51:75" x14ac:dyDescent="0.3">
      <c r="AY10593" s="12" t="e">
        <f>VLOOKUP(C10593,#REF!, 2,FALSE)</f>
        <v>#REF!</v>
      </c>
      <c r="BM10593" s="5" t="s">
        <v>16130</v>
      </c>
      <c r="BN10593" s="5" t="s">
        <v>926</v>
      </c>
      <c r="BO10593" s="5" t="s">
        <v>9445</v>
      </c>
      <c r="BU10593" s="5" t="s">
        <v>16130</v>
      </c>
      <c r="BV10593" s="5" t="s">
        <v>926</v>
      </c>
      <c r="BW10593" s="5" t="s">
        <v>9445</v>
      </c>
    </row>
    <row r="10594" spans="51:75" x14ac:dyDescent="0.3">
      <c r="AY10594" s="12" t="e">
        <f>VLOOKUP(C10594,#REF!, 2,FALSE)</f>
        <v>#REF!</v>
      </c>
      <c r="BM10594" s="5" t="s">
        <v>16131</v>
      </c>
      <c r="BN10594" s="5" t="s">
        <v>1345</v>
      </c>
      <c r="BO10594" s="5" t="s">
        <v>2986</v>
      </c>
      <c r="BU10594" s="5" t="s">
        <v>16131</v>
      </c>
      <c r="BV10594" s="5" t="s">
        <v>1345</v>
      </c>
      <c r="BW10594" s="5" t="s">
        <v>2986</v>
      </c>
    </row>
    <row r="10595" spans="51:75" x14ac:dyDescent="0.3">
      <c r="AY10595" s="12" t="e">
        <f>VLOOKUP(C10595,#REF!, 2,FALSE)</f>
        <v>#REF!</v>
      </c>
      <c r="BM10595" s="5" t="s">
        <v>16132</v>
      </c>
      <c r="BN10595" s="5" t="s">
        <v>17000</v>
      </c>
      <c r="BO10595" s="5" t="s">
        <v>773</v>
      </c>
      <c r="BU10595" s="5" t="s">
        <v>16132</v>
      </c>
      <c r="BV10595" s="5" t="s">
        <v>17000</v>
      </c>
      <c r="BW10595" s="5" t="s">
        <v>773</v>
      </c>
    </row>
    <row r="10596" spans="51:75" x14ac:dyDescent="0.3">
      <c r="AY10596" s="12" t="e">
        <f>VLOOKUP(C10596,#REF!, 2,FALSE)</f>
        <v>#REF!</v>
      </c>
      <c r="BM10596" s="5" t="s">
        <v>16133</v>
      </c>
      <c r="BN10596" s="5" t="s">
        <v>669</v>
      </c>
      <c r="BO10596" s="5" t="s">
        <v>7448</v>
      </c>
      <c r="BU10596" s="5" t="s">
        <v>16133</v>
      </c>
      <c r="BV10596" s="5" t="s">
        <v>669</v>
      </c>
      <c r="BW10596" s="5" t="s">
        <v>7448</v>
      </c>
    </row>
    <row r="10597" spans="51:75" x14ac:dyDescent="0.3">
      <c r="AY10597" s="12" t="e">
        <f>VLOOKUP(C10597,#REF!, 2,FALSE)</f>
        <v>#REF!</v>
      </c>
      <c r="BM10597" s="5" t="s">
        <v>16134</v>
      </c>
      <c r="BN10597" s="5" t="s">
        <v>783</v>
      </c>
      <c r="BO10597" s="5" t="s">
        <v>6208</v>
      </c>
      <c r="BU10597" s="5" t="s">
        <v>16134</v>
      </c>
      <c r="BV10597" s="5" t="s">
        <v>783</v>
      </c>
      <c r="BW10597" s="5" t="s">
        <v>6208</v>
      </c>
    </row>
    <row r="10598" spans="51:75" x14ac:dyDescent="0.3">
      <c r="AY10598" s="12" t="e">
        <f>VLOOKUP(C10598,#REF!, 2,FALSE)</f>
        <v>#REF!</v>
      </c>
      <c r="BM10598" s="5" t="s">
        <v>16135</v>
      </c>
      <c r="BN10598" s="5" t="s">
        <v>1345</v>
      </c>
      <c r="BO10598" s="5" t="s">
        <v>2986</v>
      </c>
      <c r="BU10598" s="5" t="s">
        <v>16135</v>
      </c>
      <c r="BV10598" s="5" t="s">
        <v>1345</v>
      </c>
      <c r="BW10598" s="5" t="s">
        <v>2986</v>
      </c>
    </row>
    <row r="10599" spans="51:75" x14ac:dyDescent="0.3">
      <c r="AY10599" s="12" t="e">
        <f>VLOOKUP(C10599,#REF!, 2,FALSE)</f>
        <v>#REF!</v>
      </c>
      <c r="BM10599" s="5" t="s">
        <v>16136</v>
      </c>
      <c r="BN10599" s="5" t="s">
        <v>17000</v>
      </c>
      <c r="BO10599" s="5" t="s">
        <v>5421</v>
      </c>
      <c r="BU10599" s="5" t="s">
        <v>16136</v>
      </c>
      <c r="BV10599" s="5" t="s">
        <v>17000</v>
      </c>
      <c r="BW10599" s="5" t="s">
        <v>5421</v>
      </c>
    </row>
    <row r="10600" spans="51:75" x14ac:dyDescent="0.3">
      <c r="AY10600" s="12" t="e">
        <f>VLOOKUP(C10600,#REF!, 2,FALSE)</f>
        <v>#REF!</v>
      </c>
      <c r="BM10600" s="5" t="s">
        <v>2788</v>
      </c>
      <c r="BN10600" s="5" t="s">
        <v>17000</v>
      </c>
      <c r="BO10600" s="5" t="s">
        <v>773</v>
      </c>
      <c r="BU10600" s="5" t="s">
        <v>2788</v>
      </c>
      <c r="BV10600" s="5" t="s">
        <v>17000</v>
      </c>
      <c r="BW10600" s="5" t="s">
        <v>773</v>
      </c>
    </row>
    <row r="10601" spans="51:75" x14ac:dyDescent="0.3">
      <c r="AY10601" s="12" t="e">
        <f>VLOOKUP(C10601,#REF!, 2,FALSE)</f>
        <v>#REF!</v>
      </c>
      <c r="BM10601" s="5" t="s">
        <v>2789</v>
      </c>
      <c r="BN10601" s="5" t="s">
        <v>3007</v>
      </c>
      <c r="BO10601" s="5" t="s">
        <v>16137</v>
      </c>
      <c r="BU10601" s="5" t="s">
        <v>2789</v>
      </c>
      <c r="BV10601" s="5" t="s">
        <v>3007</v>
      </c>
      <c r="BW10601" s="5" t="s">
        <v>16137</v>
      </c>
    </row>
    <row r="10602" spans="51:75" x14ac:dyDescent="0.3">
      <c r="AY10602" s="12" t="e">
        <f>VLOOKUP(C10602,#REF!, 2,FALSE)</f>
        <v>#REF!</v>
      </c>
      <c r="BM10602" s="5" t="s">
        <v>16138</v>
      </c>
      <c r="BN10602" s="5" t="s">
        <v>781</v>
      </c>
      <c r="BO10602" s="5" t="s">
        <v>4765</v>
      </c>
      <c r="BU10602" s="5" t="s">
        <v>16138</v>
      </c>
      <c r="BV10602" s="5" t="s">
        <v>781</v>
      </c>
      <c r="BW10602" s="5" t="s">
        <v>4765</v>
      </c>
    </row>
    <row r="10603" spans="51:75" x14ac:dyDescent="0.3">
      <c r="AY10603" s="12" t="e">
        <f>VLOOKUP(C10603,#REF!, 2,FALSE)</f>
        <v>#REF!</v>
      </c>
      <c r="BM10603" s="5" t="s">
        <v>16139</v>
      </c>
      <c r="BN10603" s="5" t="s">
        <v>781</v>
      </c>
      <c r="BO10603" s="5" t="s">
        <v>663</v>
      </c>
      <c r="BU10603" s="5" t="s">
        <v>16139</v>
      </c>
      <c r="BV10603" s="5" t="s">
        <v>781</v>
      </c>
      <c r="BW10603" s="5" t="s">
        <v>663</v>
      </c>
    </row>
    <row r="10604" spans="51:75" x14ac:dyDescent="0.3">
      <c r="AY10604" s="12" t="e">
        <f>VLOOKUP(C10604,#REF!, 2,FALSE)</f>
        <v>#REF!</v>
      </c>
      <c r="BM10604" s="5" t="s">
        <v>16140</v>
      </c>
      <c r="BN10604" s="5" t="s">
        <v>806</v>
      </c>
      <c r="BO10604" s="5" t="s">
        <v>2986</v>
      </c>
      <c r="BU10604" s="5" t="s">
        <v>16140</v>
      </c>
      <c r="BV10604" s="5" t="s">
        <v>806</v>
      </c>
      <c r="BW10604" s="5" t="s">
        <v>2986</v>
      </c>
    </row>
    <row r="10605" spans="51:75" x14ac:dyDescent="0.3">
      <c r="AY10605" s="12" t="e">
        <f>VLOOKUP(C10605,#REF!, 2,FALSE)</f>
        <v>#REF!</v>
      </c>
      <c r="BM10605" s="5" t="s">
        <v>16141</v>
      </c>
      <c r="BN10605" s="5" t="s">
        <v>17000</v>
      </c>
      <c r="BO10605" s="5" t="s">
        <v>2723</v>
      </c>
      <c r="BU10605" s="5" t="s">
        <v>16141</v>
      </c>
      <c r="BV10605" s="5" t="s">
        <v>17000</v>
      </c>
      <c r="BW10605" s="5" t="s">
        <v>2723</v>
      </c>
    </row>
    <row r="10606" spans="51:75" x14ac:dyDescent="0.3">
      <c r="AY10606" s="12" t="e">
        <f>VLOOKUP(C10606,#REF!, 2,FALSE)</f>
        <v>#REF!</v>
      </c>
      <c r="BM10606" s="5" t="s">
        <v>2792</v>
      </c>
      <c r="BN10606" s="5" t="s">
        <v>17000</v>
      </c>
      <c r="BO10606" s="5" t="s">
        <v>9668</v>
      </c>
      <c r="BU10606" s="5" t="s">
        <v>2792</v>
      </c>
      <c r="BV10606" s="5" t="s">
        <v>17000</v>
      </c>
      <c r="BW10606" s="5" t="s">
        <v>9668</v>
      </c>
    </row>
    <row r="10607" spans="51:75" x14ac:dyDescent="0.3">
      <c r="AY10607" s="12" t="e">
        <f>VLOOKUP(C10607,#REF!, 2,FALSE)</f>
        <v>#REF!</v>
      </c>
      <c r="BM10607" s="5" t="s">
        <v>63</v>
      </c>
      <c r="BN10607" s="5" t="s">
        <v>17000</v>
      </c>
      <c r="BO10607" s="5" t="s">
        <v>16142</v>
      </c>
      <c r="BU10607" s="5" t="s">
        <v>63</v>
      </c>
      <c r="BV10607" s="5" t="s">
        <v>17000</v>
      </c>
      <c r="BW10607" s="5" t="s">
        <v>16142</v>
      </c>
    </row>
    <row r="10608" spans="51:75" x14ac:dyDescent="0.3">
      <c r="AY10608" s="12" t="e">
        <f>VLOOKUP(C10608,#REF!, 2,FALSE)</f>
        <v>#REF!</v>
      </c>
      <c r="BM10608" s="5" t="s">
        <v>16143</v>
      </c>
      <c r="BN10608" s="5" t="s">
        <v>17000</v>
      </c>
      <c r="BO10608" s="5" t="s">
        <v>16144</v>
      </c>
      <c r="BU10608" s="5" t="s">
        <v>16143</v>
      </c>
      <c r="BV10608" s="5" t="s">
        <v>17000</v>
      </c>
      <c r="BW10608" s="5" t="s">
        <v>16144</v>
      </c>
    </row>
    <row r="10609" spans="51:75" x14ac:dyDescent="0.3">
      <c r="AY10609" s="12" t="e">
        <f>VLOOKUP(C10609,#REF!, 2,FALSE)</f>
        <v>#REF!</v>
      </c>
      <c r="BM10609" s="5" t="s">
        <v>16145</v>
      </c>
      <c r="BN10609" s="5" t="s">
        <v>17000</v>
      </c>
      <c r="BO10609" s="5" t="s">
        <v>1503</v>
      </c>
      <c r="BU10609" s="5" t="s">
        <v>16145</v>
      </c>
      <c r="BV10609" s="5" t="s">
        <v>17000</v>
      </c>
      <c r="BW10609" s="5" t="s">
        <v>1503</v>
      </c>
    </row>
    <row r="10610" spans="51:75" x14ac:dyDescent="0.3">
      <c r="AY10610" s="12" t="e">
        <f>VLOOKUP(C10610,#REF!, 2,FALSE)</f>
        <v>#REF!</v>
      </c>
      <c r="BM10610" s="5" t="s">
        <v>16146</v>
      </c>
      <c r="BN10610" s="5" t="s">
        <v>3261</v>
      </c>
      <c r="BO10610" s="5" t="s">
        <v>4045</v>
      </c>
      <c r="BU10610" s="5" t="s">
        <v>16146</v>
      </c>
      <c r="BV10610" s="5" t="s">
        <v>3261</v>
      </c>
      <c r="BW10610" s="5" t="s">
        <v>4045</v>
      </c>
    </row>
    <row r="10611" spans="51:75" x14ac:dyDescent="0.3">
      <c r="AY10611" s="12" t="e">
        <f>VLOOKUP(C10611,#REF!, 2,FALSE)</f>
        <v>#REF!</v>
      </c>
      <c r="BM10611" s="5" t="s">
        <v>16147</v>
      </c>
      <c r="BN10611" s="5" t="s">
        <v>625</v>
      </c>
      <c r="BO10611" s="5" t="s">
        <v>3152</v>
      </c>
      <c r="BU10611" s="5" t="s">
        <v>16147</v>
      </c>
      <c r="BV10611" s="5" t="s">
        <v>625</v>
      </c>
      <c r="BW10611" s="5" t="s">
        <v>3152</v>
      </c>
    </row>
    <row r="10612" spans="51:75" x14ac:dyDescent="0.3">
      <c r="AY10612" s="12" t="e">
        <f>VLOOKUP(C10612,#REF!, 2,FALSE)</f>
        <v>#REF!</v>
      </c>
      <c r="BM10612" s="5" t="s">
        <v>16148</v>
      </c>
      <c r="BN10612" s="5" t="s">
        <v>17000</v>
      </c>
      <c r="BO10612" s="5" t="s">
        <v>1861</v>
      </c>
      <c r="BU10612" s="5" t="s">
        <v>16148</v>
      </c>
      <c r="BV10612" s="5" t="s">
        <v>17000</v>
      </c>
      <c r="BW10612" s="5" t="s">
        <v>1861</v>
      </c>
    </row>
    <row r="10613" spans="51:75" x14ac:dyDescent="0.3">
      <c r="AY10613" s="12" t="e">
        <f>VLOOKUP(C10613,#REF!, 2,FALSE)</f>
        <v>#REF!</v>
      </c>
      <c r="BM10613" s="5" t="s">
        <v>16149</v>
      </c>
      <c r="BN10613" s="5" t="s">
        <v>17000</v>
      </c>
      <c r="BO10613" s="5" t="s">
        <v>4085</v>
      </c>
      <c r="BU10613" s="5" t="s">
        <v>16149</v>
      </c>
      <c r="BV10613" s="5" t="s">
        <v>17000</v>
      </c>
      <c r="BW10613" s="5" t="s">
        <v>4085</v>
      </c>
    </row>
    <row r="10614" spans="51:75" x14ac:dyDescent="0.3">
      <c r="AY10614" s="12" t="e">
        <f>VLOOKUP(C10614,#REF!, 2,FALSE)</f>
        <v>#REF!</v>
      </c>
      <c r="BM10614" s="5" t="s">
        <v>16150</v>
      </c>
      <c r="BN10614" s="5" t="s">
        <v>17000</v>
      </c>
      <c r="BO10614" s="5" t="s">
        <v>16151</v>
      </c>
      <c r="BU10614" s="5" t="s">
        <v>16150</v>
      </c>
      <c r="BV10614" s="5" t="s">
        <v>17000</v>
      </c>
      <c r="BW10614" s="5" t="s">
        <v>16151</v>
      </c>
    </row>
    <row r="10615" spans="51:75" x14ac:dyDescent="0.3">
      <c r="AY10615" s="12" t="e">
        <f>VLOOKUP(C10615,#REF!, 2,FALSE)</f>
        <v>#REF!</v>
      </c>
      <c r="BM10615" s="5" t="s">
        <v>16152</v>
      </c>
      <c r="BN10615" s="5" t="s">
        <v>17000</v>
      </c>
      <c r="BO10615" s="5" t="s">
        <v>3740</v>
      </c>
      <c r="BU10615" s="5" t="s">
        <v>16152</v>
      </c>
      <c r="BV10615" s="5" t="s">
        <v>17000</v>
      </c>
      <c r="BW10615" s="5" t="s">
        <v>3740</v>
      </c>
    </row>
    <row r="10616" spans="51:75" x14ac:dyDescent="0.3">
      <c r="AY10616" s="12" t="e">
        <f>VLOOKUP(C10616,#REF!, 2,FALSE)</f>
        <v>#REF!</v>
      </c>
      <c r="BM10616" s="5" t="s">
        <v>2793</v>
      </c>
      <c r="BN10616" s="5" t="s">
        <v>17000</v>
      </c>
      <c r="BO10616" s="5" t="s">
        <v>8932</v>
      </c>
      <c r="BU10616" s="5" t="s">
        <v>2793</v>
      </c>
      <c r="BV10616" s="5" t="s">
        <v>17000</v>
      </c>
      <c r="BW10616" s="5" t="s">
        <v>8932</v>
      </c>
    </row>
    <row r="10617" spans="51:75" x14ac:dyDescent="0.3">
      <c r="AY10617" s="12" t="e">
        <f>VLOOKUP(C10617,#REF!, 2,FALSE)</f>
        <v>#REF!</v>
      </c>
      <c r="BM10617" s="5" t="s">
        <v>16153</v>
      </c>
      <c r="BN10617" s="5" t="s">
        <v>17000</v>
      </c>
      <c r="BO10617" s="5" t="s">
        <v>8350</v>
      </c>
      <c r="BU10617" s="5" t="s">
        <v>16153</v>
      </c>
      <c r="BV10617" s="5" t="s">
        <v>17000</v>
      </c>
      <c r="BW10617" s="5" t="s">
        <v>8350</v>
      </c>
    </row>
    <row r="10618" spans="51:75" x14ac:dyDescent="0.3">
      <c r="AY10618" s="12" t="e">
        <f>VLOOKUP(C10618,#REF!, 2,FALSE)</f>
        <v>#REF!</v>
      </c>
      <c r="BM10618" s="5" t="s">
        <v>16154</v>
      </c>
      <c r="BN10618" s="5" t="s">
        <v>17000</v>
      </c>
      <c r="BO10618" s="5" t="s">
        <v>6828</v>
      </c>
      <c r="BU10618" s="5" t="s">
        <v>16154</v>
      </c>
      <c r="BV10618" s="5" t="s">
        <v>17000</v>
      </c>
      <c r="BW10618" s="5" t="s">
        <v>6828</v>
      </c>
    </row>
    <row r="10619" spans="51:75" x14ac:dyDescent="0.3">
      <c r="AY10619" s="12" t="e">
        <f>VLOOKUP(C10619,#REF!, 2,FALSE)</f>
        <v>#REF!</v>
      </c>
      <c r="BM10619" s="5" t="s">
        <v>16155</v>
      </c>
      <c r="BN10619" s="5" t="s">
        <v>623</v>
      </c>
      <c r="BO10619" s="5" t="s">
        <v>8932</v>
      </c>
      <c r="BU10619" s="5" t="s">
        <v>16155</v>
      </c>
      <c r="BV10619" s="5" t="s">
        <v>623</v>
      </c>
      <c r="BW10619" s="5" t="s">
        <v>8932</v>
      </c>
    </row>
    <row r="10620" spans="51:75" x14ac:dyDescent="0.3">
      <c r="AY10620" s="12" t="e">
        <f>VLOOKUP(C10620,#REF!, 2,FALSE)</f>
        <v>#REF!</v>
      </c>
      <c r="BM10620" s="5" t="s">
        <v>16156</v>
      </c>
      <c r="BN10620" s="5" t="s">
        <v>3050</v>
      </c>
      <c r="BO10620" s="5" t="s">
        <v>3889</v>
      </c>
      <c r="BU10620" s="5" t="s">
        <v>16156</v>
      </c>
      <c r="BV10620" s="5" t="s">
        <v>3050</v>
      </c>
      <c r="BW10620" s="5" t="s">
        <v>3889</v>
      </c>
    </row>
    <row r="10621" spans="51:75" x14ac:dyDescent="0.3">
      <c r="AY10621" s="12" t="e">
        <f>VLOOKUP(C10621,#REF!, 2,FALSE)</f>
        <v>#REF!</v>
      </c>
      <c r="BM10621" s="5" t="s">
        <v>16157</v>
      </c>
      <c r="BN10621" s="5" t="s">
        <v>3050</v>
      </c>
      <c r="BO10621" s="5" t="s">
        <v>8355</v>
      </c>
      <c r="BU10621" s="5" t="s">
        <v>16157</v>
      </c>
      <c r="BV10621" s="5" t="s">
        <v>3050</v>
      </c>
      <c r="BW10621" s="5" t="s">
        <v>8355</v>
      </c>
    </row>
    <row r="10622" spans="51:75" x14ac:dyDescent="0.3">
      <c r="AY10622" s="12" t="e">
        <f>VLOOKUP(C10622,#REF!, 2,FALSE)</f>
        <v>#REF!</v>
      </c>
      <c r="BM10622" s="5" t="s">
        <v>16158</v>
      </c>
      <c r="BN10622" s="5" t="s">
        <v>945</v>
      </c>
      <c r="BO10622" s="5" t="s">
        <v>16159</v>
      </c>
      <c r="BU10622" s="5" t="s">
        <v>16158</v>
      </c>
      <c r="BV10622" s="5" t="s">
        <v>945</v>
      </c>
      <c r="BW10622" s="5" t="s">
        <v>16159</v>
      </c>
    </row>
    <row r="10623" spans="51:75" x14ac:dyDescent="0.3">
      <c r="AY10623" s="12" t="e">
        <f>VLOOKUP(C10623,#REF!, 2,FALSE)</f>
        <v>#REF!</v>
      </c>
      <c r="BM10623" s="5" t="s">
        <v>16160</v>
      </c>
      <c r="BN10623" s="5" t="s">
        <v>623</v>
      </c>
      <c r="BO10623" s="5" t="s">
        <v>13941</v>
      </c>
      <c r="BU10623" s="5" t="s">
        <v>16160</v>
      </c>
      <c r="BV10623" s="5" t="s">
        <v>623</v>
      </c>
      <c r="BW10623" s="5" t="s">
        <v>13941</v>
      </c>
    </row>
    <row r="10624" spans="51:75" x14ac:dyDescent="0.3">
      <c r="AY10624" s="12" t="e">
        <f>VLOOKUP(C10624,#REF!, 2,FALSE)</f>
        <v>#REF!</v>
      </c>
      <c r="BM10624" s="5" t="s">
        <v>16161</v>
      </c>
      <c r="BN10624" s="5" t="s">
        <v>739</v>
      </c>
      <c r="BO10624" s="5" t="s">
        <v>8399</v>
      </c>
      <c r="BU10624" s="5" t="s">
        <v>16161</v>
      </c>
      <c r="BV10624" s="5" t="s">
        <v>739</v>
      </c>
      <c r="BW10624" s="5" t="s">
        <v>8399</v>
      </c>
    </row>
    <row r="10625" spans="51:75" x14ac:dyDescent="0.3">
      <c r="AY10625" s="12" t="e">
        <f>VLOOKUP(C10625,#REF!, 2,FALSE)</f>
        <v>#REF!</v>
      </c>
      <c r="BM10625" s="5" t="s">
        <v>16162</v>
      </c>
      <c r="BN10625" s="5" t="s">
        <v>661</v>
      </c>
      <c r="BO10625" s="5" t="s">
        <v>16163</v>
      </c>
      <c r="BU10625" s="5" t="s">
        <v>16162</v>
      </c>
      <c r="BV10625" s="5" t="s">
        <v>661</v>
      </c>
      <c r="BW10625" s="5" t="s">
        <v>16163</v>
      </c>
    </row>
    <row r="10626" spans="51:75" x14ac:dyDescent="0.3">
      <c r="AY10626" s="12" t="e">
        <f>VLOOKUP(C10626,#REF!, 2,FALSE)</f>
        <v>#REF!</v>
      </c>
      <c r="BM10626" s="5" t="s">
        <v>496</v>
      </c>
      <c r="BN10626" s="5" t="s">
        <v>672</v>
      </c>
      <c r="BO10626" s="5" t="s">
        <v>16164</v>
      </c>
      <c r="BU10626" s="5" t="s">
        <v>496</v>
      </c>
      <c r="BV10626" s="5" t="s">
        <v>672</v>
      </c>
      <c r="BW10626" s="5" t="s">
        <v>16164</v>
      </c>
    </row>
    <row r="10627" spans="51:75" x14ac:dyDescent="0.3">
      <c r="AY10627" s="12" t="e">
        <f>VLOOKUP(C10627,#REF!, 2,FALSE)</f>
        <v>#REF!</v>
      </c>
      <c r="BM10627" s="5" t="s">
        <v>16165</v>
      </c>
      <c r="BN10627" s="5" t="s">
        <v>630</v>
      </c>
      <c r="BO10627" s="5" t="s">
        <v>5649</v>
      </c>
      <c r="BU10627" s="5" t="s">
        <v>16165</v>
      </c>
      <c r="BV10627" s="5" t="s">
        <v>630</v>
      </c>
      <c r="BW10627" s="5" t="s">
        <v>5649</v>
      </c>
    </row>
    <row r="10628" spans="51:75" x14ac:dyDescent="0.3">
      <c r="AY10628" s="12" t="e">
        <f>VLOOKUP(C10628,#REF!, 2,FALSE)</f>
        <v>#REF!</v>
      </c>
      <c r="BM10628" s="5" t="s">
        <v>16166</v>
      </c>
      <c r="BN10628" s="5" t="s">
        <v>660</v>
      </c>
      <c r="BO10628" s="5" t="s">
        <v>9351</v>
      </c>
      <c r="BU10628" s="5" t="s">
        <v>16166</v>
      </c>
      <c r="BV10628" s="5" t="s">
        <v>660</v>
      </c>
      <c r="BW10628" s="5" t="s">
        <v>9351</v>
      </c>
    </row>
    <row r="10629" spans="51:75" x14ac:dyDescent="0.3">
      <c r="AY10629" s="12" t="e">
        <f>VLOOKUP(C10629,#REF!, 2,FALSE)</f>
        <v>#REF!</v>
      </c>
      <c r="BM10629" s="5" t="s">
        <v>16167</v>
      </c>
      <c r="BN10629" s="5" t="s">
        <v>1142</v>
      </c>
      <c r="BO10629" s="5" t="s">
        <v>773</v>
      </c>
      <c r="BU10629" s="5" t="s">
        <v>16167</v>
      </c>
      <c r="BV10629" s="5" t="s">
        <v>1142</v>
      </c>
      <c r="BW10629" s="5" t="s">
        <v>773</v>
      </c>
    </row>
    <row r="10630" spans="51:75" x14ac:dyDescent="0.3">
      <c r="AY10630" s="12" t="e">
        <f>VLOOKUP(C10630,#REF!, 2,FALSE)</f>
        <v>#REF!</v>
      </c>
      <c r="BM10630" s="5" t="s">
        <v>16168</v>
      </c>
      <c r="BN10630" s="5" t="s">
        <v>3210</v>
      </c>
      <c r="BO10630" s="5" t="s">
        <v>863</v>
      </c>
      <c r="BU10630" s="5" t="s">
        <v>16168</v>
      </c>
      <c r="BV10630" s="5" t="s">
        <v>3210</v>
      </c>
      <c r="BW10630" s="5" t="s">
        <v>863</v>
      </c>
    </row>
    <row r="10631" spans="51:75" x14ac:dyDescent="0.3">
      <c r="AY10631" s="12" t="e">
        <f>VLOOKUP(C10631,#REF!, 2,FALSE)</f>
        <v>#REF!</v>
      </c>
      <c r="BM10631" s="5" t="s">
        <v>16169</v>
      </c>
      <c r="BN10631" s="5" t="s">
        <v>672</v>
      </c>
      <c r="BO10631" s="5" t="s">
        <v>10108</v>
      </c>
      <c r="BU10631" s="5" t="s">
        <v>16169</v>
      </c>
      <c r="BV10631" s="5" t="s">
        <v>672</v>
      </c>
      <c r="BW10631" s="5" t="s">
        <v>10108</v>
      </c>
    </row>
    <row r="10632" spans="51:75" x14ac:dyDescent="0.3">
      <c r="AY10632" s="12" t="e">
        <f>VLOOKUP(C10632,#REF!, 2,FALSE)</f>
        <v>#REF!</v>
      </c>
      <c r="BM10632" s="5" t="s">
        <v>16170</v>
      </c>
      <c r="BN10632" s="5" t="s">
        <v>708</v>
      </c>
      <c r="BO10632" s="5" t="s">
        <v>1610</v>
      </c>
      <c r="BU10632" s="5" t="s">
        <v>16170</v>
      </c>
      <c r="BV10632" s="5" t="s">
        <v>708</v>
      </c>
      <c r="BW10632" s="5" t="s">
        <v>1610</v>
      </c>
    </row>
    <row r="10633" spans="51:75" x14ac:dyDescent="0.3">
      <c r="AY10633" s="12" t="e">
        <f>VLOOKUP(C10633,#REF!, 2,FALSE)</f>
        <v>#REF!</v>
      </c>
      <c r="BM10633" s="5" t="s">
        <v>16171</v>
      </c>
      <c r="BN10633" s="5" t="s">
        <v>865</v>
      </c>
      <c r="BO10633" s="5" t="s">
        <v>773</v>
      </c>
      <c r="BU10633" s="5" t="s">
        <v>16171</v>
      </c>
      <c r="BV10633" s="5" t="s">
        <v>865</v>
      </c>
      <c r="BW10633" s="5" t="s">
        <v>773</v>
      </c>
    </row>
    <row r="10634" spans="51:75" x14ac:dyDescent="0.3">
      <c r="AY10634" s="12" t="e">
        <f>VLOOKUP(C10634,#REF!, 2,FALSE)</f>
        <v>#REF!</v>
      </c>
      <c r="BM10634" s="5" t="s">
        <v>16172</v>
      </c>
      <c r="BN10634" s="5" t="s">
        <v>865</v>
      </c>
      <c r="BO10634" s="5" t="s">
        <v>773</v>
      </c>
      <c r="BU10634" s="5" t="s">
        <v>16172</v>
      </c>
      <c r="BV10634" s="5" t="s">
        <v>865</v>
      </c>
      <c r="BW10634" s="5" t="s">
        <v>773</v>
      </c>
    </row>
    <row r="10635" spans="51:75" x14ac:dyDescent="0.3">
      <c r="AY10635" s="12" t="e">
        <f>VLOOKUP(C10635,#REF!, 2,FALSE)</f>
        <v>#REF!</v>
      </c>
      <c r="BM10635" s="5" t="s">
        <v>16173</v>
      </c>
      <c r="BN10635" s="5" t="s">
        <v>865</v>
      </c>
      <c r="BO10635" s="5" t="s">
        <v>9469</v>
      </c>
      <c r="BU10635" s="5" t="s">
        <v>16173</v>
      </c>
      <c r="BV10635" s="5" t="s">
        <v>865</v>
      </c>
      <c r="BW10635" s="5" t="s">
        <v>9469</v>
      </c>
    </row>
    <row r="10636" spans="51:75" x14ac:dyDescent="0.3">
      <c r="AY10636" s="12" t="e">
        <f>VLOOKUP(C10636,#REF!, 2,FALSE)</f>
        <v>#REF!</v>
      </c>
      <c r="BM10636" s="5" t="s">
        <v>16174</v>
      </c>
      <c r="BN10636" s="5" t="s">
        <v>2986</v>
      </c>
      <c r="BO10636" s="5" t="s">
        <v>773</v>
      </c>
      <c r="BU10636" s="5" t="s">
        <v>16174</v>
      </c>
      <c r="BV10636" s="5" t="s">
        <v>2986</v>
      </c>
      <c r="BW10636" s="5" t="s">
        <v>773</v>
      </c>
    </row>
    <row r="10637" spans="51:75" x14ac:dyDescent="0.3">
      <c r="AY10637" s="12" t="e">
        <f>VLOOKUP(C10637,#REF!, 2,FALSE)</f>
        <v>#REF!</v>
      </c>
      <c r="BM10637" s="5" t="s">
        <v>16175</v>
      </c>
      <c r="BN10637" s="5" t="s">
        <v>1142</v>
      </c>
      <c r="BO10637" s="5" t="s">
        <v>1228</v>
      </c>
      <c r="BU10637" s="5" t="s">
        <v>16175</v>
      </c>
      <c r="BV10637" s="5" t="s">
        <v>1142</v>
      </c>
      <c r="BW10637" s="5" t="s">
        <v>1228</v>
      </c>
    </row>
    <row r="10638" spans="51:75" x14ac:dyDescent="0.3">
      <c r="AY10638" s="12" t="e">
        <f>VLOOKUP(C10638,#REF!, 2,FALSE)</f>
        <v>#REF!</v>
      </c>
      <c r="BM10638" s="5" t="s">
        <v>16176</v>
      </c>
      <c r="BN10638" s="5" t="s">
        <v>3092</v>
      </c>
      <c r="BO10638" s="5" t="s">
        <v>16177</v>
      </c>
      <c r="BU10638" s="5" t="s">
        <v>16176</v>
      </c>
      <c r="BV10638" s="5" t="s">
        <v>3092</v>
      </c>
      <c r="BW10638" s="5" t="s">
        <v>16177</v>
      </c>
    </row>
    <row r="10639" spans="51:75" x14ac:dyDescent="0.3">
      <c r="AY10639" s="12" t="e">
        <f>VLOOKUP(C10639,#REF!, 2,FALSE)</f>
        <v>#REF!</v>
      </c>
      <c r="BM10639" s="5" t="s">
        <v>16178</v>
      </c>
      <c r="BN10639" s="5" t="s">
        <v>17000</v>
      </c>
      <c r="BO10639" s="5" t="s">
        <v>2986</v>
      </c>
      <c r="BU10639" s="5" t="s">
        <v>16178</v>
      </c>
      <c r="BV10639" s="5" t="s">
        <v>17000</v>
      </c>
      <c r="BW10639" s="5" t="s">
        <v>2986</v>
      </c>
    </row>
    <row r="10640" spans="51:75" x14ac:dyDescent="0.3">
      <c r="AY10640" s="12" t="e">
        <f>VLOOKUP(C10640,#REF!, 2,FALSE)</f>
        <v>#REF!</v>
      </c>
      <c r="BM10640" s="5" t="s">
        <v>16179</v>
      </c>
      <c r="BN10640" s="5" t="s">
        <v>1142</v>
      </c>
      <c r="BO10640" s="5" t="s">
        <v>773</v>
      </c>
      <c r="BU10640" s="5" t="s">
        <v>16179</v>
      </c>
      <c r="BV10640" s="5" t="s">
        <v>1142</v>
      </c>
      <c r="BW10640" s="5" t="s">
        <v>773</v>
      </c>
    </row>
    <row r="10641" spans="51:75" x14ac:dyDescent="0.3">
      <c r="AY10641" s="12" t="e">
        <f>VLOOKUP(C10641,#REF!, 2,FALSE)</f>
        <v>#REF!</v>
      </c>
      <c r="BM10641" s="5" t="s">
        <v>16180</v>
      </c>
      <c r="BN10641" s="5" t="s">
        <v>1142</v>
      </c>
      <c r="BO10641" s="5" t="s">
        <v>773</v>
      </c>
      <c r="BU10641" s="5" t="s">
        <v>16180</v>
      </c>
      <c r="BV10641" s="5" t="s">
        <v>1142</v>
      </c>
      <c r="BW10641" s="5" t="s">
        <v>773</v>
      </c>
    </row>
    <row r="10642" spans="51:75" x14ac:dyDescent="0.3">
      <c r="AY10642" s="12" t="e">
        <f>VLOOKUP(C10642,#REF!, 2,FALSE)</f>
        <v>#REF!</v>
      </c>
      <c r="BM10642" s="5" t="s">
        <v>16181</v>
      </c>
      <c r="BN10642" s="5" t="s">
        <v>3007</v>
      </c>
      <c r="BO10642" s="5" t="s">
        <v>773</v>
      </c>
      <c r="BU10642" s="5" t="s">
        <v>16181</v>
      </c>
      <c r="BV10642" s="5" t="s">
        <v>3007</v>
      </c>
      <c r="BW10642" s="5" t="s">
        <v>773</v>
      </c>
    </row>
    <row r="10643" spans="51:75" x14ac:dyDescent="0.3">
      <c r="AY10643" s="12" t="e">
        <f>VLOOKUP(C10643,#REF!, 2,FALSE)</f>
        <v>#REF!</v>
      </c>
      <c r="BM10643" s="5" t="s">
        <v>2797</v>
      </c>
      <c r="BN10643" s="5" t="s">
        <v>630</v>
      </c>
      <c r="BO10643" s="5" t="s">
        <v>773</v>
      </c>
      <c r="BU10643" s="5" t="s">
        <v>2797</v>
      </c>
      <c r="BV10643" s="5" t="s">
        <v>630</v>
      </c>
      <c r="BW10643" s="5" t="s">
        <v>773</v>
      </c>
    </row>
    <row r="10644" spans="51:75" x14ac:dyDescent="0.3">
      <c r="AY10644" s="12" t="e">
        <f>VLOOKUP(C10644,#REF!, 2,FALSE)</f>
        <v>#REF!</v>
      </c>
      <c r="BM10644" s="5" t="s">
        <v>16182</v>
      </c>
      <c r="BN10644" s="5" t="s">
        <v>3007</v>
      </c>
      <c r="BO10644" s="5" t="s">
        <v>773</v>
      </c>
      <c r="BU10644" s="5" t="s">
        <v>16182</v>
      </c>
      <c r="BV10644" s="5" t="s">
        <v>3007</v>
      </c>
      <c r="BW10644" s="5" t="s">
        <v>773</v>
      </c>
    </row>
    <row r="10645" spans="51:75" x14ac:dyDescent="0.3">
      <c r="AY10645" s="12" t="e">
        <f>VLOOKUP(C10645,#REF!, 2,FALSE)</f>
        <v>#REF!</v>
      </c>
      <c r="BM10645" s="5" t="s">
        <v>16183</v>
      </c>
      <c r="BN10645" s="5" t="s">
        <v>17000</v>
      </c>
      <c r="BO10645" s="5" t="s">
        <v>773</v>
      </c>
      <c r="BU10645" s="5" t="s">
        <v>16183</v>
      </c>
      <c r="BV10645" s="5" t="s">
        <v>17000</v>
      </c>
      <c r="BW10645" s="5" t="s">
        <v>773</v>
      </c>
    </row>
    <row r="10646" spans="51:75" x14ac:dyDescent="0.3">
      <c r="AY10646" s="12" t="e">
        <f>VLOOKUP(C10646,#REF!, 2,FALSE)</f>
        <v>#REF!</v>
      </c>
      <c r="BM10646" s="5" t="s">
        <v>16184</v>
      </c>
      <c r="BN10646" s="5" t="s">
        <v>3261</v>
      </c>
      <c r="BO10646" s="5" t="s">
        <v>5590</v>
      </c>
      <c r="BU10646" s="5" t="s">
        <v>16184</v>
      </c>
      <c r="BV10646" s="5" t="s">
        <v>3261</v>
      </c>
      <c r="BW10646" s="5" t="s">
        <v>5590</v>
      </c>
    </row>
    <row r="10647" spans="51:75" x14ac:dyDescent="0.3">
      <c r="AY10647" s="12" t="e">
        <f>VLOOKUP(C10647,#REF!, 2,FALSE)</f>
        <v>#REF!</v>
      </c>
      <c r="BM10647" s="5" t="s">
        <v>16185</v>
      </c>
      <c r="BN10647" s="5" t="s">
        <v>3050</v>
      </c>
      <c r="BO10647" s="5" t="s">
        <v>773</v>
      </c>
      <c r="BU10647" s="5" t="s">
        <v>16185</v>
      </c>
      <c r="BV10647" s="5" t="s">
        <v>3050</v>
      </c>
      <c r="BW10647" s="5" t="s">
        <v>773</v>
      </c>
    </row>
    <row r="10648" spans="51:75" x14ac:dyDescent="0.3">
      <c r="AY10648" s="12" t="e">
        <f>VLOOKUP(C10648,#REF!, 2,FALSE)</f>
        <v>#REF!</v>
      </c>
      <c r="BM10648" s="5" t="s">
        <v>16186</v>
      </c>
      <c r="BN10648" s="5" t="s">
        <v>17000</v>
      </c>
      <c r="BO10648" s="5" t="s">
        <v>5982</v>
      </c>
      <c r="BU10648" s="5" t="s">
        <v>16186</v>
      </c>
      <c r="BV10648" s="5" t="s">
        <v>17000</v>
      </c>
      <c r="BW10648" s="5" t="s">
        <v>5982</v>
      </c>
    </row>
    <row r="10649" spans="51:75" x14ac:dyDescent="0.3">
      <c r="AY10649" s="12" t="e">
        <f>VLOOKUP(C10649,#REF!, 2,FALSE)</f>
        <v>#REF!</v>
      </c>
      <c r="BM10649" s="5" t="s">
        <v>16187</v>
      </c>
      <c r="BN10649" s="5" t="s">
        <v>3261</v>
      </c>
      <c r="BO10649" s="5" t="s">
        <v>7547</v>
      </c>
      <c r="BU10649" s="5" t="s">
        <v>16187</v>
      </c>
      <c r="BV10649" s="5" t="s">
        <v>3261</v>
      </c>
      <c r="BW10649" s="5" t="s">
        <v>7547</v>
      </c>
    </row>
    <row r="10650" spans="51:75" x14ac:dyDescent="0.3">
      <c r="AY10650" s="12" t="e">
        <f>VLOOKUP(C10650,#REF!, 2,FALSE)</f>
        <v>#REF!</v>
      </c>
      <c r="BM10650" s="5" t="s">
        <v>16188</v>
      </c>
      <c r="BN10650" s="5" t="s">
        <v>3092</v>
      </c>
      <c r="BO10650" s="5" t="s">
        <v>16189</v>
      </c>
      <c r="BU10650" s="5" t="s">
        <v>16188</v>
      </c>
      <c r="BV10650" s="5" t="s">
        <v>3092</v>
      </c>
      <c r="BW10650" s="5" t="s">
        <v>16189</v>
      </c>
    </row>
    <row r="10651" spans="51:75" x14ac:dyDescent="0.3">
      <c r="AY10651" s="12" t="e">
        <f>VLOOKUP(C10651,#REF!, 2,FALSE)</f>
        <v>#REF!</v>
      </c>
      <c r="BM10651" s="5" t="s">
        <v>16190</v>
      </c>
      <c r="BN10651" s="5" t="s">
        <v>3261</v>
      </c>
      <c r="BO10651" s="5" t="s">
        <v>3313</v>
      </c>
      <c r="BU10651" s="5" t="s">
        <v>16190</v>
      </c>
      <c r="BV10651" s="5" t="s">
        <v>3261</v>
      </c>
      <c r="BW10651" s="5" t="s">
        <v>3313</v>
      </c>
    </row>
    <row r="10652" spans="51:75" x14ac:dyDescent="0.3">
      <c r="AY10652" s="12" t="e">
        <f>VLOOKUP(C10652,#REF!, 2,FALSE)</f>
        <v>#REF!</v>
      </c>
      <c r="BM10652" s="5" t="s">
        <v>16191</v>
      </c>
      <c r="BN10652" s="5" t="s">
        <v>3261</v>
      </c>
      <c r="BO10652" s="5" t="s">
        <v>16192</v>
      </c>
      <c r="BU10652" s="5" t="s">
        <v>16191</v>
      </c>
      <c r="BV10652" s="5" t="s">
        <v>3261</v>
      </c>
      <c r="BW10652" s="5" t="s">
        <v>16192</v>
      </c>
    </row>
    <row r="10653" spans="51:75" x14ac:dyDescent="0.3">
      <c r="AY10653" s="12" t="e">
        <f>VLOOKUP(C10653,#REF!, 2,FALSE)</f>
        <v>#REF!</v>
      </c>
      <c r="BM10653" s="5" t="s">
        <v>16193</v>
      </c>
      <c r="BN10653" s="5" t="s">
        <v>3088</v>
      </c>
      <c r="BO10653" s="5" t="s">
        <v>16194</v>
      </c>
      <c r="BU10653" s="5" t="s">
        <v>16193</v>
      </c>
      <c r="BV10653" s="5" t="s">
        <v>3088</v>
      </c>
      <c r="BW10653" s="5" t="s">
        <v>16194</v>
      </c>
    </row>
    <row r="10654" spans="51:75" x14ac:dyDescent="0.3">
      <c r="AY10654" s="12" t="e">
        <f>VLOOKUP(C10654,#REF!, 2,FALSE)</f>
        <v>#REF!</v>
      </c>
      <c r="BM10654" s="5" t="s">
        <v>2798</v>
      </c>
      <c r="BN10654" s="5" t="s">
        <v>17000</v>
      </c>
      <c r="BO10654" s="5" t="s">
        <v>3721</v>
      </c>
      <c r="BU10654" s="5" t="s">
        <v>2798</v>
      </c>
      <c r="BV10654" s="5" t="s">
        <v>17000</v>
      </c>
      <c r="BW10654" s="5" t="s">
        <v>3721</v>
      </c>
    </row>
    <row r="10655" spans="51:75" x14ac:dyDescent="0.3">
      <c r="AY10655" s="12" t="e">
        <f>VLOOKUP(C10655,#REF!, 2,FALSE)</f>
        <v>#REF!</v>
      </c>
      <c r="BM10655" s="5" t="s">
        <v>16195</v>
      </c>
      <c r="BN10655" s="5" t="s">
        <v>658</v>
      </c>
      <c r="BO10655" s="5" t="s">
        <v>3359</v>
      </c>
      <c r="BU10655" s="5" t="s">
        <v>16195</v>
      </c>
      <c r="BV10655" s="5" t="s">
        <v>658</v>
      </c>
      <c r="BW10655" s="5" t="s">
        <v>3359</v>
      </c>
    </row>
    <row r="10656" spans="51:75" x14ac:dyDescent="0.3">
      <c r="AY10656" s="12" t="e">
        <f>VLOOKUP(C10656,#REF!, 2,FALSE)</f>
        <v>#REF!</v>
      </c>
      <c r="BM10656" s="5" t="s">
        <v>16196</v>
      </c>
      <c r="BN10656" s="5" t="s">
        <v>670</v>
      </c>
      <c r="BO10656" s="5" t="s">
        <v>7668</v>
      </c>
      <c r="BU10656" s="5" t="s">
        <v>16196</v>
      </c>
      <c r="BV10656" s="5" t="s">
        <v>670</v>
      </c>
      <c r="BW10656" s="5" t="s">
        <v>7668</v>
      </c>
    </row>
    <row r="10657" spans="51:75" x14ac:dyDescent="0.3">
      <c r="AY10657" s="12" t="e">
        <f>VLOOKUP(C10657,#REF!, 2,FALSE)</f>
        <v>#REF!</v>
      </c>
      <c r="BM10657" s="5" t="s">
        <v>16197</v>
      </c>
      <c r="BN10657" s="5" t="s">
        <v>852</v>
      </c>
      <c r="BO10657" s="5" t="s">
        <v>10927</v>
      </c>
      <c r="BU10657" s="5" t="s">
        <v>16197</v>
      </c>
      <c r="BV10657" s="5" t="s">
        <v>852</v>
      </c>
      <c r="BW10657" s="5" t="s">
        <v>10927</v>
      </c>
    </row>
    <row r="10658" spans="51:75" x14ac:dyDescent="0.3">
      <c r="AY10658" s="12" t="e">
        <f>VLOOKUP(C10658,#REF!, 2,FALSE)</f>
        <v>#REF!</v>
      </c>
      <c r="BM10658" s="5" t="s">
        <v>16198</v>
      </c>
      <c r="BN10658" s="5" t="s">
        <v>17000</v>
      </c>
      <c r="BO10658" s="5" t="s">
        <v>16199</v>
      </c>
      <c r="BU10658" s="5" t="s">
        <v>16198</v>
      </c>
      <c r="BV10658" s="5" t="s">
        <v>17000</v>
      </c>
      <c r="BW10658" s="5" t="s">
        <v>16199</v>
      </c>
    </row>
    <row r="10659" spans="51:75" x14ac:dyDescent="0.3">
      <c r="AY10659" s="12" t="e">
        <f>VLOOKUP(C10659,#REF!, 2,FALSE)</f>
        <v>#REF!</v>
      </c>
      <c r="BM10659" s="5" t="s">
        <v>16200</v>
      </c>
      <c r="BN10659" s="5" t="s">
        <v>1275</v>
      </c>
      <c r="BO10659" s="5" t="s">
        <v>773</v>
      </c>
      <c r="BU10659" s="5" t="s">
        <v>16200</v>
      </c>
      <c r="BV10659" s="5" t="s">
        <v>1275</v>
      </c>
      <c r="BW10659" s="5" t="s">
        <v>773</v>
      </c>
    </row>
    <row r="10660" spans="51:75" x14ac:dyDescent="0.3">
      <c r="AY10660" s="12" t="e">
        <f>VLOOKUP(C10660,#REF!, 2,FALSE)</f>
        <v>#REF!</v>
      </c>
      <c r="BM10660" s="5" t="s">
        <v>16201</v>
      </c>
      <c r="BN10660" s="5" t="s">
        <v>1016</v>
      </c>
      <c r="BO10660" s="5" t="s">
        <v>773</v>
      </c>
      <c r="BU10660" s="5" t="s">
        <v>16201</v>
      </c>
      <c r="BV10660" s="5" t="s">
        <v>1016</v>
      </c>
      <c r="BW10660" s="5" t="s">
        <v>773</v>
      </c>
    </row>
    <row r="10661" spans="51:75" x14ac:dyDescent="0.3">
      <c r="AY10661" s="12" t="e">
        <f>VLOOKUP(C10661,#REF!, 2,FALSE)</f>
        <v>#REF!</v>
      </c>
      <c r="BM10661" s="5" t="s">
        <v>16202</v>
      </c>
      <c r="BN10661" s="5" t="s">
        <v>1016</v>
      </c>
      <c r="BO10661" s="5" t="s">
        <v>3744</v>
      </c>
      <c r="BU10661" s="5" t="s">
        <v>16202</v>
      </c>
      <c r="BV10661" s="5" t="s">
        <v>1016</v>
      </c>
      <c r="BW10661" s="5" t="s">
        <v>3744</v>
      </c>
    </row>
    <row r="10662" spans="51:75" x14ac:dyDescent="0.3">
      <c r="AY10662" s="12" t="e">
        <f>VLOOKUP(C10662,#REF!, 2,FALSE)</f>
        <v>#REF!</v>
      </c>
      <c r="BM10662" s="5" t="s">
        <v>16203</v>
      </c>
      <c r="BN10662" s="5" t="s">
        <v>17000</v>
      </c>
      <c r="BO10662" s="5" t="s">
        <v>795</v>
      </c>
      <c r="BU10662" s="5" t="s">
        <v>16203</v>
      </c>
      <c r="BV10662" s="5" t="s">
        <v>17000</v>
      </c>
      <c r="BW10662" s="5" t="s">
        <v>795</v>
      </c>
    </row>
    <row r="10663" spans="51:75" x14ac:dyDescent="0.3">
      <c r="AY10663" s="12" t="e">
        <f>VLOOKUP(C10663,#REF!, 2,FALSE)</f>
        <v>#REF!</v>
      </c>
      <c r="BM10663" s="5" t="s">
        <v>16204</v>
      </c>
      <c r="BN10663" s="5" t="s">
        <v>17000</v>
      </c>
      <c r="BO10663" s="5" t="s">
        <v>773</v>
      </c>
      <c r="BU10663" s="5" t="s">
        <v>16204</v>
      </c>
      <c r="BV10663" s="5" t="s">
        <v>17000</v>
      </c>
      <c r="BW10663" s="5" t="s">
        <v>773</v>
      </c>
    </row>
    <row r="10664" spans="51:75" x14ac:dyDescent="0.3">
      <c r="AY10664" s="12" t="e">
        <f>VLOOKUP(C10664,#REF!, 2,FALSE)</f>
        <v>#REF!</v>
      </c>
      <c r="BM10664" s="5" t="s">
        <v>2799</v>
      </c>
      <c r="BN10664" s="5" t="s">
        <v>2986</v>
      </c>
      <c r="BO10664" s="5" t="s">
        <v>2986</v>
      </c>
      <c r="BU10664" s="5" t="s">
        <v>2799</v>
      </c>
      <c r="BV10664" s="5" t="s">
        <v>2986</v>
      </c>
      <c r="BW10664" s="5" t="s">
        <v>2986</v>
      </c>
    </row>
    <row r="10665" spans="51:75" x14ac:dyDescent="0.3">
      <c r="AY10665" s="12" t="e">
        <f>VLOOKUP(C10665,#REF!, 2,FALSE)</f>
        <v>#REF!</v>
      </c>
      <c r="BM10665" s="5" t="s">
        <v>16205</v>
      </c>
      <c r="BN10665" s="5" t="s">
        <v>929</v>
      </c>
      <c r="BO10665" s="5" t="s">
        <v>8604</v>
      </c>
      <c r="BU10665" s="5" t="s">
        <v>16205</v>
      </c>
      <c r="BV10665" s="5" t="s">
        <v>929</v>
      </c>
      <c r="BW10665" s="5" t="s">
        <v>8604</v>
      </c>
    </row>
    <row r="10666" spans="51:75" x14ac:dyDescent="0.3">
      <c r="AY10666" s="12" t="e">
        <f>VLOOKUP(C10666,#REF!, 2,FALSE)</f>
        <v>#REF!</v>
      </c>
      <c r="BM10666" s="5" t="s">
        <v>2800</v>
      </c>
      <c r="BN10666" s="5" t="s">
        <v>17000</v>
      </c>
      <c r="BO10666" s="5" t="s">
        <v>2986</v>
      </c>
      <c r="BU10666" s="5" t="s">
        <v>2800</v>
      </c>
      <c r="BV10666" s="5" t="s">
        <v>17000</v>
      </c>
      <c r="BW10666" s="5" t="s">
        <v>2986</v>
      </c>
    </row>
    <row r="10667" spans="51:75" x14ac:dyDescent="0.3">
      <c r="AY10667" s="12" t="e">
        <f>VLOOKUP(C10667,#REF!, 2,FALSE)</f>
        <v>#REF!</v>
      </c>
      <c r="BM10667" s="5" t="s">
        <v>16206</v>
      </c>
      <c r="BN10667" s="5" t="s">
        <v>616</v>
      </c>
      <c r="BO10667" s="5" t="s">
        <v>804</v>
      </c>
      <c r="BU10667" s="5" t="s">
        <v>16206</v>
      </c>
      <c r="BV10667" s="5" t="s">
        <v>616</v>
      </c>
      <c r="BW10667" s="5" t="s">
        <v>804</v>
      </c>
    </row>
    <row r="10668" spans="51:75" x14ac:dyDescent="0.3">
      <c r="AY10668" s="12" t="e">
        <f>VLOOKUP(C10668,#REF!, 2,FALSE)</f>
        <v>#REF!</v>
      </c>
      <c r="BM10668" s="5" t="s">
        <v>16207</v>
      </c>
      <c r="BN10668" s="5" t="s">
        <v>17000</v>
      </c>
      <c r="BO10668" s="5" t="s">
        <v>2986</v>
      </c>
      <c r="BU10668" s="5" t="s">
        <v>16207</v>
      </c>
      <c r="BV10668" s="5" t="s">
        <v>17000</v>
      </c>
      <c r="BW10668" s="5" t="s">
        <v>2986</v>
      </c>
    </row>
    <row r="10669" spans="51:75" x14ac:dyDescent="0.3">
      <c r="AY10669" s="12" t="e">
        <f>VLOOKUP(C10669,#REF!, 2,FALSE)</f>
        <v>#REF!</v>
      </c>
      <c r="BM10669" s="5" t="s">
        <v>16208</v>
      </c>
      <c r="BN10669" s="5" t="s">
        <v>2982</v>
      </c>
      <c r="BO10669" s="5" t="s">
        <v>10842</v>
      </c>
      <c r="BU10669" s="5" t="s">
        <v>16208</v>
      </c>
      <c r="BV10669" s="5" t="s">
        <v>2982</v>
      </c>
      <c r="BW10669" s="5" t="s">
        <v>10842</v>
      </c>
    </row>
    <row r="10670" spans="51:75" x14ac:dyDescent="0.3">
      <c r="AY10670" s="12" t="e">
        <f>VLOOKUP(C10670,#REF!, 2,FALSE)</f>
        <v>#REF!</v>
      </c>
      <c r="BM10670" s="5" t="s">
        <v>16209</v>
      </c>
      <c r="BN10670" s="5" t="s">
        <v>17000</v>
      </c>
      <c r="BO10670" s="5" t="s">
        <v>2986</v>
      </c>
      <c r="BU10670" s="5" t="s">
        <v>16209</v>
      </c>
      <c r="BV10670" s="5" t="s">
        <v>17000</v>
      </c>
      <c r="BW10670" s="5" t="s">
        <v>2986</v>
      </c>
    </row>
    <row r="10671" spans="51:75" x14ac:dyDescent="0.3">
      <c r="AY10671" s="12" t="e">
        <f>VLOOKUP(C10671,#REF!, 2,FALSE)</f>
        <v>#REF!</v>
      </c>
      <c r="BM10671" s="5" t="s">
        <v>16210</v>
      </c>
      <c r="BN10671" s="5" t="s">
        <v>926</v>
      </c>
      <c r="BO10671" s="5" t="s">
        <v>2368</v>
      </c>
      <c r="BU10671" s="5" t="s">
        <v>16210</v>
      </c>
      <c r="BV10671" s="5" t="s">
        <v>926</v>
      </c>
      <c r="BW10671" s="5" t="s">
        <v>2368</v>
      </c>
    </row>
    <row r="10672" spans="51:75" x14ac:dyDescent="0.3">
      <c r="AY10672" s="12" t="e">
        <f>VLOOKUP(C10672,#REF!, 2,FALSE)</f>
        <v>#REF!</v>
      </c>
      <c r="BM10672" s="5" t="s">
        <v>16211</v>
      </c>
      <c r="BN10672" s="5" t="s">
        <v>1073</v>
      </c>
      <c r="BO10672" s="5" t="s">
        <v>773</v>
      </c>
      <c r="BU10672" s="5" t="s">
        <v>16211</v>
      </c>
      <c r="BV10672" s="5" t="s">
        <v>1073</v>
      </c>
      <c r="BW10672" s="5" t="s">
        <v>773</v>
      </c>
    </row>
    <row r="10673" spans="51:75" x14ac:dyDescent="0.3">
      <c r="AY10673" s="12" t="e">
        <f>VLOOKUP(C10673,#REF!, 2,FALSE)</f>
        <v>#REF!</v>
      </c>
      <c r="BM10673" s="5" t="s">
        <v>16212</v>
      </c>
      <c r="BN10673" s="5" t="s">
        <v>17000</v>
      </c>
      <c r="BO10673" s="5" t="s">
        <v>2986</v>
      </c>
      <c r="BU10673" s="5" t="s">
        <v>16212</v>
      </c>
      <c r="BV10673" s="5" t="s">
        <v>17000</v>
      </c>
      <c r="BW10673" s="5" t="s">
        <v>2986</v>
      </c>
    </row>
    <row r="10674" spans="51:75" x14ac:dyDescent="0.3">
      <c r="AY10674" s="12" t="e">
        <f>VLOOKUP(C10674,#REF!, 2,FALSE)</f>
        <v>#REF!</v>
      </c>
      <c r="BM10674" s="5" t="s">
        <v>16213</v>
      </c>
      <c r="BN10674" s="5" t="s">
        <v>17000</v>
      </c>
      <c r="BO10674" s="5" t="s">
        <v>2986</v>
      </c>
      <c r="BU10674" s="5" t="s">
        <v>16213</v>
      </c>
      <c r="BV10674" s="5" t="s">
        <v>17000</v>
      </c>
      <c r="BW10674" s="5" t="s">
        <v>2986</v>
      </c>
    </row>
    <row r="10675" spans="51:75" x14ac:dyDescent="0.3">
      <c r="AY10675" s="12" t="e">
        <f>VLOOKUP(C10675,#REF!, 2,FALSE)</f>
        <v>#REF!</v>
      </c>
      <c r="BM10675" s="5" t="s">
        <v>16214</v>
      </c>
      <c r="BN10675" s="5" t="s">
        <v>17000</v>
      </c>
      <c r="BO10675" s="5" t="s">
        <v>7606</v>
      </c>
      <c r="BU10675" s="5" t="s">
        <v>16214</v>
      </c>
      <c r="BV10675" s="5" t="s">
        <v>17000</v>
      </c>
      <c r="BW10675" s="5" t="s">
        <v>7606</v>
      </c>
    </row>
    <row r="10676" spans="51:75" x14ac:dyDescent="0.3">
      <c r="AY10676" s="12" t="e">
        <f>VLOOKUP(C10676,#REF!, 2,FALSE)</f>
        <v>#REF!</v>
      </c>
      <c r="BM10676" s="5" t="s">
        <v>2801</v>
      </c>
      <c r="BN10676" s="5" t="s">
        <v>17000</v>
      </c>
      <c r="BO10676" s="5" t="s">
        <v>2986</v>
      </c>
      <c r="BU10676" s="5" t="s">
        <v>2801</v>
      </c>
      <c r="BV10676" s="5" t="s">
        <v>17000</v>
      </c>
      <c r="BW10676" s="5" t="s">
        <v>2986</v>
      </c>
    </row>
    <row r="10677" spans="51:75" x14ac:dyDescent="0.3">
      <c r="AY10677" s="12" t="e">
        <f>VLOOKUP(C10677,#REF!, 2,FALSE)</f>
        <v>#REF!</v>
      </c>
      <c r="BM10677" s="5" t="s">
        <v>2802</v>
      </c>
      <c r="BN10677" s="5" t="s">
        <v>623</v>
      </c>
      <c r="BO10677" s="5" t="s">
        <v>15316</v>
      </c>
      <c r="BU10677" s="5" t="s">
        <v>2802</v>
      </c>
      <c r="BV10677" s="5" t="s">
        <v>623</v>
      </c>
      <c r="BW10677" s="5" t="s">
        <v>15316</v>
      </c>
    </row>
    <row r="10678" spans="51:75" x14ac:dyDescent="0.3">
      <c r="AY10678" s="12" t="e">
        <f>VLOOKUP(C10678,#REF!, 2,FALSE)</f>
        <v>#REF!</v>
      </c>
      <c r="BM10678" s="5" t="s">
        <v>16215</v>
      </c>
      <c r="BN10678" s="5" t="s">
        <v>1270</v>
      </c>
      <c r="BO10678" s="5" t="s">
        <v>7606</v>
      </c>
      <c r="BU10678" s="5" t="s">
        <v>16215</v>
      </c>
      <c r="BV10678" s="5" t="s">
        <v>1270</v>
      </c>
      <c r="BW10678" s="5" t="s">
        <v>7606</v>
      </c>
    </row>
    <row r="10679" spans="51:75" x14ac:dyDescent="0.3">
      <c r="AY10679" s="12" t="e">
        <f>VLOOKUP(C10679,#REF!, 2,FALSE)</f>
        <v>#REF!</v>
      </c>
      <c r="BM10679" s="5" t="s">
        <v>16216</v>
      </c>
      <c r="BN10679" s="5" t="s">
        <v>17000</v>
      </c>
      <c r="BO10679" s="5" t="s">
        <v>773</v>
      </c>
      <c r="BU10679" s="5" t="s">
        <v>16216</v>
      </c>
      <c r="BV10679" s="5" t="s">
        <v>17000</v>
      </c>
      <c r="BW10679" s="5" t="s">
        <v>773</v>
      </c>
    </row>
    <row r="10680" spans="51:75" x14ac:dyDescent="0.3">
      <c r="AY10680" s="12" t="e">
        <f>VLOOKUP(C10680,#REF!, 2,FALSE)</f>
        <v>#REF!</v>
      </c>
      <c r="BM10680" s="5" t="s">
        <v>16217</v>
      </c>
      <c r="BN10680" s="5" t="s">
        <v>706</v>
      </c>
      <c r="BO10680" s="5" t="s">
        <v>15316</v>
      </c>
      <c r="BU10680" s="5" t="s">
        <v>16217</v>
      </c>
      <c r="BV10680" s="5" t="s">
        <v>706</v>
      </c>
      <c r="BW10680" s="5" t="s">
        <v>15316</v>
      </c>
    </row>
    <row r="10681" spans="51:75" x14ac:dyDescent="0.3">
      <c r="AY10681" s="12" t="e">
        <f>VLOOKUP(C10681,#REF!, 2,FALSE)</f>
        <v>#REF!</v>
      </c>
      <c r="BM10681" s="5" t="s">
        <v>16218</v>
      </c>
      <c r="BN10681" s="5" t="s">
        <v>706</v>
      </c>
      <c r="BO10681" s="5" t="s">
        <v>920</v>
      </c>
      <c r="BU10681" s="5" t="s">
        <v>16218</v>
      </c>
      <c r="BV10681" s="5" t="s">
        <v>706</v>
      </c>
      <c r="BW10681" s="5" t="s">
        <v>920</v>
      </c>
    </row>
    <row r="10682" spans="51:75" x14ac:dyDescent="0.3">
      <c r="AY10682" s="12" t="e">
        <f>VLOOKUP(C10682,#REF!, 2,FALSE)</f>
        <v>#REF!</v>
      </c>
      <c r="BM10682" s="5" t="s">
        <v>2803</v>
      </c>
      <c r="BN10682" s="5" t="s">
        <v>17000</v>
      </c>
      <c r="BO10682" s="5" t="s">
        <v>2986</v>
      </c>
      <c r="BU10682" s="5" t="s">
        <v>2803</v>
      </c>
      <c r="BV10682" s="5" t="s">
        <v>17000</v>
      </c>
      <c r="BW10682" s="5" t="s">
        <v>2986</v>
      </c>
    </row>
    <row r="10683" spans="51:75" x14ac:dyDescent="0.3">
      <c r="AY10683" s="12" t="e">
        <f>VLOOKUP(C10683,#REF!, 2,FALSE)</f>
        <v>#REF!</v>
      </c>
      <c r="BM10683" s="5" t="s">
        <v>16219</v>
      </c>
      <c r="BN10683" s="5" t="s">
        <v>664</v>
      </c>
      <c r="BO10683" s="5" t="s">
        <v>16220</v>
      </c>
      <c r="BU10683" s="5" t="s">
        <v>16219</v>
      </c>
      <c r="BV10683" s="5" t="s">
        <v>664</v>
      </c>
      <c r="BW10683" s="5" t="s">
        <v>16220</v>
      </c>
    </row>
    <row r="10684" spans="51:75" x14ac:dyDescent="0.3">
      <c r="AY10684" s="12" t="e">
        <f>VLOOKUP(C10684,#REF!, 2,FALSE)</f>
        <v>#REF!</v>
      </c>
      <c r="BM10684" s="5" t="s">
        <v>2804</v>
      </c>
      <c r="BN10684" s="5" t="s">
        <v>703</v>
      </c>
      <c r="BO10684" s="5" t="s">
        <v>773</v>
      </c>
      <c r="BU10684" s="5" t="s">
        <v>2804</v>
      </c>
      <c r="BV10684" s="5" t="s">
        <v>703</v>
      </c>
      <c r="BW10684" s="5" t="s">
        <v>773</v>
      </c>
    </row>
    <row r="10685" spans="51:75" x14ac:dyDescent="0.3">
      <c r="AY10685" s="12" t="e">
        <f>VLOOKUP(C10685,#REF!, 2,FALSE)</f>
        <v>#REF!</v>
      </c>
      <c r="BM10685" s="5" t="s">
        <v>16221</v>
      </c>
      <c r="BN10685" s="5" t="s">
        <v>640</v>
      </c>
      <c r="BO10685" s="5" t="s">
        <v>1493</v>
      </c>
      <c r="BU10685" s="5" t="s">
        <v>16221</v>
      </c>
      <c r="BV10685" s="5" t="s">
        <v>640</v>
      </c>
      <c r="BW10685" s="5" t="s">
        <v>1493</v>
      </c>
    </row>
    <row r="10686" spans="51:75" x14ac:dyDescent="0.3">
      <c r="AY10686" s="12" t="e">
        <f>VLOOKUP(C10686,#REF!, 2,FALSE)</f>
        <v>#REF!</v>
      </c>
      <c r="BM10686" s="5" t="s">
        <v>2805</v>
      </c>
      <c r="BN10686" s="5" t="s">
        <v>1345</v>
      </c>
      <c r="BO10686" s="5" t="s">
        <v>773</v>
      </c>
      <c r="BU10686" s="5" t="s">
        <v>2805</v>
      </c>
      <c r="BV10686" s="5" t="s">
        <v>1345</v>
      </c>
      <c r="BW10686" s="5" t="s">
        <v>773</v>
      </c>
    </row>
    <row r="10687" spans="51:75" x14ac:dyDescent="0.3">
      <c r="AY10687" s="12" t="e">
        <f>VLOOKUP(C10687,#REF!, 2,FALSE)</f>
        <v>#REF!</v>
      </c>
      <c r="BM10687" s="5" t="s">
        <v>16222</v>
      </c>
      <c r="BN10687" s="5" t="s">
        <v>17000</v>
      </c>
      <c r="BO10687" s="5" t="s">
        <v>3394</v>
      </c>
      <c r="BU10687" s="5" t="s">
        <v>16222</v>
      </c>
      <c r="BV10687" s="5" t="s">
        <v>17000</v>
      </c>
      <c r="BW10687" s="5" t="s">
        <v>3394</v>
      </c>
    </row>
    <row r="10688" spans="51:75" x14ac:dyDescent="0.3">
      <c r="AY10688" s="12" t="e">
        <f>VLOOKUP(C10688,#REF!, 2,FALSE)</f>
        <v>#REF!</v>
      </c>
      <c r="BM10688" s="5" t="s">
        <v>16223</v>
      </c>
      <c r="BN10688" s="5" t="s">
        <v>1016</v>
      </c>
      <c r="BO10688" s="5" t="s">
        <v>1779</v>
      </c>
      <c r="BU10688" s="5" t="s">
        <v>16223</v>
      </c>
      <c r="BV10688" s="5" t="s">
        <v>1016</v>
      </c>
      <c r="BW10688" s="5" t="s">
        <v>1779</v>
      </c>
    </row>
    <row r="10689" spans="51:75" x14ac:dyDescent="0.3">
      <c r="AY10689" s="12" t="e">
        <f>VLOOKUP(C10689,#REF!, 2,FALSE)</f>
        <v>#REF!</v>
      </c>
      <c r="BM10689" s="5" t="s">
        <v>16224</v>
      </c>
      <c r="BN10689" s="5" t="s">
        <v>931</v>
      </c>
      <c r="BO10689" s="5" t="s">
        <v>14703</v>
      </c>
      <c r="BU10689" s="5" t="s">
        <v>16224</v>
      </c>
      <c r="BV10689" s="5" t="s">
        <v>931</v>
      </c>
      <c r="BW10689" s="5" t="s">
        <v>14703</v>
      </c>
    </row>
    <row r="10690" spans="51:75" x14ac:dyDescent="0.3">
      <c r="AY10690" s="12" t="e">
        <f>VLOOKUP(C10690,#REF!, 2,FALSE)</f>
        <v>#REF!</v>
      </c>
      <c r="BM10690" s="5" t="s">
        <v>16225</v>
      </c>
      <c r="BN10690" s="5" t="s">
        <v>734</v>
      </c>
      <c r="BO10690" s="5" t="s">
        <v>8545</v>
      </c>
      <c r="BU10690" s="5" t="s">
        <v>16225</v>
      </c>
      <c r="BV10690" s="5" t="s">
        <v>734</v>
      </c>
      <c r="BW10690" s="5" t="s">
        <v>8545</v>
      </c>
    </row>
    <row r="10691" spans="51:75" x14ac:dyDescent="0.3">
      <c r="AY10691" s="12" t="e">
        <f>VLOOKUP(C10691,#REF!, 2,FALSE)</f>
        <v>#REF!</v>
      </c>
      <c r="BM10691" s="5" t="s">
        <v>2808</v>
      </c>
      <c r="BN10691" s="5" t="s">
        <v>640</v>
      </c>
      <c r="BO10691" s="5" t="s">
        <v>15316</v>
      </c>
      <c r="BU10691" s="5" t="s">
        <v>2808</v>
      </c>
      <c r="BV10691" s="5" t="s">
        <v>640</v>
      </c>
      <c r="BW10691" s="5" t="s">
        <v>15316</v>
      </c>
    </row>
    <row r="10692" spans="51:75" x14ac:dyDescent="0.3">
      <c r="AY10692" s="12" t="e">
        <f>VLOOKUP(C10692,#REF!, 2,FALSE)</f>
        <v>#REF!</v>
      </c>
      <c r="BM10692" s="5" t="s">
        <v>495</v>
      </c>
      <c r="BN10692" s="5" t="s">
        <v>1016</v>
      </c>
      <c r="BO10692" s="5" t="s">
        <v>16226</v>
      </c>
      <c r="BU10692" s="5" t="s">
        <v>495</v>
      </c>
      <c r="BV10692" s="5" t="s">
        <v>1016</v>
      </c>
      <c r="BW10692" s="5" t="s">
        <v>16226</v>
      </c>
    </row>
    <row r="10693" spans="51:75" x14ac:dyDescent="0.3">
      <c r="AY10693" s="12" t="e">
        <f>VLOOKUP(C10693,#REF!, 2,FALSE)</f>
        <v>#REF!</v>
      </c>
      <c r="BM10693" s="5" t="s">
        <v>2809</v>
      </c>
      <c r="BN10693" s="5" t="s">
        <v>623</v>
      </c>
      <c r="BO10693" s="5" t="s">
        <v>16227</v>
      </c>
      <c r="BU10693" s="5" t="s">
        <v>2809</v>
      </c>
      <c r="BV10693" s="5" t="s">
        <v>623</v>
      </c>
      <c r="BW10693" s="5" t="s">
        <v>16227</v>
      </c>
    </row>
    <row r="10694" spans="51:75" x14ac:dyDescent="0.3">
      <c r="AY10694" s="12" t="e">
        <f>VLOOKUP(C10694,#REF!, 2,FALSE)</f>
        <v>#REF!</v>
      </c>
      <c r="BM10694" s="5" t="s">
        <v>16228</v>
      </c>
      <c r="BN10694" s="5" t="s">
        <v>17000</v>
      </c>
      <c r="BO10694" s="5" t="s">
        <v>2986</v>
      </c>
      <c r="BU10694" s="5" t="s">
        <v>16228</v>
      </c>
      <c r="BV10694" s="5" t="s">
        <v>17000</v>
      </c>
      <c r="BW10694" s="5" t="s">
        <v>2986</v>
      </c>
    </row>
    <row r="10695" spans="51:75" x14ac:dyDescent="0.3">
      <c r="AY10695" s="12" t="e">
        <f>VLOOKUP(C10695,#REF!, 2,FALSE)</f>
        <v>#REF!</v>
      </c>
      <c r="BM10695" s="5" t="s">
        <v>16229</v>
      </c>
      <c r="BN10695" s="5" t="s">
        <v>17000</v>
      </c>
      <c r="BO10695" s="5" t="s">
        <v>1019</v>
      </c>
      <c r="BU10695" s="5" t="s">
        <v>16229</v>
      </c>
      <c r="BV10695" s="5" t="s">
        <v>17000</v>
      </c>
      <c r="BW10695" s="5" t="s">
        <v>1019</v>
      </c>
    </row>
    <row r="10696" spans="51:75" x14ac:dyDescent="0.3">
      <c r="AY10696" s="12" t="e">
        <f>VLOOKUP(C10696,#REF!, 2,FALSE)</f>
        <v>#REF!</v>
      </c>
      <c r="BM10696" s="5" t="s">
        <v>16230</v>
      </c>
      <c r="BN10696" s="5" t="s">
        <v>17000</v>
      </c>
      <c r="BO10696" s="5" t="s">
        <v>773</v>
      </c>
      <c r="BU10696" s="5" t="s">
        <v>16230</v>
      </c>
      <c r="BV10696" s="5" t="s">
        <v>17000</v>
      </c>
      <c r="BW10696" s="5" t="s">
        <v>773</v>
      </c>
    </row>
    <row r="10697" spans="51:75" x14ac:dyDescent="0.3">
      <c r="AY10697" s="12" t="e">
        <f>VLOOKUP(C10697,#REF!, 2,FALSE)</f>
        <v>#REF!</v>
      </c>
      <c r="BM10697" s="5" t="s">
        <v>16232</v>
      </c>
      <c r="BN10697" s="5" t="s">
        <v>1345</v>
      </c>
      <c r="BO10697" s="5" t="s">
        <v>773</v>
      </c>
      <c r="BU10697" s="5" t="s">
        <v>16232</v>
      </c>
      <c r="BV10697" s="5" t="s">
        <v>1345</v>
      </c>
      <c r="BW10697" s="5" t="s">
        <v>773</v>
      </c>
    </row>
    <row r="10698" spans="51:75" x14ac:dyDescent="0.3">
      <c r="AY10698" s="12" t="e">
        <f>VLOOKUP(C10698,#REF!, 2,FALSE)</f>
        <v>#REF!</v>
      </c>
      <c r="BM10698" s="5" t="s">
        <v>16233</v>
      </c>
      <c r="BN10698" s="5" t="s">
        <v>781</v>
      </c>
      <c r="BO10698" s="5" t="s">
        <v>15283</v>
      </c>
      <c r="BU10698" s="5" t="s">
        <v>16233</v>
      </c>
      <c r="BV10698" s="5" t="s">
        <v>781</v>
      </c>
      <c r="BW10698" s="5" t="s">
        <v>15283</v>
      </c>
    </row>
    <row r="10699" spans="51:75" x14ac:dyDescent="0.3">
      <c r="AY10699" s="12" t="e">
        <f>VLOOKUP(C10699,#REF!, 2,FALSE)</f>
        <v>#REF!</v>
      </c>
      <c r="BM10699" s="5" t="s">
        <v>16234</v>
      </c>
      <c r="BN10699" s="5" t="s">
        <v>945</v>
      </c>
      <c r="BO10699" s="5" t="s">
        <v>16235</v>
      </c>
      <c r="BU10699" s="5" t="s">
        <v>16234</v>
      </c>
      <c r="BV10699" s="5" t="s">
        <v>945</v>
      </c>
      <c r="BW10699" s="5" t="s">
        <v>16235</v>
      </c>
    </row>
    <row r="10700" spans="51:75" x14ac:dyDescent="0.3">
      <c r="AY10700" s="12" t="e">
        <f>VLOOKUP(C10700,#REF!, 2,FALSE)</f>
        <v>#REF!</v>
      </c>
      <c r="BM10700" s="5" t="s">
        <v>16236</v>
      </c>
      <c r="BN10700" s="5" t="s">
        <v>813</v>
      </c>
      <c r="BO10700" s="5" t="s">
        <v>9380</v>
      </c>
      <c r="BU10700" s="5" t="s">
        <v>16236</v>
      </c>
      <c r="BV10700" s="5" t="s">
        <v>813</v>
      </c>
      <c r="BW10700" s="5" t="s">
        <v>9380</v>
      </c>
    </row>
    <row r="10701" spans="51:75" x14ac:dyDescent="0.3">
      <c r="AY10701" s="12" t="e">
        <f>VLOOKUP(C10701,#REF!, 2,FALSE)</f>
        <v>#REF!</v>
      </c>
      <c r="BM10701" s="5" t="s">
        <v>16237</v>
      </c>
      <c r="BN10701" s="5" t="s">
        <v>945</v>
      </c>
      <c r="BO10701" s="5" t="s">
        <v>6438</v>
      </c>
      <c r="BU10701" s="5" t="s">
        <v>16237</v>
      </c>
      <c r="BV10701" s="5" t="s">
        <v>945</v>
      </c>
      <c r="BW10701" s="5" t="s">
        <v>6438</v>
      </c>
    </row>
    <row r="10702" spans="51:75" x14ac:dyDescent="0.3">
      <c r="AY10702" s="12" t="e">
        <f>VLOOKUP(C10702,#REF!, 2,FALSE)</f>
        <v>#REF!</v>
      </c>
      <c r="BM10702" s="5" t="s">
        <v>16238</v>
      </c>
      <c r="BN10702" s="5" t="s">
        <v>945</v>
      </c>
      <c r="BO10702" s="5" t="s">
        <v>9259</v>
      </c>
      <c r="BU10702" s="5" t="s">
        <v>16238</v>
      </c>
      <c r="BV10702" s="5" t="s">
        <v>945</v>
      </c>
      <c r="BW10702" s="5" t="s">
        <v>9259</v>
      </c>
    </row>
    <row r="10703" spans="51:75" x14ac:dyDescent="0.3">
      <c r="AY10703" s="12" t="e">
        <f>VLOOKUP(C10703,#REF!, 2,FALSE)</f>
        <v>#REF!</v>
      </c>
      <c r="BM10703" s="5" t="s">
        <v>16239</v>
      </c>
      <c r="BN10703" s="5" t="s">
        <v>633</v>
      </c>
      <c r="BO10703" s="5" t="s">
        <v>16240</v>
      </c>
      <c r="BU10703" s="5" t="s">
        <v>16239</v>
      </c>
      <c r="BV10703" s="5" t="s">
        <v>633</v>
      </c>
      <c r="BW10703" s="5" t="s">
        <v>16240</v>
      </c>
    </row>
    <row r="10704" spans="51:75" x14ac:dyDescent="0.3">
      <c r="AY10704" s="12" t="e">
        <f>VLOOKUP(C10704,#REF!, 2,FALSE)</f>
        <v>#REF!</v>
      </c>
      <c r="BM10704" s="5" t="s">
        <v>16241</v>
      </c>
      <c r="BN10704" s="5" t="s">
        <v>2986</v>
      </c>
      <c r="BO10704" s="5" t="s">
        <v>2986</v>
      </c>
      <c r="BU10704" s="5" t="s">
        <v>16241</v>
      </c>
      <c r="BV10704" s="5" t="s">
        <v>2986</v>
      </c>
      <c r="BW10704" s="5" t="s">
        <v>2986</v>
      </c>
    </row>
    <row r="10705" spans="51:75" x14ac:dyDescent="0.3">
      <c r="AY10705" s="12" t="e">
        <f>VLOOKUP(C10705,#REF!, 2,FALSE)</f>
        <v>#REF!</v>
      </c>
      <c r="BM10705" s="5" t="s">
        <v>16242</v>
      </c>
      <c r="BN10705" s="5" t="s">
        <v>945</v>
      </c>
      <c r="BO10705" s="5" t="s">
        <v>2598</v>
      </c>
      <c r="BU10705" s="5" t="s">
        <v>16242</v>
      </c>
      <c r="BV10705" s="5" t="s">
        <v>945</v>
      </c>
      <c r="BW10705" s="5" t="s">
        <v>2598</v>
      </c>
    </row>
    <row r="10706" spans="51:75" x14ac:dyDescent="0.3">
      <c r="AY10706" s="12" t="e">
        <f>VLOOKUP(C10706,#REF!, 2,FALSE)</f>
        <v>#REF!</v>
      </c>
      <c r="BM10706" s="5" t="s">
        <v>16243</v>
      </c>
      <c r="BN10706" s="5" t="s">
        <v>945</v>
      </c>
      <c r="BO10706" s="5" t="s">
        <v>16244</v>
      </c>
      <c r="BU10706" s="5" t="s">
        <v>16243</v>
      </c>
      <c r="BV10706" s="5" t="s">
        <v>945</v>
      </c>
      <c r="BW10706" s="5" t="s">
        <v>16244</v>
      </c>
    </row>
    <row r="10707" spans="51:75" x14ac:dyDescent="0.3">
      <c r="AY10707" s="12" t="e">
        <f>VLOOKUP(C10707,#REF!, 2,FALSE)</f>
        <v>#REF!</v>
      </c>
      <c r="BM10707" s="5" t="s">
        <v>494</v>
      </c>
      <c r="BN10707" s="5" t="s">
        <v>945</v>
      </c>
      <c r="BO10707" s="5" t="s">
        <v>8869</v>
      </c>
      <c r="BU10707" s="5" t="s">
        <v>494</v>
      </c>
      <c r="BV10707" s="5" t="s">
        <v>945</v>
      </c>
      <c r="BW10707" s="5" t="s">
        <v>8869</v>
      </c>
    </row>
    <row r="10708" spans="51:75" x14ac:dyDescent="0.3">
      <c r="AY10708" s="12" t="e">
        <f>VLOOKUP(C10708,#REF!, 2,FALSE)</f>
        <v>#REF!</v>
      </c>
      <c r="BM10708" s="5" t="s">
        <v>16245</v>
      </c>
      <c r="BN10708" s="5" t="s">
        <v>945</v>
      </c>
      <c r="BO10708" s="5" t="s">
        <v>16246</v>
      </c>
      <c r="BU10708" s="5" t="s">
        <v>16245</v>
      </c>
      <c r="BV10708" s="5" t="s">
        <v>945</v>
      </c>
      <c r="BW10708" s="5" t="s">
        <v>16246</v>
      </c>
    </row>
    <row r="10709" spans="51:75" x14ac:dyDescent="0.3">
      <c r="AY10709" s="12" t="e">
        <f>VLOOKUP(C10709,#REF!, 2,FALSE)</f>
        <v>#REF!</v>
      </c>
      <c r="BM10709" s="5" t="s">
        <v>16247</v>
      </c>
      <c r="BN10709" s="5" t="s">
        <v>1345</v>
      </c>
      <c r="BO10709" s="5" t="s">
        <v>16248</v>
      </c>
      <c r="BU10709" s="5" t="s">
        <v>16247</v>
      </c>
      <c r="BV10709" s="5" t="s">
        <v>1345</v>
      </c>
      <c r="BW10709" s="5" t="s">
        <v>16248</v>
      </c>
    </row>
    <row r="10710" spans="51:75" x14ac:dyDescent="0.3">
      <c r="AY10710" s="12" t="e">
        <f>VLOOKUP(C10710,#REF!, 2,FALSE)</f>
        <v>#REF!</v>
      </c>
      <c r="BM10710" s="5" t="s">
        <v>16249</v>
      </c>
      <c r="BN10710" s="5" t="s">
        <v>619</v>
      </c>
      <c r="BO10710" s="5" t="s">
        <v>16250</v>
      </c>
      <c r="BU10710" s="5" t="s">
        <v>16249</v>
      </c>
      <c r="BV10710" s="5" t="s">
        <v>619</v>
      </c>
      <c r="BW10710" s="5" t="s">
        <v>16250</v>
      </c>
    </row>
    <row r="10711" spans="51:75" x14ac:dyDescent="0.3">
      <c r="AY10711" s="12" t="e">
        <f>VLOOKUP(C10711,#REF!, 2,FALSE)</f>
        <v>#REF!</v>
      </c>
      <c r="BM10711" s="5" t="s">
        <v>2810</v>
      </c>
      <c r="BN10711" s="5" t="s">
        <v>813</v>
      </c>
      <c r="BO10711" s="5" t="s">
        <v>2721</v>
      </c>
      <c r="BU10711" s="5" t="s">
        <v>2810</v>
      </c>
      <c r="BV10711" s="5" t="s">
        <v>813</v>
      </c>
      <c r="BW10711" s="5" t="s">
        <v>2721</v>
      </c>
    </row>
    <row r="10712" spans="51:75" x14ac:dyDescent="0.3">
      <c r="AY10712" s="12" t="e">
        <f>VLOOKUP(C10712,#REF!, 2,FALSE)</f>
        <v>#REF!</v>
      </c>
      <c r="BM10712" s="5" t="s">
        <v>16251</v>
      </c>
      <c r="BN10712" s="5" t="s">
        <v>3092</v>
      </c>
      <c r="BO10712" s="5" t="s">
        <v>773</v>
      </c>
      <c r="BU10712" s="5" t="s">
        <v>16251</v>
      </c>
      <c r="BV10712" s="5" t="s">
        <v>3092</v>
      </c>
      <c r="BW10712" s="5" t="s">
        <v>773</v>
      </c>
    </row>
    <row r="10713" spans="51:75" x14ac:dyDescent="0.3">
      <c r="AY10713" s="12" t="e">
        <f>VLOOKUP(C10713,#REF!, 2,FALSE)</f>
        <v>#REF!</v>
      </c>
      <c r="BM10713" s="5" t="s">
        <v>16252</v>
      </c>
      <c r="BN10713" s="5" t="s">
        <v>666</v>
      </c>
      <c r="BO10713" s="5" t="s">
        <v>13376</v>
      </c>
      <c r="BU10713" s="5" t="s">
        <v>16252</v>
      </c>
      <c r="BV10713" s="5" t="s">
        <v>666</v>
      </c>
      <c r="BW10713" s="5" t="s">
        <v>13376</v>
      </c>
    </row>
    <row r="10714" spans="51:75" x14ac:dyDescent="0.3">
      <c r="AY10714" s="12" t="e">
        <f>VLOOKUP(C10714,#REF!, 2,FALSE)</f>
        <v>#REF!</v>
      </c>
      <c r="BM10714" s="5" t="s">
        <v>2811</v>
      </c>
      <c r="BN10714" s="5" t="s">
        <v>666</v>
      </c>
      <c r="BO10714" s="5" t="s">
        <v>2986</v>
      </c>
      <c r="BU10714" s="5" t="s">
        <v>2811</v>
      </c>
      <c r="BV10714" s="5" t="s">
        <v>666</v>
      </c>
      <c r="BW10714" s="5" t="s">
        <v>2986</v>
      </c>
    </row>
    <row r="10715" spans="51:75" x14ac:dyDescent="0.3">
      <c r="AY10715" s="12" t="e">
        <f>VLOOKUP(C10715,#REF!, 2,FALSE)</f>
        <v>#REF!</v>
      </c>
      <c r="BM10715" s="5" t="s">
        <v>2812</v>
      </c>
      <c r="BN10715" s="5" t="s">
        <v>666</v>
      </c>
      <c r="BO10715" s="5" t="s">
        <v>13376</v>
      </c>
      <c r="BU10715" s="5" t="s">
        <v>2812</v>
      </c>
      <c r="BV10715" s="5" t="s">
        <v>666</v>
      </c>
      <c r="BW10715" s="5" t="s">
        <v>13376</v>
      </c>
    </row>
    <row r="10716" spans="51:75" x14ac:dyDescent="0.3">
      <c r="AY10716" s="12" t="e">
        <f>VLOOKUP(C10716,#REF!, 2,FALSE)</f>
        <v>#REF!</v>
      </c>
      <c r="BM10716" s="5" t="s">
        <v>16253</v>
      </c>
      <c r="BN10716" s="5" t="s">
        <v>844</v>
      </c>
      <c r="BO10716" s="5" t="s">
        <v>13650</v>
      </c>
      <c r="BU10716" s="5" t="s">
        <v>16253</v>
      </c>
      <c r="BV10716" s="5" t="s">
        <v>844</v>
      </c>
      <c r="BW10716" s="5" t="s">
        <v>13650</v>
      </c>
    </row>
    <row r="10717" spans="51:75" x14ac:dyDescent="0.3">
      <c r="AY10717" s="12" t="e">
        <f>VLOOKUP(C10717,#REF!, 2,FALSE)</f>
        <v>#REF!</v>
      </c>
      <c r="BM10717" s="5" t="s">
        <v>16254</v>
      </c>
      <c r="BN10717" s="5" t="s">
        <v>844</v>
      </c>
      <c r="BO10717" s="5" t="s">
        <v>16255</v>
      </c>
      <c r="BU10717" s="5" t="s">
        <v>16254</v>
      </c>
      <c r="BV10717" s="5" t="s">
        <v>844</v>
      </c>
      <c r="BW10717" s="5" t="s">
        <v>16255</v>
      </c>
    </row>
    <row r="10718" spans="51:75" x14ac:dyDescent="0.3">
      <c r="AY10718" s="12" t="e">
        <f>VLOOKUP(C10718,#REF!, 2,FALSE)</f>
        <v>#REF!</v>
      </c>
      <c r="BM10718" s="5" t="s">
        <v>16256</v>
      </c>
      <c r="BN10718" s="5" t="s">
        <v>844</v>
      </c>
      <c r="BO10718" s="5" t="s">
        <v>2721</v>
      </c>
      <c r="BU10718" s="5" t="s">
        <v>16256</v>
      </c>
      <c r="BV10718" s="5" t="s">
        <v>844</v>
      </c>
      <c r="BW10718" s="5" t="s">
        <v>2721</v>
      </c>
    </row>
    <row r="10719" spans="51:75" x14ac:dyDescent="0.3">
      <c r="AY10719" s="12" t="e">
        <f>VLOOKUP(C10719,#REF!, 2,FALSE)</f>
        <v>#REF!</v>
      </c>
      <c r="BM10719" s="5" t="s">
        <v>16257</v>
      </c>
      <c r="BN10719" s="5" t="s">
        <v>844</v>
      </c>
      <c r="BO10719" s="5" t="s">
        <v>9006</v>
      </c>
      <c r="BU10719" s="5" t="s">
        <v>16257</v>
      </c>
      <c r="BV10719" s="5" t="s">
        <v>844</v>
      </c>
      <c r="BW10719" s="5" t="s">
        <v>9006</v>
      </c>
    </row>
    <row r="10720" spans="51:75" x14ac:dyDescent="0.3">
      <c r="AY10720" s="12" t="e">
        <f>VLOOKUP(C10720,#REF!, 2,FALSE)</f>
        <v>#REF!</v>
      </c>
      <c r="BM10720" s="5" t="s">
        <v>16258</v>
      </c>
      <c r="BN10720" s="5" t="s">
        <v>734</v>
      </c>
      <c r="BO10720" s="5" t="s">
        <v>939</v>
      </c>
      <c r="BU10720" s="5" t="s">
        <v>16258</v>
      </c>
      <c r="BV10720" s="5" t="s">
        <v>734</v>
      </c>
      <c r="BW10720" s="5" t="s">
        <v>939</v>
      </c>
    </row>
    <row r="10721" spans="51:75" x14ac:dyDescent="0.3">
      <c r="AY10721" s="12" t="e">
        <f>VLOOKUP(C10721,#REF!, 2,FALSE)</f>
        <v>#REF!</v>
      </c>
      <c r="BM10721" s="5" t="s">
        <v>16259</v>
      </c>
      <c r="BN10721" s="5" t="s">
        <v>664</v>
      </c>
      <c r="BO10721" s="5" t="s">
        <v>773</v>
      </c>
      <c r="BU10721" s="5" t="s">
        <v>16259</v>
      </c>
      <c r="BV10721" s="5" t="s">
        <v>664</v>
      </c>
      <c r="BW10721" s="5" t="s">
        <v>773</v>
      </c>
    </row>
    <row r="10722" spans="51:75" x14ac:dyDescent="0.3">
      <c r="AY10722" s="12" t="e">
        <f>VLOOKUP(C10722,#REF!, 2,FALSE)</f>
        <v>#REF!</v>
      </c>
      <c r="BM10722" s="5" t="s">
        <v>16260</v>
      </c>
      <c r="BN10722" s="5" t="s">
        <v>17000</v>
      </c>
      <c r="BO10722" s="5" t="s">
        <v>16262</v>
      </c>
      <c r="BU10722" s="5" t="s">
        <v>16260</v>
      </c>
      <c r="BV10722" s="5" t="s">
        <v>17000</v>
      </c>
      <c r="BW10722" s="5" t="s">
        <v>16262</v>
      </c>
    </row>
    <row r="10723" spans="51:75" x14ac:dyDescent="0.3">
      <c r="AY10723" s="12" t="e">
        <f>VLOOKUP(C10723,#REF!, 2,FALSE)</f>
        <v>#REF!</v>
      </c>
      <c r="BM10723" s="5" t="s">
        <v>16263</v>
      </c>
      <c r="BN10723" s="5" t="s">
        <v>706</v>
      </c>
      <c r="BO10723" s="5" t="s">
        <v>2721</v>
      </c>
      <c r="BU10723" s="5" t="s">
        <v>16263</v>
      </c>
      <c r="BV10723" s="5" t="s">
        <v>706</v>
      </c>
      <c r="BW10723" s="5" t="s">
        <v>2721</v>
      </c>
    </row>
    <row r="10724" spans="51:75" x14ac:dyDescent="0.3">
      <c r="AY10724" s="12" t="e">
        <f>VLOOKUP(C10724,#REF!, 2,FALSE)</f>
        <v>#REF!</v>
      </c>
      <c r="BM10724" s="5" t="s">
        <v>16264</v>
      </c>
      <c r="BN10724" s="5" t="s">
        <v>931</v>
      </c>
      <c r="BO10724" s="5" t="s">
        <v>2721</v>
      </c>
      <c r="BU10724" s="5" t="s">
        <v>16264</v>
      </c>
      <c r="BV10724" s="5" t="s">
        <v>931</v>
      </c>
      <c r="BW10724" s="5" t="s">
        <v>2721</v>
      </c>
    </row>
    <row r="10725" spans="51:75" x14ac:dyDescent="0.3">
      <c r="AY10725" s="12" t="e">
        <f>VLOOKUP(C10725,#REF!, 2,FALSE)</f>
        <v>#REF!</v>
      </c>
      <c r="BM10725" s="5" t="s">
        <v>2813</v>
      </c>
      <c r="BN10725" s="5" t="s">
        <v>786</v>
      </c>
      <c r="BO10725" s="5" t="s">
        <v>2721</v>
      </c>
      <c r="BU10725" s="5" t="s">
        <v>2813</v>
      </c>
      <c r="BV10725" s="5" t="s">
        <v>786</v>
      </c>
      <c r="BW10725" s="5" t="s">
        <v>2721</v>
      </c>
    </row>
    <row r="10726" spans="51:75" x14ac:dyDescent="0.3">
      <c r="AY10726" s="12" t="e">
        <f>VLOOKUP(C10726,#REF!, 2,FALSE)</f>
        <v>#REF!</v>
      </c>
      <c r="BM10726" s="5" t="s">
        <v>16265</v>
      </c>
      <c r="BN10726" s="5" t="s">
        <v>813</v>
      </c>
      <c r="BO10726" s="5" t="s">
        <v>3671</v>
      </c>
      <c r="BU10726" s="5" t="s">
        <v>16265</v>
      </c>
      <c r="BV10726" s="5" t="s">
        <v>813</v>
      </c>
      <c r="BW10726" s="5" t="s">
        <v>3671</v>
      </c>
    </row>
    <row r="10727" spans="51:75" x14ac:dyDescent="0.3">
      <c r="AY10727" s="12" t="e">
        <f>VLOOKUP(C10727,#REF!, 2,FALSE)</f>
        <v>#REF!</v>
      </c>
      <c r="BM10727" s="5" t="s">
        <v>16266</v>
      </c>
      <c r="BN10727" s="5" t="s">
        <v>633</v>
      </c>
      <c r="BO10727" s="5" t="s">
        <v>773</v>
      </c>
      <c r="BU10727" s="5" t="s">
        <v>16266</v>
      </c>
      <c r="BV10727" s="5" t="s">
        <v>633</v>
      </c>
      <c r="BW10727" s="5" t="s">
        <v>773</v>
      </c>
    </row>
    <row r="10728" spans="51:75" x14ac:dyDescent="0.3">
      <c r="AY10728" s="12" t="e">
        <f>VLOOKUP(C10728,#REF!, 2,FALSE)</f>
        <v>#REF!</v>
      </c>
      <c r="BM10728" s="5" t="s">
        <v>16267</v>
      </c>
      <c r="BN10728" s="5" t="s">
        <v>17000</v>
      </c>
      <c r="BO10728" s="5" t="s">
        <v>773</v>
      </c>
      <c r="BU10728" s="5" t="s">
        <v>16267</v>
      </c>
      <c r="BV10728" s="5" t="s">
        <v>17000</v>
      </c>
      <c r="BW10728" s="5" t="s">
        <v>773</v>
      </c>
    </row>
    <row r="10729" spans="51:75" x14ac:dyDescent="0.3">
      <c r="AY10729" s="12" t="e">
        <f>VLOOKUP(C10729,#REF!, 2,FALSE)</f>
        <v>#REF!</v>
      </c>
      <c r="BM10729" s="5" t="s">
        <v>16268</v>
      </c>
      <c r="BN10729" s="5" t="s">
        <v>17000</v>
      </c>
      <c r="BO10729" s="5" t="s">
        <v>773</v>
      </c>
      <c r="BU10729" s="5" t="s">
        <v>16268</v>
      </c>
      <c r="BV10729" s="5" t="s">
        <v>17000</v>
      </c>
      <c r="BW10729" s="5" t="s">
        <v>773</v>
      </c>
    </row>
    <row r="10730" spans="51:75" x14ac:dyDescent="0.3">
      <c r="AY10730" s="12" t="e">
        <f>VLOOKUP(C10730,#REF!, 2,FALSE)</f>
        <v>#REF!</v>
      </c>
      <c r="BM10730" s="5" t="s">
        <v>2814</v>
      </c>
      <c r="BN10730" s="5" t="s">
        <v>786</v>
      </c>
      <c r="BO10730" s="5" t="s">
        <v>2986</v>
      </c>
      <c r="BU10730" s="5" t="s">
        <v>2814</v>
      </c>
      <c r="BV10730" s="5" t="s">
        <v>786</v>
      </c>
      <c r="BW10730" s="5" t="s">
        <v>2986</v>
      </c>
    </row>
    <row r="10731" spans="51:75" x14ac:dyDescent="0.3">
      <c r="AY10731" s="12" t="e">
        <f>VLOOKUP(C10731,#REF!, 2,FALSE)</f>
        <v>#REF!</v>
      </c>
      <c r="BM10731" s="5" t="s">
        <v>16269</v>
      </c>
      <c r="BN10731" s="5" t="s">
        <v>669</v>
      </c>
      <c r="BO10731" s="5" t="s">
        <v>7629</v>
      </c>
      <c r="BU10731" s="5" t="s">
        <v>16269</v>
      </c>
      <c r="BV10731" s="5" t="s">
        <v>669</v>
      </c>
      <c r="BW10731" s="5" t="s">
        <v>7629</v>
      </c>
    </row>
    <row r="10732" spans="51:75" x14ac:dyDescent="0.3">
      <c r="AY10732" s="12" t="e">
        <f>VLOOKUP(C10732,#REF!, 2,FALSE)</f>
        <v>#REF!</v>
      </c>
      <c r="BM10732" s="5" t="s">
        <v>16270</v>
      </c>
      <c r="BN10732" s="5" t="s">
        <v>781</v>
      </c>
      <c r="BO10732" s="5" t="s">
        <v>16271</v>
      </c>
      <c r="BU10732" s="5" t="s">
        <v>16270</v>
      </c>
      <c r="BV10732" s="5" t="s">
        <v>781</v>
      </c>
      <c r="BW10732" s="5" t="s">
        <v>16271</v>
      </c>
    </row>
    <row r="10733" spans="51:75" x14ac:dyDescent="0.3">
      <c r="AY10733" s="12" t="e">
        <f>VLOOKUP(C10733,#REF!, 2,FALSE)</f>
        <v>#REF!</v>
      </c>
      <c r="BM10733" s="5" t="s">
        <v>16272</v>
      </c>
      <c r="BN10733" s="5" t="s">
        <v>781</v>
      </c>
      <c r="BO10733" s="5" t="s">
        <v>2986</v>
      </c>
      <c r="BU10733" s="5" t="s">
        <v>16272</v>
      </c>
      <c r="BV10733" s="5" t="s">
        <v>781</v>
      </c>
      <c r="BW10733" s="5" t="s">
        <v>2986</v>
      </c>
    </row>
    <row r="10734" spans="51:75" x14ac:dyDescent="0.3">
      <c r="AY10734" s="12" t="e">
        <f>VLOOKUP(C10734,#REF!, 2,FALSE)</f>
        <v>#REF!</v>
      </c>
      <c r="BM10734" s="5" t="s">
        <v>16273</v>
      </c>
      <c r="BN10734" s="5" t="s">
        <v>669</v>
      </c>
      <c r="BO10734" s="5" t="s">
        <v>16274</v>
      </c>
      <c r="BU10734" s="5" t="s">
        <v>16273</v>
      </c>
      <c r="BV10734" s="5" t="s">
        <v>669</v>
      </c>
      <c r="BW10734" s="5" t="s">
        <v>16274</v>
      </c>
    </row>
    <row r="10735" spans="51:75" x14ac:dyDescent="0.3">
      <c r="AY10735" s="12" t="e">
        <f>VLOOKUP(C10735,#REF!, 2,FALSE)</f>
        <v>#REF!</v>
      </c>
      <c r="BM10735" s="5" t="s">
        <v>16275</v>
      </c>
      <c r="BN10735" s="5" t="s">
        <v>669</v>
      </c>
      <c r="BO10735" s="5" t="s">
        <v>16276</v>
      </c>
      <c r="BU10735" s="5" t="s">
        <v>16275</v>
      </c>
      <c r="BV10735" s="5" t="s">
        <v>669</v>
      </c>
      <c r="BW10735" s="5" t="s">
        <v>16276</v>
      </c>
    </row>
    <row r="10736" spans="51:75" x14ac:dyDescent="0.3">
      <c r="AY10736" s="12" t="e">
        <f>VLOOKUP(C10736,#REF!, 2,FALSE)</f>
        <v>#REF!</v>
      </c>
      <c r="BM10736" s="5" t="s">
        <v>16277</v>
      </c>
      <c r="BN10736" s="5" t="s">
        <v>17000</v>
      </c>
      <c r="BO10736" s="5" t="s">
        <v>773</v>
      </c>
      <c r="BU10736" s="5" t="s">
        <v>16277</v>
      </c>
      <c r="BV10736" s="5" t="s">
        <v>17000</v>
      </c>
      <c r="BW10736" s="5" t="s">
        <v>773</v>
      </c>
    </row>
    <row r="10737" spans="51:75" x14ac:dyDescent="0.3">
      <c r="AY10737" s="12" t="e">
        <f>VLOOKUP(C10737,#REF!, 2,FALSE)</f>
        <v>#REF!</v>
      </c>
      <c r="BM10737" s="5" t="s">
        <v>16278</v>
      </c>
      <c r="BN10737" s="5" t="s">
        <v>781</v>
      </c>
      <c r="BO10737" s="5" t="s">
        <v>16279</v>
      </c>
      <c r="BU10737" s="5" t="s">
        <v>16278</v>
      </c>
      <c r="BV10737" s="5" t="s">
        <v>781</v>
      </c>
      <c r="BW10737" s="5" t="s">
        <v>16279</v>
      </c>
    </row>
    <row r="10738" spans="51:75" x14ac:dyDescent="0.3">
      <c r="AY10738" s="12" t="e">
        <f>VLOOKUP(C10738,#REF!, 2,FALSE)</f>
        <v>#REF!</v>
      </c>
      <c r="BM10738" s="5" t="s">
        <v>16280</v>
      </c>
      <c r="BN10738" s="5" t="s">
        <v>17000</v>
      </c>
      <c r="BO10738" s="5" t="s">
        <v>773</v>
      </c>
      <c r="BU10738" s="5" t="s">
        <v>16280</v>
      </c>
      <c r="BV10738" s="5" t="s">
        <v>17000</v>
      </c>
      <c r="BW10738" s="5" t="s">
        <v>773</v>
      </c>
    </row>
    <row r="10739" spans="51:75" x14ac:dyDescent="0.3">
      <c r="AY10739" s="12" t="e">
        <f>VLOOKUP(C10739,#REF!, 2,FALSE)</f>
        <v>#REF!</v>
      </c>
      <c r="BM10739" s="5" t="s">
        <v>2815</v>
      </c>
      <c r="BN10739" s="5" t="s">
        <v>669</v>
      </c>
      <c r="BO10739" s="5" t="s">
        <v>16274</v>
      </c>
      <c r="BU10739" s="5" t="s">
        <v>2815</v>
      </c>
      <c r="BV10739" s="5" t="s">
        <v>669</v>
      </c>
      <c r="BW10739" s="5" t="s">
        <v>16274</v>
      </c>
    </row>
    <row r="10740" spans="51:75" x14ac:dyDescent="0.3">
      <c r="AY10740" s="12" t="e">
        <f>VLOOKUP(C10740,#REF!, 2,FALSE)</f>
        <v>#REF!</v>
      </c>
      <c r="BM10740" s="5" t="s">
        <v>2816</v>
      </c>
      <c r="BN10740" s="5" t="s">
        <v>790</v>
      </c>
      <c r="BO10740" s="5" t="s">
        <v>9766</v>
      </c>
      <c r="BU10740" s="5" t="s">
        <v>2816</v>
      </c>
      <c r="BV10740" s="5" t="s">
        <v>790</v>
      </c>
      <c r="BW10740" s="5" t="s">
        <v>9766</v>
      </c>
    </row>
    <row r="10741" spans="51:75" x14ac:dyDescent="0.3">
      <c r="AY10741" s="12" t="e">
        <f>VLOOKUP(C10741,#REF!, 2,FALSE)</f>
        <v>#REF!</v>
      </c>
      <c r="BM10741" s="5" t="s">
        <v>2817</v>
      </c>
      <c r="BN10741" s="5" t="s">
        <v>813</v>
      </c>
      <c r="BO10741" s="5" t="s">
        <v>16274</v>
      </c>
      <c r="BU10741" s="5" t="s">
        <v>2817</v>
      </c>
      <c r="BV10741" s="5" t="s">
        <v>813</v>
      </c>
      <c r="BW10741" s="5" t="s">
        <v>16274</v>
      </c>
    </row>
    <row r="10742" spans="51:75" x14ac:dyDescent="0.3">
      <c r="AY10742" s="12" t="e">
        <f>VLOOKUP(C10742,#REF!, 2,FALSE)</f>
        <v>#REF!</v>
      </c>
      <c r="BM10742" s="5" t="s">
        <v>16281</v>
      </c>
      <c r="BN10742" s="5" t="s">
        <v>666</v>
      </c>
      <c r="BO10742" s="5" t="s">
        <v>2704</v>
      </c>
      <c r="BU10742" s="5" t="s">
        <v>16281</v>
      </c>
      <c r="BV10742" s="5" t="s">
        <v>666</v>
      </c>
      <c r="BW10742" s="5" t="s">
        <v>2704</v>
      </c>
    </row>
    <row r="10743" spans="51:75" x14ac:dyDescent="0.3">
      <c r="AY10743" s="12" t="e">
        <f>VLOOKUP(C10743,#REF!, 2,FALSE)</f>
        <v>#REF!</v>
      </c>
      <c r="BM10743" s="5" t="s">
        <v>16282</v>
      </c>
      <c r="BN10743" s="5" t="s">
        <v>813</v>
      </c>
      <c r="BO10743" s="5" t="s">
        <v>16283</v>
      </c>
      <c r="BU10743" s="5" t="s">
        <v>16282</v>
      </c>
      <c r="BV10743" s="5" t="s">
        <v>813</v>
      </c>
      <c r="BW10743" s="5" t="s">
        <v>16283</v>
      </c>
    </row>
    <row r="10744" spans="51:75" x14ac:dyDescent="0.3">
      <c r="AY10744" s="12" t="e">
        <f>VLOOKUP(C10744,#REF!, 2,FALSE)</f>
        <v>#REF!</v>
      </c>
      <c r="BM10744" s="5" t="s">
        <v>2818</v>
      </c>
      <c r="BN10744" s="5" t="s">
        <v>813</v>
      </c>
      <c r="BO10744" s="5" t="s">
        <v>6946</v>
      </c>
      <c r="BU10744" s="5" t="s">
        <v>2818</v>
      </c>
      <c r="BV10744" s="5" t="s">
        <v>813</v>
      </c>
      <c r="BW10744" s="5" t="s">
        <v>6946</v>
      </c>
    </row>
    <row r="10745" spans="51:75" x14ac:dyDescent="0.3">
      <c r="AY10745" s="12" t="e">
        <f>VLOOKUP(C10745,#REF!, 2,FALSE)</f>
        <v>#REF!</v>
      </c>
      <c r="BM10745" s="5" t="s">
        <v>2819</v>
      </c>
      <c r="BN10745" s="5" t="s">
        <v>813</v>
      </c>
      <c r="BO10745" s="5" t="s">
        <v>16274</v>
      </c>
      <c r="BU10745" s="5" t="s">
        <v>2819</v>
      </c>
      <c r="BV10745" s="5" t="s">
        <v>813</v>
      </c>
      <c r="BW10745" s="5" t="s">
        <v>16274</v>
      </c>
    </row>
    <row r="10746" spans="51:75" x14ac:dyDescent="0.3">
      <c r="AY10746" s="12" t="e">
        <f>VLOOKUP(C10746,#REF!, 2,FALSE)</f>
        <v>#REF!</v>
      </c>
      <c r="BM10746" s="5" t="s">
        <v>16284</v>
      </c>
      <c r="BN10746" s="5" t="s">
        <v>17000</v>
      </c>
      <c r="BO10746" s="5" t="s">
        <v>773</v>
      </c>
      <c r="BU10746" s="5" t="s">
        <v>16284</v>
      </c>
      <c r="BV10746" s="5" t="s">
        <v>17000</v>
      </c>
      <c r="BW10746" s="5" t="s">
        <v>773</v>
      </c>
    </row>
    <row r="10747" spans="51:75" x14ac:dyDescent="0.3">
      <c r="AY10747" s="12" t="e">
        <f>VLOOKUP(C10747,#REF!, 2,FALSE)</f>
        <v>#REF!</v>
      </c>
      <c r="BM10747" s="5" t="s">
        <v>16285</v>
      </c>
      <c r="BN10747" s="5" t="s">
        <v>616</v>
      </c>
      <c r="BO10747" s="5" t="s">
        <v>16286</v>
      </c>
      <c r="BU10747" s="5" t="s">
        <v>16285</v>
      </c>
      <c r="BV10747" s="5" t="s">
        <v>616</v>
      </c>
      <c r="BW10747" s="5" t="s">
        <v>16286</v>
      </c>
    </row>
    <row r="10748" spans="51:75" x14ac:dyDescent="0.3">
      <c r="AY10748" s="12" t="e">
        <f>VLOOKUP(C10748,#REF!, 2,FALSE)</f>
        <v>#REF!</v>
      </c>
      <c r="BM10748" s="5" t="s">
        <v>16287</v>
      </c>
      <c r="BN10748" s="5" t="s">
        <v>616</v>
      </c>
      <c r="BO10748" s="5" t="s">
        <v>16274</v>
      </c>
      <c r="BU10748" s="5" t="s">
        <v>16287</v>
      </c>
      <c r="BV10748" s="5" t="s">
        <v>616</v>
      </c>
      <c r="BW10748" s="5" t="s">
        <v>16274</v>
      </c>
    </row>
    <row r="10749" spans="51:75" x14ac:dyDescent="0.3">
      <c r="AY10749" s="12" t="e">
        <f>VLOOKUP(C10749,#REF!, 2,FALSE)</f>
        <v>#REF!</v>
      </c>
      <c r="BM10749" s="5" t="s">
        <v>16288</v>
      </c>
      <c r="BN10749" s="5" t="s">
        <v>616</v>
      </c>
      <c r="BO10749" s="5" t="s">
        <v>2986</v>
      </c>
      <c r="BU10749" s="5" t="s">
        <v>16288</v>
      </c>
      <c r="BV10749" s="5" t="s">
        <v>616</v>
      </c>
      <c r="BW10749" s="5" t="s">
        <v>2986</v>
      </c>
    </row>
    <row r="10750" spans="51:75" x14ac:dyDescent="0.3">
      <c r="AY10750" s="12" t="e">
        <f>VLOOKUP(C10750,#REF!, 2,FALSE)</f>
        <v>#REF!</v>
      </c>
      <c r="BM10750" s="5" t="s">
        <v>16289</v>
      </c>
      <c r="BN10750" s="5" t="s">
        <v>17000</v>
      </c>
      <c r="BO10750" s="5" t="s">
        <v>773</v>
      </c>
      <c r="BU10750" s="5" t="s">
        <v>16289</v>
      </c>
      <c r="BV10750" s="5" t="s">
        <v>17000</v>
      </c>
      <c r="BW10750" s="5" t="s">
        <v>773</v>
      </c>
    </row>
    <row r="10751" spans="51:75" x14ac:dyDescent="0.3">
      <c r="AY10751" s="12" t="e">
        <f>VLOOKUP(C10751,#REF!, 2,FALSE)</f>
        <v>#REF!</v>
      </c>
      <c r="BM10751" s="5" t="s">
        <v>16290</v>
      </c>
      <c r="BN10751" s="5" t="s">
        <v>616</v>
      </c>
      <c r="BO10751" s="5" t="s">
        <v>2986</v>
      </c>
      <c r="BU10751" s="5" t="s">
        <v>16290</v>
      </c>
      <c r="BV10751" s="5" t="s">
        <v>616</v>
      </c>
      <c r="BW10751" s="5" t="s">
        <v>2986</v>
      </c>
    </row>
    <row r="10752" spans="51:75" x14ac:dyDescent="0.3">
      <c r="AY10752" s="12" t="e">
        <f>VLOOKUP(C10752,#REF!, 2,FALSE)</f>
        <v>#REF!</v>
      </c>
      <c r="BM10752" s="5" t="s">
        <v>16291</v>
      </c>
      <c r="BN10752" s="5" t="s">
        <v>669</v>
      </c>
      <c r="BO10752" s="5" t="s">
        <v>10147</v>
      </c>
      <c r="BU10752" s="5" t="s">
        <v>16291</v>
      </c>
      <c r="BV10752" s="5" t="s">
        <v>669</v>
      </c>
      <c r="BW10752" s="5" t="s">
        <v>10147</v>
      </c>
    </row>
    <row r="10753" spans="51:75" x14ac:dyDescent="0.3">
      <c r="AY10753" s="12" t="e">
        <f>VLOOKUP(C10753,#REF!, 2,FALSE)</f>
        <v>#REF!</v>
      </c>
      <c r="BM10753" s="5" t="s">
        <v>16292</v>
      </c>
      <c r="BN10753" s="5" t="s">
        <v>778</v>
      </c>
      <c r="BO10753" s="5" t="s">
        <v>16274</v>
      </c>
      <c r="BU10753" s="5" t="s">
        <v>16292</v>
      </c>
      <c r="BV10753" s="5" t="s">
        <v>778</v>
      </c>
      <c r="BW10753" s="5" t="s">
        <v>16274</v>
      </c>
    </row>
    <row r="10754" spans="51:75" x14ac:dyDescent="0.3">
      <c r="AY10754" s="12" t="e">
        <f>VLOOKUP(C10754,#REF!, 2,FALSE)</f>
        <v>#REF!</v>
      </c>
      <c r="BM10754" s="5" t="s">
        <v>16293</v>
      </c>
      <c r="BN10754" s="5" t="s">
        <v>17000</v>
      </c>
      <c r="BO10754" s="5" t="s">
        <v>2986</v>
      </c>
      <c r="BU10754" s="5" t="s">
        <v>16293</v>
      </c>
      <c r="BV10754" s="5" t="s">
        <v>17000</v>
      </c>
      <c r="BW10754" s="5" t="s">
        <v>2986</v>
      </c>
    </row>
    <row r="10755" spans="51:75" x14ac:dyDescent="0.3">
      <c r="AY10755" s="12" t="e">
        <f>VLOOKUP(C10755,#REF!, 2,FALSE)</f>
        <v>#REF!</v>
      </c>
      <c r="BM10755" s="5" t="s">
        <v>16294</v>
      </c>
      <c r="BN10755" s="5" t="s">
        <v>778</v>
      </c>
      <c r="BO10755" s="5" t="s">
        <v>2986</v>
      </c>
      <c r="BU10755" s="5" t="s">
        <v>16294</v>
      </c>
      <c r="BV10755" s="5" t="s">
        <v>778</v>
      </c>
      <c r="BW10755" s="5" t="s">
        <v>2986</v>
      </c>
    </row>
    <row r="10756" spans="51:75" x14ac:dyDescent="0.3">
      <c r="AY10756" s="12" t="e">
        <f>VLOOKUP(C10756,#REF!, 2,FALSE)</f>
        <v>#REF!</v>
      </c>
      <c r="BM10756" s="5" t="s">
        <v>16295</v>
      </c>
      <c r="BN10756" s="5" t="s">
        <v>17000</v>
      </c>
      <c r="BO10756" s="5" t="s">
        <v>773</v>
      </c>
      <c r="BU10756" s="5" t="s">
        <v>16295</v>
      </c>
      <c r="BV10756" s="5" t="s">
        <v>17000</v>
      </c>
      <c r="BW10756" s="5" t="s">
        <v>773</v>
      </c>
    </row>
    <row r="10757" spans="51:75" x14ac:dyDescent="0.3">
      <c r="AY10757" s="12" t="e">
        <f>VLOOKUP(C10757,#REF!, 2,FALSE)</f>
        <v>#REF!</v>
      </c>
      <c r="BM10757" s="5" t="s">
        <v>16296</v>
      </c>
      <c r="BN10757" s="5" t="s">
        <v>783</v>
      </c>
      <c r="BO10757" s="5" t="s">
        <v>2986</v>
      </c>
      <c r="BU10757" s="5" t="s">
        <v>16296</v>
      </c>
      <c r="BV10757" s="5" t="s">
        <v>783</v>
      </c>
      <c r="BW10757" s="5" t="s">
        <v>2986</v>
      </c>
    </row>
    <row r="10758" spans="51:75" x14ac:dyDescent="0.3">
      <c r="AY10758" s="12" t="e">
        <f>VLOOKUP(C10758,#REF!, 2,FALSE)</f>
        <v>#REF!</v>
      </c>
      <c r="BM10758" s="5" t="s">
        <v>16297</v>
      </c>
      <c r="BN10758" s="5" t="s">
        <v>778</v>
      </c>
      <c r="BO10758" s="5" t="s">
        <v>15537</v>
      </c>
      <c r="BU10758" s="5" t="s">
        <v>16297</v>
      </c>
      <c r="BV10758" s="5" t="s">
        <v>778</v>
      </c>
      <c r="BW10758" s="5" t="s">
        <v>15537</v>
      </c>
    </row>
    <row r="10759" spans="51:75" x14ac:dyDescent="0.3">
      <c r="AY10759" s="12" t="e">
        <f>VLOOKUP(C10759,#REF!, 2,FALSE)</f>
        <v>#REF!</v>
      </c>
      <c r="BM10759" s="5" t="s">
        <v>16298</v>
      </c>
      <c r="BN10759" s="5" t="s">
        <v>669</v>
      </c>
      <c r="BO10759" s="5" t="s">
        <v>4236</v>
      </c>
      <c r="BU10759" s="5" t="s">
        <v>16298</v>
      </c>
      <c r="BV10759" s="5" t="s">
        <v>669</v>
      </c>
      <c r="BW10759" s="5" t="s">
        <v>4236</v>
      </c>
    </row>
    <row r="10760" spans="51:75" x14ac:dyDescent="0.3">
      <c r="AY10760" s="12" t="e">
        <f>VLOOKUP(C10760,#REF!, 2,FALSE)</f>
        <v>#REF!</v>
      </c>
      <c r="BM10760" s="5" t="s">
        <v>16299</v>
      </c>
      <c r="BN10760" s="5" t="s">
        <v>669</v>
      </c>
      <c r="BO10760" s="5" t="s">
        <v>773</v>
      </c>
      <c r="BU10760" s="5" t="s">
        <v>16299</v>
      </c>
      <c r="BV10760" s="5" t="s">
        <v>669</v>
      </c>
      <c r="BW10760" s="5" t="s">
        <v>773</v>
      </c>
    </row>
    <row r="10761" spans="51:75" x14ac:dyDescent="0.3">
      <c r="AY10761" s="12" t="e">
        <f>VLOOKUP(C10761,#REF!, 2,FALSE)</f>
        <v>#REF!</v>
      </c>
      <c r="BM10761" s="5" t="s">
        <v>16300</v>
      </c>
      <c r="BN10761" s="5" t="s">
        <v>2986</v>
      </c>
      <c r="BO10761" s="5" t="s">
        <v>2986</v>
      </c>
      <c r="BU10761" s="5" t="s">
        <v>16300</v>
      </c>
      <c r="BV10761" s="5" t="s">
        <v>2986</v>
      </c>
      <c r="BW10761" s="5" t="s">
        <v>2986</v>
      </c>
    </row>
    <row r="10762" spans="51:75" x14ac:dyDescent="0.3">
      <c r="AY10762" s="12" t="e">
        <f>VLOOKUP(C10762,#REF!, 2,FALSE)</f>
        <v>#REF!</v>
      </c>
      <c r="BM10762" s="5" t="s">
        <v>16301</v>
      </c>
      <c r="BN10762" s="5" t="s">
        <v>669</v>
      </c>
      <c r="BO10762" s="5" t="s">
        <v>16302</v>
      </c>
      <c r="BU10762" s="5" t="s">
        <v>16301</v>
      </c>
      <c r="BV10762" s="5" t="s">
        <v>669</v>
      </c>
      <c r="BW10762" s="5" t="s">
        <v>16302</v>
      </c>
    </row>
    <row r="10763" spans="51:75" x14ac:dyDescent="0.3">
      <c r="AY10763" s="12" t="e">
        <f>VLOOKUP(C10763,#REF!, 2,FALSE)</f>
        <v>#REF!</v>
      </c>
      <c r="BM10763" s="5" t="s">
        <v>16303</v>
      </c>
      <c r="BN10763" s="5" t="s">
        <v>3210</v>
      </c>
      <c r="BO10763" s="5" t="s">
        <v>16276</v>
      </c>
      <c r="BU10763" s="5" t="s">
        <v>16303</v>
      </c>
      <c r="BV10763" s="5" t="s">
        <v>3210</v>
      </c>
      <c r="BW10763" s="5" t="s">
        <v>16276</v>
      </c>
    </row>
    <row r="10764" spans="51:75" x14ac:dyDescent="0.3">
      <c r="AY10764" s="12" t="e">
        <f>VLOOKUP(C10764,#REF!, 2,FALSE)</f>
        <v>#REF!</v>
      </c>
      <c r="BM10764" s="5" t="s">
        <v>16304</v>
      </c>
      <c r="BN10764" s="5" t="s">
        <v>17000</v>
      </c>
      <c r="BO10764" s="5" t="s">
        <v>773</v>
      </c>
      <c r="BU10764" s="5" t="s">
        <v>16304</v>
      </c>
      <c r="BV10764" s="5" t="s">
        <v>17000</v>
      </c>
      <c r="BW10764" s="5" t="s">
        <v>773</v>
      </c>
    </row>
    <row r="10765" spans="51:75" x14ac:dyDescent="0.3">
      <c r="AY10765" s="12" t="e">
        <f>VLOOKUP(C10765,#REF!, 2,FALSE)</f>
        <v>#REF!</v>
      </c>
      <c r="BM10765" s="5" t="s">
        <v>16305</v>
      </c>
      <c r="BN10765" s="5" t="s">
        <v>790</v>
      </c>
      <c r="BO10765" s="5" t="s">
        <v>16306</v>
      </c>
      <c r="BU10765" s="5" t="s">
        <v>16305</v>
      </c>
      <c r="BV10765" s="5" t="s">
        <v>790</v>
      </c>
      <c r="BW10765" s="5" t="s">
        <v>16306</v>
      </c>
    </row>
    <row r="10766" spans="51:75" x14ac:dyDescent="0.3">
      <c r="AY10766" s="12" t="e">
        <f>VLOOKUP(C10766,#REF!, 2,FALSE)</f>
        <v>#REF!</v>
      </c>
      <c r="BM10766" s="5" t="s">
        <v>2822</v>
      </c>
      <c r="BN10766" s="5" t="s">
        <v>790</v>
      </c>
      <c r="BO10766" s="5" t="s">
        <v>2986</v>
      </c>
      <c r="BU10766" s="5" t="s">
        <v>2822</v>
      </c>
      <c r="BV10766" s="5" t="s">
        <v>790</v>
      </c>
      <c r="BW10766" s="5" t="s">
        <v>2986</v>
      </c>
    </row>
    <row r="10767" spans="51:75" x14ac:dyDescent="0.3">
      <c r="AY10767" s="12" t="e">
        <f>VLOOKUP(C10767,#REF!, 2,FALSE)</f>
        <v>#REF!</v>
      </c>
      <c r="BM10767" s="5" t="s">
        <v>16307</v>
      </c>
      <c r="BN10767" s="5" t="s">
        <v>783</v>
      </c>
      <c r="BO10767" s="5" t="s">
        <v>2986</v>
      </c>
      <c r="BU10767" s="5" t="s">
        <v>16307</v>
      </c>
      <c r="BV10767" s="5" t="s">
        <v>783</v>
      </c>
      <c r="BW10767" s="5" t="s">
        <v>2986</v>
      </c>
    </row>
    <row r="10768" spans="51:75" x14ac:dyDescent="0.3">
      <c r="AY10768" s="12" t="e">
        <f>VLOOKUP(C10768,#REF!, 2,FALSE)</f>
        <v>#REF!</v>
      </c>
      <c r="BM10768" s="5" t="s">
        <v>16308</v>
      </c>
      <c r="BN10768" s="5" t="s">
        <v>783</v>
      </c>
      <c r="BO10768" s="5" t="s">
        <v>773</v>
      </c>
      <c r="BU10768" s="5" t="s">
        <v>16308</v>
      </c>
      <c r="BV10768" s="5" t="s">
        <v>783</v>
      </c>
      <c r="BW10768" s="5" t="s">
        <v>773</v>
      </c>
    </row>
    <row r="10769" spans="51:75" x14ac:dyDescent="0.3">
      <c r="AY10769" s="12" t="e">
        <f>VLOOKUP(C10769,#REF!, 2,FALSE)</f>
        <v>#REF!</v>
      </c>
      <c r="BM10769" s="5" t="s">
        <v>16309</v>
      </c>
      <c r="BN10769" s="5" t="s">
        <v>790</v>
      </c>
      <c r="BO10769" s="5" t="s">
        <v>773</v>
      </c>
      <c r="BU10769" s="5" t="s">
        <v>16309</v>
      </c>
      <c r="BV10769" s="5" t="s">
        <v>790</v>
      </c>
      <c r="BW10769" s="5" t="s">
        <v>773</v>
      </c>
    </row>
    <row r="10770" spans="51:75" x14ac:dyDescent="0.3">
      <c r="AY10770" s="12" t="e">
        <f>VLOOKUP(C10770,#REF!, 2,FALSE)</f>
        <v>#REF!</v>
      </c>
      <c r="BM10770" s="5" t="s">
        <v>16310</v>
      </c>
      <c r="BN10770" s="5" t="s">
        <v>703</v>
      </c>
      <c r="BO10770" s="5" t="s">
        <v>773</v>
      </c>
      <c r="BU10770" s="5" t="s">
        <v>16310</v>
      </c>
      <c r="BV10770" s="5" t="s">
        <v>703</v>
      </c>
      <c r="BW10770" s="5" t="s">
        <v>773</v>
      </c>
    </row>
    <row r="10771" spans="51:75" x14ac:dyDescent="0.3">
      <c r="AY10771" s="12" t="e">
        <f>VLOOKUP(C10771,#REF!, 2,FALSE)</f>
        <v>#REF!</v>
      </c>
      <c r="BM10771" s="5" t="s">
        <v>16311</v>
      </c>
      <c r="BN10771" s="5" t="s">
        <v>669</v>
      </c>
      <c r="BO10771" s="5" t="s">
        <v>773</v>
      </c>
      <c r="BU10771" s="5" t="s">
        <v>16311</v>
      </c>
      <c r="BV10771" s="5" t="s">
        <v>669</v>
      </c>
      <c r="BW10771" s="5" t="s">
        <v>773</v>
      </c>
    </row>
    <row r="10772" spans="51:75" x14ac:dyDescent="0.3">
      <c r="AY10772" s="12" t="e">
        <f>VLOOKUP(C10772,#REF!, 2,FALSE)</f>
        <v>#REF!</v>
      </c>
      <c r="BM10772" s="5" t="s">
        <v>16312</v>
      </c>
      <c r="BN10772" s="5" t="s">
        <v>781</v>
      </c>
      <c r="BO10772" s="5" t="s">
        <v>2986</v>
      </c>
      <c r="BU10772" s="5" t="s">
        <v>16312</v>
      </c>
      <c r="BV10772" s="5" t="s">
        <v>781</v>
      </c>
      <c r="BW10772" s="5" t="s">
        <v>2986</v>
      </c>
    </row>
    <row r="10773" spans="51:75" x14ac:dyDescent="0.3">
      <c r="AY10773" s="12" t="e">
        <f>VLOOKUP(C10773,#REF!, 2,FALSE)</f>
        <v>#REF!</v>
      </c>
      <c r="BM10773" s="5" t="s">
        <v>16313</v>
      </c>
      <c r="BN10773" s="5" t="s">
        <v>3210</v>
      </c>
      <c r="BO10773" s="5" t="s">
        <v>773</v>
      </c>
      <c r="BU10773" s="5" t="s">
        <v>16313</v>
      </c>
      <c r="BV10773" s="5" t="s">
        <v>3210</v>
      </c>
      <c r="BW10773" s="5" t="s">
        <v>773</v>
      </c>
    </row>
    <row r="10774" spans="51:75" x14ac:dyDescent="0.3">
      <c r="AY10774" s="12" t="e">
        <f>VLOOKUP(C10774,#REF!, 2,FALSE)</f>
        <v>#REF!</v>
      </c>
      <c r="BM10774" s="5" t="s">
        <v>16314</v>
      </c>
      <c r="BN10774" s="5" t="s">
        <v>17000</v>
      </c>
      <c r="BO10774" s="5" t="s">
        <v>773</v>
      </c>
      <c r="BU10774" s="5" t="s">
        <v>16314</v>
      </c>
      <c r="BV10774" s="5" t="s">
        <v>17000</v>
      </c>
      <c r="BW10774" s="5" t="s">
        <v>773</v>
      </c>
    </row>
    <row r="10775" spans="51:75" x14ac:dyDescent="0.3">
      <c r="AY10775" s="12" t="e">
        <f>VLOOKUP(C10775,#REF!, 2,FALSE)</f>
        <v>#REF!</v>
      </c>
      <c r="BM10775" s="5" t="s">
        <v>16315</v>
      </c>
      <c r="BN10775" s="5" t="s">
        <v>17000</v>
      </c>
      <c r="BO10775" s="5" t="s">
        <v>773</v>
      </c>
      <c r="BU10775" s="5" t="s">
        <v>16315</v>
      </c>
      <c r="BV10775" s="5" t="s">
        <v>17000</v>
      </c>
      <c r="BW10775" s="5" t="s">
        <v>773</v>
      </c>
    </row>
    <row r="10776" spans="51:75" x14ac:dyDescent="0.3">
      <c r="AY10776" s="12" t="e">
        <f>VLOOKUP(C10776,#REF!, 2,FALSE)</f>
        <v>#REF!</v>
      </c>
      <c r="BM10776" s="5" t="s">
        <v>16316</v>
      </c>
      <c r="BN10776" s="5" t="s">
        <v>703</v>
      </c>
      <c r="BO10776" s="5" t="s">
        <v>773</v>
      </c>
      <c r="BU10776" s="5" t="s">
        <v>16316</v>
      </c>
      <c r="BV10776" s="5" t="s">
        <v>703</v>
      </c>
      <c r="BW10776" s="5" t="s">
        <v>773</v>
      </c>
    </row>
    <row r="10777" spans="51:75" x14ac:dyDescent="0.3">
      <c r="AY10777" s="12" t="e">
        <f>VLOOKUP(C10777,#REF!, 2,FALSE)</f>
        <v>#REF!</v>
      </c>
      <c r="BM10777" s="5" t="s">
        <v>16317</v>
      </c>
      <c r="BN10777" s="5" t="s">
        <v>781</v>
      </c>
      <c r="BO10777" s="5" t="s">
        <v>773</v>
      </c>
      <c r="BU10777" s="5" t="s">
        <v>16317</v>
      </c>
      <c r="BV10777" s="5" t="s">
        <v>781</v>
      </c>
      <c r="BW10777" s="5" t="s">
        <v>773</v>
      </c>
    </row>
    <row r="10778" spans="51:75" x14ac:dyDescent="0.3">
      <c r="AY10778" s="12" t="e">
        <f>VLOOKUP(C10778,#REF!, 2,FALSE)</f>
        <v>#REF!</v>
      </c>
      <c r="BM10778" s="5" t="s">
        <v>16318</v>
      </c>
      <c r="BN10778" s="5" t="s">
        <v>783</v>
      </c>
      <c r="BO10778" s="5" t="s">
        <v>773</v>
      </c>
      <c r="BU10778" s="5" t="s">
        <v>16318</v>
      </c>
      <c r="BV10778" s="5" t="s">
        <v>783</v>
      </c>
      <c r="BW10778" s="5" t="s">
        <v>773</v>
      </c>
    </row>
    <row r="10779" spans="51:75" x14ac:dyDescent="0.3">
      <c r="AY10779" s="12" t="e">
        <f>VLOOKUP(C10779,#REF!, 2,FALSE)</f>
        <v>#REF!</v>
      </c>
      <c r="BM10779" s="5" t="s">
        <v>16319</v>
      </c>
      <c r="BN10779" s="5" t="s">
        <v>813</v>
      </c>
      <c r="BO10779" s="5" t="s">
        <v>773</v>
      </c>
      <c r="BU10779" s="5" t="s">
        <v>16319</v>
      </c>
      <c r="BV10779" s="5" t="s">
        <v>813</v>
      </c>
      <c r="BW10779" s="5" t="s">
        <v>773</v>
      </c>
    </row>
    <row r="10780" spans="51:75" x14ac:dyDescent="0.3">
      <c r="AY10780" s="12" t="e">
        <f>VLOOKUP(C10780,#REF!, 2,FALSE)</f>
        <v>#REF!</v>
      </c>
      <c r="BM10780" s="5" t="s">
        <v>16320</v>
      </c>
      <c r="BN10780" s="5" t="s">
        <v>790</v>
      </c>
      <c r="BO10780" s="5" t="s">
        <v>16321</v>
      </c>
      <c r="BU10780" s="5" t="s">
        <v>16320</v>
      </c>
      <c r="BV10780" s="5" t="s">
        <v>790</v>
      </c>
      <c r="BW10780" s="5" t="s">
        <v>16321</v>
      </c>
    </row>
    <row r="10781" spans="51:75" x14ac:dyDescent="0.3">
      <c r="AY10781" s="12" t="e">
        <f>VLOOKUP(C10781,#REF!, 2,FALSE)</f>
        <v>#REF!</v>
      </c>
      <c r="BM10781" s="5" t="s">
        <v>16322</v>
      </c>
      <c r="BN10781" s="5" t="s">
        <v>703</v>
      </c>
      <c r="BO10781" s="5" t="s">
        <v>773</v>
      </c>
      <c r="BU10781" s="5" t="s">
        <v>16322</v>
      </c>
      <c r="BV10781" s="5" t="s">
        <v>703</v>
      </c>
      <c r="BW10781" s="5" t="s">
        <v>773</v>
      </c>
    </row>
    <row r="10782" spans="51:75" x14ac:dyDescent="0.3">
      <c r="AY10782" s="12" t="e">
        <f>VLOOKUP(C10782,#REF!, 2,FALSE)</f>
        <v>#REF!</v>
      </c>
      <c r="BM10782" s="5" t="s">
        <v>16323</v>
      </c>
      <c r="BN10782" s="5" t="s">
        <v>813</v>
      </c>
      <c r="BO10782" s="5" t="s">
        <v>16324</v>
      </c>
      <c r="BU10782" s="5" t="s">
        <v>16323</v>
      </c>
      <c r="BV10782" s="5" t="s">
        <v>813</v>
      </c>
      <c r="BW10782" s="5" t="s">
        <v>16324</v>
      </c>
    </row>
    <row r="10783" spans="51:75" x14ac:dyDescent="0.3">
      <c r="AY10783" s="12" t="e">
        <f>VLOOKUP(C10783,#REF!, 2,FALSE)</f>
        <v>#REF!</v>
      </c>
      <c r="BM10783" s="5" t="s">
        <v>16325</v>
      </c>
      <c r="BN10783" s="5" t="s">
        <v>783</v>
      </c>
      <c r="BO10783" s="5" t="s">
        <v>773</v>
      </c>
      <c r="BU10783" s="5" t="s">
        <v>16325</v>
      </c>
      <c r="BV10783" s="5" t="s">
        <v>783</v>
      </c>
      <c r="BW10783" s="5" t="s">
        <v>773</v>
      </c>
    </row>
    <row r="10784" spans="51:75" x14ac:dyDescent="0.3">
      <c r="AY10784" s="12" t="e">
        <f>VLOOKUP(C10784,#REF!, 2,FALSE)</f>
        <v>#REF!</v>
      </c>
      <c r="BM10784" s="5" t="s">
        <v>16327</v>
      </c>
      <c r="BN10784" s="5" t="s">
        <v>781</v>
      </c>
      <c r="BO10784" s="5" t="s">
        <v>2986</v>
      </c>
      <c r="BU10784" s="5" t="s">
        <v>16327</v>
      </c>
      <c r="BV10784" s="5" t="s">
        <v>781</v>
      </c>
      <c r="BW10784" s="5" t="s">
        <v>2986</v>
      </c>
    </row>
    <row r="10785" spans="51:75" x14ac:dyDescent="0.3">
      <c r="AY10785" s="12" t="e">
        <f>VLOOKUP(C10785,#REF!, 2,FALSE)</f>
        <v>#REF!</v>
      </c>
      <c r="BM10785" s="5" t="s">
        <v>16328</v>
      </c>
      <c r="BN10785" s="5" t="s">
        <v>813</v>
      </c>
      <c r="BO10785" s="5" t="s">
        <v>773</v>
      </c>
      <c r="BU10785" s="5" t="s">
        <v>16328</v>
      </c>
      <c r="BV10785" s="5" t="s">
        <v>813</v>
      </c>
      <c r="BW10785" s="5" t="s">
        <v>773</v>
      </c>
    </row>
    <row r="10786" spans="51:75" x14ac:dyDescent="0.3">
      <c r="AY10786" s="12" t="e">
        <f>VLOOKUP(C10786,#REF!, 2,FALSE)</f>
        <v>#REF!</v>
      </c>
      <c r="BM10786" s="5" t="s">
        <v>16329</v>
      </c>
      <c r="BN10786" s="5" t="s">
        <v>669</v>
      </c>
      <c r="BO10786" s="5" t="s">
        <v>16330</v>
      </c>
      <c r="BU10786" s="5" t="s">
        <v>16329</v>
      </c>
      <c r="BV10786" s="5" t="s">
        <v>669</v>
      </c>
      <c r="BW10786" s="5" t="s">
        <v>16330</v>
      </c>
    </row>
    <row r="10787" spans="51:75" x14ac:dyDescent="0.3">
      <c r="AY10787" s="12" t="e">
        <f>VLOOKUP(C10787,#REF!, 2,FALSE)</f>
        <v>#REF!</v>
      </c>
      <c r="BM10787" s="5" t="s">
        <v>16331</v>
      </c>
      <c r="BN10787" s="5" t="s">
        <v>666</v>
      </c>
      <c r="BO10787" s="5" t="s">
        <v>773</v>
      </c>
      <c r="BU10787" s="5" t="s">
        <v>16331</v>
      </c>
      <c r="BV10787" s="5" t="s">
        <v>666</v>
      </c>
      <c r="BW10787" s="5" t="s">
        <v>773</v>
      </c>
    </row>
    <row r="10788" spans="51:75" x14ac:dyDescent="0.3">
      <c r="AY10788" s="12" t="e">
        <f>VLOOKUP(C10788,#REF!, 2,FALSE)</f>
        <v>#REF!</v>
      </c>
      <c r="BM10788" s="5" t="s">
        <v>16332</v>
      </c>
      <c r="BN10788" s="5" t="s">
        <v>669</v>
      </c>
      <c r="BO10788" s="5" t="s">
        <v>2986</v>
      </c>
      <c r="BU10788" s="5" t="s">
        <v>16332</v>
      </c>
      <c r="BV10788" s="5" t="s">
        <v>669</v>
      </c>
      <c r="BW10788" s="5" t="s">
        <v>2986</v>
      </c>
    </row>
    <row r="10789" spans="51:75" x14ac:dyDescent="0.3">
      <c r="AY10789" s="12" t="e">
        <f>VLOOKUP(C10789,#REF!, 2,FALSE)</f>
        <v>#REF!</v>
      </c>
      <c r="BM10789" s="5" t="s">
        <v>16333</v>
      </c>
      <c r="BN10789" s="5" t="s">
        <v>665</v>
      </c>
      <c r="BO10789" s="5" t="s">
        <v>16334</v>
      </c>
      <c r="BU10789" s="5" t="s">
        <v>16333</v>
      </c>
      <c r="BV10789" s="5" t="s">
        <v>665</v>
      </c>
      <c r="BW10789" s="5" t="s">
        <v>16334</v>
      </c>
    </row>
    <row r="10790" spans="51:75" x14ac:dyDescent="0.3">
      <c r="AY10790" s="12" t="e">
        <f>VLOOKUP(C10790,#REF!, 2,FALSE)</f>
        <v>#REF!</v>
      </c>
      <c r="BM10790" s="5" t="s">
        <v>497</v>
      </c>
      <c r="BN10790" s="5" t="s">
        <v>2986</v>
      </c>
      <c r="BO10790" s="5" t="s">
        <v>7973</v>
      </c>
      <c r="BU10790" s="5" t="s">
        <v>497</v>
      </c>
      <c r="BV10790" s="5" t="s">
        <v>2986</v>
      </c>
      <c r="BW10790" s="5" t="s">
        <v>7973</v>
      </c>
    </row>
    <row r="10791" spans="51:75" x14ac:dyDescent="0.3">
      <c r="AY10791" s="12" t="e">
        <f>VLOOKUP(C10791,#REF!, 2,FALSE)</f>
        <v>#REF!</v>
      </c>
      <c r="BM10791" s="5" t="s">
        <v>16335</v>
      </c>
      <c r="BN10791" s="5" t="s">
        <v>2986</v>
      </c>
      <c r="BO10791" s="5" t="s">
        <v>2643</v>
      </c>
      <c r="BU10791" s="5" t="s">
        <v>16335</v>
      </c>
      <c r="BV10791" s="5" t="s">
        <v>2986</v>
      </c>
      <c r="BW10791" s="5" t="s">
        <v>2643</v>
      </c>
    </row>
    <row r="10792" spans="51:75" x14ac:dyDescent="0.3">
      <c r="AY10792" s="12" t="e">
        <f>VLOOKUP(C10792,#REF!, 2,FALSE)</f>
        <v>#REF!</v>
      </c>
      <c r="BM10792" s="5" t="s">
        <v>2823</v>
      </c>
      <c r="BN10792" s="5" t="s">
        <v>17000</v>
      </c>
      <c r="BO10792" s="5" t="s">
        <v>4476</v>
      </c>
      <c r="BU10792" s="5" t="s">
        <v>2823</v>
      </c>
      <c r="BV10792" s="5" t="s">
        <v>17000</v>
      </c>
      <c r="BW10792" s="5" t="s">
        <v>4476</v>
      </c>
    </row>
    <row r="10793" spans="51:75" x14ac:dyDescent="0.3">
      <c r="AY10793" s="12" t="e">
        <f>VLOOKUP(C10793,#REF!, 2,FALSE)</f>
        <v>#REF!</v>
      </c>
      <c r="BM10793" s="5" t="s">
        <v>16336</v>
      </c>
      <c r="BN10793" s="5" t="s">
        <v>2986</v>
      </c>
      <c r="BO10793" s="5" t="s">
        <v>9425</v>
      </c>
      <c r="BU10793" s="5" t="s">
        <v>16336</v>
      </c>
      <c r="BV10793" s="5" t="s">
        <v>2986</v>
      </c>
      <c r="BW10793" s="5" t="s">
        <v>9425</v>
      </c>
    </row>
    <row r="10794" spans="51:75" x14ac:dyDescent="0.3">
      <c r="AY10794" s="12" t="e">
        <f>VLOOKUP(C10794,#REF!, 2,FALSE)</f>
        <v>#REF!</v>
      </c>
      <c r="BM10794" s="5" t="s">
        <v>16337</v>
      </c>
      <c r="BN10794" s="5" t="s">
        <v>17000</v>
      </c>
      <c r="BO10794" s="5" t="s">
        <v>11352</v>
      </c>
      <c r="BU10794" s="5" t="s">
        <v>16337</v>
      </c>
      <c r="BV10794" s="5" t="s">
        <v>17000</v>
      </c>
      <c r="BW10794" s="5" t="s">
        <v>11352</v>
      </c>
    </row>
    <row r="10795" spans="51:75" x14ac:dyDescent="0.3">
      <c r="AY10795" s="12" t="e">
        <f>VLOOKUP(C10795,#REF!, 2,FALSE)</f>
        <v>#REF!</v>
      </c>
      <c r="BM10795" s="5" t="s">
        <v>16338</v>
      </c>
      <c r="BN10795" s="5" t="s">
        <v>2986</v>
      </c>
      <c r="BO10795" s="5" t="s">
        <v>2986</v>
      </c>
      <c r="BU10795" s="5" t="s">
        <v>16338</v>
      </c>
      <c r="BV10795" s="5" t="s">
        <v>2986</v>
      </c>
      <c r="BW10795" s="5" t="s">
        <v>2986</v>
      </c>
    </row>
    <row r="10796" spans="51:75" x14ac:dyDescent="0.3">
      <c r="AY10796" s="12" t="e">
        <f>VLOOKUP(C10796,#REF!, 2,FALSE)</f>
        <v>#REF!</v>
      </c>
      <c r="BM10796" s="5" t="s">
        <v>16339</v>
      </c>
      <c r="BN10796" s="5" t="s">
        <v>2986</v>
      </c>
      <c r="BO10796" s="5" t="s">
        <v>8429</v>
      </c>
      <c r="BU10796" s="5" t="s">
        <v>16339</v>
      </c>
      <c r="BV10796" s="5" t="s">
        <v>2986</v>
      </c>
      <c r="BW10796" s="5" t="s">
        <v>8429</v>
      </c>
    </row>
    <row r="10797" spans="51:75" x14ac:dyDescent="0.3">
      <c r="AY10797" s="12" t="e">
        <f>VLOOKUP(C10797,#REF!, 2,FALSE)</f>
        <v>#REF!</v>
      </c>
      <c r="BM10797" s="5" t="s">
        <v>16340</v>
      </c>
      <c r="BN10797" s="5" t="s">
        <v>2986</v>
      </c>
      <c r="BO10797" s="5" t="s">
        <v>7634</v>
      </c>
      <c r="BU10797" s="5" t="s">
        <v>16340</v>
      </c>
      <c r="BV10797" s="5" t="s">
        <v>2986</v>
      </c>
      <c r="BW10797" s="5" t="s">
        <v>7634</v>
      </c>
    </row>
    <row r="10798" spans="51:75" x14ac:dyDescent="0.3">
      <c r="AY10798" s="12" t="e">
        <f>VLOOKUP(C10798,#REF!, 2,FALSE)</f>
        <v>#REF!</v>
      </c>
      <c r="BM10798" s="5" t="s">
        <v>16341</v>
      </c>
      <c r="BN10798" s="5" t="s">
        <v>2986</v>
      </c>
      <c r="BO10798" s="5" t="s">
        <v>8292</v>
      </c>
      <c r="BU10798" s="5" t="s">
        <v>16341</v>
      </c>
      <c r="BV10798" s="5" t="s">
        <v>2986</v>
      </c>
      <c r="BW10798" s="5" t="s">
        <v>8292</v>
      </c>
    </row>
    <row r="10799" spans="51:75" x14ac:dyDescent="0.3">
      <c r="AY10799" s="12" t="e">
        <f>VLOOKUP(C10799,#REF!, 2,FALSE)</f>
        <v>#REF!</v>
      </c>
      <c r="BM10799" s="5" t="s">
        <v>16342</v>
      </c>
      <c r="BN10799" s="5" t="s">
        <v>2986</v>
      </c>
      <c r="BO10799" s="5" t="s">
        <v>12636</v>
      </c>
      <c r="BU10799" s="5" t="s">
        <v>16342</v>
      </c>
      <c r="BV10799" s="5" t="s">
        <v>2986</v>
      </c>
      <c r="BW10799" s="5" t="s">
        <v>12636</v>
      </c>
    </row>
    <row r="10800" spans="51:75" x14ac:dyDescent="0.3">
      <c r="AY10800" s="12" t="e">
        <f>VLOOKUP(C10800,#REF!, 2,FALSE)</f>
        <v>#REF!</v>
      </c>
      <c r="BM10800" s="5" t="s">
        <v>16343</v>
      </c>
      <c r="BN10800" s="5" t="s">
        <v>2986</v>
      </c>
      <c r="BO10800" s="5" t="s">
        <v>4513</v>
      </c>
      <c r="BU10800" s="5" t="s">
        <v>16343</v>
      </c>
      <c r="BV10800" s="5" t="s">
        <v>2986</v>
      </c>
      <c r="BW10800" s="5" t="s">
        <v>4513</v>
      </c>
    </row>
    <row r="10801" spans="51:75" x14ac:dyDescent="0.3">
      <c r="AY10801" s="12" t="e">
        <f>VLOOKUP(C10801,#REF!, 2,FALSE)</f>
        <v>#REF!</v>
      </c>
      <c r="BM10801" s="5" t="s">
        <v>16344</v>
      </c>
      <c r="BN10801" s="5" t="s">
        <v>2986</v>
      </c>
      <c r="BO10801" s="5" t="s">
        <v>4274</v>
      </c>
      <c r="BU10801" s="5" t="s">
        <v>16344</v>
      </c>
      <c r="BV10801" s="5" t="s">
        <v>2986</v>
      </c>
      <c r="BW10801" s="5" t="s">
        <v>4274</v>
      </c>
    </row>
    <row r="10802" spans="51:75" x14ac:dyDescent="0.3">
      <c r="AY10802" s="12" t="e">
        <f>VLOOKUP(C10802,#REF!, 2,FALSE)</f>
        <v>#REF!</v>
      </c>
      <c r="BM10802" s="5" t="s">
        <v>2824</v>
      </c>
      <c r="BN10802" s="5" t="s">
        <v>17000</v>
      </c>
      <c r="BO10802" s="5" t="s">
        <v>2930</v>
      </c>
      <c r="BU10802" s="5" t="s">
        <v>2824</v>
      </c>
      <c r="BV10802" s="5" t="s">
        <v>17000</v>
      </c>
      <c r="BW10802" s="5" t="s">
        <v>2930</v>
      </c>
    </row>
    <row r="10803" spans="51:75" x14ac:dyDescent="0.3">
      <c r="AY10803" s="12" t="e">
        <f>VLOOKUP(C10803,#REF!, 2,FALSE)</f>
        <v>#REF!</v>
      </c>
      <c r="BM10803" s="5" t="s">
        <v>16345</v>
      </c>
      <c r="BN10803" s="5" t="s">
        <v>2986</v>
      </c>
      <c r="BO10803" s="5" t="s">
        <v>2830</v>
      </c>
      <c r="BU10803" s="5" t="s">
        <v>16345</v>
      </c>
      <c r="BV10803" s="5" t="s">
        <v>2986</v>
      </c>
      <c r="BW10803" s="5" t="s">
        <v>2830</v>
      </c>
    </row>
    <row r="10804" spans="51:75" x14ac:dyDescent="0.3">
      <c r="AY10804" s="12" t="e">
        <f>VLOOKUP(C10804,#REF!, 2,FALSE)</f>
        <v>#REF!</v>
      </c>
      <c r="BM10804" s="5" t="s">
        <v>16346</v>
      </c>
      <c r="BN10804" s="5" t="s">
        <v>2986</v>
      </c>
      <c r="BO10804" s="5" t="s">
        <v>10842</v>
      </c>
      <c r="BU10804" s="5" t="s">
        <v>16346</v>
      </c>
      <c r="BV10804" s="5" t="s">
        <v>2986</v>
      </c>
      <c r="BW10804" s="5" t="s">
        <v>10842</v>
      </c>
    </row>
    <row r="10805" spans="51:75" x14ac:dyDescent="0.3">
      <c r="AY10805" s="12" t="e">
        <f>VLOOKUP(C10805,#REF!, 2,FALSE)</f>
        <v>#REF!</v>
      </c>
      <c r="BM10805" s="5" t="s">
        <v>16347</v>
      </c>
      <c r="BN10805" s="5" t="s">
        <v>17000</v>
      </c>
      <c r="BO10805" s="5" t="s">
        <v>4889</v>
      </c>
      <c r="BU10805" s="5" t="s">
        <v>16347</v>
      </c>
      <c r="BV10805" s="5" t="s">
        <v>17000</v>
      </c>
      <c r="BW10805" s="5" t="s">
        <v>4889</v>
      </c>
    </row>
    <row r="10806" spans="51:75" x14ac:dyDescent="0.3">
      <c r="AY10806" s="12" t="e">
        <f>VLOOKUP(C10806,#REF!, 2,FALSE)</f>
        <v>#REF!</v>
      </c>
      <c r="BM10806" s="5" t="s">
        <v>16348</v>
      </c>
      <c r="BN10806" s="5" t="s">
        <v>17000</v>
      </c>
      <c r="BO10806" s="5" t="s">
        <v>2986</v>
      </c>
      <c r="BU10806" s="5" t="s">
        <v>16348</v>
      </c>
      <c r="BV10806" s="5" t="s">
        <v>17000</v>
      </c>
      <c r="BW10806" s="5" t="s">
        <v>2986</v>
      </c>
    </row>
    <row r="10807" spans="51:75" x14ac:dyDescent="0.3">
      <c r="AY10807" s="12" t="e">
        <f>VLOOKUP(C10807,#REF!, 2,FALSE)</f>
        <v>#REF!</v>
      </c>
      <c r="BM10807" s="5" t="s">
        <v>2825</v>
      </c>
      <c r="BN10807" s="5" t="s">
        <v>2986</v>
      </c>
      <c r="BO10807" s="5" t="s">
        <v>7690</v>
      </c>
      <c r="BU10807" s="5" t="s">
        <v>2825</v>
      </c>
      <c r="BV10807" s="5" t="s">
        <v>2986</v>
      </c>
      <c r="BW10807" s="5" t="s">
        <v>7690</v>
      </c>
    </row>
    <row r="10808" spans="51:75" x14ac:dyDescent="0.3">
      <c r="AY10808" s="12" t="e">
        <f>VLOOKUP(C10808,#REF!, 2,FALSE)</f>
        <v>#REF!</v>
      </c>
      <c r="BM10808" s="5" t="s">
        <v>16349</v>
      </c>
      <c r="BN10808" s="5" t="s">
        <v>17000</v>
      </c>
      <c r="BO10808" s="5" t="s">
        <v>2656</v>
      </c>
      <c r="BU10808" s="5" t="s">
        <v>16349</v>
      </c>
      <c r="BV10808" s="5" t="s">
        <v>17000</v>
      </c>
      <c r="BW10808" s="5" t="s">
        <v>2656</v>
      </c>
    </row>
    <row r="10809" spans="51:75" x14ac:dyDescent="0.3">
      <c r="AY10809" s="12" t="e">
        <f>VLOOKUP(C10809,#REF!, 2,FALSE)</f>
        <v>#REF!</v>
      </c>
      <c r="BM10809" s="5" t="s">
        <v>2826</v>
      </c>
      <c r="BN10809" s="5" t="s">
        <v>17000</v>
      </c>
      <c r="BO10809" s="5" t="s">
        <v>16350</v>
      </c>
      <c r="BU10809" s="5" t="s">
        <v>2826</v>
      </c>
      <c r="BV10809" s="5" t="s">
        <v>17000</v>
      </c>
      <c r="BW10809" s="5" t="s">
        <v>16350</v>
      </c>
    </row>
    <row r="10810" spans="51:75" x14ac:dyDescent="0.3">
      <c r="AY10810" s="12" t="e">
        <f>VLOOKUP(C10810,#REF!, 2,FALSE)</f>
        <v>#REF!</v>
      </c>
      <c r="BM10810" s="5" t="s">
        <v>503</v>
      </c>
      <c r="BN10810" s="5" t="s">
        <v>2986</v>
      </c>
      <c r="BO10810" s="5" t="s">
        <v>9618</v>
      </c>
      <c r="BU10810" s="5" t="s">
        <v>503</v>
      </c>
      <c r="BV10810" s="5" t="s">
        <v>2986</v>
      </c>
      <c r="BW10810" s="5" t="s">
        <v>9618</v>
      </c>
    </row>
    <row r="10811" spans="51:75" x14ac:dyDescent="0.3">
      <c r="AY10811" s="12" t="e">
        <f>VLOOKUP(C10811,#REF!, 2,FALSE)</f>
        <v>#REF!</v>
      </c>
      <c r="BM10811" s="5" t="s">
        <v>16351</v>
      </c>
      <c r="BN10811" s="5" t="s">
        <v>17000</v>
      </c>
      <c r="BO10811" s="5" t="s">
        <v>8568</v>
      </c>
      <c r="BU10811" s="5" t="s">
        <v>16351</v>
      </c>
      <c r="BV10811" s="5" t="s">
        <v>17000</v>
      </c>
      <c r="BW10811" s="5" t="s">
        <v>8568</v>
      </c>
    </row>
    <row r="10812" spans="51:75" x14ac:dyDescent="0.3">
      <c r="AY10812" s="12" t="e">
        <f>VLOOKUP(C10812,#REF!, 2,FALSE)</f>
        <v>#REF!</v>
      </c>
      <c r="BM10812" s="5" t="s">
        <v>16353</v>
      </c>
      <c r="BN10812" s="5" t="s">
        <v>2986</v>
      </c>
      <c r="BO10812" s="5" t="s">
        <v>2981</v>
      </c>
      <c r="BU10812" s="5" t="s">
        <v>16353</v>
      </c>
      <c r="BV10812" s="5" t="s">
        <v>2986</v>
      </c>
      <c r="BW10812" s="5" t="s">
        <v>2981</v>
      </c>
    </row>
    <row r="10813" spans="51:75" x14ac:dyDescent="0.3">
      <c r="AY10813" s="12" t="e">
        <f>VLOOKUP(C10813,#REF!, 2,FALSE)</f>
        <v>#REF!</v>
      </c>
      <c r="BM10813" s="5" t="s">
        <v>16354</v>
      </c>
      <c r="BN10813" s="5" t="s">
        <v>2986</v>
      </c>
      <c r="BO10813" s="5" t="s">
        <v>10272</v>
      </c>
      <c r="BU10813" s="5" t="s">
        <v>16354</v>
      </c>
      <c r="BV10813" s="5" t="s">
        <v>2986</v>
      </c>
      <c r="BW10813" s="5" t="s">
        <v>10272</v>
      </c>
    </row>
    <row r="10814" spans="51:75" x14ac:dyDescent="0.3">
      <c r="AY10814" s="12" t="e">
        <f>VLOOKUP(C10814,#REF!, 2,FALSE)</f>
        <v>#REF!</v>
      </c>
      <c r="BM10814" s="5" t="s">
        <v>16355</v>
      </c>
      <c r="BN10814" s="5" t="s">
        <v>2986</v>
      </c>
      <c r="BO10814" s="5" t="s">
        <v>15434</v>
      </c>
      <c r="BU10814" s="5" t="s">
        <v>16355</v>
      </c>
      <c r="BV10814" s="5" t="s">
        <v>2986</v>
      </c>
      <c r="BW10814" s="5" t="s">
        <v>15434</v>
      </c>
    </row>
    <row r="10815" spans="51:75" x14ac:dyDescent="0.3">
      <c r="AY10815" s="12" t="e">
        <f>VLOOKUP(C10815,#REF!, 2,FALSE)</f>
        <v>#REF!</v>
      </c>
      <c r="BM10815" s="5" t="s">
        <v>16356</v>
      </c>
      <c r="BN10815" s="5" t="s">
        <v>2986</v>
      </c>
      <c r="BO10815" s="5" t="s">
        <v>9596</v>
      </c>
      <c r="BU10815" s="5" t="s">
        <v>16356</v>
      </c>
      <c r="BV10815" s="5" t="s">
        <v>2986</v>
      </c>
      <c r="BW10815" s="5" t="s">
        <v>9596</v>
      </c>
    </row>
    <row r="10816" spans="51:75" x14ac:dyDescent="0.3">
      <c r="AY10816" s="12" t="e">
        <f>VLOOKUP(C10816,#REF!, 2,FALSE)</f>
        <v>#REF!</v>
      </c>
      <c r="BM10816" s="5" t="s">
        <v>16357</v>
      </c>
      <c r="BN10816" s="5" t="s">
        <v>2986</v>
      </c>
      <c r="BO10816" s="5" t="s">
        <v>7929</v>
      </c>
      <c r="BU10816" s="5" t="s">
        <v>16357</v>
      </c>
      <c r="BV10816" s="5" t="s">
        <v>2986</v>
      </c>
      <c r="BW10816" s="5" t="s">
        <v>7929</v>
      </c>
    </row>
    <row r="10817" spans="51:75" x14ac:dyDescent="0.3">
      <c r="AY10817" s="12" t="e">
        <f>VLOOKUP(C10817,#REF!, 2,FALSE)</f>
        <v>#REF!</v>
      </c>
      <c r="BM10817" s="5" t="s">
        <v>16358</v>
      </c>
      <c r="BN10817" s="5" t="s">
        <v>2986</v>
      </c>
      <c r="BO10817" s="5" t="s">
        <v>9667</v>
      </c>
      <c r="BU10817" s="5" t="s">
        <v>16358</v>
      </c>
      <c r="BV10817" s="5" t="s">
        <v>2986</v>
      </c>
      <c r="BW10817" s="5" t="s">
        <v>9667</v>
      </c>
    </row>
    <row r="10818" spans="51:75" x14ac:dyDescent="0.3">
      <c r="AY10818" s="12" t="e">
        <f>VLOOKUP(C10818,#REF!, 2,FALSE)</f>
        <v>#REF!</v>
      </c>
      <c r="BM10818" s="5" t="s">
        <v>16359</v>
      </c>
      <c r="BN10818" s="5" t="s">
        <v>17000</v>
      </c>
      <c r="BO10818" s="5" t="s">
        <v>4908</v>
      </c>
      <c r="BU10818" s="5" t="s">
        <v>16359</v>
      </c>
      <c r="BV10818" s="5" t="s">
        <v>17000</v>
      </c>
      <c r="BW10818" s="5" t="s">
        <v>4908</v>
      </c>
    </row>
    <row r="10819" spans="51:75" x14ac:dyDescent="0.3">
      <c r="AY10819" s="12" t="e">
        <f>VLOOKUP(C10819,#REF!, 2,FALSE)</f>
        <v>#REF!</v>
      </c>
      <c r="BM10819" s="5" t="s">
        <v>16360</v>
      </c>
      <c r="BN10819" s="5" t="s">
        <v>790</v>
      </c>
      <c r="BO10819" s="5" t="s">
        <v>4007</v>
      </c>
      <c r="BU10819" s="5" t="s">
        <v>16360</v>
      </c>
      <c r="BV10819" s="5" t="s">
        <v>790</v>
      </c>
      <c r="BW10819" s="5" t="s">
        <v>4007</v>
      </c>
    </row>
    <row r="10820" spans="51:75" x14ac:dyDescent="0.3">
      <c r="AY10820" s="12" t="e">
        <f>VLOOKUP(C10820,#REF!, 2,FALSE)</f>
        <v>#REF!</v>
      </c>
      <c r="BM10820" s="5" t="s">
        <v>16361</v>
      </c>
      <c r="BN10820" s="5" t="s">
        <v>2986</v>
      </c>
      <c r="BO10820" s="5" t="s">
        <v>3373</v>
      </c>
      <c r="BU10820" s="5" t="s">
        <v>16361</v>
      </c>
      <c r="BV10820" s="5" t="s">
        <v>2986</v>
      </c>
      <c r="BW10820" s="5" t="s">
        <v>3373</v>
      </c>
    </row>
    <row r="10821" spans="51:75" x14ac:dyDescent="0.3">
      <c r="AY10821" s="12" t="e">
        <f>VLOOKUP(C10821,#REF!, 2,FALSE)</f>
        <v>#REF!</v>
      </c>
      <c r="BM10821" s="5" t="s">
        <v>16362</v>
      </c>
      <c r="BN10821" s="5" t="s">
        <v>17000</v>
      </c>
      <c r="BO10821" s="5" t="s">
        <v>8608</v>
      </c>
      <c r="BU10821" s="5" t="s">
        <v>16362</v>
      </c>
      <c r="BV10821" s="5" t="s">
        <v>17000</v>
      </c>
      <c r="BW10821" s="5" t="s">
        <v>8608</v>
      </c>
    </row>
    <row r="10822" spans="51:75" x14ac:dyDescent="0.3">
      <c r="AY10822" s="12" t="e">
        <f>VLOOKUP(C10822,#REF!, 2,FALSE)</f>
        <v>#REF!</v>
      </c>
      <c r="BM10822" s="5" t="s">
        <v>16363</v>
      </c>
      <c r="BN10822" s="5" t="s">
        <v>658</v>
      </c>
      <c r="BO10822" s="5" t="s">
        <v>16364</v>
      </c>
      <c r="BU10822" s="5" t="s">
        <v>16363</v>
      </c>
      <c r="BV10822" s="5" t="s">
        <v>658</v>
      </c>
      <c r="BW10822" s="5" t="s">
        <v>16364</v>
      </c>
    </row>
    <row r="10823" spans="51:75" x14ac:dyDescent="0.3">
      <c r="AY10823" s="12" t="e">
        <f>VLOOKUP(C10823,#REF!, 2,FALSE)</f>
        <v>#REF!</v>
      </c>
      <c r="BM10823" s="5" t="s">
        <v>504</v>
      </c>
      <c r="BN10823" s="5" t="s">
        <v>2986</v>
      </c>
      <c r="BO10823" s="5" t="s">
        <v>1205</v>
      </c>
      <c r="BU10823" s="5" t="s">
        <v>504</v>
      </c>
      <c r="BV10823" s="5" t="s">
        <v>2986</v>
      </c>
      <c r="BW10823" s="5" t="s">
        <v>1205</v>
      </c>
    </row>
    <row r="10824" spans="51:75" x14ac:dyDescent="0.3">
      <c r="AY10824" s="12" t="e">
        <f>VLOOKUP(C10824,#REF!, 2,FALSE)</f>
        <v>#REF!</v>
      </c>
      <c r="BM10824" s="5" t="s">
        <v>2827</v>
      </c>
      <c r="BN10824" s="5" t="s">
        <v>2986</v>
      </c>
      <c r="BO10824" s="5" t="s">
        <v>5155</v>
      </c>
      <c r="BU10824" s="5" t="s">
        <v>2827</v>
      </c>
      <c r="BV10824" s="5" t="s">
        <v>2986</v>
      </c>
      <c r="BW10824" s="5" t="s">
        <v>5155</v>
      </c>
    </row>
    <row r="10825" spans="51:75" x14ac:dyDescent="0.3">
      <c r="AY10825" s="12" t="e">
        <f>VLOOKUP(C10825,#REF!, 2,FALSE)</f>
        <v>#REF!</v>
      </c>
      <c r="BM10825" s="5" t="s">
        <v>2831</v>
      </c>
      <c r="BN10825" s="5" t="s">
        <v>2986</v>
      </c>
      <c r="BO10825" s="5" t="s">
        <v>7949</v>
      </c>
      <c r="BU10825" s="5" t="s">
        <v>2831</v>
      </c>
      <c r="BV10825" s="5" t="s">
        <v>2986</v>
      </c>
      <c r="BW10825" s="5" t="s">
        <v>7949</v>
      </c>
    </row>
    <row r="10826" spans="51:75" x14ac:dyDescent="0.3">
      <c r="AY10826" s="12" t="e">
        <f>VLOOKUP(C10826,#REF!, 2,FALSE)</f>
        <v>#REF!</v>
      </c>
      <c r="BM10826" s="5" t="s">
        <v>16365</v>
      </c>
      <c r="BN10826" s="5" t="s">
        <v>2986</v>
      </c>
      <c r="BO10826" s="5" t="s">
        <v>7626</v>
      </c>
      <c r="BU10826" s="5" t="s">
        <v>16365</v>
      </c>
      <c r="BV10826" s="5" t="s">
        <v>2986</v>
      </c>
      <c r="BW10826" s="5" t="s">
        <v>7626</v>
      </c>
    </row>
    <row r="10827" spans="51:75" x14ac:dyDescent="0.3">
      <c r="AY10827" s="12" t="e">
        <f>VLOOKUP(C10827,#REF!, 2,FALSE)</f>
        <v>#REF!</v>
      </c>
      <c r="BM10827" s="5" t="s">
        <v>2832</v>
      </c>
      <c r="BN10827" s="5" t="s">
        <v>2986</v>
      </c>
      <c r="BO10827" s="5" t="s">
        <v>2871</v>
      </c>
      <c r="BU10827" s="5" t="s">
        <v>2832</v>
      </c>
      <c r="BV10827" s="5" t="s">
        <v>2986</v>
      </c>
      <c r="BW10827" s="5" t="s">
        <v>2871</v>
      </c>
    </row>
    <row r="10828" spans="51:75" x14ac:dyDescent="0.3">
      <c r="AY10828" s="12" t="e">
        <f>VLOOKUP(C10828,#REF!, 2,FALSE)</f>
        <v>#REF!</v>
      </c>
      <c r="BM10828" s="5" t="s">
        <v>2833</v>
      </c>
      <c r="BN10828" s="5" t="s">
        <v>2986</v>
      </c>
      <c r="BO10828" s="5" t="s">
        <v>8495</v>
      </c>
      <c r="BU10828" s="5" t="s">
        <v>2833</v>
      </c>
      <c r="BV10828" s="5" t="s">
        <v>2986</v>
      </c>
      <c r="BW10828" s="5" t="s">
        <v>8495</v>
      </c>
    </row>
    <row r="10829" spans="51:75" x14ac:dyDescent="0.3">
      <c r="AY10829" s="12" t="e">
        <f>VLOOKUP(C10829,#REF!, 2,FALSE)</f>
        <v>#REF!</v>
      </c>
      <c r="BM10829" s="5" t="s">
        <v>16366</v>
      </c>
      <c r="BN10829" s="5" t="s">
        <v>17000</v>
      </c>
      <c r="BO10829" s="5" t="s">
        <v>16261</v>
      </c>
      <c r="BU10829" s="5" t="s">
        <v>16366</v>
      </c>
      <c r="BV10829" s="5" t="s">
        <v>17000</v>
      </c>
      <c r="BW10829" s="5" t="s">
        <v>16261</v>
      </c>
    </row>
    <row r="10830" spans="51:75" x14ac:dyDescent="0.3">
      <c r="AY10830" s="12" t="e">
        <f>VLOOKUP(C10830,#REF!, 2,FALSE)</f>
        <v>#REF!</v>
      </c>
      <c r="BM10830" s="5" t="s">
        <v>16367</v>
      </c>
      <c r="BN10830" s="5" t="s">
        <v>703</v>
      </c>
      <c r="BO10830" s="5" t="s">
        <v>16368</v>
      </c>
      <c r="BU10830" s="5" t="s">
        <v>16367</v>
      </c>
      <c r="BV10830" s="5" t="s">
        <v>703</v>
      </c>
      <c r="BW10830" s="5" t="s">
        <v>16368</v>
      </c>
    </row>
    <row r="10831" spans="51:75" x14ac:dyDescent="0.3">
      <c r="AY10831" s="12" t="e">
        <f>VLOOKUP(C10831,#REF!, 2,FALSE)</f>
        <v>#REF!</v>
      </c>
      <c r="BM10831" s="5" t="s">
        <v>16369</v>
      </c>
      <c r="BN10831" s="5" t="s">
        <v>2986</v>
      </c>
      <c r="BO10831" s="5" t="s">
        <v>5863</v>
      </c>
      <c r="BU10831" s="5" t="s">
        <v>16369</v>
      </c>
      <c r="BV10831" s="5" t="s">
        <v>2986</v>
      </c>
      <c r="BW10831" s="5" t="s">
        <v>5863</v>
      </c>
    </row>
    <row r="10832" spans="51:75" x14ac:dyDescent="0.3">
      <c r="AY10832" s="12" t="e">
        <f>VLOOKUP(C10832,#REF!, 2,FALSE)</f>
        <v>#REF!</v>
      </c>
      <c r="BM10832" s="5" t="s">
        <v>16370</v>
      </c>
      <c r="BN10832" s="5" t="s">
        <v>17000</v>
      </c>
      <c r="BO10832" s="5" t="s">
        <v>2985</v>
      </c>
      <c r="BU10832" s="5" t="s">
        <v>16370</v>
      </c>
      <c r="BV10832" s="5" t="s">
        <v>17000</v>
      </c>
      <c r="BW10832" s="5" t="s">
        <v>2985</v>
      </c>
    </row>
    <row r="10833" spans="51:75" x14ac:dyDescent="0.3">
      <c r="AY10833" s="12" t="e">
        <f>VLOOKUP(C10833,#REF!, 2,FALSE)</f>
        <v>#REF!</v>
      </c>
      <c r="BM10833" s="5" t="s">
        <v>16371</v>
      </c>
      <c r="BN10833" s="5" t="s">
        <v>17000</v>
      </c>
      <c r="BO10833" s="5" t="s">
        <v>16372</v>
      </c>
      <c r="BU10833" s="5" t="s">
        <v>16371</v>
      </c>
      <c r="BV10833" s="5" t="s">
        <v>17000</v>
      </c>
      <c r="BW10833" s="5" t="s">
        <v>16372</v>
      </c>
    </row>
    <row r="10834" spans="51:75" x14ac:dyDescent="0.3">
      <c r="AY10834" s="12" t="e">
        <f>VLOOKUP(C10834,#REF!, 2,FALSE)</f>
        <v>#REF!</v>
      </c>
      <c r="BM10834" s="5" t="s">
        <v>16373</v>
      </c>
      <c r="BN10834" s="5" t="s">
        <v>2986</v>
      </c>
      <c r="BO10834" s="5" t="s">
        <v>2986</v>
      </c>
      <c r="BU10834" s="5" t="s">
        <v>16373</v>
      </c>
      <c r="BV10834" s="5" t="s">
        <v>2986</v>
      </c>
      <c r="BW10834" s="5" t="s">
        <v>2986</v>
      </c>
    </row>
    <row r="10835" spans="51:75" x14ac:dyDescent="0.3">
      <c r="AY10835" s="12" t="e">
        <f>VLOOKUP(C10835,#REF!, 2,FALSE)</f>
        <v>#REF!</v>
      </c>
      <c r="BM10835" s="5" t="s">
        <v>16374</v>
      </c>
      <c r="BN10835" s="5" t="s">
        <v>2986</v>
      </c>
      <c r="BO10835" s="5" t="s">
        <v>2986</v>
      </c>
      <c r="BU10835" s="5" t="s">
        <v>16374</v>
      </c>
      <c r="BV10835" s="5" t="s">
        <v>2986</v>
      </c>
      <c r="BW10835" s="5" t="s">
        <v>2986</v>
      </c>
    </row>
    <row r="10836" spans="51:75" x14ac:dyDescent="0.3">
      <c r="AY10836" s="12" t="e">
        <f>VLOOKUP(C10836,#REF!, 2,FALSE)</f>
        <v>#REF!</v>
      </c>
      <c r="BM10836" s="5" t="s">
        <v>16375</v>
      </c>
      <c r="BN10836" s="5" t="s">
        <v>2986</v>
      </c>
      <c r="BO10836" s="5" t="s">
        <v>2986</v>
      </c>
      <c r="BU10836" s="5" t="s">
        <v>16375</v>
      </c>
      <c r="BV10836" s="5" t="s">
        <v>2986</v>
      </c>
      <c r="BW10836" s="5" t="s">
        <v>2986</v>
      </c>
    </row>
    <row r="10837" spans="51:75" x14ac:dyDescent="0.3">
      <c r="AY10837" s="12" t="e">
        <f>VLOOKUP(C10837,#REF!, 2,FALSE)</f>
        <v>#REF!</v>
      </c>
      <c r="BM10837" s="5" t="s">
        <v>16376</v>
      </c>
      <c r="BN10837" s="5" t="s">
        <v>2986</v>
      </c>
      <c r="BO10837" s="5" t="s">
        <v>2986</v>
      </c>
      <c r="BU10837" s="5" t="s">
        <v>16376</v>
      </c>
      <c r="BV10837" s="5" t="s">
        <v>2986</v>
      </c>
      <c r="BW10837" s="5" t="s">
        <v>2986</v>
      </c>
    </row>
    <row r="10838" spans="51:75" x14ac:dyDescent="0.3">
      <c r="AY10838" s="12" t="e">
        <f>VLOOKUP(C10838,#REF!, 2,FALSE)</f>
        <v>#REF!</v>
      </c>
      <c r="BM10838" s="5" t="s">
        <v>16377</v>
      </c>
      <c r="BN10838" s="5" t="s">
        <v>17000</v>
      </c>
      <c r="BO10838" s="5" t="s">
        <v>2986</v>
      </c>
      <c r="BU10838" s="5" t="s">
        <v>16377</v>
      </c>
      <c r="BV10838" s="5" t="s">
        <v>17000</v>
      </c>
      <c r="BW10838" s="5" t="s">
        <v>2986</v>
      </c>
    </row>
    <row r="10839" spans="51:75" x14ac:dyDescent="0.3">
      <c r="AY10839" s="12" t="e">
        <f>VLOOKUP(C10839,#REF!, 2,FALSE)</f>
        <v>#REF!</v>
      </c>
      <c r="BM10839" s="5" t="s">
        <v>16378</v>
      </c>
      <c r="BN10839" s="5" t="s">
        <v>17000</v>
      </c>
      <c r="BO10839" s="5" t="s">
        <v>2986</v>
      </c>
      <c r="BU10839" s="5" t="s">
        <v>16378</v>
      </c>
      <c r="BV10839" s="5" t="s">
        <v>17000</v>
      </c>
      <c r="BW10839" s="5" t="s">
        <v>2986</v>
      </c>
    </row>
    <row r="10840" spans="51:75" x14ac:dyDescent="0.3">
      <c r="AY10840" s="12" t="e">
        <f>VLOOKUP(C10840,#REF!, 2,FALSE)</f>
        <v>#REF!</v>
      </c>
      <c r="BM10840" s="5" t="s">
        <v>16379</v>
      </c>
      <c r="BN10840" s="5" t="s">
        <v>2986</v>
      </c>
      <c r="BO10840" s="5" t="s">
        <v>2986</v>
      </c>
      <c r="BU10840" s="5" t="s">
        <v>16379</v>
      </c>
      <c r="BV10840" s="5" t="s">
        <v>2986</v>
      </c>
      <c r="BW10840" s="5" t="s">
        <v>2986</v>
      </c>
    </row>
    <row r="10841" spans="51:75" x14ac:dyDescent="0.3">
      <c r="AY10841" s="12" t="e">
        <f>VLOOKUP(C10841,#REF!, 2,FALSE)</f>
        <v>#REF!</v>
      </c>
      <c r="BM10841" s="5" t="s">
        <v>16380</v>
      </c>
      <c r="BN10841" s="5" t="s">
        <v>2986</v>
      </c>
      <c r="BO10841" s="5" t="s">
        <v>2986</v>
      </c>
      <c r="BU10841" s="5" t="s">
        <v>16380</v>
      </c>
      <c r="BV10841" s="5" t="s">
        <v>2986</v>
      </c>
      <c r="BW10841" s="5" t="s">
        <v>2986</v>
      </c>
    </row>
    <row r="10842" spans="51:75" x14ac:dyDescent="0.3">
      <c r="AY10842" s="12" t="e">
        <f>VLOOKUP(C10842,#REF!, 2,FALSE)</f>
        <v>#REF!</v>
      </c>
      <c r="BM10842" s="5" t="s">
        <v>16381</v>
      </c>
      <c r="BN10842" s="5" t="s">
        <v>2986</v>
      </c>
      <c r="BO10842" s="5" t="s">
        <v>2986</v>
      </c>
      <c r="BU10842" s="5" t="s">
        <v>16381</v>
      </c>
      <c r="BV10842" s="5" t="s">
        <v>2986</v>
      </c>
      <c r="BW10842" s="5" t="s">
        <v>2986</v>
      </c>
    </row>
    <row r="10843" spans="51:75" x14ac:dyDescent="0.3">
      <c r="AY10843" s="12" t="e">
        <f>VLOOKUP(C10843,#REF!, 2,FALSE)</f>
        <v>#REF!</v>
      </c>
      <c r="BM10843" s="5" t="s">
        <v>16382</v>
      </c>
      <c r="BN10843" s="5" t="s">
        <v>2986</v>
      </c>
      <c r="BO10843" s="5" t="s">
        <v>2986</v>
      </c>
      <c r="BU10843" s="5" t="s">
        <v>16382</v>
      </c>
      <c r="BV10843" s="5" t="s">
        <v>2986</v>
      </c>
      <c r="BW10843" s="5" t="s">
        <v>2986</v>
      </c>
    </row>
    <row r="10844" spans="51:75" x14ac:dyDescent="0.3">
      <c r="AY10844" s="12" t="e">
        <f>VLOOKUP(C10844,#REF!, 2,FALSE)</f>
        <v>#REF!</v>
      </c>
      <c r="BM10844" s="5" t="s">
        <v>16383</v>
      </c>
      <c r="BN10844" s="5" t="s">
        <v>2986</v>
      </c>
      <c r="BO10844" s="5" t="s">
        <v>2986</v>
      </c>
      <c r="BU10844" s="5" t="s">
        <v>16383</v>
      </c>
      <c r="BV10844" s="5" t="s">
        <v>2986</v>
      </c>
      <c r="BW10844" s="5" t="s">
        <v>2986</v>
      </c>
    </row>
    <row r="10845" spans="51:75" x14ac:dyDescent="0.3">
      <c r="AY10845" s="12" t="e">
        <f>VLOOKUP(C10845,#REF!, 2,FALSE)</f>
        <v>#REF!</v>
      </c>
      <c r="BM10845" s="5" t="s">
        <v>16384</v>
      </c>
      <c r="BN10845" s="5" t="s">
        <v>2986</v>
      </c>
      <c r="BO10845" s="5" t="s">
        <v>2986</v>
      </c>
      <c r="BU10845" s="5" t="s">
        <v>16384</v>
      </c>
      <c r="BV10845" s="5" t="s">
        <v>2986</v>
      </c>
      <c r="BW10845" s="5" t="s">
        <v>2986</v>
      </c>
    </row>
    <row r="10846" spans="51:75" x14ac:dyDescent="0.3">
      <c r="AY10846" s="12" t="e">
        <f>VLOOKUP(C10846,#REF!, 2,FALSE)</f>
        <v>#REF!</v>
      </c>
      <c r="BM10846" s="5" t="s">
        <v>16385</v>
      </c>
      <c r="BN10846" s="5" t="s">
        <v>2986</v>
      </c>
      <c r="BO10846" s="5" t="s">
        <v>2986</v>
      </c>
      <c r="BU10846" s="5" t="s">
        <v>16385</v>
      </c>
      <c r="BV10846" s="5" t="s">
        <v>2986</v>
      </c>
      <c r="BW10846" s="5" t="s">
        <v>2986</v>
      </c>
    </row>
    <row r="10847" spans="51:75" x14ac:dyDescent="0.3">
      <c r="AY10847" s="12" t="e">
        <f>VLOOKUP(C10847,#REF!, 2,FALSE)</f>
        <v>#REF!</v>
      </c>
      <c r="BM10847" s="5" t="s">
        <v>16386</v>
      </c>
      <c r="BN10847" s="5" t="s">
        <v>2986</v>
      </c>
      <c r="BO10847" s="5" t="s">
        <v>10501</v>
      </c>
      <c r="BU10847" s="5" t="s">
        <v>16386</v>
      </c>
      <c r="BV10847" s="5" t="s">
        <v>2986</v>
      </c>
      <c r="BW10847" s="5" t="s">
        <v>10501</v>
      </c>
    </row>
    <row r="10848" spans="51:75" x14ac:dyDescent="0.3">
      <c r="AY10848" s="12" t="e">
        <f>VLOOKUP(C10848,#REF!, 2,FALSE)</f>
        <v>#REF!</v>
      </c>
      <c r="BM10848" s="5" t="s">
        <v>16387</v>
      </c>
      <c r="BN10848" s="5" t="s">
        <v>706</v>
      </c>
      <c r="BO10848" s="5" t="s">
        <v>8521</v>
      </c>
      <c r="BU10848" s="5" t="s">
        <v>16387</v>
      </c>
      <c r="BV10848" s="5" t="s">
        <v>706</v>
      </c>
      <c r="BW10848" s="5" t="s">
        <v>8521</v>
      </c>
    </row>
    <row r="10849" spans="51:75" x14ac:dyDescent="0.3">
      <c r="AY10849" s="12" t="e">
        <f>VLOOKUP(C10849,#REF!, 2,FALSE)</f>
        <v>#REF!</v>
      </c>
      <c r="BM10849" s="5" t="s">
        <v>16388</v>
      </c>
      <c r="BN10849" s="5" t="s">
        <v>17000</v>
      </c>
      <c r="BO10849" s="5" t="s">
        <v>6977</v>
      </c>
      <c r="BU10849" s="5" t="s">
        <v>16388</v>
      </c>
      <c r="BV10849" s="5" t="s">
        <v>17000</v>
      </c>
      <c r="BW10849" s="5" t="s">
        <v>6977</v>
      </c>
    </row>
    <row r="10850" spans="51:75" x14ac:dyDescent="0.3">
      <c r="AY10850" s="12" t="e">
        <f>VLOOKUP(C10850,#REF!, 2,FALSE)</f>
        <v>#REF!</v>
      </c>
      <c r="BM10850" s="5" t="s">
        <v>16389</v>
      </c>
      <c r="BN10850" s="5" t="s">
        <v>706</v>
      </c>
      <c r="BO10850" s="5" t="s">
        <v>6804</v>
      </c>
      <c r="BU10850" s="5" t="s">
        <v>16389</v>
      </c>
      <c r="BV10850" s="5" t="s">
        <v>706</v>
      </c>
      <c r="BW10850" s="5" t="s">
        <v>6804</v>
      </c>
    </row>
    <row r="10851" spans="51:75" x14ac:dyDescent="0.3">
      <c r="AY10851" s="12" t="e">
        <f>VLOOKUP(C10851,#REF!, 2,FALSE)</f>
        <v>#REF!</v>
      </c>
      <c r="BM10851" s="5" t="s">
        <v>16390</v>
      </c>
      <c r="BN10851" s="5" t="s">
        <v>926</v>
      </c>
      <c r="BO10851" s="5" t="s">
        <v>8316</v>
      </c>
      <c r="BU10851" s="5" t="s">
        <v>16390</v>
      </c>
      <c r="BV10851" s="5" t="s">
        <v>926</v>
      </c>
      <c r="BW10851" s="5" t="s">
        <v>8316</v>
      </c>
    </row>
    <row r="10852" spans="51:75" x14ac:dyDescent="0.3">
      <c r="AY10852" s="12" t="e">
        <f>VLOOKUP(C10852,#REF!, 2,FALSE)</f>
        <v>#REF!</v>
      </c>
      <c r="BM10852" s="5" t="s">
        <v>16391</v>
      </c>
      <c r="BN10852" s="5" t="s">
        <v>625</v>
      </c>
      <c r="BO10852" s="5" t="s">
        <v>3369</v>
      </c>
      <c r="BU10852" s="5" t="s">
        <v>16391</v>
      </c>
      <c r="BV10852" s="5" t="s">
        <v>625</v>
      </c>
      <c r="BW10852" s="5" t="s">
        <v>3369</v>
      </c>
    </row>
    <row r="10853" spans="51:75" x14ac:dyDescent="0.3">
      <c r="AY10853" s="12" t="e">
        <f>VLOOKUP(C10853,#REF!, 2,FALSE)</f>
        <v>#REF!</v>
      </c>
      <c r="BM10853" s="5" t="s">
        <v>16392</v>
      </c>
      <c r="BN10853" s="5" t="s">
        <v>664</v>
      </c>
      <c r="BO10853" s="5" t="s">
        <v>4765</v>
      </c>
      <c r="BU10853" s="5" t="s">
        <v>16392</v>
      </c>
      <c r="BV10853" s="5" t="s">
        <v>664</v>
      </c>
      <c r="BW10853" s="5" t="s">
        <v>4765</v>
      </c>
    </row>
    <row r="10854" spans="51:75" x14ac:dyDescent="0.3">
      <c r="AY10854" s="12" t="e">
        <f>VLOOKUP(C10854,#REF!, 2,FALSE)</f>
        <v>#REF!</v>
      </c>
      <c r="BM10854" s="5" t="s">
        <v>16393</v>
      </c>
      <c r="BN10854" s="5" t="s">
        <v>929</v>
      </c>
      <c r="BO10854" s="5" t="s">
        <v>8057</v>
      </c>
      <c r="BU10854" s="5" t="s">
        <v>16393</v>
      </c>
      <c r="BV10854" s="5" t="s">
        <v>929</v>
      </c>
      <c r="BW10854" s="5" t="s">
        <v>8057</v>
      </c>
    </row>
    <row r="10855" spans="51:75" x14ac:dyDescent="0.3">
      <c r="AY10855" s="12" t="e">
        <f>VLOOKUP(C10855,#REF!, 2,FALSE)</f>
        <v>#REF!</v>
      </c>
      <c r="BM10855" s="5" t="s">
        <v>16394</v>
      </c>
      <c r="BN10855" s="5" t="s">
        <v>852</v>
      </c>
      <c r="BO10855" s="5" t="s">
        <v>16395</v>
      </c>
      <c r="BU10855" s="5" t="s">
        <v>16394</v>
      </c>
      <c r="BV10855" s="5" t="s">
        <v>852</v>
      </c>
      <c r="BW10855" s="5" t="s">
        <v>16395</v>
      </c>
    </row>
    <row r="10856" spans="51:75" x14ac:dyDescent="0.3">
      <c r="AY10856" s="12" t="e">
        <f>VLOOKUP(C10856,#REF!, 2,FALSE)</f>
        <v>#REF!</v>
      </c>
      <c r="BM10856" s="5" t="s">
        <v>16396</v>
      </c>
      <c r="BN10856" s="5" t="s">
        <v>664</v>
      </c>
      <c r="BO10856" s="5" t="s">
        <v>16397</v>
      </c>
      <c r="BU10856" s="5" t="s">
        <v>16396</v>
      </c>
      <c r="BV10856" s="5" t="s">
        <v>664</v>
      </c>
      <c r="BW10856" s="5" t="s">
        <v>16397</v>
      </c>
    </row>
    <row r="10857" spans="51:75" x14ac:dyDescent="0.3">
      <c r="AY10857" s="12" t="e">
        <f>VLOOKUP(C10857,#REF!, 2,FALSE)</f>
        <v>#REF!</v>
      </c>
      <c r="BM10857" s="5" t="s">
        <v>16398</v>
      </c>
      <c r="BN10857" s="5" t="s">
        <v>1345</v>
      </c>
      <c r="BO10857" s="5" t="s">
        <v>16399</v>
      </c>
      <c r="BU10857" s="5" t="s">
        <v>16398</v>
      </c>
      <c r="BV10857" s="5" t="s">
        <v>1345</v>
      </c>
      <c r="BW10857" s="5" t="s">
        <v>16399</v>
      </c>
    </row>
    <row r="10858" spans="51:75" x14ac:dyDescent="0.3">
      <c r="AY10858" s="12" t="e">
        <f>VLOOKUP(C10858,#REF!, 2,FALSE)</f>
        <v>#REF!</v>
      </c>
      <c r="BM10858" s="5" t="s">
        <v>16400</v>
      </c>
      <c r="BN10858" s="5" t="s">
        <v>664</v>
      </c>
      <c r="BO10858" s="5" t="s">
        <v>5835</v>
      </c>
      <c r="BU10858" s="5" t="s">
        <v>16400</v>
      </c>
      <c r="BV10858" s="5" t="s">
        <v>664</v>
      </c>
      <c r="BW10858" s="5" t="s">
        <v>5835</v>
      </c>
    </row>
    <row r="10859" spans="51:75" x14ac:dyDescent="0.3">
      <c r="AY10859" s="12" t="e">
        <f>VLOOKUP(C10859,#REF!, 2,FALSE)</f>
        <v>#REF!</v>
      </c>
      <c r="BM10859" s="5" t="s">
        <v>16401</v>
      </c>
      <c r="BN10859" s="5" t="s">
        <v>664</v>
      </c>
      <c r="BO10859" s="5" t="s">
        <v>773</v>
      </c>
      <c r="BU10859" s="5" t="s">
        <v>16401</v>
      </c>
      <c r="BV10859" s="5" t="s">
        <v>664</v>
      </c>
      <c r="BW10859" s="5" t="s">
        <v>773</v>
      </c>
    </row>
    <row r="10860" spans="51:75" x14ac:dyDescent="0.3">
      <c r="AY10860" s="12" t="e">
        <f>VLOOKUP(C10860,#REF!, 2,FALSE)</f>
        <v>#REF!</v>
      </c>
      <c r="BM10860" s="5" t="s">
        <v>16402</v>
      </c>
      <c r="BN10860" s="5" t="s">
        <v>2986</v>
      </c>
      <c r="BO10860" s="5" t="s">
        <v>16350</v>
      </c>
      <c r="BU10860" s="5" t="s">
        <v>16402</v>
      </c>
      <c r="BV10860" s="5" t="s">
        <v>2986</v>
      </c>
      <c r="BW10860" s="5" t="s">
        <v>16350</v>
      </c>
    </row>
    <row r="10861" spans="51:75" x14ac:dyDescent="0.3">
      <c r="AY10861" s="12" t="e">
        <f>VLOOKUP(C10861,#REF!, 2,FALSE)</f>
        <v>#REF!</v>
      </c>
      <c r="BM10861" s="5" t="s">
        <v>16403</v>
      </c>
      <c r="BN10861" s="5" t="s">
        <v>1275</v>
      </c>
      <c r="BO10861" s="5" t="s">
        <v>7369</v>
      </c>
      <c r="BU10861" s="5" t="s">
        <v>16403</v>
      </c>
      <c r="BV10861" s="5" t="s">
        <v>1275</v>
      </c>
      <c r="BW10861" s="5" t="s">
        <v>7369</v>
      </c>
    </row>
    <row r="10862" spans="51:75" x14ac:dyDescent="0.3">
      <c r="AY10862" s="12" t="e">
        <f>VLOOKUP(C10862,#REF!, 2,FALSE)</f>
        <v>#REF!</v>
      </c>
      <c r="BM10862" s="5" t="s">
        <v>16404</v>
      </c>
      <c r="BN10862" s="5" t="s">
        <v>17000</v>
      </c>
      <c r="BO10862" s="5" t="s">
        <v>5040</v>
      </c>
      <c r="BU10862" s="5" t="s">
        <v>16404</v>
      </c>
      <c r="BV10862" s="5" t="s">
        <v>17000</v>
      </c>
      <c r="BW10862" s="5" t="s">
        <v>5040</v>
      </c>
    </row>
    <row r="10863" spans="51:75" x14ac:dyDescent="0.3">
      <c r="AY10863" s="12" t="e">
        <f>VLOOKUP(C10863,#REF!, 2,FALSE)</f>
        <v>#REF!</v>
      </c>
      <c r="BM10863" s="5" t="s">
        <v>16405</v>
      </c>
      <c r="BN10863" s="5" t="s">
        <v>865</v>
      </c>
      <c r="BO10863" s="5" t="s">
        <v>14781</v>
      </c>
      <c r="BU10863" s="5" t="s">
        <v>16405</v>
      </c>
      <c r="BV10863" s="5" t="s">
        <v>865</v>
      </c>
      <c r="BW10863" s="5" t="s">
        <v>14781</v>
      </c>
    </row>
    <row r="10864" spans="51:75" x14ac:dyDescent="0.3">
      <c r="AY10864" s="12" t="e">
        <f>VLOOKUP(C10864,#REF!, 2,FALSE)</f>
        <v>#REF!</v>
      </c>
      <c r="BM10864" s="5" t="s">
        <v>16406</v>
      </c>
      <c r="BN10864" s="5" t="s">
        <v>1272</v>
      </c>
      <c r="BO10864" s="5" t="s">
        <v>8538</v>
      </c>
      <c r="BU10864" s="5" t="s">
        <v>16406</v>
      </c>
      <c r="BV10864" s="5" t="s">
        <v>1272</v>
      </c>
      <c r="BW10864" s="5" t="s">
        <v>8538</v>
      </c>
    </row>
    <row r="10865" spans="51:75" x14ac:dyDescent="0.3">
      <c r="AY10865" s="12" t="e">
        <f>VLOOKUP(C10865,#REF!, 2,FALSE)</f>
        <v>#REF!</v>
      </c>
      <c r="BM10865" s="5" t="s">
        <v>16407</v>
      </c>
      <c r="BN10865" s="5" t="s">
        <v>3261</v>
      </c>
      <c r="BO10865" s="5" t="s">
        <v>2384</v>
      </c>
      <c r="BU10865" s="5" t="s">
        <v>16407</v>
      </c>
      <c r="BV10865" s="5" t="s">
        <v>3261</v>
      </c>
      <c r="BW10865" s="5" t="s">
        <v>2384</v>
      </c>
    </row>
    <row r="10866" spans="51:75" x14ac:dyDescent="0.3">
      <c r="AY10866" s="12" t="e">
        <f>VLOOKUP(C10866,#REF!, 2,FALSE)</f>
        <v>#REF!</v>
      </c>
      <c r="BM10866" s="5" t="s">
        <v>16408</v>
      </c>
      <c r="BN10866" s="5" t="s">
        <v>3050</v>
      </c>
      <c r="BO10866" s="5" t="s">
        <v>1957</v>
      </c>
      <c r="BU10866" s="5" t="s">
        <v>16408</v>
      </c>
      <c r="BV10866" s="5" t="s">
        <v>3050</v>
      </c>
      <c r="BW10866" s="5" t="s">
        <v>1957</v>
      </c>
    </row>
    <row r="10867" spans="51:75" x14ac:dyDescent="0.3">
      <c r="AY10867" s="12" t="e">
        <f>VLOOKUP(C10867,#REF!, 2,FALSE)</f>
        <v>#REF!</v>
      </c>
      <c r="BM10867" s="5" t="s">
        <v>16409</v>
      </c>
      <c r="BN10867" s="5" t="s">
        <v>708</v>
      </c>
      <c r="BO10867" s="5" t="s">
        <v>16231</v>
      </c>
      <c r="BU10867" s="5" t="s">
        <v>16409</v>
      </c>
      <c r="BV10867" s="5" t="s">
        <v>708</v>
      </c>
      <c r="BW10867" s="5" t="s">
        <v>16231</v>
      </c>
    </row>
    <row r="10868" spans="51:75" x14ac:dyDescent="0.3">
      <c r="AY10868" s="12" t="e">
        <f>VLOOKUP(C10868,#REF!, 2,FALSE)</f>
        <v>#REF!</v>
      </c>
      <c r="BM10868" s="5" t="s">
        <v>16410</v>
      </c>
      <c r="BN10868" s="5" t="s">
        <v>628</v>
      </c>
      <c r="BO10868" s="5" t="s">
        <v>14580</v>
      </c>
      <c r="BU10868" s="5" t="s">
        <v>16410</v>
      </c>
      <c r="BV10868" s="5" t="s">
        <v>628</v>
      </c>
      <c r="BW10868" s="5" t="s">
        <v>14580</v>
      </c>
    </row>
    <row r="10869" spans="51:75" x14ac:dyDescent="0.3">
      <c r="AY10869" s="12" t="e">
        <f>VLOOKUP(C10869,#REF!, 2,FALSE)</f>
        <v>#REF!</v>
      </c>
      <c r="BM10869" s="5" t="s">
        <v>16411</v>
      </c>
      <c r="BN10869" s="5" t="s">
        <v>3050</v>
      </c>
      <c r="BO10869" s="5" t="s">
        <v>773</v>
      </c>
      <c r="BU10869" s="5" t="s">
        <v>16411</v>
      </c>
      <c r="BV10869" s="5" t="s">
        <v>3050</v>
      </c>
      <c r="BW10869" s="5" t="s">
        <v>773</v>
      </c>
    </row>
    <row r="10870" spans="51:75" x14ac:dyDescent="0.3">
      <c r="AY10870" s="12" t="e">
        <f>VLOOKUP(C10870,#REF!, 2,FALSE)</f>
        <v>#REF!</v>
      </c>
      <c r="BM10870" s="5" t="s">
        <v>16412</v>
      </c>
      <c r="BN10870" s="5" t="s">
        <v>3050</v>
      </c>
      <c r="BO10870" s="5" t="s">
        <v>11072</v>
      </c>
      <c r="BU10870" s="5" t="s">
        <v>16412</v>
      </c>
      <c r="BV10870" s="5" t="s">
        <v>3050</v>
      </c>
      <c r="BW10870" s="5" t="s">
        <v>11072</v>
      </c>
    </row>
    <row r="10871" spans="51:75" x14ac:dyDescent="0.3">
      <c r="AY10871" s="12" t="e">
        <f>VLOOKUP(C10871,#REF!, 2,FALSE)</f>
        <v>#REF!</v>
      </c>
      <c r="BM10871" s="5" t="s">
        <v>16413</v>
      </c>
      <c r="BN10871" s="5" t="s">
        <v>621</v>
      </c>
      <c r="BO10871" s="5" t="s">
        <v>8168</v>
      </c>
      <c r="BU10871" s="5" t="s">
        <v>16413</v>
      </c>
      <c r="BV10871" s="5" t="s">
        <v>621</v>
      </c>
      <c r="BW10871" s="5" t="s">
        <v>8168</v>
      </c>
    </row>
    <row r="10872" spans="51:75" x14ac:dyDescent="0.3">
      <c r="AY10872" s="12" t="e">
        <f>VLOOKUP(C10872,#REF!, 2,FALSE)</f>
        <v>#REF!</v>
      </c>
      <c r="BM10872" s="5" t="s">
        <v>16414</v>
      </c>
      <c r="BN10872" s="5" t="s">
        <v>633</v>
      </c>
      <c r="BO10872" s="5" t="s">
        <v>2986</v>
      </c>
      <c r="BU10872" s="5" t="s">
        <v>16414</v>
      </c>
      <c r="BV10872" s="5" t="s">
        <v>633</v>
      </c>
      <c r="BW10872" s="5" t="s">
        <v>2986</v>
      </c>
    </row>
    <row r="10873" spans="51:75" x14ac:dyDescent="0.3">
      <c r="AY10873" s="12" t="e">
        <f>VLOOKUP(C10873,#REF!, 2,FALSE)</f>
        <v>#REF!</v>
      </c>
      <c r="BM10873" s="5" t="s">
        <v>16415</v>
      </c>
      <c r="BN10873" s="5" t="s">
        <v>619</v>
      </c>
      <c r="BO10873" s="5" t="s">
        <v>16416</v>
      </c>
      <c r="BU10873" s="5" t="s">
        <v>16415</v>
      </c>
      <c r="BV10873" s="5" t="s">
        <v>619</v>
      </c>
      <c r="BW10873" s="5" t="s">
        <v>16416</v>
      </c>
    </row>
    <row r="10874" spans="51:75" x14ac:dyDescent="0.3">
      <c r="AY10874" s="12" t="e">
        <f>VLOOKUP(C10874,#REF!, 2,FALSE)</f>
        <v>#REF!</v>
      </c>
      <c r="BM10874" s="5" t="s">
        <v>16417</v>
      </c>
      <c r="BN10874" s="5" t="s">
        <v>722</v>
      </c>
      <c r="BO10874" s="5" t="s">
        <v>1266</v>
      </c>
      <c r="BU10874" s="5" t="s">
        <v>16417</v>
      </c>
      <c r="BV10874" s="5" t="s">
        <v>722</v>
      </c>
      <c r="BW10874" s="5" t="s">
        <v>1266</v>
      </c>
    </row>
    <row r="10875" spans="51:75" x14ac:dyDescent="0.3">
      <c r="AY10875" s="12" t="e">
        <f>VLOOKUP(C10875,#REF!, 2,FALSE)</f>
        <v>#REF!</v>
      </c>
      <c r="BM10875" s="5" t="s">
        <v>16418</v>
      </c>
      <c r="BN10875" s="5" t="s">
        <v>628</v>
      </c>
      <c r="BO10875" s="5" t="s">
        <v>773</v>
      </c>
      <c r="BU10875" s="5" t="s">
        <v>16418</v>
      </c>
      <c r="BV10875" s="5" t="s">
        <v>628</v>
      </c>
      <c r="BW10875" s="5" t="s">
        <v>773</v>
      </c>
    </row>
    <row r="10876" spans="51:75" x14ac:dyDescent="0.3">
      <c r="AY10876" s="12" t="e">
        <f>VLOOKUP(C10876,#REF!, 2,FALSE)</f>
        <v>#REF!</v>
      </c>
      <c r="BM10876" s="5" t="s">
        <v>16419</v>
      </c>
      <c r="BN10876" s="5" t="s">
        <v>3050</v>
      </c>
      <c r="BO10876" s="5" t="s">
        <v>8186</v>
      </c>
      <c r="BU10876" s="5" t="s">
        <v>16419</v>
      </c>
      <c r="BV10876" s="5" t="s">
        <v>3050</v>
      </c>
      <c r="BW10876" s="5" t="s">
        <v>8186</v>
      </c>
    </row>
    <row r="10877" spans="51:75" x14ac:dyDescent="0.3">
      <c r="AY10877" s="12" t="e">
        <f>VLOOKUP(C10877,#REF!, 2,FALSE)</f>
        <v>#REF!</v>
      </c>
      <c r="BM10877" s="5" t="s">
        <v>16420</v>
      </c>
      <c r="BN10877" s="5" t="s">
        <v>628</v>
      </c>
      <c r="BO10877" s="5" t="s">
        <v>8342</v>
      </c>
      <c r="BU10877" s="5" t="s">
        <v>16420</v>
      </c>
      <c r="BV10877" s="5" t="s">
        <v>628</v>
      </c>
      <c r="BW10877" s="5" t="s">
        <v>8342</v>
      </c>
    </row>
    <row r="10878" spans="51:75" x14ac:dyDescent="0.3">
      <c r="AY10878" s="12" t="e">
        <f>VLOOKUP(C10878,#REF!, 2,FALSE)</f>
        <v>#REF!</v>
      </c>
      <c r="BM10878" s="5" t="s">
        <v>16421</v>
      </c>
      <c r="BN10878" s="5" t="s">
        <v>17000</v>
      </c>
      <c r="BO10878" s="5" t="s">
        <v>16422</v>
      </c>
      <c r="BU10878" s="5" t="s">
        <v>16421</v>
      </c>
      <c r="BV10878" s="5" t="s">
        <v>17000</v>
      </c>
      <c r="BW10878" s="5" t="s">
        <v>16422</v>
      </c>
    </row>
    <row r="10879" spans="51:75" x14ac:dyDescent="0.3">
      <c r="AY10879" s="12" t="e">
        <f>VLOOKUP(C10879,#REF!, 2,FALSE)</f>
        <v>#REF!</v>
      </c>
      <c r="BM10879" s="5" t="s">
        <v>2834</v>
      </c>
      <c r="BN10879" s="5" t="s">
        <v>1272</v>
      </c>
      <c r="BO10879" s="5" t="s">
        <v>4201</v>
      </c>
      <c r="BU10879" s="5" t="s">
        <v>2834</v>
      </c>
      <c r="BV10879" s="5" t="s">
        <v>1272</v>
      </c>
      <c r="BW10879" s="5" t="s">
        <v>4201</v>
      </c>
    </row>
    <row r="10880" spans="51:75" x14ac:dyDescent="0.3">
      <c r="AY10880" s="12" t="e">
        <f>VLOOKUP(C10880,#REF!, 2,FALSE)</f>
        <v>#REF!</v>
      </c>
      <c r="BM10880" s="5" t="s">
        <v>16423</v>
      </c>
      <c r="BN10880" s="5" t="s">
        <v>17000</v>
      </c>
      <c r="BO10880" s="5" t="s">
        <v>16424</v>
      </c>
      <c r="BU10880" s="5" t="s">
        <v>16423</v>
      </c>
      <c r="BV10880" s="5" t="s">
        <v>17000</v>
      </c>
      <c r="BW10880" s="5" t="s">
        <v>16424</v>
      </c>
    </row>
    <row r="10881" spans="51:75" x14ac:dyDescent="0.3">
      <c r="AY10881" s="12" t="e">
        <f>VLOOKUP(C10881,#REF!, 2,FALSE)</f>
        <v>#REF!</v>
      </c>
      <c r="BM10881" s="5" t="s">
        <v>16425</v>
      </c>
      <c r="BN10881" s="5" t="s">
        <v>1272</v>
      </c>
      <c r="BO10881" s="5" t="s">
        <v>12927</v>
      </c>
      <c r="BU10881" s="5" t="s">
        <v>16425</v>
      </c>
      <c r="BV10881" s="5" t="s">
        <v>1272</v>
      </c>
      <c r="BW10881" s="5" t="s">
        <v>12927</v>
      </c>
    </row>
    <row r="10882" spans="51:75" x14ac:dyDescent="0.3">
      <c r="AY10882" s="12" t="e">
        <f>VLOOKUP(C10882,#REF!, 2,FALSE)</f>
        <v>#REF!</v>
      </c>
      <c r="BM10882" s="5" t="s">
        <v>16426</v>
      </c>
      <c r="BN10882" s="5" t="s">
        <v>17000</v>
      </c>
      <c r="BO10882" s="5" t="s">
        <v>5360</v>
      </c>
      <c r="BU10882" s="5" t="s">
        <v>16426</v>
      </c>
      <c r="BV10882" s="5" t="s">
        <v>17000</v>
      </c>
      <c r="BW10882" s="5" t="s">
        <v>5360</v>
      </c>
    </row>
    <row r="10883" spans="51:75" x14ac:dyDescent="0.3">
      <c r="AY10883" s="12" t="e">
        <f>VLOOKUP(C10883,#REF!, 2,FALSE)</f>
        <v>#REF!</v>
      </c>
      <c r="BM10883" s="5" t="s">
        <v>16427</v>
      </c>
      <c r="BN10883" s="5" t="s">
        <v>619</v>
      </c>
      <c r="BO10883" s="5" t="s">
        <v>3603</v>
      </c>
      <c r="BU10883" s="5" t="s">
        <v>16427</v>
      </c>
      <c r="BV10883" s="5" t="s">
        <v>619</v>
      </c>
      <c r="BW10883" s="5" t="s">
        <v>3603</v>
      </c>
    </row>
    <row r="10884" spans="51:75" x14ac:dyDescent="0.3">
      <c r="AY10884" s="12" t="e">
        <f>VLOOKUP(C10884,#REF!, 2,FALSE)</f>
        <v>#REF!</v>
      </c>
      <c r="BM10884" s="5" t="s">
        <v>16428</v>
      </c>
      <c r="BN10884" s="5" t="s">
        <v>17000</v>
      </c>
      <c r="BO10884" s="5" t="s">
        <v>9015</v>
      </c>
      <c r="BU10884" s="5" t="s">
        <v>16428</v>
      </c>
      <c r="BV10884" s="5" t="s">
        <v>17000</v>
      </c>
      <c r="BW10884" s="5" t="s">
        <v>9015</v>
      </c>
    </row>
    <row r="10885" spans="51:75" x14ac:dyDescent="0.3">
      <c r="AY10885" s="12" t="e">
        <f>VLOOKUP(C10885,#REF!, 2,FALSE)</f>
        <v>#REF!</v>
      </c>
      <c r="BM10885" s="5" t="s">
        <v>16429</v>
      </c>
      <c r="BN10885" s="5" t="s">
        <v>3010</v>
      </c>
      <c r="BO10885" s="5" t="s">
        <v>707</v>
      </c>
      <c r="BU10885" s="5" t="s">
        <v>16429</v>
      </c>
      <c r="BV10885" s="5" t="s">
        <v>3010</v>
      </c>
      <c r="BW10885" s="5" t="s">
        <v>707</v>
      </c>
    </row>
    <row r="10886" spans="51:75" x14ac:dyDescent="0.3">
      <c r="AY10886" s="12" t="e">
        <f>VLOOKUP(C10886,#REF!, 2,FALSE)</f>
        <v>#REF!</v>
      </c>
      <c r="BM10886" s="5" t="s">
        <v>16430</v>
      </c>
      <c r="BN10886" s="5" t="s">
        <v>1272</v>
      </c>
      <c r="BO10886" s="5" t="s">
        <v>5380</v>
      </c>
      <c r="BU10886" s="5" t="s">
        <v>16430</v>
      </c>
      <c r="BV10886" s="5" t="s">
        <v>1272</v>
      </c>
      <c r="BW10886" s="5" t="s">
        <v>5380</v>
      </c>
    </row>
    <row r="10887" spans="51:75" x14ac:dyDescent="0.3">
      <c r="AY10887" s="12" t="e">
        <f>VLOOKUP(C10887,#REF!, 2,FALSE)</f>
        <v>#REF!</v>
      </c>
      <c r="BM10887" s="5" t="s">
        <v>2835</v>
      </c>
      <c r="BN10887" s="5" t="s">
        <v>1272</v>
      </c>
      <c r="BO10887" s="5" t="s">
        <v>11363</v>
      </c>
      <c r="BU10887" s="5" t="s">
        <v>2835</v>
      </c>
      <c r="BV10887" s="5" t="s">
        <v>1272</v>
      </c>
      <c r="BW10887" s="5" t="s">
        <v>11363</v>
      </c>
    </row>
    <row r="10888" spans="51:75" x14ac:dyDescent="0.3">
      <c r="AY10888" s="12" t="e">
        <f>VLOOKUP(C10888,#REF!, 2,FALSE)</f>
        <v>#REF!</v>
      </c>
      <c r="BM10888" s="5" t="s">
        <v>16431</v>
      </c>
      <c r="BN10888" s="5" t="s">
        <v>3261</v>
      </c>
      <c r="BO10888" s="5" t="s">
        <v>2057</v>
      </c>
      <c r="BU10888" s="5" t="s">
        <v>16431</v>
      </c>
      <c r="BV10888" s="5" t="s">
        <v>3261</v>
      </c>
      <c r="BW10888" s="5" t="s">
        <v>2057</v>
      </c>
    </row>
    <row r="10889" spans="51:75" x14ac:dyDescent="0.3">
      <c r="AY10889" s="12" t="e">
        <f>VLOOKUP(C10889,#REF!, 2,FALSE)</f>
        <v>#REF!</v>
      </c>
      <c r="BM10889" s="5" t="s">
        <v>16432</v>
      </c>
      <c r="BN10889" s="5" t="s">
        <v>1142</v>
      </c>
      <c r="BO10889" s="5" t="s">
        <v>947</v>
      </c>
      <c r="BU10889" s="5" t="s">
        <v>16432</v>
      </c>
      <c r="BV10889" s="5" t="s">
        <v>1142</v>
      </c>
      <c r="BW10889" s="5" t="s">
        <v>947</v>
      </c>
    </row>
    <row r="10890" spans="51:75" x14ac:dyDescent="0.3">
      <c r="AY10890" s="12" t="e">
        <f>VLOOKUP(C10890,#REF!, 2,FALSE)</f>
        <v>#REF!</v>
      </c>
      <c r="BM10890" s="5" t="s">
        <v>16433</v>
      </c>
      <c r="BN10890" s="5" t="s">
        <v>1142</v>
      </c>
      <c r="BO10890" s="5" t="s">
        <v>947</v>
      </c>
      <c r="BU10890" s="5" t="s">
        <v>16433</v>
      </c>
      <c r="BV10890" s="5" t="s">
        <v>1142</v>
      </c>
      <c r="BW10890" s="5" t="s">
        <v>947</v>
      </c>
    </row>
    <row r="10891" spans="51:75" x14ac:dyDescent="0.3">
      <c r="AY10891" s="12" t="e">
        <f>VLOOKUP(C10891,#REF!, 2,FALSE)</f>
        <v>#REF!</v>
      </c>
      <c r="BM10891" s="5" t="s">
        <v>16434</v>
      </c>
      <c r="BN10891" s="5" t="s">
        <v>1142</v>
      </c>
      <c r="BO10891" s="5" t="s">
        <v>947</v>
      </c>
      <c r="BU10891" s="5" t="s">
        <v>16434</v>
      </c>
      <c r="BV10891" s="5" t="s">
        <v>1142</v>
      </c>
      <c r="BW10891" s="5" t="s">
        <v>947</v>
      </c>
    </row>
    <row r="10892" spans="51:75" x14ac:dyDescent="0.3">
      <c r="AY10892" s="12" t="e">
        <f>VLOOKUP(C10892,#REF!, 2,FALSE)</f>
        <v>#REF!</v>
      </c>
      <c r="BM10892" s="5" t="s">
        <v>16435</v>
      </c>
      <c r="BN10892" s="5" t="s">
        <v>17000</v>
      </c>
      <c r="BO10892" s="5" t="s">
        <v>773</v>
      </c>
      <c r="BU10892" s="5" t="s">
        <v>16435</v>
      </c>
      <c r="BV10892" s="5" t="s">
        <v>17000</v>
      </c>
      <c r="BW10892" s="5" t="s">
        <v>773</v>
      </c>
    </row>
    <row r="10893" spans="51:75" x14ac:dyDescent="0.3">
      <c r="AY10893" s="12" t="e">
        <f>VLOOKUP(C10893,#REF!, 2,FALSE)</f>
        <v>#REF!</v>
      </c>
      <c r="BM10893" s="5" t="s">
        <v>16436</v>
      </c>
      <c r="BN10893" s="5" t="s">
        <v>2986</v>
      </c>
      <c r="BO10893" s="5" t="s">
        <v>12451</v>
      </c>
      <c r="BU10893" s="5" t="s">
        <v>16436</v>
      </c>
      <c r="BV10893" s="5" t="s">
        <v>2986</v>
      </c>
      <c r="BW10893" s="5" t="s">
        <v>12451</v>
      </c>
    </row>
    <row r="10894" spans="51:75" x14ac:dyDescent="0.3">
      <c r="AY10894" s="12" t="e">
        <f>VLOOKUP(C10894,#REF!, 2,FALSE)</f>
        <v>#REF!</v>
      </c>
      <c r="BM10894" s="5" t="s">
        <v>16437</v>
      </c>
      <c r="BN10894" s="5" t="s">
        <v>2986</v>
      </c>
      <c r="BO10894" s="5" t="s">
        <v>2872</v>
      </c>
      <c r="BU10894" s="5" t="s">
        <v>16437</v>
      </c>
      <c r="BV10894" s="5" t="s">
        <v>2986</v>
      </c>
      <c r="BW10894" s="5" t="s">
        <v>2872</v>
      </c>
    </row>
    <row r="10895" spans="51:75" x14ac:dyDescent="0.3">
      <c r="AY10895" s="12" t="e">
        <f>VLOOKUP(C10895,#REF!, 2,FALSE)</f>
        <v>#REF!</v>
      </c>
      <c r="BM10895" s="5" t="s">
        <v>16438</v>
      </c>
      <c r="BN10895" s="5" t="s">
        <v>2986</v>
      </c>
      <c r="BO10895" s="5" t="s">
        <v>13965</v>
      </c>
      <c r="BU10895" s="5" t="s">
        <v>16438</v>
      </c>
      <c r="BV10895" s="5" t="s">
        <v>2986</v>
      </c>
      <c r="BW10895" s="5" t="s">
        <v>13965</v>
      </c>
    </row>
    <row r="10896" spans="51:75" x14ac:dyDescent="0.3">
      <c r="AY10896" s="12" t="e">
        <f>VLOOKUP(C10896,#REF!, 2,FALSE)</f>
        <v>#REF!</v>
      </c>
      <c r="BM10896" s="5" t="s">
        <v>16439</v>
      </c>
      <c r="BN10896" s="5" t="s">
        <v>17000</v>
      </c>
      <c r="BO10896" s="5" t="s">
        <v>3508</v>
      </c>
      <c r="BU10896" s="5" t="s">
        <v>16439</v>
      </c>
      <c r="BV10896" s="5" t="s">
        <v>17000</v>
      </c>
      <c r="BW10896" s="5" t="s">
        <v>3508</v>
      </c>
    </row>
    <row r="10897" spans="51:75" x14ac:dyDescent="0.3">
      <c r="AY10897" s="12" t="e">
        <f>VLOOKUP(C10897,#REF!, 2,FALSE)</f>
        <v>#REF!</v>
      </c>
      <c r="BM10897" s="5" t="s">
        <v>16440</v>
      </c>
      <c r="BN10897" s="5" t="s">
        <v>17000</v>
      </c>
      <c r="BO10897" s="5" t="s">
        <v>3827</v>
      </c>
      <c r="BU10897" s="5" t="s">
        <v>16440</v>
      </c>
      <c r="BV10897" s="5" t="s">
        <v>17000</v>
      </c>
      <c r="BW10897" s="5" t="s">
        <v>3827</v>
      </c>
    </row>
    <row r="10898" spans="51:75" x14ac:dyDescent="0.3">
      <c r="AY10898" s="12" t="e">
        <f>VLOOKUP(C10898,#REF!, 2,FALSE)</f>
        <v>#REF!</v>
      </c>
      <c r="BM10898" s="5" t="s">
        <v>16441</v>
      </c>
      <c r="BN10898" s="5" t="s">
        <v>2986</v>
      </c>
      <c r="BO10898" s="5" t="s">
        <v>795</v>
      </c>
      <c r="BU10898" s="5" t="s">
        <v>16441</v>
      </c>
      <c r="BV10898" s="5" t="s">
        <v>2986</v>
      </c>
      <c r="BW10898" s="5" t="s">
        <v>795</v>
      </c>
    </row>
    <row r="10899" spans="51:75" x14ac:dyDescent="0.3">
      <c r="AY10899" s="12" t="e">
        <f>VLOOKUP(C10899,#REF!, 2,FALSE)</f>
        <v>#REF!</v>
      </c>
      <c r="BM10899" s="5" t="s">
        <v>16442</v>
      </c>
      <c r="BN10899" s="5" t="s">
        <v>2986</v>
      </c>
      <c r="BO10899" s="5" t="s">
        <v>2192</v>
      </c>
      <c r="BU10899" s="5" t="s">
        <v>16442</v>
      </c>
      <c r="BV10899" s="5" t="s">
        <v>2986</v>
      </c>
      <c r="BW10899" s="5" t="s">
        <v>2192</v>
      </c>
    </row>
    <row r="10900" spans="51:75" x14ac:dyDescent="0.3">
      <c r="AY10900" s="12" t="e">
        <f>VLOOKUP(C10900,#REF!, 2,FALSE)</f>
        <v>#REF!</v>
      </c>
      <c r="BM10900" s="5" t="s">
        <v>16443</v>
      </c>
      <c r="BN10900" s="5" t="s">
        <v>1345</v>
      </c>
      <c r="BO10900" s="5" t="s">
        <v>5835</v>
      </c>
      <c r="BU10900" s="5" t="s">
        <v>16443</v>
      </c>
      <c r="BV10900" s="5" t="s">
        <v>1345</v>
      </c>
      <c r="BW10900" s="5" t="s">
        <v>5835</v>
      </c>
    </row>
    <row r="10901" spans="51:75" x14ac:dyDescent="0.3">
      <c r="AY10901" s="12" t="e">
        <f>VLOOKUP(C10901,#REF!, 2,FALSE)</f>
        <v>#REF!</v>
      </c>
      <c r="BM10901" s="5" t="s">
        <v>16444</v>
      </c>
      <c r="BN10901" s="5" t="s">
        <v>3007</v>
      </c>
      <c r="BO10901" s="5" t="s">
        <v>773</v>
      </c>
      <c r="BU10901" s="5" t="s">
        <v>16444</v>
      </c>
      <c r="BV10901" s="5" t="s">
        <v>3007</v>
      </c>
      <c r="BW10901" s="5" t="s">
        <v>773</v>
      </c>
    </row>
    <row r="10902" spans="51:75" x14ac:dyDescent="0.3">
      <c r="AY10902" s="12" t="e">
        <f>VLOOKUP(C10902,#REF!, 2,FALSE)</f>
        <v>#REF!</v>
      </c>
      <c r="BM10902" s="5" t="s">
        <v>16445</v>
      </c>
      <c r="BN10902" s="5" t="s">
        <v>1345</v>
      </c>
      <c r="BO10902" s="5" t="s">
        <v>3017</v>
      </c>
      <c r="BU10902" s="5" t="s">
        <v>16445</v>
      </c>
      <c r="BV10902" s="5" t="s">
        <v>1345</v>
      </c>
      <c r="BW10902" s="5" t="s">
        <v>3017</v>
      </c>
    </row>
    <row r="10903" spans="51:75" x14ac:dyDescent="0.3">
      <c r="AY10903" s="12" t="e">
        <f>VLOOKUP(C10903,#REF!, 2,FALSE)</f>
        <v>#REF!</v>
      </c>
      <c r="BM10903" s="5" t="s">
        <v>16446</v>
      </c>
      <c r="BN10903" s="5" t="s">
        <v>623</v>
      </c>
      <c r="BO10903" s="5" t="s">
        <v>5835</v>
      </c>
      <c r="BU10903" s="5" t="s">
        <v>16446</v>
      </c>
      <c r="BV10903" s="5" t="s">
        <v>623</v>
      </c>
      <c r="BW10903" s="5" t="s">
        <v>5835</v>
      </c>
    </row>
    <row r="10904" spans="51:75" x14ac:dyDescent="0.3">
      <c r="AY10904" s="12" t="e">
        <f>VLOOKUP(C10904,#REF!, 2,FALSE)</f>
        <v>#REF!</v>
      </c>
      <c r="BM10904" s="5" t="s">
        <v>16447</v>
      </c>
      <c r="BN10904" s="5" t="s">
        <v>708</v>
      </c>
      <c r="BO10904" s="5" t="s">
        <v>12401</v>
      </c>
      <c r="BU10904" s="5" t="s">
        <v>16447</v>
      </c>
      <c r="BV10904" s="5" t="s">
        <v>708</v>
      </c>
      <c r="BW10904" s="5" t="s">
        <v>12401</v>
      </c>
    </row>
    <row r="10905" spans="51:75" x14ac:dyDescent="0.3">
      <c r="AY10905" s="12" t="e">
        <f>VLOOKUP(C10905,#REF!, 2,FALSE)</f>
        <v>#REF!</v>
      </c>
      <c r="BM10905" s="5" t="s">
        <v>16448</v>
      </c>
      <c r="BN10905" s="5" t="s">
        <v>658</v>
      </c>
      <c r="BO10905" s="5" t="s">
        <v>8971</v>
      </c>
      <c r="BU10905" s="5" t="s">
        <v>16448</v>
      </c>
      <c r="BV10905" s="5" t="s">
        <v>658</v>
      </c>
      <c r="BW10905" s="5" t="s">
        <v>8971</v>
      </c>
    </row>
    <row r="10906" spans="51:75" x14ac:dyDescent="0.3">
      <c r="AY10906" s="12" t="e">
        <f>VLOOKUP(C10906,#REF!, 2,FALSE)</f>
        <v>#REF!</v>
      </c>
      <c r="BM10906" s="5" t="s">
        <v>16449</v>
      </c>
      <c r="BN10906" s="5" t="s">
        <v>658</v>
      </c>
      <c r="BO10906" s="5" t="s">
        <v>5920</v>
      </c>
      <c r="BU10906" s="5" t="s">
        <v>16449</v>
      </c>
      <c r="BV10906" s="5" t="s">
        <v>658</v>
      </c>
      <c r="BW10906" s="5" t="s">
        <v>5920</v>
      </c>
    </row>
    <row r="10907" spans="51:75" x14ac:dyDescent="0.3">
      <c r="AY10907" s="12" t="e">
        <f>VLOOKUP(C10907,#REF!, 2,FALSE)</f>
        <v>#REF!</v>
      </c>
      <c r="BM10907" s="5" t="s">
        <v>16450</v>
      </c>
      <c r="BN10907" s="5" t="s">
        <v>708</v>
      </c>
      <c r="BO10907" s="5" t="s">
        <v>16451</v>
      </c>
      <c r="BU10907" s="5" t="s">
        <v>16450</v>
      </c>
      <c r="BV10907" s="5" t="s">
        <v>708</v>
      </c>
      <c r="BW10907" s="5" t="s">
        <v>16451</v>
      </c>
    </row>
    <row r="10908" spans="51:75" x14ac:dyDescent="0.3">
      <c r="AY10908" s="12" t="e">
        <f>VLOOKUP(C10908,#REF!, 2,FALSE)</f>
        <v>#REF!</v>
      </c>
      <c r="BM10908" s="5" t="s">
        <v>16452</v>
      </c>
      <c r="BN10908" s="5" t="s">
        <v>660</v>
      </c>
      <c r="BO10908" s="5" t="s">
        <v>4201</v>
      </c>
      <c r="BU10908" s="5" t="s">
        <v>16452</v>
      </c>
      <c r="BV10908" s="5" t="s">
        <v>660</v>
      </c>
      <c r="BW10908" s="5" t="s">
        <v>4201</v>
      </c>
    </row>
    <row r="10909" spans="51:75" x14ac:dyDescent="0.3">
      <c r="AY10909" s="12" t="e">
        <f>VLOOKUP(C10909,#REF!, 2,FALSE)</f>
        <v>#REF!</v>
      </c>
      <c r="BM10909" s="5" t="s">
        <v>16453</v>
      </c>
      <c r="BN10909" s="5" t="s">
        <v>1345</v>
      </c>
      <c r="BO10909" s="5" t="s">
        <v>15718</v>
      </c>
      <c r="BU10909" s="5" t="s">
        <v>16453</v>
      </c>
      <c r="BV10909" s="5" t="s">
        <v>1345</v>
      </c>
      <c r="BW10909" s="5" t="s">
        <v>15718</v>
      </c>
    </row>
    <row r="10910" spans="51:75" x14ac:dyDescent="0.3">
      <c r="AY10910" s="12" t="e">
        <f>VLOOKUP(C10910,#REF!, 2,FALSE)</f>
        <v>#REF!</v>
      </c>
      <c r="BM10910" s="5" t="s">
        <v>16454</v>
      </c>
      <c r="BN10910" s="5" t="s">
        <v>664</v>
      </c>
      <c r="BO10910" s="5" t="s">
        <v>3335</v>
      </c>
      <c r="BU10910" s="5" t="s">
        <v>16454</v>
      </c>
      <c r="BV10910" s="5" t="s">
        <v>664</v>
      </c>
      <c r="BW10910" s="5" t="s">
        <v>3335</v>
      </c>
    </row>
    <row r="10911" spans="51:75" x14ac:dyDescent="0.3">
      <c r="AY10911" s="12" t="e">
        <f>VLOOKUP(C10911,#REF!, 2,FALSE)</f>
        <v>#REF!</v>
      </c>
      <c r="BM10911" s="5" t="s">
        <v>16455</v>
      </c>
      <c r="BN10911" s="5" t="s">
        <v>3007</v>
      </c>
      <c r="BO10911" s="5" t="s">
        <v>773</v>
      </c>
      <c r="BU10911" s="5" t="s">
        <v>16455</v>
      </c>
      <c r="BV10911" s="5" t="s">
        <v>3007</v>
      </c>
      <c r="BW10911" s="5" t="s">
        <v>773</v>
      </c>
    </row>
    <row r="10912" spans="51:75" x14ac:dyDescent="0.3">
      <c r="AY10912" s="12" t="e">
        <f>VLOOKUP(C10912,#REF!, 2,FALSE)</f>
        <v>#REF!</v>
      </c>
      <c r="BM10912" s="5" t="s">
        <v>16456</v>
      </c>
      <c r="BN10912" s="5" t="s">
        <v>640</v>
      </c>
      <c r="BO10912" s="5" t="s">
        <v>16457</v>
      </c>
      <c r="BU10912" s="5" t="s">
        <v>16456</v>
      </c>
      <c r="BV10912" s="5" t="s">
        <v>640</v>
      </c>
      <c r="BW10912" s="5" t="s">
        <v>16457</v>
      </c>
    </row>
    <row r="10913" spans="51:75" x14ac:dyDescent="0.3">
      <c r="AY10913" s="12" t="e">
        <f>VLOOKUP(C10913,#REF!, 2,FALSE)</f>
        <v>#REF!</v>
      </c>
      <c r="BM10913" s="5" t="s">
        <v>16458</v>
      </c>
      <c r="BN10913" s="5" t="s">
        <v>1073</v>
      </c>
      <c r="BO10913" s="5" t="s">
        <v>10338</v>
      </c>
      <c r="BU10913" s="5" t="s">
        <v>16458</v>
      </c>
      <c r="BV10913" s="5" t="s">
        <v>1073</v>
      </c>
      <c r="BW10913" s="5" t="s">
        <v>10338</v>
      </c>
    </row>
    <row r="10914" spans="51:75" x14ac:dyDescent="0.3">
      <c r="AY10914" s="12" t="e">
        <f>VLOOKUP(C10914,#REF!, 2,FALSE)</f>
        <v>#REF!</v>
      </c>
      <c r="BM10914" s="5" t="s">
        <v>16459</v>
      </c>
      <c r="BN10914" s="5" t="s">
        <v>623</v>
      </c>
      <c r="BO10914" s="5" t="s">
        <v>9396</v>
      </c>
      <c r="BU10914" s="5" t="s">
        <v>16459</v>
      </c>
      <c r="BV10914" s="5" t="s">
        <v>623</v>
      </c>
      <c r="BW10914" s="5" t="s">
        <v>9396</v>
      </c>
    </row>
    <row r="10915" spans="51:75" x14ac:dyDescent="0.3">
      <c r="AY10915" s="12" t="e">
        <f>VLOOKUP(C10915,#REF!, 2,FALSE)</f>
        <v>#REF!</v>
      </c>
      <c r="BM10915" s="5" t="s">
        <v>501</v>
      </c>
      <c r="BN10915" s="5" t="s">
        <v>708</v>
      </c>
      <c r="BO10915" s="5" t="s">
        <v>9396</v>
      </c>
      <c r="BU10915" s="5" t="s">
        <v>501</v>
      </c>
      <c r="BV10915" s="5" t="s">
        <v>708</v>
      </c>
      <c r="BW10915" s="5" t="s">
        <v>9396</v>
      </c>
    </row>
    <row r="10916" spans="51:75" x14ac:dyDescent="0.3">
      <c r="AY10916" s="12" t="e">
        <f>VLOOKUP(C10916,#REF!, 2,FALSE)</f>
        <v>#REF!</v>
      </c>
      <c r="BM10916" s="5" t="s">
        <v>16460</v>
      </c>
      <c r="BN10916" s="5" t="s">
        <v>2982</v>
      </c>
      <c r="BO10916" s="5" t="s">
        <v>8040</v>
      </c>
      <c r="BU10916" s="5" t="s">
        <v>16460</v>
      </c>
      <c r="BV10916" s="5" t="s">
        <v>2982</v>
      </c>
      <c r="BW10916" s="5" t="s">
        <v>8040</v>
      </c>
    </row>
    <row r="10917" spans="51:75" x14ac:dyDescent="0.3">
      <c r="AY10917" s="12" t="e">
        <f>VLOOKUP(C10917,#REF!, 2,FALSE)</f>
        <v>#REF!</v>
      </c>
      <c r="BM10917" s="5" t="s">
        <v>16461</v>
      </c>
      <c r="BN10917" s="5" t="s">
        <v>623</v>
      </c>
      <c r="BO10917" s="5" t="s">
        <v>15718</v>
      </c>
      <c r="BU10917" s="5" t="s">
        <v>16461</v>
      </c>
      <c r="BV10917" s="5" t="s">
        <v>623</v>
      </c>
      <c r="BW10917" s="5" t="s">
        <v>15718</v>
      </c>
    </row>
    <row r="10918" spans="51:75" x14ac:dyDescent="0.3">
      <c r="AY10918" s="12" t="e">
        <f>VLOOKUP(C10918,#REF!, 2,FALSE)</f>
        <v>#REF!</v>
      </c>
      <c r="BM10918" s="5" t="s">
        <v>16462</v>
      </c>
      <c r="BN10918" s="5" t="s">
        <v>623</v>
      </c>
      <c r="BO10918" s="5" t="s">
        <v>662</v>
      </c>
      <c r="BU10918" s="5" t="s">
        <v>16462</v>
      </c>
      <c r="BV10918" s="5" t="s">
        <v>623</v>
      </c>
      <c r="BW10918" s="5" t="s">
        <v>662</v>
      </c>
    </row>
    <row r="10919" spans="51:75" x14ac:dyDescent="0.3">
      <c r="AY10919" s="12" t="e">
        <f>VLOOKUP(C10919,#REF!, 2,FALSE)</f>
        <v>#REF!</v>
      </c>
      <c r="BM10919" s="5" t="s">
        <v>16463</v>
      </c>
      <c r="BN10919" s="5" t="s">
        <v>623</v>
      </c>
      <c r="BO10919" s="5" t="s">
        <v>1127</v>
      </c>
      <c r="BU10919" s="5" t="s">
        <v>16463</v>
      </c>
      <c r="BV10919" s="5" t="s">
        <v>623</v>
      </c>
      <c r="BW10919" s="5" t="s">
        <v>1127</v>
      </c>
    </row>
    <row r="10920" spans="51:75" x14ac:dyDescent="0.3">
      <c r="AY10920" s="12" t="e">
        <f>VLOOKUP(C10920,#REF!, 2,FALSE)</f>
        <v>#REF!</v>
      </c>
      <c r="BM10920" s="5" t="s">
        <v>16464</v>
      </c>
      <c r="BN10920" s="5" t="s">
        <v>708</v>
      </c>
      <c r="BO10920" s="5" t="s">
        <v>10894</v>
      </c>
      <c r="BU10920" s="5" t="s">
        <v>16464</v>
      </c>
      <c r="BV10920" s="5" t="s">
        <v>708</v>
      </c>
      <c r="BW10920" s="5" t="s">
        <v>10894</v>
      </c>
    </row>
    <row r="10921" spans="51:75" x14ac:dyDescent="0.3">
      <c r="AY10921" s="12" t="e">
        <f>VLOOKUP(C10921,#REF!, 2,FALSE)</f>
        <v>#REF!</v>
      </c>
      <c r="BM10921" s="5" t="s">
        <v>16465</v>
      </c>
      <c r="BN10921" s="5" t="s">
        <v>3261</v>
      </c>
      <c r="BO10921" s="5" t="s">
        <v>2777</v>
      </c>
      <c r="BU10921" s="5" t="s">
        <v>16465</v>
      </c>
      <c r="BV10921" s="5" t="s">
        <v>3261</v>
      </c>
      <c r="BW10921" s="5" t="s">
        <v>2777</v>
      </c>
    </row>
    <row r="10922" spans="51:75" x14ac:dyDescent="0.3">
      <c r="AY10922" s="12" t="e">
        <f>VLOOKUP(C10922,#REF!, 2,FALSE)</f>
        <v>#REF!</v>
      </c>
      <c r="BM10922" s="5" t="s">
        <v>16466</v>
      </c>
      <c r="BN10922" s="5" t="s">
        <v>2986</v>
      </c>
      <c r="BO10922" s="5" t="s">
        <v>2986</v>
      </c>
      <c r="BU10922" s="5" t="s">
        <v>16466</v>
      </c>
      <c r="BV10922" s="5" t="s">
        <v>2986</v>
      </c>
      <c r="BW10922" s="5" t="s">
        <v>2986</v>
      </c>
    </row>
    <row r="10923" spans="51:75" x14ac:dyDescent="0.3">
      <c r="AY10923" s="12" t="e">
        <f>VLOOKUP(C10923,#REF!, 2,FALSE)</f>
        <v>#REF!</v>
      </c>
      <c r="BM10923" s="5" t="s">
        <v>16467</v>
      </c>
      <c r="BN10923" s="5" t="s">
        <v>2986</v>
      </c>
      <c r="BO10923" s="5" t="s">
        <v>2986</v>
      </c>
      <c r="BU10923" s="5" t="s">
        <v>16467</v>
      </c>
      <c r="BV10923" s="5" t="s">
        <v>2986</v>
      </c>
      <c r="BW10923" s="5" t="s">
        <v>2986</v>
      </c>
    </row>
    <row r="10924" spans="51:75" x14ac:dyDescent="0.3">
      <c r="AY10924" s="12" t="e">
        <f>VLOOKUP(C10924,#REF!, 2,FALSE)</f>
        <v>#REF!</v>
      </c>
      <c r="BM10924" s="5" t="s">
        <v>16468</v>
      </c>
      <c r="BN10924" s="5" t="s">
        <v>3010</v>
      </c>
      <c r="BO10924" s="5" t="s">
        <v>2986</v>
      </c>
      <c r="BU10924" s="5" t="s">
        <v>16468</v>
      </c>
      <c r="BV10924" s="5" t="s">
        <v>3010</v>
      </c>
      <c r="BW10924" s="5" t="s">
        <v>2986</v>
      </c>
    </row>
    <row r="10925" spans="51:75" x14ac:dyDescent="0.3">
      <c r="AY10925" s="12" t="e">
        <f>VLOOKUP(C10925,#REF!, 2,FALSE)</f>
        <v>#REF!</v>
      </c>
      <c r="BM10925" s="5" t="s">
        <v>506</v>
      </c>
      <c r="BN10925" s="5" t="s">
        <v>658</v>
      </c>
      <c r="BO10925" s="5" t="s">
        <v>16416</v>
      </c>
      <c r="BU10925" s="5" t="s">
        <v>506</v>
      </c>
      <c r="BV10925" s="5" t="s">
        <v>658</v>
      </c>
      <c r="BW10925" s="5" t="s">
        <v>16416</v>
      </c>
    </row>
    <row r="10926" spans="51:75" x14ac:dyDescent="0.3">
      <c r="AY10926" s="12" t="e">
        <f>VLOOKUP(C10926,#REF!, 2,FALSE)</f>
        <v>#REF!</v>
      </c>
      <c r="BM10926" s="5" t="s">
        <v>16469</v>
      </c>
      <c r="BN10926" s="5" t="s">
        <v>658</v>
      </c>
      <c r="BO10926" s="5" t="s">
        <v>3365</v>
      </c>
      <c r="BU10926" s="5" t="s">
        <v>16469</v>
      </c>
      <c r="BV10926" s="5" t="s">
        <v>658</v>
      </c>
      <c r="BW10926" s="5" t="s">
        <v>3365</v>
      </c>
    </row>
    <row r="10927" spans="51:75" x14ac:dyDescent="0.3">
      <c r="AY10927" s="12" t="e">
        <f>VLOOKUP(C10927,#REF!, 2,FALSE)</f>
        <v>#REF!</v>
      </c>
      <c r="BM10927" s="5" t="s">
        <v>16470</v>
      </c>
      <c r="BN10927" s="5" t="s">
        <v>1142</v>
      </c>
      <c r="BO10927" s="5" t="s">
        <v>16471</v>
      </c>
      <c r="BU10927" s="5" t="s">
        <v>16470</v>
      </c>
      <c r="BV10927" s="5" t="s">
        <v>1142</v>
      </c>
      <c r="BW10927" s="5" t="s">
        <v>16471</v>
      </c>
    </row>
    <row r="10928" spans="51:75" x14ac:dyDescent="0.3">
      <c r="AY10928" s="12" t="e">
        <f>VLOOKUP(C10928,#REF!, 2,FALSE)</f>
        <v>#REF!</v>
      </c>
      <c r="BM10928" s="5" t="s">
        <v>16472</v>
      </c>
      <c r="BN10928" s="5" t="s">
        <v>739</v>
      </c>
      <c r="BO10928" s="5" t="s">
        <v>16473</v>
      </c>
      <c r="BU10928" s="5" t="s">
        <v>16472</v>
      </c>
      <c r="BV10928" s="5" t="s">
        <v>739</v>
      </c>
      <c r="BW10928" s="5" t="s">
        <v>16473</v>
      </c>
    </row>
    <row r="10929" spans="51:75" x14ac:dyDescent="0.3">
      <c r="AY10929" s="12" t="e">
        <f>VLOOKUP(C10929,#REF!, 2,FALSE)</f>
        <v>#REF!</v>
      </c>
      <c r="BM10929" s="5" t="s">
        <v>16474</v>
      </c>
      <c r="BN10929" s="5" t="s">
        <v>3007</v>
      </c>
      <c r="BO10929" s="5" t="s">
        <v>16475</v>
      </c>
      <c r="BU10929" s="5" t="s">
        <v>16474</v>
      </c>
      <c r="BV10929" s="5" t="s">
        <v>3007</v>
      </c>
      <c r="BW10929" s="5" t="s">
        <v>16475</v>
      </c>
    </row>
    <row r="10930" spans="51:75" x14ac:dyDescent="0.3">
      <c r="AY10930" s="12" t="e">
        <f>VLOOKUP(C10930,#REF!, 2,FALSE)</f>
        <v>#REF!</v>
      </c>
      <c r="BM10930" s="5" t="s">
        <v>16476</v>
      </c>
      <c r="BN10930" s="5" t="s">
        <v>623</v>
      </c>
      <c r="BO10930" s="5" t="s">
        <v>7711</v>
      </c>
      <c r="BU10930" s="5" t="s">
        <v>16476</v>
      </c>
      <c r="BV10930" s="5" t="s">
        <v>623</v>
      </c>
      <c r="BW10930" s="5" t="s">
        <v>7711</v>
      </c>
    </row>
    <row r="10931" spans="51:75" x14ac:dyDescent="0.3">
      <c r="AY10931" s="12" t="e">
        <f>VLOOKUP(C10931,#REF!, 2,FALSE)</f>
        <v>#REF!</v>
      </c>
      <c r="BM10931" s="5" t="s">
        <v>16477</v>
      </c>
      <c r="BN10931" s="5" t="s">
        <v>3050</v>
      </c>
      <c r="BO10931" s="5" t="s">
        <v>9438</v>
      </c>
      <c r="BU10931" s="5" t="s">
        <v>16477</v>
      </c>
      <c r="BV10931" s="5" t="s">
        <v>3050</v>
      </c>
      <c r="BW10931" s="5" t="s">
        <v>9438</v>
      </c>
    </row>
    <row r="10932" spans="51:75" x14ac:dyDescent="0.3">
      <c r="AY10932" s="12" t="e">
        <f>VLOOKUP(C10932,#REF!, 2,FALSE)</f>
        <v>#REF!</v>
      </c>
      <c r="BM10932" s="5" t="s">
        <v>16478</v>
      </c>
      <c r="BN10932" s="5" t="s">
        <v>1272</v>
      </c>
      <c r="BO10932" s="5" t="s">
        <v>6158</v>
      </c>
      <c r="BU10932" s="5" t="s">
        <v>16478</v>
      </c>
      <c r="BV10932" s="5" t="s">
        <v>1272</v>
      </c>
      <c r="BW10932" s="5" t="s">
        <v>6158</v>
      </c>
    </row>
    <row r="10933" spans="51:75" x14ac:dyDescent="0.3">
      <c r="AY10933" s="12" t="e">
        <f>VLOOKUP(C10933,#REF!, 2,FALSE)</f>
        <v>#REF!</v>
      </c>
      <c r="BM10933" s="5" t="s">
        <v>16479</v>
      </c>
      <c r="BN10933" s="5" t="s">
        <v>3050</v>
      </c>
      <c r="BO10933" s="5" t="s">
        <v>16480</v>
      </c>
      <c r="BU10933" s="5" t="s">
        <v>16479</v>
      </c>
      <c r="BV10933" s="5" t="s">
        <v>3050</v>
      </c>
      <c r="BW10933" s="5" t="s">
        <v>16480</v>
      </c>
    </row>
    <row r="10934" spans="51:75" x14ac:dyDescent="0.3">
      <c r="AY10934" s="12" t="e">
        <f>VLOOKUP(C10934,#REF!, 2,FALSE)</f>
        <v>#REF!</v>
      </c>
      <c r="BM10934" s="5" t="s">
        <v>16481</v>
      </c>
      <c r="BN10934" s="5" t="s">
        <v>929</v>
      </c>
      <c r="BO10934" s="5" t="s">
        <v>16482</v>
      </c>
      <c r="BU10934" s="5" t="s">
        <v>16481</v>
      </c>
      <c r="BV10934" s="5" t="s">
        <v>929</v>
      </c>
      <c r="BW10934" s="5" t="s">
        <v>16482</v>
      </c>
    </row>
    <row r="10935" spans="51:75" x14ac:dyDescent="0.3">
      <c r="AY10935" s="12" t="e">
        <f>VLOOKUP(C10935,#REF!, 2,FALSE)</f>
        <v>#REF!</v>
      </c>
      <c r="BM10935" s="5" t="s">
        <v>16483</v>
      </c>
      <c r="BN10935" s="5" t="s">
        <v>1270</v>
      </c>
      <c r="BO10935" s="5" t="s">
        <v>9438</v>
      </c>
      <c r="BU10935" s="5" t="s">
        <v>16483</v>
      </c>
      <c r="BV10935" s="5" t="s">
        <v>1270</v>
      </c>
      <c r="BW10935" s="5" t="s">
        <v>9438</v>
      </c>
    </row>
    <row r="10936" spans="51:75" x14ac:dyDescent="0.3">
      <c r="AY10936" s="12" t="e">
        <f>VLOOKUP(C10936,#REF!, 2,FALSE)</f>
        <v>#REF!</v>
      </c>
      <c r="BM10936" s="5" t="s">
        <v>16484</v>
      </c>
      <c r="BN10936" s="5" t="s">
        <v>3007</v>
      </c>
      <c r="BO10936" s="5" t="s">
        <v>1283</v>
      </c>
      <c r="BU10936" s="5" t="s">
        <v>16484</v>
      </c>
      <c r="BV10936" s="5" t="s">
        <v>3007</v>
      </c>
      <c r="BW10936" s="5" t="s">
        <v>1283</v>
      </c>
    </row>
    <row r="10937" spans="51:75" x14ac:dyDescent="0.3">
      <c r="AY10937" s="12" t="e">
        <f>VLOOKUP(C10937,#REF!, 2,FALSE)</f>
        <v>#REF!</v>
      </c>
      <c r="BM10937" s="5" t="s">
        <v>16485</v>
      </c>
      <c r="BN10937" s="5" t="s">
        <v>3092</v>
      </c>
      <c r="BO10937" s="5" t="s">
        <v>9466</v>
      </c>
      <c r="BU10937" s="5" t="s">
        <v>16485</v>
      </c>
      <c r="BV10937" s="5" t="s">
        <v>3092</v>
      </c>
      <c r="BW10937" s="5" t="s">
        <v>9466</v>
      </c>
    </row>
    <row r="10938" spans="51:75" x14ac:dyDescent="0.3">
      <c r="AY10938" s="12" t="e">
        <f>VLOOKUP(C10938,#REF!, 2,FALSE)</f>
        <v>#REF!</v>
      </c>
      <c r="BM10938" s="5" t="s">
        <v>16486</v>
      </c>
      <c r="BN10938" s="5" t="s">
        <v>639</v>
      </c>
      <c r="BO10938" s="5" t="s">
        <v>16487</v>
      </c>
      <c r="BU10938" s="5" t="s">
        <v>16486</v>
      </c>
      <c r="BV10938" s="5" t="s">
        <v>639</v>
      </c>
      <c r="BW10938" s="5" t="s">
        <v>16487</v>
      </c>
    </row>
    <row r="10939" spans="51:75" x14ac:dyDescent="0.3">
      <c r="AY10939" s="12" t="e">
        <f>VLOOKUP(C10939,#REF!, 2,FALSE)</f>
        <v>#REF!</v>
      </c>
      <c r="BM10939" s="5" t="s">
        <v>16488</v>
      </c>
      <c r="BN10939" s="5" t="s">
        <v>3050</v>
      </c>
      <c r="BO10939" s="5" t="s">
        <v>16489</v>
      </c>
      <c r="BU10939" s="5" t="s">
        <v>16488</v>
      </c>
      <c r="BV10939" s="5" t="s">
        <v>3050</v>
      </c>
      <c r="BW10939" s="5" t="s">
        <v>16489</v>
      </c>
    </row>
    <row r="10940" spans="51:75" x14ac:dyDescent="0.3">
      <c r="AY10940" s="12" t="e">
        <f>VLOOKUP(C10940,#REF!, 2,FALSE)</f>
        <v>#REF!</v>
      </c>
      <c r="BM10940" s="5" t="s">
        <v>16490</v>
      </c>
      <c r="BN10940" s="5" t="s">
        <v>621</v>
      </c>
      <c r="BO10940" s="5" t="s">
        <v>10078</v>
      </c>
      <c r="BU10940" s="5" t="s">
        <v>16490</v>
      </c>
      <c r="BV10940" s="5" t="s">
        <v>621</v>
      </c>
      <c r="BW10940" s="5" t="s">
        <v>10078</v>
      </c>
    </row>
    <row r="10941" spans="51:75" x14ac:dyDescent="0.3">
      <c r="AY10941" s="12" t="e">
        <f>VLOOKUP(C10941,#REF!, 2,FALSE)</f>
        <v>#REF!</v>
      </c>
      <c r="BM10941" s="5" t="s">
        <v>16491</v>
      </c>
      <c r="BN10941" s="5" t="s">
        <v>1345</v>
      </c>
      <c r="BO10941" s="5" t="s">
        <v>8897</v>
      </c>
      <c r="BU10941" s="5" t="s">
        <v>16491</v>
      </c>
      <c r="BV10941" s="5" t="s">
        <v>1345</v>
      </c>
      <c r="BW10941" s="5" t="s">
        <v>8897</v>
      </c>
    </row>
    <row r="10942" spans="51:75" x14ac:dyDescent="0.3">
      <c r="AY10942" s="12" t="e">
        <f>VLOOKUP(C10942,#REF!, 2,FALSE)</f>
        <v>#REF!</v>
      </c>
      <c r="BM10942" s="5" t="s">
        <v>16492</v>
      </c>
      <c r="BN10942" s="5" t="s">
        <v>1016</v>
      </c>
      <c r="BO10942" s="5" t="s">
        <v>16493</v>
      </c>
      <c r="BU10942" s="5" t="s">
        <v>16492</v>
      </c>
      <c r="BV10942" s="5" t="s">
        <v>1016</v>
      </c>
      <c r="BW10942" s="5" t="s">
        <v>16493</v>
      </c>
    </row>
    <row r="10943" spans="51:75" x14ac:dyDescent="0.3">
      <c r="AY10943" s="12" t="e">
        <f>VLOOKUP(C10943,#REF!, 2,FALSE)</f>
        <v>#REF!</v>
      </c>
      <c r="BM10943" s="5" t="s">
        <v>2836</v>
      </c>
      <c r="BN10943" s="5" t="s">
        <v>3050</v>
      </c>
      <c r="BO10943" s="5" t="s">
        <v>16494</v>
      </c>
      <c r="BU10943" s="5" t="s">
        <v>2836</v>
      </c>
      <c r="BV10943" s="5" t="s">
        <v>3050</v>
      </c>
      <c r="BW10943" s="5" t="s">
        <v>16494</v>
      </c>
    </row>
    <row r="10944" spans="51:75" x14ac:dyDescent="0.3">
      <c r="AY10944" s="12" t="e">
        <f>VLOOKUP(C10944,#REF!, 2,FALSE)</f>
        <v>#REF!</v>
      </c>
      <c r="BM10944" s="5" t="s">
        <v>2837</v>
      </c>
      <c r="BN10944" s="5" t="s">
        <v>3050</v>
      </c>
      <c r="BO10944" s="5" t="s">
        <v>16494</v>
      </c>
      <c r="BU10944" s="5" t="s">
        <v>2837</v>
      </c>
      <c r="BV10944" s="5" t="s">
        <v>3050</v>
      </c>
      <c r="BW10944" s="5" t="s">
        <v>16494</v>
      </c>
    </row>
    <row r="10945" spans="51:75" x14ac:dyDescent="0.3">
      <c r="AY10945" s="12" t="e">
        <f>VLOOKUP(C10945,#REF!, 2,FALSE)</f>
        <v>#REF!</v>
      </c>
      <c r="BM10945" s="5" t="s">
        <v>2838</v>
      </c>
      <c r="BN10945" s="5" t="s">
        <v>1345</v>
      </c>
      <c r="BO10945" s="5" t="s">
        <v>15825</v>
      </c>
      <c r="BU10945" s="5" t="s">
        <v>2838</v>
      </c>
      <c r="BV10945" s="5" t="s">
        <v>1345</v>
      </c>
      <c r="BW10945" s="5" t="s">
        <v>15825</v>
      </c>
    </row>
    <row r="10946" spans="51:75" x14ac:dyDescent="0.3">
      <c r="AY10946" s="12" t="e">
        <f>VLOOKUP(C10946,#REF!, 2,FALSE)</f>
        <v>#REF!</v>
      </c>
      <c r="BM10946" s="5" t="s">
        <v>16495</v>
      </c>
      <c r="BN10946" s="5" t="s">
        <v>3050</v>
      </c>
      <c r="BO10946" s="5" t="s">
        <v>8289</v>
      </c>
      <c r="BU10946" s="5" t="s">
        <v>16495</v>
      </c>
      <c r="BV10946" s="5" t="s">
        <v>3050</v>
      </c>
      <c r="BW10946" s="5" t="s">
        <v>8289</v>
      </c>
    </row>
    <row r="10947" spans="51:75" x14ac:dyDescent="0.3">
      <c r="AY10947" s="12" t="e">
        <f>VLOOKUP(C10947,#REF!, 2,FALSE)</f>
        <v>#REF!</v>
      </c>
      <c r="BM10947" s="5" t="s">
        <v>16496</v>
      </c>
      <c r="BN10947" s="5" t="s">
        <v>3050</v>
      </c>
      <c r="BO10947" s="5" t="s">
        <v>16497</v>
      </c>
      <c r="BU10947" s="5" t="s">
        <v>16496</v>
      </c>
      <c r="BV10947" s="5" t="s">
        <v>3050</v>
      </c>
      <c r="BW10947" s="5" t="s">
        <v>16497</v>
      </c>
    </row>
    <row r="10948" spans="51:75" x14ac:dyDescent="0.3">
      <c r="AY10948" s="12" t="e">
        <f>VLOOKUP(C10948,#REF!, 2,FALSE)</f>
        <v>#REF!</v>
      </c>
      <c r="BM10948" s="5" t="s">
        <v>16498</v>
      </c>
      <c r="BN10948" s="5" t="s">
        <v>774</v>
      </c>
      <c r="BO10948" s="5" t="s">
        <v>11979</v>
      </c>
      <c r="BU10948" s="5" t="s">
        <v>16498</v>
      </c>
      <c r="BV10948" s="5" t="s">
        <v>774</v>
      </c>
      <c r="BW10948" s="5" t="s">
        <v>11979</v>
      </c>
    </row>
    <row r="10949" spans="51:75" x14ac:dyDescent="0.3">
      <c r="AY10949" s="12" t="e">
        <f>VLOOKUP(C10949,#REF!, 2,FALSE)</f>
        <v>#REF!</v>
      </c>
      <c r="BM10949" s="5" t="s">
        <v>16499</v>
      </c>
      <c r="BN10949" s="5" t="s">
        <v>3050</v>
      </c>
      <c r="BO10949" s="5" t="s">
        <v>11945</v>
      </c>
      <c r="BU10949" s="5" t="s">
        <v>16499</v>
      </c>
      <c r="BV10949" s="5" t="s">
        <v>3050</v>
      </c>
      <c r="BW10949" s="5" t="s">
        <v>11945</v>
      </c>
    </row>
    <row r="10950" spans="51:75" x14ac:dyDescent="0.3">
      <c r="AY10950" s="12" t="e">
        <f>VLOOKUP(C10950,#REF!, 2,FALSE)</f>
        <v>#REF!</v>
      </c>
      <c r="BM10950" s="5" t="s">
        <v>16500</v>
      </c>
      <c r="BN10950" s="5" t="s">
        <v>3050</v>
      </c>
      <c r="BO10950" s="5" t="s">
        <v>16501</v>
      </c>
      <c r="BU10950" s="5" t="s">
        <v>16500</v>
      </c>
      <c r="BV10950" s="5" t="s">
        <v>3050</v>
      </c>
      <c r="BW10950" s="5" t="s">
        <v>16501</v>
      </c>
    </row>
    <row r="10951" spans="51:75" x14ac:dyDescent="0.3">
      <c r="AY10951" s="12" t="e">
        <f>VLOOKUP(C10951,#REF!, 2,FALSE)</f>
        <v>#REF!</v>
      </c>
      <c r="BM10951" s="5" t="s">
        <v>16502</v>
      </c>
      <c r="BN10951" s="5" t="s">
        <v>1345</v>
      </c>
      <c r="BO10951" s="5" t="s">
        <v>13580</v>
      </c>
      <c r="BU10951" s="5" t="s">
        <v>16502</v>
      </c>
      <c r="BV10951" s="5" t="s">
        <v>1345</v>
      </c>
      <c r="BW10951" s="5" t="s">
        <v>13580</v>
      </c>
    </row>
    <row r="10952" spans="51:75" x14ac:dyDescent="0.3">
      <c r="AY10952" s="12" t="e">
        <f>VLOOKUP(C10952,#REF!, 2,FALSE)</f>
        <v>#REF!</v>
      </c>
      <c r="BM10952" s="5" t="s">
        <v>16503</v>
      </c>
      <c r="BN10952" s="5" t="s">
        <v>3050</v>
      </c>
      <c r="BO10952" s="5" t="s">
        <v>5674</v>
      </c>
      <c r="BU10952" s="5" t="s">
        <v>16503</v>
      </c>
      <c r="BV10952" s="5" t="s">
        <v>3050</v>
      </c>
      <c r="BW10952" s="5" t="s">
        <v>5674</v>
      </c>
    </row>
    <row r="10953" spans="51:75" x14ac:dyDescent="0.3">
      <c r="AY10953" s="12" t="e">
        <f>VLOOKUP(C10953,#REF!, 2,FALSE)</f>
        <v>#REF!</v>
      </c>
      <c r="BM10953" s="5" t="s">
        <v>16504</v>
      </c>
      <c r="BN10953" s="5" t="s">
        <v>3050</v>
      </c>
      <c r="BO10953" s="5" t="s">
        <v>10916</v>
      </c>
      <c r="BU10953" s="5" t="s">
        <v>16504</v>
      </c>
      <c r="BV10953" s="5" t="s">
        <v>3050</v>
      </c>
      <c r="BW10953" s="5" t="s">
        <v>10916</v>
      </c>
    </row>
    <row r="10954" spans="51:75" x14ac:dyDescent="0.3">
      <c r="AY10954" s="12" t="e">
        <f>VLOOKUP(C10954,#REF!, 2,FALSE)</f>
        <v>#REF!</v>
      </c>
      <c r="BM10954" s="5" t="s">
        <v>16505</v>
      </c>
      <c r="BN10954" s="5" t="s">
        <v>1345</v>
      </c>
      <c r="BO10954" s="5" t="s">
        <v>4344</v>
      </c>
      <c r="BU10954" s="5" t="s">
        <v>16505</v>
      </c>
      <c r="BV10954" s="5" t="s">
        <v>1345</v>
      </c>
      <c r="BW10954" s="5" t="s">
        <v>4344</v>
      </c>
    </row>
    <row r="10955" spans="51:75" x14ac:dyDescent="0.3">
      <c r="AY10955" s="12" t="e">
        <f>VLOOKUP(C10955,#REF!, 2,FALSE)</f>
        <v>#REF!</v>
      </c>
      <c r="BM10955" s="5" t="s">
        <v>16506</v>
      </c>
      <c r="BN10955" s="5" t="s">
        <v>1142</v>
      </c>
      <c r="BO10955" s="5" t="s">
        <v>1729</v>
      </c>
      <c r="BU10955" s="5" t="s">
        <v>16506</v>
      </c>
      <c r="BV10955" s="5" t="s">
        <v>1142</v>
      </c>
      <c r="BW10955" s="5" t="s">
        <v>1729</v>
      </c>
    </row>
    <row r="10956" spans="51:75" x14ac:dyDescent="0.3">
      <c r="AY10956" s="12" t="e">
        <f>VLOOKUP(C10956,#REF!, 2,FALSE)</f>
        <v>#REF!</v>
      </c>
      <c r="BM10956" s="5" t="s">
        <v>16507</v>
      </c>
      <c r="BN10956" s="5" t="s">
        <v>739</v>
      </c>
      <c r="BO10956" s="5" t="s">
        <v>3199</v>
      </c>
      <c r="BU10956" s="5" t="s">
        <v>16507</v>
      </c>
      <c r="BV10956" s="5" t="s">
        <v>739</v>
      </c>
      <c r="BW10956" s="5" t="s">
        <v>3199</v>
      </c>
    </row>
    <row r="10957" spans="51:75" x14ac:dyDescent="0.3">
      <c r="AY10957" s="12" t="e">
        <f>VLOOKUP(C10957,#REF!, 2,FALSE)</f>
        <v>#REF!</v>
      </c>
      <c r="BM10957" s="5" t="s">
        <v>16508</v>
      </c>
      <c r="BN10957" s="5" t="s">
        <v>1345</v>
      </c>
      <c r="BO10957" s="5" t="s">
        <v>3199</v>
      </c>
      <c r="BU10957" s="5" t="s">
        <v>16508</v>
      </c>
      <c r="BV10957" s="5" t="s">
        <v>1345</v>
      </c>
      <c r="BW10957" s="5" t="s">
        <v>3199</v>
      </c>
    </row>
    <row r="10958" spans="51:75" x14ac:dyDescent="0.3">
      <c r="AY10958" s="12" t="e">
        <f>VLOOKUP(C10958,#REF!, 2,FALSE)</f>
        <v>#REF!</v>
      </c>
      <c r="BM10958" s="5" t="s">
        <v>2839</v>
      </c>
      <c r="BN10958" s="5" t="s">
        <v>3050</v>
      </c>
      <c r="BO10958" s="5" t="s">
        <v>1074</v>
      </c>
      <c r="BU10958" s="5" t="s">
        <v>2839</v>
      </c>
      <c r="BV10958" s="5" t="s">
        <v>3050</v>
      </c>
      <c r="BW10958" s="5" t="s">
        <v>1074</v>
      </c>
    </row>
    <row r="10959" spans="51:75" x14ac:dyDescent="0.3">
      <c r="AY10959" s="12" t="e">
        <f>VLOOKUP(C10959,#REF!, 2,FALSE)</f>
        <v>#REF!</v>
      </c>
      <c r="BM10959" s="5" t="s">
        <v>16509</v>
      </c>
      <c r="BN10959" s="5" t="s">
        <v>781</v>
      </c>
      <c r="BO10959" s="5" t="s">
        <v>1204</v>
      </c>
      <c r="BU10959" s="5" t="s">
        <v>16509</v>
      </c>
      <c r="BV10959" s="5" t="s">
        <v>781</v>
      </c>
      <c r="BW10959" s="5" t="s">
        <v>1204</v>
      </c>
    </row>
    <row r="10960" spans="51:75" x14ac:dyDescent="0.3">
      <c r="AY10960" s="12" t="e">
        <f>VLOOKUP(C10960,#REF!, 2,FALSE)</f>
        <v>#REF!</v>
      </c>
      <c r="BM10960" s="5" t="s">
        <v>16510</v>
      </c>
      <c r="BN10960" s="5" t="s">
        <v>3092</v>
      </c>
      <c r="BO10960" s="5" t="s">
        <v>1749</v>
      </c>
      <c r="BU10960" s="5" t="s">
        <v>16510</v>
      </c>
      <c r="BV10960" s="5" t="s">
        <v>3092</v>
      </c>
      <c r="BW10960" s="5" t="s">
        <v>1749</v>
      </c>
    </row>
    <row r="10961" spans="51:75" x14ac:dyDescent="0.3">
      <c r="AY10961" s="12" t="e">
        <f>VLOOKUP(C10961,#REF!, 2,FALSE)</f>
        <v>#REF!</v>
      </c>
      <c r="BM10961" s="5" t="s">
        <v>2840</v>
      </c>
      <c r="BN10961" s="5" t="s">
        <v>640</v>
      </c>
      <c r="BO10961" s="5" t="s">
        <v>4645</v>
      </c>
      <c r="BU10961" s="5" t="s">
        <v>2840</v>
      </c>
      <c r="BV10961" s="5" t="s">
        <v>640</v>
      </c>
      <c r="BW10961" s="5" t="s">
        <v>4645</v>
      </c>
    </row>
    <row r="10962" spans="51:75" x14ac:dyDescent="0.3">
      <c r="AY10962" s="12" t="e">
        <f>VLOOKUP(C10962,#REF!, 2,FALSE)</f>
        <v>#REF!</v>
      </c>
      <c r="BM10962" s="5" t="s">
        <v>16511</v>
      </c>
      <c r="BN10962" s="5" t="s">
        <v>1142</v>
      </c>
      <c r="BO10962" s="5" t="s">
        <v>3544</v>
      </c>
      <c r="BU10962" s="5" t="s">
        <v>16511</v>
      </c>
      <c r="BV10962" s="5" t="s">
        <v>1142</v>
      </c>
      <c r="BW10962" s="5" t="s">
        <v>3544</v>
      </c>
    </row>
    <row r="10963" spans="51:75" x14ac:dyDescent="0.3">
      <c r="AY10963" s="12" t="e">
        <f>VLOOKUP(C10963,#REF!, 2,FALSE)</f>
        <v>#REF!</v>
      </c>
      <c r="BM10963" s="5" t="s">
        <v>16512</v>
      </c>
      <c r="BN10963" s="5" t="s">
        <v>1345</v>
      </c>
      <c r="BO10963" s="5" t="s">
        <v>1741</v>
      </c>
      <c r="BU10963" s="5" t="s">
        <v>16512</v>
      </c>
      <c r="BV10963" s="5" t="s">
        <v>1345</v>
      </c>
      <c r="BW10963" s="5" t="s">
        <v>1741</v>
      </c>
    </row>
    <row r="10964" spans="51:75" x14ac:dyDescent="0.3">
      <c r="AY10964" s="12" t="e">
        <f>VLOOKUP(C10964,#REF!, 2,FALSE)</f>
        <v>#REF!</v>
      </c>
      <c r="BM10964" s="5" t="s">
        <v>16513</v>
      </c>
      <c r="BN10964" s="5" t="s">
        <v>616</v>
      </c>
      <c r="BO10964" s="5" t="s">
        <v>2377</v>
      </c>
      <c r="BU10964" s="5" t="s">
        <v>16513</v>
      </c>
      <c r="BV10964" s="5" t="s">
        <v>616</v>
      </c>
      <c r="BW10964" s="5" t="s">
        <v>2377</v>
      </c>
    </row>
    <row r="10965" spans="51:75" x14ac:dyDescent="0.3">
      <c r="AY10965" s="12" t="e">
        <f>VLOOKUP(C10965,#REF!, 2,FALSE)</f>
        <v>#REF!</v>
      </c>
      <c r="BM10965" s="5" t="s">
        <v>16514</v>
      </c>
      <c r="BN10965" s="5" t="s">
        <v>621</v>
      </c>
      <c r="BO10965" s="5" t="s">
        <v>2550</v>
      </c>
      <c r="BU10965" s="5" t="s">
        <v>16514</v>
      </c>
      <c r="BV10965" s="5" t="s">
        <v>621</v>
      </c>
      <c r="BW10965" s="5" t="s">
        <v>2550</v>
      </c>
    </row>
    <row r="10966" spans="51:75" x14ac:dyDescent="0.3">
      <c r="AY10966" s="12" t="e">
        <f>VLOOKUP(C10966,#REF!, 2,FALSE)</f>
        <v>#REF!</v>
      </c>
      <c r="BM10966" s="5" t="s">
        <v>16515</v>
      </c>
      <c r="BN10966" s="5" t="s">
        <v>806</v>
      </c>
      <c r="BO10966" s="5" t="s">
        <v>16516</v>
      </c>
      <c r="BU10966" s="5" t="s">
        <v>16515</v>
      </c>
      <c r="BV10966" s="5" t="s">
        <v>806</v>
      </c>
      <c r="BW10966" s="5" t="s">
        <v>16516</v>
      </c>
    </row>
    <row r="10967" spans="51:75" x14ac:dyDescent="0.3">
      <c r="AY10967" s="12" t="e">
        <f>VLOOKUP(C10967,#REF!, 2,FALSE)</f>
        <v>#REF!</v>
      </c>
      <c r="BM10967" s="5" t="s">
        <v>16517</v>
      </c>
      <c r="BN10967" s="5" t="s">
        <v>621</v>
      </c>
      <c r="BO10967" s="5" t="s">
        <v>1976</v>
      </c>
      <c r="BU10967" s="5" t="s">
        <v>16517</v>
      </c>
      <c r="BV10967" s="5" t="s">
        <v>621</v>
      </c>
      <c r="BW10967" s="5" t="s">
        <v>1976</v>
      </c>
    </row>
    <row r="10968" spans="51:75" x14ac:dyDescent="0.3">
      <c r="AY10968" s="12" t="e">
        <f>VLOOKUP(C10968,#REF!, 2,FALSE)</f>
        <v>#REF!</v>
      </c>
      <c r="BM10968" s="5" t="s">
        <v>16518</v>
      </c>
      <c r="BN10968" s="5" t="s">
        <v>813</v>
      </c>
      <c r="BO10968" s="5" t="s">
        <v>622</v>
      </c>
      <c r="BU10968" s="5" t="s">
        <v>16518</v>
      </c>
      <c r="BV10968" s="5" t="s">
        <v>813</v>
      </c>
      <c r="BW10968" s="5" t="s">
        <v>622</v>
      </c>
    </row>
    <row r="10969" spans="51:75" x14ac:dyDescent="0.3">
      <c r="AY10969" s="12" t="e">
        <f>VLOOKUP(C10969,#REF!, 2,FALSE)</f>
        <v>#REF!</v>
      </c>
      <c r="BM10969" s="5" t="s">
        <v>16519</v>
      </c>
      <c r="BN10969" s="5" t="s">
        <v>1345</v>
      </c>
      <c r="BO10969" s="5" t="s">
        <v>1145</v>
      </c>
      <c r="BU10969" s="5" t="s">
        <v>16519</v>
      </c>
      <c r="BV10969" s="5" t="s">
        <v>1345</v>
      </c>
      <c r="BW10969" s="5" t="s">
        <v>1145</v>
      </c>
    </row>
    <row r="10970" spans="51:75" x14ac:dyDescent="0.3">
      <c r="AY10970" s="12" t="e">
        <f>VLOOKUP(C10970,#REF!, 2,FALSE)</f>
        <v>#REF!</v>
      </c>
      <c r="BM10970" s="5" t="s">
        <v>16520</v>
      </c>
      <c r="BN10970" s="5" t="s">
        <v>618</v>
      </c>
      <c r="BO10970" s="5" t="s">
        <v>5935</v>
      </c>
      <c r="BU10970" s="5" t="s">
        <v>16520</v>
      </c>
      <c r="BV10970" s="5" t="s">
        <v>618</v>
      </c>
      <c r="BW10970" s="5" t="s">
        <v>5935</v>
      </c>
    </row>
    <row r="10971" spans="51:75" x14ac:dyDescent="0.3">
      <c r="AY10971" s="12" t="e">
        <f>VLOOKUP(C10971,#REF!, 2,FALSE)</f>
        <v>#REF!</v>
      </c>
      <c r="BM10971" s="5" t="s">
        <v>16521</v>
      </c>
      <c r="BN10971" s="5" t="s">
        <v>618</v>
      </c>
      <c r="BO10971" s="5" t="s">
        <v>16522</v>
      </c>
      <c r="BU10971" s="5" t="s">
        <v>16521</v>
      </c>
      <c r="BV10971" s="5" t="s">
        <v>618</v>
      </c>
      <c r="BW10971" s="5" t="s">
        <v>16522</v>
      </c>
    </row>
    <row r="10972" spans="51:75" x14ac:dyDescent="0.3">
      <c r="AY10972" s="12" t="e">
        <f>VLOOKUP(C10972,#REF!, 2,FALSE)</f>
        <v>#REF!</v>
      </c>
      <c r="BM10972" s="5" t="s">
        <v>16523</v>
      </c>
      <c r="BN10972" s="5" t="s">
        <v>1142</v>
      </c>
      <c r="BO10972" s="5" t="s">
        <v>2986</v>
      </c>
      <c r="BU10972" s="5" t="s">
        <v>16523</v>
      </c>
      <c r="BV10972" s="5" t="s">
        <v>1142</v>
      </c>
      <c r="BW10972" s="5" t="s">
        <v>2986</v>
      </c>
    </row>
    <row r="10973" spans="51:75" x14ac:dyDescent="0.3">
      <c r="AY10973" s="12" t="e">
        <f>VLOOKUP(C10973,#REF!, 2,FALSE)</f>
        <v>#REF!</v>
      </c>
      <c r="BM10973" s="5" t="s">
        <v>16524</v>
      </c>
      <c r="BN10973" s="5" t="s">
        <v>865</v>
      </c>
      <c r="BO10973" s="5" t="s">
        <v>2986</v>
      </c>
      <c r="BU10973" s="5" t="s">
        <v>16524</v>
      </c>
      <c r="BV10973" s="5" t="s">
        <v>865</v>
      </c>
      <c r="BW10973" s="5" t="s">
        <v>2986</v>
      </c>
    </row>
    <row r="10974" spans="51:75" x14ac:dyDescent="0.3">
      <c r="AY10974" s="12" t="e">
        <f>VLOOKUP(C10974,#REF!, 2,FALSE)</f>
        <v>#REF!</v>
      </c>
      <c r="BM10974" s="5" t="s">
        <v>16525</v>
      </c>
      <c r="BN10974" s="5" t="s">
        <v>865</v>
      </c>
      <c r="BO10974" s="5" t="s">
        <v>2986</v>
      </c>
      <c r="BU10974" s="5" t="s">
        <v>16525</v>
      </c>
      <c r="BV10974" s="5" t="s">
        <v>865</v>
      </c>
      <c r="BW10974" s="5" t="s">
        <v>2986</v>
      </c>
    </row>
    <row r="10975" spans="51:75" x14ac:dyDescent="0.3">
      <c r="AY10975" s="12" t="e">
        <f>VLOOKUP(C10975,#REF!, 2,FALSE)</f>
        <v>#REF!</v>
      </c>
      <c r="BM10975" s="5" t="s">
        <v>16526</v>
      </c>
      <c r="BN10975" s="5" t="s">
        <v>17000</v>
      </c>
      <c r="BO10975" s="5" t="s">
        <v>2986</v>
      </c>
      <c r="BU10975" s="5" t="s">
        <v>16526</v>
      </c>
      <c r="BV10975" s="5" t="s">
        <v>17000</v>
      </c>
      <c r="BW10975" s="5" t="s">
        <v>2986</v>
      </c>
    </row>
    <row r="10976" spans="51:75" x14ac:dyDescent="0.3">
      <c r="AY10976" s="12" t="e">
        <f>VLOOKUP(C10976,#REF!, 2,FALSE)</f>
        <v>#REF!</v>
      </c>
      <c r="BM10976" s="5" t="s">
        <v>16527</v>
      </c>
      <c r="BN10976" s="5" t="s">
        <v>17000</v>
      </c>
      <c r="BO10976" s="5" t="s">
        <v>16528</v>
      </c>
      <c r="BU10976" s="5" t="s">
        <v>16527</v>
      </c>
      <c r="BV10976" s="5" t="s">
        <v>17000</v>
      </c>
      <c r="BW10976" s="5" t="s">
        <v>16528</v>
      </c>
    </row>
    <row r="10977" spans="51:75" x14ac:dyDescent="0.3">
      <c r="AY10977" s="12" t="e">
        <f>VLOOKUP(C10977,#REF!, 2,FALSE)</f>
        <v>#REF!</v>
      </c>
      <c r="BM10977" s="5" t="s">
        <v>16529</v>
      </c>
      <c r="BN10977" s="5" t="s">
        <v>17000</v>
      </c>
      <c r="BO10977" s="5" t="s">
        <v>2986</v>
      </c>
      <c r="BU10977" s="5" t="s">
        <v>16529</v>
      </c>
      <c r="BV10977" s="5" t="s">
        <v>17000</v>
      </c>
      <c r="BW10977" s="5" t="s">
        <v>2986</v>
      </c>
    </row>
    <row r="10978" spans="51:75" x14ac:dyDescent="0.3">
      <c r="AY10978" s="12" t="e">
        <f>VLOOKUP(C10978,#REF!, 2,FALSE)</f>
        <v>#REF!</v>
      </c>
      <c r="BM10978" s="5" t="s">
        <v>16530</v>
      </c>
      <c r="BN10978" s="5" t="s">
        <v>17000</v>
      </c>
      <c r="BO10978" s="5" t="s">
        <v>773</v>
      </c>
      <c r="BU10978" s="5" t="s">
        <v>16530</v>
      </c>
      <c r="BV10978" s="5" t="s">
        <v>17000</v>
      </c>
      <c r="BW10978" s="5" t="s">
        <v>773</v>
      </c>
    </row>
    <row r="10979" spans="51:75" x14ac:dyDescent="0.3">
      <c r="AY10979" s="12" t="e">
        <f>VLOOKUP(C10979,#REF!, 2,FALSE)</f>
        <v>#REF!</v>
      </c>
      <c r="BM10979" s="5" t="s">
        <v>16531</v>
      </c>
      <c r="BN10979" s="5" t="s">
        <v>17000</v>
      </c>
      <c r="BO10979" s="5" t="s">
        <v>16532</v>
      </c>
      <c r="BU10979" s="5" t="s">
        <v>16531</v>
      </c>
      <c r="BV10979" s="5" t="s">
        <v>17000</v>
      </c>
      <c r="BW10979" s="5" t="s">
        <v>16532</v>
      </c>
    </row>
    <row r="10980" spans="51:75" x14ac:dyDescent="0.3">
      <c r="AY10980" s="12" t="e">
        <f>VLOOKUP(C10980,#REF!, 2,FALSE)</f>
        <v>#REF!</v>
      </c>
      <c r="BM10980" s="5" t="s">
        <v>16533</v>
      </c>
      <c r="BN10980" s="5" t="s">
        <v>17000</v>
      </c>
      <c r="BO10980" s="5" t="s">
        <v>16534</v>
      </c>
      <c r="BU10980" s="5" t="s">
        <v>16533</v>
      </c>
      <c r="BV10980" s="5" t="s">
        <v>17000</v>
      </c>
      <c r="BW10980" s="5" t="s">
        <v>16534</v>
      </c>
    </row>
    <row r="10981" spans="51:75" x14ac:dyDescent="0.3">
      <c r="AY10981" s="12" t="e">
        <f>VLOOKUP(C10981,#REF!, 2,FALSE)</f>
        <v>#REF!</v>
      </c>
      <c r="BM10981" s="5" t="s">
        <v>16535</v>
      </c>
      <c r="BN10981" s="5" t="s">
        <v>17000</v>
      </c>
      <c r="BO10981" s="5" t="s">
        <v>4732</v>
      </c>
      <c r="BU10981" s="5" t="s">
        <v>16535</v>
      </c>
      <c r="BV10981" s="5" t="s">
        <v>17000</v>
      </c>
      <c r="BW10981" s="5" t="s">
        <v>4732</v>
      </c>
    </row>
    <row r="10982" spans="51:75" x14ac:dyDescent="0.3">
      <c r="AY10982" s="12" t="e">
        <f>VLOOKUP(C10982,#REF!, 2,FALSE)</f>
        <v>#REF!</v>
      </c>
      <c r="BM10982" s="5" t="s">
        <v>16536</v>
      </c>
      <c r="BN10982" s="5" t="s">
        <v>17000</v>
      </c>
      <c r="BO10982" s="5" t="s">
        <v>16537</v>
      </c>
      <c r="BU10982" s="5" t="s">
        <v>16536</v>
      </c>
      <c r="BV10982" s="5" t="s">
        <v>17000</v>
      </c>
      <c r="BW10982" s="5" t="s">
        <v>16537</v>
      </c>
    </row>
    <row r="10983" spans="51:75" x14ac:dyDescent="0.3">
      <c r="AY10983" s="12" t="e">
        <f>VLOOKUP(C10983,#REF!, 2,FALSE)</f>
        <v>#REF!</v>
      </c>
      <c r="BM10983" s="5" t="s">
        <v>16538</v>
      </c>
      <c r="BN10983" s="5" t="s">
        <v>1345</v>
      </c>
      <c r="BO10983" s="5" t="s">
        <v>16539</v>
      </c>
      <c r="BU10983" s="5" t="s">
        <v>16538</v>
      </c>
      <c r="BV10983" s="5" t="s">
        <v>1345</v>
      </c>
      <c r="BW10983" s="5" t="s">
        <v>16539</v>
      </c>
    </row>
    <row r="10984" spans="51:75" x14ac:dyDescent="0.3">
      <c r="AY10984" s="12" t="e">
        <f>VLOOKUP(C10984,#REF!, 2,FALSE)</f>
        <v>#REF!</v>
      </c>
      <c r="BM10984" s="5" t="s">
        <v>16540</v>
      </c>
      <c r="BN10984" s="5" t="s">
        <v>17000</v>
      </c>
      <c r="BO10984" s="5" t="s">
        <v>663</v>
      </c>
      <c r="BU10984" s="5" t="s">
        <v>16540</v>
      </c>
      <c r="BV10984" s="5" t="s">
        <v>17000</v>
      </c>
      <c r="BW10984" s="5" t="s">
        <v>663</v>
      </c>
    </row>
    <row r="10985" spans="51:75" x14ac:dyDescent="0.3">
      <c r="AY10985" s="12" t="e">
        <f>VLOOKUP(C10985,#REF!, 2,FALSE)</f>
        <v>#REF!</v>
      </c>
      <c r="BM10985" s="5" t="s">
        <v>16541</v>
      </c>
      <c r="BN10985" s="5" t="s">
        <v>17000</v>
      </c>
      <c r="BO10985" s="5" t="s">
        <v>12103</v>
      </c>
      <c r="BU10985" s="5" t="s">
        <v>16541</v>
      </c>
      <c r="BV10985" s="5" t="s">
        <v>17000</v>
      </c>
      <c r="BW10985" s="5" t="s">
        <v>12103</v>
      </c>
    </row>
    <row r="10986" spans="51:75" x14ac:dyDescent="0.3">
      <c r="AY10986" s="12" t="e">
        <f>VLOOKUP(C10986,#REF!, 2,FALSE)</f>
        <v>#REF!</v>
      </c>
      <c r="BM10986" s="5" t="s">
        <v>16542</v>
      </c>
      <c r="BN10986" s="5" t="s">
        <v>3210</v>
      </c>
      <c r="BO10986" s="5" t="s">
        <v>2986</v>
      </c>
      <c r="BU10986" s="5" t="s">
        <v>16542</v>
      </c>
      <c r="BV10986" s="5" t="s">
        <v>3210</v>
      </c>
      <c r="BW10986" s="5" t="s">
        <v>2986</v>
      </c>
    </row>
    <row r="10987" spans="51:75" x14ac:dyDescent="0.3">
      <c r="AY10987" s="12" t="e">
        <f>VLOOKUP(C10987,#REF!, 2,FALSE)</f>
        <v>#REF!</v>
      </c>
      <c r="BM10987" s="5" t="s">
        <v>16543</v>
      </c>
      <c r="BN10987" s="5" t="s">
        <v>3007</v>
      </c>
      <c r="BO10987" s="5" t="s">
        <v>16544</v>
      </c>
      <c r="BU10987" s="5" t="s">
        <v>16543</v>
      </c>
      <c r="BV10987" s="5" t="s">
        <v>3007</v>
      </c>
      <c r="BW10987" s="5" t="s">
        <v>16544</v>
      </c>
    </row>
    <row r="10988" spans="51:75" x14ac:dyDescent="0.3">
      <c r="AY10988" s="12" t="e">
        <f>VLOOKUP(C10988,#REF!, 2,FALSE)</f>
        <v>#REF!</v>
      </c>
      <c r="BM10988" s="5" t="s">
        <v>16545</v>
      </c>
      <c r="BN10988" s="5" t="s">
        <v>1345</v>
      </c>
      <c r="BO10988" s="5" t="s">
        <v>5217</v>
      </c>
      <c r="BU10988" s="5" t="s">
        <v>16545</v>
      </c>
      <c r="BV10988" s="5" t="s">
        <v>1345</v>
      </c>
      <c r="BW10988" s="5" t="s">
        <v>5217</v>
      </c>
    </row>
    <row r="10989" spans="51:75" x14ac:dyDescent="0.3">
      <c r="AY10989" s="12" t="e">
        <f>VLOOKUP(C10989,#REF!, 2,FALSE)</f>
        <v>#REF!</v>
      </c>
      <c r="BM10989" s="5" t="s">
        <v>2841</v>
      </c>
      <c r="BN10989" s="5" t="s">
        <v>1345</v>
      </c>
      <c r="BO10989" s="5" t="s">
        <v>16546</v>
      </c>
      <c r="BU10989" s="5" t="s">
        <v>2841</v>
      </c>
      <c r="BV10989" s="5" t="s">
        <v>1345</v>
      </c>
      <c r="BW10989" s="5" t="s">
        <v>16546</v>
      </c>
    </row>
    <row r="10990" spans="51:75" x14ac:dyDescent="0.3">
      <c r="AY10990" s="12" t="e">
        <f>VLOOKUP(C10990,#REF!, 2,FALSE)</f>
        <v>#REF!</v>
      </c>
      <c r="BM10990" s="5" t="s">
        <v>16547</v>
      </c>
      <c r="BN10990" s="5" t="s">
        <v>3092</v>
      </c>
      <c r="BO10990" s="5" t="s">
        <v>16548</v>
      </c>
      <c r="BU10990" s="5" t="s">
        <v>16547</v>
      </c>
      <c r="BV10990" s="5" t="s">
        <v>3092</v>
      </c>
      <c r="BW10990" s="5" t="s">
        <v>16548</v>
      </c>
    </row>
    <row r="10991" spans="51:75" x14ac:dyDescent="0.3">
      <c r="AY10991" s="12" t="e">
        <f>VLOOKUP(C10991,#REF!, 2,FALSE)</f>
        <v>#REF!</v>
      </c>
      <c r="BM10991" s="5" t="s">
        <v>16549</v>
      </c>
      <c r="BN10991" s="5" t="s">
        <v>3261</v>
      </c>
      <c r="BO10991" s="5" t="s">
        <v>6218</v>
      </c>
      <c r="BU10991" s="5" t="s">
        <v>16549</v>
      </c>
      <c r="BV10991" s="5" t="s">
        <v>3261</v>
      </c>
      <c r="BW10991" s="5" t="s">
        <v>6218</v>
      </c>
    </row>
    <row r="10992" spans="51:75" x14ac:dyDescent="0.3">
      <c r="AY10992" s="12" t="e">
        <f>VLOOKUP(C10992,#REF!, 2,FALSE)</f>
        <v>#REF!</v>
      </c>
      <c r="BM10992" s="5" t="s">
        <v>16550</v>
      </c>
      <c r="BN10992" s="5" t="s">
        <v>17000</v>
      </c>
      <c r="BO10992" s="5" t="s">
        <v>16551</v>
      </c>
      <c r="BU10992" s="5" t="s">
        <v>16550</v>
      </c>
      <c r="BV10992" s="5" t="s">
        <v>17000</v>
      </c>
      <c r="BW10992" s="5" t="s">
        <v>16551</v>
      </c>
    </row>
    <row r="10993" spans="51:75" x14ac:dyDescent="0.3">
      <c r="AY10993" s="12" t="e">
        <f>VLOOKUP(C10993,#REF!, 2,FALSE)</f>
        <v>#REF!</v>
      </c>
      <c r="BM10993" s="5" t="s">
        <v>16552</v>
      </c>
      <c r="BN10993" s="5" t="s">
        <v>17000</v>
      </c>
      <c r="BO10993" s="5" t="s">
        <v>9511</v>
      </c>
      <c r="BU10993" s="5" t="s">
        <v>16552</v>
      </c>
      <c r="BV10993" s="5" t="s">
        <v>17000</v>
      </c>
      <c r="BW10993" s="5" t="s">
        <v>9511</v>
      </c>
    </row>
    <row r="10994" spans="51:75" x14ac:dyDescent="0.3">
      <c r="AY10994" s="12" t="e">
        <f>VLOOKUP(C10994,#REF!, 2,FALSE)</f>
        <v>#REF!</v>
      </c>
      <c r="BM10994" s="5" t="s">
        <v>16553</v>
      </c>
      <c r="BN10994" s="5" t="s">
        <v>1142</v>
      </c>
      <c r="BO10994" s="5" t="s">
        <v>2986</v>
      </c>
      <c r="BU10994" s="5" t="s">
        <v>16553</v>
      </c>
      <c r="BV10994" s="5" t="s">
        <v>1142</v>
      </c>
      <c r="BW10994" s="5" t="s">
        <v>2986</v>
      </c>
    </row>
    <row r="10995" spans="51:75" x14ac:dyDescent="0.3">
      <c r="AY10995" s="12" t="e">
        <f>VLOOKUP(C10995,#REF!, 2,FALSE)</f>
        <v>#REF!</v>
      </c>
      <c r="BM10995" s="5" t="s">
        <v>16554</v>
      </c>
      <c r="BN10995" s="5" t="s">
        <v>1345</v>
      </c>
      <c r="BO10995" s="5" t="s">
        <v>13657</v>
      </c>
      <c r="BU10995" s="5" t="s">
        <v>16554</v>
      </c>
      <c r="BV10995" s="5" t="s">
        <v>1345</v>
      </c>
      <c r="BW10995" s="5" t="s">
        <v>13657</v>
      </c>
    </row>
    <row r="10996" spans="51:75" x14ac:dyDescent="0.3">
      <c r="AY10996" s="12" t="e">
        <f>VLOOKUP(C10996,#REF!, 2,FALSE)</f>
        <v>#REF!</v>
      </c>
      <c r="BM10996" s="5" t="s">
        <v>16555</v>
      </c>
      <c r="BN10996" s="5" t="s">
        <v>2986</v>
      </c>
      <c r="BO10996" s="5" t="s">
        <v>9266</v>
      </c>
      <c r="BU10996" s="5" t="s">
        <v>16555</v>
      </c>
      <c r="BV10996" s="5" t="s">
        <v>2986</v>
      </c>
      <c r="BW10996" s="5" t="s">
        <v>9266</v>
      </c>
    </row>
    <row r="10997" spans="51:75" x14ac:dyDescent="0.3">
      <c r="AY10997" s="12" t="e">
        <f>VLOOKUP(C10997,#REF!, 2,FALSE)</f>
        <v>#REF!</v>
      </c>
      <c r="BM10997" s="5" t="s">
        <v>16556</v>
      </c>
      <c r="BN10997" s="5" t="s">
        <v>865</v>
      </c>
      <c r="BO10997" s="5" t="s">
        <v>16557</v>
      </c>
      <c r="BU10997" s="5" t="s">
        <v>16556</v>
      </c>
      <c r="BV10997" s="5" t="s">
        <v>865</v>
      </c>
      <c r="BW10997" s="5" t="s">
        <v>16557</v>
      </c>
    </row>
    <row r="10998" spans="51:75" x14ac:dyDescent="0.3">
      <c r="AY10998" s="12" t="e">
        <f>VLOOKUP(C10998,#REF!, 2,FALSE)</f>
        <v>#REF!</v>
      </c>
      <c r="BM10998" s="5" t="s">
        <v>16558</v>
      </c>
      <c r="BN10998" s="5" t="s">
        <v>2986</v>
      </c>
      <c r="BO10998" s="5" t="s">
        <v>4741</v>
      </c>
      <c r="BU10998" s="5" t="s">
        <v>16558</v>
      </c>
      <c r="BV10998" s="5" t="s">
        <v>2986</v>
      </c>
      <c r="BW10998" s="5" t="s">
        <v>4741</v>
      </c>
    </row>
    <row r="10999" spans="51:75" x14ac:dyDescent="0.3">
      <c r="AY10999" s="12" t="e">
        <f>VLOOKUP(C10999,#REF!, 2,FALSE)</f>
        <v>#REF!</v>
      </c>
      <c r="BM10999" s="5" t="s">
        <v>16559</v>
      </c>
      <c r="BN10999" s="5" t="s">
        <v>2986</v>
      </c>
      <c r="BO10999" s="5" t="s">
        <v>9901</v>
      </c>
      <c r="BU10999" s="5" t="s">
        <v>16559</v>
      </c>
      <c r="BV10999" s="5" t="s">
        <v>2986</v>
      </c>
      <c r="BW10999" s="5" t="s">
        <v>9901</v>
      </c>
    </row>
    <row r="11000" spans="51:75" x14ac:dyDescent="0.3">
      <c r="AY11000" s="12" t="e">
        <f>VLOOKUP(C11000,#REF!, 2,FALSE)</f>
        <v>#REF!</v>
      </c>
      <c r="BM11000" s="5" t="s">
        <v>16560</v>
      </c>
      <c r="BN11000" s="5" t="s">
        <v>2986</v>
      </c>
      <c r="BO11000" s="5" t="s">
        <v>8763</v>
      </c>
      <c r="BU11000" s="5" t="s">
        <v>16560</v>
      </c>
      <c r="BV11000" s="5" t="s">
        <v>2986</v>
      </c>
      <c r="BW11000" s="5" t="s">
        <v>8763</v>
      </c>
    </row>
    <row r="11001" spans="51:75" x14ac:dyDescent="0.3">
      <c r="AY11001" s="12" t="e">
        <f>VLOOKUP(C11001,#REF!, 2,FALSE)</f>
        <v>#REF!</v>
      </c>
      <c r="BM11001" s="5" t="s">
        <v>16561</v>
      </c>
      <c r="BN11001" s="5" t="s">
        <v>2986</v>
      </c>
      <c r="BO11001" s="5" t="s">
        <v>16562</v>
      </c>
      <c r="BU11001" s="5" t="s">
        <v>16561</v>
      </c>
      <c r="BV11001" s="5" t="s">
        <v>2986</v>
      </c>
      <c r="BW11001" s="5" t="s">
        <v>16562</v>
      </c>
    </row>
    <row r="11002" spans="51:75" x14ac:dyDescent="0.3">
      <c r="AY11002" s="12" t="e">
        <f>VLOOKUP(C11002,#REF!, 2,FALSE)</f>
        <v>#REF!</v>
      </c>
      <c r="BM11002" s="5" t="s">
        <v>16563</v>
      </c>
      <c r="BN11002" s="5" t="s">
        <v>2986</v>
      </c>
      <c r="BO11002" s="5" t="s">
        <v>16564</v>
      </c>
      <c r="BU11002" s="5" t="s">
        <v>16563</v>
      </c>
      <c r="BV11002" s="5" t="s">
        <v>2986</v>
      </c>
      <c r="BW11002" s="5" t="s">
        <v>16564</v>
      </c>
    </row>
    <row r="11003" spans="51:75" x14ac:dyDescent="0.3">
      <c r="AY11003" s="12" t="e">
        <f>VLOOKUP(C11003,#REF!, 2,FALSE)</f>
        <v>#REF!</v>
      </c>
      <c r="BM11003" s="5" t="s">
        <v>16565</v>
      </c>
      <c r="BN11003" s="5" t="s">
        <v>2986</v>
      </c>
      <c r="BO11003" s="5" t="s">
        <v>7526</v>
      </c>
      <c r="BU11003" s="5" t="s">
        <v>16565</v>
      </c>
      <c r="BV11003" s="5" t="s">
        <v>2986</v>
      </c>
      <c r="BW11003" s="5" t="s">
        <v>7526</v>
      </c>
    </row>
    <row r="11004" spans="51:75" x14ac:dyDescent="0.3">
      <c r="AY11004" s="12" t="e">
        <f>VLOOKUP(C11004,#REF!, 2,FALSE)</f>
        <v>#REF!</v>
      </c>
      <c r="BM11004" s="5" t="s">
        <v>16566</v>
      </c>
      <c r="BN11004" s="5" t="s">
        <v>2986</v>
      </c>
      <c r="BO11004" s="5" t="s">
        <v>16567</v>
      </c>
      <c r="BU11004" s="5" t="s">
        <v>16566</v>
      </c>
      <c r="BV11004" s="5" t="s">
        <v>2986</v>
      </c>
      <c r="BW11004" s="5" t="s">
        <v>16567</v>
      </c>
    </row>
    <row r="11005" spans="51:75" x14ac:dyDescent="0.3">
      <c r="AY11005" s="12" t="e">
        <f>VLOOKUP(C11005,#REF!, 2,FALSE)</f>
        <v>#REF!</v>
      </c>
      <c r="BM11005" s="5" t="s">
        <v>16568</v>
      </c>
      <c r="BN11005" s="5" t="s">
        <v>774</v>
      </c>
      <c r="BO11005" s="5" t="s">
        <v>10680</v>
      </c>
      <c r="BU11005" s="5" t="s">
        <v>16568</v>
      </c>
      <c r="BV11005" s="5" t="s">
        <v>774</v>
      </c>
      <c r="BW11005" s="5" t="s">
        <v>10680</v>
      </c>
    </row>
    <row r="11006" spans="51:75" x14ac:dyDescent="0.3">
      <c r="AY11006" s="12" t="e">
        <f>VLOOKUP(C11006,#REF!, 2,FALSE)</f>
        <v>#REF!</v>
      </c>
      <c r="BM11006" s="5" t="s">
        <v>16569</v>
      </c>
      <c r="BN11006" s="5" t="s">
        <v>2986</v>
      </c>
      <c r="BO11006" s="5" t="s">
        <v>16110</v>
      </c>
      <c r="BU11006" s="5" t="s">
        <v>16569</v>
      </c>
      <c r="BV11006" s="5" t="s">
        <v>2986</v>
      </c>
      <c r="BW11006" s="5" t="s">
        <v>16110</v>
      </c>
    </row>
    <row r="11007" spans="51:75" x14ac:dyDescent="0.3">
      <c r="AY11007" s="12" t="e">
        <f>VLOOKUP(C11007,#REF!, 2,FALSE)</f>
        <v>#REF!</v>
      </c>
      <c r="BM11007" s="5" t="s">
        <v>2842</v>
      </c>
      <c r="BN11007" s="5" t="s">
        <v>2986</v>
      </c>
      <c r="BO11007" s="5" t="s">
        <v>8895</v>
      </c>
      <c r="BU11007" s="5" t="s">
        <v>2842</v>
      </c>
      <c r="BV11007" s="5" t="s">
        <v>2986</v>
      </c>
      <c r="BW11007" s="5" t="s">
        <v>8895</v>
      </c>
    </row>
    <row r="11008" spans="51:75" x14ac:dyDescent="0.3">
      <c r="AY11008" s="12" t="e">
        <f>VLOOKUP(C11008,#REF!, 2,FALSE)</f>
        <v>#REF!</v>
      </c>
      <c r="BM11008" s="5" t="s">
        <v>16570</v>
      </c>
      <c r="BN11008" s="5" t="s">
        <v>2986</v>
      </c>
      <c r="BO11008" s="5" t="s">
        <v>16571</v>
      </c>
      <c r="BU11008" s="5" t="s">
        <v>16570</v>
      </c>
      <c r="BV11008" s="5" t="s">
        <v>2986</v>
      </c>
      <c r="BW11008" s="5" t="s">
        <v>16571</v>
      </c>
    </row>
    <row r="11009" spans="51:75" x14ac:dyDescent="0.3">
      <c r="AY11009" s="12" t="e">
        <f>VLOOKUP(C11009,#REF!, 2,FALSE)</f>
        <v>#REF!</v>
      </c>
      <c r="BM11009" s="5" t="s">
        <v>505</v>
      </c>
      <c r="BN11009" s="5" t="s">
        <v>1345</v>
      </c>
      <c r="BO11009" s="5" t="s">
        <v>16572</v>
      </c>
      <c r="BU11009" s="5" t="s">
        <v>505</v>
      </c>
      <c r="BV11009" s="5" t="s">
        <v>1345</v>
      </c>
      <c r="BW11009" s="5" t="s">
        <v>16572</v>
      </c>
    </row>
    <row r="11010" spans="51:75" x14ac:dyDescent="0.3">
      <c r="AY11010" s="12" t="e">
        <f>VLOOKUP(C11010,#REF!, 2,FALSE)</f>
        <v>#REF!</v>
      </c>
      <c r="BM11010" s="5" t="s">
        <v>16573</v>
      </c>
      <c r="BN11010" s="5" t="s">
        <v>1345</v>
      </c>
      <c r="BO11010" s="5" t="s">
        <v>2243</v>
      </c>
      <c r="BU11010" s="5" t="s">
        <v>16573</v>
      </c>
      <c r="BV11010" s="5" t="s">
        <v>1345</v>
      </c>
      <c r="BW11010" s="5" t="s">
        <v>2243</v>
      </c>
    </row>
    <row r="11011" spans="51:75" x14ac:dyDescent="0.3">
      <c r="AY11011" s="12" t="e">
        <f>VLOOKUP(C11011,#REF!, 2,FALSE)</f>
        <v>#REF!</v>
      </c>
      <c r="BM11011" s="5" t="s">
        <v>500</v>
      </c>
      <c r="BN11011" s="5" t="s">
        <v>3050</v>
      </c>
      <c r="BO11011" s="5" t="s">
        <v>16574</v>
      </c>
      <c r="BU11011" s="5" t="s">
        <v>500</v>
      </c>
      <c r="BV11011" s="5" t="s">
        <v>3050</v>
      </c>
      <c r="BW11011" s="5" t="s">
        <v>16574</v>
      </c>
    </row>
    <row r="11012" spans="51:75" x14ac:dyDescent="0.3">
      <c r="AY11012" s="12" t="e">
        <f>VLOOKUP(C11012,#REF!, 2,FALSE)</f>
        <v>#REF!</v>
      </c>
      <c r="BM11012" s="5" t="s">
        <v>16575</v>
      </c>
      <c r="BN11012" s="5" t="s">
        <v>17000</v>
      </c>
      <c r="BO11012" s="5" t="s">
        <v>2986</v>
      </c>
      <c r="BU11012" s="5" t="s">
        <v>16575</v>
      </c>
      <c r="BV11012" s="5" t="s">
        <v>17000</v>
      </c>
      <c r="BW11012" s="5" t="s">
        <v>2986</v>
      </c>
    </row>
    <row r="11013" spans="51:75" x14ac:dyDescent="0.3">
      <c r="AY11013" s="12" t="e">
        <f>VLOOKUP(C11013,#REF!, 2,FALSE)</f>
        <v>#REF!</v>
      </c>
      <c r="BM11013" s="5" t="s">
        <v>16576</v>
      </c>
      <c r="BN11013" s="5" t="s">
        <v>3050</v>
      </c>
      <c r="BO11013" s="5" t="s">
        <v>7155</v>
      </c>
      <c r="BU11013" s="5" t="s">
        <v>16576</v>
      </c>
      <c r="BV11013" s="5" t="s">
        <v>3050</v>
      </c>
      <c r="BW11013" s="5" t="s">
        <v>7155</v>
      </c>
    </row>
    <row r="11014" spans="51:75" x14ac:dyDescent="0.3">
      <c r="AY11014" s="12" t="e">
        <f>VLOOKUP(C11014,#REF!, 2,FALSE)</f>
        <v>#REF!</v>
      </c>
      <c r="BM11014" s="5" t="s">
        <v>16577</v>
      </c>
      <c r="BN11014" s="5" t="s">
        <v>3050</v>
      </c>
      <c r="BO11014" s="5" t="s">
        <v>8839</v>
      </c>
      <c r="BU11014" s="5" t="s">
        <v>16577</v>
      </c>
      <c r="BV11014" s="5" t="s">
        <v>3050</v>
      </c>
      <c r="BW11014" s="5" t="s">
        <v>8839</v>
      </c>
    </row>
    <row r="11015" spans="51:75" x14ac:dyDescent="0.3">
      <c r="AY11015" s="12" t="e">
        <f>VLOOKUP(C11015,#REF!, 2,FALSE)</f>
        <v>#REF!</v>
      </c>
      <c r="BM11015" s="5" t="s">
        <v>16578</v>
      </c>
      <c r="BN11015" s="5" t="s">
        <v>3050</v>
      </c>
      <c r="BO11015" s="5" t="s">
        <v>9685</v>
      </c>
      <c r="BU11015" s="5" t="s">
        <v>16578</v>
      </c>
      <c r="BV11015" s="5" t="s">
        <v>3050</v>
      </c>
      <c r="BW11015" s="5" t="s">
        <v>9685</v>
      </c>
    </row>
    <row r="11016" spans="51:75" x14ac:dyDescent="0.3">
      <c r="AY11016" s="12" t="e">
        <f>VLOOKUP(C11016,#REF!, 2,FALSE)</f>
        <v>#REF!</v>
      </c>
      <c r="BM11016" s="5" t="s">
        <v>16579</v>
      </c>
      <c r="BN11016" s="5" t="s">
        <v>1345</v>
      </c>
      <c r="BO11016" s="5" t="s">
        <v>4760</v>
      </c>
      <c r="BU11016" s="5" t="s">
        <v>16579</v>
      </c>
      <c r="BV11016" s="5" t="s">
        <v>1345</v>
      </c>
      <c r="BW11016" s="5" t="s">
        <v>4760</v>
      </c>
    </row>
    <row r="11017" spans="51:75" x14ac:dyDescent="0.3">
      <c r="AY11017" s="12" t="e">
        <f>VLOOKUP(C11017,#REF!, 2,FALSE)</f>
        <v>#REF!</v>
      </c>
      <c r="BM11017" s="5" t="s">
        <v>16580</v>
      </c>
      <c r="BN11017" s="5" t="s">
        <v>3050</v>
      </c>
      <c r="BO11017" s="5" t="s">
        <v>5367</v>
      </c>
      <c r="BU11017" s="5" t="s">
        <v>16580</v>
      </c>
      <c r="BV11017" s="5" t="s">
        <v>3050</v>
      </c>
      <c r="BW11017" s="5" t="s">
        <v>5367</v>
      </c>
    </row>
    <row r="11018" spans="51:75" x14ac:dyDescent="0.3">
      <c r="AY11018" s="12" t="e">
        <f>VLOOKUP(C11018,#REF!, 2,FALSE)</f>
        <v>#REF!</v>
      </c>
      <c r="BM11018" s="5" t="s">
        <v>16581</v>
      </c>
      <c r="BN11018" s="5" t="s">
        <v>3050</v>
      </c>
      <c r="BO11018" s="5" t="s">
        <v>962</v>
      </c>
      <c r="BU11018" s="5" t="s">
        <v>16581</v>
      </c>
      <c r="BV11018" s="5" t="s">
        <v>3050</v>
      </c>
      <c r="BW11018" s="5" t="s">
        <v>962</v>
      </c>
    </row>
    <row r="11019" spans="51:75" x14ac:dyDescent="0.3">
      <c r="AY11019" s="12" t="e">
        <f>VLOOKUP(C11019,#REF!, 2,FALSE)</f>
        <v>#REF!</v>
      </c>
      <c r="BM11019" s="5" t="s">
        <v>507</v>
      </c>
      <c r="BN11019" s="5" t="s">
        <v>17000</v>
      </c>
      <c r="BO11019" s="5" t="s">
        <v>8571</v>
      </c>
      <c r="BU11019" s="5" t="s">
        <v>507</v>
      </c>
      <c r="BV11019" s="5" t="s">
        <v>17000</v>
      </c>
      <c r="BW11019" s="5" t="s">
        <v>8571</v>
      </c>
    </row>
    <row r="11020" spans="51:75" x14ac:dyDescent="0.3">
      <c r="AY11020" s="12" t="e">
        <f>VLOOKUP(C11020,#REF!, 2,FALSE)</f>
        <v>#REF!</v>
      </c>
      <c r="BM11020" s="5" t="s">
        <v>16582</v>
      </c>
      <c r="BN11020" s="5" t="s">
        <v>17000</v>
      </c>
      <c r="BO11020" s="5" t="s">
        <v>2399</v>
      </c>
      <c r="BU11020" s="5" t="s">
        <v>16582</v>
      </c>
      <c r="BV11020" s="5" t="s">
        <v>17000</v>
      </c>
      <c r="BW11020" s="5" t="s">
        <v>2399</v>
      </c>
    </row>
    <row r="11021" spans="51:75" x14ac:dyDescent="0.3">
      <c r="AY11021" s="12" t="e">
        <f>VLOOKUP(C11021,#REF!, 2,FALSE)</f>
        <v>#REF!</v>
      </c>
      <c r="BM11021" s="5" t="s">
        <v>2843</v>
      </c>
      <c r="BN11021" s="5" t="s">
        <v>670</v>
      </c>
      <c r="BO11021" s="5" t="s">
        <v>1088</v>
      </c>
      <c r="BU11021" s="5" t="s">
        <v>2843</v>
      </c>
      <c r="BV11021" s="5" t="s">
        <v>670</v>
      </c>
      <c r="BW11021" s="5" t="s">
        <v>1088</v>
      </c>
    </row>
    <row r="11022" spans="51:75" x14ac:dyDescent="0.3">
      <c r="AY11022" s="12" t="e">
        <f>VLOOKUP(C11022,#REF!, 2,FALSE)</f>
        <v>#REF!</v>
      </c>
      <c r="BM11022" s="5" t="s">
        <v>16583</v>
      </c>
      <c r="BN11022" s="5" t="s">
        <v>3033</v>
      </c>
      <c r="BO11022" s="5" t="s">
        <v>942</v>
      </c>
      <c r="BU11022" s="5" t="s">
        <v>16583</v>
      </c>
      <c r="BV11022" s="5" t="s">
        <v>3033</v>
      </c>
      <c r="BW11022" s="5" t="s">
        <v>942</v>
      </c>
    </row>
    <row r="11023" spans="51:75" x14ac:dyDescent="0.3">
      <c r="AY11023" s="12" t="e">
        <f>VLOOKUP(C11023,#REF!, 2,FALSE)</f>
        <v>#REF!</v>
      </c>
      <c r="BM11023" s="5" t="s">
        <v>2844</v>
      </c>
      <c r="BN11023" s="5" t="s">
        <v>1142</v>
      </c>
      <c r="BO11023" s="5" t="s">
        <v>16584</v>
      </c>
      <c r="BU11023" s="5" t="s">
        <v>2844</v>
      </c>
      <c r="BV11023" s="5" t="s">
        <v>1142</v>
      </c>
      <c r="BW11023" s="5" t="s">
        <v>16584</v>
      </c>
    </row>
    <row r="11024" spans="51:75" x14ac:dyDescent="0.3">
      <c r="AY11024" s="12" t="e">
        <f>VLOOKUP(C11024,#REF!, 2,FALSE)</f>
        <v>#REF!</v>
      </c>
      <c r="BM11024" s="5" t="s">
        <v>16585</v>
      </c>
      <c r="BN11024" s="5" t="s">
        <v>3010</v>
      </c>
      <c r="BO11024" s="5" t="s">
        <v>2986</v>
      </c>
      <c r="BU11024" s="5" t="s">
        <v>16585</v>
      </c>
      <c r="BV11024" s="5" t="s">
        <v>3010</v>
      </c>
      <c r="BW11024" s="5" t="s">
        <v>2986</v>
      </c>
    </row>
    <row r="11025" spans="51:75" x14ac:dyDescent="0.3">
      <c r="AY11025" s="12" t="e">
        <f>VLOOKUP(C11025,#REF!, 2,FALSE)</f>
        <v>#REF!</v>
      </c>
      <c r="BM11025" s="5" t="s">
        <v>16586</v>
      </c>
      <c r="BN11025" s="5" t="s">
        <v>3010</v>
      </c>
      <c r="BO11025" s="5" t="s">
        <v>2986</v>
      </c>
      <c r="BU11025" s="5" t="s">
        <v>16586</v>
      </c>
      <c r="BV11025" s="5" t="s">
        <v>3010</v>
      </c>
      <c r="BW11025" s="5" t="s">
        <v>2986</v>
      </c>
    </row>
    <row r="11026" spans="51:75" x14ac:dyDescent="0.3">
      <c r="AY11026" s="12" t="e">
        <f>VLOOKUP(C11026,#REF!, 2,FALSE)</f>
        <v>#REF!</v>
      </c>
      <c r="BM11026" s="5" t="s">
        <v>16587</v>
      </c>
      <c r="BN11026" s="5" t="s">
        <v>3050</v>
      </c>
      <c r="BO11026" s="5" t="s">
        <v>8493</v>
      </c>
      <c r="BU11026" s="5" t="s">
        <v>16587</v>
      </c>
      <c r="BV11026" s="5" t="s">
        <v>3050</v>
      </c>
      <c r="BW11026" s="5" t="s">
        <v>8493</v>
      </c>
    </row>
    <row r="11027" spans="51:75" x14ac:dyDescent="0.3">
      <c r="AY11027" s="12" t="e">
        <f>VLOOKUP(C11027,#REF!, 2,FALSE)</f>
        <v>#REF!</v>
      </c>
      <c r="BM11027" s="5" t="s">
        <v>16588</v>
      </c>
      <c r="BN11027" s="5" t="s">
        <v>1345</v>
      </c>
      <c r="BO11027" s="5" t="s">
        <v>2986</v>
      </c>
      <c r="BU11027" s="5" t="s">
        <v>16588</v>
      </c>
      <c r="BV11027" s="5" t="s">
        <v>1345</v>
      </c>
      <c r="BW11027" s="5" t="s">
        <v>2986</v>
      </c>
    </row>
    <row r="11028" spans="51:75" x14ac:dyDescent="0.3">
      <c r="AY11028" s="12" t="e">
        <f>VLOOKUP(C11028,#REF!, 2,FALSE)</f>
        <v>#REF!</v>
      </c>
      <c r="BM11028" s="5" t="s">
        <v>16589</v>
      </c>
      <c r="BN11028" s="5" t="s">
        <v>1345</v>
      </c>
      <c r="BO11028" s="5" t="s">
        <v>13053</v>
      </c>
      <c r="BU11028" s="5" t="s">
        <v>16589</v>
      </c>
      <c r="BV11028" s="5" t="s">
        <v>1345</v>
      </c>
      <c r="BW11028" s="5" t="s">
        <v>13053</v>
      </c>
    </row>
    <row r="11029" spans="51:75" x14ac:dyDescent="0.3">
      <c r="AY11029" s="12" t="e">
        <f>VLOOKUP(C11029,#REF!, 2,FALSE)</f>
        <v>#REF!</v>
      </c>
      <c r="BM11029" s="5" t="s">
        <v>16590</v>
      </c>
      <c r="BN11029" s="5" t="s">
        <v>3210</v>
      </c>
      <c r="BO11029" s="5" t="s">
        <v>8176</v>
      </c>
      <c r="BU11029" s="5" t="s">
        <v>16590</v>
      </c>
      <c r="BV11029" s="5" t="s">
        <v>3210</v>
      </c>
      <c r="BW11029" s="5" t="s">
        <v>8176</v>
      </c>
    </row>
    <row r="11030" spans="51:75" x14ac:dyDescent="0.3">
      <c r="AY11030" s="12" t="e">
        <f>VLOOKUP(C11030,#REF!, 2,FALSE)</f>
        <v>#REF!</v>
      </c>
      <c r="BM11030" s="5" t="s">
        <v>2845</v>
      </c>
      <c r="BN11030" s="5" t="s">
        <v>3050</v>
      </c>
      <c r="BO11030" s="5" t="s">
        <v>2986</v>
      </c>
      <c r="BU11030" s="5" t="s">
        <v>2845</v>
      </c>
      <c r="BV11030" s="5" t="s">
        <v>3050</v>
      </c>
      <c r="BW11030" s="5" t="s">
        <v>2986</v>
      </c>
    </row>
    <row r="11031" spans="51:75" x14ac:dyDescent="0.3">
      <c r="AY11031" s="12" t="e">
        <f>VLOOKUP(C11031,#REF!, 2,FALSE)</f>
        <v>#REF!</v>
      </c>
      <c r="BM11031" s="5" t="s">
        <v>16591</v>
      </c>
      <c r="BN11031" s="5" t="s">
        <v>1272</v>
      </c>
      <c r="BO11031" s="5" t="s">
        <v>2986</v>
      </c>
      <c r="BU11031" s="5" t="s">
        <v>16591</v>
      </c>
      <c r="BV11031" s="5" t="s">
        <v>1272</v>
      </c>
      <c r="BW11031" s="5" t="s">
        <v>2986</v>
      </c>
    </row>
    <row r="11032" spans="51:75" x14ac:dyDescent="0.3">
      <c r="AY11032" s="12" t="e">
        <f>VLOOKUP(C11032,#REF!, 2,FALSE)</f>
        <v>#REF!</v>
      </c>
      <c r="BM11032" s="5" t="s">
        <v>16592</v>
      </c>
      <c r="BN11032" s="5" t="s">
        <v>3050</v>
      </c>
      <c r="BO11032" s="5" t="s">
        <v>2986</v>
      </c>
      <c r="BU11032" s="5" t="s">
        <v>16592</v>
      </c>
      <c r="BV11032" s="5" t="s">
        <v>3050</v>
      </c>
      <c r="BW11032" s="5" t="s">
        <v>2986</v>
      </c>
    </row>
    <row r="11033" spans="51:75" x14ac:dyDescent="0.3">
      <c r="AY11033" s="12" t="e">
        <f>VLOOKUP(C11033,#REF!, 2,FALSE)</f>
        <v>#REF!</v>
      </c>
      <c r="BM11033" s="5" t="s">
        <v>2846</v>
      </c>
      <c r="BN11033" s="5" t="s">
        <v>2982</v>
      </c>
      <c r="BO11033" s="5" t="s">
        <v>2986</v>
      </c>
      <c r="BU11033" s="5" t="s">
        <v>2846</v>
      </c>
      <c r="BV11033" s="5" t="s">
        <v>2982</v>
      </c>
      <c r="BW11033" s="5" t="s">
        <v>2986</v>
      </c>
    </row>
    <row r="11034" spans="51:75" x14ac:dyDescent="0.3">
      <c r="AY11034" s="12" t="e">
        <f>VLOOKUP(C11034,#REF!, 2,FALSE)</f>
        <v>#REF!</v>
      </c>
      <c r="BM11034" s="5" t="s">
        <v>16593</v>
      </c>
      <c r="BN11034" s="5" t="s">
        <v>2982</v>
      </c>
      <c r="BO11034" s="5" t="s">
        <v>2986</v>
      </c>
      <c r="BU11034" s="5" t="s">
        <v>16593</v>
      </c>
      <c r="BV11034" s="5" t="s">
        <v>2982</v>
      </c>
      <c r="BW11034" s="5" t="s">
        <v>2986</v>
      </c>
    </row>
    <row r="11035" spans="51:75" x14ac:dyDescent="0.3">
      <c r="AY11035" s="12" t="e">
        <f>VLOOKUP(C11035,#REF!, 2,FALSE)</f>
        <v>#REF!</v>
      </c>
      <c r="BM11035" s="5" t="s">
        <v>16594</v>
      </c>
      <c r="BN11035" s="5" t="s">
        <v>1345</v>
      </c>
      <c r="BO11035" s="5" t="s">
        <v>2986</v>
      </c>
      <c r="BU11035" s="5" t="s">
        <v>16594</v>
      </c>
      <c r="BV11035" s="5" t="s">
        <v>1345</v>
      </c>
      <c r="BW11035" s="5" t="s">
        <v>2986</v>
      </c>
    </row>
    <row r="11036" spans="51:75" x14ac:dyDescent="0.3">
      <c r="AY11036" s="12" t="e">
        <f>VLOOKUP(C11036,#REF!, 2,FALSE)</f>
        <v>#REF!</v>
      </c>
      <c r="BM11036" s="5" t="s">
        <v>2847</v>
      </c>
      <c r="BN11036" s="5" t="s">
        <v>697</v>
      </c>
      <c r="BO11036" s="5" t="s">
        <v>1287</v>
      </c>
      <c r="BU11036" s="5" t="s">
        <v>2847</v>
      </c>
      <c r="BV11036" s="5" t="s">
        <v>697</v>
      </c>
      <c r="BW11036" s="5" t="s">
        <v>1287</v>
      </c>
    </row>
    <row r="11037" spans="51:75" x14ac:dyDescent="0.3">
      <c r="AY11037" s="12" t="e">
        <f>VLOOKUP(C11037,#REF!, 2,FALSE)</f>
        <v>#REF!</v>
      </c>
      <c r="BM11037" s="5" t="s">
        <v>2848</v>
      </c>
      <c r="BN11037" s="5" t="s">
        <v>2982</v>
      </c>
      <c r="BO11037" s="5" t="s">
        <v>7643</v>
      </c>
      <c r="BU11037" s="5" t="s">
        <v>2848</v>
      </c>
      <c r="BV11037" s="5" t="s">
        <v>2982</v>
      </c>
      <c r="BW11037" s="5" t="s">
        <v>7643</v>
      </c>
    </row>
    <row r="11038" spans="51:75" x14ac:dyDescent="0.3">
      <c r="AY11038" s="12" t="e">
        <f>VLOOKUP(C11038,#REF!, 2,FALSE)</f>
        <v>#REF!</v>
      </c>
      <c r="BM11038" s="5" t="s">
        <v>16595</v>
      </c>
      <c r="BN11038" s="5" t="s">
        <v>2986</v>
      </c>
      <c r="BO11038" s="5" t="s">
        <v>2986</v>
      </c>
      <c r="BU11038" s="5" t="s">
        <v>16595</v>
      </c>
      <c r="BV11038" s="5" t="s">
        <v>2986</v>
      </c>
      <c r="BW11038" s="5" t="s">
        <v>2986</v>
      </c>
    </row>
    <row r="11039" spans="51:75" x14ac:dyDescent="0.3">
      <c r="AY11039" s="12" t="e">
        <f>VLOOKUP(C11039,#REF!, 2,FALSE)</f>
        <v>#REF!</v>
      </c>
      <c r="BM11039" s="5" t="s">
        <v>16596</v>
      </c>
      <c r="BN11039" s="5" t="s">
        <v>1272</v>
      </c>
      <c r="BO11039" s="5" t="s">
        <v>2986</v>
      </c>
      <c r="BU11039" s="5" t="s">
        <v>16596</v>
      </c>
      <c r="BV11039" s="5" t="s">
        <v>1272</v>
      </c>
      <c r="BW11039" s="5" t="s">
        <v>2986</v>
      </c>
    </row>
    <row r="11040" spans="51:75" x14ac:dyDescent="0.3">
      <c r="AY11040" s="12" t="e">
        <f>VLOOKUP(C11040,#REF!, 2,FALSE)</f>
        <v>#REF!</v>
      </c>
      <c r="BM11040" s="5" t="s">
        <v>16597</v>
      </c>
      <c r="BN11040" s="5" t="s">
        <v>3261</v>
      </c>
      <c r="BO11040" s="5" t="s">
        <v>8754</v>
      </c>
      <c r="BU11040" s="5" t="s">
        <v>16597</v>
      </c>
      <c r="BV11040" s="5" t="s">
        <v>3261</v>
      </c>
      <c r="BW11040" s="5" t="s">
        <v>8754</v>
      </c>
    </row>
    <row r="11041" spans="51:75" x14ac:dyDescent="0.3">
      <c r="AY11041" s="12" t="e">
        <f>VLOOKUP(C11041,#REF!, 2,FALSE)</f>
        <v>#REF!</v>
      </c>
      <c r="BM11041" s="5" t="s">
        <v>2849</v>
      </c>
      <c r="BN11041" s="5" t="s">
        <v>1345</v>
      </c>
      <c r="BO11041" s="5" t="s">
        <v>2986</v>
      </c>
      <c r="BU11041" s="5" t="s">
        <v>2849</v>
      </c>
      <c r="BV11041" s="5" t="s">
        <v>1345</v>
      </c>
      <c r="BW11041" s="5" t="s">
        <v>2986</v>
      </c>
    </row>
    <row r="11042" spans="51:75" x14ac:dyDescent="0.3">
      <c r="AY11042" s="12" t="e">
        <f>VLOOKUP(C11042,#REF!, 2,FALSE)</f>
        <v>#REF!</v>
      </c>
      <c r="BM11042" s="5" t="s">
        <v>16598</v>
      </c>
      <c r="BN11042" s="5" t="s">
        <v>3261</v>
      </c>
      <c r="BO11042" s="5" t="s">
        <v>16599</v>
      </c>
      <c r="BU11042" s="5" t="s">
        <v>16598</v>
      </c>
      <c r="BV11042" s="5" t="s">
        <v>3261</v>
      </c>
      <c r="BW11042" s="5" t="s">
        <v>16599</v>
      </c>
    </row>
    <row r="11043" spans="51:75" x14ac:dyDescent="0.3">
      <c r="AY11043" s="12" t="e">
        <f>VLOOKUP(C11043,#REF!, 2,FALSE)</f>
        <v>#REF!</v>
      </c>
      <c r="BM11043" s="5" t="s">
        <v>16600</v>
      </c>
      <c r="BN11043" s="5" t="s">
        <v>1142</v>
      </c>
      <c r="BO11043" s="5" t="s">
        <v>16601</v>
      </c>
      <c r="BU11043" s="5" t="s">
        <v>16600</v>
      </c>
      <c r="BV11043" s="5" t="s">
        <v>1142</v>
      </c>
      <c r="BW11043" s="5" t="s">
        <v>16601</v>
      </c>
    </row>
    <row r="11044" spans="51:75" x14ac:dyDescent="0.3">
      <c r="AY11044" s="12" t="e">
        <f>VLOOKUP(C11044,#REF!, 2,FALSE)</f>
        <v>#REF!</v>
      </c>
      <c r="BM11044" s="5" t="s">
        <v>2850</v>
      </c>
      <c r="BN11044" s="5" t="s">
        <v>2982</v>
      </c>
      <c r="BO11044" s="5" t="s">
        <v>2986</v>
      </c>
      <c r="BU11044" s="5" t="s">
        <v>2850</v>
      </c>
      <c r="BV11044" s="5" t="s">
        <v>2982</v>
      </c>
      <c r="BW11044" s="5" t="s">
        <v>2986</v>
      </c>
    </row>
    <row r="11045" spans="51:75" x14ac:dyDescent="0.3">
      <c r="AY11045" s="12" t="e">
        <f>VLOOKUP(C11045,#REF!, 2,FALSE)</f>
        <v>#REF!</v>
      </c>
      <c r="BM11045" s="5" t="s">
        <v>16602</v>
      </c>
      <c r="BN11045" s="5" t="s">
        <v>1142</v>
      </c>
      <c r="BO11045" s="5" t="s">
        <v>2986</v>
      </c>
      <c r="BU11045" s="5" t="s">
        <v>16602</v>
      </c>
      <c r="BV11045" s="5" t="s">
        <v>1142</v>
      </c>
      <c r="BW11045" s="5" t="s">
        <v>2986</v>
      </c>
    </row>
    <row r="11046" spans="51:75" x14ac:dyDescent="0.3">
      <c r="AY11046" s="12" t="e">
        <f>VLOOKUP(C11046,#REF!, 2,FALSE)</f>
        <v>#REF!</v>
      </c>
      <c r="BM11046" s="5" t="s">
        <v>16603</v>
      </c>
      <c r="BN11046" s="5" t="s">
        <v>1345</v>
      </c>
      <c r="BO11046" s="5" t="s">
        <v>2986</v>
      </c>
      <c r="BU11046" s="5" t="s">
        <v>16603</v>
      </c>
      <c r="BV11046" s="5" t="s">
        <v>1345</v>
      </c>
      <c r="BW11046" s="5" t="s">
        <v>2986</v>
      </c>
    </row>
    <row r="11047" spans="51:75" x14ac:dyDescent="0.3">
      <c r="AY11047" s="12" t="e">
        <f>VLOOKUP(C11047,#REF!, 2,FALSE)</f>
        <v>#REF!</v>
      </c>
      <c r="BM11047" s="5" t="s">
        <v>16604</v>
      </c>
      <c r="BN11047" s="5" t="s">
        <v>3007</v>
      </c>
      <c r="BO11047" s="5" t="s">
        <v>16605</v>
      </c>
      <c r="BU11047" s="5" t="s">
        <v>16604</v>
      </c>
      <c r="BV11047" s="5" t="s">
        <v>3007</v>
      </c>
      <c r="BW11047" s="5" t="s">
        <v>16605</v>
      </c>
    </row>
    <row r="11048" spans="51:75" x14ac:dyDescent="0.3">
      <c r="AY11048" s="12" t="e">
        <f>VLOOKUP(C11048,#REF!, 2,FALSE)</f>
        <v>#REF!</v>
      </c>
      <c r="BM11048" s="5" t="s">
        <v>16606</v>
      </c>
      <c r="BN11048" s="5" t="s">
        <v>1345</v>
      </c>
      <c r="BO11048" s="5" t="s">
        <v>2986</v>
      </c>
      <c r="BU11048" s="5" t="s">
        <v>16606</v>
      </c>
      <c r="BV11048" s="5" t="s">
        <v>1345</v>
      </c>
      <c r="BW11048" s="5" t="s">
        <v>2986</v>
      </c>
    </row>
    <row r="11049" spans="51:75" x14ac:dyDescent="0.3">
      <c r="AY11049" s="12" t="e">
        <f>VLOOKUP(C11049,#REF!, 2,FALSE)</f>
        <v>#REF!</v>
      </c>
      <c r="BM11049" s="5" t="s">
        <v>16607</v>
      </c>
      <c r="BN11049" s="5" t="s">
        <v>3010</v>
      </c>
      <c r="BO11049" s="5" t="s">
        <v>2359</v>
      </c>
      <c r="BU11049" s="5" t="s">
        <v>16607</v>
      </c>
      <c r="BV11049" s="5" t="s">
        <v>3010</v>
      </c>
      <c r="BW11049" s="5" t="s">
        <v>2359</v>
      </c>
    </row>
    <row r="11050" spans="51:75" x14ac:dyDescent="0.3">
      <c r="AY11050" s="12" t="e">
        <f>VLOOKUP(C11050,#REF!, 2,FALSE)</f>
        <v>#REF!</v>
      </c>
      <c r="BM11050" s="5" t="s">
        <v>16608</v>
      </c>
      <c r="BN11050" s="5" t="s">
        <v>3010</v>
      </c>
      <c r="BO11050" s="5" t="s">
        <v>2986</v>
      </c>
      <c r="BU11050" s="5" t="s">
        <v>16608</v>
      </c>
      <c r="BV11050" s="5" t="s">
        <v>3010</v>
      </c>
      <c r="BW11050" s="5" t="s">
        <v>2986</v>
      </c>
    </row>
    <row r="11051" spans="51:75" x14ac:dyDescent="0.3">
      <c r="AY11051" s="12" t="e">
        <f>VLOOKUP(C11051,#REF!, 2,FALSE)</f>
        <v>#REF!</v>
      </c>
      <c r="BM11051" s="5" t="s">
        <v>16609</v>
      </c>
      <c r="BN11051" s="5" t="s">
        <v>1142</v>
      </c>
      <c r="BO11051" s="5" t="s">
        <v>2986</v>
      </c>
      <c r="BU11051" s="5" t="s">
        <v>16609</v>
      </c>
      <c r="BV11051" s="5" t="s">
        <v>1142</v>
      </c>
      <c r="BW11051" s="5" t="s">
        <v>2986</v>
      </c>
    </row>
    <row r="11052" spans="51:75" x14ac:dyDescent="0.3">
      <c r="AY11052" s="12" t="e">
        <f>VLOOKUP(C11052,#REF!, 2,FALSE)</f>
        <v>#REF!</v>
      </c>
      <c r="BM11052" s="5" t="s">
        <v>16610</v>
      </c>
      <c r="BN11052" s="5" t="s">
        <v>3010</v>
      </c>
      <c r="BO11052" s="5" t="s">
        <v>16611</v>
      </c>
      <c r="BU11052" s="5" t="s">
        <v>16610</v>
      </c>
      <c r="BV11052" s="5" t="s">
        <v>3010</v>
      </c>
      <c r="BW11052" s="5" t="s">
        <v>16611</v>
      </c>
    </row>
    <row r="11053" spans="51:75" x14ac:dyDescent="0.3">
      <c r="AY11053" s="12" t="e">
        <f>VLOOKUP(C11053,#REF!, 2,FALSE)</f>
        <v>#REF!</v>
      </c>
      <c r="BM11053" s="5" t="s">
        <v>16612</v>
      </c>
      <c r="BN11053" s="5" t="s">
        <v>3010</v>
      </c>
      <c r="BO11053" s="5" t="s">
        <v>4166</v>
      </c>
      <c r="BU11053" s="5" t="s">
        <v>16612</v>
      </c>
      <c r="BV11053" s="5" t="s">
        <v>3010</v>
      </c>
      <c r="BW11053" s="5" t="s">
        <v>4166</v>
      </c>
    </row>
    <row r="11054" spans="51:75" x14ac:dyDescent="0.3">
      <c r="AY11054" s="12" t="e">
        <f>VLOOKUP(C11054,#REF!, 2,FALSE)</f>
        <v>#REF!</v>
      </c>
      <c r="BM11054" s="5" t="s">
        <v>16613</v>
      </c>
      <c r="BN11054" s="5" t="s">
        <v>3007</v>
      </c>
      <c r="BO11054" s="5" t="s">
        <v>11183</v>
      </c>
      <c r="BU11054" s="5" t="s">
        <v>16613</v>
      </c>
      <c r="BV11054" s="5" t="s">
        <v>3007</v>
      </c>
      <c r="BW11054" s="5" t="s">
        <v>11183</v>
      </c>
    </row>
    <row r="11055" spans="51:75" x14ac:dyDescent="0.3">
      <c r="AY11055" s="12" t="e">
        <f>VLOOKUP(C11055,#REF!, 2,FALSE)</f>
        <v>#REF!</v>
      </c>
      <c r="BM11055" s="5" t="s">
        <v>307</v>
      </c>
      <c r="BN11055" s="5" t="s">
        <v>1272</v>
      </c>
      <c r="BO11055" s="5" t="s">
        <v>2986</v>
      </c>
      <c r="BU11055" s="5" t="s">
        <v>307</v>
      </c>
      <c r="BV11055" s="5" t="s">
        <v>1272</v>
      </c>
      <c r="BW11055" s="5" t="s">
        <v>2986</v>
      </c>
    </row>
    <row r="11056" spans="51:75" x14ac:dyDescent="0.3">
      <c r="AY11056" s="12" t="e">
        <f>VLOOKUP(C11056,#REF!, 2,FALSE)</f>
        <v>#REF!</v>
      </c>
      <c r="BM11056" s="5" t="s">
        <v>16614</v>
      </c>
      <c r="BN11056" s="5" t="s">
        <v>3007</v>
      </c>
      <c r="BO11056" s="5" t="s">
        <v>2557</v>
      </c>
      <c r="BU11056" s="5" t="s">
        <v>16614</v>
      </c>
      <c r="BV11056" s="5" t="s">
        <v>3007</v>
      </c>
      <c r="BW11056" s="5" t="s">
        <v>2557</v>
      </c>
    </row>
    <row r="11057" spans="51:75" x14ac:dyDescent="0.3">
      <c r="AY11057" s="12" t="e">
        <f>VLOOKUP(C11057,#REF!, 2,FALSE)</f>
        <v>#REF!</v>
      </c>
      <c r="BM11057" s="5" t="s">
        <v>16615</v>
      </c>
      <c r="BN11057" s="5" t="s">
        <v>3007</v>
      </c>
      <c r="BO11057" s="5" t="s">
        <v>2986</v>
      </c>
      <c r="BU11057" s="5" t="s">
        <v>16615</v>
      </c>
      <c r="BV11057" s="5" t="s">
        <v>3007</v>
      </c>
      <c r="BW11057" s="5" t="s">
        <v>2986</v>
      </c>
    </row>
    <row r="11058" spans="51:75" x14ac:dyDescent="0.3">
      <c r="AY11058" s="12" t="e">
        <f>VLOOKUP(C11058,#REF!, 2,FALSE)</f>
        <v>#REF!</v>
      </c>
      <c r="BM11058" s="5" t="s">
        <v>16616</v>
      </c>
      <c r="BN11058" s="5" t="s">
        <v>1345</v>
      </c>
      <c r="BO11058" s="5" t="s">
        <v>15648</v>
      </c>
      <c r="BU11058" s="5" t="s">
        <v>16616</v>
      </c>
      <c r="BV11058" s="5" t="s">
        <v>1345</v>
      </c>
      <c r="BW11058" s="5" t="s">
        <v>15648</v>
      </c>
    </row>
    <row r="11059" spans="51:75" x14ac:dyDescent="0.3">
      <c r="AY11059" s="12" t="e">
        <f>VLOOKUP(C11059,#REF!, 2,FALSE)</f>
        <v>#REF!</v>
      </c>
      <c r="BM11059" s="5" t="s">
        <v>16617</v>
      </c>
      <c r="BN11059" s="5" t="s">
        <v>3010</v>
      </c>
      <c r="BO11059" s="5" t="s">
        <v>8853</v>
      </c>
      <c r="BU11059" s="5" t="s">
        <v>16617</v>
      </c>
      <c r="BV11059" s="5" t="s">
        <v>3010</v>
      </c>
      <c r="BW11059" s="5" t="s">
        <v>8853</v>
      </c>
    </row>
    <row r="11060" spans="51:75" x14ac:dyDescent="0.3">
      <c r="AY11060" s="12" t="e">
        <f>VLOOKUP(C11060,#REF!, 2,FALSE)</f>
        <v>#REF!</v>
      </c>
      <c r="BM11060" s="5" t="s">
        <v>2851</v>
      </c>
      <c r="BN11060" s="5" t="s">
        <v>3010</v>
      </c>
      <c r="BO11060" s="5" t="s">
        <v>2359</v>
      </c>
      <c r="BU11060" s="5" t="s">
        <v>2851</v>
      </c>
      <c r="BV11060" s="5" t="s">
        <v>3010</v>
      </c>
      <c r="BW11060" s="5" t="s">
        <v>2359</v>
      </c>
    </row>
    <row r="11061" spans="51:75" x14ac:dyDescent="0.3">
      <c r="AY11061" s="12" t="e">
        <f>VLOOKUP(C11061,#REF!, 2,FALSE)</f>
        <v>#REF!</v>
      </c>
      <c r="BM11061" s="5" t="s">
        <v>16618</v>
      </c>
      <c r="BN11061" s="5" t="s">
        <v>865</v>
      </c>
      <c r="BO11061" s="5" t="s">
        <v>2072</v>
      </c>
      <c r="BU11061" s="5" t="s">
        <v>16618</v>
      </c>
      <c r="BV11061" s="5" t="s">
        <v>865</v>
      </c>
      <c r="BW11061" s="5" t="s">
        <v>2072</v>
      </c>
    </row>
    <row r="11062" spans="51:75" x14ac:dyDescent="0.3">
      <c r="AY11062" s="12" t="e">
        <f>VLOOKUP(C11062,#REF!, 2,FALSE)</f>
        <v>#REF!</v>
      </c>
      <c r="BM11062" s="5" t="s">
        <v>16619</v>
      </c>
      <c r="BN11062" s="5" t="s">
        <v>1272</v>
      </c>
      <c r="BO11062" s="5" t="s">
        <v>5380</v>
      </c>
      <c r="BU11062" s="5" t="s">
        <v>16619</v>
      </c>
      <c r="BV11062" s="5" t="s">
        <v>1272</v>
      </c>
      <c r="BW11062" s="5" t="s">
        <v>5380</v>
      </c>
    </row>
    <row r="11063" spans="51:75" x14ac:dyDescent="0.3">
      <c r="AY11063" s="12" t="e">
        <f>VLOOKUP(C11063,#REF!, 2,FALSE)</f>
        <v>#REF!</v>
      </c>
      <c r="BM11063" s="5" t="s">
        <v>16620</v>
      </c>
      <c r="BN11063" s="5" t="s">
        <v>3261</v>
      </c>
      <c r="BO11063" s="5" t="s">
        <v>1961</v>
      </c>
      <c r="BU11063" s="5" t="s">
        <v>16620</v>
      </c>
      <c r="BV11063" s="5" t="s">
        <v>3261</v>
      </c>
      <c r="BW11063" s="5" t="s">
        <v>1961</v>
      </c>
    </row>
    <row r="11064" spans="51:75" x14ac:dyDescent="0.3">
      <c r="AY11064" s="12" t="e">
        <f>VLOOKUP(C11064,#REF!, 2,FALSE)</f>
        <v>#REF!</v>
      </c>
      <c r="BM11064" s="5" t="s">
        <v>16621</v>
      </c>
      <c r="BN11064" s="5" t="s">
        <v>3050</v>
      </c>
      <c r="BO11064" s="5" t="s">
        <v>946</v>
      </c>
      <c r="BU11064" s="5" t="s">
        <v>16621</v>
      </c>
      <c r="BV11064" s="5" t="s">
        <v>3050</v>
      </c>
      <c r="BW11064" s="5" t="s">
        <v>946</v>
      </c>
    </row>
    <row r="11065" spans="51:75" x14ac:dyDescent="0.3">
      <c r="AY11065" s="12" t="e">
        <f>VLOOKUP(C11065,#REF!, 2,FALSE)</f>
        <v>#REF!</v>
      </c>
      <c r="BM11065" s="5" t="s">
        <v>16622</v>
      </c>
      <c r="BN11065" s="5" t="s">
        <v>2982</v>
      </c>
      <c r="BO11065" s="5" t="s">
        <v>2986</v>
      </c>
      <c r="BU11065" s="5" t="s">
        <v>16622</v>
      </c>
      <c r="BV11065" s="5" t="s">
        <v>2982</v>
      </c>
      <c r="BW11065" s="5" t="s">
        <v>2986</v>
      </c>
    </row>
    <row r="11066" spans="51:75" x14ac:dyDescent="0.3">
      <c r="AY11066" s="12" t="e">
        <f>VLOOKUP(C11066,#REF!, 2,FALSE)</f>
        <v>#REF!</v>
      </c>
      <c r="BM11066" s="5" t="s">
        <v>16623</v>
      </c>
      <c r="BN11066" s="5" t="s">
        <v>774</v>
      </c>
      <c r="BO11066" s="5" t="s">
        <v>2986</v>
      </c>
      <c r="BU11066" s="5" t="s">
        <v>16623</v>
      </c>
      <c r="BV11066" s="5" t="s">
        <v>774</v>
      </c>
      <c r="BW11066" s="5" t="s">
        <v>2986</v>
      </c>
    </row>
    <row r="11067" spans="51:75" x14ac:dyDescent="0.3">
      <c r="AY11067" s="12" t="e">
        <f>VLOOKUP(C11067,#REF!, 2,FALSE)</f>
        <v>#REF!</v>
      </c>
      <c r="BM11067" s="5" t="s">
        <v>304</v>
      </c>
      <c r="BN11067" s="5" t="s">
        <v>3261</v>
      </c>
      <c r="BO11067" s="5" t="s">
        <v>16624</v>
      </c>
      <c r="BU11067" s="5" t="s">
        <v>304</v>
      </c>
      <c r="BV11067" s="5" t="s">
        <v>3261</v>
      </c>
      <c r="BW11067" s="5" t="s">
        <v>16624</v>
      </c>
    </row>
    <row r="11068" spans="51:75" x14ac:dyDescent="0.3">
      <c r="AY11068" s="12" t="e">
        <f>VLOOKUP(C11068,#REF!, 2,FALSE)</f>
        <v>#REF!</v>
      </c>
      <c r="BM11068" s="5" t="s">
        <v>16625</v>
      </c>
      <c r="BN11068" s="5" t="s">
        <v>3261</v>
      </c>
      <c r="BO11068" s="5" t="s">
        <v>2547</v>
      </c>
      <c r="BU11068" s="5" t="s">
        <v>16625</v>
      </c>
      <c r="BV11068" s="5" t="s">
        <v>3261</v>
      </c>
      <c r="BW11068" s="5" t="s">
        <v>2547</v>
      </c>
    </row>
    <row r="11069" spans="51:75" x14ac:dyDescent="0.3">
      <c r="AY11069" s="12" t="e">
        <f>VLOOKUP(C11069,#REF!, 2,FALSE)</f>
        <v>#REF!</v>
      </c>
      <c r="BM11069" s="5" t="s">
        <v>16626</v>
      </c>
      <c r="BN11069" s="5" t="s">
        <v>3261</v>
      </c>
      <c r="BO11069" s="5" t="s">
        <v>13797</v>
      </c>
      <c r="BU11069" s="5" t="s">
        <v>16626</v>
      </c>
      <c r="BV11069" s="5" t="s">
        <v>3261</v>
      </c>
      <c r="BW11069" s="5" t="s">
        <v>13797</v>
      </c>
    </row>
    <row r="11070" spans="51:75" x14ac:dyDescent="0.3">
      <c r="AY11070" s="12" t="e">
        <f>VLOOKUP(C11070,#REF!, 2,FALSE)</f>
        <v>#REF!</v>
      </c>
      <c r="BM11070" s="5" t="s">
        <v>16627</v>
      </c>
      <c r="BN11070" s="5" t="s">
        <v>3050</v>
      </c>
      <c r="BO11070" s="5" t="s">
        <v>2986</v>
      </c>
      <c r="BU11070" s="5" t="s">
        <v>16627</v>
      </c>
      <c r="BV11070" s="5" t="s">
        <v>3050</v>
      </c>
      <c r="BW11070" s="5" t="s">
        <v>2986</v>
      </c>
    </row>
    <row r="11071" spans="51:75" x14ac:dyDescent="0.3">
      <c r="AY11071" s="12" t="e">
        <f>VLOOKUP(C11071,#REF!, 2,FALSE)</f>
        <v>#REF!</v>
      </c>
      <c r="BM11071" s="5" t="s">
        <v>16628</v>
      </c>
      <c r="BN11071" s="5" t="s">
        <v>3261</v>
      </c>
      <c r="BO11071" s="5" t="s">
        <v>3740</v>
      </c>
      <c r="BU11071" s="5" t="s">
        <v>16628</v>
      </c>
      <c r="BV11071" s="5" t="s">
        <v>3261</v>
      </c>
      <c r="BW11071" s="5" t="s">
        <v>3740</v>
      </c>
    </row>
    <row r="11072" spans="51:75" x14ac:dyDescent="0.3">
      <c r="AY11072" s="12" t="e">
        <f>VLOOKUP(C11072,#REF!, 2,FALSE)</f>
        <v>#REF!</v>
      </c>
      <c r="BM11072" s="5" t="s">
        <v>16629</v>
      </c>
      <c r="BN11072" s="5" t="s">
        <v>1345</v>
      </c>
      <c r="BO11072" s="5" t="s">
        <v>2986</v>
      </c>
      <c r="BU11072" s="5" t="s">
        <v>16629</v>
      </c>
      <c r="BV11072" s="5" t="s">
        <v>1345</v>
      </c>
      <c r="BW11072" s="5" t="s">
        <v>2986</v>
      </c>
    </row>
    <row r="11073" spans="51:75" x14ac:dyDescent="0.3">
      <c r="AY11073" s="12" t="e">
        <f>VLOOKUP(C11073,#REF!, 2,FALSE)</f>
        <v>#REF!</v>
      </c>
      <c r="BM11073" s="5" t="s">
        <v>16630</v>
      </c>
      <c r="BN11073" s="5" t="s">
        <v>3261</v>
      </c>
      <c r="BO11073" s="5" t="s">
        <v>7376</v>
      </c>
      <c r="BU11073" s="5" t="s">
        <v>16630</v>
      </c>
      <c r="BV11073" s="5" t="s">
        <v>3261</v>
      </c>
      <c r="BW11073" s="5" t="s">
        <v>7376</v>
      </c>
    </row>
    <row r="11074" spans="51:75" x14ac:dyDescent="0.3">
      <c r="AY11074" s="12" t="e">
        <f>VLOOKUP(C11074,#REF!, 2,FALSE)</f>
        <v>#REF!</v>
      </c>
      <c r="BM11074" s="5" t="s">
        <v>16631</v>
      </c>
      <c r="BN11074" s="5" t="s">
        <v>3261</v>
      </c>
      <c r="BO11074" s="5" t="s">
        <v>16632</v>
      </c>
      <c r="BU11074" s="5" t="s">
        <v>16631</v>
      </c>
      <c r="BV11074" s="5" t="s">
        <v>3261</v>
      </c>
      <c r="BW11074" s="5" t="s">
        <v>16632</v>
      </c>
    </row>
    <row r="11075" spans="51:75" x14ac:dyDescent="0.3">
      <c r="AY11075" s="12" t="e">
        <f>VLOOKUP(C11075,#REF!, 2,FALSE)</f>
        <v>#REF!</v>
      </c>
      <c r="BM11075" s="5" t="s">
        <v>2852</v>
      </c>
      <c r="BN11075" s="5" t="s">
        <v>3050</v>
      </c>
      <c r="BO11075" s="5" t="s">
        <v>2986</v>
      </c>
      <c r="BU11075" s="5" t="s">
        <v>2852</v>
      </c>
      <c r="BV11075" s="5" t="s">
        <v>3050</v>
      </c>
      <c r="BW11075" s="5" t="s">
        <v>2986</v>
      </c>
    </row>
    <row r="11076" spans="51:75" x14ac:dyDescent="0.3">
      <c r="AY11076" s="12" t="e">
        <f>VLOOKUP(C11076,#REF!, 2,FALSE)</f>
        <v>#REF!</v>
      </c>
      <c r="BM11076" s="5" t="s">
        <v>16633</v>
      </c>
      <c r="BN11076" s="5" t="s">
        <v>1345</v>
      </c>
      <c r="BO11076" s="5" t="s">
        <v>2986</v>
      </c>
      <c r="BU11076" s="5" t="s">
        <v>16633</v>
      </c>
      <c r="BV11076" s="5" t="s">
        <v>1345</v>
      </c>
      <c r="BW11076" s="5" t="s">
        <v>2986</v>
      </c>
    </row>
    <row r="11077" spans="51:75" x14ac:dyDescent="0.3">
      <c r="AY11077" s="12" t="e">
        <f>VLOOKUP(C11077,#REF!, 2,FALSE)</f>
        <v>#REF!</v>
      </c>
      <c r="BM11077" s="5" t="s">
        <v>2853</v>
      </c>
      <c r="BN11077" s="5" t="s">
        <v>1272</v>
      </c>
      <c r="BO11077" s="5" t="s">
        <v>2986</v>
      </c>
      <c r="BU11077" s="5" t="s">
        <v>2853</v>
      </c>
      <c r="BV11077" s="5" t="s">
        <v>1272</v>
      </c>
      <c r="BW11077" s="5" t="s">
        <v>2986</v>
      </c>
    </row>
    <row r="11078" spans="51:75" x14ac:dyDescent="0.3">
      <c r="AY11078" s="12" t="e">
        <f>VLOOKUP(C11078,#REF!, 2,FALSE)</f>
        <v>#REF!</v>
      </c>
      <c r="BM11078" s="5" t="s">
        <v>16634</v>
      </c>
      <c r="BN11078" s="5" t="s">
        <v>1345</v>
      </c>
      <c r="BO11078" s="5" t="s">
        <v>2986</v>
      </c>
      <c r="BU11078" s="5" t="s">
        <v>16634</v>
      </c>
      <c r="BV11078" s="5" t="s">
        <v>1345</v>
      </c>
      <c r="BW11078" s="5" t="s">
        <v>2986</v>
      </c>
    </row>
    <row r="11079" spans="51:75" x14ac:dyDescent="0.3">
      <c r="AY11079" s="12" t="e">
        <f>VLOOKUP(C11079,#REF!, 2,FALSE)</f>
        <v>#REF!</v>
      </c>
      <c r="BM11079" s="5" t="s">
        <v>2854</v>
      </c>
      <c r="BN11079" s="5" t="s">
        <v>3261</v>
      </c>
      <c r="BO11079" s="5" t="s">
        <v>2944</v>
      </c>
      <c r="BU11079" s="5" t="s">
        <v>2854</v>
      </c>
      <c r="BV11079" s="5" t="s">
        <v>3261</v>
      </c>
      <c r="BW11079" s="5" t="s">
        <v>2944</v>
      </c>
    </row>
    <row r="11080" spans="51:75" x14ac:dyDescent="0.3">
      <c r="AY11080" s="12" t="e">
        <f>VLOOKUP(C11080,#REF!, 2,FALSE)</f>
        <v>#REF!</v>
      </c>
      <c r="BM11080" s="5" t="s">
        <v>16635</v>
      </c>
      <c r="BN11080" s="5" t="s">
        <v>3261</v>
      </c>
      <c r="BO11080" s="5" t="s">
        <v>15434</v>
      </c>
      <c r="BU11080" s="5" t="s">
        <v>16635</v>
      </c>
      <c r="BV11080" s="5" t="s">
        <v>3261</v>
      </c>
      <c r="BW11080" s="5" t="s">
        <v>15434</v>
      </c>
    </row>
    <row r="11081" spans="51:75" x14ac:dyDescent="0.3">
      <c r="AY11081" s="12" t="e">
        <f>VLOOKUP(C11081,#REF!, 2,FALSE)</f>
        <v>#REF!</v>
      </c>
      <c r="BM11081" s="5" t="s">
        <v>16636</v>
      </c>
      <c r="BN11081" s="5" t="s">
        <v>2982</v>
      </c>
      <c r="BO11081" s="5" t="s">
        <v>2986</v>
      </c>
      <c r="BU11081" s="5" t="s">
        <v>16636</v>
      </c>
      <c r="BV11081" s="5" t="s">
        <v>2982</v>
      </c>
      <c r="BW11081" s="5" t="s">
        <v>2986</v>
      </c>
    </row>
    <row r="11082" spans="51:75" x14ac:dyDescent="0.3">
      <c r="AY11082" s="12" t="e">
        <f>VLOOKUP(C11082,#REF!, 2,FALSE)</f>
        <v>#REF!</v>
      </c>
      <c r="BM11082" s="5" t="s">
        <v>16637</v>
      </c>
      <c r="BN11082" s="5" t="s">
        <v>3261</v>
      </c>
      <c r="BO11082" s="5" t="s">
        <v>1060</v>
      </c>
      <c r="BU11082" s="5" t="s">
        <v>16637</v>
      </c>
      <c r="BV11082" s="5" t="s">
        <v>3261</v>
      </c>
      <c r="BW11082" s="5" t="s">
        <v>1060</v>
      </c>
    </row>
    <row r="11083" spans="51:75" x14ac:dyDescent="0.3">
      <c r="AY11083" s="12" t="e">
        <f>VLOOKUP(C11083,#REF!, 2,FALSE)</f>
        <v>#REF!</v>
      </c>
      <c r="BM11083" s="5" t="s">
        <v>16638</v>
      </c>
      <c r="BN11083" s="5" t="s">
        <v>3261</v>
      </c>
      <c r="BO11083" s="5" t="s">
        <v>16639</v>
      </c>
      <c r="BU11083" s="5" t="s">
        <v>16638</v>
      </c>
      <c r="BV11083" s="5" t="s">
        <v>3261</v>
      </c>
      <c r="BW11083" s="5" t="s">
        <v>16639</v>
      </c>
    </row>
    <row r="11084" spans="51:75" x14ac:dyDescent="0.3">
      <c r="AY11084" s="12" t="e">
        <f>VLOOKUP(C11084,#REF!, 2,FALSE)</f>
        <v>#REF!</v>
      </c>
      <c r="BM11084" s="5" t="s">
        <v>16640</v>
      </c>
      <c r="BN11084" s="5" t="s">
        <v>3010</v>
      </c>
      <c r="BO11084" s="5" t="s">
        <v>4320</v>
      </c>
      <c r="BU11084" s="5" t="s">
        <v>16640</v>
      </c>
      <c r="BV11084" s="5" t="s">
        <v>3010</v>
      </c>
      <c r="BW11084" s="5" t="s">
        <v>4320</v>
      </c>
    </row>
    <row r="11085" spans="51:75" x14ac:dyDescent="0.3">
      <c r="AY11085" s="12" t="e">
        <f>VLOOKUP(C11085,#REF!, 2,FALSE)</f>
        <v>#REF!</v>
      </c>
      <c r="BM11085" s="5" t="s">
        <v>306</v>
      </c>
      <c r="BN11085" s="5" t="s">
        <v>619</v>
      </c>
      <c r="BO11085" s="5" t="s">
        <v>2986</v>
      </c>
      <c r="BU11085" s="5" t="s">
        <v>306</v>
      </c>
      <c r="BV11085" s="5" t="s">
        <v>619</v>
      </c>
      <c r="BW11085" s="5" t="s">
        <v>2986</v>
      </c>
    </row>
    <row r="11086" spans="51:75" x14ac:dyDescent="0.3">
      <c r="AY11086" s="12" t="e">
        <f>VLOOKUP(C11086,#REF!, 2,FALSE)</f>
        <v>#REF!</v>
      </c>
      <c r="BM11086" s="5" t="s">
        <v>16641</v>
      </c>
      <c r="BN11086" s="5" t="s">
        <v>3261</v>
      </c>
      <c r="BO11086" s="5" t="s">
        <v>10234</v>
      </c>
      <c r="BU11086" s="5" t="s">
        <v>16641</v>
      </c>
      <c r="BV11086" s="5" t="s">
        <v>3261</v>
      </c>
      <c r="BW11086" s="5" t="s">
        <v>10234</v>
      </c>
    </row>
    <row r="11087" spans="51:75" x14ac:dyDescent="0.3">
      <c r="AY11087" s="12" t="e">
        <f>VLOOKUP(C11087,#REF!, 2,FALSE)</f>
        <v>#REF!</v>
      </c>
      <c r="BM11087" s="5" t="s">
        <v>16642</v>
      </c>
      <c r="BN11087" s="5" t="s">
        <v>3261</v>
      </c>
      <c r="BO11087" s="5" t="s">
        <v>2199</v>
      </c>
      <c r="BU11087" s="5" t="s">
        <v>16642</v>
      </c>
      <c r="BV11087" s="5" t="s">
        <v>3261</v>
      </c>
      <c r="BW11087" s="5" t="s">
        <v>2199</v>
      </c>
    </row>
    <row r="11088" spans="51:75" x14ac:dyDescent="0.3">
      <c r="AY11088" s="12" t="e">
        <f>VLOOKUP(C11088,#REF!, 2,FALSE)</f>
        <v>#REF!</v>
      </c>
      <c r="BM11088" s="5" t="s">
        <v>16643</v>
      </c>
      <c r="BN11088" s="5" t="s">
        <v>3261</v>
      </c>
      <c r="BO11088" s="5" t="s">
        <v>15539</v>
      </c>
      <c r="BU11088" s="5" t="s">
        <v>16643</v>
      </c>
      <c r="BV11088" s="5" t="s">
        <v>3261</v>
      </c>
      <c r="BW11088" s="5" t="s">
        <v>15539</v>
      </c>
    </row>
    <row r="11089" spans="51:75" x14ac:dyDescent="0.3">
      <c r="AY11089" s="12" t="e">
        <f>VLOOKUP(C11089,#REF!, 2,FALSE)</f>
        <v>#REF!</v>
      </c>
      <c r="BM11089" s="5" t="s">
        <v>2855</v>
      </c>
      <c r="BN11089" s="5" t="s">
        <v>3010</v>
      </c>
      <c r="BO11089" s="5" t="s">
        <v>1961</v>
      </c>
      <c r="BU11089" s="5" t="s">
        <v>2855</v>
      </c>
      <c r="BV11089" s="5" t="s">
        <v>3010</v>
      </c>
      <c r="BW11089" s="5" t="s">
        <v>1961</v>
      </c>
    </row>
    <row r="11090" spans="51:75" x14ac:dyDescent="0.3">
      <c r="AY11090" s="12" t="e">
        <f>VLOOKUP(C11090,#REF!, 2,FALSE)</f>
        <v>#REF!</v>
      </c>
      <c r="BM11090" s="5" t="s">
        <v>16644</v>
      </c>
      <c r="BN11090" s="5" t="s">
        <v>3261</v>
      </c>
      <c r="BO11090" s="5" t="s">
        <v>5168</v>
      </c>
      <c r="BU11090" s="5" t="s">
        <v>16644</v>
      </c>
      <c r="BV11090" s="5" t="s">
        <v>3261</v>
      </c>
      <c r="BW11090" s="5" t="s">
        <v>5168</v>
      </c>
    </row>
    <row r="11091" spans="51:75" x14ac:dyDescent="0.3">
      <c r="AY11091" s="12" t="e">
        <f>VLOOKUP(C11091,#REF!, 2,FALSE)</f>
        <v>#REF!</v>
      </c>
      <c r="BM11091" s="5" t="s">
        <v>2856</v>
      </c>
      <c r="BN11091" s="5" t="s">
        <v>1142</v>
      </c>
      <c r="BO11091" s="5" t="s">
        <v>16645</v>
      </c>
      <c r="BU11091" s="5" t="s">
        <v>2856</v>
      </c>
      <c r="BV11091" s="5" t="s">
        <v>1142</v>
      </c>
      <c r="BW11091" s="5" t="s">
        <v>16645</v>
      </c>
    </row>
    <row r="11092" spans="51:75" x14ac:dyDescent="0.3">
      <c r="AY11092" s="12" t="e">
        <f>VLOOKUP(C11092,#REF!, 2,FALSE)</f>
        <v>#REF!</v>
      </c>
      <c r="BM11092" s="5" t="s">
        <v>16646</v>
      </c>
      <c r="BN11092" s="5" t="s">
        <v>1142</v>
      </c>
      <c r="BO11092" s="5" t="s">
        <v>2986</v>
      </c>
      <c r="BU11092" s="5" t="s">
        <v>16646</v>
      </c>
      <c r="BV11092" s="5" t="s">
        <v>1142</v>
      </c>
      <c r="BW11092" s="5" t="s">
        <v>2986</v>
      </c>
    </row>
    <row r="11093" spans="51:75" x14ac:dyDescent="0.3">
      <c r="AY11093" s="12" t="e">
        <f>VLOOKUP(C11093,#REF!, 2,FALSE)</f>
        <v>#REF!</v>
      </c>
      <c r="BM11093" s="5" t="s">
        <v>16647</v>
      </c>
      <c r="BN11093" s="5" t="s">
        <v>1345</v>
      </c>
      <c r="BO11093" s="5" t="s">
        <v>2986</v>
      </c>
      <c r="BU11093" s="5" t="s">
        <v>16647</v>
      </c>
      <c r="BV11093" s="5" t="s">
        <v>1345</v>
      </c>
      <c r="BW11093" s="5" t="s">
        <v>2986</v>
      </c>
    </row>
    <row r="11094" spans="51:75" x14ac:dyDescent="0.3">
      <c r="AY11094" s="12" t="e">
        <f>VLOOKUP(C11094,#REF!, 2,FALSE)</f>
        <v>#REF!</v>
      </c>
      <c r="BM11094" s="5" t="s">
        <v>16648</v>
      </c>
      <c r="BN11094" s="5" t="s">
        <v>1345</v>
      </c>
      <c r="BO11094" s="5" t="s">
        <v>2986</v>
      </c>
      <c r="BU11094" s="5" t="s">
        <v>16648</v>
      </c>
      <c r="BV11094" s="5" t="s">
        <v>1345</v>
      </c>
      <c r="BW11094" s="5" t="s">
        <v>2986</v>
      </c>
    </row>
    <row r="11095" spans="51:75" x14ac:dyDescent="0.3">
      <c r="AY11095" s="12" t="e">
        <f>VLOOKUP(C11095,#REF!, 2,FALSE)</f>
        <v>#REF!</v>
      </c>
      <c r="BM11095" s="5" t="s">
        <v>16649</v>
      </c>
      <c r="BN11095" s="5" t="s">
        <v>1272</v>
      </c>
      <c r="BO11095" s="5" t="s">
        <v>5926</v>
      </c>
      <c r="BU11095" s="5" t="s">
        <v>16649</v>
      </c>
      <c r="BV11095" s="5" t="s">
        <v>1272</v>
      </c>
      <c r="BW11095" s="5" t="s">
        <v>5926</v>
      </c>
    </row>
    <row r="11096" spans="51:75" x14ac:dyDescent="0.3">
      <c r="AY11096" s="12" t="e">
        <f>VLOOKUP(C11096,#REF!, 2,FALSE)</f>
        <v>#REF!</v>
      </c>
      <c r="BM11096" s="5" t="s">
        <v>16650</v>
      </c>
      <c r="BN11096" s="5" t="s">
        <v>1272</v>
      </c>
      <c r="BO11096" s="5" t="s">
        <v>2986</v>
      </c>
      <c r="BU11096" s="5" t="s">
        <v>16650</v>
      </c>
      <c r="BV11096" s="5" t="s">
        <v>1272</v>
      </c>
      <c r="BW11096" s="5" t="s">
        <v>2986</v>
      </c>
    </row>
    <row r="11097" spans="51:75" x14ac:dyDescent="0.3">
      <c r="AY11097" s="12" t="e">
        <f>VLOOKUP(C11097,#REF!, 2,FALSE)</f>
        <v>#REF!</v>
      </c>
      <c r="BM11097" s="5" t="s">
        <v>16651</v>
      </c>
      <c r="BN11097" s="5" t="s">
        <v>661</v>
      </c>
      <c r="BO11097" s="5" t="s">
        <v>2986</v>
      </c>
      <c r="BU11097" s="5" t="s">
        <v>16651</v>
      </c>
      <c r="BV11097" s="5" t="s">
        <v>661</v>
      </c>
      <c r="BW11097" s="5" t="s">
        <v>2986</v>
      </c>
    </row>
    <row r="11098" spans="51:75" x14ac:dyDescent="0.3">
      <c r="AY11098" s="12" t="e">
        <f>VLOOKUP(C11098,#REF!, 2,FALSE)</f>
        <v>#REF!</v>
      </c>
      <c r="BM11098" s="5" t="s">
        <v>16652</v>
      </c>
      <c r="BN11098" s="5" t="s">
        <v>670</v>
      </c>
      <c r="BO11098" s="5" t="s">
        <v>2986</v>
      </c>
      <c r="BU11098" s="5" t="s">
        <v>16652</v>
      </c>
      <c r="BV11098" s="5" t="s">
        <v>670</v>
      </c>
      <c r="BW11098" s="5" t="s">
        <v>2986</v>
      </c>
    </row>
    <row r="11099" spans="51:75" x14ac:dyDescent="0.3">
      <c r="AY11099" s="12" t="e">
        <f>VLOOKUP(C11099,#REF!, 2,FALSE)</f>
        <v>#REF!</v>
      </c>
      <c r="BM11099" s="5" t="s">
        <v>16653</v>
      </c>
      <c r="BN11099" s="5" t="s">
        <v>3050</v>
      </c>
      <c r="BO11099" s="5" t="s">
        <v>2986</v>
      </c>
      <c r="BU11099" s="5" t="s">
        <v>16653</v>
      </c>
      <c r="BV11099" s="5" t="s">
        <v>3050</v>
      </c>
      <c r="BW11099" s="5" t="s">
        <v>2986</v>
      </c>
    </row>
    <row r="11100" spans="51:75" x14ac:dyDescent="0.3">
      <c r="AY11100" s="12" t="e">
        <f>VLOOKUP(C11100,#REF!, 2,FALSE)</f>
        <v>#REF!</v>
      </c>
      <c r="BM11100" s="5" t="s">
        <v>2857</v>
      </c>
      <c r="BN11100" s="5" t="s">
        <v>1345</v>
      </c>
      <c r="BO11100" s="5" t="s">
        <v>2986</v>
      </c>
      <c r="BU11100" s="5" t="s">
        <v>2857</v>
      </c>
      <c r="BV11100" s="5" t="s">
        <v>1345</v>
      </c>
      <c r="BW11100" s="5" t="s">
        <v>2986</v>
      </c>
    </row>
    <row r="11101" spans="51:75" x14ac:dyDescent="0.3">
      <c r="AY11101" s="12" t="e">
        <f>VLOOKUP(C11101,#REF!, 2,FALSE)</f>
        <v>#REF!</v>
      </c>
      <c r="BM11101" s="5" t="s">
        <v>16654</v>
      </c>
      <c r="BN11101" s="5" t="s">
        <v>2982</v>
      </c>
      <c r="BO11101" s="5" t="s">
        <v>2986</v>
      </c>
      <c r="BU11101" s="5" t="s">
        <v>16654</v>
      </c>
      <c r="BV11101" s="5" t="s">
        <v>2982</v>
      </c>
      <c r="BW11101" s="5" t="s">
        <v>2986</v>
      </c>
    </row>
    <row r="11102" spans="51:75" x14ac:dyDescent="0.3">
      <c r="AY11102" s="12" t="e">
        <f>VLOOKUP(C11102,#REF!, 2,FALSE)</f>
        <v>#REF!</v>
      </c>
      <c r="BM11102" s="5" t="s">
        <v>16655</v>
      </c>
      <c r="BN11102" s="5" t="s">
        <v>1345</v>
      </c>
      <c r="BO11102" s="5" t="s">
        <v>11535</v>
      </c>
      <c r="BU11102" s="5" t="s">
        <v>16655</v>
      </c>
      <c r="BV11102" s="5" t="s">
        <v>1345</v>
      </c>
      <c r="BW11102" s="5" t="s">
        <v>11535</v>
      </c>
    </row>
    <row r="11103" spans="51:75" x14ac:dyDescent="0.3">
      <c r="AY11103" s="12" t="e">
        <f>VLOOKUP(C11103,#REF!, 2,FALSE)</f>
        <v>#REF!</v>
      </c>
      <c r="BM11103" s="5" t="s">
        <v>16656</v>
      </c>
      <c r="BN11103" s="5" t="s">
        <v>3050</v>
      </c>
      <c r="BO11103" s="5" t="s">
        <v>7533</v>
      </c>
      <c r="BU11103" s="5" t="s">
        <v>16656</v>
      </c>
      <c r="BV11103" s="5" t="s">
        <v>3050</v>
      </c>
      <c r="BW11103" s="5" t="s">
        <v>7533</v>
      </c>
    </row>
    <row r="11104" spans="51:75" x14ac:dyDescent="0.3">
      <c r="AY11104" s="12" t="e">
        <f>VLOOKUP(C11104,#REF!, 2,FALSE)</f>
        <v>#REF!</v>
      </c>
      <c r="BM11104" s="5" t="s">
        <v>2858</v>
      </c>
      <c r="BN11104" s="5" t="s">
        <v>1345</v>
      </c>
      <c r="BO11104" s="5" t="s">
        <v>2986</v>
      </c>
      <c r="BU11104" s="5" t="s">
        <v>2858</v>
      </c>
      <c r="BV11104" s="5" t="s">
        <v>1345</v>
      </c>
      <c r="BW11104" s="5" t="s">
        <v>2986</v>
      </c>
    </row>
    <row r="11105" spans="51:75" x14ac:dyDescent="0.3">
      <c r="AY11105" s="12" t="e">
        <f>VLOOKUP(C11105,#REF!, 2,FALSE)</f>
        <v>#REF!</v>
      </c>
      <c r="BM11105" s="5" t="s">
        <v>16657</v>
      </c>
      <c r="BN11105" s="5" t="s">
        <v>1345</v>
      </c>
      <c r="BO11105" s="5" t="s">
        <v>2986</v>
      </c>
      <c r="BU11105" s="5" t="s">
        <v>16657</v>
      </c>
      <c r="BV11105" s="5" t="s">
        <v>1345</v>
      </c>
      <c r="BW11105" s="5" t="s">
        <v>2986</v>
      </c>
    </row>
    <row r="11106" spans="51:75" x14ac:dyDescent="0.3">
      <c r="AY11106" s="12" t="e">
        <f>VLOOKUP(C11106,#REF!, 2,FALSE)</f>
        <v>#REF!</v>
      </c>
      <c r="BM11106" s="5" t="s">
        <v>2859</v>
      </c>
      <c r="BN11106" s="5" t="s">
        <v>1142</v>
      </c>
      <c r="BO11106" s="5" t="s">
        <v>2986</v>
      </c>
      <c r="BU11106" s="5" t="s">
        <v>2859</v>
      </c>
      <c r="BV11106" s="5" t="s">
        <v>1142</v>
      </c>
      <c r="BW11106" s="5" t="s">
        <v>2986</v>
      </c>
    </row>
    <row r="11107" spans="51:75" x14ac:dyDescent="0.3">
      <c r="AY11107" s="12" t="e">
        <f>VLOOKUP(C11107,#REF!, 2,FALSE)</f>
        <v>#REF!</v>
      </c>
      <c r="BM11107" s="5" t="s">
        <v>16658</v>
      </c>
      <c r="BN11107" s="5" t="s">
        <v>3007</v>
      </c>
      <c r="BO11107" s="5" t="s">
        <v>13686</v>
      </c>
      <c r="BU11107" s="5" t="s">
        <v>16658</v>
      </c>
      <c r="BV11107" s="5" t="s">
        <v>3007</v>
      </c>
      <c r="BW11107" s="5" t="s">
        <v>13686</v>
      </c>
    </row>
    <row r="11108" spans="51:75" x14ac:dyDescent="0.3">
      <c r="AY11108" s="12" t="e">
        <f>VLOOKUP(C11108,#REF!, 2,FALSE)</f>
        <v>#REF!</v>
      </c>
      <c r="BM11108" s="5" t="s">
        <v>16659</v>
      </c>
      <c r="BN11108" s="5" t="s">
        <v>1142</v>
      </c>
      <c r="BO11108" s="5" t="s">
        <v>2986</v>
      </c>
      <c r="BU11108" s="5" t="s">
        <v>16659</v>
      </c>
      <c r="BV11108" s="5" t="s">
        <v>1142</v>
      </c>
      <c r="BW11108" s="5" t="s">
        <v>2986</v>
      </c>
    </row>
    <row r="11109" spans="51:75" x14ac:dyDescent="0.3">
      <c r="AY11109" s="12" t="e">
        <f>VLOOKUP(C11109,#REF!, 2,FALSE)</f>
        <v>#REF!</v>
      </c>
      <c r="BM11109" s="5" t="s">
        <v>16660</v>
      </c>
      <c r="BN11109" s="5" t="s">
        <v>3010</v>
      </c>
      <c r="BO11109" s="5" t="s">
        <v>3770</v>
      </c>
      <c r="BU11109" s="5" t="s">
        <v>16660</v>
      </c>
      <c r="BV11109" s="5" t="s">
        <v>3010</v>
      </c>
      <c r="BW11109" s="5" t="s">
        <v>3770</v>
      </c>
    </row>
    <row r="11110" spans="51:75" x14ac:dyDescent="0.3">
      <c r="AY11110" s="12" t="e">
        <f>VLOOKUP(C11110,#REF!, 2,FALSE)</f>
        <v>#REF!</v>
      </c>
      <c r="BM11110" s="5" t="s">
        <v>16661</v>
      </c>
      <c r="BN11110" s="5" t="s">
        <v>3010</v>
      </c>
      <c r="BO11110" s="5" t="s">
        <v>12422</v>
      </c>
      <c r="BU11110" s="5" t="s">
        <v>16661</v>
      </c>
      <c r="BV11110" s="5" t="s">
        <v>3010</v>
      </c>
      <c r="BW11110" s="5" t="s">
        <v>12422</v>
      </c>
    </row>
    <row r="11111" spans="51:75" x14ac:dyDescent="0.3">
      <c r="AY11111" s="12" t="e">
        <f>VLOOKUP(C11111,#REF!, 2,FALSE)</f>
        <v>#REF!</v>
      </c>
      <c r="BM11111" s="5" t="s">
        <v>16662</v>
      </c>
      <c r="BN11111" s="5" t="s">
        <v>3210</v>
      </c>
      <c r="BO11111" s="5" t="s">
        <v>2986</v>
      </c>
      <c r="BU11111" s="5" t="s">
        <v>16662</v>
      </c>
      <c r="BV11111" s="5" t="s">
        <v>3210</v>
      </c>
      <c r="BW11111" s="5" t="s">
        <v>2986</v>
      </c>
    </row>
    <row r="11112" spans="51:75" x14ac:dyDescent="0.3">
      <c r="AY11112" s="12" t="e">
        <f>VLOOKUP(C11112,#REF!, 2,FALSE)</f>
        <v>#REF!</v>
      </c>
      <c r="BM11112" s="5" t="s">
        <v>16663</v>
      </c>
      <c r="BN11112" s="5" t="s">
        <v>3010</v>
      </c>
      <c r="BO11112" s="5" t="s">
        <v>2986</v>
      </c>
      <c r="BU11112" s="5" t="s">
        <v>16663</v>
      </c>
      <c r="BV11112" s="5" t="s">
        <v>3010</v>
      </c>
      <c r="BW11112" s="5" t="s">
        <v>2986</v>
      </c>
    </row>
    <row r="11113" spans="51:75" x14ac:dyDescent="0.3">
      <c r="AY11113" s="12" t="e">
        <f>VLOOKUP(C11113,#REF!, 2,FALSE)</f>
        <v>#REF!</v>
      </c>
      <c r="BM11113" s="5" t="s">
        <v>16664</v>
      </c>
      <c r="BN11113" s="5" t="s">
        <v>3010</v>
      </c>
      <c r="BO11113" s="5" t="s">
        <v>2363</v>
      </c>
      <c r="BU11113" s="5" t="s">
        <v>16664</v>
      </c>
      <c r="BV11113" s="5" t="s">
        <v>3010</v>
      </c>
      <c r="BW11113" s="5" t="s">
        <v>2363</v>
      </c>
    </row>
    <row r="11114" spans="51:75" x14ac:dyDescent="0.3">
      <c r="AY11114" s="12" t="e">
        <f>VLOOKUP(C11114,#REF!, 2,FALSE)</f>
        <v>#REF!</v>
      </c>
      <c r="BM11114" s="5" t="s">
        <v>16665</v>
      </c>
      <c r="BN11114" s="5" t="s">
        <v>639</v>
      </c>
      <c r="BO11114" s="5" t="s">
        <v>16666</v>
      </c>
      <c r="BU11114" s="5" t="s">
        <v>16665</v>
      </c>
      <c r="BV11114" s="5" t="s">
        <v>639</v>
      </c>
      <c r="BW11114" s="5" t="s">
        <v>16666</v>
      </c>
    </row>
    <row r="11115" spans="51:75" x14ac:dyDescent="0.3">
      <c r="AY11115" s="12" t="e">
        <f>VLOOKUP(C11115,#REF!, 2,FALSE)</f>
        <v>#REF!</v>
      </c>
      <c r="BM11115" s="5" t="s">
        <v>2860</v>
      </c>
      <c r="BN11115" s="5" t="s">
        <v>669</v>
      </c>
      <c r="BO11115" s="5" t="s">
        <v>2986</v>
      </c>
      <c r="BU11115" s="5" t="s">
        <v>2860</v>
      </c>
      <c r="BV11115" s="5" t="s">
        <v>669</v>
      </c>
      <c r="BW11115" s="5" t="s">
        <v>2986</v>
      </c>
    </row>
    <row r="11116" spans="51:75" x14ac:dyDescent="0.3">
      <c r="AY11116" s="12" t="e">
        <f>VLOOKUP(C11116,#REF!, 2,FALSE)</f>
        <v>#REF!</v>
      </c>
      <c r="BM11116" s="5" t="s">
        <v>16667</v>
      </c>
      <c r="BN11116" s="5" t="s">
        <v>3210</v>
      </c>
      <c r="BO11116" s="5" t="s">
        <v>5384</v>
      </c>
      <c r="BU11116" s="5" t="s">
        <v>16667</v>
      </c>
      <c r="BV11116" s="5" t="s">
        <v>3210</v>
      </c>
      <c r="BW11116" s="5" t="s">
        <v>5384</v>
      </c>
    </row>
    <row r="11117" spans="51:75" x14ac:dyDescent="0.3">
      <c r="AY11117" s="12" t="e">
        <f>VLOOKUP(C11117,#REF!, 2,FALSE)</f>
        <v>#REF!</v>
      </c>
      <c r="BM11117" s="5" t="s">
        <v>16668</v>
      </c>
      <c r="BN11117" s="5" t="s">
        <v>1272</v>
      </c>
      <c r="BO11117" s="5" t="s">
        <v>2986</v>
      </c>
      <c r="BU11117" s="5" t="s">
        <v>16668</v>
      </c>
      <c r="BV11117" s="5" t="s">
        <v>1272</v>
      </c>
      <c r="BW11117" s="5" t="s">
        <v>2986</v>
      </c>
    </row>
    <row r="11118" spans="51:75" x14ac:dyDescent="0.3">
      <c r="AY11118" s="12" t="e">
        <f>VLOOKUP(C11118,#REF!, 2,FALSE)</f>
        <v>#REF!</v>
      </c>
      <c r="BM11118" s="5" t="s">
        <v>2861</v>
      </c>
      <c r="BN11118" s="5" t="s">
        <v>1272</v>
      </c>
      <c r="BO11118" s="5" t="s">
        <v>2986</v>
      </c>
      <c r="BU11118" s="5" t="s">
        <v>2861</v>
      </c>
      <c r="BV11118" s="5" t="s">
        <v>1272</v>
      </c>
      <c r="BW11118" s="5" t="s">
        <v>2986</v>
      </c>
    </row>
    <row r="11119" spans="51:75" x14ac:dyDescent="0.3">
      <c r="AY11119" s="12" t="e">
        <f>VLOOKUP(C11119,#REF!, 2,FALSE)</f>
        <v>#REF!</v>
      </c>
      <c r="BM11119" s="5" t="s">
        <v>16669</v>
      </c>
      <c r="BN11119" s="5" t="s">
        <v>3261</v>
      </c>
      <c r="BO11119" s="5" t="s">
        <v>2986</v>
      </c>
      <c r="BU11119" s="5" t="s">
        <v>16669</v>
      </c>
      <c r="BV11119" s="5" t="s">
        <v>3261</v>
      </c>
      <c r="BW11119" s="5" t="s">
        <v>2986</v>
      </c>
    </row>
    <row r="11120" spans="51:75" x14ac:dyDescent="0.3">
      <c r="AY11120" s="12" t="e">
        <f>VLOOKUP(C11120,#REF!, 2,FALSE)</f>
        <v>#REF!</v>
      </c>
      <c r="BM11120" s="5" t="s">
        <v>16670</v>
      </c>
      <c r="BN11120" s="5" t="s">
        <v>3010</v>
      </c>
      <c r="BO11120" s="5" t="s">
        <v>2986</v>
      </c>
      <c r="BU11120" s="5" t="s">
        <v>16670</v>
      </c>
      <c r="BV11120" s="5" t="s">
        <v>3010</v>
      </c>
      <c r="BW11120" s="5" t="s">
        <v>2986</v>
      </c>
    </row>
    <row r="11121" spans="51:75" x14ac:dyDescent="0.3">
      <c r="AY11121" s="12" t="e">
        <f>VLOOKUP(C11121,#REF!, 2,FALSE)</f>
        <v>#REF!</v>
      </c>
      <c r="BM11121" s="5" t="s">
        <v>308</v>
      </c>
      <c r="BN11121" s="5" t="s">
        <v>1345</v>
      </c>
      <c r="BO11121" s="5" t="s">
        <v>6093</v>
      </c>
      <c r="BU11121" s="5" t="s">
        <v>308</v>
      </c>
      <c r="BV11121" s="5" t="s">
        <v>1345</v>
      </c>
      <c r="BW11121" s="5" t="s">
        <v>6093</v>
      </c>
    </row>
    <row r="11122" spans="51:75" x14ac:dyDescent="0.3">
      <c r="AY11122" s="12" t="e">
        <f>VLOOKUP(C11122,#REF!, 2,FALSE)</f>
        <v>#REF!</v>
      </c>
      <c r="BM11122" s="5" t="s">
        <v>16671</v>
      </c>
      <c r="BN11122" s="5" t="s">
        <v>718</v>
      </c>
      <c r="BO11122" s="5" t="s">
        <v>10677</v>
      </c>
      <c r="BU11122" s="5" t="s">
        <v>16671</v>
      </c>
      <c r="BV11122" s="5" t="s">
        <v>718</v>
      </c>
      <c r="BW11122" s="5" t="s">
        <v>10677</v>
      </c>
    </row>
    <row r="11123" spans="51:75" x14ac:dyDescent="0.3">
      <c r="AY11123" s="12" t="e">
        <f>VLOOKUP(C11123,#REF!, 2,FALSE)</f>
        <v>#REF!</v>
      </c>
      <c r="BM11123" s="5" t="s">
        <v>16672</v>
      </c>
      <c r="BN11123" s="5" t="s">
        <v>1345</v>
      </c>
      <c r="BO11123" s="5" t="s">
        <v>16673</v>
      </c>
      <c r="BU11123" s="5" t="s">
        <v>16672</v>
      </c>
      <c r="BV11123" s="5" t="s">
        <v>1345</v>
      </c>
      <c r="BW11123" s="5" t="s">
        <v>16673</v>
      </c>
    </row>
    <row r="11124" spans="51:75" x14ac:dyDescent="0.3">
      <c r="AY11124" s="12" t="e">
        <f>VLOOKUP(C11124,#REF!, 2,FALSE)</f>
        <v>#REF!</v>
      </c>
      <c r="BM11124" s="5" t="s">
        <v>16674</v>
      </c>
      <c r="BN11124" s="5" t="s">
        <v>1345</v>
      </c>
      <c r="BO11124" s="5" t="s">
        <v>1808</v>
      </c>
      <c r="BU11124" s="5" t="s">
        <v>16674</v>
      </c>
      <c r="BV11124" s="5" t="s">
        <v>1345</v>
      </c>
      <c r="BW11124" s="5" t="s">
        <v>1808</v>
      </c>
    </row>
    <row r="11125" spans="51:75" x14ac:dyDescent="0.3">
      <c r="AY11125" s="12" t="e">
        <f>VLOOKUP(C11125,#REF!, 2,FALSE)</f>
        <v>#REF!</v>
      </c>
      <c r="BM11125" s="5" t="s">
        <v>16675</v>
      </c>
      <c r="BN11125" s="5" t="s">
        <v>1272</v>
      </c>
      <c r="BO11125" s="5" t="s">
        <v>16676</v>
      </c>
      <c r="BU11125" s="5" t="s">
        <v>16675</v>
      </c>
      <c r="BV11125" s="5" t="s">
        <v>1272</v>
      </c>
      <c r="BW11125" s="5" t="s">
        <v>16676</v>
      </c>
    </row>
    <row r="11126" spans="51:75" x14ac:dyDescent="0.3">
      <c r="AY11126" s="12" t="e">
        <f>VLOOKUP(C11126,#REF!, 2,FALSE)</f>
        <v>#REF!</v>
      </c>
      <c r="BM11126" s="5" t="s">
        <v>16677</v>
      </c>
      <c r="BN11126" s="5" t="s">
        <v>3010</v>
      </c>
      <c r="BO11126" s="5" t="s">
        <v>16678</v>
      </c>
      <c r="BU11126" s="5" t="s">
        <v>16677</v>
      </c>
      <c r="BV11126" s="5" t="s">
        <v>3010</v>
      </c>
      <c r="BW11126" s="5" t="s">
        <v>16678</v>
      </c>
    </row>
    <row r="11127" spans="51:75" x14ac:dyDescent="0.3">
      <c r="AY11127" s="12" t="e">
        <f>VLOOKUP(C11127,#REF!, 2,FALSE)</f>
        <v>#REF!</v>
      </c>
      <c r="BM11127" s="5" t="s">
        <v>16679</v>
      </c>
      <c r="BN11127" s="5" t="s">
        <v>3050</v>
      </c>
      <c r="BO11127" s="5" t="s">
        <v>16680</v>
      </c>
      <c r="BU11127" s="5" t="s">
        <v>16679</v>
      </c>
      <c r="BV11127" s="5" t="s">
        <v>3050</v>
      </c>
      <c r="BW11127" s="5" t="s">
        <v>16680</v>
      </c>
    </row>
    <row r="11128" spans="51:75" x14ac:dyDescent="0.3">
      <c r="AY11128" s="12" t="e">
        <f>VLOOKUP(C11128,#REF!, 2,FALSE)</f>
        <v>#REF!</v>
      </c>
      <c r="BM11128" s="5" t="s">
        <v>16681</v>
      </c>
      <c r="BN11128" s="5" t="s">
        <v>2982</v>
      </c>
      <c r="BO11128" s="5" t="s">
        <v>14672</v>
      </c>
      <c r="BU11128" s="5" t="s">
        <v>16681</v>
      </c>
      <c r="BV11128" s="5" t="s">
        <v>2982</v>
      </c>
      <c r="BW11128" s="5" t="s">
        <v>14672</v>
      </c>
    </row>
    <row r="11129" spans="51:75" x14ac:dyDescent="0.3">
      <c r="AY11129" s="12" t="e">
        <f>VLOOKUP(C11129,#REF!, 2,FALSE)</f>
        <v>#REF!</v>
      </c>
      <c r="BM11129" s="5" t="s">
        <v>16682</v>
      </c>
      <c r="BN11129" s="5" t="s">
        <v>1345</v>
      </c>
      <c r="BO11129" s="5" t="s">
        <v>6725</v>
      </c>
      <c r="BU11129" s="5" t="s">
        <v>16682</v>
      </c>
      <c r="BV11129" s="5" t="s">
        <v>1345</v>
      </c>
      <c r="BW11129" s="5" t="s">
        <v>6725</v>
      </c>
    </row>
    <row r="11130" spans="51:75" x14ac:dyDescent="0.3">
      <c r="AY11130" s="12" t="e">
        <f>VLOOKUP(C11130,#REF!, 2,FALSE)</f>
        <v>#REF!</v>
      </c>
      <c r="BM11130" s="5" t="s">
        <v>16683</v>
      </c>
      <c r="BN11130" s="5" t="s">
        <v>3010</v>
      </c>
      <c r="BO11130" s="5" t="s">
        <v>2986</v>
      </c>
      <c r="BU11130" s="5" t="s">
        <v>16683</v>
      </c>
      <c r="BV11130" s="5" t="s">
        <v>3010</v>
      </c>
      <c r="BW11130" s="5" t="s">
        <v>2986</v>
      </c>
    </row>
    <row r="11131" spans="51:75" x14ac:dyDescent="0.3">
      <c r="AY11131" s="12" t="e">
        <f>VLOOKUP(C11131,#REF!, 2,FALSE)</f>
        <v>#REF!</v>
      </c>
      <c r="BM11131" s="5" t="s">
        <v>16684</v>
      </c>
      <c r="BN11131" s="5" t="s">
        <v>3261</v>
      </c>
      <c r="BO11131" s="5" t="s">
        <v>16685</v>
      </c>
      <c r="BU11131" s="5" t="s">
        <v>16684</v>
      </c>
      <c r="BV11131" s="5" t="s">
        <v>3261</v>
      </c>
      <c r="BW11131" s="5" t="s">
        <v>16685</v>
      </c>
    </row>
    <row r="11132" spans="51:75" x14ac:dyDescent="0.3">
      <c r="AY11132" s="12" t="e">
        <f>VLOOKUP(C11132,#REF!, 2,FALSE)</f>
        <v>#REF!</v>
      </c>
      <c r="BM11132" s="5" t="s">
        <v>16686</v>
      </c>
      <c r="BN11132" s="5" t="s">
        <v>3261</v>
      </c>
      <c r="BO11132" s="5" t="s">
        <v>5287</v>
      </c>
      <c r="BU11132" s="5" t="s">
        <v>16686</v>
      </c>
      <c r="BV11132" s="5" t="s">
        <v>3261</v>
      </c>
      <c r="BW11132" s="5" t="s">
        <v>5287</v>
      </c>
    </row>
    <row r="11133" spans="51:75" x14ac:dyDescent="0.3">
      <c r="AY11133" s="12" t="e">
        <f>VLOOKUP(C11133,#REF!, 2,FALSE)</f>
        <v>#REF!</v>
      </c>
      <c r="BM11133" s="5" t="s">
        <v>2862</v>
      </c>
      <c r="BN11133" s="5" t="s">
        <v>1272</v>
      </c>
      <c r="BO11133" s="5" t="s">
        <v>2986</v>
      </c>
      <c r="BU11133" s="5" t="s">
        <v>2862</v>
      </c>
      <c r="BV11133" s="5" t="s">
        <v>1272</v>
      </c>
      <c r="BW11133" s="5" t="s">
        <v>2986</v>
      </c>
    </row>
    <row r="11134" spans="51:75" x14ac:dyDescent="0.3">
      <c r="AY11134" s="12" t="e">
        <f>VLOOKUP(C11134,#REF!, 2,FALSE)</f>
        <v>#REF!</v>
      </c>
      <c r="BM11134" s="5" t="s">
        <v>16687</v>
      </c>
      <c r="BN11134" s="5" t="s">
        <v>3010</v>
      </c>
      <c r="BO11134" s="5" t="s">
        <v>2176</v>
      </c>
      <c r="BU11134" s="5" t="s">
        <v>16687</v>
      </c>
      <c r="BV11134" s="5" t="s">
        <v>3010</v>
      </c>
      <c r="BW11134" s="5" t="s">
        <v>2176</v>
      </c>
    </row>
    <row r="11135" spans="51:75" x14ac:dyDescent="0.3">
      <c r="AY11135" s="12" t="e">
        <f>VLOOKUP(C11135,#REF!, 2,FALSE)</f>
        <v>#REF!</v>
      </c>
      <c r="BM11135" s="5" t="s">
        <v>16688</v>
      </c>
      <c r="BN11135" s="5" t="s">
        <v>2982</v>
      </c>
      <c r="BO11135" s="5" t="s">
        <v>2758</v>
      </c>
      <c r="BU11135" s="5" t="s">
        <v>16688</v>
      </c>
      <c r="BV11135" s="5" t="s">
        <v>2982</v>
      </c>
      <c r="BW11135" s="5" t="s">
        <v>2758</v>
      </c>
    </row>
    <row r="11136" spans="51:75" x14ac:dyDescent="0.3">
      <c r="AY11136" s="12" t="e">
        <f>VLOOKUP(C11136,#REF!, 2,FALSE)</f>
        <v>#REF!</v>
      </c>
      <c r="BM11136" s="5" t="s">
        <v>16689</v>
      </c>
      <c r="BN11136" s="5" t="s">
        <v>1272</v>
      </c>
      <c r="BO11136" s="5" t="s">
        <v>2986</v>
      </c>
      <c r="BU11136" s="5" t="s">
        <v>16689</v>
      </c>
      <c r="BV11136" s="5" t="s">
        <v>1272</v>
      </c>
      <c r="BW11136" s="5" t="s">
        <v>2986</v>
      </c>
    </row>
    <row r="11137" spans="51:75" x14ac:dyDescent="0.3">
      <c r="AY11137" s="12" t="e">
        <f>VLOOKUP(C11137,#REF!, 2,FALSE)</f>
        <v>#REF!</v>
      </c>
      <c r="BM11137" s="5" t="s">
        <v>16690</v>
      </c>
      <c r="BN11137" s="5" t="s">
        <v>1142</v>
      </c>
      <c r="BO11137" s="5" t="s">
        <v>8422</v>
      </c>
      <c r="BU11137" s="5" t="s">
        <v>16690</v>
      </c>
      <c r="BV11137" s="5" t="s">
        <v>1142</v>
      </c>
      <c r="BW11137" s="5" t="s">
        <v>8422</v>
      </c>
    </row>
    <row r="11138" spans="51:75" x14ac:dyDescent="0.3">
      <c r="AY11138" s="12" t="e">
        <f>VLOOKUP(C11138,#REF!, 2,FALSE)</f>
        <v>#REF!</v>
      </c>
      <c r="BM11138" s="5" t="s">
        <v>16691</v>
      </c>
      <c r="BN11138" s="5" t="s">
        <v>2982</v>
      </c>
      <c r="BO11138" s="5" t="s">
        <v>2986</v>
      </c>
      <c r="BU11138" s="5" t="s">
        <v>16691</v>
      </c>
      <c r="BV11138" s="5" t="s">
        <v>2982</v>
      </c>
      <c r="BW11138" s="5" t="s">
        <v>2986</v>
      </c>
    </row>
    <row r="11139" spans="51:75" x14ac:dyDescent="0.3">
      <c r="AY11139" s="12" t="e">
        <f>VLOOKUP(C11139,#REF!, 2,FALSE)</f>
        <v>#REF!</v>
      </c>
      <c r="BM11139" s="5" t="s">
        <v>16692</v>
      </c>
      <c r="BN11139" s="5" t="s">
        <v>1272</v>
      </c>
      <c r="BO11139" s="5" t="s">
        <v>15851</v>
      </c>
      <c r="BU11139" s="5" t="s">
        <v>16692</v>
      </c>
      <c r="BV11139" s="5" t="s">
        <v>1272</v>
      </c>
      <c r="BW11139" s="5" t="s">
        <v>15851</v>
      </c>
    </row>
    <row r="11140" spans="51:75" x14ac:dyDescent="0.3">
      <c r="AY11140" s="12" t="e">
        <f>VLOOKUP(C11140,#REF!, 2,FALSE)</f>
        <v>#REF!</v>
      </c>
      <c r="BM11140" s="5" t="s">
        <v>16693</v>
      </c>
      <c r="BN11140" s="5" t="s">
        <v>1272</v>
      </c>
      <c r="BO11140" s="5" t="s">
        <v>2986</v>
      </c>
      <c r="BU11140" s="5" t="s">
        <v>16693</v>
      </c>
      <c r="BV11140" s="5" t="s">
        <v>1272</v>
      </c>
      <c r="BW11140" s="5" t="s">
        <v>2986</v>
      </c>
    </row>
    <row r="11141" spans="51:75" x14ac:dyDescent="0.3">
      <c r="AY11141" s="12" t="e">
        <f>VLOOKUP(C11141,#REF!, 2,FALSE)</f>
        <v>#REF!</v>
      </c>
      <c r="BM11141" s="5" t="s">
        <v>16694</v>
      </c>
      <c r="BN11141" s="5" t="s">
        <v>3261</v>
      </c>
      <c r="BO11141" s="5" t="s">
        <v>9402</v>
      </c>
      <c r="BU11141" s="5" t="s">
        <v>16694</v>
      </c>
      <c r="BV11141" s="5" t="s">
        <v>3261</v>
      </c>
      <c r="BW11141" s="5" t="s">
        <v>9402</v>
      </c>
    </row>
    <row r="11142" spans="51:75" x14ac:dyDescent="0.3">
      <c r="AY11142" s="12" t="e">
        <f>VLOOKUP(C11142,#REF!, 2,FALSE)</f>
        <v>#REF!</v>
      </c>
      <c r="BM11142" s="5" t="s">
        <v>16695</v>
      </c>
      <c r="BN11142" s="5" t="s">
        <v>1345</v>
      </c>
      <c r="BO11142" s="5" t="s">
        <v>2986</v>
      </c>
      <c r="BU11142" s="5" t="s">
        <v>16695</v>
      </c>
      <c r="BV11142" s="5" t="s">
        <v>1345</v>
      </c>
      <c r="BW11142" s="5" t="s">
        <v>2986</v>
      </c>
    </row>
    <row r="11143" spans="51:75" x14ac:dyDescent="0.3">
      <c r="AY11143" s="12" t="e">
        <f>VLOOKUP(C11143,#REF!, 2,FALSE)</f>
        <v>#REF!</v>
      </c>
      <c r="BM11143" s="5" t="s">
        <v>16696</v>
      </c>
      <c r="BN11143" s="5" t="s">
        <v>865</v>
      </c>
      <c r="BO11143" s="5" t="s">
        <v>2986</v>
      </c>
      <c r="BU11143" s="5" t="s">
        <v>16696</v>
      </c>
      <c r="BV11143" s="5" t="s">
        <v>865</v>
      </c>
      <c r="BW11143" s="5" t="s">
        <v>2986</v>
      </c>
    </row>
    <row r="11144" spans="51:75" x14ac:dyDescent="0.3">
      <c r="AY11144" s="12" t="e">
        <f>VLOOKUP(C11144,#REF!, 2,FALSE)</f>
        <v>#REF!</v>
      </c>
      <c r="BM11144" s="5" t="s">
        <v>16697</v>
      </c>
      <c r="BN11144" s="5" t="s">
        <v>1345</v>
      </c>
      <c r="BO11144" s="5" t="s">
        <v>2986</v>
      </c>
      <c r="BU11144" s="5" t="s">
        <v>16697</v>
      </c>
      <c r="BV11144" s="5" t="s">
        <v>1345</v>
      </c>
      <c r="BW11144" s="5" t="s">
        <v>2986</v>
      </c>
    </row>
    <row r="11145" spans="51:75" x14ac:dyDescent="0.3">
      <c r="AY11145" s="12" t="e">
        <f>VLOOKUP(C11145,#REF!, 2,FALSE)</f>
        <v>#REF!</v>
      </c>
      <c r="BM11145" s="5" t="s">
        <v>16698</v>
      </c>
      <c r="BN11145" s="5" t="s">
        <v>1142</v>
      </c>
      <c r="BO11145" s="5" t="s">
        <v>2986</v>
      </c>
      <c r="BU11145" s="5" t="s">
        <v>16698</v>
      </c>
      <c r="BV11145" s="5" t="s">
        <v>1142</v>
      </c>
      <c r="BW11145" s="5" t="s">
        <v>2986</v>
      </c>
    </row>
    <row r="11146" spans="51:75" x14ac:dyDescent="0.3">
      <c r="AY11146" s="12" t="e">
        <f>VLOOKUP(C11146,#REF!, 2,FALSE)</f>
        <v>#REF!</v>
      </c>
      <c r="BM11146" s="5" t="s">
        <v>16699</v>
      </c>
      <c r="BN11146" s="5" t="s">
        <v>865</v>
      </c>
      <c r="BO11146" s="5" t="s">
        <v>1280</v>
      </c>
      <c r="BU11146" s="5" t="s">
        <v>16699</v>
      </c>
      <c r="BV11146" s="5" t="s">
        <v>865</v>
      </c>
      <c r="BW11146" s="5" t="s">
        <v>1280</v>
      </c>
    </row>
    <row r="11147" spans="51:75" x14ac:dyDescent="0.3">
      <c r="AY11147" s="12" t="e">
        <f>VLOOKUP(C11147,#REF!, 2,FALSE)</f>
        <v>#REF!</v>
      </c>
      <c r="BM11147" s="5" t="s">
        <v>16700</v>
      </c>
      <c r="BN11147" s="5" t="s">
        <v>3050</v>
      </c>
      <c r="BO11147" s="5" t="s">
        <v>2067</v>
      </c>
      <c r="BU11147" s="5" t="s">
        <v>16700</v>
      </c>
      <c r="BV11147" s="5" t="s">
        <v>3050</v>
      </c>
      <c r="BW11147" s="5" t="s">
        <v>2067</v>
      </c>
    </row>
    <row r="11148" spans="51:75" x14ac:dyDescent="0.3">
      <c r="AY11148" s="12" t="e">
        <f>VLOOKUP(C11148,#REF!, 2,FALSE)</f>
        <v>#REF!</v>
      </c>
      <c r="BM11148" s="5" t="s">
        <v>16701</v>
      </c>
      <c r="BN11148" s="5" t="s">
        <v>2982</v>
      </c>
      <c r="BO11148" s="5" t="s">
        <v>1609</v>
      </c>
      <c r="BU11148" s="5" t="s">
        <v>16701</v>
      </c>
      <c r="BV11148" s="5" t="s">
        <v>2982</v>
      </c>
      <c r="BW11148" s="5" t="s">
        <v>1609</v>
      </c>
    </row>
    <row r="11149" spans="51:75" x14ac:dyDescent="0.3">
      <c r="AY11149" s="12" t="e">
        <f>VLOOKUP(C11149,#REF!, 2,FALSE)</f>
        <v>#REF!</v>
      </c>
      <c r="BM11149" s="5" t="s">
        <v>2863</v>
      </c>
      <c r="BN11149" s="5" t="s">
        <v>3210</v>
      </c>
      <c r="BO11149" s="5" t="s">
        <v>2986</v>
      </c>
      <c r="BU11149" s="5" t="s">
        <v>2863</v>
      </c>
      <c r="BV11149" s="5" t="s">
        <v>3210</v>
      </c>
      <c r="BW11149" s="5" t="s">
        <v>2986</v>
      </c>
    </row>
    <row r="11150" spans="51:75" x14ac:dyDescent="0.3">
      <c r="AY11150" s="12" t="e">
        <f>VLOOKUP(C11150,#REF!, 2,FALSE)</f>
        <v>#REF!</v>
      </c>
      <c r="BM11150" s="5" t="s">
        <v>16702</v>
      </c>
      <c r="BN11150" s="5" t="s">
        <v>3050</v>
      </c>
      <c r="BO11150" s="5" t="s">
        <v>2986</v>
      </c>
      <c r="BU11150" s="5" t="s">
        <v>16702</v>
      </c>
      <c r="BV11150" s="5" t="s">
        <v>3050</v>
      </c>
      <c r="BW11150" s="5" t="s">
        <v>2986</v>
      </c>
    </row>
    <row r="11151" spans="51:75" x14ac:dyDescent="0.3">
      <c r="AY11151" s="12" t="e">
        <f>VLOOKUP(C11151,#REF!, 2,FALSE)</f>
        <v>#REF!</v>
      </c>
      <c r="BM11151" s="5" t="s">
        <v>16703</v>
      </c>
      <c r="BN11151" s="5" t="s">
        <v>1272</v>
      </c>
      <c r="BO11151" s="5" t="s">
        <v>3439</v>
      </c>
      <c r="BU11151" s="5" t="s">
        <v>16703</v>
      </c>
      <c r="BV11151" s="5" t="s">
        <v>1272</v>
      </c>
      <c r="BW11151" s="5" t="s">
        <v>3439</v>
      </c>
    </row>
    <row r="11152" spans="51:75" x14ac:dyDescent="0.3">
      <c r="AY11152" s="12" t="e">
        <f>VLOOKUP(C11152,#REF!, 2,FALSE)</f>
        <v>#REF!</v>
      </c>
      <c r="BM11152" s="5" t="s">
        <v>16704</v>
      </c>
      <c r="BN11152" s="5" t="s">
        <v>1345</v>
      </c>
      <c r="BO11152" s="5" t="s">
        <v>947</v>
      </c>
      <c r="BU11152" s="5" t="s">
        <v>16704</v>
      </c>
      <c r="BV11152" s="5" t="s">
        <v>1345</v>
      </c>
      <c r="BW11152" s="5" t="s">
        <v>947</v>
      </c>
    </row>
    <row r="11153" spans="51:75" x14ac:dyDescent="0.3">
      <c r="AY11153" s="12" t="e">
        <f>VLOOKUP(C11153,#REF!, 2,FALSE)</f>
        <v>#REF!</v>
      </c>
      <c r="BM11153" s="5" t="s">
        <v>16705</v>
      </c>
      <c r="BN11153" s="5" t="s">
        <v>3050</v>
      </c>
      <c r="BO11153" s="5" t="s">
        <v>2986</v>
      </c>
      <c r="BU11153" s="5" t="s">
        <v>16705</v>
      </c>
      <c r="BV11153" s="5" t="s">
        <v>3050</v>
      </c>
      <c r="BW11153" s="5" t="s">
        <v>2986</v>
      </c>
    </row>
    <row r="11154" spans="51:75" x14ac:dyDescent="0.3">
      <c r="AY11154" s="12" t="e">
        <f>VLOOKUP(C11154,#REF!, 2,FALSE)</f>
        <v>#REF!</v>
      </c>
      <c r="BM11154" s="5" t="s">
        <v>16706</v>
      </c>
      <c r="BN11154" s="5" t="s">
        <v>3261</v>
      </c>
      <c r="BO11154" s="5" t="s">
        <v>3817</v>
      </c>
      <c r="BU11154" s="5" t="s">
        <v>16706</v>
      </c>
      <c r="BV11154" s="5" t="s">
        <v>3261</v>
      </c>
      <c r="BW11154" s="5" t="s">
        <v>3817</v>
      </c>
    </row>
    <row r="11155" spans="51:75" x14ac:dyDescent="0.3">
      <c r="AY11155" s="12" t="e">
        <f>VLOOKUP(C11155,#REF!, 2,FALSE)</f>
        <v>#REF!</v>
      </c>
      <c r="BM11155" s="5" t="s">
        <v>16707</v>
      </c>
      <c r="BN11155" s="5" t="s">
        <v>1272</v>
      </c>
      <c r="BO11155" s="5" t="s">
        <v>15750</v>
      </c>
      <c r="BU11155" s="5" t="s">
        <v>16707</v>
      </c>
      <c r="BV11155" s="5" t="s">
        <v>1272</v>
      </c>
      <c r="BW11155" s="5" t="s">
        <v>15750</v>
      </c>
    </row>
    <row r="11156" spans="51:75" x14ac:dyDescent="0.3">
      <c r="AY11156" s="12" t="e">
        <f>VLOOKUP(C11156,#REF!, 2,FALSE)</f>
        <v>#REF!</v>
      </c>
      <c r="BM11156" s="5" t="s">
        <v>16708</v>
      </c>
      <c r="BN11156" s="5" t="s">
        <v>1345</v>
      </c>
      <c r="BO11156" s="5" t="s">
        <v>2986</v>
      </c>
      <c r="BU11156" s="5" t="s">
        <v>16708</v>
      </c>
      <c r="BV11156" s="5" t="s">
        <v>1345</v>
      </c>
      <c r="BW11156" s="5" t="s">
        <v>2986</v>
      </c>
    </row>
    <row r="11157" spans="51:75" x14ac:dyDescent="0.3">
      <c r="AY11157" s="12" t="e">
        <f>VLOOKUP(C11157,#REF!, 2,FALSE)</f>
        <v>#REF!</v>
      </c>
      <c r="BM11157" s="5" t="s">
        <v>16709</v>
      </c>
      <c r="BN11157" s="5" t="s">
        <v>2982</v>
      </c>
      <c r="BO11157" s="5" t="s">
        <v>8759</v>
      </c>
      <c r="BU11157" s="5" t="s">
        <v>16709</v>
      </c>
      <c r="BV11157" s="5" t="s">
        <v>2982</v>
      </c>
      <c r="BW11157" s="5" t="s">
        <v>8759</v>
      </c>
    </row>
    <row r="11158" spans="51:75" x14ac:dyDescent="0.3">
      <c r="AY11158" s="12" t="e">
        <f>VLOOKUP(C11158,#REF!, 2,FALSE)</f>
        <v>#REF!</v>
      </c>
      <c r="BM11158" s="5" t="s">
        <v>2864</v>
      </c>
      <c r="BN11158" s="5" t="s">
        <v>3261</v>
      </c>
      <c r="BO11158" s="5" t="s">
        <v>9353</v>
      </c>
      <c r="BU11158" s="5" t="s">
        <v>2864</v>
      </c>
      <c r="BV11158" s="5" t="s">
        <v>3261</v>
      </c>
      <c r="BW11158" s="5" t="s">
        <v>9353</v>
      </c>
    </row>
    <row r="11159" spans="51:75" x14ac:dyDescent="0.3">
      <c r="AY11159" s="12" t="e">
        <f>VLOOKUP(C11159,#REF!, 2,FALSE)</f>
        <v>#REF!</v>
      </c>
      <c r="BM11159" s="5" t="s">
        <v>16710</v>
      </c>
      <c r="BN11159" s="5" t="s">
        <v>2982</v>
      </c>
      <c r="BO11159" s="5" t="s">
        <v>16711</v>
      </c>
      <c r="BU11159" s="5" t="s">
        <v>16710</v>
      </c>
      <c r="BV11159" s="5" t="s">
        <v>2982</v>
      </c>
      <c r="BW11159" s="5" t="s">
        <v>16711</v>
      </c>
    </row>
    <row r="11160" spans="51:75" x14ac:dyDescent="0.3">
      <c r="AY11160" s="12" t="e">
        <f>VLOOKUP(C11160,#REF!, 2,FALSE)</f>
        <v>#REF!</v>
      </c>
      <c r="BM11160" s="5" t="s">
        <v>16712</v>
      </c>
      <c r="BN11160" s="5" t="s">
        <v>3050</v>
      </c>
      <c r="BO11160" s="5" t="s">
        <v>16713</v>
      </c>
      <c r="BU11160" s="5" t="s">
        <v>16712</v>
      </c>
      <c r="BV11160" s="5" t="s">
        <v>3050</v>
      </c>
      <c r="BW11160" s="5" t="s">
        <v>16713</v>
      </c>
    </row>
    <row r="11161" spans="51:75" x14ac:dyDescent="0.3">
      <c r="AY11161" s="12" t="e">
        <f>VLOOKUP(C11161,#REF!, 2,FALSE)</f>
        <v>#REF!</v>
      </c>
      <c r="BM11161" s="5" t="s">
        <v>16714</v>
      </c>
      <c r="BN11161" s="5" t="s">
        <v>3050</v>
      </c>
      <c r="BO11161" s="5" t="s">
        <v>2986</v>
      </c>
      <c r="BU11161" s="5" t="s">
        <v>16714</v>
      </c>
      <c r="BV11161" s="5" t="s">
        <v>3050</v>
      </c>
      <c r="BW11161" s="5" t="s">
        <v>2986</v>
      </c>
    </row>
    <row r="11162" spans="51:75" x14ac:dyDescent="0.3">
      <c r="AY11162" s="12" t="e">
        <f>VLOOKUP(C11162,#REF!, 2,FALSE)</f>
        <v>#REF!</v>
      </c>
      <c r="BM11162" s="5" t="s">
        <v>16715</v>
      </c>
      <c r="BN11162" s="5" t="s">
        <v>3050</v>
      </c>
      <c r="BO11162" s="5" t="s">
        <v>2981</v>
      </c>
      <c r="BU11162" s="5" t="s">
        <v>16715</v>
      </c>
      <c r="BV11162" s="5" t="s">
        <v>3050</v>
      </c>
      <c r="BW11162" s="5" t="s">
        <v>2981</v>
      </c>
    </row>
    <row r="11163" spans="51:75" x14ac:dyDescent="0.3">
      <c r="AY11163" s="12" t="e">
        <f>VLOOKUP(C11163,#REF!, 2,FALSE)</f>
        <v>#REF!</v>
      </c>
      <c r="BM11163" s="5" t="s">
        <v>16716</v>
      </c>
      <c r="BN11163" s="5" t="s">
        <v>1345</v>
      </c>
      <c r="BO11163" s="5" t="s">
        <v>16717</v>
      </c>
      <c r="BU11163" s="5" t="s">
        <v>16716</v>
      </c>
      <c r="BV11163" s="5" t="s">
        <v>1345</v>
      </c>
      <c r="BW11163" s="5" t="s">
        <v>16717</v>
      </c>
    </row>
    <row r="11164" spans="51:75" x14ac:dyDescent="0.3">
      <c r="AY11164" s="12" t="e">
        <f>VLOOKUP(C11164,#REF!, 2,FALSE)</f>
        <v>#REF!</v>
      </c>
      <c r="BM11164" s="5" t="s">
        <v>16718</v>
      </c>
      <c r="BN11164" s="5" t="s">
        <v>2982</v>
      </c>
      <c r="BO11164" s="5" t="s">
        <v>16719</v>
      </c>
      <c r="BU11164" s="5" t="s">
        <v>16718</v>
      </c>
      <c r="BV11164" s="5" t="s">
        <v>2982</v>
      </c>
      <c r="BW11164" s="5" t="s">
        <v>16719</v>
      </c>
    </row>
    <row r="11165" spans="51:75" x14ac:dyDescent="0.3">
      <c r="AY11165" s="12" t="e">
        <f>VLOOKUP(C11165,#REF!, 2,FALSE)</f>
        <v>#REF!</v>
      </c>
      <c r="BM11165" s="5" t="s">
        <v>16720</v>
      </c>
      <c r="BN11165" s="5" t="s">
        <v>3010</v>
      </c>
      <c r="BO11165" s="5" t="s">
        <v>16721</v>
      </c>
      <c r="BU11165" s="5" t="s">
        <v>16720</v>
      </c>
      <c r="BV11165" s="5" t="s">
        <v>3010</v>
      </c>
      <c r="BW11165" s="5" t="s">
        <v>16721</v>
      </c>
    </row>
    <row r="11166" spans="51:75" x14ac:dyDescent="0.3">
      <c r="AY11166" s="12" t="e">
        <f>VLOOKUP(C11166,#REF!, 2,FALSE)</f>
        <v>#REF!</v>
      </c>
      <c r="BM11166" s="5" t="s">
        <v>16722</v>
      </c>
      <c r="BN11166" s="5" t="s">
        <v>3261</v>
      </c>
      <c r="BO11166" s="5" t="s">
        <v>16723</v>
      </c>
      <c r="BU11166" s="5" t="s">
        <v>16722</v>
      </c>
      <c r="BV11166" s="5" t="s">
        <v>3261</v>
      </c>
      <c r="BW11166" s="5" t="s">
        <v>16723</v>
      </c>
    </row>
    <row r="11167" spans="51:75" x14ac:dyDescent="0.3">
      <c r="AY11167" s="12" t="e">
        <f>VLOOKUP(C11167,#REF!, 2,FALSE)</f>
        <v>#REF!</v>
      </c>
      <c r="BM11167" s="5" t="s">
        <v>2865</v>
      </c>
      <c r="BN11167" s="5" t="s">
        <v>3007</v>
      </c>
      <c r="BO11167" s="5" t="s">
        <v>8839</v>
      </c>
      <c r="BU11167" s="5" t="s">
        <v>2865</v>
      </c>
      <c r="BV11167" s="5" t="s">
        <v>3007</v>
      </c>
      <c r="BW11167" s="5" t="s">
        <v>8839</v>
      </c>
    </row>
    <row r="11168" spans="51:75" x14ac:dyDescent="0.3">
      <c r="AY11168" s="12" t="e">
        <f>VLOOKUP(C11168,#REF!, 2,FALSE)</f>
        <v>#REF!</v>
      </c>
      <c r="BM11168" s="5" t="s">
        <v>2866</v>
      </c>
      <c r="BN11168" s="5" t="s">
        <v>1142</v>
      </c>
      <c r="BO11168" s="5" t="s">
        <v>2986</v>
      </c>
      <c r="BU11168" s="5" t="s">
        <v>2866</v>
      </c>
      <c r="BV11168" s="5" t="s">
        <v>1142</v>
      </c>
      <c r="BW11168" s="5" t="s">
        <v>2986</v>
      </c>
    </row>
    <row r="11169" spans="51:75" x14ac:dyDescent="0.3">
      <c r="AY11169" s="12" t="e">
        <f>VLOOKUP(C11169,#REF!, 2,FALSE)</f>
        <v>#REF!</v>
      </c>
      <c r="BM11169" s="5" t="s">
        <v>16724</v>
      </c>
      <c r="BN11169" s="5" t="s">
        <v>3007</v>
      </c>
      <c r="BO11169" s="5" t="s">
        <v>2986</v>
      </c>
      <c r="BU11169" s="5" t="s">
        <v>16724</v>
      </c>
      <c r="BV11169" s="5" t="s">
        <v>3007</v>
      </c>
      <c r="BW11169" s="5" t="s">
        <v>2986</v>
      </c>
    </row>
    <row r="11170" spans="51:75" x14ac:dyDescent="0.3">
      <c r="AY11170" s="12" t="e">
        <f>VLOOKUP(C11170,#REF!, 2,FALSE)</f>
        <v>#REF!</v>
      </c>
      <c r="BM11170" s="5" t="s">
        <v>16725</v>
      </c>
      <c r="BN11170" s="5" t="s">
        <v>1142</v>
      </c>
      <c r="BO11170" s="5" t="s">
        <v>2986</v>
      </c>
      <c r="BU11170" s="5" t="s">
        <v>16725</v>
      </c>
      <c r="BV11170" s="5" t="s">
        <v>1142</v>
      </c>
      <c r="BW11170" s="5" t="s">
        <v>2986</v>
      </c>
    </row>
    <row r="11171" spans="51:75" x14ac:dyDescent="0.3">
      <c r="AY11171" s="12" t="e">
        <f>VLOOKUP(C11171,#REF!, 2,FALSE)</f>
        <v>#REF!</v>
      </c>
      <c r="BM11171" s="5" t="s">
        <v>16726</v>
      </c>
      <c r="BN11171" s="5" t="s">
        <v>3261</v>
      </c>
      <c r="BO11171" s="5" t="s">
        <v>10801</v>
      </c>
      <c r="BU11171" s="5" t="s">
        <v>16726</v>
      </c>
      <c r="BV11171" s="5" t="s">
        <v>3261</v>
      </c>
      <c r="BW11171" s="5" t="s">
        <v>10801</v>
      </c>
    </row>
    <row r="11172" spans="51:75" x14ac:dyDescent="0.3">
      <c r="AY11172" s="12" t="e">
        <f>VLOOKUP(C11172,#REF!, 2,FALSE)</f>
        <v>#REF!</v>
      </c>
      <c r="BM11172" s="5" t="s">
        <v>16727</v>
      </c>
      <c r="BN11172" s="5" t="s">
        <v>2982</v>
      </c>
      <c r="BO11172" s="5" t="s">
        <v>1100</v>
      </c>
      <c r="BU11172" s="5" t="s">
        <v>16727</v>
      </c>
      <c r="BV11172" s="5" t="s">
        <v>2982</v>
      </c>
      <c r="BW11172" s="5" t="s">
        <v>1100</v>
      </c>
    </row>
    <row r="11173" spans="51:75" x14ac:dyDescent="0.3">
      <c r="AY11173" s="12" t="e">
        <f>VLOOKUP(C11173,#REF!, 2,FALSE)</f>
        <v>#REF!</v>
      </c>
      <c r="BM11173" s="5" t="s">
        <v>16728</v>
      </c>
      <c r="BN11173" s="5" t="s">
        <v>3010</v>
      </c>
      <c r="BO11173" s="5" t="s">
        <v>8544</v>
      </c>
      <c r="BU11173" s="5" t="s">
        <v>16728</v>
      </c>
      <c r="BV11173" s="5" t="s">
        <v>3010</v>
      </c>
      <c r="BW11173" s="5" t="s">
        <v>8544</v>
      </c>
    </row>
    <row r="11174" spans="51:75" x14ac:dyDescent="0.3">
      <c r="AY11174" s="12" t="e">
        <f>VLOOKUP(C11174,#REF!, 2,FALSE)</f>
        <v>#REF!</v>
      </c>
      <c r="BM11174" s="5" t="s">
        <v>16729</v>
      </c>
      <c r="BN11174" s="5" t="s">
        <v>3050</v>
      </c>
      <c r="BO11174" s="5" t="s">
        <v>2986</v>
      </c>
      <c r="BU11174" s="5" t="s">
        <v>16729</v>
      </c>
      <c r="BV11174" s="5" t="s">
        <v>3050</v>
      </c>
      <c r="BW11174" s="5" t="s">
        <v>2986</v>
      </c>
    </row>
    <row r="11175" spans="51:75" x14ac:dyDescent="0.3">
      <c r="AY11175" s="12" t="e">
        <f>VLOOKUP(C11175,#REF!, 2,FALSE)</f>
        <v>#REF!</v>
      </c>
      <c r="BM11175" s="5" t="s">
        <v>16730</v>
      </c>
      <c r="BN11175" s="5" t="s">
        <v>1345</v>
      </c>
      <c r="BO11175" s="5" t="s">
        <v>2986</v>
      </c>
      <c r="BU11175" s="5" t="s">
        <v>16730</v>
      </c>
      <c r="BV11175" s="5" t="s">
        <v>1345</v>
      </c>
      <c r="BW11175" s="5" t="s">
        <v>2986</v>
      </c>
    </row>
    <row r="11176" spans="51:75" x14ac:dyDescent="0.3">
      <c r="AY11176" s="12" t="e">
        <f>VLOOKUP(C11176,#REF!, 2,FALSE)</f>
        <v>#REF!</v>
      </c>
      <c r="BM11176" s="5" t="s">
        <v>16731</v>
      </c>
      <c r="BN11176" s="5" t="s">
        <v>1345</v>
      </c>
      <c r="BO11176" s="5" t="s">
        <v>10565</v>
      </c>
      <c r="BU11176" s="5" t="s">
        <v>16731</v>
      </c>
      <c r="BV11176" s="5" t="s">
        <v>1345</v>
      </c>
      <c r="BW11176" s="5" t="s">
        <v>10565</v>
      </c>
    </row>
    <row r="11177" spans="51:75" x14ac:dyDescent="0.3">
      <c r="AY11177" s="12" t="e">
        <f>VLOOKUP(C11177,#REF!, 2,FALSE)</f>
        <v>#REF!</v>
      </c>
      <c r="BM11177" s="5" t="s">
        <v>16732</v>
      </c>
      <c r="BN11177" s="5" t="s">
        <v>3261</v>
      </c>
      <c r="BO11177" s="5" t="s">
        <v>16733</v>
      </c>
      <c r="BU11177" s="5" t="s">
        <v>16732</v>
      </c>
      <c r="BV11177" s="5" t="s">
        <v>3261</v>
      </c>
      <c r="BW11177" s="5" t="s">
        <v>16733</v>
      </c>
    </row>
    <row r="11178" spans="51:75" x14ac:dyDescent="0.3">
      <c r="AY11178" s="12" t="e">
        <f>VLOOKUP(C11178,#REF!, 2,FALSE)</f>
        <v>#REF!</v>
      </c>
      <c r="BM11178" s="5" t="s">
        <v>16734</v>
      </c>
      <c r="BN11178" s="5" t="s">
        <v>3261</v>
      </c>
      <c r="BO11178" s="5" t="s">
        <v>6682</v>
      </c>
      <c r="BU11178" s="5" t="s">
        <v>16734</v>
      </c>
      <c r="BV11178" s="5" t="s">
        <v>3261</v>
      </c>
      <c r="BW11178" s="5" t="s">
        <v>6682</v>
      </c>
    </row>
    <row r="11179" spans="51:75" x14ac:dyDescent="0.3">
      <c r="AY11179" s="12" t="e">
        <f>VLOOKUP(C11179,#REF!, 2,FALSE)</f>
        <v>#REF!</v>
      </c>
      <c r="BM11179" s="5" t="s">
        <v>16735</v>
      </c>
      <c r="BN11179" s="5" t="s">
        <v>3050</v>
      </c>
      <c r="BO11179" s="5" t="s">
        <v>2986</v>
      </c>
      <c r="BU11179" s="5" t="s">
        <v>16735</v>
      </c>
      <c r="BV11179" s="5" t="s">
        <v>3050</v>
      </c>
      <c r="BW11179" s="5" t="s">
        <v>2986</v>
      </c>
    </row>
    <row r="11180" spans="51:75" x14ac:dyDescent="0.3">
      <c r="AY11180" s="12" t="e">
        <f>VLOOKUP(C11180,#REF!, 2,FALSE)</f>
        <v>#REF!</v>
      </c>
      <c r="BM11180" s="5" t="s">
        <v>16736</v>
      </c>
      <c r="BN11180" s="5" t="s">
        <v>3210</v>
      </c>
      <c r="BO11180" s="5" t="s">
        <v>4851</v>
      </c>
      <c r="BU11180" s="5" t="s">
        <v>16736</v>
      </c>
      <c r="BV11180" s="5" t="s">
        <v>3210</v>
      </c>
      <c r="BW11180" s="5" t="s">
        <v>4851</v>
      </c>
    </row>
    <row r="11181" spans="51:75" x14ac:dyDescent="0.3">
      <c r="AY11181" s="12" t="e">
        <f>VLOOKUP(C11181,#REF!, 2,FALSE)</f>
        <v>#REF!</v>
      </c>
      <c r="BM11181" s="5" t="s">
        <v>16737</v>
      </c>
      <c r="BN11181" s="5" t="s">
        <v>3261</v>
      </c>
      <c r="BO11181" s="5" t="s">
        <v>13037</v>
      </c>
      <c r="BU11181" s="5" t="s">
        <v>16737</v>
      </c>
      <c r="BV11181" s="5" t="s">
        <v>3261</v>
      </c>
      <c r="BW11181" s="5" t="s">
        <v>13037</v>
      </c>
    </row>
    <row r="11182" spans="51:75" x14ac:dyDescent="0.3">
      <c r="AY11182" s="12" t="e">
        <f>VLOOKUP(C11182,#REF!, 2,FALSE)</f>
        <v>#REF!</v>
      </c>
      <c r="BM11182" s="5" t="s">
        <v>2867</v>
      </c>
      <c r="BN11182" s="5" t="s">
        <v>3010</v>
      </c>
      <c r="BO11182" s="5" t="s">
        <v>16738</v>
      </c>
      <c r="BU11182" s="5" t="s">
        <v>2867</v>
      </c>
      <c r="BV11182" s="5" t="s">
        <v>3010</v>
      </c>
      <c r="BW11182" s="5" t="s">
        <v>16738</v>
      </c>
    </row>
    <row r="11183" spans="51:75" x14ac:dyDescent="0.3">
      <c r="AY11183" s="12" t="e">
        <f>VLOOKUP(C11183,#REF!, 2,FALSE)</f>
        <v>#REF!</v>
      </c>
      <c r="BM11183" s="5" t="s">
        <v>16739</v>
      </c>
      <c r="BN11183" s="5" t="s">
        <v>3007</v>
      </c>
      <c r="BO11183" s="5" t="s">
        <v>3026</v>
      </c>
      <c r="BU11183" s="5" t="s">
        <v>16739</v>
      </c>
      <c r="BV11183" s="5" t="s">
        <v>3007</v>
      </c>
      <c r="BW11183" s="5" t="s">
        <v>3026</v>
      </c>
    </row>
    <row r="11184" spans="51:75" x14ac:dyDescent="0.3">
      <c r="AY11184" s="12" t="e">
        <f>VLOOKUP(C11184,#REF!, 2,FALSE)</f>
        <v>#REF!</v>
      </c>
      <c r="BM11184" s="5" t="s">
        <v>16740</v>
      </c>
      <c r="BN11184" s="5" t="s">
        <v>3007</v>
      </c>
      <c r="BO11184" s="5" t="s">
        <v>9060</v>
      </c>
      <c r="BU11184" s="5" t="s">
        <v>16740</v>
      </c>
      <c r="BV11184" s="5" t="s">
        <v>3007</v>
      </c>
      <c r="BW11184" s="5" t="s">
        <v>9060</v>
      </c>
    </row>
    <row r="11185" spans="51:75" x14ac:dyDescent="0.3">
      <c r="AY11185" s="12" t="e">
        <f>VLOOKUP(C11185,#REF!, 2,FALSE)</f>
        <v>#REF!</v>
      </c>
      <c r="BM11185" s="5" t="s">
        <v>16741</v>
      </c>
      <c r="BN11185" s="5" t="s">
        <v>3261</v>
      </c>
      <c r="BO11185" s="5" t="s">
        <v>13243</v>
      </c>
      <c r="BU11185" s="5" t="s">
        <v>16741</v>
      </c>
      <c r="BV11185" s="5" t="s">
        <v>3261</v>
      </c>
      <c r="BW11185" s="5" t="s">
        <v>13243</v>
      </c>
    </row>
    <row r="11186" spans="51:75" x14ac:dyDescent="0.3">
      <c r="AY11186" s="12" t="e">
        <f>VLOOKUP(C11186,#REF!, 2,FALSE)</f>
        <v>#REF!</v>
      </c>
      <c r="BM11186" s="5" t="s">
        <v>16742</v>
      </c>
      <c r="BN11186" s="5" t="s">
        <v>1345</v>
      </c>
      <c r="BO11186" s="5" t="s">
        <v>2986</v>
      </c>
      <c r="BU11186" s="5" t="s">
        <v>16742</v>
      </c>
      <c r="BV11186" s="5" t="s">
        <v>1345</v>
      </c>
      <c r="BW11186" s="5" t="s">
        <v>2986</v>
      </c>
    </row>
    <row r="11187" spans="51:75" x14ac:dyDescent="0.3">
      <c r="AY11187" s="12" t="e">
        <f>VLOOKUP(C11187,#REF!, 2,FALSE)</f>
        <v>#REF!</v>
      </c>
      <c r="BM11187" s="5" t="s">
        <v>16743</v>
      </c>
      <c r="BN11187" s="5" t="s">
        <v>1345</v>
      </c>
      <c r="BO11187" s="5" t="s">
        <v>2986</v>
      </c>
      <c r="BU11187" s="5" t="s">
        <v>16743</v>
      </c>
      <c r="BV11187" s="5" t="s">
        <v>1345</v>
      </c>
      <c r="BW11187" s="5" t="s">
        <v>2986</v>
      </c>
    </row>
    <row r="11188" spans="51:75" x14ac:dyDescent="0.3">
      <c r="AY11188" s="12" t="e">
        <f>VLOOKUP(C11188,#REF!, 2,FALSE)</f>
        <v>#REF!</v>
      </c>
      <c r="BM11188" s="5" t="s">
        <v>16744</v>
      </c>
      <c r="BN11188" s="5" t="s">
        <v>3007</v>
      </c>
      <c r="BO11188" s="5" t="s">
        <v>8284</v>
      </c>
      <c r="BU11188" s="5" t="s">
        <v>16744</v>
      </c>
      <c r="BV11188" s="5" t="s">
        <v>3007</v>
      </c>
      <c r="BW11188" s="5" t="s">
        <v>8284</v>
      </c>
    </row>
    <row r="11189" spans="51:75" x14ac:dyDescent="0.3">
      <c r="AY11189" s="12" t="e">
        <f>VLOOKUP(C11189,#REF!, 2,FALSE)</f>
        <v>#REF!</v>
      </c>
      <c r="BM11189" s="5" t="s">
        <v>16745</v>
      </c>
      <c r="BN11189" s="5" t="s">
        <v>865</v>
      </c>
      <c r="BO11189" s="5" t="s">
        <v>2986</v>
      </c>
      <c r="BU11189" s="5" t="s">
        <v>16745</v>
      </c>
      <c r="BV11189" s="5" t="s">
        <v>865</v>
      </c>
      <c r="BW11189" s="5" t="s">
        <v>2986</v>
      </c>
    </row>
    <row r="11190" spans="51:75" x14ac:dyDescent="0.3">
      <c r="AY11190" s="12" t="e">
        <f>VLOOKUP(C11190,#REF!, 2,FALSE)</f>
        <v>#REF!</v>
      </c>
      <c r="BM11190" s="5" t="s">
        <v>16746</v>
      </c>
      <c r="BN11190" s="5" t="s">
        <v>3261</v>
      </c>
      <c r="BO11190" s="5" t="s">
        <v>16747</v>
      </c>
      <c r="BU11190" s="5" t="s">
        <v>16746</v>
      </c>
      <c r="BV11190" s="5" t="s">
        <v>3261</v>
      </c>
      <c r="BW11190" s="5" t="s">
        <v>16747</v>
      </c>
    </row>
    <row r="11191" spans="51:75" x14ac:dyDescent="0.3">
      <c r="AY11191" s="12" t="e">
        <f>VLOOKUP(C11191,#REF!, 2,FALSE)</f>
        <v>#REF!</v>
      </c>
      <c r="BM11191" s="5" t="s">
        <v>16748</v>
      </c>
      <c r="BN11191" s="5" t="s">
        <v>3010</v>
      </c>
      <c r="BO11191" s="5" t="s">
        <v>3473</v>
      </c>
      <c r="BU11191" s="5" t="s">
        <v>16748</v>
      </c>
      <c r="BV11191" s="5" t="s">
        <v>3010</v>
      </c>
      <c r="BW11191" s="5" t="s">
        <v>3473</v>
      </c>
    </row>
    <row r="11192" spans="51:75" x14ac:dyDescent="0.3">
      <c r="AY11192" s="12" t="e">
        <f>VLOOKUP(C11192,#REF!, 2,FALSE)</f>
        <v>#REF!</v>
      </c>
      <c r="BM11192" s="5" t="s">
        <v>16749</v>
      </c>
      <c r="BN11192" s="5" t="s">
        <v>1142</v>
      </c>
      <c r="BO11192" s="5" t="s">
        <v>10771</v>
      </c>
      <c r="BU11192" s="5" t="s">
        <v>16749</v>
      </c>
      <c r="BV11192" s="5" t="s">
        <v>1142</v>
      </c>
      <c r="BW11192" s="5" t="s">
        <v>10771</v>
      </c>
    </row>
    <row r="11193" spans="51:75" x14ac:dyDescent="0.3">
      <c r="AY11193" s="12" t="e">
        <f>VLOOKUP(C11193,#REF!, 2,FALSE)</f>
        <v>#REF!</v>
      </c>
      <c r="BM11193" s="5" t="s">
        <v>2868</v>
      </c>
      <c r="BN11193" s="5" t="s">
        <v>1345</v>
      </c>
      <c r="BO11193" s="5" t="s">
        <v>9610</v>
      </c>
      <c r="BU11193" s="5" t="s">
        <v>2868</v>
      </c>
      <c r="BV11193" s="5" t="s">
        <v>1345</v>
      </c>
      <c r="BW11193" s="5" t="s">
        <v>9610</v>
      </c>
    </row>
    <row r="11194" spans="51:75" x14ac:dyDescent="0.3">
      <c r="AY11194" s="12" t="e">
        <f>VLOOKUP(C11194,#REF!, 2,FALSE)</f>
        <v>#REF!</v>
      </c>
      <c r="BM11194" s="5" t="s">
        <v>16750</v>
      </c>
      <c r="BN11194" s="5" t="s">
        <v>1345</v>
      </c>
      <c r="BO11194" s="5" t="s">
        <v>6256</v>
      </c>
      <c r="BU11194" s="5" t="s">
        <v>16750</v>
      </c>
      <c r="BV11194" s="5" t="s">
        <v>1345</v>
      </c>
      <c r="BW11194" s="5" t="s">
        <v>6256</v>
      </c>
    </row>
    <row r="11195" spans="51:75" x14ac:dyDescent="0.3">
      <c r="AY11195" s="12" t="e">
        <f>VLOOKUP(C11195,#REF!, 2,FALSE)</f>
        <v>#REF!</v>
      </c>
      <c r="BM11195" s="5" t="s">
        <v>16751</v>
      </c>
      <c r="BN11195" s="5" t="s">
        <v>1345</v>
      </c>
      <c r="BO11195" s="5" t="s">
        <v>1087</v>
      </c>
      <c r="BU11195" s="5" t="s">
        <v>16751</v>
      </c>
      <c r="BV11195" s="5" t="s">
        <v>1345</v>
      </c>
      <c r="BW11195" s="5" t="s">
        <v>1087</v>
      </c>
    </row>
    <row r="11196" spans="51:75" x14ac:dyDescent="0.3">
      <c r="AY11196" s="12" t="e">
        <f>VLOOKUP(C11196,#REF!, 2,FALSE)</f>
        <v>#REF!</v>
      </c>
      <c r="BM11196" s="5" t="s">
        <v>16752</v>
      </c>
      <c r="BN11196" s="5" t="s">
        <v>2982</v>
      </c>
      <c r="BO11196" s="5" t="s">
        <v>6256</v>
      </c>
      <c r="BU11196" s="5" t="s">
        <v>16752</v>
      </c>
      <c r="BV11196" s="5" t="s">
        <v>2982</v>
      </c>
      <c r="BW11196" s="5" t="s">
        <v>6256</v>
      </c>
    </row>
    <row r="11197" spans="51:75" x14ac:dyDescent="0.3">
      <c r="AY11197" s="12" t="e">
        <f>VLOOKUP(C11197,#REF!, 2,FALSE)</f>
        <v>#REF!</v>
      </c>
      <c r="BM11197" s="5" t="s">
        <v>16753</v>
      </c>
      <c r="BN11197" s="5" t="s">
        <v>3010</v>
      </c>
      <c r="BO11197" s="5" t="s">
        <v>16721</v>
      </c>
      <c r="BU11197" s="5" t="s">
        <v>16753</v>
      </c>
      <c r="BV11197" s="5" t="s">
        <v>3010</v>
      </c>
      <c r="BW11197" s="5" t="s">
        <v>16721</v>
      </c>
    </row>
    <row r="11198" spans="51:75" x14ac:dyDescent="0.3">
      <c r="AY11198" s="12" t="e">
        <f>VLOOKUP(C11198,#REF!, 2,FALSE)</f>
        <v>#REF!</v>
      </c>
      <c r="BM11198" s="5" t="s">
        <v>16754</v>
      </c>
      <c r="BN11198" s="5" t="s">
        <v>3010</v>
      </c>
      <c r="BO11198" s="5" t="s">
        <v>16755</v>
      </c>
      <c r="BU11198" s="5" t="s">
        <v>16754</v>
      </c>
      <c r="BV11198" s="5" t="s">
        <v>3010</v>
      </c>
      <c r="BW11198" s="5" t="s">
        <v>16755</v>
      </c>
    </row>
    <row r="11199" spans="51:75" x14ac:dyDescent="0.3">
      <c r="AY11199" s="12" t="e">
        <f>VLOOKUP(C11199,#REF!, 2,FALSE)</f>
        <v>#REF!</v>
      </c>
      <c r="BM11199" s="5" t="s">
        <v>16756</v>
      </c>
      <c r="BN11199" s="5" t="s">
        <v>1272</v>
      </c>
      <c r="BO11199" s="5" t="s">
        <v>2986</v>
      </c>
      <c r="BU11199" s="5" t="s">
        <v>16756</v>
      </c>
      <c r="BV11199" s="5" t="s">
        <v>1272</v>
      </c>
      <c r="BW11199" s="5" t="s">
        <v>2986</v>
      </c>
    </row>
    <row r="11200" spans="51:75" x14ac:dyDescent="0.3">
      <c r="AY11200" s="12" t="e">
        <f>VLOOKUP(C11200,#REF!, 2,FALSE)</f>
        <v>#REF!</v>
      </c>
      <c r="BM11200" s="5" t="s">
        <v>2869</v>
      </c>
      <c r="BN11200" s="5" t="s">
        <v>1345</v>
      </c>
      <c r="BO11200" s="5" t="s">
        <v>1971</v>
      </c>
      <c r="BU11200" s="5" t="s">
        <v>2869</v>
      </c>
      <c r="BV11200" s="5" t="s">
        <v>1345</v>
      </c>
      <c r="BW11200" s="5" t="s">
        <v>1971</v>
      </c>
    </row>
    <row r="11201" spans="51:75" x14ac:dyDescent="0.3">
      <c r="AY11201" s="12" t="e">
        <f>VLOOKUP(C11201,#REF!, 2,FALSE)</f>
        <v>#REF!</v>
      </c>
      <c r="BM11201" s="5" t="s">
        <v>2870</v>
      </c>
      <c r="BN11201" s="5" t="s">
        <v>3050</v>
      </c>
      <c r="BO11201" s="5" t="s">
        <v>2986</v>
      </c>
      <c r="BU11201" s="5" t="s">
        <v>2870</v>
      </c>
      <c r="BV11201" s="5" t="s">
        <v>3050</v>
      </c>
      <c r="BW11201" s="5" t="s">
        <v>2986</v>
      </c>
    </row>
    <row r="11202" spans="51:75" x14ac:dyDescent="0.3">
      <c r="AY11202" s="12" t="e">
        <f>VLOOKUP(C11202,#REF!, 2,FALSE)</f>
        <v>#REF!</v>
      </c>
      <c r="BM11202" s="5" t="s">
        <v>2894</v>
      </c>
      <c r="BN11202" s="5" t="s">
        <v>1345</v>
      </c>
      <c r="BO11202" s="5" t="s">
        <v>2986</v>
      </c>
      <c r="BU11202" s="5" t="s">
        <v>2894</v>
      </c>
      <c r="BV11202" s="5" t="s">
        <v>1345</v>
      </c>
      <c r="BW11202" s="5" t="s">
        <v>2986</v>
      </c>
    </row>
    <row r="11203" spans="51:75" x14ac:dyDescent="0.3">
      <c r="AY11203" s="12" t="e">
        <f>VLOOKUP(C11203,#REF!, 2,FALSE)</f>
        <v>#REF!</v>
      </c>
      <c r="BM11203" s="5" t="s">
        <v>16757</v>
      </c>
      <c r="BN11203" s="5" t="s">
        <v>1345</v>
      </c>
      <c r="BO11203" s="5" t="s">
        <v>2986</v>
      </c>
      <c r="BU11203" s="5" t="s">
        <v>16757</v>
      </c>
      <c r="BV11203" s="5" t="s">
        <v>1345</v>
      </c>
      <c r="BW11203" s="5" t="s">
        <v>2986</v>
      </c>
    </row>
    <row r="11204" spans="51:75" x14ac:dyDescent="0.3">
      <c r="AY11204" s="12" t="e">
        <f>VLOOKUP(C11204,#REF!, 2,FALSE)</f>
        <v>#REF!</v>
      </c>
      <c r="BM11204" s="5" t="s">
        <v>16758</v>
      </c>
      <c r="BN11204" s="5" t="s">
        <v>3261</v>
      </c>
      <c r="BO11204" s="5" t="s">
        <v>2986</v>
      </c>
      <c r="BU11204" s="5" t="s">
        <v>16758</v>
      </c>
      <c r="BV11204" s="5" t="s">
        <v>3261</v>
      </c>
      <c r="BW11204" s="5" t="s">
        <v>2986</v>
      </c>
    </row>
    <row r="11205" spans="51:75" x14ac:dyDescent="0.3">
      <c r="AY11205" s="12" t="e">
        <f>VLOOKUP(C11205,#REF!, 2,FALSE)</f>
        <v>#REF!</v>
      </c>
      <c r="BM11205" s="5" t="s">
        <v>2895</v>
      </c>
      <c r="BN11205" s="5" t="s">
        <v>3261</v>
      </c>
      <c r="BO11205" s="5" t="s">
        <v>10214</v>
      </c>
      <c r="BU11205" s="5" t="s">
        <v>2895</v>
      </c>
      <c r="BV11205" s="5" t="s">
        <v>3261</v>
      </c>
      <c r="BW11205" s="5" t="s">
        <v>10214</v>
      </c>
    </row>
    <row r="11206" spans="51:75" x14ac:dyDescent="0.3">
      <c r="AY11206" s="12" t="e">
        <f>VLOOKUP(C11206,#REF!, 2,FALSE)</f>
        <v>#REF!</v>
      </c>
      <c r="BM11206" s="5" t="s">
        <v>2896</v>
      </c>
      <c r="BN11206" s="5" t="s">
        <v>3261</v>
      </c>
      <c r="BO11206" s="5" t="s">
        <v>1068</v>
      </c>
      <c r="BU11206" s="5" t="s">
        <v>2896</v>
      </c>
      <c r="BV11206" s="5" t="s">
        <v>3261</v>
      </c>
      <c r="BW11206" s="5" t="s">
        <v>1068</v>
      </c>
    </row>
    <row r="11207" spans="51:75" x14ac:dyDescent="0.3">
      <c r="AY11207" s="12" t="e">
        <f>VLOOKUP(C11207,#REF!, 2,FALSE)</f>
        <v>#REF!</v>
      </c>
      <c r="BM11207" s="5" t="s">
        <v>16759</v>
      </c>
      <c r="BN11207" s="5" t="s">
        <v>1345</v>
      </c>
      <c r="BO11207" s="5" t="s">
        <v>2695</v>
      </c>
      <c r="BU11207" s="5" t="s">
        <v>16759</v>
      </c>
      <c r="BV11207" s="5" t="s">
        <v>1345</v>
      </c>
      <c r="BW11207" s="5" t="s">
        <v>2695</v>
      </c>
    </row>
    <row r="11208" spans="51:75" x14ac:dyDescent="0.3">
      <c r="AY11208" s="12" t="e">
        <f>VLOOKUP(C11208,#REF!, 2,FALSE)</f>
        <v>#REF!</v>
      </c>
      <c r="BM11208" s="5" t="s">
        <v>2897</v>
      </c>
      <c r="BN11208" s="5" t="s">
        <v>2982</v>
      </c>
      <c r="BO11208" s="5" t="s">
        <v>2986</v>
      </c>
      <c r="BU11208" s="5" t="s">
        <v>2897</v>
      </c>
      <c r="BV11208" s="5" t="s">
        <v>2982</v>
      </c>
      <c r="BW11208" s="5" t="s">
        <v>2986</v>
      </c>
    </row>
    <row r="11209" spans="51:75" x14ac:dyDescent="0.3">
      <c r="AY11209" s="12" t="e">
        <f>VLOOKUP(C11209,#REF!, 2,FALSE)</f>
        <v>#REF!</v>
      </c>
      <c r="BM11209" s="5" t="s">
        <v>16760</v>
      </c>
      <c r="BN11209" s="5" t="s">
        <v>3261</v>
      </c>
      <c r="BO11209" s="5" t="s">
        <v>8812</v>
      </c>
      <c r="BU11209" s="5" t="s">
        <v>16760</v>
      </c>
      <c r="BV11209" s="5" t="s">
        <v>3261</v>
      </c>
      <c r="BW11209" s="5" t="s">
        <v>8812</v>
      </c>
    </row>
    <row r="11210" spans="51:75" x14ac:dyDescent="0.3">
      <c r="AY11210" s="12" t="e">
        <f>VLOOKUP(C11210,#REF!, 2,FALSE)</f>
        <v>#REF!</v>
      </c>
      <c r="BM11210" s="5" t="s">
        <v>16761</v>
      </c>
      <c r="BN11210" s="5" t="s">
        <v>1142</v>
      </c>
      <c r="BO11210" s="5" t="s">
        <v>2986</v>
      </c>
      <c r="BU11210" s="5" t="s">
        <v>16761</v>
      </c>
      <c r="BV11210" s="5" t="s">
        <v>1142</v>
      </c>
      <c r="BW11210" s="5" t="s">
        <v>2986</v>
      </c>
    </row>
    <row r="11211" spans="51:75" x14ac:dyDescent="0.3">
      <c r="AY11211" s="12" t="e">
        <f>VLOOKUP(C11211,#REF!, 2,FALSE)</f>
        <v>#REF!</v>
      </c>
      <c r="BM11211" s="5" t="s">
        <v>16762</v>
      </c>
      <c r="BN11211" s="5" t="s">
        <v>2982</v>
      </c>
      <c r="BO11211" s="5" t="s">
        <v>6144</v>
      </c>
      <c r="BU11211" s="5" t="s">
        <v>16762</v>
      </c>
      <c r="BV11211" s="5" t="s">
        <v>2982</v>
      </c>
      <c r="BW11211" s="5" t="s">
        <v>6144</v>
      </c>
    </row>
    <row r="11212" spans="51:75" x14ac:dyDescent="0.3">
      <c r="AY11212" s="12" t="e">
        <f>VLOOKUP(C11212,#REF!, 2,FALSE)</f>
        <v>#REF!</v>
      </c>
      <c r="BM11212" s="5" t="s">
        <v>16763</v>
      </c>
      <c r="BN11212" s="5" t="s">
        <v>3261</v>
      </c>
      <c r="BO11212" s="5" t="s">
        <v>2986</v>
      </c>
      <c r="BU11212" s="5" t="s">
        <v>16763</v>
      </c>
      <c r="BV11212" s="5" t="s">
        <v>3261</v>
      </c>
      <c r="BW11212" s="5" t="s">
        <v>2986</v>
      </c>
    </row>
    <row r="11213" spans="51:75" x14ac:dyDescent="0.3">
      <c r="AY11213" s="12" t="e">
        <f>VLOOKUP(C11213,#REF!, 2,FALSE)</f>
        <v>#REF!</v>
      </c>
      <c r="BM11213" s="5" t="s">
        <v>16764</v>
      </c>
      <c r="BN11213" s="5" t="s">
        <v>3007</v>
      </c>
      <c r="BO11213" s="5" t="s">
        <v>9255</v>
      </c>
      <c r="BU11213" s="5" t="s">
        <v>16764</v>
      </c>
      <c r="BV11213" s="5" t="s">
        <v>3007</v>
      </c>
      <c r="BW11213" s="5" t="s">
        <v>9255</v>
      </c>
    </row>
    <row r="11214" spans="51:75" x14ac:dyDescent="0.3">
      <c r="AY11214" s="12" t="e">
        <f>VLOOKUP(C11214,#REF!, 2,FALSE)</f>
        <v>#REF!</v>
      </c>
      <c r="BM11214" s="5" t="s">
        <v>16765</v>
      </c>
      <c r="BN11214" s="5" t="s">
        <v>3007</v>
      </c>
      <c r="BO11214" s="5" t="s">
        <v>7265</v>
      </c>
      <c r="BU11214" s="5" t="s">
        <v>16765</v>
      </c>
      <c r="BV11214" s="5" t="s">
        <v>3007</v>
      </c>
      <c r="BW11214" s="5" t="s">
        <v>7265</v>
      </c>
    </row>
    <row r="11215" spans="51:75" x14ac:dyDescent="0.3">
      <c r="AY11215" s="12" t="e">
        <f>VLOOKUP(C11215,#REF!, 2,FALSE)</f>
        <v>#REF!</v>
      </c>
      <c r="BM11215" s="5" t="s">
        <v>16766</v>
      </c>
      <c r="BN11215" s="5" t="s">
        <v>3007</v>
      </c>
      <c r="BO11215" s="5" t="s">
        <v>9282</v>
      </c>
      <c r="BU11215" s="5" t="s">
        <v>16766</v>
      </c>
      <c r="BV11215" s="5" t="s">
        <v>3007</v>
      </c>
      <c r="BW11215" s="5" t="s">
        <v>9282</v>
      </c>
    </row>
    <row r="11216" spans="51:75" x14ac:dyDescent="0.3">
      <c r="AY11216" s="12" t="e">
        <f>VLOOKUP(C11216,#REF!, 2,FALSE)</f>
        <v>#REF!</v>
      </c>
      <c r="BM11216" s="5" t="s">
        <v>16767</v>
      </c>
      <c r="BN11216" s="5" t="s">
        <v>3261</v>
      </c>
      <c r="BO11216" s="5" t="s">
        <v>13028</v>
      </c>
      <c r="BU11216" s="5" t="s">
        <v>16767</v>
      </c>
      <c r="BV11216" s="5" t="s">
        <v>3261</v>
      </c>
      <c r="BW11216" s="5" t="s">
        <v>13028</v>
      </c>
    </row>
    <row r="11217" spans="51:75" x14ac:dyDescent="0.3">
      <c r="AY11217" s="12" t="e">
        <f>VLOOKUP(C11217,#REF!, 2,FALSE)</f>
        <v>#REF!</v>
      </c>
      <c r="BM11217" s="5" t="s">
        <v>16768</v>
      </c>
      <c r="BN11217" s="5" t="s">
        <v>2982</v>
      </c>
      <c r="BO11217" s="5" t="s">
        <v>2986</v>
      </c>
      <c r="BU11217" s="5" t="s">
        <v>16768</v>
      </c>
      <c r="BV11217" s="5" t="s">
        <v>2982</v>
      </c>
      <c r="BW11217" s="5" t="s">
        <v>2986</v>
      </c>
    </row>
    <row r="11218" spans="51:75" x14ac:dyDescent="0.3">
      <c r="AY11218" s="12" t="e">
        <f>VLOOKUP(C11218,#REF!, 2,FALSE)</f>
        <v>#REF!</v>
      </c>
      <c r="BM11218" s="5" t="s">
        <v>16769</v>
      </c>
      <c r="BN11218" s="5" t="s">
        <v>2982</v>
      </c>
      <c r="BO11218" s="5" t="s">
        <v>2986</v>
      </c>
      <c r="BU11218" s="5" t="s">
        <v>16769</v>
      </c>
      <c r="BV11218" s="5" t="s">
        <v>2982</v>
      </c>
      <c r="BW11218" s="5" t="s">
        <v>2986</v>
      </c>
    </row>
    <row r="11219" spans="51:75" x14ac:dyDescent="0.3">
      <c r="AY11219" s="12" t="e">
        <f>VLOOKUP(C11219,#REF!, 2,FALSE)</f>
        <v>#REF!</v>
      </c>
      <c r="BM11219" s="5" t="s">
        <v>16770</v>
      </c>
      <c r="BN11219" s="5" t="s">
        <v>3261</v>
      </c>
      <c r="BO11219" s="5" t="s">
        <v>2986</v>
      </c>
      <c r="BU11219" s="5" t="s">
        <v>16770</v>
      </c>
      <c r="BV11219" s="5" t="s">
        <v>3261</v>
      </c>
      <c r="BW11219" s="5" t="s">
        <v>2986</v>
      </c>
    </row>
    <row r="11220" spans="51:75" x14ac:dyDescent="0.3">
      <c r="AY11220" s="12" t="e">
        <f>VLOOKUP(C11220,#REF!, 2,FALSE)</f>
        <v>#REF!</v>
      </c>
      <c r="BM11220" s="5" t="s">
        <v>16771</v>
      </c>
      <c r="BN11220" s="5" t="s">
        <v>2982</v>
      </c>
      <c r="BO11220" s="5" t="s">
        <v>9194</v>
      </c>
      <c r="BU11220" s="5" t="s">
        <v>16771</v>
      </c>
      <c r="BV11220" s="5" t="s">
        <v>2982</v>
      </c>
      <c r="BW11220" s="5" t="s">
        <v>9194</v>
      </c>
    </row>
    <row r="11221" spans="51:75" x14ac:dyDescent="0.3">
      <c r="AY11221" s="12" t="e">
        <f>VLOOKUP(C11221,#REF!, 2,FALSE)</f>
        <v>#REF!</v>
      </c>
      <c r="BM11221" s="5" t="s">
        <v>16772</v>
      </c>
      <c r="BN11221" s="5" t="s">
        <v>1272</v>
      </c>
      <c r="BO11221" s="5" t="s">
        <v>16773</v>
      </c>
      <c r="BU11221" s="5" t="s">
        <v>16772</v>
      </c>
      <c r="BV11221" s="5" t="s">
        <v>1272</v>
      </c>
      <c r="BW11221" s="5" t="s">
        <v>16773</v>
      </c>
    </row>
    <row r="11222" spans="51:75" x14ac:dyDescent="0.3">
      <c r="AY11222" s="12" t="e">
        <f>VLOOKUP(C11222,#REF!, 2,FALSE)</f>
        <v>#REF!</v>
      </c>
      <c r="BM11222" s="5" t="s">
        <v>16774</v>
      </c>
      <c r="BN11222" s="5" t="s">
        <v>3007</v>
      </c>
      <c r="BO11222" s="5" t="s">
        <v>16775</v>
      </c>
      <c r="BU11222" s="5" t="s">
        <v>16774</v>
      </c>
      <c r="BV11222" s="5" t="s">
        <v>3007</v>
      </c>
      <c r="BW11222" s="5" t="s">
        <v>16775</v>
      </c>
    </row>
    <row r="11223" spans="51:75" x14ac:dyDescent="0.3">
      <c r="AY11223" s="12" t="e">
        <f>VLOOKUP(C11223,#REF!, 2,FALSE)</f>
        <v>#REF!</v>
      </c>
      <c r="BM11223" s="5" t="s">
        <v>16776</v>
      </c>
      <c r="BN11223" s="5" t="s">
        <v>2982</v>
      </c>
      <c r="BO11223" s="5" t="s">
        <v>2986</v>
      </c>
      <c r="BU11223" s="5" t="s">
        <v>16776</v>
      </c>
      <c r="BV11223" s="5" t="s">
        <v>2982</v>
      </c>
      <c r="BW11223" s="5" t="s">
        <v>2986</v>
      </c>
    </row>
    <row r="11224" spans="51:75" x14ac:dyDescent="0.3">
      <c r="AY11224" s="12" t="e">
        <f>VLOOKUP(C11224,#REF!, 2,FALSE)</f>
        <v>#REF!</v>
      </c>
      <c r="BM11224" s="5" t="s">
        <v>16777</v>
      </c>
      <c r="BN11224" s="5" t="s">
        <v>1142</v>
      </c>
      <c r="BO11224" s="5" t="s">
        <v>846</v>
      </c>
      <c r="BU11224" s="5" t="s">
        <v>16777</v>
      </c>
      <c r="BV11224" s="5" t="s">
        <v>1142</v>
      </c>
      <c r="BW11224" s="5" t="s">
        <v>846</v>
      </c>
    </row>
    <row r="11225" spans="51:75" x14ac:dyDescent="0.3">
      <c r="AY11225" s="12" t="e">
        <f>VLOOKUP(C11225,#REF!, 2,FALSE)</f>
        <v>#REF!</v>
      </c>
      <c r="BM11225" s="5" t="s">
        <v>16778</v>
      </c>
      <c r="BN11225" s="5" t="s">
        <v>3007</v>
      </c>
      <c r="BO11225" s="5" t="s">
        <v>2644</v>
      </c>
      <c r="BU11225" s="5" t="s">
        <v>16778</v>
      </c>
      <c r="BV11225" s="5" t="s">
        <v>3007</v>
      </c>
      <c r="BW11225" s="5" t="s">
        <v>2644</v>
      </c>
    </row>
    <row r="11226" spans="51:75" x14ac:dyDescent="0.3">
      <c r="AY11226" s="12" t="e">
        <f>VLOOKUP(C11226,#REF!, 2,FALSE)</f>
        <v>#REF!</v>
      </c>
      <c r="BM11226" s="5" t="s">
        <v>16779</v>
      </c>
      <c r="BN11226" s="5" t="s">
        <v>3261</v>
      </c>
      <c r="BO11226" s="5" t="s">
        <v>3474</v>
      </c>
      <c r="BU11226" s="5" t="s">
        <v>16779</v>
      </c>
      <c r="BV11226" s="5" t="s">
        <v>3261</v>
      </c>
      <c r="BW11226" s="5" t="s">
        <v>3474</v>
      </c>
    </row>
    <row r="11227" spans="51:75" x14ac:dyDescent="0.3">
      <c r="AY11227" s="12" t="e">
        <f>VLOOKUP(C11227,#REF!, 2,FALSE)</f>
        <v>#REF!</v>
      </c>
      <c r="BM11227" s="5" t="s">
        <v>16780</v>
      </c>
      <c r="BN11227" s="5" t="s">
        <v>3007</v>
      </c>
      <c r="BO11227" s="5" t="s">
        <v>7828</v>
      </c>
      <c r="BU11227" s="5" t="s">
        <v>16780</v>
      </c>
      <c r="BV11227" s="5" t="s">
        <v>3007</v>
      </c>
      <c r="BW11227" s="5" t="s">
        <v>7828</v>
      </c>
    </row>
    <row r="11228" spans="51:75" x14ac:dyDescent="0.3">
      <c r="AY11228" s="12" t="e">
        <f>VLOOKUP(C11228,#REF!, 2,FALSE)</f>
        <v>#REF!</v>
      </c>
      <c r="BM11228" s="5" t="s">
        <v>16781</v>
      </c>
      <c r="BN11228" s="5" t="s">
        <v>3261</v>
      </c>
      <c r="BO11228" s="5" t="s">
        <v>16501</v>
      </c>
      <c r="BU11228" s="5" t="s">
        <v>16781</v>
      </c>
      <c r="BV11228" s="5" t="s">
        <v>3261</v>
      </c>
      <c r="BW11228" s="5" t="s">
        <v>16501</v>
      </c>
    </row>
    <row r="11229" spans="51:75" x14ac:dyDescent="0.3">
      <c r="AY11229" s="12" t="e">
        <f>VLOOKUP(C11229,#REF!, 2,FALSE)</f>
        <v>#REF!</v>
      </c>
      <c r="BM11229" s="5" t="s">
        <v>16782</v>
      </c>
      <c r="BN11229" s="5" t="s">
        <v>3261</v>
      </c>
      <c r="BO11229" s="5" t="s">
        <v>7419</v>
      </c>
      <c r="BU11229" s="5" t="s">
        <v>16782</v>
      </c>
      <c r="BV11229" s="5" t="s">
        <v>3261</v>
      </c>
      <c r="BW11229" s="5" t="s">
        <v>7419</v>
      </c>
    </row>
    <row r="11230" spans="51:75" x14ac:dyDescent="0.3">
      <c r="AY11230" s="12" t="e">
        <f>VLOOKUP(C11230,#REF!, 2,FALSE)</f>
        <v>#REF!</v>
      </c>
      <c r="BM11230" s="5" t="s">
        <v>16783</v>
      </c>
      <c r="BN11230" s="5" t="s">
        <v>1142</v>
      </c>
      <c r="BO11230" s="5" t="s">
        <v>3313</v>
      </c>
      <c r="BU11230" s="5" t="s">
        <v>16783</v>
      </c>
      <c r="BV11230" s="5" t="s">
        <v>1142</v>
      </c>
      <c r="BW11230" s="5" t="s">
        <v>3313</v>
      </c>
    </row>
    <row r="11231" spans="51:75" x14ac:dyDescent="0.3">
      <c r="AY11231" s="12" t="e">
        <f>VLOOKUP(C11231,#REF!, 2,FALSE)</f>
        <v>#REF!</v>
      </c>
      <c r="BM11231" s="5" t="s">
        <v>16784</v>
      </c>
      <c r="BN11231" s="5" t="s">
        <v>1272</v>
      </c>
      <c r="BO11231" s="5" t="s">
        <v>10919</v>
      </c>
      <c r="BU11231" s="5" t="s">
        <v>16784</v>
      </c>
      <c r="BV11231" s="5" t="s">
        <v>1272</v>
      </c>
      <c r="BW11231" s="5" t="s">
        <v>10919</v>
      </c>
    </row>
    <row r="11232" spans="51:75" x14ac:dyDescent="0.3">
      <c r="AY11232" s="12" t="e">
        <f>VLOOKUP(C11232,#REF!, 2,FALSE)</f>
        <v>#REF!</v>
      </c>
      <c r="BM11232" s="5" t="s">
        <v>16785</v>
      </c>
      <c r="BN11232" s="5" t="s">
        <v>1272</v>
      </c>
      <c r="BO11232" s="5" t="s">
        <v>2986</v>
      </c>
      <c r="BU11232" s="5" t="s">
        <v>16785</v>
      </c>
      <c r="BV11232" s="5" t="s">
        <v>1272</v>
      </c>
      <c r="BW11232" s="5" t="s">
        <v>2986</v>
      </c>
    </row>
    <row r="11233" spans="51:75" x14ac:dyDescent="0.3">
      <c r="AY11233" s="12" t="e">
        <f>VLOOKUP(C11233,#REF!, 2,FALSE)</f>
        <v>#REF!</v>
      </c>
      <c r="BM11233" s="5" t="s">
        <v>16786</v>
      </c>
      <c r="BN11233" s="5" t="s">
        <v>1345</v>
      </c>
      <c r="BO11233" s="5" t="s">
        <v>6399</v>
      </c>
      <c r="BU11233" s="5" t="s">
        <v>16786</v>
      </c>
      <c r="BV11233" s="5" t="s">
        <v>1345</v>
      </c>
      <c r="BW11233" s="5" t="s">
        <v>6399</v>
      </c>
    </row>
    <row r="11234" spans="51:75" x14ac:dyDescent="0.3">
      <c r="AY11234" s="12" t="e">
        <f>VLOOKUP(C11234,#REF!, 2,FALSE)</f>
        <v>#REF!</v>
      </c>
      <c r="BM11234" s="5" t="s">
        <v>16787</v>
      </c>
      <c r="BN11234" s="5" t="s">
        <v>3261</v>
      </c>
      <c r="BO11234" s="5" t="s">
        <v>3073</v>
      </c>
      <c r="BU11234" s="5" t="s">
        <v>16787</v>
      </c>
      <c r="BV11234" s="5" t="s">
        <v>3261</v>
      </c>
      <c r="BW11234" s="5" t="s">
        <v>3073</v>
      </c>
    </row>
    <row r="11235" spans="51:75" x14ac:dyDescent="0.3">
      <c r="AY11235" s="12" t="e">
        <f>VLOOKUP(C11235,#REF!, 2,FALSE)</f>
        <v>#REF!</v>
      </c>
      <c r="BM11235" s="5" t="s">
        <v>16788</v>
      </c>
      <c r="BN11235" s="5" t="s">
        <v>1142</v>
      </c>
      <c r="BO11235" s="5" t="s">
        <v>2986</v>
      </c>
      <c r="BU11235" s="5" t="s">
        <v>16788</v>
      </c>
      <c r="BV11235" s="5" t="s">
        <v>1142</v>
      </c>
      <c r="BW11235" s="5" t="s">
        <v>2986</v>
      </c>
    </row>
    <row r="11236" spans="51:75" x14ac:dyDescent="0.3">
      <c r="AY11236" s="12" t="e">
        <f>VLOOKUP(C11236,#REF!, 2,FALSE)</f>
        <v>#REF!</v>
      </c>
      <c r="BM11236" s="5" t="s">
        <v>16789</v>
      </c>
      <c r="BN11236" s="5" t="s">
        <v>3007</v>
      </c>
      <c r="BO11236" s="5" t="s">
        <v>2986</v>
      </c>
      <c r="BU11236" s="5" t="s">
        <v>16789</v>
      </c>
      <c r="BV11236" s="5" t="s">
        <v>3007</v>
      </c>
      <c r="BW11236" s="5" t="s">
        <v>2986</v>
      </c>
    </row>
    <row r="11237" spans="51:75" x14ac:dyDescent="0.3">
      <c r="AY11237" s="12" t="e">
        <f>VLOOKUP(C11237,#REF!, 2,FALSE)</f>
        <v>#REF!</v>
      </c>
      <c r="BM11237" s="5" t="s">
        <v>16790</v>
      </c>
      <c r="BN11237" s="5" t="s">
        <v>3010</v>
      </c>
      <c r="BO11237" s="5" t="s">
        <v>16791</v>
      </c>
      <c r="BU11237" s="5" t="s">
        <v>16790</v>
      </c>
      <c r="BV11237" s="5" t="s">
        <v>3010</v>
      </c>
      <c r="BW11237" s="5" t="s">
        <v>16791</v>
      </c>
    </row>
    <row r="11238" spans="51:75" x14ac:dyDescent="0.3">
      <c r="AY11238" s="12" t="e">
        <f>VLOOKUP(C11238,#REF!, 2,FALSE)</f>
        <v>#REF!</v>
      </c>
      <c r="BM11238" s="5" t="s">
        <v>16792</v>
      </c>
      <c r="BN11238" s="5" t="s">
        <v>3050</v>
      </c>
      <c r="BO11238" s="5" t="s">
        <v>16793</v>
      </c>
      <c r="BU11238" s="5" t="s">
        <v>16792</v>
      </c>
      <c r="BV11238" s="5" t="s">
        <v>3050</v>
      </c>
      <c r="BW11238" s="5" t="s">
        <v>16793</v>
      </c>
    </row>
    <row r="11239" spans="51:75" x14ac:dyDescent="0.3">
      <c r="AY11239" s="12" t="e">
        <f>VLOOKUP(C11239,#REF!, 2,FALSE)</f>
        <v>#REF!</v>
      </c>
      <c r="BM11239" s="5" t="s">
        <v>16794</v>
      </c>
      <c r="BN11239" s="5" t="s">
        <v>3010</v>
      </c>
      <c r="BO11239" s="5" t="s">
        <v>2986</v>
      </c>
      <c r="BU11239" s="5" t="s">
        <v>16794</v>
      </c>
      <c r="BV11239" s="5" t="s">
        <v>3010</v>
      </c>
      <c r="BW11239" s="5" t="s">
        <v>2986</v>
      </c>
    </row>
    <row r="11240" spans="51:75" x14ac:dyDescent="0.3">
      <c r="AY11240" s="12" t="e">
        <f>VLOOKUP(C11240,#REF!, 2,FALSE)</f>
        <v>#REF!</v>
      </c>
      <c r="BM11240" s="5" t="s">
        <v>16795</v>
      </c>
      <c r="BN11240" s="5" t="s">
        <v>1272</v>
      </c>
      <c r="BO11240" s="5" t="s">
        <v>2986</v>
      </c>
      <c r="BU11240" s="5" t="s">
        <v>16795</v>
      </c>
      <c r="BV11240" s="5" t="s">
        <v>1272</v>
      </c>
      <c r="BW11240" s="5" t="s">
        <v>2986</v>
      </c>
    </row>
    <row r="11241" spans="51:75" x14ac:dyDescent="0.3">
      <c r="AY11241" s="12" t="e">
        <f>VLOOKUP(C11241,#REF!, 2,FALSE)</f>
        <v>#REF!</v>
      </c>
      <c r="BM11241" s="5" t="s">
        <v>2898</v>
      </c>
      <c r="BN11241" s="5" t="s">
        <v>1142</v>
      </c>
      <c r="BO11241" s="5" t="s">
        <v>2986</v>
      </c>
      <c r="BU11241" s="5" t="s">
        <v>2898</v>
      </c>
      <c r="BV11241" s="5" t="s">
        <v>1142</v>
      </c>
      <c r="BW11241" s="5" t="s">
        <v>2986</v>
      </c>
    </row>
    <row r="11242" spans="51:75" x14ac:dyDescent="0.3">
      <c r="AY11242" s="12" t="e">
        <f>VLOOKUP(C11242,#REF!, 2,FALSE)</f>
        <v>#REF!</v>
      </c>
      <c r="BM11242" s="5" t="s">
        <v>2899</v>
      </c>
      <c r="BN11242" s="5" t="s">
        <v>1142</v>
      </c>
      <c r="BO11242" s="5" t="s">
        <v>2986</v>
      </c>
      <c r="BU11242" s="5" t="s">
        <v>2899</v>
      </c>
      <c r="BV11242" s="5" t="s">
        <v>1142</v>
      </c>
      <c r="BW11242" s="5" t="s">
        <v>2986</v>
      </c>
    </row>
    <row r="11243" spans="51:75" x14ac:dyDescent="0.3">
      <c r="AY11243" s="12" t="e">
        <f>VLOOKUP(C11243,#REF!, 2,FALSE)</f>
        <v>#REF!</v>
      </c>
      <c r="BM11243" s="5" t="s">
        <v>16796</v>
      </c>
      <c r="BN11243" s="5" t="s">
        <v>1272</v>
      </c>
      <c r="BO11243" s="5" t="s">
        <v>2361</v>
      </c>
      <c r="BU11243" s="5" t="s">
        <v>16796</v>
      </c>
      <c r="BV11243" s="5" t="s">
        <v>1272</v>
      </c>
      <c r="BW11243" s="5" t="s">
        <v>2361</v>
      </c>
    </row>
    <row r="11244" spans="51:75" x14ac:dyDescent="0.3">
      <c r="AY11244" s="12" t="e">
        <f>VLOOKUP(C11244,#REF!, 2,FALSE)</f>
        <v>#REF!</v>
      </c>
      <c r="BM11244" s="5" t="s">
        <v>16797</v>
      </c>
      <c r="BN11244" s="5" t="s">
        <v>1142</v>
      </c>
      <c r="BO11244" s="5" t="s">
        <v>2096</v>
      </c>
      <c r="BU11244" s="5" t="s">
        <v>16797</v>
      </c>
      <c r="BV11244" s="5" t="s">
        <v>1142</v>
      </c>
      <c r="BW11244" s="5" t="s">
        <v>2096</v>
      </c>
    </row>
    <row r="11245" spans="51:75" x14ac:dyDescent="0.3">
      <c r="AY11245" s="12" t="e">
        <f>VLOOKUP(C11245,#REF!, 2,FALSE)</f>
        <v>#REF!</v>
      </c>
      <c r="BM11245" s="5" t="s">
        <v>16798</v>
      </c>
      <c r="BN11245" s="5" t="s">
        <v>3007</v>
      </c>
      <c r="BO11245" s="5" t="s">
        <v>1979</v>
      </c>
      <c r="BU11245" s="5" t="s">
        <v>16798</v>
      </c>
      <c r="BV11245" s="5" t="s">
        <v>3007</v>
      </c>
      <c r="BW11245" s="5" t="s">
        <v>1979</v>
      </c>
    </row>
    <row r="11246" spans="51:75" x14ac:dyDescent="0.3">
      <c r="AY11246" s="12" t="e">
        <f>VLOOKUP(C11246,#REF!, 2,FALSE)</f>
        <v>#REF!</v>
      </c>
      <c r="BM11246" s="5" t="s">
        <v>16799</v>
      </c>
      <c r="BN11246" s="5" t="s">
        <v>1272</v>
      </c>
      <c r="BO11246" s="5" t="s">
        <v>2986</v>
      </c>
      <c r="BU11246" s="5" t="s">
        <v>16799</v>
      </c>
      <c r="BV11246" s="5" t="s">
        <v>1272</v>
      </c>
      <c r="BW11246" s="5" t="s">
        <v>2986</v>
      </c>
    </row>
    <row r="11247" spans="51:75" x14ac:dyDescent="0.3">
      <c r="AY11247" s="12" t="e">
        <f>VLOOKUP(C11247,#REF!, 2,FALSE)</f>
        <v>#REF!</v>
      </c>
      <c r="BM11247" s="5" t="s">
        <v>16800</v>
      </c>
      <c r="BN11247" s="5" t="s">
        <v>1272</v>
      </c>
      <c r="BO11247" s="5" t="s">
        <v>2986</v>
      </c>
      <c r="BU11247" s="5" t="s">
        <v>16800</v>
      </c>
      <c r="BV11247" s="5" t="s">
        <v>1272</v>
      </c>
      <c r="BW11247" s="5" t="s">
        <v>2986</v>
      </c>
    </row>
    <row r="11248" spans="51:75" x14ac:dyDescent="0.3">
      <c r="AY11248" s="12" t="e">
        <f>VLOOKUP(C11248,#REF!, 2,FALSE)</f>
        <v>#REF!</v>
      </c>
      <c r="BM11248" s="5" t="s">
        <v>16801</v>
      </c>
      <c r="BN11248" s="5" t="s">
        <v>3010</v>
      </c>
      <c r="BO11248" s="5" t="s">
        <v>1596</v>
      </c>
      <c r="BU11248" s="5" t="s">
        <v>16801</v>
      </c>
      <c r="BV11248" s="5" t="s">
        <v>3010</v>
      </c>
      <c r="BW11248" s="5" t="s">
        <v>1596</v>
      </c>
    </row>
    <row r="11249" spans="51:75" x14ac:dyDescent="0.3">
      <c r="AY11249" s="12" t="e">
        <f>VLOOKUP(C11249,#REF!, 2,FALSE)</f>
        <v>#REF!</v>
      </c>
      <c r="BM11249" s="5" t="s">
        <v>2900</v>
      </c>
      <c r="BN11249" s="5" t="s">
        <v>3261</v>
      </c>
      <c r="BO11249" s="5" t="s">
        <v>16802</v>
      </c>
      <c r="BU11249" s="5" t="s">
        <v>2900</v>
      </c>
      <c r="BV11249" s="5" t="s">
        <v>3261</v>
      </c>
      <c r="BW11249" s="5" t="s">
        <v>16802</v>
      </c>
    </row>
    <row r="11250" spans="51:75" x14ac:dyDescent="0.3">
      <c r="AY11250" s="12" t="e">
        <f>VLOOKUP(C11250,#REF!, 2,FALSE)</f>
        <v>#REF!</v>
      </c>
      <c r="BM11250" s="5" t="s">
        <v>16803</v>
      </c>
      <c r="BN11250" s="5" t="s">
        <v>1142</v>
      </c>
      <c r="BO11250" s="5" t="s">
        <v>2986</v>
      </c>
      <c r="BU11250" s="5" t="s">
        <v>16803</v>
      </c>
      <c r="BV11250" s="5" t="s">
        <v>1142</v>
      </c>
      <c r="BW11250" s="5" t="s">
        <v>2986</v>
      </c>
    </row>
    <row r="11251" spans="51:75" x14ac:dyDescent="0.3">
      <c r="AY11251" s="12" t="e">
        <f>VLOOKUP(C11251,#REF!, 2,FALSE)</f>
        <v>#REF!</v>
      </c>
      <c r="BM11251" s="5" t="s">
        <v>16804</v>
      </c>
      <c r="BN11251" s="5" t="s">
        <v>3050</v>
      </c>
      <c r="BO11251" s="5" t="s">
        <v>2986</v>
      </c>
      <c r="BU11251" s="5" t="s">
        <v>16804</v>
      </c>
      <c r="BV11251" s="5" t="s">
        <v>3050</v>
      </c>
      <c r="BW11251" s="5" t="s">
        <v>2986</v>
      </c>
    </row>
    <row r="11252" spans="51:75" x14ac:dyDescent="0.3">
      <c r="AY11252" s="12" t="e">
        <f>VLOOKUP(C11252,#REF!, 2,FALSE)</f>
        <v>#REF!</v>
      </c>
      <c r="BM11252" s="5" t="s">
        <v>16805</v>
      </c>
      <c r="BN11252" s="5" t="s">
        <v>1142</v>
      </c>
      <c r="BO11252" s="5" t="s">
        <v>2986</v>
      </c>
      <c r="BU11252" s="5" t="s">
        <v>16805</v>
      </c>
      <c r="BV11252" s="5" t="s">
        <v>1142</v>
      </c>
      <c r="BW11252" s="5" t="s">
        <v>2986</v>
      </c>
    </row>
    <row r="11253" spans="51:75" x14ac:dyDescent="0.3">
      <c r="AY11253" s="12" t="e">
        <f>VLOOKUP(C11253,#REF!, 2,FALSE)</f>
        <v>#REF!</v>
      </c>
      <c r="BM11253" s="5" t="s">
        <v>16806</v>
      </c>
      <c r="BN11253" s="5" t="s">
        <v>1345</v>
      </c>
      <c r="BO11253" s="5" t="s">
        <v>2986</v>
      </c>
      <c r="BU11253" s="5" t="s">
        <v>16806</v>
      </c>
      <c r="BV11253" s="5" t="s">
        <v>1345</v>
      </c>
      <c r="BW11253" s="5" t="s">
        <v>2986</v>
      </c>
    </row>
    <row r="11254" spans="51:75" x14ac:dyDescent="0.3">
      <c r="AY11254" s="12" t="e">
        <f>VLOOKUP(C11254,#REF!, 2,FALSE)</f>
        <v>#REF!</v>
      </c>
      <c r="BM11254" s="5" t="s">
        <v>16807</v>
      </c>
      <c r="BN11254" s="5" t="s">
        <v>1142</v>
      </c>
      <c r="BO11254" s="5" t="s">
        <v>2986</v>
      </c>
      <c r="BU11254" s="5" t="s">
        <v>16807</v>
      </c>
      <c r="BV11254" s="5" t="s">
        <v>1142</v>
      </c>
      <c r="BW11254" s="5" t="s">
        <v>2986</v>
      </c>
    </row>
    <row r="11255" spans="51:75" x14ac:dyDescent="0.3">
      <c r="AY11255" s="12" t="e">
        <f>VLOOKUP(C11255,#REF!, 2,FALSE)</f>
        <v>#REF!</v>
      </c>
      <c r="BM11255" s="5" t="s">
        <v>16808</v>
      </c>
      <c r="BN11255" s="5" t="s">
        <v>3007</v>
      </c>
      <c r="BO11255" s="5" t="s">
        <v>2195</v>
      </c>
      <c r="BU11255" s="5" t="s">
        <v>16808</v>
      </c>
      <c r="BV11255" s="5" t="s">
        <v>3007</v>
      </c>
      <c r="BW11255" s="5" t="s">
        <v>2195</v>
      </c>
    </row>
    <row r="11256" spans="51:75" x14ac:dyDescent="0.3">
      <c r="AY11256" s="12" t="e">
        <f>VLOOKUP(C11256,#REF!, 2,FALSE)</f>
        <v>#REF!</v>
      </c>
      <c r="BM11256" s="5" t="s">
        <v>2901</v>
      </c>
      <c r="BN11256" s="5" t="s">
        <v>1272</v>
      </c>
      <c r="BO11256" s="5" t="s">
        <v>2986</v>
      </c>
      <c r="BU11256" s="5" t="s">
        <v>2901</v>
      </c>
      <c r="BV11256" s="5" t="s">
        <v>1272</v>
      </c>
      <c r="BW11256" s="5" t="s">
        <v>2986</v>
      </c>
    </row>
    <row r="11257" spans="51:75" x14ac:dyDescent="0.3">
      <c r="AY11257" s="12" t="e">
        <f>VLOOKUP(C11257,#REF!, 2,FALSE)</f>
        <v>#REF!</v>
      </c>
      <c r="BM11257" s="5" t="s">
        <v>16809</v>
      </c>
      <c r="BN11257" s="5" t="s">
        <v>1272</v>
      </c>
      <c r="BO11257" s="5" t="s">
        <v>4083</v>
      </c>
      <c r="BU11257" s="5" t="s">
        <v>16809</v>
      </c>
      <c r="BV11257" s="5" t="s">
        <v>1272</v>
      </c>
      <c r="BW11257" s="5" t="s">
        <v>4083</v>
      </c>
    </row>
    <row r="11258" spans="51:75" x14ac:dyDescent="0.3">
      <c r="AY11258" s="12" t="e">
        <f>VLOOKUP(C11258,#REF!, 2,FALSE)</f>
        <v>#REF!</v>
      </c>
      <c r="BM11258" s="5" t="s">
        <v>16810</v>
      </c>
      <c r="BN11258" s="5" t="s">
        <v>2986</v>
      </c>
      <c r="BO11258" s="5" t="s">
        <v>2986</v>
      </c>
      <c r="BU11258" s="5" t="s">
        <v>16810</v>
      </c>
      <c r="BV11258" s="5" t="s">
        <v>2986</v>
      </c>
      <c r="BW11258" s="5" t="s">
        <v>2986</v>
      </c>
    </row>
    <row r="11259" spans="51:75" x14ac:dyDescent="0.3">
      <c r="AY11259" s="12" t="e">
        <f>VLOOKUP(C11259,#REF!, 2,FALSE)</f>
        <v>#REF!</v>
      </c>
      <c r="BM11259" s="5" t="s">
        <v>16811</v>
      </c>
      <c r="BN11259" s="5" t="s">
        <v>3092</v>
      </c>
      <c r="BO11259" s="5" t="s">
        <v>2986</v>
      </c>
      <c r="BU11259" s="5" t="s">
        <v>16811</v>
      </c>
      <c r="BV11259" s="5" t="s">
        <v>3092</v>
      </c>
      <c r="BW11259" s="5" t="s">
        <v>2986</v>
      </c>
    </row>
    <row r="11260" spans="51:75" x14ac:dyDescent="0.3">
      <c r="AY11260" s="12" t="e">
        <f>VLOOKUP(C11260,#REF!, 2,FALSE)</f>
        <v>#REF!</v>
      </c>
      <c r="BM11260" s="5" t="s">
        <v>16812</v>
      </c>
      <c r="BN11260" s="5" t="s">
        <v>3050</v>
      </c>
      <c r="BO11260" s="5" t="s">
        <v>3340</v>
      </c>
      <c r="BU11260" s="5" t="s">
        <v>16812</v>
      </c>
      <c r="BV11260" s="5" t="s">
        <v>3050</v>
      </c>
      <c r="BW11260" s="5" t="s">
        <v>3340</v>
      </c>
    </row>
    <row r="11261" spans="51:75" x14ac:dyDescent="0.3">
      <c r="AY11261" s="12" t="e">
        <f>VLOOKUP(C11261,#REF!, 2,FALSE)</f>
        <v>#REF!</v>
      </c>
      <c r="BM11261" s="5" t="s">
        <v>2902</v>
      </c>
      <c r="BN11261" s="5" t="s">
        <v>1345</v>
      </c>
      <c r="BO11261" s="5" t="s">
        <v>2986</v>
      </c>
      <c r="BU11261" s="5" t="s">
        <v>2902</v>
      </c>
      <c r="BV11261" s="5" t="s">
        <v>1345</v>
      </c>
      <c r="BW11261" s="5" t="s">
        <v>2986</v>
      </c>
    </row>
    <row r="11262" spans="51:75" x14ac:dyDescent="0.3">
      <c r="AY11262" s="12" t="e">
        <f>VLOOKUP(C11262,#REF!, 2,FALSE)</f>
        <v>#REF!</v>
      </c>
      <c r="BM11262" s="5" t="s">
        <v>16813</v>
      </c>
      <c r="BN11262" s="5" t="s">
        <v>1142</v>
      </c>
      <c r="BO11262" s="5" t="s">
        <v>5376</v>
      </c>
      <c r="BU11262" s="5" t="s">
        <v>16813</v>
      </c>
      <c r="BV11262" s="5" t="s">
        <v>1142</v>
      </c>
      <c r="BW11262" s="5" t="s">
        <v>5376</v>
      </c>
    </row>
    <row r="11263" spans="51:75" x14ac:dyDescent="0.3">
      <c r="AY11263" s="12" t="e">
        <f>VLOOKUP(C11263,#REF!, 2,FALSE)</f>
        <v>#REF!</v>
      </c>
      <c r="BM11263" s="5" t="s">
        <v>16814</v>
      </c>
      <c r="BN11263" s="5" t="s">
        <v>1345</v>
      </c>
      <c r="BO11263" s="5" t="s">
        <v>10820</v>
      </c>
      <c r="BU11263" s="5" t="s">
        <v>16814</v>
      </c>
      <c r="BV11263" s="5" t="s">
        <v>1345</v>
      </c>
      <c r="BW11263" s="5" t="s">
        <v>10820</v>
      </c>
    </row>
    <row r="11264" spans="51:75" x14ac:dyDescent="0.3">
      <c r="AY11264" s="12" t="e">
        <f>VLOOKUP(C11264,#REF!, 2,FALSE)</f>
        <v>#REF!</v>
      </c>
      <c r="BM11264" s="5" t="s">
        <v>16815</v>
      </c>
      <c r="BN11264" s="5" t="s">
        <v>3050</v>
      </c>
      <c r="BO11264" s="5" t="s">
        <v>2986</v>
      </c>
      <c r="BU11264" s="5" t="s">
        <v>16815</v>
      </c>
      <c r="BV11264" s="5" t="s">
        <v>3050</v>
      </c>
      <c r="BW11264" s="5" t="s">
        <v>2986</v>
      </c>
    </row>
    <row r="11265" spans="51:75" x14ac:dyDescent="0.3">
      <c r="AY11265" s="12" t="e">
        <f>VLOOKUP(C11265,#REF!, 2,FALSE)</f>
        <v>#REF!</v>
      </c>
      <c r="BM11265" s="5" t="s">
        <v>16816</v>
      </c>
      <c r="BN11265" s="5" t="s">
        <v>3050</v>
      </c>
      <c r="BO11265" s="5" t="s">
        <v>1264</v>
      </c>
      <c r="BU11265" s="5" t="s">
        <v>16816</v>
      </c>
      <c r="BV11265" s="5" t="s">
        <v>3050</v>
      </c>
      <c r="BW11265" s="5" t="s">
        <v>1264</v>
      </c>
    </row>
    <row r="11266" spans="51:75" x14ac:dyDescent="0.3">
      <c r="AY11266" s="12" t="e">
        <f>VLOOKUP(C11266,#REF!, 2,FALSE)</f>
        <v>#REF!</v>
      </c>
      <c r="BM11266" s="5" t="s">
        <v>16817</v>
      </c>
      <c r="BN11266" s="5" t="s">
        <v>3261</v>
      </c>
      <c r="BO11266" s="5" t="s">
        <v>16352</v>
      </c>
      <c r="BU11266" s="5" t="s">
        <v>16817</v>
      </c>
      <c r="BV11266" s="5" t="s">
        <v>3261</v>
      </c>
      <c r="BW11266" s="5" t="s">
        <v>16352</v>
      </c>
    </row>
    <row r="11267" spans="51:75" x14ac:dyDescent="0.3">
      <c r="AY11267" s="12" t="e">
        <f>VLOOKUP(C11267,#REF!, 2,FALSE)</f>
        <v>#REF!</v>
      </c>
      <c r="BM11267" s="5" t="s">
        <v>16818</v>
      </c>
      <c r="BN11267" s="5" t="s">
        <v>3261</v>
      </c>
      <c r="BO11267" s="5" t="s">
        <v>779</v>
      </c>
      <c r="BU11267" s="5" t="s">
        <v>16818</v>
      </c>
      <c r="BV11267" s="5" t="s">
        <v>3261</v>
      </c>
      <c r="BW11267" s="5" t="s">
        <v>779</v>
      </c>
    </row>
    <row r="11268" spans="51:75" x14ac:dyDescent="0.3">
      <c r="AY11268" s="12" t="e">
        <f>VLOOKUP(C11268,#REF!, 2,FALSE)</f>
        <v>#REF!</v>
      </c>
      <c r="BM11268" s="5" t="s">
        <v>16819</v>
      </c>
      <c r="BN11268" s="5" t="s">
        <v>3010</v>
      </c>
      <c r="BO11268" s="5" t="s">
        <v>1271</v>
      </c>
      <c r="BU11268" s="5" t="s">
        <v>16819</v>
      </c>
      <c r="BV11268" s="5" t="s">
        <v>3010</v>
      </c>
      <c r="BW11268" s="5" t="s">
        <v>1271</v>
      </c>
    </row>
    <row r="11269" spans="51:75" x14ac:dyDescent="0.3">
      <c r="AY11269" s="12" t="e">
        <f>VLOOKUP(C11269,#REF!, 2,FALSE)</f>
        <v>#REF!</v>
      </c>
      <c r="BM11269" s="5" t="s">
        <v>16820</v>
      </c>
      <c r="BN11269" s="5" t="s">
        <v>2982</v>
      </c>
      <c r="BO11269" s="5" t="s">
        <v>2986</v>
      </c>
      <c r="BU11269" s="5" t="s">
        <v>16820</v>
      </c>
      <c r="BV11269" s="5" t="s">
        <v>2982</v>
      </c>
      <c r="BW11269" s="5" t="s">
        <v>2986</v>
      </c>
    </row>
    <row r="11270" spans="51:75" x14ac:dyDescent="0.3">
      <c r="AY11270" s="12" t="e">
        <f>VLOOKUP(C11270,#REF!, 2,FALSE)</f>
        <v>#REF!</v>
      </c>
      <c r="BM11270" s="5" t="s">
        <v>16821</v>
      </c>
      <c r="BN11270" s="5" t="s">
        <v>945</v>
      </c>
      <c r="BO11270" s="5" t="s">
        <v>2986</v>
      </c>
      <c r="BU11270" s="5" t="s">
        <v>16821</v>
      </c>
      <c r="BV11270" s="5" t="s">
        <v>945</v>
      </c>
      <c r="BW11270" s="5" t="s">
        <v>2986</v>
      </c>
    </row>
    <row r="11271" spans="51:75" x14ac:dyDescent="0.3">
      <c r="AY11271" s="12" t="e">
        <f>VLOOKUP(C11271,#REF!, 2,FALSE)</f>
        <v>#REF!</v>
      </c>
      <c r="BM11271" s="5" t="s">
        <v>2903</v>
      </c>
      <c r="BN11271" s="5" t="s">
        <v>3010</v>
      </c>
      <c r="BO11271" s="5" t="s">
        <v>5381</v>
      </c>
      <c r="BU11271" s="5" t="s">
        <v>2903</v>
      </c>
      <c r="BV11271" s="5" t="s">
        <v>3010</v>
      </c>
      <c r="BW11271" s="5" t="s">
        <v>5381</v>
      </c>
    </row>
    <row r="11272" spans="51:75" x14ac:dyDescent="0.3">
      <c r="AY11272" s="12" t="e">
        <f>VLOOKUP(C11272,#REF!, 2,FALSE)</f>
        <v>#REF!</v>
      </c>
      <c r="BM11272" s="5" t="s">
        <v>2904</v>
      </c>
      <c r="BN11272" s="5" t="s">
        <v>2982</v>
      </c>
      <c r="BO11272" s="5" t="s">
        <v>1612</v>
      </c>
      <c r="BU11272" s="5" t="s">
        <v>2904</v>
      </c>
      <c r="BV11272" s="5" t="s">
        <v>2982</v>
      </c>
      <c r="BW11272" s="5" t="s">
        <v>1612</v>
      </c>
    </row>
    <row r="11273" spans="51:75" x14ac:dyDescent="0.3">
      <c r="AY11273" s="12" t="e">
        <f>VLOOKUP(C11273,#REF!, 2,FALSE)</f>
        <v>#REF!</v>
      </c>
      <c r="BM11273" s="5" t="s">
        <v>16822</v>
      </c>
      <c r="BN11273" s="5" t="s">
        <v>17000</v>
      </c>
      <c r="BO11273" s="5" t="s">
        <v>2986</v>
      </c>
      <c r="BU11273" s="5" t="s">
        <v>16822</v>
      </c>
      <c r="BV11273" s="5" t="s">
        <v>17000</v>
      </c>
      <c r="BW11273" s="5" t="s">
        <v>2986</v>
      </c>
    </row>
    <row r="11274" spans="51:75" x14ac:dyDescent="0.3">
      <c r="AY11274" s="12" t="e">
        <f>VLOOKUP(C11274,#REF!, 2,FALSE)</f>
        <v>#REF!</v>
      </c>
      <c r="BM11274" s="5" t="s">
        <v>16823</v>
      </c>
      <c r="BN11274" s="5" t="s">
        <v>17011</v>
      </c>
      <c r="BO11274" s="5" t="s">
        <v>1201</v>
      </c>
      <c r="BU11274" s="5" t="s">
        <v>16823</v>
      </c>
      <c r="BV11274" s="5" t="s">
        <v>17011</v>
      </c>
      <c r="BW11274" s="5" t="s">
        <v>1201</v>
      </c>
    </row>
    <row r="11275" spans="51:75" x14ac:dyDescent="0.3">
      <c r="AY11275" s="12" t="e">
        <f>VLOOKUP(C11275,#REF!, 2,FALSE)</f>
        <v>#REF!</v>
      </c>
      <c r="BM11275" s="5" t="s">
        <v>16824</v>
      </c>
      <c r="BN11275" s="5" t="s">
        <v>2982</v>
      </c>
      <c r="BO11275" s="5" t="s">
        <v>1957</v>
      </c>
      <c r="BU11275" s="5" t="s">
        <v>16824</v>
      </c>
      <c r="BV11275" s="5" t="s">
        <v>2982</v>
      </c>
      <c r="BW11275" s="5" t="s">
        <v>1957</v>
      </c>
    </row>
    <row r="11276" spans="51:75" x14ac:dyDescent="0.3">
      <c r="AY11276" s="12" t="e">
        <f>VLOOKUP(C11276,#REF!, 2,FALSE)</f>
        <v>#REF!</v>
      </c>
      <c r="BM11276" s="5" t="s">
        <v>16825</v>
      </c>
      <c r="BN11276" s="5" t="s">
        <v>1345</v>
      </c>
      <c r="BO11276" s="5" t="s">
        <v>2986</v>
      </c>
      <c r="BU11276" s="5" t="s">
        <v>16825</v>
      </c>
      <c r="BV11276" s="5" t="s">
        <v>1345</v>
      </c>
      <c r="BW11276" s="5" t="s">
        <v>2986</v>
      </c>
    </row>
    <row r="11277" spans="51:75" x14ac:dyDescent="0.3">
      <c r="AY11277" s="12" t="e">
        <f>VLOOKUP(C11277,#REF!, 2,FALSE)</f>
        <v>#REF!</v>
      </c>
      <c r="BM11277" s="5" t="s">
        <v>16826</v>
      </c>
      <c r="BN11277" s="5" t="s">
        <v>2982</v>
      </c>
      <c r="BO11277" s="5" t="s">
        <v>2986</v>
      </c>
      <c r="BU11277" s="5" t="s">
        <v>16826</v>
      </c>
      <c r="BV11277" s="5" t="s">
        <v>2982</v>
      </c>
      <c r="BW11277" s="5" t="s">
        <v>2986</v>
      </c>
    </row>
    <row r="11278" spans="51:75" x14ac:dyDescent="0.3">
      <c r="AY11278" s="12" t="e">
        <f>VLOOKUP(C11278,#REF!, 2,FALSE)</f>
        <v>#REF!</v>
      </c>
      <c r="BM11278" s="5" t="s">
        <v>16827</v>
      </c>
      <c r="BN11278" s="5" t="s">
        <v>926</v>
      </c>
      <c r="BO11278" s="5" t="s">
        <v>2986</v>
      </c>
      <c r="BU11278" s="5" t="s">
        <v>16827</v>
      </c>
      <c r="BV11278" s="5" t="s">
        <v>926</v>
      </c>
      <c r="BW11278" s="5" t="s">
        <v>2986</v>
      </c>
    </row>
    <row r="11279" spans="51:75" x14ac:dyDescent="0.3">
      <c r="AY11279" s="12" t="e">
        <f>VLOOKUP(C11279,#REF!, 2,FALSE)</f>
        <v>#REF!</v>
      </c>
      <c r="BM11279" s="5" t="s">
        <v>16828</v>
      </c>
      <c r="BN11279" s="5" t="s">
        <v>1345</v>
      </c>
      <c r="BO11279" s="5" t="s">
        <v>5381</v>
      </c>
      <c r="BU11279" s="5" t="s">
        <v>16828</v>
      </c>
      <c r="BV11279" s="5" t="s">
        <v>1345</v>
      </c>
      <c r="BW11279" s="5" t="s">
        <v>5381</v>
      </c>
    </row>
    <row r="11280" spans="51:75" x14ac:dyDescent="0.3">
      <c r="AY11280" s="12" t="e">
        <f>VLOOKUP(C11280,#REF!, 2,FALSE)</f>
        <v>#REF!</v>
      </c>
      <c r="BM11280" s="5" t="s">
        <v>2905</v>
      </c>
      <c r="BN11280" s="5" t="s">
        <v>1345</v>
      </c>
      <c r="BO11280" s="5" t="s">
        <v>16829</v>
      </c>
      <c r="BU11280" s="5" t="s">
        <v>2905</v>
      </c>
      <c r="BV11280" s="5" t="s">
        <v>1345</v>
      </c>
      <c r="BW11280" s="5" t="s">
        <v>16829</v>
      </c>
    </row>
    <row r="11281" spans="51:75" x14ac:dyDescent="0.3">
      <c r="AY11281" s="12" t="e">
        <f>VLOOKUP(C11281,#REF!, 2,FALSE)</f>
        <v>#REF!</v>
      </c>
      <c r="BM11281" s="5" t="s">
        <v>2906</v>
      </c>
      <c r="BN11281" s="5" t="s">
        <v>1345</v>
      </c>
      <c r="BO11281" s="5" t="s">
        <v>2986</v>
      </c>
      <c r="BU11281" s="5" t="s">
        <v>2906</v>
      </c>
      <c r="BV11281" s="5" t="s">
        <v>1345</v>
      </c>
      <c r="BW11281" s="5" t="s">
        <v>2986</v>
      </c>
    </row>
    <row r="11282" spans="51:75" x14ac:dyDescent="0.3">
      <c r="AY11282" s="12" t="e">
        <f>VLOOKUP(C11282,#REF!, 2,FALSE)</f>
        <v>#REF!</v>
      </c>
      <c r="BM11282" s="5" t="s">
        <v>16830</v>
      </c>
      <c r="BN11282" s="5" t="s">
        <v>1272</v>
      </c>
      <c r="BO11282" s="5" t="s">
        <v>14927</v>
      </c>
      <c r="BU11282" s="5" t="s">
        <v>16830</v>
      </c>
      <c r="BV11282" s="5" t="s">
        <v>1272</v>
      </c>
      <c r="BW11282" s="5" t="s">
        <v>14927</v>
      </c>
    </row>
    <row r="11283" spans="51:75" x14ac:dyDescent="0.3">
      <c r="AY11283" s="12" t="e">
        <f>VLOOKUP(C11283,#REF!, 2,FALSE)</f>
        <v>#REF!</v>
      </c>
      <c r="BM11283" s="5" t="s">
        <v>16831</v>
      </c>
      <c r="BN11283" s="5" t="s">
        <v>2982</v>
      </c>
      <c r="BO11283" s="5" t="s">
        <v>16685</v>
      </c>
      <c r="BU11283" s="5" t="s">
        <v>16831</v>
      </c>
      <c r="BV11283" s="5" t="s">
        <v>2982</v>
      </c>
      <c r="BW11283" s="5" t="s">
        <v>16685</v>
      </c>
    </row>
    <row r="11284" spans="51:75" x14ac:dyDescent="0.3">
      <c r="AY11284" s="12" t="e">
        <f>VLOOKUP(C11284,#REF!, 2,FALSE)</f>
        <v>#REF!</v>
      </c>
      <c r="BM11284" s="5" t="s">
        <v>16832</v>
      </c>
      <c r="BN11284" s="5" t="s">
        <v>3261</v>
      </c>
      <c r="BO11284" s="5" t="s">
        <v>2986</v>
      </c>
      <c r="BU11284" s="5" t="s">
        <v>16832</v>
      </c>
      <c r="BV11284" s="5" t="s">
        <v>3261</v>
      </c>
      <c r="BW11284" s="5" t="s">
        <v>2986</v>
      </c>
    </row>
    <row r="11285" spans="51:75" x14ac:dyDescent="0.3">
      <c r="AY11285" s="12" t="e">
        <f>VLOOKUP(C11285,#REF!, 2,FALSE)</f>
        <v>#REF!</v>
      </c>
      <c r="BM11285" s="5" t="s">
        <v>16833</v>
      </c>
      <c r="BN11285" s="5" t="s">
        <v>865</v>
      </c>
      <c r="BO11285" s="5" t="s">
        <v>9116</v>
      </c>
      <c r="BU11285" s="5" t="s">
        <v>16833</v>
      </c>
      <c r="BV11285" s="5" t="s">
        <v>865</v>
      </c>
      <c r="BW11285" s="5" t="s">
        <v>9116</v>
      </c>
    </row>
    <row r="11286" spans="51:75" x14ac:dyDescent="0.3">
      <c r="AY11286" s="12" t="e">
        <f>VLOOKUP(C11286,#REF!, 2,FALSE)</f>
        <v>#REF!</v>
      </c>
      <c r="BM11286" s="5" t="s">
        <v>16834</v>
      </c>
      <c r="BN11286" s="5" t="s">
        <v>852</v>
      </c>
      <c r="BO11286" s="5" t="s">
        <v>2986</v>
      </c>
      <c r="BU11286" s="5" t="s">
        <v>16834</v>
      </c>
      <c r="BV11286" s="5" t="s">
        <v>852</v>
      </c>
      <c r="BW11286" s="5" t="s">
        <v>2986</v>
      </c>
    </row>
    <row r="11287" spans="51:75" x14ac:dyDescent="0.3">
      <c r="AY11287" s="12" t="e">
        <f>VLOOKUP(C11287,#REF!, 2,FALSE)</f>
        <v>#REF!</v>
      </c>
      <c r="BM11287" s="5" t="s">
        <v>16835</v>
      </c>
      <c r="BN11287" s="5" t="s">
        <v>2982</v>
      </c>
      <c r="BO11287" s="5" t="s">
        <v>2986</v>
      </c>
      <c r="BU11287" s="5" t="s">
        <v>16835</v>
      </c>
      <c r="BV11287" s="5" t="s">
        <v>2982</v>
      </c>
      <c r="BW11287" s="5" t="s">
        <v>2986</v>
      </c>
    </row>
    <row r="11288" spans="51:75" x14ac:dyDescent="0.3">
      <c r="AY11288" s="12" t="e">
        <f>VLOOKUP(C11288,#REF!, 2,FALSE)</f>
        <v>#REF!</v>
      </c>
      <c r="BM11288" s="5" t="s">
        <v>16836</v>
      </c>
      <c r="BN11288" s="5" t="s">
        <v>3007</v>
      </c>
      <c r="BO11288" s="5" t="s">
        <v>8973</v>
      </c>
      <c r="BU11288" s="5" t="s">
        <v>16836</v>
      </c>
      <c r="BV11288" s="5" t="s">
        <v>3007</v>
      </c>
      <c r="BW11288" s="5" t="s">
        <v>8973</v>
      </c>
    </row>
    <row r="11289" spans="51:75" x14ac:dyDescent="0.3">
      <c r="AY11289" s="12" t="e">
        <f>VLOOKUP(C11289,#REF!, 2,FALSE)</f>
        <v>#REF!</v>
      </c>
      <c r="BM11289" s="5" t="s">
        <v>16837</v>
      </c>
      <c r="BN11289" s="5" t="s">
        <v>2982</v>
      </c>
      <c r="BO11289" s="5" t="s">
        <v>2362</v>
      </c>
      <c r="BU11289" s="5" t="s">
        <v>16837</v>
      </c>
      <c r="BV11289" s="5" t="s">
        <v>2982</v>
      </c>
      <c r="BW11289" s="5" t="s">
        <v>2362</v>
      </c>
    </row>
    <row r="11290" spans="51:75" x14ac:dyDescent="0.3">
      <c r="AY11290" s="12" t="e">
        <f>VLOOKUP(C11290,#REF!, 2,FALSE)</f>
        <v>#REF!</v>
      </c>
      <c r="BM11290" s="5" t="s">
        <v>16838</v>
      </c>
      <c r="BN11290" s="5" t="s">
        <v>3010</v>
      </c>
      <c r="BO11290" s="5" t="s">
        <v>8606</v>
      </c>
      <c r="BU11290" s="5" t="s">
        <v>16838</v>
      </c>
      <c r="BV11290" s="5" t="s">
        <v>3010</v>
      </c>
      <c r="BW11290" s="5" t="s">
        <v>8606</v>
      </c>
    </row>
    <row r="11291" spans="51:75" x14ac:dyDescent="0.3">
      <c r="AY11291" s="12" t="e">
        <f>VLOOKUP(C11291,#REF!, 2,FALSE)</f>
        <v>#REF!</v>
      </c>
      <c r="BM11291" s="5" t="s">
        <v>16839</v>
      </c>
      <c r="BN11291" s="5" t="s">
        <v>1345</v>
      </c>
      <c r="BO11291" s="5" t="s">
        <v>2986</v>
      </c>
      <c r="BU11291" s="5" t="s">
        <v>16839</v>
      </c>
      <c r="BV11291" s="5" t="s">
        <v>1345</v>
      </c>
      <c r="BW11291" s="5" t="s">
        <v>2986</v>
      </c>
    </row>
    <row r="11292" spans="51:75" x14ac:dyDescent="0.3">
      <c r="AY11292" s="12" t="e">
        <f>VLOOKUP(C11292,#REF!, 2,FALSE)</f>
        <v>#REF!</v>
      </c>
      <c r="BM11292" s="5" t="s">
        <v>16840</v>
      </c>
      <c r="BN11292" s="5" t="s">
        <v>3010</v>
      </c>
      <c r="BO11292" s="5" t="s">
        <v>11518</v>
      </c>
      <c r="BU11292" s="5" t="s">
        <v>16840</v>
      </c>
      <c r="BV11292" s="5" t="s">
        <v>3010</v>
      </c>
      <c r="BW11292" s="5" t="s">
        <v>11518</v>
      </c>
    </row>
    <row r="11293" spans="51:75" x14ac:dyDescent="0.3">
      <c r="AY11293" s="12" t="e">
        <f>VLOOKUP(C11293,#REF!, 2,FALSE)</f>
        <v>#REF!</v>
      </c>
      <c r="BM11293" s="5" t="s">
        <v>16841</v>
      </c>
      <c r="BN11293" s="5" t="s">
        <v>3010</v>
      </c>
      <c r="BO11293" s="5" t="s">
        <v>934</v>
      </c>
      <c r="BU11293" s="5" t="s">
        <v>16841</v>
      </c>
      <c r="BV11293" s="5" t="s">
        <v>3010</v>
      </c>
      <c r="BW11293" s="5" t="s">
        <v>934</v>
      </c>
    </row>
    <row r="11294" spans="51:75" x14ac:dyDescent="0.3">
      <c r="AY11294" s="12" t="e">
        <f>VLOOKUP(C11294,#REF!, 2,FALSE)</f>
        <v>#REF!</v>
      </c>
      <c r="BM11294" s="5" t="s">
        <v>16842</v>
      </c>
      <c r="BN11294" s="5" t="s">
        <v>3050</v>
      </c>
      <c r="BO11294" s="5" t="s">
        <v>2598</v>
      </c>
      <c r="BU11294" s="5" t="s">
        <v>16842</v>
      </c>
      <c r="BV11294" s="5" t="s">
        <v>3050</v>
      </c>
      <c r="BW11294" s="5" t="s">
        <v>2598</v>
      </c>
    </row>
    <row r="11295" spans="51:75" x14ac:dyDescent="0.3">
      <c r="AY11295" s="12" t="e">
        <f>VLOOKUP(C11295,#REF!, 2,FALSE)</f>
        <v>#REF!</v>
      </c>
      <c r="BM11295" s="5" t="s">
        <v>16843</v>
      </c>
      <c r="BN11295" s="5" t="s">
        <v>3010</v>
      </c>
      <c r="BO11295" s="5" t="s">
        <v>7711</v>
      </c>
      <c r="BU11295" s="5" t="s">
        <v>16843</v>
      </c>
      <c r="BV11295" s="5" t="s">
        <v>3010</v>
      </c>
      <c r="BW11295" s="5" t="s">
        <v>7711</v>
      </c>
    </row>
    <row r="11296" spans="51:75" x14ac:dyDescent="0.3">
      <c r="AY11296" s="12" t="e">
        <f>VLOOKUP(C11296,#REF!, 2,FALSE)</f>
        <v>#REF!</v>
      </c>
      <c r="BM11296" s="5" t="s">
        <v>16844</v>
      </c>
      <c r="BN11296" s="5" t="s">
        <v>3261</v>
      </c>
      <c r="BO11296" s="5" t="s">
        <v>16845</v>
      </c>
      <c r="BU11296" s="5" t="s">
        <v>16844</v>
      </c>
      <c r="BV11296" s="5" t="s">
        <v>3261</v>
      </c>
      <c r="BW11296" s="5" t="s">
        <v>16845</v>
      </c>
    </row>
    <row r="11297" spans="51:75" x14ac:dyDescent="0.3">
      <c r="AY11297" s="12" t="e">
        <f>VLOOKUP(C11297,#REF!, 2,FALSE)</f>
        <v>#REF!</v>
      </c>
      <c r="BM11297" s="5" t="s">
        <v>16846</v>
      </c>
      <c r="BN11297" s="5" t="s">
        <v>1142</v>
      </c>
      <c r="BO11297" s="5" t="s">
        <v>8487</v>
      </c>
      <c r="BU11297" s="5" t="s">
        <v>16846</v>
      </c>
      <c r="BV11297" s="5" t="s">
        <v>1142</v>
      </c>
      <c r="BW11297" s="5" t="s">
        <v>8487</v>
      </c>
    </row>
    <row r="11298" spans="51:75" x14ac:dyDescent="0.3">
      <c r="AY11298" s="12" t="e">
        <f>VLOOKUP(C11298,#REF!, 2,FALSE)</f>
        <v>#REF!</v>
      </c>
      <c r="BM11298" s="5" t="s">
        <v>16847</v>
      </c>
      <c r="BN11298" s="5" t="s">
        <v>1345</v>
      </c>
      <c r="BO11298" s="5" t="s">
        <v>2986</v>
      </c>
      <c r="BU11298" s="5" t="s">
        <v>16847</v>
      </c>
      <c r="BV11298" s="5" t="s">
        <v>1345</v>
      </c>
      <c r="BW11298" s="5" t="s">
        <v>2986</v>
      </c>
    </row>
    <row r="11299" spans="51:75" x14ac:dyDescent="0.3">
      <c r="AY11299" s="12" t="e">
        <f>VLOOKUP(C11299,#REF!, 2,FALSE)</f>
        <v>#REF!</v>
      </c>
      <c r="BM11299" s="5" t="s">
        <v>16848</v>
      </c>
      <c r="BN11299" s="5" t="s">
        <v>3050</v>
      </c>
      <c r="BO11299" s="5" t="s">
        <v>1779</v>
      </c>
      <c r="BU11299" s="5" t="s">
        <v>16848</v>
      </c>
      <c r="BV11299" s="5" t="s">
        <v>3050</v>
      </c>
      <c r="BW11299" s="5" t="s">
        <v>1779</v>
      </c>
    </row>
    <row r="11300" spans="51:75" x14ac:dyDescent="0.3">
      <c r="AY11300" s="12" t="e">
        <f>VLOOKUP(C11300,#REF!, 2,FALSE)</f>
        <v>#REF!</v>
      </c>
      <c r="BM11300" s="5" t="s">
        <v>16849</v>
      </c>
      <c r="BN11300" s="5" t="s">
        <v>3261</v>
      </c>
      <c r="BO11300" s="5" t="s">
        <v>3495</v>
      </c>
      <c r="BU11300" s="5" t="s">
        <v>16849</v>
      </c>
      <c r="BV11300" s="5" t="s">
        <v>3261</v>
      </c>
      <c r="BW11300" s="5" t="s">
        <v>3495</v>
      </c>
    </row>
    <row r="11301" spans="51:75" x14ac:dyDescent="0.3">
      <c r="AY11301" s="12" t="e">
        <f>VLOOKUP(C11301,#REF!, 2,FALSE)</f>
        <v>#REF!</v>
      </c>
      <c r="BM11301" s="5" t="s">
        <v>16850</v>
      </c>
      <c r="BN11301" s="5" t="s">
        <v>3050</v>
      </c>
      <c r="BO11301" s="5" t="s">
        <v>2986</v>
      </c>
      <c r="BU11301" s="5" t="s">
        <v>16850</v>
      </c>
      <c r="BV11301" s="5" t="s">
        <v>3050</v>
      </c>
      <c r="BW11301" s="5" t="s">
        <v>2986</v>
      </c>
    </row>
    <row r="11302" spans="51:75" x14ac:dyDescent="0.3">
      <c r="AY11302" s="12" t="e">
        <f>VLOOKUP(C11302,#REF!, 2,FALSE)</f>
        <v>#REF!</v>
      </c>
      <c r="BM11302" s="5" t="s">
        <v>2907</v>
      </c>
      <c r="BN11302" s="5" t="s">
        <v>2982</v>
      </c>
      <c r="BO11302" s="5" t="s">
        <v>2986</v>
      </c>
      <c r="BU11302" s="5" t="s">
        <v>2907</v>
      </c>
      <c r="BV11302" s="5" t="s">
        <v>2982</v>
      </c>
      <c r="BW11302" s="5" t="s">
        <v>2986</v>
      </c>
    </row>
    <row r="11303" spans="51:75" x14ac:dyDescent="0.3">
      <c r="AY11303" s="12" t="e">
        <f>VLOOKUP(C11303,#REF!, 2,FALSE)</f>
        <v>#REF!</v>
      </c>
      <c r="BM11303" s="5" t="s">
        <v>16851</v>
      </c>
      <c r="BN11303" s="5" t="s">
        <v>1272</v>
      </c>
      <c r="BO11303" s="5" t="s">
        <v>2986</v>
      </c>
      <c r="BU11303" s="5" t="s">
        <v>16851</v>
      </c>
      <c r="BV11303" s="5" t="s">
        <v>1272</v>
      </c>
      <c r="BW11303" s="5" t="s">
        <v>2986</v>
      </c>
    </row>
    <row r="11304" spans="51:75" x14ac:dyDescent="0.3">
      <c r="AY11304" s="12" t="e">
        <f>VLOOKUP(C11304,#REF!, 2,FALSE)</f>
        <v>#REF!</v>
      </c>
      <c r="BM11304" s="5" t="s">
        <v>16852</v>
      </c>
      <c r="BN11304" s="5" t="s">
        <v>2986</v>
      </c>
      <c r="BO11304" s="5" t="s">
        <v>2986</v>
      </c>
      <c r="BU11304" s="5" t="s">
        <v>16852</v>
      </c>
      <c r="BV11304" s="5" t="s">
        <v>2986</v>
      </c>
      <c r="BW11304" s="5" t="s">
        <v>2986</v>
      </c>
    </row>
    <row r="11305" spans="51:75" x14ac:dyDescent="0.3">
      <c r="AY11305" s="12" t="e">
        <f>VLOOKUP(C11305,#REF!, 2,FALSE)</f>
        <v>#REF!</v>
      </c>
      <c r="BM11305" s="5" t="s">
        <v>2908</v>
      </c>
      <c r="BN11305" s="5" t="s">
        <v>1142</v>
      </c>
      <c r="BO11305" s="5" t="s">
        <v>1379</v>
      </c>
      <c r="BU11305" s="5" t="s">
        <v>2908</v>
      </c>
      <c r="BV11305" s="5" t="s">
        <v>1142</v>
      </c>
      <c r="BW11305" s="5" t="s">
        <v>1379</v>
      </c>
    </row>
    <row r="11306" spans="51:75" x14ac:dyDescent="0.3">
      <c r="AY11306" s="12" t="e">
        <f>VLOOKUP(C11306,#REF!, 2,FALSE)</f>
        <v>#REF!</v>
      </c>
      <c r="BM11306" s="5" t="s">
        <v>16853</v>
      </c>
      <c r="BN11306" s="5" t="s">
        <v>1345</v>
      </c>
      <c r="BO11306" s="5" t="s">
        <v>2986</v>
      </c>
      <c r="BU11306" s="5" t="s">
        <v>16853</v>
      </c>
      <c r="BV11306" s="5" t="s">
        <v>1345</v>
      </c>
      <c r="BW11306" s="5" t="s">
        <v>2986</v>
      </c>
    </row>
    <row r="11307" spans="51:75" x14ac:dyDescent="0.3">
      <c r="AY11307" s="12" t="e">
        <f>VLOOKUP(C11307,#REF!, 2,FALSE)</f>
        <v>#REF!</v>
      </c>
      <c r="BM11307" s="5" t="s">
        <v>16854</v>
      </c>
      <c r="BN11307" s="5" t="s">
        <v>17003</v>
      </c>
      <c r="BO11307" s="5" t="s">
        <v>4252</v>
      </c>
      <c r="BU11307" s="5" t="s">
        <v>16854</v>
      </c>
      <c r="BV11307" s="5" t="s">
        <v>17003</v>
      </c>
      <c r="BW11307" s="5" t="s">
        <v>4252</v>
      </c>
    </row>
    <row r="11308" spans="51:75" x14ac:dyDescent="0.3">
      <c r="AY11308" s="12" t="e">
        <f>VLOOKUP(C11308,#REF!, 2,FALSE)</f>
        <v>#REF!</v>
      </c>
      <c r="BM11308" s="5" t="s">
        <v>16855</v>
      </c>
      <c r="BN11308" s="5" t="s">
        <v>3210</v>
      </c>
      <c r="BO11308" s="5" t="s">
        <v>11319</v>
      </c>
      <c r="BU11308" s="5" t="s">
        <v>16855</v>
      </c>
      <c r="BV11308" s="5" t="s">
        <v>3210</v>
      </c>
      <c r="BW11308" s="5" t="s">
        <v>11319</v>
      </c>
    </row>
    <row r="11309" spans="51:75" x14ac:dyDescent="0.3">
      <c r="AY11309" s="12" t="e">
        <f>VLOOKUP(C11309,#REF!, 2,FALSE)</f>
        <v>#REF!</v>
      </c>
      <c r="BM11309" s="5" t="s">
        <v>16856</v>
      </c>
      <c r="BN11309" s="5" t="s">
        <v>3210</v>
      </c>
      <c r="BO11309" s="5" t="s">
        <v>2986</v>
      </c>
      <c r="BU11309" s="5" t="s">
        <v>16856</v>
      </c>
      <c r="BV11309" s="5" t="s">
        <v>3210</v>
      </c>
      <c r="BW11309" s="5" t="s">
        <v>2986</v>
      </c>
    </row>
    <row r="11310" spans="51:75" x14ac:dyDescent="0.3">
      <c r="AY11310" s="12" t="e">
        <f>VLOOKUP(C11310,#REF!, 2,FALSE)</f>
        <v>#REF!</v>
      </c>
      <c r="BM11310" s="5" t="s">
        <v>16857</v>
      </c>
      <c r="BN11310" s="5" t="s">
        <v>3210</v>
      </c>
      <c r="BO11310" s="5" t="s">
        <v>9255</v>
      </c>
      <c r="BU11310" s="5" t="s">
        <v>16857</v>
      </c>
      <c r="BV11310" s="5" t="s">
        <v>3210</v>
      </c>
      <c r="BW11310" s="5" t="s">
        <v>9255</v>
      </c>
    </row>
    <row r="11311" spans="51:75" x14ac:dyDescent="0.3">
      <c r="AY11311" s="12" t="e">
        <f>VLOOKUP(C11311,#REF!, 2,FALSE)</f>
        <v>#REF!</v>
      </c>
      <c r="BM11311" s="5" t="s">
        <v>16858</v>
      </c>
      <c r="BN11311" s="5" t="s">
        <v>1272</v>
      </c>
      <c r="BO11311" s="5" t="s">
        <v>2986</v>
      </c>
      <c r="BU11311" s="5" t="s">
        <v>16858</v>
      </c>
      <c r="BV11311" s="5" t="s">
        <v>1272</v>
      </c>
      <c r="BW11311" s="5" t="s">
        <v>2986</v>
      </c>
    </row>
    <row r="11312" spans="51:75" x14ac:dyDescent="0.3">
      <c r="AY11312" s="12" t="e">
        <f>VLOOKUP(C11312,#REF!, 2,FALSE)</f>
        <v>#REF!</v>
      </c>
      <c r="BM11312" s="5" t="s">
        <v>16859</v>
      </c>
      <c r="BN11312" s="5" t="s">
        <v>3007</v>
      </c>
      <c r="BO11312" s="5" t="s">
        <v>3948</v>
      </c>
      <c r="BU11312" s="5" t="s">
        <v>16859</v>
      </c>
      <c r="BV11312" s="5" t="s">
        <v>3007</v>
      </c>
      <c r="BW11312" s="5" t="s">
        <v>3948</v>
      </c>
    </row>
    <row r="11313" spans="51:75" x14ac:dyDescent="0.3">
      <c r="AY11313" s="12" t="e">
        <f>VLOOKUP(C11313,#REF!, 2,FALSE)</f>
        <v>#REF!</v>
      </c>
      <c r="BM11313" s="5" t="s">
        <v>2909</v>
      </c>
      <c r="BN11313" s="5" t="s">
        <v>1272</v>
      </c>
      <c r="BO11313" s="5" t="s">
        <v>13410</v>
      </c>
      <c r="BU11313" s="5" t="s">
        <v>2909</v>
      </c>
      <c r="BV11313" s="5" t="s">
        <v>1272</v>
      </c>
      <c r="BW11313" s="5" t="s">
        <v>13410</v>
      </c>
    </row>
    <row r="11314" spans="51:75" x14ac:dyDescent="0.3">
      <c r="AY11314" s="12" t="e">
        <f>VLOOKUP(C11314,#REF!, 2,FALSE)</f>
        <v>#REF!</v>
      </c>
      <c r="BM11314" s="5" t="s">
        <v>2910</v>
      </c>
      <c r="BN11314" s="5" t="s">
        <v>1142</v>
      </c>
      <c r="BO11314" s="5" t="s">
        <v>2986</v>
      </c>
      <c r="BU11314" s="5" t="s">
        <v>2910</v>
      </c>
      <c r="BV11314" s="5" t="s">
        <v>1142</v>
      </c>
      <c r="BW11314" s="5" t="s">
        <v>2986</v>
      </c>
    </row>
    <row r="11315" spans="51:75" x14ac:dyDescent="0.3">
      <c r="AY11315" s="12" t="e">
        <f>VLOOKUP(C11315,#REF!, 2,FALSE)</f>
        <v>#REF!</v>
      </c>
      <c r="BM11315" s="5" t="s">
        <v>2911</v>
      </c>
      <c r="BN11315" s="5" t="s">
        <v>1142</v>
      </c>
      <c r="BO11315" s="5" t="s">
        <v>2986</v>
      </c>
      <c r="BU11315" s="5" t="s">
        <v>2911</v>
      </c>
      <c r="BV11315" s="5" t="s">
        <v>1142</v>
      </c>
      <c r="BW11315" s="5" t="s">
        <v>2986</v>
      </c>
    </row>
    <row r="11316" spans="51:75" x14ac:dyDescent="0.3">
      <c r="AY11316" s="12" t="e">
        <f>VLOOKUP(C11316,#REF!, 2,FALSE)</f>
        <v>#REF!</v>
      </c>
      <c r="BM11316" s="5" t="s">
        <v>16860</v>
      </c>
      <c r="BN11316" s="5" t="s">
        <v>1345</v>
      </c>
      <c r="BO11316" s="5" t="s">
        <v>3515</v>
      </c>
      <c r="BU11316" s="5" t="s">
        <v>16860</v>
      </c>
      <c r="BV11316" s="5" t="s">
        <v>1345</v>
      </c>
      <c r="BW11316" s="5" t="s">
        <v>3515</v>
      </c>
    </row>
    <row r="11317" spans="51:75" x14ac:dyDescent="0.3">
      <c r="AY11317" s="12" t="e">
        <f>VLOOKUP(C11317,#REF!, 2,FALSE)</f>
        <v>#REF!</v>
      </c>
      <c r="BM11317" s="5" t="s">
        <v>16861</v>
      </c>
      <c r="BN11317" s="5" t="s">
        <v>17000</v>
      </c>
      <c r="BO11317" s="5" t="s">
        <v>2986</v>
      </c>
      <c r="BU11317" s="5" t="s">
        <v>16861</v>
      </c>
      <c r="BV11317" s="5" t="s">
        <v>17000</v>
      </c>
      <c r="BW11317" s="5" t="s">
        <v>2986</v>
      </c>
    </row>
    <row r="11318" spans="51:75" x14ac:dyDescent="0.3">
      <c r="AY11318" s="12" t="e">
        <f>VLOOKUP(C11318,#REF!, 2,FALSE)</f>
        <v>#REF!</v>
      </c>
      <c r="BM11318" s="5" t="s">
        <v>16862</v>
      </c>
      <c r="BN11318" s="5" t="s">
        <v>1142</v>
      </c>
      <c r="BO11318" s="5" t="s">
        <v>2986</v>
      </c>
      <c r="BU11318" s="5" t="s">
        <v>16862</v>
      </c>
      <c r="BV11318" s="5" t="s">
        <v>1142</v>
      </c>
      <c r="BW11318" s="5" t="s">
        <v>2986</v>
      </c>
    </row>
    <row r="11319" spans="51:75" x14ac:dyDescent="0.3">
      <c r="AY11319" s="12" t="e">
        <f>VLOOKUP(C11319,#REF!, 2,FALSE)</f>
        <v>#REF!</v>
      </c>
      <c r="BM11319" s="5" t="s">
        <v>16863</v>
      </c>
      <c r="BN11319" s="5" t="s">
        <v>865</v>
      </c>
      <c r="BO11319" s="5" t="s">
        <v>2986</v>
      </c>
      <c r="BU11319" s="5" t="s">
        <v>16863</v>
      </c>
      <c r="BV11319" s="5" t="s">
        <v>865</v>
      </c>
      <c r="BW11319" s="5" t="s">
        <v>2986</v>
      </c>
    </row>
    <row r="11320" spans="51:75" x14ac:dyDescent="0.3">
      <c r="AY11320" s="12" t="e">
        <f>VLOOKUP(C11320,#REF!, 2,FALSE)</f>
        <v>#REF!</v>
      </c>
      <c r="BM11320" s="5" t="s">
        <v>16864</v>
      </c>
      <c r="BN11320" s="5" t="s">
        <v>3261</v>
      </c>
      <c r="BO11320" s="5" t="s">
        <v>2986</v>
      </c>
      <c r="BU11320" s="5" t="s">
        <v>16864</v>
      </c>
      <c r="BV11320" s="5" t="s">
        <v>3261</v>
      </c>
      <c r="BW11320" s="5" t="s">
        <v>2986</v>
      </c>
    </row>
    <row r="11321" spans="51:75" x14ac:dyDescent="0.3">
      <c r="AY11321" s="12" t="e">
        <f>VLOOKUP(C11321,#REF!, 2,FALSE)</f>
        <v>#REF!</v>
      </c>
      <c r="BM11321" s="5" t="s">
        <v>2912</v>
      </c>
      <c r="BN11321" s="5" t="s">
        <v>2982</v>
      </c>
      <c r="BO11321" s="5" t="s">
        <v>2986</v>
      </c>
      <c r="BU11321" s="5" t="s">
        <v>2912</v>
      </c>
      <c r="BV11321" s="5" t="s">
        <v>2982</v>
      </c>
      <c r="BW11321" s="5" t="s">
        <v>2986</v>
      </c>
    </row>
    <row r="11322" spans="51:75" x14ac:dyDescent="0.3">
      <c r="AY11322" s="12" t="e">
        <f>VLOOKUP(C11322,#REF!, 2,FALSE)</f>
        <v>#REF!</v>
      </c>
      <c r="BM11322" s="5" t="s">
        <v>16865</v>
      </c>
      <c r="BN11322" s="5" t="s">
        <v>3261</v>
      </c>
      <c r="BO11322" s="5" t="s">
        <v>16326</v>
      </c>
      <c r="BU11322" s="5" t="s">
        <v>16865</v>
      </c>
      <c r="BV11322" s="5" t="s">
        <v>3261</v>
      </c>
      <c r="BW11322" s="5" t="s">
        <v>16326</v>
      </c>
    </row>
    <row r="11323" spans="51:75" x14ac:dyDescent="0.3">
      <c r="AY11323" s="12" t="e">
        <f>VLOOKUP(C11323,#REF!, 2,FALSE)</f>
        <v>#REF!</v>
      </c>
      <c r="BM11323" s="5" t="s">
        <v>16866</v>
      </c>
      <c r="BN11323" s="5" t="s">
        <v>1345</v>
      </c>
      <c r="BO11323" s="5" t="s">
        <v>2986</v>
      </c>
      <c r="BU11323" s="5" t="s">
        <v>16866</v>
      </c>
      <c r="BV11323" s="5" t="s">
        <v>1345</v>
      </c>
      <c r="BW11323" s="5" t="s">
        <v>2986</v>
      </c>
    </row>
    <row r="11324" spans="51:75" x14ac:dyDescent="0.3">
      <c r="AY11324" s="12" t="e">
        <f>VLOOKUP(C11324,#REF!, 2,FALSE)</f>
        <v>#REF!</v>
      </c>
      <c r="BM11324" s="5" t="s">
        <v>16867</v>
      </c>
      <c r="BN11324" s="5" t="s">
        <v>1345</v>
      </c>
      <c r="BO11324" s="5" t="s">
        <v>2986</v>
      </c>
      <c r="BU11324" s="5" t="s">
        <v>16867</v>
      </c>
      <c r="BV11324" s="5" t="s">
        <v>1345</v>
      </c>
      <c r="BW11324" s="5" t="s">
        <v>2986</v>
      </c>
    </row>
    <row r="11325" spans="51:75" x14ac:dyDescent="0.3">
      <c r="AY11325" s="12" t="e">
        <f>VLOOKUP(C11325,#REF!, 2,FALSE)</f>
        <v>#REF!</v>
      </c>
      <c r="BM11325" s="5" t="s">
        <v>2913</v>
      </c>
      <c r="BN11325" s="5" t="s">
        <v>3050</v>
      </c>
      <c r="BO11325" s="5" t="s">
        <v>5095</v>
      </c>
      <c r="BU11325" s="5" t="s">
        <v>2913</v>
      </c>
      <c r="BV11325" s="5" t="s">
        <v>3050</v>
      </c>
      <c r="BW11325" s="5" t="s">
        <v>5095</v>
      </c>
    </row>
    <row r="11326" spans="51:75" x14ac:dyDescent="0.3">
      <c r="AY11326" s="12" t="e">
        <f>VLOOKUP(C11326,#REF!, 2,FALSE)</f>
        <v>#REF!</v>
      </c>
      <c r="BM11326" s="5" t="s">
        <v>16868</v>
      </c>
      <c r="BN11326" s="5" t="s">
        <v>1345</v>
      </c>
      <c r="BO11326" s="5" t="s">
        <v>15572</v>
      </c>
      <c r="BU11326" s="5" t="s">
        <v>16868</v>
      </c>
      <c r="BV11326" s="5" t="s">
        <v>1345</v>
      </c>
      <c r="BW11326" s="5" t="s">
        <v>15572</v>
      </c>
    </row>
    <row r="11327" spans="51:75" x14ac:dyDescent="0.3">
      <c r="AY11327" s="12" t="e">
        <f>VLOOKUP(C11327,#REF!, 2,FALSE)</f>
        <v>#REF!</v>
      </c>
      <c r="BM11327" s="5" t="s">
        <v>16869</v>
      </c>
      <c r="BN11327" s="5" t="s">
        <v>1345</v>
      </c>
      <c r="BO11327" s="5" t="s">
        <v>5819</v>
      </c>
      <c r="BU11327" s="5" t="s">
        <v>16869</v>
      </c>
      <c r="BV11327" s="5" t="s">
        <v>1345</v>
      </c>
      <c r="BW11327" s="5" t="s">
        <v>5819</v>
      </c>
    </row>
    <row r="11328" spans="51:75" x14ac:dyDescent="0.3">
      <c r="AY11328" s="12" t="e">
        <f>VLOOKUP(C11328,#REF!, 2,FALSE)</f>
        <v>#REF!</v>
      </c>
      <c r="BM11328" s="5" t="s">
        <v>16870</v>
      </c>
      <c r="BN11328" s="5" t="s">
        <v>2982</v>
      </c>
      <c r="BO11328" s="5" t="s">
        <v>1100</v>
      </c>
      <c r="BU11328" s="5" t="s">
        <v>16870</v>
      </c>
      <c r="BV11328" s="5" t="s">
        <v>2982</v>
      </c>
      <c r="BW11328" s="5" t="s">
        <v>1100</v>
      </c>
    </row>
    <row r="11329" spans="51:75" x14ac:dyDescent="0.3">
      <c r="AY11329" s="12" t="e">
        <f>VLOOKUP(C11329,#REF!, 2,FALSE)</f>
        <v>#REF!</v>
      </c>
      <c r="BM11329" s="5" t="s">
        <v>16871</v>
      </c>
      <c r="BN11329" s="5" t="s">
        <v>2986</v>
      </c>
      <c r="BO11329" s="5" t="s">
        <v>16872</v>
      </c>
      <c r="BU11329" s="5" t="s">
        <v>16871</v>
      </c>
      <c r="BV11329" s="5" t="s">
        <v>2986</v>
      </c>
      <c r="BW11329" s="5" t="s">
        <v>16872</v>
      </c>
    </row>
    <row r="11330" spans="51:75" x14ac:dyDescent="0.3">
      <c r="AY11330" s="12" t="e">
        <f>VLOOKUP(C11330,#REF!, 2,FALSE)</f>
        <v>#REF!</v>
      </c>
      <c r="BM11330" s="5" t="s">
        <v>16873</v>
      </c>
      <c r="BN11330" s="5" t="s">
        <v>2982</v>
      </c>
      <c r="BO11330" s="5" t="s">
        <v>2986</v>
      </c>
      <c r="BU11330" s="5" t="s">
        <v>16873</v>
      </c>
      <c r="BV11330" s="5" t="s">
        <v>2982</v>
      </c>
      <c r="BW11330" s="5" t="s">
        <v>2986</v>
      </c>
    </row>
    <row r="11331" spans="51:75" x14ac:dyDescent="0.3">
      <c r="AY11331" s="12" t="e">
        <f>VLOOKUP(C11331,#REF!, 2,FALSE)</f>
        <v>#REF!</v>
      </c>
      <c r="BM11331" s="5" t="s">
        <v>16874</v>
      </c>
      <c r="BN11331" s="5" t="s">
        <v>774</v>
      </c>
      <c r="BO11331" s="5" t="s">
        <v>16875</v>
      </c>
      <c r="BU11331" s="5" t="s">
        <v>16874</v>
      </c>
      <c r="BV11331" s="5" t="s">
        <v>774</v>
      </c>
      <c r="BW11331" s="5" t="s">
        <v>16875</v>
      </c>
    </row>
    <row r="11332" spans="51:75" x14ac:dyDescent="0.3">
      <c r="AY11332" s="12" t="e">
        <f>VLOOKUP(C11332,#REF!, 2,FALSE)</f>
        <v>#REF!</v>
      </c>
      <c r="BM11332" s="5" t="s">
        <v>16876</v>
      </c>
      <c r="BN11332" s="5" t="s">
        <v>3261</v>
      </c>
      <c r="BO11332" s="5" t="s">
        <v>10515</v>
      </c>
      <c r="BU11332" s="5" t="s">
        <v>16876</v>
      </c>
      <c r="BV11332" s="5" t="s">
        <v>3261</v>
      </c>
      <c r="BW11332" s="5" t="s">
        <v>10515</v>
      </c>
    </row>
    <row r="11333" spans="51:75" x14ac:dyDescent="0.3">
      <c r="AY11333" s="12" t="e">
        <f>VLOOKUP(C11333,#REF!, 2,FALSE)</f>
        <v>#REF!</v>
      </c>
      <c r="BM11333" s="5" t="s">
        <v>16877</v>
      </c>
      <c r="BN11333" s="5" t="s">
        <v>1345</v>
      </c>
      <c r="BO11333" s="5" t="s">
        <v>2986</v>
      </c>
      <c r="BU11333" s="5" t="s">
        <v>16877</v>
      </c>
      <c r="BV11333" s="5" t="s">
        <v>1345</v>
      </c>
      <c r="BW11333" s="5" t="s">
        <v>2986</v>
      </c>
    </row>
    <row r="11334" spans="51:75" x14ac:dyDescent="0.3">
      <c r="AY11334" s="12" t="e">
        <f>VLOOKUP(C11334,#REF!, 2,FALSE)</f>
        <v>#REF!</v>
      </c>
      <c r="BM11334" s="5" t="s">
        <v>16878</v>
      </c>
      <c r="BN11334" s="5" t="s">
        <v>1345</v>
      </c>
      <c r="BO11334" s="5" t="s">
        <v>2986</v>
      </c>
      <c r="BU11334" s="5" t="s">
        <v>16878</v>
      </c>
      <c r="BV11334" s="5" t="s">
        <v>1345</v>
      </c>
      <c r="BW11334" s="5" t="s">
        <v>2986</v>
      </c>
    </row>
    <row r="11335" spans="51:75" x14ac:dyDescent="0.3">
      <c r="AY11335" s="12" t="e">
        <f>VLOOKUP(C11335,#REF!, 2,FALSE)</f>
        <v>#REF!</v>
      </c>
      <c r="BM11335" s="5" t="s">
        <v>16879</v>
      </c>
      <c r="BN11335" s="5" t="s">
        <v>1345</v>
      </c>
      <c r="BO11335" s="5" t="s">
        <v>2986</v>
      </c>
      <c r="BU11335" s="5" t="s">
        <v>16879</v>
      </c>
      <c r="BV11335" s="5" t="s">
        <v>1345</v>
      </c>
      <c r="BW11335" s="5" t="s">
        <v>2986</v>
      </c>
    </row>
    <row r="11336" spans="51:75" x14ac:dyDescent="0.3">
      <c r="AY11336" s="12" t="e">
        <f>VLOOKUP(C11336,#REF!, 2,FALSE)</f>
        <v>#REF!</v>
      </c>
      <c r="BM11336" s="5" t="s">
        <v>16880</v>
      </c>
      <c r="BN11336" s="5" t="s">
        <v>17000</v>
      </c>
      <c r="BO11336" s="5" t="s">
        <v>6420</v>
      </c>
      <c r="BU11336" s="5" t="s">
        <v>16880</v>
      </c>
      <c r="BV11336" s="5" t="s">
        <v>17000</v>
      </c>
      <c r="BW11336" s="5" t="s">
        <v>6420</v>
      </c>
    </row>
    <row r="11337" spans="51:75" x14ac:dyDescent="0.3">
      <c r="AY11337" s="12" t="e">
        <f>VLOOKUP(C11337,#REF!, 2,FALSE)</f>
        <v>#REF!</v>
      </c>
      <c r="BM11337" s="5" t="s">
        <v>16881</v>
      </c>
      <c r="BN11337" s="5" t="s">
        <v>1142</v>
      </c>
      <c r="BO11337" s="5" t="s">
        <v>2986</v>
      </c>
      <c r="BU11337" s="5" t="s">
        <v>16881</v>
      </c>
      <c r="BV11337" s="5" t="s">
        <v>1142</v>
      </c>
      <c r="BW11337" s="5" t="s">
        <v>2986</v>
      </c>
    </row>
    <row r="11338" spans="51:75" x14ac:dyDescent="0.3">
      <c r="AY11338" s="12" t="e">
        <f>VLOOKUP(C11338,#REF!, 2,FALSE)</f>
        <v>#REF!</v>
      </c>
      <c r="BM11338" s="5" t="s">
        <v>2914</v>
      </c>
      <c r="BN11338" s="5" t="s">
        <v>1345</v>
      </c>
      <c r="BO11338" s="5" t="s">
        <v>2986</v>
      </c>
      <c r="BU11338" s="5" t="s">
        <v>2914</v>
      </c>
      <c r="BV11338" s="5" t="s">
        <v>1345</v>
      </c>
      <c r="BW11338" s="5" t="s">
        <v>2986</v>
      </c>
    </row>
    <row r="11339" spans="51:75" x14ac:dyDescent="0.3">
      <c r="AY11339" s="12" t="e">
        <f>VLOOKUP(C11339,#REF!, 2,FALSE)</f>
        <v>#REF!</v>
      </c>
      <c r="BM11339" s="5" t="s">
        <v>315</v>
      </c>
      <c r="BN11339" s="5" t="s">
        <v>1272</v>
      </c>
      <c r="BO11339" s="5" t="s">
        <v>2986</v>
      </c>
      <c r="BU11339" s="5" t="s">
        <v>315</v>
      </c>
      <c r="BV11339" s="5" t="s">
        <v>1272</v>
      </c>
      <c r="BW11339" s="5" t="s">
        <v>2986</v>
      </c>
    </row>
    <row r="11340" spans="51:75" x14ac:dyDescent="0.3">
      <c r="AY11340" s="12" t="e">
        <f>VLOOKUP(C11340,#REF!, 2,FALSE)</f>
        <v>#REF!</v>
      </c>
      <c r="BM11340" s="5" t="s">
        <v>16882</v>
      </c>
      <c r="BN11340" s="5" t="s">
        <v>3210</v>
      </c>
      <c r="BO11340" s="5" t="s">
        <v>2658</v>
      </c>
      <c r="BU11340" s="5" t="s">
        <v>16882</v>
      </c>
      <c r="BV11340" s="5" t="s">
        <v>3210</v>
      </c>
      <c r="BW11340" s="5" t="s">
        <v>2658</v>
      </c>
    </row>
    <row r="11341" spans="51:75" x14ac:dyDescent="0.3">
      <c r="AY11341" s="12" t="e">
        <f>VLOOKUP(C11341,#REF!, 2,FALSE)</f>
        <v>#REF!</v>
      </c>
      <c r="BM11341" s="5" t="s">
        <v>16883</v>
      </c>
      <c r="BN11341" s="5" t="s">
        <v>17002</v>
      </c>
      <c r="BO11341" s="5" t="s">
        <v>2986</v>
      </c>
      <c r="BU11341" s="5" t="s">
        <v>16883</v>
      </c>
      <c r="BV11341" s="5" t="s">
        <v>17002</v>
      </c>
      <c r="BW11341" s="5" t="s">
        <v>2986</v>
      </c>
    </row>
    <row r="11342" spans="51:75" x14ac:dyDescent="0.3">
      <c r="AY11342" s="12" t="e">
        <f>VLOOKUP(C11342,#REF!, 2,FALSE)</f>
        <v>#REF!</v>
      </c>
      <c r="BM11342" s="5" t="s">
        <v>16884</v>
      </c>
      <c r="BN11342" s="5" t="s">
        <v>865</v>
      </c>
      <c r="BO11342" s="5" t="s">
        <v>2986</v>
      </c>
      <c r="BU11342" s="5" t="s">
        <v>16884</v>
      </c>
      <c r="BV11342" s="5" t="s">
        <v>865</v>
      </c>
      <c r="BW11342" s="5" t="s">
        <v>2986</v>
      </c>
    </row>
    <row r="11343" spans="51:75" x14ac:dyDescent="0.3">
      <c r="AY11343" s="12" t="e">
        <f>VLOOKUP(C11343,#REF!, 2,FALSE)</f>
        <v>#REF!</v>
      </c>
      <c r="BM11343" s="5" t="s">
        <v>2915</v>
      </c>
      <c r="BN11343" s="5" t="s">
        <v>2982</v>
      </c>
      <c r="BO11343" s="5" t="s">
        <v>1086</v>
      </c>
      <c r="BU11343" s="5" t="s">
        <v>2915</v>
      </c>
      <c r="BV11343" s="5" t="s">
        <v>2982</v>
      </c>
      <c r="BW11343" s="5" t="s">
        <v>1086</v>
      </c>
    </row>
    <row r="11344" spans="51:75" x14ac:dyDescent="0.3">
      <c r="AY11344" s="12" t="e">
        <f>VLOOKUP(C11344,#REF!, 2,FALSE)</f>
        <v>#REF!</v>
      </c>
      <c r="BM11344" s="5" t="s">
        <v>16885</v>
      </c>
      <c r="BN11344" s="5" t="s">
        <v>2982</v>
      </c>
      <c r="BO11344" s="5" t="s">
        <v>2986</v>
      </c>
      <c r="BU11344" s="5" t="s">
        <v>16885</v>
      </c>
      <c r="BV11344" s="5" t="s">
        <v>2982</v>
      </c>
      <c r="BW11344" s="5" t="s">
        <v>2986</v>
      </c>
    </row>
    <row r="11345" spans="51:75" x14ac:dyDescent="0.3">
      <c r="AY11345" s="12" t="e">
        <f>VLOOKUP(C11345,#REF!, 2,FALSE)</f>
        <v>#REF!</v>
      </c>
      <c r="BM11345" s="5" t="s">
        <v>2916</v>
      </c>
      <c r="BN11345" s="5" t="s">
        <v>17000</v>
      </c>
      <c r="BO11345" s="5" t="s">
        <v>2986</v>
      </c>
      <c r="BU11345" s="5" t="s">
        <v>2916</v>
      </c>
      <c r="BV11345" s="5" t="s">
        <v>17000</v>
      </c>
      <c r="BW11345" s="5" t="s">
        <v>2986</v>
      </c>
    </row>
    <row r="11346" spans="51:75" x14ac:dyDescent="0.3">
      <c r="AY11346" s="12" t="e">
        <f>VLOOKUP(C11346,#REF!, 2,FALSE)</f>
        <v>#REF!</v>
      </c>
      <c r="BM11346" s="5" t="s">
        <v>16886</v>
      </c>
      <c r="BN11346" s="5" t="s">
        <v>1345</v>
      </c>
      <c r="BO11346" s="5" t="s">
        <v>9732</v>
      </c>
      <c r="BU11346" s="5" t="s">
        <v>16886</v>
      </c>
      <c r="BV11346" s="5" t="s">
        <v>1345</v>
      </c>
      <c r="BW11346" s="5" t="s">
        <v>9732</v>
      </c>
    </row>
    <row r="11347" spans="51:75" x14ac:dyDescent="0.3">
      <c r="AY11347" s="12" t="e">
        <f>VLOOKUP(C11347,#REF!, 2,FALSE)</f>
        <v>#REF!</v>
      </c>
      <c r="BM11347" s="5" t="s">
        <v>2917</v>
      </c>
      <c r="BN11347" s="5" t="s">
        <v>1345</v>
      </c>
      <c r="BO11347" s="5" t="s">
        <v>2986</v>
      </c>
      <c r="BU11347" s="5" t="s">
        <v>2917</v>
      </c>
      <c r="BV11347" s="5" t="s">
        <v>1345</v>
      </c>
      <c r="BW11347" s="5" t="s">
        <v>2986</v>
      </c>
    </row>
    <row r="11348" spans="51:75" x14ac:dyDescent="0.3">
      <c r="AY11348" s="12" t="e">
        <f>VLOOKUP(C11348,#REF!, 2,FALSE)</f>
        <v>#REF!</v>
      </c>
      <c r="BM11348" s="5" t="s">
        <v>16887</v>
      </c>
      <c r="BN11348" s="5" t="s">
        <v>1142</v>
      </c>
      <c r="BO11348" s="5" t="s">
        <v>13384</v>
      </c>
      <c r="BU11348" s="5" t="s">
        <v>16887</v>
      </c>
      <c r="BV11348" s="5" t="s">
        <v>1142</v>
      </c>
      <c r="BW11348" s="5" t="s">
        <v>13384</v>
      </c>
    </row>
    <row r="11349" spans="51:75" x14ac:dyDescent="0.3">
      <c r="AY11349" s="12" t="e">
        <f>VLOOKUP(C11349,#REF!, 2,FALSE)</f>
        <v>#REF!</v>
      </c>
      <c r="BM11349" s="5" t="s">
        <v>16888</v>
      </c>
      <c r="BN11349" s="5" t="s">
        <v>1142</v>
      </c>
      <c r="BO11349" s="5" t="s">
        <v>7165</v>
      </c>
      <c r="BU11349" s="5" t="s">
        <v>16888</v>
      </c>
      <c r="BV11349" s="5" t="s">
        <v>1142</v>
      </c>
      <c r="BW11349" s="5" t="s">
        <v>7165</v>
      </c>
    </row>
    <row r="11350" spans="51:75" x14ac:dyDescent="0.3">
      <c r="AY11350" s="12" t="e">
        <f>VLOOKUP(C11350,#REF!, 2,FALSE)</f>
        <v>#REF!</v>
      </c>
      <c r="BM11350" s="5" t="s">
        <v>16889</v>
      </c>
      <c r="BN11350" s="5" t="s">
        <v>2982</v>
      </c>
      <c r="BO11350" s="5" t="s">
        <v>2986</v>
      </c>
      <c r="BU11350" s="5" t="s">
        <v>16889</v>
      </c>
      <c r="BV11350" s="5" t="s">
        <v>2982</v>
      </c>
      <c r="BW11350" s="5" t="s">
        <v>2986</v>
      </c>
    </row>
    <row r="11351" spans="51:75" x14ac:dyDescent="0.3">
      <c r="AY11351" s="12" t="e">
        <f>VLOOKUP(C11351,#REF!, 2,FALSE)</f>
        <v>#REF!</v>
      </c>
      <c r="BM11351" s="5" t="s">
        <v>16890</v>
      </c>
      <c r="BN11351" s="5" t="s">
        <v>1345</v>
      </c>
      <c r="BO11351" s="5" t="s">
        <v>16092</v>
      </c>
      <c r="BU11351" s="5" t="s">
        <v>16890</v>
      </c>
      <c r="BV11351" s="5" t="s">
        <v>1345</v>
      </c>
      <c r="BW11351" s="5" t="s">
        <v>16092</v>
      </c>
    </row>
    <row r="11352" spans="51:75" x14ac:dyDescent="0.3">
      <c r="AY11352" s="12" t="e">
        <f>VLOOKUP(C11352,#REF!, 2,FALSE)</f>
        <v>#REF!</v>
      </c>
      <c r="BM11352" s="5" t="s">
        <v>2918</v>
      </c>
      <c r="BN11352" s="5" t="s">
        <v>2982</v>
      </c>
      <c r="BO11352" s="5" t="s">
        <v>14386</v>
      </c>
      <c r="BU11352" s="5" t="s">
        <v>2918</v>
      </c>
      <c r="BV11352" s="5" t="s">
        <v>2982</v>
      </c>
      <c r="BW11352" s="5" t="s">
        <v>14386</v>
      </c>
    </row>
    <row r="11353" spans="51:75" x14ac:dyDescent="0.3">
      <c r="AY11353" s="12" t="e">
        <f>VLOOKUP(C11353,#REF!, 2,FALSE)</f>
        <v>#REF!</v>
      </c>
      <c r="BM11353" s="5" t="s">
        <v>16891</v>
      </c>
      <c r="BN11353" s="5" t="s">
        <v>3261</v>
      </c>
      <c r="BO11353" s="5" t="s">
        <v>2986</v>
      </c>
      <c r="BU11353" s="5" t="s">
        <v>16891</v>
      </c>
      <c r="BV11353" s="5" t="s">
        <v>3261</v>
      </c>
      <c r="BW11353" s="5" t="s">
        <v>2986</v>
      </c>
    </row>
    <row r="11354" spans="51:75" x14ac:dyDescent="0.3">
      <c r="AY11354" s="12" t="e">
        <f>VLOOKUP(C11354,#REF!, 2,FALSE)</f>
        <v>#REF!</v>
      </c>
      <c r="BM11354" s="5" t="s">
        <v>16892</v>
      </c>
      <c r="BN11354" s="5" t="s">
        <v>2982</v>
      </c>
      <c r="BO11354" s="5" t="s">
        <v>2379</v>
      </c>
      <c r="BU11354" s="5" t="s">
        <v>16892</v>
      </c>
      <c r="BV11354" s="5" t="s">
        <v>2982</v>
      </c>
      <c r="BW11354" s="5" t="s">
        <v>2379</v>
      </c>
    </row>
    <row r="11355" spans="51:75" x14ac:dyDescent="0.3">
      <c r="AY11355" s="12" t="e">
        <f>VLOOKUP(C11355,#REF!, 2,FALSE)</f>
        <v>#REF!</v>
      </c>
      <c r="BM11355" s="5" t="s">
        <v>16893</v>
      </c>
      <c r="BN11355" s="5" t="s">
        <v>2982</v>
      </c>
      <c r="BO11355" s="5" t="s">
        <v>2986</v>
      </c>
      <c r="BU11355" s="5" t="s">
        <v>16893</v>
      </c>
      <c r="BV11355" s="5" t="s">
        <v>2982</v>
      </c>
      <c r="BW11355" s="5" t="s">
        <v>2986</v>
      </c>
    </row>
    <row r="11356" spans="51:75" x14ac:dyDescent="0.3">
      <c r="AY11356" s="12" t="e">
        <f>VLOOKUP(C11356,#REF!, 2,FALSE)</f>
        <v>#REF!</v>
      </c>
      <c r="BM11356" s="5" t="s">
        <v>16894</v>
      </c>
      <c r="BN11356" s="5" t="s">
        <v>1142</v>
      </c>
      <c r="BO11356" s="5" t="s">
        <v>2068</v>
      </c>
      <c r="BU11356" s="5" t="s">
        <v>16894</v>
      </c>
      <c r="BV11356" s="5" t="s">
        <v>1142</v>
      </c>
      <c r="BW11356" s="5" t="s">
        <v>2068</v>
      </c>
    </row>
    <row r="11357" spans="51:75" x14ac:dyDescent="0.3">
      <c r="AY11357" s="12" t="e">
        <f>VLOOKUP(C11357,#REF!, 2,FALSE)</f>
        <v>#REF!</v>
      </c>
      <c r="BM11357" s="5" t="s">
        <v>16895</v>
      </c>
      <c r="BN11357" s="5" t="s">
        <v>2982</v>
      </c>
      <c r="BO11357" s="5" t="s">
        <v>2172</v>
      </c>
      <c r="BU11357" s="5" t="s">
        <v>16895</v>
      </c>
      <c r="BV11357" s="5" t="s">
        <v>2982</v>
      </c>
      <c r="BW11357" s="5" t="s">
        <v>2172</v>
      </c>
    </row>
    <row r="11358" spans="51:75" x14ac:dyDescent="0.3">
      <c r="AY11358" s="12" t="e">
        <f>VLOOKUP(C11358,#REF!, 2,FALSE)</f>
        <v>#REF!</v>
      </c>
      <c r="BM11358" s="5" t="s">
        <v>16896</v>
      </c>
      <c r="BN11358" s="5" t="s">
        <v>1345</v>
      </c>
      <c r="BO11358" s="5" t="s">
        <v>9255</v>
      </c>
      <c r="BU11358" s="5" t="s">
        <v>16896</v>
      </c>
      <c r="BV11358" s="5" t="s">
        <v>1345</v>
      </c>
      <c r="BW11358" s="5" t="s">
        <v>9255</v>
      </c>
    </row>
    <row r="11359" spans="51:75" x14ac:dyDescent="0.3">
      <c r="AY11359" s="12" t="e">
        <f>VLOOKUP(C11359,#REF!, 2,FALSE)</f>
        <v>#REF!</v>
      </c>
      <c r="BM11359" s="5" t="s">
        <v>16897</v>
      </c>
      <c r="BN11359" s="5" t="s">
        <v>1345</v>
      </c>
      <c r="BO11359" s="5" t="s">
        <v>5591</v>
      </c>
      <c r="BU11359" s="5" t="s">
        <v>16897</v>
      </c>
      <c r="BV11359" s="5" t="s">
        <v>1345</v>
      </c>
      <c r="BW11359" s="5" t="s">
        <v>5591</v>
      </c>
    </row>
    <row r="11360" spans="51:75" x14ac:dyDescent="0.3">
      <c r="AY11360" s="12" t="e">
        <f>VLOOKUP(C11360,#REF!, 2,FALSE)</f>
        <v>#REF!</v>
      </c>
      <c r="BM11360" s="5" t="s">
        <v>16898</v>
      </c>
      <c r="BN11360" s="5" t="s">
        <v>3210</v>
      </c>
      <c r="BO11360" s="5" t="s">
        <v>2986</v>
      </c>
      <c r="BU11360" s="5" t="s">
        <v>16898</v>
      </c>
      <c r="BV11360" s="5" t="s">
        <v>3210</v>
      </c>
      <c r="BW11360" s="5" t="s">
        <v>2986</v>
      </c>
    </row>
    <row r="11361" spans="51:75" x14ac:dyDescent="0.3">
      <c r="AY11361" s="12" t="e">
        <f>VLOOKUP(C11361,#REF!, 2,FALSE)</f>
        <v>#REF!</v>
      </c>
      <c r="BM11361" s="5" t="s">
        <v>16899</v>
      </c>
      <c r="BN11361" s="5" t="s">
        <v>1142</v>
      </c>
      <c r="BO11361" s="5" t="s">
        <v>2986</v>
      </c>
      <c r="BU11361" s="5" t="s">
        <v>16899</v>
      </c>
      <c r="BV11361" s="5" t="s">
        <v>1142</v>
      </c>
      <c r="BW11361" s="5" t="s">
        <v>2986</v>
      </c>
    </row>
    <row r="11362" spans="51:75" x14ac:dyDescent="0.3">
      <c r="AY11362" s="12" t="e">
        <f>VLOOKUP(C11362,#REF!, 2,FALSE)</f>
        <v>#REF!</v>
      </c>
      <c r="BM11362" s="5" t="s">
        <v>16900</v>
      </c>
      <c r="BN11362" s="5" t="s">
        <v>658</v>
      </c>
      <c r="BO11362" s="5" t="s">
        <v>3096</v>
      </c>
      <c r="BU11362" s="5" t="s">
        <v>16900</v>
      </c>
      <c r="BV11362" s="5" t="s">
        <v>658</v>
      </c>
      <c r="BW11362" s="5" t="s">
        <v>3096</v>
      </c>
    </row>
    <row r="11363" spans="51:75" x14ac:dyDescent="0.3">
      <c r="AY11363" s="12" t="e">
        <f>VLOOKUP(C11363,#REF!, 2,FALSE)</f>
        <v>#REF!</v>
      </c>
      <c r="BM11363" s="5" t="s">
        <v>16901</v>
      </c>
      <c r="BN11363" s="5" t="s">
        <v>3050</v>
      </c>
      <c r="BO11363" s="5" t="s">
        <v>2986</v>
      </c>
      <c r="BU11363" s="5" t="s">
        <v>16901</v>
      </c>
      <c r="BV11363" s="5" t="s">
        <v>3050</v>
      </c>
      <c r="BW11363" s="5" t="s">
        <v>2986</v>
      </c>
    </row>
    <row r="11364" spans="51:75" x14ac:dyDescent="0.3">
      <c r="AY11364" s="12" t="e">
        <f>VLOOKUP(C11364,#REF!, 2,FALSE)</f>
        <v>#REF!</v>
      </c>
      <c r="BM11364" s="5" t="s">
        <v>16902</v>
      </c>
      <c r="BN11364" s="5" t="s">
        <v>2982</v>
      </c>
      <c r="BO11364" s="5" t="s">
        <v>1333</v>
      </c>
      <c r="BU11364" s="5" t="s">
        <v>16902</v>
      </c>
      <c r="BV11364" s="5" t="s">
        <v>2982</v>
      </c>
      <c r="BW11364" s="5" t="s">
        <v>1333</v>
      </c>
    </row>
    <row r="11365" spans="51:75" x14ac:dyDescent="0.3">
      <c r="AY11365" s="12" t="e">
        <f>VLOOKUP(C11365,#REF!, 2,FALSE)</f>
        <v>#REF!</v>
      </c>
      <c r="BM11365" s="5" t="s">
        <v>16903</v>
      </c>
      <c r="BN11365" s="5" t="s">
        <v>2982</v>
      </c>
      <c r="BO11365" s="5" t="s">
        <v>2986</v>
      </c>
      <c r="BU11365" s="5" t="s">
        <v>16903</v>
      </c>
      <c r="BV11365" s="5" t="s">
        <v>2982</v>
      </c>
      <c r="BW11365" s="5" t="s">
        <v>2986</v>
      </c>
    </row>
    <row r="11366" spans="51:75" x14ac:dyDescent="0.3">
      <c r="AY11366" s="12" t="e">
        <f>VLOOKUP(C11366,#REF!, 2,FALSE)</f>
        <v>#REF!</v>
      </c>
      <c r="BM11366" s="5" t="s">
        <v>16904</v>
      </c>
      <c r="BN11366" s="5" t="s">
        <v>2982</v>
      </c>
      <c r="BO11366" s="5" t="s">
        <v>2986</v>
      </c>
      <c r="BU11366" s="5" t="s">
        <v>16904</v>
      </c>
      <c r="BV11366" s="5" t="s">
        <v>2982</v>
      </c>
      <c r="BW11366" s="5" t="s">
        <v>2986</v>
      </c>
    </row>
    <row r="11367" spans="51:75" x14ac:dyDescent="0.3">
      <c r="AY11367" s="12" t="e">
        <f>VLOOKUP(C11367,#REF!, 2,FALSE)</f>
        <v>#REF!</v>
      </c>
      <c r="BM11367" s="5" t="s">
        <v>2919</v>
      </c>
      <c r="BN11367" s="5" t="s">
        <v>3261</v>
      </c>
      <c r="BO11367" s="5" t="s">
        <v>2986</v>
      </c>
      <c r="BU11367" s="5" t="s">
        <v>2919</v>
      </c>
      <c r="BV11367" s="5" t="s">
        <v>3261</v>
      </c>
      <c r="BW11367" s="5" t="s">
        <v>2986</v>
      </c>
    </row>
    <row r="11368" spans="51:75" x14ac:dyDescent="0.3">
      <c r="AY11368" s="12" t="e">
        <f>VLOOKUP(C11368,#REF!, 2,FALSE)</f>
        <v>#REF!</v>
      </c>
      <c r="BM11368" s="5" t="s">
        <v>16905</v>
      </c>
      <c r="BN11368" s="5" t="s">
        <v>3261</v>
      </c>
      <c r="BO11368" s="5" t="s">
        <v>16906</v>
      </c>
      <c r="BU11368" s="5" t="s">
        <v>16905</v>
      </c>
      <c r="BV11368" s="5" t="s">
        <v>3261</v>
      </c>
      <c r="BW11368" s="5" t="s">
        <v>16906</v>
      </c>
    </row>
    <row r="11369" spans="51:75" x14ac:dyDescent="0.3">
      <c r="AY11369" s="12" t="e">
        <f>VLOOKUP(C11369,#REF!, 2,FALSE)</f>
        <v>#REF!</v>
      </c>
      <c r="BM11369" s="5" t="s">
        <v>16907</v>
      </c>
      <c r="BN11369" s="5" t="s">
        <v>3050</v>
      </c>
      <c r="BO11369" s="5" t="s">
        <v>2935</v>
      </c>
      <c r="BU11369" s="5" t="s">
        <v>16907</v>
      </c>
      <c r="BV11369" s="5" t="s">
        <v>3050</v>
      </c>
      <c r="BW11369" s="5" t="s">
        <v>2935</v>
      </c>
    </row>
    <row r="11370" spans="51:75" x14ac:dyDescent="0.3">
      <c r="AY11370" s="12" t="e">
        <f>VLOOKUP(C11370,#REF!, 2,FALSE)</f>
        <v>#REF!</v>
      </c>
      <c r="BM11370" s="5" t="s">
        <v>16908</v>
      </c>
      <c r="BN11370" s="5" t="s">
        <v>2982</v>
      </c>
      <c r="BO11370" s="5" t="s">
        <v>2986</v>
      </c>
      <c r="BU11370" s="5" t="s">
        <v>16908</v>
      </c>
      <c r="BV11370" s="5" t="s">
        <v>2982</v>
      </c>
      <c r="BW11370" s="5" t="s">
        <v>2986</v>
      </c>
    </row>
    <row r="11371" spans="51:75" x14ac:dyDescent="0.3">
      <c r="AY11371" s="12" t="e">
        <f>VLOOKUP(C11371,#REF!, 2,FALSE)</f>
        <v>#REF!</v>
      </c>
      <c r="BM11371" s="5" t="s">
        <v>16909</v>
      </c>
      <c r="BN11371" s="5" t="s">
        <v>1142</v>
      </c>
      <c r="BO11371" s="5" t="s">
        <v>2986</v>
      </c>
      <c r="BU11371" s="5" t="s">
        <v>16909</v>
      </c>
      <c r="BV11371" s="5" t="s">
        <v>1142</v>
      </c>
      <c r="BW11371" s="5" t="s">
        <v>2986</v>
      </c>
    </row>
    <row r="11372" spans="51:75" x14ac:dyDescent="0.3">
      <c r="AY11372" s="12" t="e">
        <f>VLOOKUP(C11372,#REF!, 2,FALSE)</f>
        <v>#REF!</v>
      </c>
      <c r="BM11372" s="5" t="s">
        <v>16910</v>
      </c>
      <c r="BN11372" s="5" t="s">
        <v>3261</v>
      </c>
      <c r="BO11372" s="5" t="s">
        <v>2656</v>
      </c>
      <c r="BU11372" s="5" t="s">
        <v>16910</v>
      </c>
      <c r="BV11372" s="5" t="s">
        <v>3261</v>
      </c>
      <c r="BW11372" s="5" t="s">
        <v>2656</v>
      </c>
    </row>
    <row r="11373" spans="51:75" x14ac:dyDescent="0.3">
      <c r="AY11373" s="12" t="e">
        <f>VLOOKUP(C11373,#REF!, 2,FALSE)</f>
        <v>#REF!</v>
      </c>
      <c r="BM11373" s="5" t="s">
        <v>2920</v>
      </c>
      <c r="BN11373" s="5" t="s">
        <v>1272</v>
      </c>
      <c r="BO11373" s="5" t="s">
        <v>2986</v>
      </c>
      <c r="BU11373" s="5" t="s">
        <v>2920</v>
      </c>
      <c r="BV11373" s="5" t="s">
        <v>1272</v>
      </c>
      <c r="BW11373" s="5" t="s">
        <v>2986</v>
      </c>
    </row>
    <row r="11374" spans="51:75" x14ac:dyDescent="0.3">
      <c r="AY11374" s="12" t="e">
        <f>VLOOKUP(C11374,#REF!, 2,FALSE)</f>
        <v>#REF!</v>
      </c>
      <c r="BM11374" s="5" t="s">
        <v>16911</v>
      </c>
      <c r="BN11374" s="5" t="s">
        <v>865</v>
      </c>
      <c r="BO11374" s="5" t="s">
        <v>2986</v>
      </c>
      <c r="BU11374" s="5" t="s">
        <v>16911</v>
      </c>
      <c r="BV11374" s="5" t="s">
        <v>865</v>
      </c>
      <c r="BW11374" s="5" t="s">
        <v>2986</v>
      </c>
    </row>
    <row r="11375" spans="51:75" x14ac:dyDescent="0.3">
      <c r="AY11375" s="12" t="e">
        <f>VLOOKUP(C11375,#REF!, 2,FALSE)</f>
        <v>#REF!</v>
      </c>
      <c r="BM11375" s="5" t="s">
        <v>16912</v>
      </c>
      <c r="BN11375" s="5" t="s">
        <v>3261</v>
      </c>
      <c r="BO11375" s="5" t="s">
        <v>2986</v>
      </c>
      <c r="BU11375" s="5" t="s">
        <v>16912</v>
      </c>
      <c r="BV11375" s="5" t="s">
        <v>3261</v>
      </c>
      <c r="BW11375" s="5" t="s">
        <v>2986</v>
      </c>
    </row>
    <row r="11376" spans="51:75" x14ac:dyDescent="0.3">
      <c r="AY11376" s="12" t="e">
        <f>VLOOKUP(C11376,#REF!, 2,FALSE)</f>
        <v>#REF!</v>
      </c>
      <c r="BM11376" s="5" t="s">
        <v>16913</v>
      </c>
      <c r="BN11376" s="5" t="s">
        <v>3261</v>
      </c>
      <c r="BO11376" s="5" t="s">
        <v>12101</v>
      </c>
      <c r="BU11376" s="5" t="s">
        <v>16913</v>
      </c>
      <c r="BV11376" s="5" t="s">
        <v>3261</v>
      </c>
      <c r="BW11376" s="5" t="s">
        <v>12101</v>
      </c>
    </row>
    <row r="11377" spans="51:75" x14ac:dyDescent="0.3">
      <c r="AY11377" s="12" t="e">
        <f>VLOOKUP(C11377,#REF!, 2,FALSE)</f>
        <v>#REF!</v>
      </c>
      <c r="BM11377" s="5" t="s">
        <v>16914</v>
      </c>
      <c r="BN11377" s="5" t="s">
        <v>1272</v>
      </c>
      <c r="BO11377" s="5" t="s">
        <v>2986</v>
      </c>
      <c r="BU11377" s="5" t="s">
        <v>16914</v>
      </c>
      <c r="BV11377" s="5" t="s">
        <v>1272</v>
      </c>
      <c r="BW11377" s="5" t="s">
        <v>2986</v>
      </c>
    </row>
    <row r="11378" spans="51:75" x14ac:dyDescent="0.3">
      <c r="AY11378" s="12" t="e">
        <f>VLOOKUP(C11378,#REF!, 2,FALSE)</f>
        <v>#REF!</v>
      </c>
      <c r="BM11378" s="5" t="s">
        <v>16915</v>
      </c>
      <c r="BN11378" s="5" t="s">
        <v>3050</v>
      </c>
      <c r="BO11378" s="5" t="s">
        <v>2986</v>
      </c>
      <c r="BU11378" s="5" t="s">
        <v>16915</v>
      </c>
      <c r="BV11378" s="5" t="s">
        <v>3050</v>
      </c>
      <c r="BW11378" s="5" t="s">
        <v>2986</v>
      </c>
    </row>
    <row r="11379" spans="51:75" x14ac:dyDescent="0.3">
      <c r="AY11379" s="12" t="e">
        <f>VLOOKUP(C11379,#REF!, 2,FALSE)</f>
        <v>#REF!</v>
      </c>
      <c r="BM11379" s="5" t="s">
        <v>16916</v>
      </c>
      <c r="BN11379" s="5" t="s">
        <v>1345</v>
      </c>
      <c r="BO11379" s="5" t="s">
        <v>2986</v>
      </c>
      <c r="BU11379" s="5" t="s">
        <v>16916</v>
      </c>
      <c r="BV11379" s="5" t="s">
        <v>1345</v>
      </c>
      <c r="BW11379" s="5" t="s">
        <v>2986</v>
      </c>
    </row>
    <row r="11380" spans="51:75" x14ac:dyDescent="0.3">
      <c r="AY11380" s="12" t="e">
        <f>VLOOKUP(C11380,#REF!, 2,FALSE)</f>
        <v>#REF!</v>
      </c>
      <c r="BM11380" s="5" t="s">
        <v>16917</v>
      </c>
      <c r="BN11380" s="5" t="s">
        <v>1142</v>
      </c>
      <c r="BO11380" s="5" t="s">
        <v>1807</v>
      </c>
      <c r="BU11380" s="5" t="s">
        <v>16917</v>
      </c>
      <c r="BV11380" s="5" t="s">
        <v>1142</v>
      </c>
      <c r="BW11380" s="5" t="s">
        <v>1807</v>
      </c>
    </row>
    <row r="11381" spans="51:75" x14ac:dyDescent="0.3">
      <c r="AY11381" s="12" t="e">
        <f>VLOOKUP(C11381,#REF!, 2,FALSE)</f>
        <v>#REF!</v>
      </c>
      <c r="BM11381" s="5" t="s">
        <v>312</v>
      </c>
      <c r="BN11381" s="5" t="s">
        <v>865</v>
      </c>
      <c r="BO11381" s="5" t="s">
        <v>8921</v>
      </c>
      <c r="BU11381" s="5" t="s">
        <v>312</v>
      </c>
      <c r="BV11381" s="5" t="s">
        <v>865</v>
      </c>
      <c r="BW11381" s="5" t="s">
        <v>8921</v>
      </c>
    </row>
    <row r="11382" spans="51:75" x14ac:dyDescent="0.3">
      <c r="AY11382" s="12" t="e">
        <f>VLOOKUP(C11382,#REF!, 2,FALSE)</f>
        <v>#REF!</v>
      </c>
      <c r="BM11382" s="5" t="s">
        <v>16918</v>
      </c>
      <c r="BN11382" s="5" t="s">
        <v>3261</v>
      </c>
      <c r="BO11382" s="5" t="s">
        <v>2986</v>
      </c>
      <c r="BU11382" s="5" t="s">
        <v>16918</v>
      </c>
      <c r="BV11382" s="5" t="s">
        <v>3261</v>
      </c>
      <c r="BW11382" s="5" t="s">
        <v>2986</v>
      </c>
    </row>
    <row r="11383" spans="51:75" x14ac:dyDescent="0.3">
      <c r="AY11383" s="12" t="e">
        <f>VLOOKUP(C11383,#REF!, 2,FALSE)</f>
        <v>#REF!</v>
      </c>
      <c r="BM11383" s="5" t="s">
        <v>16919</v>
      </c>
      <c r="BN11383" s="5" t="s">
        <v>3261</v>
      </c>
      <c r="BO11383" s="5" t="s">
        <v>2986</v>
      </c>
      <c r="BU11383" s="5" t="s">
        <v>16919</v>
      </c>
      <c r="BV11383" s="5" t="s">
        <v>3261</v>
      </c>
      <c r="BW11383" s="5" t="s">
        <v>2986</v>
      </c>
    </row>
    <row r="11384" spans="51:75" x14ac:dyDescent="0.3">
      <c r="AY11384" s="12" t="e">
        <f>VLOOKUP(C11384,#REF!, 2,FALSE)</f>
        <v>#REF!</v>
      </c>
      <c r="BM11384" s="5" t="s">
        <v>16920</v>
      </c>
      <c r="BN11384" s="5" t="s">
        <v>1345</v>
      </c>
      <c r="BO11384" s="5" t="s">
        <v>3732</v>
      </c>
      <c r="BU11384" s="5" t="s">
        <v>16920</v>
      </c>
      <c r="BV11384" s="5" t="s">
        <v>1345</v>
      </c>
      <c r="BW11384" s="5" t="s">
        <v>3732</v>
      </c>
    </row>
    <row r="11385" spans="51:75" x14ac:dyDescent="0.3">
      <c r="AY11385" s="12" t="e">
        <f>VLOOKUP(C11385,#REF!, 2,FALSE)</f>
        <v>#REF!</v>
      </c>
      <c r="BM11385" s="5" t="s">
        <v>16921</v>
      </c>
      <c r="BN11385" s="5" t="s">
        <v>1345</v>
      </c>
      <c r="BO11385" s="5" t="s">
        <v>2986</v>
      </c>
      <c r="BU11385" s="5" t="s">
        <v>16921</v>
      </c>
      <c r="BV11385" s="5" t="s">
        <v>1345</v>
      </c>
      <c r="BW11385" s="5" t="s">
        <v>2986</v>
      </c>
    </row>
    <row r="11386" spans="51:75" x14ac:dyDescent="0.3">
      <c r="AY11386" s="12" t="e">
        <f>VLOOKUP(C11386,#REF!, 2,FALSE)</f>
        <v>#REF!</v>
      </c>
      <c r="BM11386" s="5" t="s">
        <v>16922</v>
      </c>
      <c r="BN11386" s="5" t="s">
        <v>1345</v>
      </c>
      <c r="BO11386" s="5" t="s">
        <v>2986</v>
      </c>
      <c r="BU11386" s="5" t="s">
        <v>16922</v>
      </c>
      <c r="BV11386" s="5" t="s">
        <v>1345</v>
      </c>
      <c r="BW11386" s="5" t="s">
        <v>2986</v>
      </c>
    </row>
    <row r="11387" spans="51:75" x14ac:dyDescent="0.3">
      <c r="AY11387" s="12" t="e">
        <f>VLOOKUP(C11387,#REF!, 2,FALSE)</f>
        <v>#REF!</v>
      </c>
      <c r="BM11387" s="5" t="s">
        <v>16923</v>
      </c>
      <c r="BN11387" s="5" t="s">
        <v>1142</v>
      </c>
      <c r="BO11387" s="5" t="s">
        <v>2986</v>
      </c>
      <c r="BU11387" s="5" t="s">
        <v>16923</v>
      </c>
      <c r="BV11387" s="5" t="s">
        <v>1142</v>
      </c>
      <c r="BW11387" s="5" t="s">
        <v>2986</v>
      </c>
    </row>
    <row r="11388" spans="51:75" x14ac:dyDescent="0.3">
      <c r="AY11388" s="12" t="e">
        <f>VLOOKUP(C11388,#REF!, 2,FALSE)</f>
        <v>#REF!</v>
      </c>
      <c r="BM11388" s="5" t="s">
        <v>16924</v>
      </c>
      <c r="BN11388" s="5" t="s">
        <v>1345</v>
      </c>
      <c r="BO11388" s="5" t="s">
        <v>2986</v>
      </c>
      <c r="BU11388" s="5" t="s">
        <v>16924</v>
      </c>
      <c r="BV11388" s="5" t="s">
        <v>1345</v>
      </c>
      <c r="BW11388" s="5" t="s">
        <v>2986</v>
      </c>
    </row>
    <row r="11389" spans="51:75" x14ac:dyDescent="0.3">
      <c r="AY11389" s="12" t="e">
        <f>VLOOKUP(C11389,#REF!, 2,FALSE)</f>
        <v>#REF!</v>
      </c>
      <c r="BM11389" s="5" t="s">
        <v>2921</v>
      </c>
      <c r="BN11389" s="5" t="s">
        <v>781</v>
      </c>
      <c r="BO11389" s="5" t="s">
        <v>2986</v>
      </c>
      <c r="BU11389" s="5" t="s">
        <v>2921</v>
      </c>
      <c r="BV11389" s="5" t="s">
        <v>781</v>
      </c>
      <c r="BW11389" s="5" t="s">
        <v>2986</v>
      </c>
    </row>
    <row r="11390" spans="51:75" x14ac:dyDescent="0.3">
      <c r="AY11390" s="12" t="e">
        <f>VLOOKUP(C11390,#REF!, 2,FALSE)</f>
        <v>#REF!</v>
      </c>
      <c r="BM11390" s="5" t="s">
        <v>16925</v>
      </c>
      <c r="BN11390" s="5" t="s">
        <v>1272</v>
      </c>
      <c r="BO11390" s="5" t="s">
        <v>5367</v>
      </c>
      <c r="BU11390" s="5" t="s">
        <v>16925</v>
      </c>
      <c r="BV11390" s="5" t="s">
        <v>1272</v>
      </c>
      <c r="BW11390" s="5" t="s">
        <v>5367</v>
      </c>
    </row>
    <row r="11391" spans="51:75" x14ac:dyDescent="0.3">
      <c r="AY11391" s="12" t="e">
        <f>VLOOKUP(C11391,#REF!, 2,FALSE)</f>
        <v>#REF!</v>
      </c>
      <c r="BM11391" s="5" t="s">
        <v>2922</v>
      </c>
      <c r="BN11391" s="5" t="s">
        <v>1272</v>
      </c>
      <c r="BO11391" s="5" t="s">
        <v>2986</v>
      </c>
      <c r="BU11391" s="5" t="s">
        <v>2922</v>
      </c>
      <c r="BV11391" s="5" t="s">
        <v>1272</v>
      </c>
      <c r="BW11391" s="5" t="s">
        <v>2986</v>
      </c>
    </row>
    <row r="11392" spans="51:75" x14ac:dyDescent="0.3">
      <c r="AY11392" s="12" t="e">
        <f>VLOOKUP(C11392,#REF!, 2,FALSE)</f>
        <v>#REF!</v>
      </c>
      <c r="BM11392" s="5" t="s">
        <v>2923</v>
      </c>
      <c r="BN11392" s="5" t="s">
        <v>1272</v>
      </c>
      <c r="BO11392" s="5" t="s">
        <v>2986</v>
      </c>
      <c r="BU11392" s="5" t="s">
        <v>2923</v>
      </c>
      <c r="BV11392" s="5" t="s">
        <v>1272</v>
      </c>
      <c r="BW11392" s="5" t="s">
        <v>2986</v>
      </c>
    </row>
    <row r="11393" spans="51:75" x14ac:dyDescent="0.3">
      <c r="AY11393" s="12" t="e">
        <f>VLOOKUP(C11393,#REF!, 2,FALSE)</f>
        <v>#REF!</v>
      </c>
      <c r="BM11393" s="5" t="s">
        <v>310</v>
      </c>
      <c r="BN11393" s="5" t="s">
        <v>2986</v>
      </c>
      <c r="BO11393" s="5" t="s">
        <v>2986</v>
      </c>
      <c r="BU11393" s="5" t="s">
        <v>310</v>
      </c>
      <c r="BV11393" s="5" t="s">
        <v>2986</v>
      </c>
      <c r="BW11393" s="5" t="s">
        <v>2986</v>
      </c>
    </row>
    <row r="11394" spans="51:75" x14ac:dyDescent="0.3">
      <c r="AY11394" s="12" t="e">
        <f>VLOOKUP(C11394,#REF!, 2,FALSE)</f>
        <v>#REF!</v>
      </c>
      <c r="BM11394" s="5" t="s">
        <v>16926</v>
      </c>
      <c r="BN11394" s="5" t="s">
        <v>1345</v>
      </c>
      <c r="BO11394" s="5" t="s">
        <v>846</v>
      </c>
      <c r="BU11394" s="5" t="s">
        <v>16926</v>
      </c>
      <c r="BV11394" s="5" t="s">
        <v>1345</v>
      </c>
      <c r="BW11394" s="5" t="s">
        <v>846</v>
      </c>
    </row>
    <row r="11395" spans="51:75" x14ac:dyDescent="0.3">
      <c r="AY11395" s="12" t="e">
        <f>VLOOKUP(C11395,#REF!, 2,FALSE)</f>
        <v>#REF!</v>
      </c>
      <c r="BM11395" s="5" t="s">
        <v>16927</v>
      </c>
      <c r="BN11395" s="5" t="s">
        <v>3261</v>
      </c>
      <c r="BO11395" s="5" t="s">
        <v>2937</v>
      </c>
      <c r="BU11395" s="5" t="s">
        <v>16927</v>
      </c>
      <c r="BV11395" s="5" t="s">
        <v>3261</v>
      </c>
      <c r="BW11395" s="5" t="s">
        <v>2937</v>
      </c>
    </row>
    <row r="11396" spans="51:75" x14ac:dyDescent="0.3">
      <c r="AY11396" s="12" t="e">
        <f>VLOOKUP(C11396,#REF!, 2,FALSE)</f>
        <v>#REF!</v>
      </c>
      <c r="BM11396" s="5" t="s">
        <v>2924</v>
      </c>
      <c r="BN11396" s="5" t="s">
        <v>1345</v>
      </c>
      <c r="BO11396" s="5" t="s">
        <v>2986</v>
      </c>
      <c r="BU11396" s="5" t="s">
        <v>2924</v>
      </c>
      <c r="BV11396" s="5" t="s">
        <v>1345</v>
      </c>
      <c r="BW11396" s="5" t="s">
        <v>2986</v>
      </c>
    </row>
    <row r="11397" spans="51:75" x14ac:dyDescent="0.3">
      <c r="AY11397" s="12" t="e">
        <f>VLOOKUP(C11397,#REF!, 2,FALSE)</f>
        <v>#REF!</v>
      </c>
      <c r="BM11397" s="5" t="s">
        <v>16928</v>
      </c>
      <c r="BN11397" s="5" t="s">
        <v>1345</v>
      </c>
      <c r="BO11397" s="5" t="s">
        <v>2986</v>
      </c>
      <c r="BU11397" s="5" t="s">
        <v>16928</v>
      </c>
      <c r="BV11397" s="5" t="s">
        <v>1345</v>
      </c>
      <c r="BW11397" s="5" t="s">
        <v>2986</v>
      </c>
    </row>
    <row r="11398" spans="51:75" x14ac:dyDescent="0.3">
      <c r="AY11398" s="12" t="e">
        <f>VLOOKUP(C11398,#REF!, 2,FALSE)</f>
        <v>#REF!</v>
      </c>
      <c r="BM11398" s="5" t="s">
        <v>16929</v>
      </c>
      <c r="BN11398" s="5" t="s">
        <v>1272</v>
      </c>
      <c r="BO11398" s="5" t="s">
        <v>2986</v>
      </c>
      <c r="BU11398" s="5" t="s">
        <v>16929</v>
      </c>
      <c r="BV11398" s="5" t="s">
        <v>1272</v>
      </c>
      <c r="BW11398" s="5" t="s">
        <v>2986</v>
      </c>
    </row>
    <row r="11399" spans="51:75" x14ac:dyDescent="0.3">
      <c r="AY11399" s="12" t="e">
        <f>VLOOKUP(C11399,#REF!, 2,FALSE)</f>
        <v>#REF!</v>
      </c>
      <c r="BM11399" s="5" t="s">
        <v>16930</v>
      </c>
      <c r="BN11399" s="5" t="s">
        <v>2461</v>
      </c>
      <c r="BO11399" s="5" t="s">
        <v>2986</v>
      </c>
      <c r="BU11399" s="5" t="s">
        <v>16930</v>
      </c>
      <c r="BV11399" s="5" t="s">
        <v>2461</v>
      </c>
      <c r="BW11399" s="5" t="s">
        <v>2986</v>
      </c>
    </row>
    <row r="11400" spans="51:75" x14ac:dyDescent="0.3">
      <c r="AY11400" s="12" t="e">
        <f>VLOOKUP(C11400,#REF!, 2,FALSE)</f>
        <v>#REF!</v>
      </c>
      <c r="BM11400" s="5" t="s">
        <v>16931</v>
      </c>
      <c r="BN11400" s="5" t="s">
        <v>1142</v>
      </c>
      <c r="BO11400" s="5" t="s">
        <v>2986</v>
      </c>
      <c r="BU11400" s="5" t="s">
        <v>16931</v>
      </c>
      <c r="BV11400" s="5" t="s">
        <v>1142</v>
      </c>
      <c r="BW11400" s="5" t="s">
        <v>2986</v>
      </c>
    </row>
    <row r="11401" spans="51:75" x14ac:dyDescent="0.3">
      <c r="AY11401" s="12" t="e">
        <f>VLOOKUP(C11401,#REF!, 2,FALSE)</f>
        <v>#REF!</v>
      </c>
      <c r="BM11401" s="5" t="s">
        <v>16932</v>
      </c>
      <c r="BN11401" s="5" t="s">
        <v>2982</v>
      </c>
      <c r="BO11401" s="5" t="s">
        <v>2986</v>
      </c>
      <c r="BU11401" s="5" t="s">
        <v>16932</v>
      </c>
      <c r="BV11401" s="5" t="s">
        <v>2982</v>
      </c>
      <c r="BW11401" s="5" t="s">
        <v>2986</v>
      </c>
    </row>
    <row r="11402" spans="51:75" x14ac:dyDescent="0.3">
      <c r="AY11402" s="12" t="e">
        <f>VLOOKUP(C11402,#REF!, 2,FALSE)</f>
        <v>#REF!</v>
      </c>
      <c r="BM11402" s="5" t="s">
        <v>16933</v>
      </c>
      <c r="BN11402" s="5" t="s">
        <v>1272</v>
      </c>
      <c r="BO11402" s="5" t="s">
        <v>2986</v>
      </c>
      <c r="BU11402" s="5" t="s">
        <v>16933</v>
      </c>
      <c r="BV11402" s="5" t="s">
        <v>1272</v>
      </c>
      <c r="BW11402" s="5" t="s">
        <v>2986</v>
      </c>
    </row>
    <row r="11403" spans="51:75" x14ac:dyDescent="0.3">
      <c r="AY11403" s="12" t="e">
        <f>VLOOKUP(C11403,#REF!, 2,FALSE)</f>
        <v>#REF!</v>
      </c>
      <c r="BM11403" s="5" t="s">
        <v>16934</v>
      </c>
      <c r="BN11403" s="5" t="s">
        <v>1272</v>
      </c>
      <c r="BO11403" s="5" t="s">
        <v>2986</v>
      </c>
      <c r="BU11403" s="5" t="s">
        <v>16934</v>
      </c>
      <c r="BV11403" s="5" t="s">
        <v>1272</v>
      </c>
      <c r="BW11403" s="5" t="s">
        <v>2986</v>
      </c>
    </row>
    <row r="11404" spans="51:75" x14ac:dyDescent="0.3">
      <c r="AY11404" s="12" t="e">
        <f>VLOOKUP(C11404,#REF!, 2,FALSE)</f>
        <v>#REF!</v>
      </c>
      <c r="BM11404" s="5" t="s">
        <v>16935</v>
      </c>
      <c r="BN11404" s="5" t="s">
        <v>2982</v>
      </c>
      <c r="BO11404" s="5" t="s">
        <v>3864</v>
      </c>
      <c r="BU11404" s="5" t="s">
        <v>16935</v>
      </c>
      <c r="BV11404" s="5" t="s">
        <v>2982</v>
      </c>
      <c r="BW11404" s="5" t="s">
        <v>3864</v>
      </c>
    </row>
    <row r="11405" spans="51:75" x14ac:dyDescent="0.3">
      <c r="AY11405" s="12" t="e">
        <f>VLOOKUP(C11405,#REF!, 2,FALSE)</f>
        <v>#REF!</v>
      </c>
      <c r="BM11405" s="5" t="s">
        <v>16936</v>
      </c>
      <c r="BN11405" s="5" t="s">
        <v>2982</v>
      </c>
      <c r="BO11405" s="5" t="s">
        <v>2986</v>
      </c>
      <c r="BU11405" s="5" t="s">
        <v>16936</v>
      </c>
      <c r="BV11405" s="5" t="s">
        <v>2982</v>
      </c>
      <c r="BW11405" s="5" t="s">
        <v>2986</v>
      </c>
    </row>
    <row r="11406" spans="51:75" x14ac:dyDescent="0.3">
      <c r="AY11406" s="12" t="e">
        <f>VLOOKUP(C11406,#REF!, 2,FALSE)</f>
        <v>#REF!</v>
      </c>
      <c r="BM11406" s="5" t="s">
        <v>16937</v>
      </c>
      <c r="BN11406" s="5" t="s">
        <v>1345</v>
      </c>
      <c r="BO11406" s="5" t="s">
        <v>2986</v>
      </c>
      <c r="BU11406" s="5" t="s">
        <v>16937</v>
      </c>
      <c r="BV11406" s="5" t="s">
        <v>1345</v>
      </c>
      <c r="BW11406" s="5" t="s">
        <v>2986</v>
      </c>
    </row>
    <row r="11407" spans="51:75" x14ac:dyDescent="0.3">
      <c r="AY11407" s="12" t="e">
        <f>VLOOKUP(C11407,#REF!, 2,FALSE)</f>
        <v>#REF!</v>
      </c>
      <c r="BM11407" s="5" t="s">
        <v>16938</v>
      </c>
      <c r="BN11407" s="5" t="s">
        <v>2982</v>
      </c>
      <c r="BO11407" s="5" t="s">
        <v>1598</v>
      </c>
      <c r="BU11407" s="5" t="s">
        <v>16938</v>
      </c>
      <c r="BV11407" s="5" t="s">
        <v>2982</v>
      </c>
      <c r="BW11407" s="5" t="s">
        <v>1598</v>
      </c>
    </row>
    <row r="11408" spans="51:75" x14ac:dyDescent="0.3">
      <c r="AY11408" s="12" t="e">
        <f>VLOOKUP(C11408,#REF!, 2,FALSE)</f>
        <v>#REF!</v>
      </c>
      <c r="BM11408" s="5" t="s">
        <v>16939</v>
      </c>
      <c r="BN11408" s="5" t="s">
        <v>2982</v>
      </c>
      <c r="BO11408" s="5" t="s">
        <v>2986</v>
      </c>
      <c r="BU11408" s="5" t="s">
        <v>16939</v>
      </c>
      <c r="BV11408" s="5" t="s">
        <v>2982</v>
      </c>
      <c r="BW11408" s="5" t="s">
        <v>2986</v>
      </c>
    </row>
    <row r="11409" spans="51:75" x14ac:dyDescent="0.3">
      <c r="AY11409" s="12" t="e">
        <f>VLOOKUP(C11409,#REF!, 2,FALSE)</f>
        <v>#REF!</v>
      </c>
      <c r="BM11409" s="5" t="s">
        <v>16940</v>
      </c>
      <c r="BN11409" s="5" t="s">
        <v>2982</v>
      </c>
      <c r="BO11409" s="5" t="s">
        <v>2986</v>
      </c>
      <c r="BU11409" s="5" t="s">
        <v>16940</v>
      </c>
      <c r="BV11409" s="5" t="s">
        <v>2982</v>
      </c>
      <c r="BW11409" s="5" t="s">
        <v>2986</v>
      </c>
    </row>
    <row r="11410" spans="51:75" x14ac:dyDescent="0.3">
      <c r="AY11410" s="12" t="e">
        <f>VLOOKUP(C11410,#REF!, 2,FALSE)</f>
        <v>#REF!</v>
      </c>
      <c r="BM11410" s="5" t="s">
        <v>16941</v>
      </c>
      <c r="BN11410" s="5" t="s">
        <v>1345</v>
      </c>
      <c r="BO11410" s="5" t="s">
        <v>2986</v>
      </c>
      <c r="BU11410" s="5" t="s">
        <v>16941</v>
      </c>
      <c r="BV11410" s="5" t="s">
        <v>1345</v>
      </c>
      <c r="BW11410" s="5" t="s">
        <v>2986</v>
      </c>
    </row>
    <row r="11411" spans="51:75" x14ac:dyDescent="0.3">
      <c r="AY11411" s="12" t="e">
        <f>VLOOKUP(C11411,#REF!, 2,FALSE)</f>
        <v>#REF!</v>
      </c>
      <c r="BM11411" s="5" t="s">
        <v>16942</v>
      </c>
      <c r="BN11411" s="5" t="s">
        <v>1272</v>
      </c>
      <c r="BO11411" s="5" t="s">
        <v>2986</v>
      </c>
      <c r="BU11411" s="5" t="s">
        <v>16942</v>
      </c>
      <c r="BV11411" s="5" t="s">
        <v>1272</v>
      </c>
      <c r="BW11411" s="5" t="s">
        <v>2986</v>
      </c>
    </row>
    <row r="11412" spans="51:75" x14ac:dyDescent="0.3">
      <c r="AY11412" s="12" t="e">
        <f>VLOOKUP(C11412,#REF!, 2,FALSE)</f>
        <v>#REF!</v>
      </c>
      <c r="BM11412" s="5" t="s">
        <v>16943</v>
      </c>
      <c r="BN11412" s="5" t="s">
        <v>1272</v>
      </c>
      <c r="BO11412" s="5" t="s">
        <v>2986</v>
      </c>
      <c r="BU11412" s="5" t="s">
        <v>16943</v>
      </c>
      <c r="BV11412" s="5" t="s">
        <v>1272</v>
      </c>
      <c r="BW11412" s="5" t="s">
        <v>2986</v>
      </c>
    </row>
    <row r="11413" spans="51:75" x14ac:dyDescent="0.3">
      <c r="AY11413" s="12" t="e">
        <f>VLOOKUP(C11413,#REF!, 2,FALSE)</f>
        <v>#REF!</v>
      </c>
      <c r="BM11413" s="5" t="s">
        <v>16944</v>
      </c>
      <c r="BN11413" s="5" t="s">
        <v>2982</v>
      </c>
      <c r="BO11413" s="5" t="s">
        <v>2986</v>
      </c>
      <c r="BU11413" s="5" t="s">
        <v>16944</v>
      </c>
      <c r="BV11413" s="5" t="s">
        <v>2982</v>
      </c>
      <c r="BW11413" s="5" t="s">
        <v>2986</v>
      </c>
    </row>
    <row r="11414" spans="51:75" x14ac:dyDescent="0.3">
      <c r="AY11414" s="12" t="e">
        <f>VLOOKUP(C11414,#REF!, 2,FALSE)</f>
        <v>#REF!</v>
      </c>
      <c r="BM11414" s="5" t="s">
        <v>16945</v>
      </c>
      <c r="BN11414" s="5" t="s">
        <v>2982</v>
      </c>
      <c r="BO11414" s="5" t="s">
        <v>9367</v>
      </c>
      <c r="BU11414" s="5" t="s">
        <v>16945</v>
      </c>
      <c r="BV11414" s="5" t="s">
        <v>2982</v>
      </c>
      <c r="BW11414" s="5" t="s">
        <v>9367</v>
      </c>
    </row>
    <row r="11415" spans="51:75" x14ac:dyDescent="0.3">
      <c r="AY11415" s="12" t="e">
        <f>VLOOKUP(C11415,#REF!, 2,FALSE)</f>
        <v>#REF!</v>
      </c>
      <c r="BM11415" s="5" t="s">
        <v>316</v>
      </c>
      <c r="BN11415" s="5" t="s">
        <v>2982</v>
      </c>
      <c r="BO11415" s="5" t="s">
        <v>2986</v>
      </c>
      <c r="BU11415" s="5" t="s">
        <v>316</v>
      </c>
      <c r="BV11415" s="5" t="s">
        <v>2982</v>
      </c>
      <c r="BW11415" s="5" t="s">
        <v>2986</v>
      </c>
    </row>
    <row r="11416" spans="51:75" x14ac:dyDescent="0.3">
      <c r="AY11416" s="12" t="e">
        <f>VLOOKUP(C11416,#REF!, 2,FALSE)</f>
        <v>#REF!</v>
      </c>
      <c r="BM11416" s="5" t="s">
        <v>311</v>
      </c>
      <c r="BN11416" s="5" t="s">
        <v>2982</v>
      </c>
      <c r="BO11416" s="5" t="s">
        <v>9235</v>
      </c>
      <c r="BU11416" s="5" t="s">
        <v>311</v>
      </c>
      <c r="BV11416" s="5" t="s">
        <v>2982</v>
      </c>
      <c r="BW11416" s="5" t="s">
        <v>9235</v>
      </c>
    </row>
    <row r="11417" spans="51:75" x14ac:dyDescent="0.3">
      <c r="AY11417" s="12" t="e">
        <f>VLOOKUP(C11417,#REF!, 2,FALSE)</f>
        <v>#REF!</v>
      </c>
      <c r="BM11417" s="5" t="s">
        <v>2925</v>
      </c>
      <c r="BN11417" s="5" t="s">
        <v>1345</v>
      </c>
      <c r="BO11417" s="5" t="s">
        <v>1340</v>
      </c>
      <c r="BU11417" s="5" t="s">
        <v>2925</v>
      </c>
      <c r="BV11417" s="5" t="s">
        <v>1345</v>
      </c>
      <c r="BW11417" s="5" t="s">
        <v>1340</v>
      </c>
    </row>
    <row r="11418" spans="51:75" x14ac:dyDescent="0.3">
      <c r="AY11418" s="12" t="e">
        <f>VLOOKUP(C11418,#REF!, 2,FALSE)</f>
        <v>#REF!</v>
      </c>
      <c r="BM11418" s="5" t="s">
        <v>2926</v>
      </c>
      <c r="BN11418" s="5" t="s">
        <v>2982</v>
      </c>
      <c r="BO11418" s="5" t="s">
        <v>2986</v>
      </c>
      <c r="BU11418" s="5" t="s">
        <v>2926</v>
      </c>
      <c r="BV11418" s="5" t="s">
        <v>2982</v>
      </c>
      <c r="BW11418" s="5" t="s">
        <v>2986</v>
      </c>
    </row>
    <row r="11419" spans="51:75" x14ac:dyDescent="0.3">
      <c r="AY11419" s="12" t="e">
        <f>VLOOKUP(C11419,#REF!, 2,FALSE)</f>
        <v>#REF!</v>
      </c>
      <c r="BM11419" s="5" t="s">
        <v>2927</v>
      </c>
      <c r="BN11419" s="5" t="s">
        <v>1345</v>
      </c>
      <c r="BO11419" s="5" t="s">
        <v>2986</v>
      </c>
      <c r="BU11419" s="5" t="s">
        <v>2927</v>
      </c>
      <c r="BV11419" s="5" t="s">
        <v>1345</v>
      </c>
      <c r="BW11419" s="5" t="s">
        <v>2986</v>
      </c>
    </row>
    <row r="11420" spans="51:75" x14ac:dyDescent="0.3">
      <c r="AY11420" s="12" t="e">
        <f>VLOOKUP(C11420,#REF!, 2,FALSE)</f>
        <v>#REF!</v>
      </c>
      <c r="BM11420" s="5" t="s">
        <v>16946</v>
      </c>
      <c r="BN11420" s="5" t="s">
        <v>3261</v>
      </c>
      <c r="BO11420" s="5" t="s">
        <v>16947</v>
      </c>
      <c r="BU11420" s="5" t="s">
        <v>16946</v>
      </c>
      <c r="BV11420" s="5" t="s">
        <v>3261</v>
      </c>
      <c r="BW11420" s="5" t="s">
        <v>16947</v>
      </c>
    </row>
    <row r="11421" spans="51:75" x14ac:dyDescent="0.3">
      <c r="AY11421" s="12" t="e">
        <f>VLOOKUP(C11421,#REF!, 2,FALSE)</f>
        <v>#REF!</v>
      </c>
      <c r="BM11421" s="5" t="s">
        <v>16948</v>
      </c>
      <c r="BN11421" s="5" t="s">
        <v>1142</v>
      </c>
      <c r="BO11421" s="5" t="s">
        <v>2986</v>
      </c>
      <c r="BU11421" s="5" t="s">
        <v>16948</v>
      </c>
      <c r="BV11421" s="5" t="s">
        <v>1142</v>
      </c>
      <c r="BW11421" s="5" t="s">
        <v>2986</v>
      </c>
    </row>
    <row r="11422" spans="51:75" x14ac:dyDescent="0.3">
      <c r="AY11422" s="12" t="e">
        <f>VLOOKUP(C11422,#REF!, 2,FALSE)</f>
        <v>#REF!</v>
      </c>
      <c r="BM11422" s="5" t="s">
        <v>314</v>
      </c>
      <c r="BN11422" s="5" t="s">
        <v>2982</v>
      </c>
      <c r="BO11422" s="5" t="s">
        <v>2986</v>
      </c>
      <c r="BU11422" s="5" t="s">
        <v>314</v>
      </c>
      <c r="BV11422" s="5" t="s">
        <v>2982</v>
      </c>
      <c r="BW11422" s="5" t="s">
        <v>2986</v>
      </c>
    </row>
    <row r="11423" spans="51:75" x14ac:dyDescent="0.3">
      <c r="AY11423" s="12" t="e">
        <f>VLOOKUP(C11423,#REF!, 2,FALSE)</f>
        <v>#REF!</v>
      </c>
      <c r="BM11423" s="5" t="s">
        <v>16949</v>
      </c>
      <c r="BN11423" s="5" t="s">
        <v>2982</v>
      </c>
      <c r="BO11423" s="5" t="s">
        <v>5898</v>
      </c>
      <c r="BU11423" s="5" t="s">
        <v>16949</v>
      </c>
      <c r="BV11423" s="5" t="s">
        <v>2982</v>
      </c>
      <c r="BW11423" s="5" t="s">
        <v>5898</v>
      </c>
    </row>
    <row r="11424" spans="51:75" x14ac:dyDescent="0.3">
      <c r="AY11424" s="12" t="e">
        <f>VLOOKUP(C11424,#REF!, 2,FALSE)</f>
        <v>#REF!</v>
      </c>
      <c r="BM11424" s="5" t="s">
        <v>16950</v>
      </c>
      <c r="BN11424" s="5" t="s">
        <v>2982</v>
      </c>
      <c r="BO11424" s="5" t="s">
        <v>8792</v>
      </c>
      <c r="BU11424" s="5" t="s">
        <v>16950</v>
      </c>
      <c r="BV11424" s="5" t="s">
        <v>2982</v>
      </c>
      <c r="BW11424" s="5" t="s">
        <v>8792</v>
      </c>
    </row>
    <row r="11425" spans="51:75" x14ac:dyDescent="0.3">
      <c r="AY11425" s="12" t="e">
        <f>VLOOKUP(C11425,#REF!, 2,FALSE)</f>
        <v>#REF!</v>
      </c>
      <c r="BM11425" s="5" t="s">
        <v>2928</v>
      </c>
      <c r="BN11425" s="5" t="s">
        <v>1142</v>
      </c>
      <c r="BO11425" s="5" t="s">
        <v>2986</v>
      </c>
      <c r="BU11425" s="5" t="s">
        <v>2928</v>
      </c>
      <c r="BV11425" s="5" t="s">
        <v>1142</v>
      </c>
      <c r="BW11425" s="5" t="s">
        <v>2986</v>
      </c>
    </row>
    <row r="11426" spans="51:75" x14ac:dyDescent="0.3">
      <c r="AY11426" s="12" t="e">
        <f>VLOOKUP(C11426,#REF!, 2,FALSE)</f>
        <v>#REF!</v>
      </c>
      <c r="BM11426" s="5" t="s">
        <v>2929</v>
      </c>
      <c r="BN11426" s="5" t="s">
        <v>1345</v>
      </c>
      <c r="BO11426" s="5" t="s">
        <v>2986</v>
      </c>
      <c r="BU11426" s="5" t="s">
        <v>2929</v>
      </c>
      <c r="BV11426" s="5" t="s">
        <v>1345</v>
      </c>
      <c r="BW11426" s="5" t="s">
        <v>2986</v>
      </c>
    </row>
    <row r="11427" spans="51:75" x14ac:dyDescent="0.3">
      <c r="AY11427" s="12" t="e">
        <f>VLOOKUP(C11427,#REF!, 2,FALSE)</f>
        <v>#REF!</v>
      </c>
      <c r="BM11427" s="5" t="s">
        <v>16951</v>
      </c>
      <c r="BN11427" s="5" t="s">
        <v>1345</v>
      </c>
      <c r="BO11427" s="5" t="s">
        <v>2986</v>
      </c>
      <c r="BU11427" s="5" t="s">
        <v>16951</v>
      </c>
      <c r="BV11427" s="5" t="s">
        <v>1345</v>
      </c>
      <c r="BW11427" s="5" t="s">
        <v>2986</v>
      </c>
    </row>
  </sheetData>
  <mergeCells count="62">
    <mergeCell ref="B7:B8"/>
    <mergeCell ref="B4:AH4"/>
    <mergeCell ref="B5:AH5"/>
    <mergeCell ref="B6:AH6"/>
    <mergeCell ref="C7:AH8"/>
    <mergeCell ref="B805:AH805"/>
    <mergeCell ref="B800:AH800"/>
    <mergeCell ref="D11:D16"/>
    <mergeCell ref="Z12:Z16"/>
    <mergeCell ref="AA12:AA16"/>
    <mergeCell ref="AB12:AB16"/>
    <mergeCell ref="AC12:AC16"/>
    <mergeCell ref="AD12:AD16"/>
    <mergeCell ref="J13:J16"/>
    <mergeCell ref="AE12:AE16"/>
    <mergeCell ref="AD1:AO1"/>
    <mergeCell ref="AC3:AO3"/>
    <mergeCell ref="Z2:AO2"/>
    <mergeCell ref="AQ12:AQ17"/>
    <mergeCell ref="AM12:AM17"/>
    <mergeCell ref="AN12:AN17"/>
    <mergeCell ref="AO12:AO17"/>
    <mergeCell ref="AJ11:AJ17"/>
    <mergeCell ref="AK11:AK17"/>
    <mergeCell ref="AL11:AL17"/>
    <mergeCell ref="AP12:AP17"/>
    <mergeCell ref="C9:AH9"/>
    <mergeCell ref="G13:G16"/>
    <mergeCell ref="H13:H16"/>
    <mergeCell ref="I13:I16"/>
    <mergeCell ref="BA11:BA17"/>
    <mergeCell ref="E12:J12"/>
    <mergeCell ref="K12:L16"/>
    <mergeCell ref="M12:N16"/>
    <mergeCell ref="O12:P16"/>
    <mergeCell ref="Q12:R16"/>
    <mergeCell ref="S12:T16"/>
    <mergeCell ref="AU11:AU17"/>
    <mergeCell ref="AV11:AV17"/>
    <mergeCell ref="AW11:AW17"/>
    <mergeCell ref="AX11:AX17"/>
    <mergeCell ref="AY11:AY17"/>
    <mergeCell ref="AZ11:AZ17"/>
    <mergeCell ref="Y12:Y16"/>
    <mergeCell ref="AM11:AR11"/>
    <mergeCell ref="AS11:AS17"/>
    <mergeCell ref="AT11:AT17"/>
    <mergeCell ref="B11:B17"/>
    <mergeCell ref="C11:C17"/>
    <mergeCell ref="AR12:AR17"/>
    <mergeCell ref="E11:T11"/>
    <mergeCell ref="U11:AE11"/>
    <mergeCell ref="AF11:AF17"/>
    <mergeCell ref="AG11:AG17"/>
    <mergeCell ref="AH11:AH17"/>
    <mergeCell ref="AI11:AI17"/>
    <mergeCell ref="U12:U16"/>
    <mergeCell ref="V12:V16"/>
    <mergeCell ref="W12:W16"/>
    <mergeCell ref="X12:X16"/>
    <mergeCell ref="E13:E16"/>
    <mergeCell ref="F13:F16"/>
  </mergeCells>
  <conditionalFormatting sqref="C175">
    <cfRule type="duplicateValues" dxfId="1" priority="5"/>
  </conditionalFormatting>
  <conditionalFormatting sqref="C176:C180">
    <cfRule type="duplicateValues" dxfId="0" priority="6"/>
  </conditionalFormatting>
  <pageMargins left="0.23622047244094491" right="0.23622047244094491" top="0.74803149606299213" bottom="0.35433070866141736" header="0.31496062992125984" footer="0.31496062992125984"/>
  <pageSetup paperSize="8" scale="1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F65C-FE1D-418D-83ED-4996A4FA5255}">
  <sheetPr>
    <pageSetUpPr fitToPage="1"/>
  </sheetPr>
  <dimension ref="A1:WXZ803"/>
  <sheetViews>
    <sheetView view="pageBreakPreview" topLeftCell="B758" zoomScale="30" zoomScaleNormal="70" zoomScaleSheetLayoutView="30" workbookViewId="0">
      <selection activeCell="B1" sqref="B1:V803"/>
    </sheetView>
  </sheetViews>
  <sheetFormatPr defaultRowHeight="15" x14ac:dyDescent="0.25"/>
  <cols>
    <col min="1" max="1" width="9.140625" hidden="1" customWidth="1"/>
    <col min="2" max="2" width="19.42578125" customWidth="1"/>
    <col min="3" max="3" width="168.7109375" bestFit="1" customWidth="1"/>
    <col min="4" max="4" width="38.42578125" style="46" customWidth="1"/>
    <col min="5" max="5" width="37.28515625" style="46" customWidth="1"/>
    <col min="6" max="6" width="59.28515625" style="46" customWidth="1"/>
    <col min="7" max="7" width="32" style="46" customWidth="1"/>
    <col min="8" max="8" width="30.85546875" style="46" customWidth="1"/>
    <col min="9" max="9" width="35.7109375" customWidth="1"/>
    <col min="10" max="10" width="34.7109375" customWidth="1"/>
    <col min="11" max="11" width="34.28515625" customWidth="1"/>
    <col min="12" max="12" width="32" customWidth="1"/>
    <col min="13" max="13" width="32.7109375" style="46" customWidth="1"/>
    <col min="14" max="14" width="39.85546875" style="46" customWidth="1"/>
    <col min="15" max="15" width="124.7109375" style="46" customWidth="1"/>
    <col min="16" max="16" width="48.42578125" customWidth="1"/>
    <col min="17" max="17" width="39.85546875" hidden="1" customWidth="1"/>
    <col min="18" max="18" width="33.42578125" customWidth="1"/>
    <col min="19" max="19" width="37.7109375" customWidth="1"/>
    <col min="20" max="20" width="47.5703125" customWidth="1"/>
    <col min="21" max="21" width="35.5703125" customWidth="1"/>
    <col min="22" max="22" width="36.5703125" customWidth="1"/>
  </cols>
  <sheetData>
    <row r="1" spans="1:22" ht="36" customHeight="1" x14ac:dyDescent="0.55000000000000004">
      <c r="B1" s="39"/>
      <c r="C1" s="40"/>
      <c r="D1" s="41"/>
      <c r="E1" s="42"/>
      <c r="F1" s="41"/>
      <c r="G1" s="41"/>
      <c r="H1" s="41"/>
      <c r="I1" s="39"/>
      <c r="J1" s="39"/>
      <c r="K1" s="43"/>
      <c r="L1" s="39"/>
      <c r="M1" s="41"/>
      <c r="N1" s="42"/>
      <c r="O1" s="44"/>
      <c r="P1" s="45"/>
      <c r="Q1" s="45"/>
      <c r="R1" s="45"/>
      <c r="S1" s="45"/>
      <c r="T1" s="230" t="s">
        <v>17038</v>
      </c>
      <c r="U1" s="230"/>
      <c r="V1" s="230"/>
    </row>
    <row r="2" spans="1:22" ht="159.75" customHeight="1" x14ac:dyDescent="0.25">
      <c r="B2" s="39"/>
      <c r="C2" s="40"/>
      <c r="D2" s="41"/>
      <c r="E2" s="42"/>
      <c r="F2" s="41"/>
      <c r="G2" s="41"/>
      <c r="H2" s="41"/>
      <c r="I2" s="39"/>
      <c r="J2" s="39"/>
      <c r="K2" s="43"/>
      <c r="L2" s="39"/>
      <c r="M2" s="41"/>
      <c r="N2" s="42"/>
      <c r="O2" s="231" t="s">
        <v>17205</v>
      </c>
      <c r="P2" s="231"/>
      <c r="Q2" s="231"/>
      <c r="R2" s="231"/>
      <c r="S2" s="231"/>
      <c r="T2" s="231"/>
      <c r="U2" s="231"/>
      <c r="V2" s="231"/>
    </row>
    <row r="3" spans="1:22" x14ac:dyDescent="0.25">
      <c r="B3" s="39"/>
      <c r="C3" s="40"/>
      <c r="D3" s="41"/>
      <c r="E3" s="42"/>
      <c r="F3" s="41"/>
      <c r="G3" s="41"/>
      <c r="H3" s="41"/>
      <c r="I3" s="39"/>
      <c r="J3" s="39"/>
      <c r="K3" s="43"/>
      <c r="L3" s="39"/>
      <c r="M3" s="41"/>
      <c r="N3" s="42"/>
      <c r="O3" s="231"/>
      <c r="P3" s="231"/>
      <c r="Q3" s="231"/>
      <c r="R3" s="231"/>
      <c r="S3" s="231"/>
      <c r="T3" s="231"/>
      <c r="U3" s="231"/>
      <c r="V3" s="231"/>
    </row>
    <row r="4" spans="1:22" x14ac:dyDescent="0.25">
      <c r="B4" s="262" t="s">
        <v>17204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</row>
    <row r="5" spans="1:22" x14ac:dyDescent="0.25"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</row>
    <row r="6" spans="1:22" ht="77.25" customHeight="1" x14ac:dyDescent="0.25"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</row>
    <row r="7" spans="1:22" x14ac:dyDescent="0.25">
      <c r="B7" s="46"/>
      <c r="L7" s="47"/>
      <c r="O7" s="48"/>
      <c r="P7" s="7"/>
      <c r="Q7" s="7"/>
      <c r="R7" s="7"/>
      <c r="S7" s="7"/>
      <c r="T7" s="7"/>
      <c r="U7" s="7"/>
      <c r="V7" s="7"/>
    </row>
    <row r="8" spans="1:22" ht="35.25" x14ac:dyDescent="0.25">
      <c r="B8" s="254" t="s">
        <v>0</v>
      </c>
      <c r="C8" s="254" t="s">
        <v>17039</v>
      </c>
      <c r="D8" s="248" t="s">
        <v>17040</v>
      </c>
      <c r="E8" s="249"/>
      <c r="F8" s="243" t="s">
        <v>17041</v>
      </c>
      <c r="G8" s="243" t="s">
        <v>17042</v>
      </c>
      <c r="H8" s="243" t="s">
        <v>17043</v>
      </c>
      <c r="I8" s="243" t="s">
        <v>17044</v>
      </c>
      <c r="J8" s="248" t="s">
        <v>17045</v>
      </c>
      <c r="K8" s="249"/>
      <c r="L8" s="243" t="s">
        <v>17418</v>
      </c>
      <c r="M8" s="251" t="s">
        <v>17433</v>
      </c>
      <c r="N8" s="251" t="s">
        <v>17046</v>
      </c>
      <c r="O8" s="254" t="s">
        <v>17047</v>
      </c>
      <c r="P8" s="245" t="s">
        <v>17048</v>
      </c>
      <c r="Q8" s="246"/>
      <c r="R8" s="246"/>
      <c r="S8" s="246"/>
      <c r="T8" s="247"/>
      <c r="U8" s="257" t="s">
        <v>17049</v>
      </c>
      <c r="V8" s="257" t="s">
        <v>17050</v>
      </c>
    </row>
    <row r="9" spans="1:22" x14ac:dyDescent="0.25">
      <c r="B9" s="255"/>
      <c r="C9" s="255"/>
      <c r="D9" s="243" t="s">
        <v>17051</v>
      </c>
      <c r="E9" s="243" t="s">
        <v>17052</v>
      </c>
      <c r="F9" s="250"/>
      <c r="G9" s="250"/>
      <c r="H9" s="250"/>
      <c r="I9" s="250"/>
      <c r="J9" s="243" t="s">
        <v>17053</v>
      </c>
      <c r="K9" s="243" t="s">
        <v>17420</v>
      </c>
      <c r="L9" s="250"/>
      <c r="M9" s="252"/>
      <c r="N9" s="252"/>
      <c r="O9" s="255"/>
      <c r="P9" s="257" t="s">
        <v>17053</v>
      </c>
      <c r="Q9" s="49"/>
      <c r="R9" s="257" t="s">
        <v>17054</v>
      </c>
      <c r="S9" s="257" t="s">
        <v>17055</v>
      </c>
      <c r="T9" s="257" t="s">
        <v>17056</v>
      </c>
      <c r="U9" s="263"/>
      <c r="V9" s="263"/>
    </row>
    <row r="10" spans="1:22" ht="409.6" customHeight="1" x14ac:dyDescent="0.25">
      <c r="B10" s="255"/>
      <c r="C10" s="255"/>
      <c r="D10" s="250"/>
      <c r="E10" s="250"/>
      <c r="F10" s="250"/>
      <c r="G10" s="250"/>
      <c r="H10" s="250"/>
      <c r="I10" s="244"/>
      <c r="J10" s="244"/>
      <c r="K10" s="244"/>
      <c r="L10" s="244"/>
      <c r="M10" s="252"/>
      <c r="N10" s="252"/>
      <c r="O10" s="255"/>
      <c r="P10" s="258"/>
      <c r="Q10" s="50"/>
      <c r="R10" s="258"/>
      <c r="S10" s="258"/>
      <c r="T10" s="258"/>
      <c r="U10" s="258"/>
      <c r="V10" s="258"/>
    </row>
    <row r="11" spans="1:22" ht="37.5" customHeight="1" x14ac:dyDescent="0.25">
      <c r="B11" s="256"/>
      <c r="C11" s="256"/>
      <c r="D11" s="244"/>
      <c r="E11" s="244"/>
      <c r="F11" s="244"/>
      <c r="G11" s="244"/>
      <c r="H11" s="244"/>
      <c r="I11" s="51" t="s">
        <v>33</v>
      </c>
      <c r="J11" s="51" t="s">
        <v>33</v>
      </c>
      <c r="K11" s="51" t="s">
        <v>33</v>
      </c>
      <c r="L11" s="51" t="s">
        <v>17057</v>
      </c>
      <c r="M11" s="253"/>
      <c r="N11" s="253"/>
      <c r="O11" s="256"/>
      <c r="P11" s="52" t="s">
        <v>31</v>
      </c>
      <c r="Q11" s="52"/>
      <c r="R11" s="52" t="s">
        <v>31</v>
      </c>
      <c r="S11" s="52" t="s">
        <v>31</v>
      </c>
      <c r="T11" s="52" t="s">
        <v>31</v>
      </c>
      <c r="U11" s="52" t="s">
        <v>17058</v>
      </c>
      <c r="V11" s="52" t="s">
        <v>17058</v>
      </c>
    </row>
    <row r="12" spans="1:22" ht="35.25" x14ac:dyDescent="0.25">
      <c r="B12" s="51">
        <v>1</v>
      </c>
      <c r="C12" s="51">
        <v>2</v>
      </c>
      <c r="D12" s="51">
        <v>3</v>
      </c>
      <c r="E12" s="51">
        <v>4</v>
      </c>
      <c r="F12" s="51">
        <v>5</v>
      </c>
      <c r="G12" s="51">
        <v>6</v>
      </c>
      <c r="H12" s="51">
        <v>7</v>
      </c>
      <c r="I12" s="51">
        <v>8</v>
      </c>
      <c r="J12" s="51">
        <v>9</v>
      </c>
      <c r="K12" s="51">
        <v>10</v>
      </c>
      <c r="L12" s="51">
        <v>11</v>
      </c>
      <c r="M12" s="51">
        <v>12</v>
      </c>
      <c r="N12" s="51">
        <v>13</v>
      </c>
      <c r="O12" s="53">
        <v>14</v>
      </c>
      <c r="P12" s="51">
        <v>15</v>
      </c>
      <c r="Q12" s="51"/>
      <c r="R12" s="51">
        <v>16</v>
      </c>
      <c r="S12" s="51">
        <v>17</v>
      </c>
      <c r="T12" s="51">
        <v>18</v>
      </c>
      <c r="U12" s="51">
        <v>19</v>
      </c>
      <c r="V12" s="51">
        <v>20</v>
      </c>
    </row>
    <row r="13" spans="1:22" ht="35.25" x14ac:dyDescent="0.5">
      <c r="B13" s="54" t="s">
        <v>17207</v>
      </c>
      <c r="C13" s="55"/>
      <c r="D13" s="56" t="s">
        <v>17037</v>
      </c>
      <c r="E13" s="56" t="s">
        <v>17037</v>
      </c>
      <c r="F13" s="56" t="s">
        <v>17037</v>
      </c>
      <c r="G13" s="56" t="s">
        <v>17037</v>
      </c>
      <c r="H13" s="56" t="s">
        <v>17037</v>
      </c>
      <c r="I13" s="57">
        <f>I14+I401+I614</f>
        <v>1318343.5899999999</v>
      </c>
      <c r="J13" s="57">
        <f>J14+J401+J614</f>
        <v>1110782.98</v>
      </c>
      <c r="K13" s="57">
        <f>K14+K401+K614</f>
        <v>1027079.1329999999</v>
      </c>
      <c r="L13" s="58">
        <f>L14+L401+L614</f>
        <v>48262</v>
      </c>
      <c r="M13" s="56" t="s">
        <v>17037</v>
      </c>
      <c r="N13" s="56" t="s">
        <v>17037</v>
      </c>
      <c r="O13" s="59" t="s">
        <v>17037</v>
      </c>
      <c r="P13" s="60">
        <f>P14+P401+P614</f>
        <v>3781077666.7599993</v>
      </c>
      <c r="Q13" s="60">
        <f>Q14+Q401+Q614</f>
        <v>2241498.0499999998</v>
      </c>
      <c r="R13" s="57">
        <f>R14+R401+R614</f>
        <v>0</v>
      </c>
      <c r="S13" s="57">
        <f>S14+S401+S614</f>
        <v>14650723.500000002</v>
      </c>
      <c r="T13" s="57">
        <f>T14+T401+T614</f>
        <v>3766426943.2600002</v>
      </c>
      <c r="U13" s="57">
        <f>P13/I13</f>
        <v>2868.0517699941938</v>
      </c>
      <c r="V13" s="57">
        <f>MAX(V14:V793)</f>
        <v>50668.620859595198</v>
      </c>
    </row>
    <row r="14" spans="1:22" ht="35.25" x14ac:dyDescent="0.5">
      <c r="B14" s="54" t="s">
        <v>17208</v>
      </c>
      <c r="C14" s="55"/>
      <c r="D14" s="56" t="s">
        <v>17037</v>
      </c>
      <c r="E14" s="56" t="s">
        <v>17037</v>
      </c>
      <c r="F14" s="56" t="s">
        <v>17037</v>
      </c>
      <c r="G14" s="56" t="s">
        <v>17037</v>
      </c>
      <c r="H14" s="56" t="s">
        <v>17037</v>
      </c>
      <c r="I14" s="61">
        <f>I15+I98+I112+I157+I177+I182+I198+I206+I213+I220+I222+I233+I235+I237+I239+I242+I246+I251+I253+I257+I262+I264+I270+I272+I274+I278+I283+I287+I290+I292+I299+I301+I303+I305+I308+I310+I313+I318+I321+I327+I330+I333+I336+I338+I340+I342+I344+I346+I350+I357+I368+I373+I375+I381+I385+I383+I390+I392+I394+I396+I399+I255+I260</f>
        <v>702409.13999999978</v>
      </c>
      <c r="J14" s="61">
        <f t="shared" ref="J14:L14" si="0">J15+J98+J112+J157+J177+J182+J198+J206+J213+J220+J222+J233+J235+J237+J239+J242+J246+J251+J253+J257+J262+J264+J270+J272+J274+J278+J283+J287+J290+J292+J299+J301+J303+J305+J308+J310+J313+J318+J321+J327+J330+J333+J336+J338+J340+J342+J344+J346+J350+J357+J368+J373+J375+J381+J385+J383+J390+J392+J394+J396+J399+J255+J260</f>
        <v>611686.69999999984</v>
      </c>
      <c r="K14" s="61">
        <f t="shared" si="0"/>
        <v>556895.07699999993</v>
      </c>
      <c r="L14" s="62">
        <f t="shared" si="0"/>
        <v>26305</v>
      </c>
      <c r="M14" s="56" t="s">
        <v>17037</v>
      </c>
      <c r="N14" s="56" t="s">
        <v>17037</v>
      </c>
      <c r="O14" s="59" t="s">
        <v>17037</v>
      </c>
      <c r="P14" s="63">
        <f>P15+P98+P112+P157+P177+P182+P198+P206+P213+P220+P222+P233+P235+P237+P239+P242+P246+P251+P253+P257+P262+P264+P270+P272+P274+P278+P283+P287+P290+P292+P299+P301+P303+P305+P308+P310+P313+P318+P321+P327+P330+P333+P336+P338+P340+P342+P344+P346+P350+P357+P368+P373+P375+P381+P385+P383+P390+P392+P394+P396+P399+P255+P260</f>
        <v>1973839858.5199995</v>
      </c>
      <c r="Q14" s="63">
        <f t="shared" ref="Q14:T14" si="1">Q15+Q98+Q112+Q157+Q177+Q182+Q198+Q206+Q213+Q220+Q222+Q233+Q235+Q237+Q239+Q242+Q246+Q251+Q253+Q257+Q262+Q264+Q270+Q272+Q274+Q278+Q283+Q287+Q290+Q292+Q299+Q301+Q303+Q305+Q308+Q310+Q313+Q318+Q321+Q327+Q330+Q333+Q336+Q338+Q340+Q342+Q344+Q346+Q350+Q357+Q368+Q373+Q375+Q381+Q385+Q383+Q390+Q392+Q394+Q396+Q399+Q255+Q260</f>
        <v>2241498.0499999998</v>
      </c>
      <c r="R14" s="61">
        <f t="shared" si="1"/>
        <v>0</v>
      </c>
      <c r="S14" s="61">
        <f t="shared" si="1"/>
        <v>6430568.1400000006</v>
      </c>
      <c r="T14" s="61">
        <f t="shared" si="1"/>
        <v>1967409290.3799996</v>
      </c>
      <c r="U14" s="57">
        <f t="shared" ref="U14:U73" si="2">P14/I14</f>
        <v>2810.0999063309455</v>
      </c>
      <c r="V14" s="64">
        <f>MAX(V15:V400)</f>
        <v>50668.620859595198</v>
      </c>
    </row>
    <row r="15" spans="1:22" ht="35.25" x14ac:dyDescent="0.5">
      <c r="B15" s="65" t="s">
        <v>71</v>
      </c>
      <c r="C15" s="65"/>
      <c r="D15" s="56" t="s">
        <v>17037</v>
      </c>
      <c r="E15" s="56" t="s">
        <v>17037</v>
      </c>
      <c r="F15" s="56" t="s">
        <v>17037</v>
      </c>
      <c r="G15" s="56" t="s">
        <v>17037</v>
      </c>
      <c r="H15" s="56" t="s">
        <v>17037</v>
      </c>
      <c r="I15" s="61">
        <f>SUM(I16:I97)</f>
        <v>240272.35999999993</v>
      </c>
      <c r="J15" s="61">
        <f t="shared" ref="J15:L15" si="3">SUM(J16:J97)</f>
        <v>196551.6</v>
      </c>
      <c r="K15" s="61">
        <f t="shared" si="3"/>
        <v>178031.90000000005</v>
      </c>
      <c r="L15" s="62">
        <f t="shared" si="3"/>
        <v>9475</v>
      </c>
      <c r="M15" s="56" t="s">
        <v>17037</v>
      </c>
      <c r="N15" s="56" t="s">
        <v>17037</v>
      </c>
      <c r="O15" s="59" t="s">
        <v>17037</v>
      </c>
      <c r="P15" s="63">
        <v>576562070.40999985</v>
      </c>
      <c r="Q15" s="61">
        <f t="shared" ref="Q15:T15" si="4">SUM(Q16:Q97)</f>
        <v>0</v>
      </c>
      <c r="R15" s="61">
        <f t="shared" si="4"/>
        <v>0</v>
      </c>
      <c r="S15" s="61">
        <f t="shared" si="4"/>
        <v>0</v>
      </c>
      <c r="T15" s="61">
        <f t="shared" si="4"/>
        <v>576562070.40999985</v>
      </c>
      <c r="U15" s="57">
        <f t="shared" si="2"/>
        <v>2399.6187926484763</v>
      </c>
      <c r="V15" s="64">
        <f>MAX(V16:V91)</f>
        <v>16327.707897071872</v>
      </c>
    </row>
    <row r="16" spans="1:22" ht="35.25" x14ac:dyDescent="0.5">
      <c r="A16">
        <v>1</v>
      </c>
      <c r="B16" s="56">
        <f>SUBTOTAL(9,$A16:A$16)</f>
        <v>1</v>
      </c>
      <c r="C16" s="66" t="s">
        <v>70</v>
      </c>
      <c r="D16" s="56">
        <v>1955</v>
      </c>
      <c r="E16" s="56"/>
      <c r="F16" s="56" t="s">
        <v>17202</v>
      </c>
      <c r="G16" s="56">
        <v>3</v>
      </c>
      <c r="H16" s="56">
        <v>3</v>
      </c>
      <c r="I16" s="67">
        <v>1403.96</v>
      </c>
      <c r="J16" s="67">
        <v>1268.56</v>
      </c>
      <c r="K16" s="67">
        <v>1268.56</v>
      </c>
      <c r="L16" s="68">
        <v>52</v>
      </c>
      <c r="M16" s="56" t="s">
        <v>17059</v>
      </c>
      <c r="N16" s="56" t="s">
        <v>17075</v>
      </c>
      <c r="O16" s="59" t="s">
        <v>17076</v>
      </c>
      <c r="P16" s="64">
        <v>5443829.46</v>
      </c>
      <c r="Q16" s="64"/>
      <c r="R16" s="64">
        <v>0</v>
      </c>
      <c r="S16" s="64">
        <v>0</v>
      </c>
      <c r="T16" s="64">
        <f>P16-R16-S16</f>
        <v>5443829.46</v>
      </c>
      <c r="U16" s="57">
        <f t="shared" si="2"/>
        <v>3877.481879825636</v>
      </c>
      <c r="V16" s="64">
        <v>5188.5645175076215</v>
      </c>
    </row>
    <row r="17" spans="1:22" ht="35.25" x14ac:dyDescent="0.5">
      <c r="A17">
        <v>1</v>
      </c>
      <c r="B17" s="56">
        <f>SUBTOTAL(9,$A$16:A17)</f>
        <v>2</v>
      </c>
      <c r="C17" s="66" t="s">
        <v>73</v>
      </c>
      <c r="D17" s="56">
        <v>1995</v>
      </c>
      <c r="E17" s="56">
        <v>2020</v>
      </c>
      <c r="F17" s="56" t="s">
        <v>17064</v>
      </c>
      <c r="G17" s="56">
        <v>9</v>
      </c>
      <c r="H17" s="56">
        <v>1</v>
      </c>
      <c r="I17" s="67">
        <v>3212.7</v>
      </c>
      <c r="J17" s="67">
        <v>2297.9</v>
      </c>
      <c r="K17" s="67">
        <v>2297.9</v>
      </c>
      <c r="L17" s="68">
        <v>116</v>
      </c>
      <c r="M17" s="56" t="s">
        <v>17059</v>
      </c>
      <c r="N17" s="56" t="s">
        <v>17075</v>
      </c>
      <c r="O17" s="59" t="s">
        <v>17077</v>
      </c>
      <c r="P17" s="64">
        <v>18524885</v>
      </c>
      <c r="Q17" s="64"/>
      <c r="R17" s="64">
        <v>0</v>
      </c>
      <c r="S17" s="64">
        <v>0</v>
      </c>
      <c r="T17" s="64">
        <f t="shared" ref="T17:T72" si="5">P17-R17-S17</f>
        <v>18524885</v>
      </c>
      <c r="U17" s="57">
        <f t="shared" si="2"/>
        <v>5766.1421857005016</v>
      </c>
      <c r="V17" s="64">
        <v>6901.3853114203012</v>
      </c>
    </row>
    <row r="18" spans="1:22" ht="35.25" x14ac:dyDescent="0.5">
      <c r="A18">
        <v>1</v>
      </c>
      <c r="B18" s="56">
        <f>SUBTOTAL(9,$A$16:A18)</f>
        <v>3</v>
      </c>
      <c r="C18" s="66" t="s">
        <v>74</v>
      </c>
      <c r="D18" s="56">
        <v>1980</v>
      </c>
      <c r="E18" s="56"/>
      <c r="F18" s="56" t="s">
        <v>17202</v>
      </c>
      <c r="G18" s="56">
        <v>9</v>
      </c>
      <c r="H18" s="56">
        <v>1</v>
      </c>
      <c r="I18" s="67">
        <v>6572.6</v>
      </c>
      <c r="J18" s="67">
        <v>5523.2</v>
      </c>
      <c r="K18" s="67">
        <v>5142.3999999999996</v>
      </c>
      <c r="L18" s="68">
        <v>231</v>
      </c>
      <c r="M18" s="56" t="s">
        <v>17059</v>
      </c>
      <c r="N18" s="56" t="s">
        <v>17075</v>
      </c>
      <c r="O18" s="59" t="s">
        <v>17076</v>
      </c>
      <c r="P18" s="64">
        <v>6832561.8700000001</v>
      </c>
      <c r="Q18" s="64"/>
      <c r="R18" s="64">
        <v>0</v>
      </c>
      <c r="S18" s="64">
        <v>0</v>
      </c>
      <c r="T18" s="64">
        <f t="shared" si="5"/>
        <v>6832561.8700000001</v>
      </c>
      <c r="U18" s="57">
        <f t="shared" si="2"/>
        <v>1039.5523643611357</v>
      </c>
      <c r="V18" s="64">
        <v>1438.6673523415388</v>
      </c>
    </row>
    <row r="19" spans="1:22" ht="35.25" x14ac:dyDescent="0.5">
      <c r="A19">
        <v>1</v>
      </c>
      <c r="B19" s="56">
        <f>SUBTOTAL(9,$A$16:A19)</f>
        <v>4</v>
      </c>
      <c r="C19" s="66" t="s">
        <v>75</v>
      </c>
      <c r="D19" s="56">
        <v>1929</v>
      </c>
      <c r="E19" s="56"/>
      <c r="F19" s="56" t="s">
        <v>17202</v>
      </c>
      <c r="G19" s="56">
        <v>3</v>
      </c>
      <c r="H19" s="56">
        <v>1</v>
      </c>
      <c r="I19" s="67">
        <v>566.5</v>
      </c>
      <c r="J19" s="67">
        <v>515.5</v>
      </c>
      <c r="K19" s="67">
        <v>515.5</v>
      </c>
      <c r="L19" s="68">
        <v>13</v>
      </c>
      <c r="M19" s="56" t="s">
        <v>17059</v>
      </c>
      <c r="N19" s="56" t="s">
        <v>17075</v>
      </c>
      <c r="O19" s="59" t="s">
        <v>17078</v>
      </c>
      <c r="P19" s="64">
        <v>2879676.38</v>
      </c>
      <c r="Q19" s="64"/>
      <c r="R19" s="64">
        <v>0</v>
      </c>
      <c r="S19" s="64">
        <v>0</v>
      </c>
      <c r="T19" s="64">
        <f t="shared" si="5"/>
        <v>2879676.38</v>
      </c>
      <c r="U19" s="57">
        <f t="shared" si="2"/>
        <v>5083.276928508385</v>
      </c>
      <c r="V19" s="64">
        <v>6918.0982171226833</v>
      </c>
    </row>
    <row r="20" spans="1:22" ht="35.25" x14ac:dyDescent="0.5">
      <c r="A20">
        <v>1</v>
      </c>
      <c r="B20" s="56">
        <f>SUBTOTAL(9,$A$16:A20)</f>
        <v>5</v>
      </c>
      <c r="C20" s="66" t="s">
        <v>107</v>
      </c>
      <c r="D20" s="56">
        <v>1928</v>
      </c>
      <c r="E20" s="56"/>
      <c r="F20" s="56" t="s">
        <v>17202</v>
      </c>
      <c r="G20" s="56">
        <v>3</v>
      </c>
      <c r="H20" s="56">
        <v>2</v>
      </c>
      <c r="I20" s="67">
        <v>806.4</v>
      </c>
      <c r="J20" s="67">
        <v>737.4</v>
      </c>
      <c r="K20" s="67">
        <v>737.4</v>
      </c>
      <c r="L20" s="68">
        <v>33</v>
      </c>
      <c r="M20" s="56" t="s">
        <v>17059</v>
      </c>
      <c r="N20" s="56" t="s">
        <v>17075</v>
      </c>
      <c r="O20" s="59" t="s">
        <v>17078</v>
      </c>
      <c r="P20" s="64">
        <v>4260510</v>
      </c>
      <c r="Q20" s="64"/>
      <c r="R20" s="64">
        <v>0</v>
      </c>
      <c r="S20" s="64">
        <v>0</v>
      </c>
      <c r="T20" s="64">
        <f t="shared" si="5"/>
        <v>4260510</v>
      </c>
      <c r="U20" s="57">
        <f t="shared" si="2"/>
        <v>5283.3705357142862</v>
      </c>
      <c r="V20" s="64">
        <v>7108.2523809523809</v>
      </c>
    </row>
    <row r="21" spans="1:22" ht="35.25" x14ac:dyDescent="0.5">
      <c r="A21">
        <v>1</v>
      </c>
      <c r="B21" s="56">
        <f>SUBTOTAL(9,$A$16:A21)</f>
        <v>6</v>
      </c>
      <c r="C21" s="66" t="s">
        <v>76</v>
      </c>
      <c r="D21" s="56">
        <v>1986</v>
      </c>
      <c r="E21" s="56"/>
      <c r="F21" s="56" t="s">
        <v>17064</v>
      </c>
      <c r="G21" s="56">
        <v>9</v>
      </c>
      <c r="H21" s="56">
        <v>3</v>
      </c>
      <c r="I21" s="67">
        <v>7314.4</v>
      </c>
      <c r="J21" s="67">
        <v>5758.7</v>
      </c>
      <c r="K21" s="67">
        <v>5724.8</v>
      </c>
      <c r="L21" s="68">
        <v>290</v>
      </c>
      <c r="M21" s="56" t="s">
        <v>17059</v>
      </c>
      <c r="N21" s="56" t="s">
        <v>17075</v>
      </c>
      <c r="O21" s="59" t="s">
        <v>17079</v>
      </c>
      <c r="P21" s="64">
        <v>9565244.3599999994</v>
      </c>
      <c r="Q21" s="64"/>
      <c r="R21" s="64">
        <v>0</v>
      </c>
      <c r="S21" s="64">
        <v>0</v>
      </c>
      <c r="T21" s="64">
        <f t="shared" si="5"/>
        <v>9565244.3599999994</v>
      </c>
      <c r="U21" s="57">
        <f t="shared" si="2"/>
        <v>1307.7278190965767</v>
      </c>
      <c r="V21" s="64">
        <f>1301.6682817456+5674.57</f>
        <v>6976.2382817456</v>
      </c>
    </row>
    <row r="22" spans="1:22" ht="35.25" x14ac:dyDescent="0.5">
      <c r="A22">
        <v>1</v>
      </c>
      <c r="B22" s="56">
        <f>SUBTOTAL(9,$A$16:A22)</f>
        <v>7</v>
      </c>
      <c r="C22" s="66" t="s">
        <v>455</v>
      </c>
      <c r="D22" s="56">
        <v>1986</v>
      </c>
      <c r="E22" s="56"/>
      <c r="F22" s="56" t="s">
        <v>17064</v>
      </c>
      <c r="G22" s="56">
        <v>9</v>
      </c>
      <c r="H22" s="56">
        <v>2</v>
      </c>
      <c r="I22" s="67">
        <v>4949.3</v>
      </c>
      <c r="J22" s="67">
        <v>3829.8</v>
      </c>
      <c r="K22" s="67">
        <v>3472.7000000000003</v>
      </c>
      <c r="L22" s="68">
        <v>197</v>
      </c>
      <c r="M22" s="56" t="s">
        <v>17059</v>
      </c>
      <c r="N22" s="56" t="s">
        <v>17075</v>
      </c>
      <c r="O22" s="59" t="s">
        <v>17079</v>
      </c>
      <c r="P22" s="64">
        <v>4322184.46</v>
      </c>
      <c r="Q22" s="64"/>
      <c r="R22" s="64">
        <v>0</v>
      </c>
      <c r="S22" s="64">
        <v>0</v>
      </c>
      <c r="T22" s="64">
        <f t="shared" si="5"/>
        <v>4322184.46</v>
      </c>
      <c r="U22" s="57">
        <f t="shared" si="2"/>
        <v>873.29207362657337</v>
      </c>
      <c r="V22" s="64">
        <v>1241.5153334815025</v>
      </c>
    </row>
    <row r="23" spans="1:22" ht="35.25" x14ac:dyDescent="0.5">
      <c r="A23">
        <v>1</v>
      </c>
      <c r="B23" s="56">
        <f>SUBTOTAL(9,$A$16:A23)</f>
        <v>8</v>
      </c>
      <c r="C23" s="66" t="s">
        <v>80</v>
      </c>
      <c r="D23" s="56">
        <v>1975</v>
      </c>
      <c r="E23" s="56"/>
      <c r="F23" s="56" t="s">
        <v>17064</v>
      </c>
      <c r="G23" s="56">
        <v>5</v>
      </c>
      <c r="H23" s="56">
        <v>4</v>
      </c>
      <c r="I23" s="67">
        <v>4069</v>
      </c>
      <c r="J23" s="67">
        <v>3065.2</v>
      </c>
      <c r="K23" s="67">
        <v>2932.1</v>
      </c>
      <c r="L23" s="68">
        <v>127</v>
      </c>
      <c r="M23" s="56" t="s">
        <v>17059</v>
      </c>
      <c r="N23" s="56" t="s">
        <v>17075</v>
      </c>
      <c r="O23" s="59" t="s">
        <v>17081</v>
      </c>
      <c r="P23" s="64">
        <v>4856873.21</v>
      </c>
      <c r="Q23" s="64"/>
      <c r="R23" s="64">
        <v>0</v>
      </c>
      <c r="S23" s="64">
        <v>0</v>
      </c>
      <c r="T23" s="64">
        <f t="shared" si="5"/>
        <v>4856873.21</v>
      </c>
      <c r="U23" s="57">
        <f t="shared" si="2"/>
        <v>1193.6282157778323</v>
      </c>
      <c r="V23" s="64">
        <v>2345.2039714917669</v>
      </c>
    </row>
    <row r="24" spans="1:22" ht="35.25" x14ac:dyDescent="0.5">
      <c r="A24">
        <v>1</v>
      </c>
      <c r="B24" s="56">
        <f>SUBTOTAL(9,$A$16:A24)</f>
        <v>9</v>
      </c>
      <c r="C24" s="66" t="s">
        <v>81</v>
      </c>
      <c r="D24" s="56">
        <v>1962</v>
      </c>
      <c r="E24" s="56"/>
      <c r="F24" s="56" t="s">
        <v>17202</v>
      </c>
      <c r="G24" s="56">
        <v>4</v>
      </c>
      <c r="H24" s="56">
        <v>3</v>
      </c>
      <c r="I24" s="67">
        <v>2925.1</v>
      </c>
      <c r="J24" s="67">
        <v>2043.7</v>
      </c>
      <c r="K24" s="67">
        <v>1834</v>
      </c>
      <c r="L24" s="68">
        <v>99</v>
      </c>
      <c r="M24" s="56" t="s">
        <v>17059</v>
      </c>
      <c r="N24" s="56" t="s">
        <v>17075</v>
      </c>
      <c r="O24" s="59" t="s">
        <v>17079</v>
      </c>
      <c r="P24" s="64">
        <v>5936970.9000000004</v>
      </c>
      <c r="Q24" s="64"/>
      <c r="R24" s="64">
        <v>0</v>
      </c>
      <c r="S24" s="64">
        <v>0</v>
      </c>
      <c r="T24" s="64">
        <f t="shared" si="5"/>
        <v>5936970.9000000004</v>
      </c>
      <c r="U24" s="57">
        <f t="shared" si="2"/>
        <v>2029.6642507948447</v>
      </c>
      <c r="V24" s="64">
        <v>2690.7709138149125</v>
      </c>
    </row>
    <row r="25" spans="1:22" ht="35.25" x14ac:dyDescent="0.5">
      <c r="A25">
        <v>1</v>
      </c>
      <c r="B25" s="56">
        <f>SUBTOTAL(9,$A$16:A25)</f>
        <v>10</v>
      </c>
      <c r="C25" s="66" t="s">
        <v>82</v>
      </c>
      <c r="D25" s="56">
        <v>1980</v>
      </c>
      <c r="E25" s="56"/>
      <c r="F25" s="56" t="s">
        <v>17202</v>
      </c>
      <c r="G25" s="56">
        <v>4</v>
      </c>
      <c r="H25" s="56">
        <v>1</v>
      </c>
      <c r="I25" s="67">
        <v>872.4</v>
      </c>
      <c r="J25" s="67">
        <v>769.6</v>
      </c>
      <c r="K25" s="67">
        <v>769.6</v>
      </c>
      <c r="L25" s="68">
        <v>42</v>
      </c>
      <c r="M25" s="56" t="s">
        <v>17059</v>
      </c>
      <c r="N25" s="56" t="s">
        <v>17075</v>
      </c>
      <c r="O25" s="59" t="s">
        <v>17082</v>
      </c>
      <c r="P25" s="64">
        <v>3183273.73</v>
      </c>
      <c r="Q25" s="64"/>
      <c r="R25" s="64">
        <v>0</v>
      </c>
      <c r="S25" s="64">
        <v>0</v>
      </c>
      <c r="T25" s="64">
        <f t="shared" si="5"/>
        <v>3183273.73</v>
      </c>
      <c r="U25" s="57">
        <f t="shared" si="2"/>
        <v>3648.8694750114628</v>
      </c>
      <c r="V25" s="64">
        <v>4915.422741861531</v>
      </c>
    </row>
    <row r="26" spans="1:22" ht="35.25" x14ac:dyDescent="0.5">
      <c r="A26">
        <v>1</v>
      </c>
      <c r="B26" s="56">
        <f>SUBTOTAL(9,$A$16:A26)</f>
        <v>11</v>
      </c>
      <c r="C26" s="66" t="s">
        <v>83</v>
      </c>
      <c r="D26" s="56">
        <v>1980</v>
      </c>
      <c r="E26" s="56"/>
      <c r="F26" s="56" t="s">
        <v>17202</v>
      </c>
      <c r="G26" s="56">
        <v>4</v>
      </c>
      <c r="H26" s="56">
        <v>1</v>
      </c>
      <c r="I26" s="67">
        <v>903.1</v>
      </c>
      <c r="J26" s="67">
        <v>799.1</v>
      </c>
      <c r="K26" s="67">
        <v>651.70000000000005</v>
      </c>
      <c r="L26" s="68">
        <v>43</v>
      </c>
      <c r="M26" s="56" t="s">
        <v>17059</v>
      </c>
      <c r="N26" s="56" t="s">
        <v>17075</v>
      </c>
      <c r="O26" s="59" t="s">
        <v>17082</v>
      </c>
      <c r="P26" s="64">
        <v>3152092.03</v>
      </c>
      <c r="Q26" s="64"/>
      <c r="R26" s="64">
        <v>0</v>
      </c>
      <c r="S26" s="64">
        <v>0</v>
      </c>
      <c r="T26" s="64">
        <f t="shared" si="5"/>
        <v>3152092.03</v>
      </c>
      <c r="U26" s="57">
        <f t="shared" si="2"/>
        <v>3490.3023253238839</v>
      </c>
      <c r="V26" s="64">
        <v>4700.243428191784</v>
      </c>
    </row>
    <row r="27" spans="1:22" ht="35.25" x14ac:dyDescent="0.5">
      <c r="A27">
        <v>1</v>
      </c>
      <c r="B27" s="56">
        <f>SUBTOTAL(9,$A$16:A27)</f>
        <v>12</v>
      </c>
      <c r="C27" s="66" t="s">
        <v>84</v>
      </c>
      <c r="D27" s="56">
        <v>1980</v>
      </c>
      <c r="E27" s="56"/>
      <c r="F27" s="56" t="s">
        <v>17202</v>
      </c>
      <c r="G27" s="56">
        <v>4</v>
      </c>
      <c r="H27" s="56">
        <v>1</v>
      </c>
      <c r="I27" s="67">
        <v>894.7</v>
      </c>
      <c r="J27" s="67">
        <v>790.9</v>
      </c>
      <c r="K27" s="67">
        <v>731</v>
      </c>
      <c r="L27" s="68">
        <v>39</v>
      </c>
      <c r="M27" s="56" t="s">
        <v>17059</v>
      </c>
      <c r="N27" s="56" t="s">
        <v>17075</v>
      </c>
      <c r="O27" s="59" t="s">
        <v>17082</v>
      </c>
      <c r="P27" s="64">
        <v>3151622.28</v>
      </c>
      <c r="Q27" s="64"/>
      <c r="R27" s="64">
        <v>0</v>
      </c>
      <c r="S27" s="64">
        <v>0</v>
      </c>
      <c r="T27" s="64">
        <f t="shared" si="5"/>
        <v>3151622.28</v>
      </c>
      <c r="U27" s="57">
        <f t="shared" si="2"/>
        <v>3522.5464177936733</v>
      </c>
      <c r="V27" s="64">
        <v>4744.3722365038557</v>
      </c>
    </row>
    <row r="28" spans="1:22" ht="35.25" x14ac:dyDescent="0.5">
      <c r="A28">
        <v>1</v>
      </c>
      <c r="B28" s="56">
        <f>SUBTOTAL(9,$A$16:A28)</f>
        <v>13</v>
      </c>
      <c r="C28" s="66" t="s">
        <v>85</v>
      </c>
      <c r="D28" s="56">
        <v>1974</v>
      </c>
      <c r="E28" s="56"/>
      <c r="F28" s="56" t="s">
        <v>17202</v>
      </c>
      <c r="G28" s="56">
        <v>2</v>
      </c>
      <c r="H28" s="56">
        <v>3</v>
      </c>
      <c r="I28" s="67">
        <v>936.7</v>
      </c>
      <c r="J28" s="67">
        <v>895.7</v>
      </c>
      <c r="K28" s="67">
        <v>895.7</v>
      </c>
      <c r="L28" s="68">
        <v>51</v>
      </c>
      <c r="M28" s="56" t="s">
        <v>17059</v>
      </c>
      <c r="N28" s="56" t="s">
        <v>17075</v>
      </c>
      <c r="O28" s="59" t="s">
        <v>17082</v>
      </c>
      <c r="P28" s="64">
        <v>6317156.4800000004</v>
      </c>
      <c r="Q28" s="64"/>
      <c r="R28" s="64">
        <v>0</v>
      </c>
      <c r="S28" s="64">
        <v>0</v>
      </c>
      <c r="T28" s="64">
        <f t="shared" si="5"/>
        <v>6317156.4800000004</v>
      </c>
      <c r="U28" s="57">
        <f t="shared" si="2"/>
        <v>6744.0551724137931</v>
      </c>
      <c r="V28" s="64">
        <v>9063.2856624319411</v>
      </c>
    </row>
    <row r="29" spans="1:22" ht="35.25" x14ac:dyDescent="0.5">
      <c r="A29">
        <v>1</v>
      </c>
      <c r="B29" s="56">
        <f>SUBTOTAL(9,$A$16:A29)</f>
        <v>14</v>
      </c>
      <c r="C29" s="66" t="s">
        <v>86</v>
      </c>
      <c r="D29" s="56">
        <v>1990</v>
      </c>
      <c r="E29" s="56">
        <v>2014</v>
      </c>
      <c r="F29" s="56" t="s">
        <v>17064</v>
      </c>
      <c r="G29" s="56">
        <v>9</v>
      </c>
      <c r="H29" s="56">
        <v>2</v>
      </c>
      <c r="I29" s="67">
        <v>4384</v>
      </c>
      <c r="J29" s="67">
        <v>3943.7</v>
      </c>
      <c r="K29" s="67">
        <v>3648.6</v>
      </c>
      <c r="L29" s="68">
        <v>182</v>
      </c>
      <c r="M29" s="56" t="s">
        <v>17059</v>
      </c>
      <c r="N29" s="56" t="s">
        <v>17075</v>
      </c>
      <c r="O29" s="59" t="s">
        <v>17077</v>
      </c>
      <c r="P29" s="64">
        <v>21480944.300000001</v>
      </c>
      <c r="Q29" s="64"/>
      <c r="R29" s="64">
        <v>0</v>
      </c>
      <c r="S29" s="64">
        <v>0</v>
      </c>
      <c r="T29" s="64">
        <f t="shared" si="5"/>
        <v>21480944.300000001</v>
      </c>
      <c r="U29" s="57">
        <f t="shared" si="2"/>
        <v>4899.850433394161</v>
      </c>
      <c r="V29" s="64">
        <f>6183.97274178832+5674.57+645.45</f>
        <v>12503.992741788319</v>
      </c>
    </row>
    <row r="30" spans="1:22" ht="35.25" x14ac:dyDescent="0.5">
      <c r="A30">
        <v>1</v>
      </c>
      <c r="B30" s="56">
        <f>SUBTOTAL(9,$A$16:A30)</f>
        <v>15</v>
      </c>
      <c r="C30" s="66" t="s">
        <v>88</v>
      </c>
      <c r="D30" s="56">
        <v>1998</v>
      </c>
      <c r="E30" s="56"/>
      <c r="F30" s="56" t="s">
        <v>17202</v>
      </c>
      <c r="G30" s="56">
        <v>5</v>
      </c>
      <c r="H30" s="56">
        <v>10</v>
      </c>
      <c r="I30" s="67">
        <v>10302.200000000001</v>
      </c>
      <c r="J30" s="67">
        <v>8740</v>
      </c>
      <c r="K30" s="67">
        <v>8282.7999999999993</v>
      </c>
      <c r="L30" s="68">
        <v>356</v>
      </c>
      <c r="M30" s="56" t="s">
        <v>17059</v>
      </c>
      <c r="N30" s="56" t="s">
        <v>17075</v>
      </c>
      <c r="O30" s="59" t="s">
        <v>17082</v>
      </c>
      <c r="P30" s="64">
        <v>14002110.07</v>
      </c>
      <c r="Q30" s="64"/>
      <c r="R30" s="64">
        <v>0</v>
      </c>
      <c r="S30" s="64">
        <v>0</v>
      </c>
      <c r="T30" s="64">
        <f t="shared" si="5"/>
        <v>14002110.07</v>
      </c>
      <c r="U30" s="57">
        <f t="shared" si="2"/>
        <v>1359.1378608452562</v>
      </c>
      <c r="V30" s="64">
        <v>2594.4034167459376</v>
      </c>
    </row>
    <row r="31" spans="1:22" ht="35.25" x14ac:dyDescent="0.5">
      <c r="A31">
        <v>1</v>
      </c>
      <c r="B31" s="56">
        <f>SUBTOTAL(9,$A$16:A31)</f>
        <v>16</v>
      </c>
      <c r="C31" s="66" t="s">
        <v>89</v>
      </c>
      <c r="D31" s="56">
        <v>1968</v>
      </c>
      <c r="E31" s="56"/>
      <c r="F31" s="56" t="s">
        <v>17202</v>
      </c>
      <c r="G31" s="56">
        <v>5</v>
      </c>
      <c r="H31" s="56">
        <v>2</v>
      </c>
      <c r="I31" s="67">
        <v>1963</v>
      </c>
      <c r="J31" s="67">
        <v>1373.3</v>
      </c>
      <c r="K31" s="67">
        <v>1331.3999999999999</v>
      </c>
      <c r="L31" s="68">
        <v>126</v>
      </c>
      <c r="M31" s="56" t="s">
        <v>17059</v>
      </c>
      <c r="N31" s="56" t="s">
        <v>17075</v>
      </c>
      <c r="O31" s="59" t="s">
        <v>17076</v>
      </c>
      <c r="P31" s="64">
        <v>5731743.4400000004</v>
      </c>
      <c r="Q31" s="64"/>
      <c r="R31" s="64">
        <v>0</v>
      </c>
      <c r="S31" s="64">
        <v>0</v>
      </c>
      <c r="T31" s="64">
        <f t="shared" si="5"/>
        <v>5731743.4400000004</v>
      </c>
      <c r="U31" s="57">
        <f t="shared" si="2"/>
        <v>2919.8896790626595</v>
      </c>
      <c r="V31" s="64">
        <v>3913.8874416709123</v>
      </c>
    </row>
    <row r="32" spans="1:22" ht="35.25" x14ac:dyDescent="0.5">
      <c r="A32">
        <v>1</v>
      </c>
      <c r="B32" s="56">
        <f>SUBTOTAL(9,$A$16:A32)</f>
        <v>17</v>
      </c>
      <c r="C32" s="66" t="s">
        <v>90</v>
      </c>
      <c r="D32" s="56">
        <v>1980</v>
      </c>
      <c r="E32" s="56"/>
      <c r="F32" s="56" t="s">
        <v>17202</v>
      </c>
      <c r="G32" s="56">
        <v>5</v>
      </c>
      <c r="H32" s="56">
        <v>1</v>
      </c>
      <c r="I32" s="67">
        <v>807.5</v>
      </c>
      <c r="J32" s="67">
        <v>706.7</v>
      </c>
      <c r="K32" s="67">
        <v>706.7</v>
      </c>
      <c r="L32" s="68">
        <v>21</v>
      </c>
      <c r="M32" s="56" t="s">
        <v>17059</v>
      </c>
      <c r="N32" s="56" t="s">
        <v>17075</v>
      </c>
      <c r="O32" s="59" t="s">
        <v>17083</v>
      </c>
      <c r="P32" s="64">
        <v>2205012.4300000002</v>
      </c>
      <c r="Q32" s="64"/>
      <c r="R32" s="64">
        <v>0</v>
      </c>
      <c r="S32" s="64">
        <v>0</v>
      </c>
      <c r="T32" s="64">
        <f t="shared" si="5"/>
        <v>2205012.4300000002</v>
      </c>
      <c r="U32" s="57">
        <f t="shared" si="2"/>
        <v>2730.6655479876163</v>
      </c>
      <c r="V32" s="64">
        <v>3898.8354179566563</v>
      </c>
    </row>
    <row r="33" spans="1:22" ht="35.25" x14ac:dyDescent="0.5">
      <c r="A33">
        <v>1</v>
      </c>
      <c r="B33" s="56">
        <f>SUBTOTAL(9,$A$16:A33)</f>
        <v>18</v>
      </c>
      <c r="C33" s="66" t="s">
        <v>91</v>
      </c>
      <c r="D33" s="56">
        <v>1959</v>
      </c>
      <c r="E33" s="56"/>
      <c r="F33" s="56" t="s">
        <v>17202</v>
      </c>
      <c r="G33" s="56">
        <v>4</v>
      </c>
      <c r="H33" s="56">
        <v>3</v>
      </c>
      <c r="I33" s="67">
        <v>3207</v>
      </c>
      <c r="J33" s="67">
        <v>1261.4000000000001</v>
      </c>
      <c r="K33" s="67">
        <v>1256.4000000000001</v>
      </c>
      <c r="L33" s="68">
        <v>82</v>
      </c>
      <c r="M33" s="56" t="s">
        <v>17059</v>
      </c>
      <c r="N33" s="56" t="s">
        <v>17075</v>
      </c>
      <c r="O33" s="59" t="s">
        <v>17084</v>
      </c>
      <c r="P33" s="64">
        <v>9659148.2200000007</v>
      </c>
      <c r="Q33" s="64"/>
      <c r="R33" s="64">
        <v>0</v>
      </c>
      <c r="S33" s="64">
        <v>0</v>
      </c>
      <c r="T33" s="64">
        <f t="shared" si="5"/>
        <v>9659148.2200000007</v>
      </c>
      <c r="U33" s="57">
        <f t="shared" si="2"/>
        <v>3011.8952977860931</v>
      </c>
      <c r="V33" s="64">
        <v>3991.4538771437478</v>
      </c>
    </row>
    <row r="34" spans="1:22" ht="35.25" x14ac:dyDescent="0.5">
      <c r="A34">
        <v>1</v>
      </c>
      <c r="B34" s="56">
        <f>SUBTOTAL(9,$A$16:A34)</f>
        <v>19</v>
      </c>
      <c r="C34" s="66" t="s">
        <v>92</v>
      </c>
      <c r="D34" s="56">
        <v>1971</v>
      </c>
      <c r="E34" s="56">
        <v>2016</v>
      </c>
      <c r="F34" s="56" t="s">
        <v>17202</v>
      </c>
      <c r="G34" s="56">
        <v>9</v>
      </c>
      <c r="H34" s="56">
        <v>1</v>
      </c>
      <c r="I34" s="67">
        <v>2660.1</v>
      </c>
      <c r="J34" s="67">
        <v>2302</v>
      </c>
      <c r="K34" s="67">
        <v>2291.3000000000002</v>
      </c>
      <c r="L34" s="68">
        <v>80</v>
      </c>
      <c r="M34" s="56" t="s">
        <v>17059</v>
      </c>
      <c r="N34" s="56" t="s">
        <v>17075</v>
      </c>
      <c r="O34" s="59" t="s">
        <v>17085</v>
      </c>
      <c r="P34" s="64">
        <v>5819313.9199999999</v>
      </c>
      <c r="Q34" s="64"/>
      <c r="R34" s="64">
        <v>0</v>
      </c>
      <c r="S34" s="64">
        <v>0</v>
      </c>
      <c r="T34" s="64">
        <f t="shared" si="5"/>
        <v>5819313.9199999999</v>
      </c>
      <c r="U34" s="57">
        <f t="shared" si="2"/>
        <v>2187.6297582797638</v>
      </c>
      <c r="V34" s="64">
        <v>3040.449156046765</v>
      </c>
    </row>
    <row r="35" spans="1:22" ht="35.25" x14ac:dyDescent="0.5">
      <c r="A35">
        <v>1</v>
      </c>
      <c r="B35" s="56">
        <f>SUBTOTAL(9,$A$16:A35)</f>
        <v>20</v>
      </c>
      <c r="C35" s="66" t="s">
        <v>93</v>
      </c>
      <c r="D35" s="56">
        <v>1968</v>
      </c>
      <c r="E35" s="56"/>
      <c r="F35" s="56" t="s">
        <v>17202</v>
      </c>
      <c r="G35" s="56">
        <v>5</v>
      </c>
      <c r="H35" s="56">
        <v>5</v>
      </c>
      <c r="I35" s="67">
        <v>6284.9</v>
      </c>
      <c r="J35" s="67">
        <v>5186.3999999999996</v>
      </c>
      <c r="K35" s="67">
        <v>4875.8999999999996</v>
      </c>
      <c r="L35" s="68">
        <v>210</v>
      </c>
      <c r="M35" s="56" t="s">
        <v>17059</v>
      </c>
      <c r="N35" s="56" t="s">
        <v>17075</v>
      </c>
      <c r="O35" s="59" t="s">
        <v>17086</v>
      </c>
      <c r="P35" s="64">
        <v>8197968.0300000003</v>
      </c>
      <c r="Q35" s="64"/>
      <c r="R35" s="64">
        <v>0</v>
      </c>
      <c r="S35" s="64">
        <v>0</v>
      </c>
      <c r="T35" s="64">
        <f t="shared" si="5"/>
        <v>8197968.0300000003</v>
      </c>
      <c r="U35" s="57">
        <f t="shared" si="2"/>
        <v>1304.3911645372243</v>
      </c>
      <c r="V35" s="64">
        <v>2763.7645785931359</v>
      </c>
    </row>
    <row r="36" spans="1:22" ht="35.25" x14ac:dyDescent="0.5">
      <c r="A36">
        <v>1</v>
      </c>
      <c r="B36" s="56">
        <f>SUBTOTAL(9,$A$16:A36)</f>
        <v>21</v>
      </c>
      <c r="C36" s="66" t="s">
        <v>94</v>
      </c>
      <c r="D36" s="56">
        <v>1969</v>
      </c>
      <c r="E36" s="56"/>
      <c r="F36" s="56" t="s">
        <v>17202</v>
      </c>
      <c r="G36" s="56">
        <v>6</v>
      </c>
      <c r="H36" s="56">
        <v>1</v>
      </c>
      <c r="I36" s="67">
        <v>2218</v>
      </c>
      <c r="J36" s="67">
        <v>1608.6</v>
      </c>
      <c r="K36" s="67">
        <v>1608.6</v>
      </c>
      <c r="L36" s="68">
        <v>48</v>
      </c>
      <c r="M36" s="56" t="s">
        <v>17059</v>
      </c>
      <c r="N36" s="56" t="s">
        <v>17075</v>
      </c>
      <c r="O36" s="59" t="s">
        <v>17087</v>
      </c>
      <c r="P36" s="64">
        <v>5513770.1799999997</v>
      </c>
      <c r="Q36" s="64"/>
      <c r="R36" s="64">
        <v>0</v>
      </c>
      <c r="S36" s="64">
        <v>0</v>
      </c>
      <c r="T36" s="64">
        <f t="shared" si="5"/>
        <v>5513770.1799999997</v>
      </c>
      <c r="U36" s="57">
        <f t="shared" si="2"/>
        <v>2485.9198286744813</v>
      </c>
      <c r="V36" s="64">
        <v>3461.4666041478813</v>
      </c>
    </row>
    <row r="37" spans="1:22" ht="35.25" x14ac:dyDescent="0.5">
      <c r="A37">
        <v>1</v>
      </c>
      <c r="B37" s="56">
        <f>SUBTOTAL(9,$A$16:A37)</f>
        <v>22</v>
      </c>
      <c r="C37" s="66" t="s">
        <v>95</v>
      </c>
      <c r="D37" s="56">
        <v>1967</v>
      </c>
      <c r="E37" s="56"/>
      <c r="F37" s="56" t="s">
        <v>17202</v>
      </c>
      <c r="G37" s="56">
        <v>5</v>
      </c>
      <c r="H37" s="56">
        <v>4</v>
      </c>
      <c r="I37" s="67">
        <v>4287.8999999999996</v>
      </c>
      <c r="J37" s="67">
        <v>3747</v>
      </c>
      <c r="K37" s="67">
        <v>3644.8</v>
      </c>
      <c r="L37" s="68">
        <v>110</v>
      </c>
      <c r="M37" s="56" t="s">
        <v>17059</v>
      </c>
      <c r="N37" s="56" t="s">
        <v>17075</v>
      </c>
      <c r="O37" s="59" t="s">
        <v>17079</v>
      </c>
      <c r="P37" s="64">
        <v>9612021.459999999</v>
      </c>
      <c r="Q37" s="64"/>
      <c r="R37" s="64">
        <v>0</v>
      </c>
      <c r="S37" s="64">
        <v>0</v>
      </c>
      <c r="T37" s="64">
        <f t="shared" si="5"/>
        <v>9612021.459999999</v>
      </c>
      <c r="U37" s="57">
        <f t="shared" si="2"/>
        <v>2241.6617598358171</v>
      </c>
      <c r="V37" s="64">
        <v>2957.1791133188744</v>
      </c>
    </row>
    <row r="38" spans="1:22" ht="35.25" x14ac:dyDescent="0.5">
      <c r="A38">
        <v>1</v>
      </c>
      <c r="B38" s="56">
        <f>SUBTOTAL(9,$A$16:A38)</f>
        <v>23</v>
      </c>
      <c r="C38" s="66" t="s">
        <v>96</v>
      </c>
      <c r="D38" s="56">
        <v>1966</v>
      </c>
      <c r="E38" s="56"/>
      <c r="F38" s="56" t="s">
        <v>17202</v>
      </c>
      <c r="G38" s="56">
        <v>5</v>
      </c>
      <c r="H38" s="56">
        <v>2</v>
      </c>
      <c r="I38" s="67">
        <v>1728.5</v>
      </c>
      <c r="J38" s="67">
        <v>1025.7</v>
      </c>
      <c r="K38" s="67">
        <v>1025.7</v>
      </c>
      <c r="L38" s="68">
        <v>75</v>
      </c>
      <c r="M38" s="56" t="s">
        <v>17059</v>
      </c>
      <c r="N38" s="56" t="s">
        <v>17075</v>
      </c>
      <c r="O38" s="59" t="s">
        <v>17085</v>
      </c>
      <c r="P38" s="64">
        <v>5640142.0099999998</v>
      </c>
      <c r="Q38" s="64"/>
      <c r="R38" s="64">
        <v>0</v>
      </c>
      <c r="S38" s="64">
        <v>0</v>
      </c>
      <c r="T38" s="64">
        <f t="shared" si="5"/>
        <v>5640142.0099999998</v>
      </c>
      <c r="U38" s="57">
        <f t="shared" si="2"/>
        <v>3263.0269077234593</v>
      </c>
      <c r="V38" s="64">
        <v>4333.7029794619611</v>
      </c>
    </row>
    <row r="39" spans="1:22" ht="35.25" x14ac:dyDescent="0.5">
      <c r="A39">
        <v>1</v>
      </c>
      <c r="B39" s="56">
        <f>SUBTOTAL(9,$A$16:A39)</f>
        <v>24</v>
      </c>
      <c r="C39" s="66" t="s">
        <v>87</v>
      </c>
      <c r="D39" s="56">
        <v>1959</v>
      </c>
      <c r="E39" s="56"/>
      <c r="F39" s="56" t="s">
        <v>17202</v>
      </c>
      <c r="G39" s="56">
        <v>3</v>
      </c>
      <c r="H39" s="56">
        <v>1</v>
      </c>
      <c r="I39" s="67">
        <v>1830.4</v>
      </c>
      <c r="J39" s="67">
        <v>1026.8</v>
      </c>
      <c r="K39" s="67">
        <v>1008.0999999999999</v>
      </c>
      <c r="L39" s="68">
        <v>56</v>
      </c>
      <c r="M39" s="56" t="s">
        <v>17059</v>
      </c>
      <c r="N39" s="56" t="s">
        <v>17075</v>
      </c>
      <c r="O39" s="59" t="s">
        <v>17076</v>
      </c>
      <c r="P39" s="64">
        <v>7068871.79</v>
      </c>
      <c r="Q39" s="64"/>
      <c r="R39" s="64">
        <v>0</v>
      </c>
      <c r="S39" s="64">
        <v>0</v>
      </c>
      <c r="T39" s="64">
        <f t="shared" si="5"/>
        <v>7068871.79</v>
      </c>
      <c r="U39" s="57">
        <f t="shared" si="2"/>
        <v>3861.9273328234262</v>
      </c>
      <c r="V39" s="64">
        <v>5148.1732517482515</v>
      </c>
    </row>
    <row r="40" spans="1:22" ht="35.25" x14ac:dyDescent="0.5">
      <c r="A40">
        <v>1</v>
      </c>
      <c r="B40" s="56">
        <f>SUBTOTAL(9,$A$16:A40)</f>
        <v>25</v>
      </c>
      <c r="C40" s="66" t="s">
        <v>99</v>
      </c>
      <c r="D40" s="56">
        <v>1956</v>
      </c>
      <c r="E40" s="56"/>
      <c r="F40" s="56" t="s">
        <v>17202</v>
      </c>
      <c r="G40" s="56">
        <v>2</v>
      </c>
      <c r="H40" s="56">
        <v>1</v>
      </c>
      <c r="I40" s="67">
        <v>450.8</v>
      </c>
      <c r="J40" s="67">
        <v>407.1</v>
      </c>
      <c r="K40" s="67">
        <v>407.1</v>
      </c>
      <c r="L40" s="68">
        <v>26</v>
      </c>
      <c r="M40" s="56" t="s">
        <v>17059</v>
      </c>
      <c r="N40" s="56" t="s">
        <v>17075</v>
      </c>
      <c r="O40" s="59" t="s">
        <v>17084</v>
      </c>
      <c r="P40" s="64">
        <v>5432327.6799999997</v>
      </c>
      <c r="Q40" s="64"/>
      <c r="R40" s="64">
        <v>0</v>
      </c>
      <c r="S40" s="64">
        <v>0</v>
      </c>
      <c r="T40" s="64">
        <f t="shared" si="5"/>
        <v>5432327.6799999997</v>
      </c>
      <c r="U40" s="57">
        <f t="shared" si="2"/>
        <v>12050.416326530611</v>
      </c>
      <c r="V40" s="64">
        <v>16327.707897071872</v>
      </c>
    </row>
    <row r="41" spans="1:22" ht="35.25" x14ac:dyDescent="0.5">
      <c r="A41">
        <v>1</v>
      </c>
      <c r="B41" s="56">
        <f>SUBTOTAL(9,$A$16:A41)</f>
        <v>26</v>
      </c>
      <c r="C41" s="66" t="s">
        <v>101</v>
      </c>
      <c r="D41" s="56">
        <v>1974</v>
      </c>
      <c r="E41" s="56"/>
      <c r="F41" s="56" t="s">
        <v>17202</v>
      </c>
      <c r="G41" s="56">
        <v>5</v>
      </c>
      <c r="H41" s="56">
        <v>1</v>
      </c>
      <c r="I41" s="67">
        <v>5132</v>
      </c>
      <c r="J41" s="67">
        <v>4222.41</v>
      </c>
      <c r="K41" s="67">
        <v>3774.81</v>
      </c>
      <c r="L41" s="68">
        <v>229</v>
      </c>
      <c r="M41" s="56" t="s">
        <v>17059</v>
      </c>
      <c r="N41" s="56" t="s">
        <v>17075</v>
      </c>
      <c r="O41" s="59" t="s">
        <v>17076</v>
      </c>
      <c r="P41" s="64">
        <v>7397374.3799999999</v>
      </c>
      <c r="Q41" s="64"/>
      <c r="R41" s="64">
        <v>0</v>
      </c>
      <c r="S41" s="64">
        <v>0</v>
      </c>
      <c r="T41" s="64">
        <f t="shared" si="5"/>
        <v>7397374.3799999999</v>
      </c>
      <c r="U41" s="57">
        <f t="shared" si="2"/>
        <v>1441.4213522992984</v>
      </c>
      <c r="V41" s="64">
        <v>2426.3654091971939</v>
      </c>
    </row>
    <row r="42" spans="1:22" ht="35.25" x14ac:dyDescent="0.5">
      <c r="A42">
        <v>1</v>
      </c>
      <c r="B42" s="56">
        <f>SUBTOTAL(9,$A$16:A42)</f>
        <v>27</v>
      </c>
      <c r="C42" s="66" t="s">
        <v>102</v>
      </c>
      <c r="D42" s="56">
        <v>1984</v>
      </c>
      <c r="E42" s="56">
        <v>2015</v>
      </c>
      <c r="F42" s="56" t="s">
        <v>17202</v>
      </c>
      <c r="G42" s="56">
        <v>9</v>
      </c>
      <c r="H42" s="56">
        <v>1</v>
      </c>
      <c r="I42" s="67">
        <v>5895.5</v>
      </c>
      <c r="J42" s="67">
        <v>4961.3</v>
      </c>
      <c r="K42" s="67">
        <v>4765.6000000000004</v>
      </c>
      <c r="L42" s="68">
        <v>319</v>
      </c>
      <c r="M42" s="56" t="s">
        <v>17059</v>
      </c>
      <c r="N42" s="56" t="s">
        <v>17075</v>
      </c>
      <c r="O42" s="59" t="s">
        <v>17088</v>
      </c>
      <c r="P42" s="64">
        <v>9589269.6699999999</v>
      </c>
      <c r="Q42" s="64"/>
      <c r="R42" s="64">
        <v>0</v>
      </c>
      <c r="S42" s="64">
        <v>0</v>
      </c>
      <c r="T42" s="64">
        <f t="shared" si="5"/>
        <v>9589269.6699999999</v>
      </c>
      <c r="U42" s="57">
        <f t="shared" si="2"/>
        <v>1626.5405258247815</v>
      </c>
      <c r="V42" s="64">
        <v>2256.5069113730815</v>
      </c>
    </row>
    <row r="43" spans="1:22" ht="35.25" x14ac:dyDescent="0.5">
      <c r="A43">
        <v>1</v>
      </c>
      <c r="B43" s="56">
        <f>SUBTOTAL(9,$A$16:A43)</f>
        <v>28</v>
      </c>
      <c r="C43" s="66" t="s">
        <v>104</v>
      </c>
      <c r="D43" s="56">
        <v>1989</v>
      </c>
      <c r="E43" s="56"/>
      <c r="F43" s="56" t="s">
        <v>17064</v>
      </c>
      <c r="G43" s="56">
        <v>5</v>
      </c>
      <c r="H43" s="56">
        <v>7</v>
      </c>
      <c r="I43" s="67">
        <v>7715.6</v>
      </c>
      <c r="J43" s="67">
        <v>5398.6</v>
      </c>
      <c r="K43" s="67">
        <v>5070.8</v>
      </c>
      <c r="L43" s="68">
        <v>255</v>
      </c>
      <c r="M43" s="56" t="s">
        <v>17059</v>
      </c>
      <c r="N43" s="56" t="s">
        <v>17075</v>
      </c>
      <c r="O43" s="59" t="s">
        <v>17079</v>
      </c>
      <c r="P43" s="64">
        <v>12924359.050000001</v>
      </c>
      <c r="Q43" s="64"/>
      <c r="R43" s="64">
        <v>0</v>
      </c>
      <c r="S43" s="64">
        <v>0</v>
      </c>
      <c r="T43" s="64">
        <f t="shared" si="5"/>
        <v>12924359.050000001</v>
      </c>
      <c r="U43" s="57">
        <f t="shared" si="2"/>
        <v>1675.0944903831198</v>
      </c>
      <c r="V43" s="64">
        <v>2335.7040800456216</v>
      </c>
    </row>
    <row r="44" spans="1:22" ht="35.25" x14ac:dyDescent="0.5">
      <c r="A44">
        <v>1</v>
      </c>
      <c r="B44" s="56">
        <f>SUBTOTAL(9,$A$16:A44)</f>
        <v>29</v>
      </c>
      <c r="C44" s="66" t="s">
        <v>105</v>
      </c>
      <c r="D44" s="56">
        <v>1959</v>
      </c>
      <c r="E44" s="56"/>
      <c r="F44" s="56" t="s">
        <v>17202</v>
      </c>
      <c r="G44" s="56">
        <v>2</v>
      </c>
      <c r="H44" s="56">
        <v>2</v>
      </c>
      <c r="I44" s="67">
        <v>718.8</v>
      </c>
      <c r="J44" s="67">
        <v>656.3</v>
      </c>
      <c r="K44" s="67">
        <v>656.3</v>
      </c>
      <c r="L44" s="68">
        <v>31</v>
      </c>
      <c r="M44" s="56" t="s">
        <v>17059</v>
      </c>
      <c r="N44" s="56" t="s">
        <v>17075</v>
      </c>
      <c r="O44" s="59" t="s">
        <v>17089</v>
      </c>
      <c r="P44" s="64">
        <v>3405722.91</v>
      </c>
      <c r="Q44" s="64"/>
      <c r="R44" s="64">
        <v>0</v>
      </c>
      <c r="S44" s="64">
        <v>0</v>
      </c>
      <c r="T44" s="64">
        <f t="shared" si="5"/>
        <v>3405722.91</v>
      </c>
      <c r="U44" s="57">
        <f t="shared" si="2"/>
        <v>4738.0674874791321</v>
      </c>
      <c r="V44" s="64">
        <v>6433.9986644407354</v>
      </c>
    </row>
    <row r="45" spans="1:22" ht="35.25" x14ac:dyDescent="0.5">
      <c r="A45">
        <v>1</v>
      </c>
      <c r="B45" s="56">
        <f>SUBTOTAL(9,$A$16:A45)</f>
        <v>30</v>
      </c>
      <c r="C45" s="66" t="s">
        <v>106</v>
      </c>
      <c r="D45" s="56">
        <v>1977</v>
      </c>
      <c r="E45" s="56"/>
      <c r="F45" s="56" t="s">
        <v>17064</v>
      </c>
      <c r="G45" s="56">
        <v>5</v>
      </c>
      <c r="H45" s="56">
        <v>6</v>
      </c>
      <c r="I45" s="67">
        <v>5250.5</v>
      </c>
      <c r="J45" s="67">
        <v>4616</v>
      </c>
      <c r="K45" s="67">
        <v>4523.2</v>
      </c>
      <c r="L45" s="68">
        <v>236</v>
      </c>
      <c r="M45" s="56" t="s">
        <v>17059</v>
      </c>
      <c r="N45" s="56" t="s">
        <v>17075</v>
      </c>
      <c r="O45" s="59" t="s">
        <v>17077</v>
      </c>
      <c r="P45" s="64">
        <v>4889917.59</v>
      </c>
      <c r="Q45" s="64"/>
      <c r="R45" s="64">
        <v>0</v>
      </c>
      <c r="S45" s="64">
        <v>0</v>
      </c>
      <c r="T45" s="64">
        <f t="shared" si="5"/>
        <v>4889917.59</v>
      </c>
      <c r="U45" s="57">
        <f t="shared" si="2"/>
        <v>931.3241767450719</v>
      </c>
      <c r="V45" s="64">
        <v>1051.81</v>
      </c>
    </row>
    <row r="46" spans="1:22" ht="35.25" x14ac:dyDescent="0.5">
      <c r="A46">
        <v>1</v>
      </c>
      <c r="B46" s="56">
        <f>SUBTOTAL(9,$A$16:A46)</f>
        <v>31</v>
      </c>
      <c r="C46" s="66" t="s">
        <v>7353</v>
      </c>
      <c r="D46" s="56">
        <v>1950</v>
      </c>
      <c r="E46" s="56"/>
      <c r="F46" s="56" t="s">
        <v>17202</v>
      </c>
      <c r="G46" s="56">
        <v>2</v>
      </c>
      <c r="H46" s="56" t="s">
        <v>17007</v>
      </c>
      <c r="I46" s="67">
        <v>814.1</v>
      </c>
      <c r="J46" s="67">
        <v>739.6</v>
      </c>
      <c r="K46" s="67">
        <v>739.6</v>
      </c>
      <c r="L46" s="68">
        <v>34</v>
      </c>
      <c r="M46" s="56" t="s">
        <v>17059</v>
      </c>
      <c r="N46" s="56" t="s">
        <v>17075</v>
      </c>
      <c r="O46" s="59" t="s">
        <v>17320</v>
      </c>
      <c r="P46" s="64">
        <v>7387872.6799999997</v>
      </c>
      <c r="Q46" s="64"/>
      <c r="R46" s="64">
        <v>0</v>
      </c>
      <c r="S46" s="64">
        <v>0</v>
      </c>
      <c r="T46" s="64">
        <f t="shared" si="5"/>
        <v>7387872.6799999997</v>
      </c>
      <c r="U46" s="57">
        <f t="shared" si="2"/>
        <v>9074.8958113253902</v>
      </c>
      <c r="V46" s="64">
        <v>9721.4088686893501</v>
      </c>
    </row>
    <row r="47" spans="1:22" ht="35.25" x14ac:dyDescent="0.5">
      <c r="A47">
        <v>1</v>
      </c>
      <c r="B47" s="56">
        <f>SUBTOTAL(9,$A$16:A47)</f>
        <v>32</v>
      </c>
      <c r="C47" s="66" t="s">
        <v>6022</v>
      </c>
      <c r="D47" s="56">
        <v>1962</v>
      </c>
      <c r="E47" s="56"/>
      <c r="F47" s="56" t="s">
        <v>17202</v>
      </c>
      <c r="G47" s="56">
        <v>5</v>
      </c>
      <c r="H47" s="56" t="s">
        <v>17062</v>
      </c>
      <c r="I47" s="67">
        <v>3393.1</v>
      </c>
      <c r="J47" s="67">
        <v>3313.4</v>
      </c>
      <c r="K47" s="67">
        <v>2812</v>
      </c>
      <c r="L47" s="68">
        <v>148</v>
      </c>
      <c r="M47" s="56" t="s">
        <v>17059</v>
      </c>
      <c r="N47" s="56" t="s">
        <v>17075</v>
      </c>
      <c r="O47" s="59" t="s">
        <v>17078</v>
      </c>
      <c r="P47" s="64">
        <v>3246985.8699999996</v>
      </c>
      <c r="Q47" s="64"/>
      <c r="R47" s="64">
        <v>0</v>
      </c>
      <c r="S47" s="64">
        <v>0</v>
      </c>
      <c r="T47" s="64">
        <f t="shared" si="5"/>
        <v>3246985.8699999996</v>
      </c>
      <c r="U47" s="57">
        <f t="shared" si="2"/>
        <v>956.93786507913114</v>
      </c>
      <c r="V47" s="64">
        <v>3497.0588311573488</v>
      </c>
    </row>
    <row r="48" spans="1:22" ht="35.25" x14ac:dyDescent="0.5">
      <c r="A48">
        <v>1</v>
      </c>
      <c r="B48" s="56">
        <f>SUBTOTAL(9,$A$16:A48)</f>
        <v>33</v>
      </c>
      <c r="C48" s="66" t="s">
        <v>7586</v>
      </c>
      <c r="D48" s="56">
        <v>1968</v>
      </c>
      <c r="E48" s="56"/>
      <c r="F48" s="56" t="s">
        <v>17202</v>
      </c>
      <c r="G48" s="56" t="s">
        <v>17069</v>
      </c>
      <c r="H48" s="56" t="s">
        <v>17062</v>
      </c>
      <c r="I48" s="67">
        <v>3176.3</v>
      </c>
      <c r="J48" s="67">
        <v>3176.3</v>
      </c>
      <c r="K48" s="67">
        <v>3093.8</v>
      </c>
      <c r="L48" s="68">
        <v>143</v>
      </c>
      <c r="M48" s="56" t="s">
        <v>17059</v>
      </c>
      <c r="N48" s="56" t="s">
        <v>17075</v>
      </c>
      <c r="O48" s="59" t="s">
        <v>17321</v>
      </c>
      <c r="P48" s="64">
        <v>3331988.23</v>
      </c>
      <c r="Q48" s="64"/>
      <c r="R48" s="64">
        <v>0</v>
      </c>
      <c r="S48" s="64">
        <v>0</v>
      </c>
      <c r="T48" s="64">
        <f t="shared" si="5"/>
        <v>3331988.23</v>
      </c>
      <c r="U48" s="57">
        <f t="shared" si="2"/>
        <v>1049.0155936152125</v>
      </c>
      <c r="V48" s="64">
        <v>4095.77</v>
      </c>
    </row>
    <row r="49" spans="1:22" ht="35.25" x14ac:dyDescent="0.5">
      <c r="A49">
        <v>1</v>
      </c>
      <c r="B49" s="56">
        <f>SUBTOTAL(9,$A$16:A49)</f>
        <v>34</v>
      </c>
      <c r="C49" s="66" t="s">
        <v>5706</v>
      </c>
      <c r="D49" s="56">
        <v>1960</v>
      </c>
      <c r="E49" s="56"/>
      <c r="F49" s="56" t="s">
        <v>17202</v>
      </c>
      <c r="G49" s="56">
        <v>5</v>
      </c>
      <c r="H49" s="56" t="s">
        <v>17066</v>
      </c>
      <c r="I49" s="67">
        <v>3202.4</v>
      </c>
      <c r="J49" s="67">
        <v>2438.9</v>
      </c>
      <c r="K49" s="67">
        <v>2438.9</v>
      </c>
      <c r="L49" s="68">
        <v>120</v>
      </c>
      <c r="M49" s="56" t="s">
        <v>17059</v>
      </c>
      <c r="N49" s="56" t="s">
        <v>17075</v>
      </c>
      <c r="O49" s="59" t="s">
        <v>17108</v>
      </c>
      <c r="P49" s="64">
        <v>5745375</v>
      </c>
      <c r="Q49" s="64"/>
      <c r="R49" s="64">
        <v>0</v>
      </c>
      <c r="S49" s="64">
        <v>0</v>
      </c>
      <c r="T49" s="64">
        <f t="shared" si="5"/>
        <v>5745375</v>
      </c>
      <c r="U49" s="57">
        <f t="shared" si="2"/>
        <v>1794.0841244066949</v>
      </c>
      <c r="V49" s="64">
        <v>5737.3264884461651</v>
      </c>
    </row>
    <row r="50" spans="1:22" ht="35.25" x14ac:dyDescent="0.5">
      <c r="A50">
        <v>1</v>
      </c>
      <c r="B50" s="56">
        <f>SUBTOTAL(9,$A$16:A50)</f>
        <v>35</v>
      </c>
      <c r="C50" s="66" t="s">
        <v>132</v>
      </c>
      <c r="D50" s="56">
        <v>1977</v>
      </c>
      <c r="E50" s="56">
        <v>2016</v>
      </c>
      <c r="F50" s="56" t="s">
        <v>17202</v>
      </c>
      <c r="G50" s="56">
        <v>9</v>
      </c>
      <c r="H50" s="56">
        <v>1</v>
      </c>
      <c r="I50" s="67">
        <v>6820.9</v>
      </c>
      <c r="J50" s="67">
        <v>3380.5</v>
      </c>
      <c r="K50" s="67">
        <v>2922.7</v>
      </c>
      <c r="L50" s="68">
        <v>215</v>
      </c>
      <c r="M50" s="56" t="s">
        <v>17059</v>
      </c>
      <c r="N50" s="56" t="s">
        <v>17075</v>
      </c>
      <c r="O50" s="59" t="s">
        <v>17076</v>
      </c>
      <c r="P50" s="64">
        <v>5187936.63</v>
      </c>
      <c r="Q50" s="64"/>
      <c r="R50" s="64">
        <v>0</v>
      </c>
      <c r="S50" s="64">
        <v>0</v>
      </c>
      <c r="T50" s="64">
        <f t="shared" si="5"/>
        <v>5187936.63</v>
      </c>
      <c r="U50" s="57">
        <f t="shared" si="2"/>
        <v>760.5941488659854</v>
      </c>
      <c r="V50" s="64">
        <v>1050.46524652172</v>
      </c>
    </row>
    <row r="51" spans="1:22" ht="35.25" x14ac:dyDescent="0.5">
      <c r="A51">
        <v>1</v>
      </c>
      <c r="B51" s="56">
        <f>SUBTOTAL(9,$A$16:A51)</f>
        <v>36</v>
      </c>
      <c r="C51" s="66" t="s">
        <v>5298</v>
      </c>
      <c r="D51" s="56">
        <v>1986</v>
      </c>
      <c r="E51" s="56"/>
      <c r="F51" s="56" t="s">
        <v>17202</v>
      </c>
      <c r="G51" s="56">
        <v>5</v>
      </c>
      <c r="H51" s="56" t="s">
        <v>17065</v>
      </c>
      <c r="I51" s="67">
        <v>5760.4</v>
      </c>
      <c r="J51" s="67">
        <v>4094.2</v>
      </c>
      <c r="K51" s="67">
        <v>3478.1</v>
      </c>
      <c r="L51" s="68">
        <v>194</v>
      </c>
      <c r="M51" s="56" t="s">
        <v>17059</v>
      </c>
      <c r="N51" s="56" t="s">
        <v>17075</v>
      </c>
      <c r="O51" s="59" t="s">
        <v>17108</v>
      </c>
      <c r="P51" s="64">
        <v>13841781.459999999</v>
      </c>
      <c r="Q51" s="64"/>
      <c r="R51" s="64">
        <v>0</v>
      </c>
      <c r="S51" s="64">
        <v>0</v>
      </c>
      <c r="T51" s="64">
        <f t="shared" si="5"/>
        <v>13841781.459999999</v>
      </c>
      <c r="U51" s="57">
        <f t="shared" si="2"/>
        <v>2402.9201895701685</v>
      </c>
      <c r="V51" s="64">
        <v>2946.6237136309978</v>
      </c>
    </row>
    <row r="52" spans="1:22" ht="35.25" x14ac:dyDescent="0.5">
      <c r="A52">
        <v>1</v>
      </c>
      <c r="B52" s="56">
        <f>SUBTOTAL(9,$A$16:A52)</f>
        <v>37</v>
      </c>
      <c r="C52" s="66" t="s">
        <v>6674</v>
      </c>
      <c r="D52" s="56">
        <v>1972</v>
      </c>
      <c r="E52" s="56"/>
      <c r="F52" s="56" t="s">
        <v>17202</v>
      </c>
      <c r="G52" s="56">
        <v>9</v>
      </c>
      <c r="H52" s="56" t="s">
        <v>17005</v>
      </c>
      <c r="I52" s="67">
        <v>1896.4</v>
      </c>
      <c r="J52" s="67">
        <v>1896.4</v>
      </c>
      <c r="K52" s="67">
        <v>1859.1</v>
      </c>
      <c r="L52" s="68">
        <v>90</v>
      </c>
      <c r="M52" s="56" t="s">
        <v>17059</v>
      </c>
      <c r="N52" s="56" t="s">
        <v>17075</v>
      </c>
      <c r="O52" s="59" t="s">
        <v>17077</v>
      </c>
      <c r="P52" s="64">
        <v>2837048.69</v>
      </c>
      <c r="Q52" s="64"/>
      <c r="R52" s="64">
        <v>0</v>
      </c>
      <c r="S52" s="64">
        <v>0</v>
      </c>
      <c r="T52" s="64">
        <f t="shared" si="5"/>
        <v>2837048.69</v>
      </c>
      <c r="U52" s="57">
        <f t="shared" si="2"/>
        <v>1496.0180816283485</v>
      </c>
      <c r="V52" s="64">
        <v>10741.419939095127</v>
      </c>
    </row>
    <row r="53" spans="1:22" ht="35.25" x14ac:dyDescent="0.5">
      <c r="A53">
        <v>1</v>
      </c>
      <c r="B53" s="56">
        <f>SUBTOTAL(9,$A$16:A53)</f>
        <v>38</v>
      </c>
      <c r="C53" s="66" t="s">
        <v>1119</v>
      </c>
      <c r="D53" s="56" t="s">
        <v>800</v>
      </c>
      <c r="E53" s="56"/>
      <c r="F53" s="56" t="s">
        <v>17202</v>
      </c>
      <c r="G53" s="56" t="s">
        <v>17062</v>
      </c>
      <c r="H53" s="56" t="s">
        <v>17005</v>
      </c>
      <c r="I53" s="67">
        <v>946</v>
      </c>
      <c r="J53" s="67">
        <v>977.4</v>
      </c>
      <c r="K53" s="67">
        <v>688.5</v>
      </c>
      <c r="L53" s="68">
        <v>25</v>
      </c>
      <c r="M53" s="56" t="s">
        <v>17059</v>
      </c>
      <c r="N53" s="56" t="s">
        <v>17075</v>
      </c>
      <c r="O53" s="59" t="s">
        <v>17076</v>
      </c>
      <c r="P53" s="64">
        <v>4398540.45</v>
      </c>
      <c r="Q53" s="64"/>
      <c r="R53" s="64">
        <v>0</v>
      </c>
      <c r="S53" s="64">
        <v>0</v>
      </c>
      <c r="T53" s="64">
        <f t="shared" si="5"/>
        <v>4398540.45</v>
      </c>
      <c r="U53" s="57">
        <f t="shared" si="2"/>
        <v>4649.6199260042285</v>
      </c>
      <c r="V53" s="64">
        <v>9363.6881152219885</v>
      </c>
    </row>
    <row r="54" spans="1:22" ht="35.25" x14ac:dyDescent="0.5">
      <c r="A54">
        <v>1</v>
      </c>
      <c r="B54" s="56">
        <f>SUBTOTAL(9,$A$16:A54)</f>
        <v>39</v>
      </c>
      <c r="C54" s="66" t="s">
        <v>4748</v>
      </c>
      <c r="D54" s="56">
        <v>1976</v>
      </c>
      <c r="E54" s="56"/>
      <c r="F54" s="56" t="s">
        <v>17202</v>
      </c>
      <c r="G54" s="56">
        <v>5</v>
      </c>
      <c r="H54" s="56">
        <v>1</v>
      </c>
      <c r="I54" s="67">
        <v>579.79999999999995</v>
      </c>
      <c r="J54" s="67">
        <v>348.4</v>
      </c>
      <c r="K54" s="67">
        <v>348.4</v>
      </c>
      <c r="L54" s="68">
        <v>37</v>
      </c>
      <c r="M54" s="56" t="s">
        <v>17059</v>
      </c>
      <c r="N54" s="56" t="s">
        <v>17075</v>
      </c>
      <c r="O54" s="59" t="s">
        <v>17338</v>
      </c>
      <c r="P54" s="64">
        <v>2723228.51</v>
      </c>
      <c r="Q54" s="64"/>
      <c r="R54" s="64">
        <v>0</v>
      </c>
      <c r="S54" s="64">
        <v>0</v>
      </c>
      <c r="T54" s="64">
        <f t="shared" si="5"/>
        <v>2723228.51</v>
      </c>
      <c r="U54" s="57">
        <f t="shared" si="2"/>
        <v>4696.8411693687476</v>
      </c>
      <c r="V54" s="64">
        <v>10879.131640565713</v>
      </c>
    </row>
    <row r="55" spans="1:22" ht="35.25" x14ac:dyDescent="0.5">
      <c r="A55">
        <v>1</v>
      </c>
      <c r="B55" s="56">
        <f>SUBTOTAL(9,$A$16:A55)</f>
        <v>40</v>
      </c>
      <c r="C55" s="66" t="s">
        <v>6335</v>
      </c>
      <c r="D55" s="56">
        <v>1961</v>
      </c>
      <c r="E55" s="56"/>
      <c r="F55" s="56" t="s">
        <v>17202</v>
      </c>
      <c r="G55" s="56">
        <v>2</v>
      </c>
      <c r="H55" s="56">
        <v>1</v>
      </c>
      <c r="I55" s="67">
        <v>276</v>
      </c>
      <c r="J55" s="67">
        <v>189.9</v>
      </c>
      <c r="K55" s="67">
        <v>189.9</v>
      </c>
      <c r="L55" s="68">
        <v>20</v>
      </c>
      <c r="M55" s="56" t="s">
        <v>17059</v>
      </c>
      <c r="N55" s="56" t="s">
        <v>17075</v>
      </c>
      <c r="O55" s="59" t="s">
        <v>17338</v>
      </c>
      <c r="P55" s="64">
        <v>2825700.5</v>
      </c>
      <c r="Q55" s="64"/>
      <c r="R55" s="64">
        <v>0</v>
      </c>
      <c r="S55" s="64">
        <v>0</v>
      </c>
      <c r="T55" s="64">
        <f t="shared" si="5"/>
        <v>2825700.5</v>
      </c>
      <c r="U55" s="57">
        <f t="shared" si="2"/>
        <v>10238.045289855072</v>
      </c>
      <c r="V55" s="64">
        <v>11973.406782608696</v>
      </c>
    </row>
    <row r="56" spans="1:22" ht="35.25" x14ac:dyDescent="0.5">
      <c r="A56">
        <v>1</v>
      </c>
      <c r="B56" s="56">
        <f>SUBTOTAL(9,$A$16:A56)</f>
        <v>41</v>
      </c>
      <c r="C56" s="66" t="s">
        <v>6670</v>
      </c>
      <c r="D56" s="56">
        <v>1973</v>
      </c>
      <c r="E56" s="56"/>
      <c r="F56" s="56" t="s">
        <v>17202</v>
      </c>
      <c r="G56" s="56">
        <v>9</v>
      </c>
      <c r="H56" s="56" t="s">
        <v>17005</v>
      </c>
      <c r="I56" s="67">
        <v>1958.4</v>
      </c>
      <c r="J56" s="67">
        <v>1958.4</v>
      </c>
      <c r="K56" s="67">
        <v>1941.8</v>
      </c>
      <c r="L56" s="68">
        <v>92</v>
      </c>
      <c r="M56" s="56" t="s">
        <v>17059</v>
      </c>
      <c r="N56" s="56" t="s">
        <v>17075</v>
      </c>
      <c r="O56" s="59" t="s">
        <v>17077</v>
      </c>
      <c r="P56" s="64">
        <v>1188282.05</v>
      </c>
      <c r="Q56" s="64"/>
      <c r="R56" s="64">
        <v>0</v>
      </c>
      <c r="S56" s="64">
        <v>0</v>
      </c>
      <c r="T56" s="64">
        <f t="shared" si="5"/>
        <v>1188282.05</v>
      </c>
      <c r="U56" s="57">
        <f t="shared" si="2"/>
        <v>606.76166768790847</v>
      </c>
      <c r="V56" s="64">
        <v>7753.2772202818614</v>
      </c>
    </row>
    <row r="57" spans="1:22" ht="35.25" x14ac:dyDescent="0.5">
      <c r="A57">
        <v>1</v>
      </c>
      <c r="B57" s="56">
        <f>SUBTOTAL(9,$A$16:A57)</f>
        <v>42</v>
      </c>
      <c r="C57" s="66" t="s">
        <v>5010</v>
      </c>
      <c r="D57" s="56">
        <v>1917</v>
      </c>
      <c r="E57" s="56"/>
      <c r="F57" s="56" t="s">
        <v>17202</v>
      </c>
      <c r="G57" s="56">
        <v>2</v>
      </c>
      <c r="H57" s="56" t="s">
        <v>17005</v>
      </c>
      <c r="I57" s="67">
        <v>397.2</v>
      </c>
      <c r="J57" s="67">
        <v>370.5</v>
      </c>
      <c r="K57" s="67">
        <v>370.5</v>
      </c>
      <c r="L57" s="68">
        <v>19</v>
      </c>
      <c r="M57" s="56" t="s">
        <v>17059</v>
      </c>
      <c r="N57" s="56" t="s">
        <v>17075</v>
      </c>
      <c r="O57" s="59" t="s">
        <v>17339</v>
      </c>
      <c r="P57" s="64">
        <v>3077342.77</v>
      </c>
      <c r="Q57" s="64"/>
      <c r="R57" s="64">
        <v>0</v>
      </c>
      <c r="S57" s="64">
        <v>0</v>
      </c>
      <c r="T57" s="64">
        <f t="shared" si="5"/>
        <v>3077342.77</v>
      </c>
      <c r="U57" s="57">
        <f t="shared" si="2"/>
        <v>7747.5900553877145</v>
      </c>
      <c r="V57" s="64">
        <v>9959.7529103726083</v>
      </c>
    </row>
    <row r="58" spans="1:22" ht="35.25" x14ac:dyDescent="0.5">
      <c r="A58">
        <v>1</v>
      </c>
      <c r="B58" s="56">
        <f>SUBTOTAL(9,$A$16:A58)</f>
        <v>43</v>
      </c>
      <c r="C58" s="66" t="s">
        <v>6121</v>
      </c>
      <c r="D58" s="56">
        <v>1955</v>
      </c>
      <c r="E58" s="56"/>
      <c r="F58" s="56" t="s">
        <v>17202</v>
      </c>
      <c r="G58" s="56">
        <v>2</v>
      </c>
      <c r="H58" s="56">
        <v>1</v>
      </c>
      <c r="I58" s="67">
        <v>574.4</v>
      </c>
      <c r="J58" s="67">
        <v>531.9</v>
      </c>
      <c r="K58" s="67">
        <v>531.9</v>
      </c>
      <c r="L58" s="68">
        <v>24</v>
      </c>
      <c r="M58" s="56" t="s">
        <v>17059</v>
      </c>
      <c r="N58" s="56" t="s">
        <v>17075</v>
      </c>
      <c r="O58" s="59" t="s">
        <v>17076</v>
      </c>
      <c r="P58" s="64">
        <v>3802817.04</v>
      </c>
      <c r="Q58" s="64"/>
      <c r="R58" s="64">
        <v>0</v>
      </c>
      <c r="S58" s="64">
        <v>0</v>
      </c>
      <c r="T58" s="64">
        <f t="shared" si="5"/>
        <v>3802817.04</v>
      </c>
      <c r="U58" s="57">
        <f t="shared" si="2"/>
        <v>6620.5032033426187</v>
      </c>
      <c r="V58" s="64">
        <v>6728.4495821727023</v>
      </c>
    </row>
    <row r="59" spans="1:22" ht="35.25" x14ac:dyDescent="0.5">
      <c r="A59">
        <v>1</v>
      </c>
      <c r="B59" s="56">
        <f>SUBTOTAL(9,$A$16:A59)</f>
        <v>44</v>
      </c>
      <c r="C59" s="66" t="s">
        <v>6366</v>
      </c>
      <c r="D59" s="56" t="s">
        <v>639</v>
      </c>
      <c r="E59" s="56"/>
      <c r="F59" s="56" t="s">
        <v>17202</v>
      </c>
      <c r="G59" s="56" t="s">
        <v>17069</v>
      </c>
      <c r="H59" s="56" t="s">
        <v>17066</v>
      </c>
      <c r="I59" s="67">
        <v>2923.9</v>
      </c>
      <c r="J59" s="67">
        <v>2704.4</v>
      </c>
      <c r="K59" s="67">
        <v>1930.7</v>
      </c>
      <c r="L59" s="68">
        <v>125</v>
      </c>
      <c r="M59" s="56" t="s">
        <v>17059</v>
      </c>
      <c r="N59" s="56" t="s">
        <v>17075</v>
      </c>
      <c r="O59" s="59" t="s">
        <v>17340</v>
      </c>
      <c r="P59" s="64">
        <v>7903595.2400000002</v>
      </c>
      <c r="Q59" s="64"/>
      <c r="R59" s="64">
        <v>0</v>
      </c>
      <c r="S59" s="64">
        <v>0</v>
      </c>
      <c r="T59" s="64">
        <f t="shared" si="5"/>
        <v>7903595.2400000002</v>
      </c>
      <c r="U59" s="57">
        <f t="shared" si="2"/>
        <v>2703.1003933103048</v>
      </c>
      <c r="V59" s="64">
        <v>5765.898348712336</v>
      </c>
    </row>
    <row r="60" spans="1:22" ht="35.25" x14ac:dyDescent="0.5">
      <c r="A60">
        <v>1</v>
      </c>
      <c r="B60" s="56">
        <f>SUBTOTAL(9,$A$16:A60)</f>
        <v>45</v>
      </c>
      <c r="C60" s="66" t="s">
        <v>6541</v>
      </c>
      <c r="D60" s="56">
        <v>1963</v>
      </c>
      <c r="E60" s="56"/>
      <c r="F60" s="56" t="s">
        <v>17202</v>
      </c>
      <c r="G60" s="56">
        <v>5</v>
      </c>
      <c r="H60" s="56" t="s">
        <v>17007</v>
      </c>
      <c r="I60" s="67">
        <v>1703.9</v>
      </c>
      <c r="J60" s="67">
        <v>1558.5</v>
      </c>
      <c r="K60" s="67">
        <v>1516.4</v>
      </c>
      <c r="L60" s="68">
        <v>68</v>
      </c>
      <c r="M60" s="56" t="s">
        <v>17059</v>
      </c>
      <c r="N60" s="56" t="s">
        <v>17075</v>
      </c>
      <c r="O60" s="59" t="s">
        <v>17339</v>
      </c>
      <c r="P60" s="64">
        <v>7668792.9500000002</v>
      </c>
      <c r="Q60" s="64"/>
      <c r="R60" s="64">
        <v>0</v>
      </c>
      <c r="S60" s="64">
        <v>0</v>
      </c>
      <c r="T60" s="64">
        <f t="shared" si="5"/>
        <v>7668792.9500000002</v>
      </c>
      <c r="U60" s="57">
        <f t="shared" si="2"/>
        <v>4500.7294735606547</v>
      </c>
      <c r="V60" s="64">
        <v>6851.5714460355648</v>
      </c>
    </row>
    <row r="61" spans="1:22" ht="35.25" x14ac:dyDescent="0.5">
      <c r="A61">
        <v>1</v>
      </c>
      <c r="B61" s="56">
        <f>SUBTOTAL(9,$A$16:A61)</f>
        <v>46</v>
      </c>
      <c r="C61" s="66" t="s">
        <v>7090</v>
      </c>
      <c r="D61" s="56" t="s">
        <v>929</v>
      </c>
      <c r="E61" s="56"/>
      <c r="F61" s="56" t="s">
        <v>17202</v>
      </c>
      <c r="G61" s="56" t="s">
        <v>17069</v>
      </c>
      <c r="H61" s="56" t="s">
        <v>17066</v>
      </c>
      <c r="I61" s="67">
        <v>2600.9</v>
      </c>
      <c r="J61" s="67">
        <v>2217.3000000000002</v>
      </c>
      <c r="K61" s="67">
        <v>2214.6</v>
      </c>
      <c r="L61" s="68">
        <v>77</v>
      </c>
      <c r="M61" s="56" t="s">
        <v>17059</v>
      </c>
      <c r="N61" s="56" t="s">
        <v>17075</v>
      </c>
      <c r="O61" s="59" t="s">
        <v>17076</v>
      </c>
      <c r="P61" s="64">
        <v>5803876.71</v>
      </c>
      <c r="Q61" s="64"/>
      <c r="R61" s="64">
        <v>0</v>
      </c>
      <c r="S61" s="64">
        <v>0</v>
      </c>
      <c r="T61" s="64">
        <f t="shared" si="5"/>
        <v>5803876.71</v>
      </c>
      <c r="U61" s="57">
        <f t="shared" si="2"/>
        <v>2231.4878349801993</v>
      </c>
      <c r="V61" s="64">
        <v>5823.9854682994346</v>
      </c>
    </row>
    <row r="62" spans="1:22" ht="35.25" x14ac:dyDescent="0.5">
      <c r="A62">
        <v>1</v>
      </c>
      <c r="B62" s="56">
        <f>SUBTOTAL(9,$A$16:A62)</f>
        <v>47</v>
      </c>
      <c r="C62" s="66" t="s">
        <v>6103</v>
      </c>
      <c r="D62" s="56">
        <v>1969</v>
      </c>
      <c r="E62" s="56"/>
      <c r="F62" s="56" t="s">
        <v>17202</v>
      </c>
      <c r="G62" s="56">
        <v>5</v>
      </c>
      <c r="H62" s="56" t="s">
        <v>17062</v>
      </c>
      <c r="I62" s="67">
        <v>3567.4</v>
      </c>
      <c r="J62" s="67">
        <v>3567.4</v>
      </c>
      <c r="K62" s="67">
        <v>3567.4</v>
      </c>
      <c r="L62" s="68">
        <v>111</v>
      </c>
      <c r="M62" s="56" t="s">
        <v>17059</v>
      </c>
      <c r="N62" s="56" t="s">
        <v>17075</v>
      </c>
      <c r="O62" s="59" t="s">
        <v>17099</v>
      </c>
      <c r="P62" s="64">
        <v>5617700</v>
      </c>
      <c r="Q62" s="64"/>
      <c r="R62" s="64">
        <v>0</v>
      </c>
      <c r="S62" s="64">
        <v>0</v>
      </c>
      <c r="T62" s="64">
        <f t="shared" si="5"/>
        <v>5617700</v>
      </c>
      <c r="U62" s="57">
        <f t="shared" si="2"/>
        <v>1574.7322980321803</v>
      </c>
      <c r="V62" s="64">
        <v>3755.2840051578178</v>
      </c>
    </row>
    <row r="63" spans="1:22" ht="35.25" x14ac:dyDescent="0.5">
      <c r="A63">
        <v>1</v>
      </c>
      <c r="B63" s="56">
        <f>SUBTOTAL(9,$A$16:A63)</f>
        <v>48</v>
      </c>
      <c r="C63" s="66" t="s">
        <v>5482</v>
      </c>
      <c r="D63" s="56">
        <v>1991</v>
      </c>
      <c r="E63" s="56">
        <v>2016</v>
      </c>
      <c r="F63" s="56" t="s">
        <v>17203</v>
      </c>
      <c r="G63" s="56">
        <v>13</v>
      </c>
      <c r="H63" s="56" t="s">
        <v>17005</v>
      </c>
      <c r="I63" s="67">
        <v>4135.3</v>
      </c>
      <c r="J63" s="67">
        <v>3928.6</v>
      </c>
      <c r="K63" s="67">
        <v>3680.79</v>
      </c>
      <c r="L63" s="68">
        <v>204</v>
      </c>
      <c r="M63" s="56" t="s">
        <v>17059</v>
      </c>
      <c r="N63" s="56" t="s">
        <v>17075</v>
      </c>
      <c r="O63" s="59" t="s">
        <v>17077</v>
      </c>
      <c r="P63" s="64">
        <v>16487929.07</v>
      </c>
      <c r="Q63" s="64"/>
      <c r="R63" s="64">
        <v>0</v>
      </c>
      <c r="S63" s="64">
        <v>0</v>
      </c>
      <c r="T63" s="64">
        <f t="shared" si="5"/>
        <v>16487929.07</v>
      </c>
      <c r="U63" s="57">
        <f t="shared" si="2"/>
        <v>3987.1180011123738</v>
      </c>
      <c r="V63" s="64">
        <v>9322.1308450414708</v>
      </c>
    </row>
    <row r="64" spans="1:22" ht="35.25" x14ac:dyDescent="0.5">
      <c r="A64">
        <v>1</v>
      </c>
      <c r="B64" s="56">
        <f>SUBTOTAL(9,$A$16:A64)</f>
        <v>49</v>
      </c>
      <c r="C64" s="66" t="s">
        <v>1151</v>
      </c>
      <c r="D64" s="56" t="s">
        <v>642</v>
      </c>
      <c r="E64" s="56"/>
      <c r="F64" s="56" t="s">
        <v>17202</v>
      </c>
      <c r="G64" s="56" t="s">
        <v>17069</v>
      </c>
      <c r="H64" s="56" t="s">
        <v>17007</v>
      </c>
      <c r="I64" s="67">
        <v>2023.4</v>
      </c>
      <c r="J64" s="67">
        <v>1578.1</v>
      </c>
      <c r="K64" s="67">
        <v>1536.2</v>
      </c>
      <c r="L64" s="68">
        <v>72</v>
      </c>
      <c r="M64" s="56" t="s">
        <v>17059</v>
      </c>
      <c r="N64" s="56" t="s">
        <v>17075</v>
      </c>
      <c r="O64" s="59" t="s">
        <v>17076</v>
      </c>
      <c r="P64" s="64">
        <v>7620449.6799999997</v>
      </c>
      <c r="Q64" s="64"/>
      <c r="R64" s="64">
        <v>0</v>
      </c>
      <c r="S64" s="64">
        <v>0</v>
      </c>
      <c r="T64" s="64">
        <f t="shared" si="5"/>
        <v>7620449.6799999997</v>
      </c>
      <c r="U64" s="57">
        <f t="shared" si="2"/>
        <v>3766.1607591183156</v>
      </c>
      <c r="V64" s="64">
        <v>5796.6243056241965</v>
      </c>
    </row>
    <row r="65" spans="1:22" ht="35.25" x14ac:dyDescent="0.5">
      <c r="A65">
        <v>1</v>
      </c>
      <c r="B65" s="56">
        <f>SUBTOTAL(9,$A$16:A65)</f>
        <v>50</v>
      </c>
      <c r="C65" s="66" t="s">
        <v>5426</v>
      </c>
      <c r="D65" s="56">
        <v>1958</v>
      </c>
      <c r="E65" s="56"/>
      <c r="F65" s="56" t="s">
        <v>17202</v>
      </c>
      <c r="G65" s="56">
        <v>3</v>
      </c>
      <c r="H65" s="56">
        <v>3</v>
      </c>
      <c r="I65" s="67">
        <v>1457.8</v>
      </c>
      <c r="J65" s="67">
        <v>1370.6</v>
      </c>
      <c r="K65" s="67">
        <v>1307.8</v>
      </c>
      <c r="L65" s="68">
        <v>67</v>
      </c>
      <c r="M65" s="56" t="s">
        <v>17059</v>
      </c>
      <c r="N65" s="56" t="s">
        <v>17075</v>
      </c>
      <c r="O65" s="59" t="s">
        <v>17076</v>
      </c>
      <c r="P65" s="64">
        <v>6647449.7400000002</v>
      </c>
      <c r="Q65" s="64"/>
      <c r="R65" s="64">
        <v>0</v>
      </c>
      <c r="S65" s="64">
        <v>0</v>
      </c>
      <c r="T65" s="64">
        <f t="shared" si="5"/>
        <v>6647449.7400000002</v>
      </c>
      <c r="U65" s="57">
        <f t="shared" si="2"/>
        <v>4559.9188777610098</v>
      </c>
      <c r="V65" s="64">
        <v>8221.8277576485125</v>
      </c>
    </row>
    <row r="66" spans="1:22" ht="35.25" x14ac:dyDescent="0.5">
      <c r="A66">
        <v>1</v>
      </c>
      <c r="B66" s="56">
        <f>SUBTOTAL(9,$A$16:A66)</f>
        <v>51</v>
      </c>
      <c r="C66" s="66" t="s">
        <v>6368</v>
      </c>
      <c r="D66" s="56">
        <v>1963</v>
      </c>
      <c r="E66" s="56"/>
      <c r="F66" s="56" t="s">
        <v>17202</v>
      </c>
      <c r="G66" s="56">
        <v>5</v>
      </c>
      <c r="H66" s="56">
        <v>3</v>
      </c>
      <c r="I66" s="67">
        <v>2516.1</v>
      </c>
      <c r="J66" s="67">
        <v>2179.8000000000002</v>
      </c>
      <c r="K66" s="67">
        <v>2179.8000000000002</v>
      </c>
      <c r="L66" s="68">
        <v>130</v>
      </c>
      <c r="M66" s="56" t="s">
        <v>17059</v>
      </c>
      <c r="N66" s="56" t="s">
        <v>17075</v>
      </c>
      <c r="O66" s="59" t="s">
        <v>17089</v>
      </c>
      <c r="P66" s="64">
        <v>7898478.0200000005</v>
      </c>
      <c r="Q66" s="64"/>
      <c r="R66" s="64">
        <v>0</v>
      </c>
      <c r="S66" s="64">
        <v>0</v>
      </c>
      <c r="T66" s="64">
        <f t="shared" si="5"/>
        <v>7898478.0200000005</v>
      </c>
      <c r="U66" s="57">
        <f t="shared" si="2"/>
        <v>3139.1749215055047</v>
      </c>
      <c r="V66" s="64">
        <v>3683.8987766781925</v>
      </c>
    </row>
    <row r="67" spans="1:22" ht="35.25" x14ac:dyDescent="0.5">
      <c r="A67">
        <v>1</v>
      </c>
      <c r="B67" s="56">
        <f>SUBTOTAL(9,$A$16:A67)</f>
        <v>52</v>
      </c>
      <c r="C67" s="66" t="s">
        <v>6952</v>
      </c>
      <c r="D67" s="56">
        <v>1959</v>
      </c>
      <c r="E67" s="56"/>
      <c r="F67" s="56" t="s">
        <v>17202</v>
      </c>
      <c r="G67" s="56">
        <v>2</v>
      </c>
      <c r="H67" s="56">
        <v>1</v>
      </c>
      <c r="I67" s="67">
        <v>373.3</v>
      </c>
      <c r="J67" s="67">
        <v>330.4</v>
      </c>
      <c r="K67" s="67">
        <v>288.7</v>
      </c>
      <c r="L67" s="68">
        <v>20</v>
      </c>
      <c r="M67" s="56" t="s">
        <v>17059</v>
      </c>
      <c r="N67" s="56" t="s">
        <v>17075</v>
      </c>
      <c r="O67" s="59" t="s">
        <v>17076</v>
      </c>
      <c r="P67" s="64">
        <v>3314631.04</v>
      </c>
      <c r="Q67" s="64"/>
      <c r="R67" s="64">
        <v>0</v>
      </c>
      <c r="S67" s="64">
        <v>0</v>
      </c>
      <c r="T67" s="64">
        <f t="shared" si="5"/>
        <v>3314631.04</v>
      </c>
      <c r="U67" s="57">
        <f t="shared" si="2"/>
        <v>8879.2687918564152</v>
      </c>
      <c r="V67" s="64">
        <v>11440.784398607017</v>
      </c>
    </row>
    <row r="68" spans="1:22" ht="35.25" x14ac:dyDescent="0.5">
      <c r="A68">
        <v>1</v>
      </c>
      <c r="B68" s="56">
        <f>SUBTOTAL(9,$A$16:A68)</f>
        <v>53</v>
      </c>
      <c r="C68" s="66" t="s">
        <v>5887</v>
      </c>
      <c r="D68" s="56">
        <v>1961</v>
      </c>
      <c r="E68" s="56"/>
      <c r="F68" s="56" t="s">
        <v>17202</v>
      </c>
      <c r="G68" s="56" t="s">
        <v>17069</v>
      </c>
      <c r="H68" s="56" t="s">
        <v>17066</v>
      </c>
      <c r="I68" s="67">
        <v>2946.9</v>
      </c>
      <c r="J68" s="67">
        <v>2565.1</v>
      </c>
      <c r="K68" s="67">
        <v>2131.1999999999998</v>
      </c>
      <c r="L68" s="68">
        <v>129</v>
      </c>
      <c r="M68" s="56" t="s">
        <v>17059</v>
      </c>
      <c r="N68" s="56" t="s">
        <v>17075</v>
      </c>
      <c r="O68" s="59" t="s">
        <v>17336</v>
      </c>
      <c r="P68" s="64">
        <v>6626238.5300000003</v>
      </c>
      <c r="Q68" s="64"/>
      <c r="R68" s="64">
        <v>0</v>
      </c>
      <c r="S68" s="64">
        <v>0</v>
      </c>
      <c r="T68" s="64">
        <f t="shared" si="5"/>
        <v>6626238.5300000003</v>
      </c>
      <c r="U68" s="57">
        <f t="shared" si="2"/>
        <v>2248.5454307916793</v>
      </c>
      <c r="V68" s="64">
        <v>3415.0240863280055</v>
      </c>
    </row>
    <row r="69" spans="1:22" ht="35.25" x14ac:dyDescent="0.5">
      <c r="A69">
        <v>1</v>
      </c>
      <c r="B69" s="56">
        <f>SUBTOTAL(9,$A$16:A69)</f>
        <v>54</v>
      </c>
      <c r="C69" s="66" t="s">
        <v>7169</v>
      </c>
      <c r="D69" s="56">
        <v>1994</v>
      </c>
      <c r="E69" s="56"/>
      <c r="F69" s="56" t="s">
        <v>17202</v>
      </c>
      <c r="G69" s="56">
        <v>4</v>
      </c>
      <c r="H69" s="56" t="s">
        <v>17066</v>
      </c>
      <c r="I69" s="67">
        <v>1861.8</v>
      </c>
      <c r="J69" s="67">
        <v>1644.3</v>
      </c>
      <c r="K69" s="67">
        <v>1644.3</v>
      </c>
      <c r="L69" s="68">
        <v>71</v>
      </c>
      <c r="M69" s="56" t="s">
        <v>17059</v>
      </c>
      <c r="N69" s="56" t="s">
        <v>17075</v>
      </c>
      <c r="O69" s="59" t="s">
        <v>17343</v>
      </c>
      <c r="P69" s="64">
        <v>5443036.5099999998</v>
      </c>
      <c r="Q69" s="64"/>
      <c r="R69" s="64">
        <v>0</v>
      </c>
      <c r="S69" s="64">
        <v>0</v>
      </c>
      <c r="T69" s="64">
        <f t="shared" si="5"/>
        <v>5443036.5099999998</v>
      </c>
      <c r="U69" s="57">
        <f t="shared" si="2"/>
        <v>2923.5344881297669</v>
      </c>
      <c r="V69" s="64">
        <v>4646.2934562251585</v>
      </c>
    </row>
    <row r="70" spans="1:22" ht="35.25" x14ac:dyDescent="0.5">
      <c r="A70">
        <v>1</v>
      </c>
      <c r="B70" s="56">
        <f>SUBTOTAL(9,$A$16:A70)</f>
        <v>55</v>
      </c>
      <c r="C70" s="66" t="s">
        <v>4357</v>
      </c>
      <c r="D70" s="56">
        <v>1963</v>
      </c>
      <c r="E70" s="56"/>
      <c r="F70" s="56" t="s">
        <v>17202</v>
      </c>
      <c r="G70" s="56">
        <v>3</v>
      </c>
      <c r="H70" s="56">
        <v>2</v>
      </c>
      <c r="I70" s="67">
        <v>989</v>
      </c>
      <c r="J70" s="67">
        <v>918.9</v>
      </c>
      <c r="K70" s="67">
        <v>877.6</v>
      </c>
      <c r="L70" s="68">
        <v>60</v>
      </c>
      <c r="M70" s="56" t="s">
        <v>17059</v>
      </c>
      <c r="N70" s="56" t="s">
        <v>17075</v>
      </c>
      <c r="O70" s="59" t="s">
        <v>17083</v>
      </c>
      <c r="P70" s="64">
        <v>7714850.75</v>
      </c>
      <c r="Q70" s="64"/>
      <c r="R70" s="64">
        <v>0</v>
      </c>
      <c r="S70" s="64">
        <v>0</v>
      </c>
      <c r="T70" s="64">
        <f t="shared" si="5"/>
        <v>7714850.75</v>
      </c>
      <c r="U70" s="57">
        <f t="shared" si="2"/>
        <v>7800.6579878665316</v>
      </c>
      <c r="V70" s="64">
        <v>9989.0580384226487</v>
      </c>
    </row>
    <row r="71" spans="1:22" ht="35.25" x14ac:dyDescent="0.5">
      <c r="A71">
        <v>1</v>
      </c>
      <c r="B71" s="56">
        <f>SUBTOTAL(9,$A$16:A71)</f>
        <v>56</v>
      </c>
      <c r="C71" s="66" t="s">
        <v>5207</v>
      </c>
      <c r="D71" s="56">
        <v>1963</v>
      </c>
      <c r="E71" s="56"/>
      <c r="F71" s="56" t="s">
        <v>17202</v>
      </c>
      <c r="G71" s="56">
        <v>2</v>
      </c>
      <c r="H71" s="56">
        <v>2</v>
      </c>
      <c r="I71" s="67">
        <v>943</v>
      </c>
      <c r="J71" s="67">
        <v>515.70000000000005</v>
      </c>
      <c r="K71" s="67">
        <v>403.8</v>
      </c>
      <c r="L71" s="68">
        <v>47</v>
      </c>
      <c r="M71" s="56" t="s">
        <v>17059</v>
      </c>
      <c r="N71" s="56" t="s">
        <v>17075</v>
      </c>
      <c r="O71" s="59" t="s">
        <v>17080</v>
      </c>
      <c r="P71" s="64">
        <v>4755105.04</v>
      </c>
      <c r="Q71" s="64"/>
      <c r="R71" s="64">
        <v>0</v>
      </c>
      <c r="S71" s="64">
        <v>0</v>
      </c>
      <c r="T71" s="64">
        <f t="shared" si="5"/>
        <v>4755105.04</v>
      </c>
      <c r="U71" s="57">
        <f t="shared" si="2"/>
        <v>5042.5292046659597</v>
      </c>
      <c r="V71" s="64">
        <v>6608.1460869565217</v>
      </c>
    </row>
    <row r="72" spans="1:22" ht="35.25" x14ac:dyDescent="0.5">
      <c r="A72">
        <v>1</v>
      </c>
      <c r="B72" s="56">
        <f>SUBTOTAL(9,$A$16:A72)</f>
        <v>57</v>
      </c>
      <c r="C72" s="66" t="s">
        <v>7237</v>
      </c>
      <c r="D72" s="56">
        <v>1961</v>
      </c>
      <c r="E72" s="56"/>
      <c r="F72" s="56" t="s">
        <v>17202</v>
      </c>
      <c r="G72" s="56">
        <v>2</v>
      </c>
      <c r="H72" s="56">
        <v>2</v>
      </c>
      <c r="I72" s="67">
        <v>1132.2</v>
      </c>
      <c r="J72" s="67">
        <v>634</v>
      </c>
      <c r="K72" s="67">
        <v>634</v>
      </c>
      <c r="L72" s="68">
        <v>42</v>
      </c>
      <c r="M72" s="56" t="s">
        <v>17059</v>
      </c>
      <c r="N72" s="56" t="s">
        <v>17075</v>
      </c>
      <c r="O72" s="59" t="s">
        <v>17103</v>
      </c>
      <c r="P72" s="64">
        <v>4718450.91</v>
      </c>
      <c r="Q72" s="64"/>
      <c r="R72" s="64">
        <v>0</v>
      </c>
      <c r="S72" s="64">
        <v>0</v>
      </c>
      <c r="T72" s="64">
        <f t="shared" si="5"/>
        <v>4718450.91</v>
      </c>
      <c r="U72" s="57">
        <f t="shared" si="2"/>
        <v>4167.5065447800744</v>
      </c>
      <c r="V72" s="64">
        <v>5455.9270093623027</v>
      </c>
    </row>
    <row r="73" spans="1:22" ht="35.25" x14ac:dyDescent="0.5">
      <c r="A73">
        <v>1</v>
      </c>
      <c r="B73" s="56">
        <f>SUBTOTAL(9,$A$16:A73)</f>
        <v>58</v>
      </c>
      <c r="C73" s="66" t="s">
        <v>4629</v>
      </c>
      <c r="D73" s="56">
        <v>1982</v>
      </c>
      <c r="E73" s="56"/>
      <c r="F73" s="56" t="s">
        <v>17064</v>
      </c>
      <c r="G73" s="56">
        <v>9</v>
      </c>
      <c r="H73" s="56">
        <v>3</v>
      </c>
      <c r="I73" s="67">
        <v>5811.9</v>
      </c>
      <c r="J73" s="67">
        <v>5761.5</v>
      </c>
      <c r="K73" s="67">
        <v>5761.5</v>
      </c>
      <c r="L73" s="68">
        <v>281</v>
      </c>
      <c r="M73" s="56" t="s">
        <v>17059</v>
      </c>
      <c r="N73" s="56" t="s">
        <v>17075</v>
      </c>
      <c r="O73" s="59" t="s">
        <v>17344</v>
      </c>
      <c r="P73" s="64">
        <v>18216669</v>
      </c>
      <c r="Q73" s="64"/>
      <c r="R73" s="64">
        <v>0</v>
      </c>
      <c r="S73" s="64">
        <v>0</v>
      </c>
      <c r="T73" s="64">
        <f t="shared" ref="T73:T123" si="6">P73-R73-S73</f>
        <v>18216669</v>
      </c>
      <c r="U73" s="57">
        <f t="shared" si="2"/>
        <v>3134.3741289423428</v>
      </c>
      <c r="V73" s="64">
        <f>2718.8442936045+5674.57</f>
        <v>8393.4142936044991</v>
      </c>
    </row>
    <row r="74" spans="1:22" ht="35.25" x14ac:dyDescent="0.5">
      <c r="A74">
        <v>1</v>
      </c>
      <c r="B74" s="56">
        <f>SUBTOTAL(9,$A$16:A74)</f>
        <v>59</v>
      </c>
      <c r="C74" s="66" t="s">
        <v>6406</v>
      </c>
      <c r="D74" s="56">
        <v>1979</v>
      </c>
      <c r="E74" s="56"/>
      <c r="F74" s="56" t="s">
        <v>17064</v>
      </c>
      <c r="G74" s="56">
        <v>5</v>
      </c>
      <c r="H74" s="56">
        <v>4</v>
      </c>
      <c r="I74" s="67">
        <v>3063.8</v>
      </c>
      <c r="J74" s="67">
        <v>1955.6</v>
      </c>
      <c r="K74" s="67">
        <v>1955.6</v>
      </c>
      <c r="L74" s="68">
        <v>122</v>
      </c>
      <c r="M74" s="56" t="s">
        <v>17059</v>
      </c>
      <c r="N74" s="56" t="s">
        <v>17075</v>
      </c>
      <c r="O74" s="59" t="s">
        <v>17347</v>
      </c>
      <c r="P74" s="64">
        <v>11517047.220000001</v>
      </c>
      <c r="Q74" s="64"/>
      <c r="R74" s="64">
        <v>0</v>
      </c>
      <c r="S74" s="64">
        <v>0</v>
      </c>
      <c r="T74" s="64">
        <f t="shared" si="6"/>
        <v>11517047.220000001</v>
      </c>
      <c r="U74" s="57">
        <f t="shared" ref="U74:U97" si="7">P74/I74</f>
        <v>3759.0727919576998</v>
      </c>
      <c r="V74" s="64">
        <f>3123.49877929369+5674.57</f>
        <v>8798.0687792936897</v>
      </c>
    </row>
    <row r="75" spans="1:22" ht="35.25" x14ac:dyDescent="0.5">
      <c r="A75">
        <v>1</v>
      </c>
      <c r="B75" s="56">
        <f>SUBTOTAL(9,$A$16:A75)</f>
        <v>60</v>
      </c>
      <c r="C75" s="66" t="s">
        <v>7217</v>
      </c>
      <c r="D75" s="56">
        <v>1985</v>
      </c>
      <c r="E75" s="56"/>
      <c r="F75" s="56" t="s">
        <v>17064</v>
      </c>
      <c r="G75" s="56">
        <v>16</v>
      </c>
      <c r="H75" s="56">
        <v>1</v>
      </c>
      <c r="I75" s="67">
        <v>4729.8</v>
      </c>
      <c r="J75" s="67">
        <v>4661.5</v>
      </c>
      <c r="K75" s="67">
        <v>4661.5</v>
      </c>
      <c r="L75" s="68">
        <v>208</v>
      </c>
      <c r="M75" s="56" t="s">
        <v>17059</v>
      </c>
      <c r="N75" s="56" t="s">
        <v>17075</v>
      </c>
      <c r="O75" s="59" t="s">
        <v>17348</v>
      </c>
      <c r="P75" s="64">
        <v>28457838.239999998</v>
      </c>
      <c r="Q75" s="64"/>
      <c r="R75" s="64">
        <v>0</v>
      </c>
      <c r="S75" s="64">
        <v>0</v>
      </c>
      <c r="T75" s="64">
        <f t="shared" si="6"/>
        <v>28457838.239999998</v>
      </c>
      <c r="U75" s="57">
        <f t="shared" si="7"/>
        <v>6016.7106938982615</v>
      </c>
      <c r="V75" s="64">
        <v>8608.7491022876238</v>
      </c>
    </row>
    <row r="76" spans="1:22" ht="35.25" x14ac:dyDescent="0.5">
      <c r="A76">
        <v>1</v>
      </c>
      <c r="B76" s="56">
        <f>SUBTOTAL(9,$A$16:A76)</f>
        <v>61</v>
      </c>
      <c r="C76" s="66" t="s">
        <v>876</v>
      </c>
      <c r="D76" s="56">
        <v>1962</v>
      </c>
      <c r="E76" s="56"/>
      <c r="F76" s="56" t="s">
        <v>17202</v>
      </c>
      <c r="G76" s="56">
        <v>3</v>
      </c>
      <c r="H76" s="56" t="s">
        <v>17007</v>
      </c>
      <c r="I76" s="67">
        <v>970.2</v>
      </c>
      <c r="J76" s="67">
        <v>615</v>
      </c>
      <c r="K76" s="67">
        <v>615</v>
      </c>
      <c r="L76" s="68">
        <v>53</v>
      </c>
      <c r="M76" s="56" t="s">
        <v>17059</v>
      </c>
      <c r="N76" s="56" t="s">
        <v>17075</v>
      </c>
      <c r="O76" s="59" t="s">
        <v>17338</v>
      </c>
      <c r="P76" s="64">
        <v>3371551.03</v>
      </c>
      <c r="Q76" s="64"/>
      <c r="R76" s="64">
        <v>0</v>
      </c>
      <c r="S76" s="64">
        <v>0</v>
      </c>
      <c r="T76" s="64">
        <f t="shared" si="6"/>
        <v>3371551.03</v>
      </c>
      <c r="U76" s="57">
        <f t="shared" si="7"/>
        <v>3475.1092867450006</v>
      </c>
      <c r="V76" s="64">
        <v>4610.1534528963093</v>
      </c>
    </row>
    <row r="77" spans="1:22" ht="35.25" x14ac:dyDescent="0.5">
      <c r="A77">
        <v>1</v>
      </c>
      <c r="B77" s="56">
        <f>SUBTOTAL(9,$A$16:A77)</f>
        <v>62</v>
      </c>
      <c r="C77" s="66" t="s">
        <v>5418</v>
      </c>
      <c r="D77" s="56" t="s">
        <v>699</v>
      </c>
      <c r="E77" s="56"/>
      <c r="F77" s="56" t="s">
        <v>17202</v>
      </c>
      <c r="G77" s="56" t="s">
        <v>17066</v>
      </c>
      <c r="H77" s="56" t="s">
        <v>17005</v>
      </c>
      <c r="I77" s="67">
        <v>1637</v>
      </c>
      <c r="J77" s="67">
        <v>1066.9000000000001</v>
      </c>
      <c r="K77" s="67">
        <v>768.5</v>
      </c>
      <c r="L77" s="68">
        <v>61</v>
      </c>
      <c r="M77" s="56" t="s">
        <v>17059</v>
      </c>
      <c r="N77" s="56" t="s">
        <v>17075</v>
      </c>
      <c r="O77" s="59" t="s">
        <v>17076</v>
      </c>
      <c r="P77" s="64">
        <v>6553561.29</v>
      </c>
      <c r="Q77" s="64"/>
      <c r="R77" s="64">
        <v>0</v>
      </c>
      <c r="S77" s="64">
        <v>0</v>
      </c>
      <c r="T77" s="64">
        <f t="shared" si="6"/>
        <v>6553561.29</v>
      </c>
      <c r="U77" s="57">
        <f t="shared" si="7"/>
        <v>4003.3972449602934</v>
      </c>
      <c r="V77" s="64">
        <v>5139.6371411117898</v>
      </c>
    </row>
    <row r="78" spans="1:22" ht="35.25" x14ac:dyDescent="0.5">
      <c r="A78">
        <v>1</v>
      </c>
      <c r="B78" s="56">
        <f>SUBTOTAL(9,$A$16:A78)</f>
        <v>63</v>
      </c>
      <c r="C78" s="66" t="s">
        <v>5882</v>
      </c>
      <c r="D78" s="56">
        <v>1961</v>
      </c>
      <c r="E78" s="56"/>
      <c r="F78" s="56" t="s">
        <v>17202</v>
      </c>
      <c r="G78" s="56">
        <v>5</v>
      </c>
      <c r="H78" s="56" t="s">
        <v>17062</v>
      </c>
      <c r="I78" s="67">
        <v>3742.2</v>
      </c>
      <c r="J78" s="67">
        <v>2832.1</v>
      </c>
      <c r="K78" s="67">
        <v>2416.1999999999998</v>
      </c>
      <c r="L78" s="68">
        <v>135</v>
      </c>
      <c r="M78" s="56" t="s">
        <v>17059</v>
      </c>
      <c r="N78" s="56" t="s">
        <v>17075</v>
      </c>
      <c r="O78" s="59" t="s">
        <v>17108</v>
      </c>
      <c r="P78" s="64">
        <v>12027881.439999999</v>
      </c>
      <c r="Q78" s="64"/>
      <c r="R78" s="64">
        <v>0</v>
      </c>
      <c r="S78" s="64">
        <v>0</v>
      </c>
      <c r="T78" s="64">
        <f t="shared" si="6"/>
        <v>12027881.439999999</v>
      </c>
      <c r="U78" s="57">
        <f t="shared" si="7"/>
        <v>3214.1204211426434</v>
      </c>
      <c r="V78" s="64">
        <v>3291.8004190048637</v>
      </c>
    </row>
    <row r="79" spans="1:22" ht="35.25" x14ac:dyDescent="0.5">
      <c r="A79">
        <v>1</v>
      </c>
      <c r="B79" s="56">
        <f>SUBTOTAL(9,$A$16:A79)</f>
        <v>64</v>
      </c>
      <c r="C79" s="66" t="s">
        <v>6356</v>
      </c>
      <c r="D79" s="56">
        <v>1960</v>
      </c>
      <c r="E79" s="56"/>
      <c r="F79" s="56" t="s">
        <v>17202</v>
      </c>
      <c r="G79" s="56">
        <v>5</v>
      </c>
      <c r="H79" s="56" t="s">
        <v>17066</v>
      </c>
      <c r="I79" s="67">
        <v>5055.5</v>
      </c>
      <c r="J79" s="67">
        <v>4135.1000000000004</v>
      </c>
      <c r="K79" s="67">
        <v>2288.9</v>
      </c>
      <c r="L79" s="68">
        <v>135</v>
      </c>
      <c r="M79" s="56" t="s">
        <v>17059</v>
      </c>
      <c r="N79" s="56" t="s">
        <v>17075</v>
      </c>
      <c r="O79" s="59" t="s">
        <v>17108</v>
      </c>
      <c r="P79" s="64">
        <v>12267456.869999999</v>
      </c>
      <c r="Q79" s="64"/>
      <c r="R79" s="64">
        <v>0</v>
      </c>
      <c r="S79" s="64">
        <v>0</v>
      </c>
      <c r="T79" s="64">
        <f t="shared" si="6"/>
        <v>12267456.869999999</v>
      </c>
      <c r="U79" s="57">
        <f t="shared" si="7"/>
        <v>2426.5565957867666</v>
      </c>
      <c r="V79" s="64">
        <v>3107.3047730194835</v>
      </c>
    </row>
    <row r="80" spans="1:22" ht="35.25" x14ac:dyDescent="0.5">
      <c r="A80">
        <v>1</v>
      </c>
      <c r="B80" s="56">
        <f>SUBTOTAL(9,$A$16:A80)</f>
        <v>65</v>
      </c>
      <c r="C80" s="66" t="s">
        <v>7527</v>
      </c>
      <c r="D80" s="56">
        <v>1957</v>
      </c>
      <c r="E80" s="56"/>
      <c r="F80" s="56" t="s">
        <v>17202</v>
      </c>
      <c r="G80" s="56">
        <v>3</v>
      </c>
      <c r="H80" s="56" t="s">
        <v>17066</v>
      </c>
      <c r="I80" s="67">
        <v>2341.1</v>
      </c>
      <c r="J80" s="67">
        <v>1935.59</v>
      </c>
      <c r="K80" s="67">
        <v>1467.6</v>
      </c>
      <c r="L80" s="68">
        <v>56</v>
      </c>
      <c r="M80" s="56" t="s">
        <v>17059</v>
      </c>
      <c r="N80" s="56" t="s">
        <v>17075</v>
      </c>
      <c r="O80" s="59" t="s">
        <v>17112</v>
      </c>
      <c r="P80" s="64">
        <v>13772575.570000002</v>
      </c>
      <c r="Q80" s="64"/>
      <c r="R80" s="64">
        <v>0</v>
      </c>
      <c r="S80" s="64">
        <v>0</v>
      </c>
      <c r="T80" s="64">
        <f t="shared" si="6"/>
        <v>13772575.570000002</v>
      </c>
      <c r="U80" s="57">
        <f t="shared" si="7"/>
        <v>5882.9505659732613</v>
      </c>
      <c r="V80" s="64">
        <v>7543.8602503096845</v>
      </c>
    </row>
    <row r="81" spans="1:22" ht="35.25" x14ac:dyDescent="0.5">
      <c r="A81">
        <v>1</v>
      </c>
      <c r="B81" s="56">
        <f>SUBTOTAL(9,$A$16:A81)</f>
        <v>66</v>
      </c>
      <c r="C81" s="66" t="s">
        <v>990</v>
      </c>
      <c r="D81" s="56" t="s">
        <v>790</v>
      </c>
      <c r="E81" s="56"/>
      <c r="F81" s="56" t="s">
        <v>17202</v>
      </c>
      <c r="G81" s="56">
        <v>5</v>
      </c>
      <c r="H81" s="56" t="s">
        <v>17062</v>
      </c>
      <c r="I81" s="67">
        <v>3436</v>
      </c>
      <c r="J81" s="67">
        <v>3129.7</v>
      </c>
      <c r="K81" s="67">
        <v>2775.3</v>
      </c>
      <c r="L81" s="68">
        <v>145</v>
      </c>
      <c r="M81" s="56" t="s">
        <v>17059</v>
      </c>
      <c r="N81" s="56" t="s">
        <v>17075</v>
      </c>
      <c r="O81" s="59" t="s">
        <v>17081</v>
      </c>
      <c r="P81" s="64">
        <v>22871734</v>
      </c>
      <c r="Q81" s="64"/>
      <c r="R81" s="64">
        <v>0</v>
      </c>
      <c r="S81" s="64">
        <v>0</v>
      </c>
      <c r="T81" s="64">
        <f t="shared" si="6"/>
        <v>22871734</v>
      </c>
      <c r="U81" s="57">
        <f t="shared" si="7"/>
        <v>6656.5</v>
      </c>
      <c r="V81" s="64">
        <v>7663.67</v>
      </c>
    </row>
    <row r="82" spans="1:22" ht="35.25" x14ac:dyDescent="0.5">
      <c r="A82">
        <v>1</v>
      </c>
      <c r="B82" s="56">
        <f>SUBTOTAL(9,$A$16:A82)</f>
        <v>67</v>
      </c>
      <c r="C82" s="66" t="s">
        <v>1150</v>
      </c>
      <c r="D82" s="56" t="s">
        <v>639</v>
      </c>
      <c r="E82" s="56"/>
      <c r="F82" s="56" t="s">
        <v>17202</v>
      </c>
      <c r="G82" s="56" t="s">
        <v>17069</v>
      </c>
      <c r="H82" s="56" t="s">
        <v>17066</v>
      </c>
      <c r="I82" s="67">
        <v>2747.2</v>
      </c>
      <c r="J82" s="67">
        <v>2475.6</v>
      </c>
      <c r="K82" s="67">
        <v>2231</v>
      </c>
      <c r="L82" s="68">
        <v>146</v>
      </c>
      <c r="M82" s="56" t="s">
        <v>17059</v>
      </c>
      <c r="N82" s="56" t="s">
        <v>17075</v>
      </c>
      <c r="O82" s="59" t="s">
        <v>17089</v>
      </c>
      <c r="P82" s="64">
        <v>7587281.46</v>
      </c>
      <c r="Q82" s="64"/>
      <c r="R82" s="64">
        <v>0</v>
      </c>
      <c r="S82" s="64">
        <v>0</v>
      </c>
      <c r="T82" s="64">
        <f t="shared" si="6"/>
        <v>7587281.46</v>
      </c>
      <c r="U82" s="57">
        <f t="shared" si="7"/>
        <v>2761.8234784507863</v>
      </c>
      <c r="V82" s="64">
        <v>3545.9027926616191</v>
      </c>
    </row>
    <row r="83" spans="1:22" ht="35.25" x14ac:dyDescent="0.5">
      <c r="A83">
        <v>1</v>
      </c>
      <c r="B83" s="56">
        <f>SUBTOTAL(9,$A$16:A83)</f>
        <v>68</v>
      </c>
      <c r="C83" s="66" t="s">
        <v>1186</v>
      </c>
      <c r="D83" s="56">
        <v>1959</v>
      </c>
      <c r="E83" s="56"/>
      <c r="F83" s="56" t="s">
        <v>17202</v>
      </c>
      <c r="G83" s="56">
        <v>3</v>
      </c>
      <c r="H83" s="56">
        <v>1</v>
      </c>
      <c r="I83" s="67">
        <v>2200.3000000000002</v>
      </c>
      <c r="J83" s="67">
        <v>839</v>
      </c>
      <c r="K83" s="67">
        <v>718.6</v>
      </c>
      <c r="L83" s="68">
        <v>135</v>
      </c>
      <c r="M83" s="56" t="s">
        <v>17059</v>
      </c>
      <c r="N83" s="56" t="s">
        <v>17075</v>
      </c>
      <c r="O83" s="59" t="s">
        <v>17076</v>
      </c>
      <c r="P83" s="64">
        <v>7306290.3900000006</v>
      </c>
      <c r="Q83" s="64"/>
      <c r="R83" s="64">
        <v>0</v>
      </c>
      <c r="S83" s="64">
        <v>0</v>
      </c>
      <c r="T83" s="64">
        <f t="shared" si="6"/>
        <v>7306290.3900000006</v>
      </c>
      <c r="U83" s="57">
        <f t="shared" si="7"/>
        <v>3320.5882788710628</v>
      </c>
      <c r="V83" s="64">
        <v>4243.224287597146</v>
      </c>
    </row>
    <row r="84" spans="1:22" ht="35.25" x14ac:dyDescent="0.5">
      <c r="A84">
        <v>1</v>
      </c>
      <c r="B84" s="56">
        <f>SUBTOTAL(9,$A$16:A84)</f>
        <v>69</v>
      </c>
      <c r="C84" s="66" t="s">
        <v>5894</v>
      </c>
      <c r="D84" s="56">
        <v>1952</v>
      </c>
      <c r="E84" s="56"/>
      <c r="F84" s="56" t="s">
        <v>17202</v>
      </c>
      <c r="G84" s="56">
        <v>2</v>
      </c>
      <c r="H84" s="56">
        <v>2</v>
      </c>
      <c r="I84" s="67">
        <v>1055.3</v>
      </c>
      <c r="J84" s="67">
        <v>979.6</v>
      </c>
      <c r="K84" s="67">
        <v>979.6</v>
      </c>
      <c r="L84" s="68">
        <v>36</v>
      </c>
      <c r="M84" s="56" t="s">
        <v>17059</v>
      </c>
      <c r="N84" s="56" t="s">
        <v>17075</v>
      </c>
      <c r="O84" s="59" t="s">
        <v>17380</v>
      </c>
      <c r="P84" s="64">
        <v>100275.9</v>
      </c>
      <c r="Q84" s="64"/>
      <c r="R84" s="64">
        <v>0</v>
      </c>
      <c r="S84" s="64">
        <v>0</v>
      </c>
      <c r="T84" s="64">
        <f t="shared" si="6"/>
        <v>100275.9</v>
      </c>
      <c r="U84" s="57">
        <f t="shared" si="7"/>
        <v>95.021226191604285</v>
      </c>
      <c r="V84" s="64">
        <f>U84</f>
        <v>95.021226191604285</v>
      </c>
    </row>
    <row r="85" spans="1:22" ht="35.25" x14ac:dyDescent="0.5">
      <c r="A85">
        <v>1</v>
      </c>
      <c r="B85" s="56">
        <f>SUBTOTAL(9,$A$16:A85)</f>
        <v>70</v>
      </c>
      <c r="C85" s="66" t="s">
        <v>127</v>
      </c>
      <c r="D85" s="56">
        <v>1959</v>
      </c>
      <c r="E85" s="56"/>
      <c r="F85" s="56" t="s">
        <v>17202</v>
      </c>
      <c r="G85" s="56">
        <v>3</v>
      </c>
      <c r="H85" s="56">
        <v>3</v>
      </c>
      <c r="I85" s="67">
        <v>1707.7</v>
      </c>
      <c r="J85" s="67">
        <v>1158.7</v>
      </c>
      <c r="K85" s="67">
        <v>1158.7</v>
      </c>
      <c r="L85" s="68">
        <v>47</v>
      </c>
      <c r="M85" s="56" t="s">
        <v>17059</v>
      </c>
      <c r="N85" s="56" t="s">
        <v>17075</v>
      </c>
      <c r="O85" s="59" t="s">
        <v>17378</v>
      </c>
      <c r="P85" s="64">
        <v>7314877.6599999992</v>
      </c>
      <c r="Q85" s="64">
        <v>0</v>
      </c>
      <c r="R85" s="64">
        <v>0</v>
      </c>
      <c r="S85" s="64">
        <v>0</v>
      </c>
      <c r="T85" s="64">
        <f t="shared" si="6"/>
        <v>7314877.6599999992</v>
      </c>
      <c r="U85" s="57">
        <f t="shared" si="7"/>
        <v>4283.4676231188141</v>
      </c>
      <c r="V85" s="64">
        <v>5654.9459314867945</v>
      </c>
    </row>
    <row r="86" spans="1:22" ht="35.25" x14ac:dyDescent="0.5">
      <c r="A86">
        <v>1</v>
      </c>
      <c r="B86" s="56">
        <f>SUBTOTAL(9,$A$16:A86)</f>
        <v>71</v>
      </c>
      <c r="C86" s="66" t="s">
        <v>7031</v>
      </c>
      <c r="D86" s="56">
        <v>1965</v>
      </c>
      <c r="E86" s="56"/>
      <c r="F86" s="56" t="s">
        <v>17202</v>
      </c>
      <c r="G86" s="56">
        <v>5</v>
      </c>
      <c r="H86" s="56">
        <v>4</v>
      </c>
      <c r="I86" s="67">
        <v>2574.6</v>
      </c>
      <c r="J86" s="67">
        <v>2550.48</v>
      </c>
      <c r="K86" s="67">
        <v>2550.48</v>
      </c>
      <c r="L86" s="68">
        <v>123</v>
      </c>
      <c r="M86" s="56" t="s">
        <v>17059</v>
      </c>
      <c r="N86" s="56" t="s">
        <v>17075</v>
      </c>
      <c r="O86" s="59" t="s">
        <v>17379</v>
      </c>
      <c r="P86" s="64">
        <v>9079948.2599999998</v>
      </c>
      <c r="Q86" s="64">
        <v>0</v>
      </c>
      <c r="R86" s="64">
        <v>0</v>
      </c>
      <c r="S86" s="64">
        <v>0</v>
      </c>
      <c r="T86" s="64">
        <f t="shared" si="6"/>
        <v>9079948.2599999998</v>
      </c>
      <c r="U86" s="57">
        <f t="shared" si="7"/>
        <v>3526.7413423444418</v>
      </c>
      <c r="V86" s="64">
        <v>5128.6098907791502</v>
      </c>
    </row>
    <row r="87" spans="1:22" ht="35.25" x14ac:dyDescent="0.5">
      <c r="A87">
        <v>1</v>
      </c>
      <c r="B87" s="56">
        <f>SUBTOTAL(9,$A$16:A87)</f>
        <v>72</v>
      </c>
      <c r="C87" s="66" t="s">
        <v>4688</v>
      </c>
      <c r="D87" s="56">
        <v>1984</v>
      </c>
      <c r="E87" s="56"/>
      <c r="F87" s="56" t="s">
        <v>17202</v>
      </c>
      <c r="G87" s="56">
        <v>12</v>
      </c>
      <c r="H87" s="56" t="s">
        <v>17005</v>
      </c>
      <c r="I87" s="67">
        <v>6206.9</v>
      </c>
      <c r="J87" s="67">
        <v>5104.59</v>
      </c>
      <c r="K87" s="67">
        <v>5104.59</v>
      </c>
      <c r="L87" s="68">
        <v>242</v>
      </c>
      <c r="M87" s="56" t="s">
        <v>17059</v>
      </c>
      <c r="N87" s="56" t="s">
        <v>17075</v>
      </c>
      <c r="O87" s="59" t="s">
        <v>17342</v>
      </c>
      <c r="P87" s="64">
        <v>5945657.7400000002</v>
      </c>
      <c r="Q87" s="64">
        <v>0</v>
      </c>
      <c r="R87" s="64">
        <v>0</v>
      </c>
      <c r="S87" s="64">
        <v>0</v>
      </c>
      <c r="T87" s="64">
        <f t="shared" si="6"/>
        <v>5945657.7400000002</v>
      </c>
      <c r="U87" s="57">
        <f t="shared" si="7"/>
        <v>957.91099260500425</v>
      </c>
      <c r="V87" s="64">
        <v>1049.435950313361</v>
      </c>
    </row>
    <row r="88" spans="1:22" ht="35.25" x14ac:dyDescent="0.5">
      <c r="A88">
        <v>1</v>
      </c>
      <c r="B88" s="56">
        <f>SUBTOTAL(9,$A$16:A88)</f>
        <v>73</v>
      </c>
      <c r="C88" s="66" t="s">
        <v>5015</v>
      </c>
      <c r="D88" s="56">
        <v>1970</v>
      </c>
      <c r="E88" s="56"/>
      <c r="F88" s="56" t="s">
        <v>17202</v>
      </c>
      <c r="G88" s="56">
        <v>5</v>
      </c>
      <c r="H88" s="56" t="s">
        <v>17007</v>
      </c>
      <c r="I88" s="67">
        <v>2303.6999999999998</v>
      </c>
      <c r="J88" s="67">
        <v>1759</v>
      </c>
      <c r="K88" s="67">
        <v>1399.2</v>
      </c>
      <c r="L88" s="68">
        <v>77</v>
      </c>
      <c r="M88" s="56" t="s">
        <v>17059</v>
      </c>
      <c r="N88" s="56" t="s">
        <v>17075</v>
      </c>
      <c r="O88" s="59" t="s">
        <v>17076</v>
      </c>
      <c r="P88" s="64">
        <v>4726846.16</v>
      </c>
      <c r="Q88" s="64">
        <v>0</v>
      </c>
      <c r="R88" s="64">
        <v>0</v>
      </c>
      <c r="S88" s="64">
        <v>0</v>
      </c>
      <c r="T88" s="64">
        <f t="shared" si="6"/>
        <v>4726846.16</v>
      </c>
      <c r="U88" s="57">
        <f t="shared" si="7"/>
        <v>2051.8497026522555</v>
      </c>
      <c r="V88" s="64">
        <v>2978.3147458436429</v>
      </c>
    </row>
    <row r="89" spans="1:22" ht="35.25" x14ac:dyDescent="0.5">
      <c r="A89">
        <v>1</v>
      </c>
      <c r="B89" s="56">
        <f>SUBTOTAL(9,$A$16:A89)</f>
        <v>74</v>
      </c>
      <c r="C89" s="66" t="s">
        <v>5423</v>
      </c>
      <c r="D89" s="56">
        <v>1961</v>
      </c>
      <c r="E89" s="56"/>
      <c r="F89" s="56" t="s">
        <v>17202</v>
      </c>
      <c r="G89" s="56" t="s">
        <v>17062</v>
      </c>
      <c r="H89" s="56" t="s">
        <v>17007</v>
      </c>
      <c r="I89" s="67">
        <v>1478.4</v>
      </c>
      <c r="J89" s="67">
        <v>1363.8</v>
      </c>
      <c r="K89" s="67">
        <v>1044.5999999999999</v>
      </c>
      <c r="L89" s="68">
        <v>50</v>
      </c>
      <c r="M89" s="56" t="s">
        <v>17059</v>
      </c>
      <c r="N89" s="56" t="s">
        <v>17075</v>
      </c>
      <c r="O89" s="59" t="s">
        <v>17320</v>
      </c>
      <c r="P89" s="64">
        <v>5663918.7600000007</v>
      </c>
      <c r="Q89" s="64">
        <v>0</v>
      </c>
      <c r="R89" s="64">
        <v>0</v>
      </c>
      <c r="S89" s="64">
        <v>0</v>
      </c>
      <c r="T89" s="64">
        <v>5663918.7600000007</v>
      </c>
      <c r="U89" s="57">
        <f t="shared" si="7"/>
        <v>3831.1138798701299</v>
      </c>
      <c r="V89" s="64">
        <v>4897.9383658008655</v>
      </c>
    </row>
    <row r="90" spans="1:22" ht="35.25" x14ac:dyDescent="0.5">
      <c r="A90">
        <v>1</v>
      </c>
      <c r="B90" s="56">
        <f>SUBTOTAL(9,$A$16:A90)</f>
        <v>75</v>
      </c>
      <c r="C90" s="66" t="s">
        <v>1313</v>
      </c>
      <c r="D90" s="56" t="s">
        <v>669</v>
      </c>
      <c r="E90" s="56"/>
      <c r="F90" s="56" t="s">
        <v>17335</v>
      </c>
      <c r="G90" s="56" t="s">
        <v>17069</v>
      </c>
      <c r="H90" s="56" t="s">
        <v>17070</v>
      </c>
      <c r="I90" s="67">
        <v>8158.5</v>
      </c>
      <c r="J90" s="67">
        <v>6419.1</v>
      </c>
      <c r="K90" s="67">
        <v>6419.1</v>
      </c>
      <c r="L90" s="68">
        <v>324</v>
      </c>
      <c r="M90" s="56" t="s">
        <v>17059</v>
      </c>
      <c r="N90" s="56" t="s">
        <v>17075</v>
      </c>
      <c r="O90" s="59" t="s">
        <v>17076</v>
      </c>
      <c r="P90" s="64">
        <v>15284735.229999999</v>
      </c>
      <c r="Q90" s="64">
        <v>0</v>
      </c>
      <c r="R90" s="64">
        <v>0</v>
      </c>
      <c r="S90" s="64">
        <v>0</v>
      </c>
      <c r="T90" s="64">
        <f>P90-R90-S90</f>
        <v>15284735.229999999</v>
      </c>
      <c r="U90" s="57">
        <f t="shared" si="7"/>
        <v>1873.4737059508486</v>
      </c>
      <c r="V90" s="64">
        <v>2246.1645057302203</v>
      </c>
    </row>
    <row r="91" spans="1:22" ht="35.25" x14ac:dyDescent="0.5">
      <c r="A91">
        <v>1</v>
      </c>
      <c r="B91" s="56">
        <f>SUBTOTAL(9,$A$16:A91)</f>
        <v>76</v>
      </c>
      <c r="C91" s="66" t="s">
        <v>1374</v>
      </c>
      <c r="D91" s="56">
        <v>1970</v>
      </c>
      <c r="E91" s="56"/>
      <c r="F91" s="56" t="s">
        <v>17202</v>
      </c>
      <c r="G91" s="56">
        <v>2</v>
      </c>
      <c r="H91" s="56">
        <v>2</v>
      </c>
      <c r="I91" s="67">
        <v>788.5</v>
      </c>
      <c r="J91" s="67">
        <v>722.8</v>
      </c>
      <c r="K91" s="67">
        <v>722.8</v>
      </c>
      <c r="L91" s="68">
        <v>42</v>
      </c>
      <c r="M91" s="56" t="s">
        <v>17059</v>
      </c>
      <c r="N91" s="56" t="s">
        <v>17075</v>
      </c>
      <c r="O91" s="59" t="s">
        <v>17393</v>
      </c>
      <c r="P91" s="64">
        <v>100007.35</v>
      </c>
      <c r="Q91" s="64"/>
      <c r="R91" s="64">
        <v>0</v>
      </c>
      <c r="S91" s="64">
        <v>0</v>
      </c>
      <c r="T91" s="64">
        <f>P91-R91-S91</f>
        <v>100007.35</v>
      </c>
      <c r="U91" s="57">
        <f t="shared" si="7"/>
        <v>126.83240329740013</v>
      </c>
      <c r="V91" s="64">
        <f>U91</f>
        <v>126.83240329740013</v>
      </c>
    </row>
    <row r="92" spans="1:22" ht="35.25" x14ac:dyDescent="0.5">
      <c r="A92">
        <v>1</v>
      </c>
      <c r="B92" s="56">
        <f>SUBTOTAL(9,$A$16:A92)</f>
        <v>77</v>
      </c>
      <c r="C92" s="66" t="s">
        <v>6862</v>
      </c>
      <c r="D92" s="56">
        <v>1999</v>
      </c>
      <c r="E92" s="56"/>
      <c r="F92" s="56" t="s">
        <v>17064</v>
      </c>
      <c r="G92" s="56">
        <v>10</v>
      </c>
      <c r="H92" s="56">
        <v>3</v>
      </c>
      <c r="I92" s="67">
        <v>7576.1</v>
      </c>
      <c r="J92" s="67">
        <v>6473.7</v>
      </c>
      <c r="K92" s="67" t="s">
        <v>17345</v>
      </c>
      <c r="L92" s="68">
        <v>269</v>
      </c>
      <c r="M92" s="56" t="s">
        <v>17059</v>
      </c>
      <c r="N92" s="56" t="s">
        <v>17075</v>
      </c>
      <c r="O92" s="59" t="s">
        <v>17346</v>
      </c>
      <c r="P92" s="64">
        <v>3574900</v>
      </c>
      <c r="Q92" s="64">
        <v>0</v>
      </c>
      <c r="R92" s="64">
        <v>0</v>
      </c>
      <c r="S92" s="64">
        <v>0</v>
      </c>
      <c r="T92" s="64">
        <f t="shared" ref="T92:T97" si="8">P92-Q92-R92-S92</f>
        <v>3574900</v>
      </c>
      <c r="U92" s="57">
        <f t="shared" si="7"/>
        <v>471.86547168068</v>
      </c>
      <c r="V92" s="64">
        <v>5674.57</v>
      </c>
    </row>
    <row r="93" spans="1:22" ht="35.25" x14ac:dyDescent="0.5">
      <c r="A93">
        <v>1</v>
      </c>
      <c r="B93" s="56">
        <f>SUBTOTAL(9,$A$16:A93)</f>
        <v>78</v>
      </c>
      <c r="C93" s="66" t="s">
        <v>7030</v>
      </c>
      <c r="D93" s="56">
        <v>1979</v>
      </c>
      <c r="E93" s="56"/>
      <c r="F93" s="56" t="s">
        <v>17064</v>
      </c>
      <c r="G93" s="56">
        <v>5</v>
      </c>
      <c r="H93" s="56">
        <v>4</v>
      </c>
      <c r="I93" s="67">
        <v>2154.4</v>
      </c>
      <c r="J93" s="67">
        <v>1955.6</v>
      </c>
      <c r="K93" s="67">
        <v>1955.6</v>
      </c>
      <c r="L93" s="68">
        <v>122</v>
      </c>
      <c r="M93" s="56" t="s">
        <v>17059</v>
      </c>
      <c r="N93" s="56" t="s">
        <v>17075</v>
      </c>
      <c r="O93" s="59" t="s">
        <v>17347</v>
      </c>
      <c r="P93" s="64">
        <v>3220415.93</v>
      </c>
      <c r="Q93" s="64">
        <v>0</v>
      </c>
      <c r="R93" s="64">
        <v>0</v>
      </c>
      <c r="S93" s="64">
        <v>0</v>
      </c>
      <c r="T93" s="64">
        <f t="shared" si="8"/>
        <v>3220415.93</v>
      </c>
      <c r="U93" s="57">
        <f t="shared" si="7"/>
        <v>1494.8087309691794</v>
      </c>
      <c r="V93" s="64">
        <v>1838.2641812105458</v>
      </c>
    </row>
    <row r="94" spans="1:22" ht="35.25" x14ac:dyDescent="0.5">
      <c r="A94">
        <v>1</v>
      </c>
      <c r="B94" s="56">
        <f>SUBTOTAL(9,$A$16:A94)</f>
        <v>79</v>
      </c>
      <c r="C94" s="66" t="s">
        <v>7082</v>
      </c>
      <c r="D94" s="56" t="s">
        <v>926</v>
      </c>
      <c r="E94" s="56"/>
      <c r="F94" s="56" t="s">
        <v>17202</v>
      </c>
      <c r="G94" s="56" t="s">
        <v>17069</v>
      </c>
      <c r="H94" s="56">
        <v>1</v>
      </c>
      <c r="I94" s="67">
        <v>1129.8</v>
      </c>
      <c r="J94" s="67">
        <v>1033.3</v>
      </c>
      <c r="K94" s="67">
        <v>841.7</v>
      </c>
      <c r="L94" s="68">
        <v>42</v>
      </c>
      <c r="M94" s="56" t="s">
        <v>17059</v>
      </c>
      <c r="N94" s="56" t="s">
        <v>17075</v>
      </c>
      <c r="O94" s="59" t="s">
        <v>17339</v>
      </c>
      <c r="P94" s="64">
        <v>2038219.55</v>
      </c>
      <c r="Q94" s="64">
        <v>0</v>
      </c>
      <c r="R94" s="64">
        <v>0</v>
      </c>
      <c r="S94" s="64">
        <v>0</v>
      </c>
      <c r="T94" s="64">
        <f t="shared" si="8"/>
        <v>2038219.55</v>
      </c>
      <c r="U94" s="57">
        <f t="shared" si="7"/>
        <v>1804.0534165339</v>
      </c>
      <c r="V94" s="64">
        <v>2258.1132943883872</v>
      </c>
    </row>
    <row r="95" spans="1:22" ht="35.25" x14ac:dyDescent="0.5">
      <c r="A95">
        <v>1</v>
      </c>
      <c r="B95" s="56">
        <f>SUBTOTAL(9,$A$16:A95)</f>
        <v>80</v>
      </c>
      <c r="C95" s="66" t="s">
        <v>7162</v>
      </c>
      <c r="D95" s="56">
        <v>1981</v>
      </c>
      <c r="E95" s="56"/>
      <c r="F95" s="56" t="s">
        <v>17202</v>
      </c>
      <c r="G95" s="56">
        <v>6</v>
      </c>
      <c r="H95" s="56">
        <v>1</v>
      </c>
      <c r="I95" s="67">
        <v>992.7</v>
      </c>
      <c r="J95" s="67">
        <v>982.4</v>
      </c>
      <c r="K95" s="67">
        <v>982.4</v>
      </c>
      <c r="L95" s="68">
        <v>40</v>
      </c>
      <c r="M95" s="56" t="s">
        <v>17059</v>
      </c>
      <c r="N95" s="56" t="s">
        <v>17075</v>
      </c>
      <c r="O95" s="59" t="s">
        <v>17428</v>
      </c>
      <c r="P95" s="64">
        <v>250000</v>
      </c>
      <c r="Q95" s="64"/>
      <c r="R95" s="64">
        <v>0</v>
      </c>
      <c r="S95" s="64">
        <v>0</v>
      </c>
      <c r="T95" s="64">
        <f t="shared" si="8"/>
        <v>250000</v>
      </c>
      <c r="U95" s="57">
        <f t="shared" si="7"/>
        <v>251.83842046942681</v>
      </c>
      <c r="V95" s="64">
        <f>U95</f>
        <v>251.83842046942681</v>
      </c>
    </row>
    <row r="96" spans="1:22" ht="35.25" x14ac:dyDescent="0.5">
      <c r="A96">
        <v>1</v>
      </c>
      <c r="B96" s="56">
        <f>SUBTOTAL(9,$A$16:A96)</f>
        <v>81</v>
      </c>
      <c r="C96" s="66" t="s">
        <v>6916</v>
      </c>
      <c r="D96" s="56">
        <v>1968</v>
      </c>
      <c r="E96" s="56"/>
      <c r="F96" s="56" t="s">
        <v>17202</v>
      </c>
      <c r="G96" s="56">
        <v>5</v>
      </c>
      <c r="H96" s="56">
        <v>6</v>
      </c>
      <c r="I96" s="67">
        <v>4551.3</v>
      </c>
      <c r="J96" s="67">
        <v>4456.07</v>
      </c>
      <c r="K96" s="67">
        <v>4456.07</v>
      </c>
      <c r="L96" s="68">
        <v>265</v>
      </c>
      <c r="M96" s="56" t="s">
        <v>17059</v>
      </c>
      <c r="N96" s="56" t="s">
        <v>17075</v>
      </c>
      <c r="O96" s="59" t="s">
        <v>17423</v>
      </c>
      <c r="P96" s="64">
        <v>250000</v>
      </c>
      <c r="Q96" s="64"/>
      <c r="R96" s="64">
        <v>0</v>
      </c>
      <c r="S96" s="64">
        <v>0</v>
      </c>
      <c r="T96" s="64">
        <f t="shared" si="8"/>
        <v>250000</v>
      </c>
      <c r="U96" s="57">
        <f t="shared" si="7"/>
        <v>54.929360841957241</v>
      </c>
      <c r="V96" s="64">
        <f>U96</f>
        <v>54.929360841957241</v>
      </c>
    </row>
    <row r="97" spans="1:22" ht="35.25" x14ac:dyDescent="0.5">
      <c r="A97">
        <v>1</v>
      </c>
      <c r="B97" s="56">
        <f>SUBTOTAL(9,$A$16:A97)</f>
        <v>82</v>
      </c>
      <c r="C97" s="66" t="s">
        <v>133</v>
      </c>
      <c r="D97" s="56">
        <v>1972</v>
      </c>
      <c r="E97" s="56"/>
      <c r="F97" s="56" t="s">
        <v>17202</v>
      </c>
      <c r="G97" s="56">
        <v>5</v>
      </c>
      <c r="H97" s="56">
        <v>6</v>
      </c>
      <c r="I97" s="67">
        <v>4625.6000000000004</v>
      </c>
      <c r="J97" s="67">
        <v>3577.4</v>
      </c>
      <c r="K97" s="67">
        <v>3577.4</v>
      </c>
      <c r="L97" s="68">
        <v>160</v>
      </c>
      <c r="M97" s="56" t="s">
        <v>17059</v>
      </c>
      <c r="N97" s="56" t="s">
        <v>17075</v>
      </c>
      <c r="O97" s="59" t="s">
        <v>17099</v>
      </c>
      <c r="P97" s="64">
        <v>250000</v>
      </c>
      <c r="Q97" s="64"/>
      <c r="R97" s="64">
        <v>0</v>
      </c>
      <c r="S97" s="64">
        <v>0</v>
      </c>
      <c r="T97" s="64">
        <f t="shared" si="8"/>
        <v>250000</v>
      </c>
      <c r="U97" s="57">
        <f t="shared" si="7"/>
        <v>54.047042545831886</v>
      </c>
      <c r="V97" s="64">
        <f>U97</f>
        <v>54.047042545831886</v>
      </c>
    </row>
    <row r="98" spans="1:22" ht="35.25" x14ac:dyDescent="0.5">
      <c r="B98" s="65" t="s">
        <v>568</v>
      </c>
      <c r="C98" s="65"/>
      <c r="D98" s="56" t="s">
        <v>17037</v>
      </c>
      <c r="E98" s="56" t="s">
        <v>17037</v>
      </c>
      <c r="F98" s="56" t="s">
        <v>17037</v>
      </c>
      <c r="G98" s="56" t="s">
        <v>17037</v>
      </c>
      <c r="H98" s="56" t="s">
        <v>17037</v>
      </c>
      <c r="I98" s="61">
        <f>SUM(I99:I111)</f>
        <v>33408.999999999993</v>
      </c>
      <c r="J98" s="61">
        <f t="shared" ref="J98:L98" si="9">SUM(J99:J111)</f>
        <v>28358.300000000003</v>
      </c>
      <c r="K98" s="61">
        <f t="shared" si="9"/>
        <v>26685</v>
      </c>
      <c r="L98" s="62">
        <f t="shared" si="9"/>
        <v>1560</v>
      </c>
      <c r="M98" s="56" t="s">
        <v>17037</v>
      </c>
      <c r="N98" s="56" t="s">
        <v>17037</v>
      </c>
      <c r="O98" s="59" t="s">
        <v>17037</v>
      </c>
      <c r="P98" s="63">
        <v>100830004.40000001</v>
      </c>
      <c r="Q98" s="63">
        <f t="shared" ref="Q98:T98" si="10">SUM(Q99:Q111)</f>
        <v>0</v>
      </c>
      <c r="R98" s="61">
        <f t="shared" si="10"/>
        <v>0</v>
      </c>
      <c r="S98" s="61">
        <f t="shared" si="10"/>
        <v>0</v>
      </c>
      <c r="T98" s="61">
        <f t="shared" si="10"/>
        <v>100830004.40000001</v>
      </c>
      <c r="U98" s="57">
        <f t="shared" ref="U98:U129" si="11">P98/I98</f>
        <v>3018.0491604058793</v>
      </c>
      <c r="V98" s="64">
        <f>MAX(V99:V111)</f>
        <v>13585.424792569658</v>
      </c>
    </row>
    <row r="99" spans="1:22" ht="35.25" x14ac:dyDescent="0.5">
      <c r="A99">
        <v>1</v>
      </c>
      <c r="B99" s="56">
        <f>SUBTOTAL(9,$A$16:A99)</f>
        <v>83</v>
      </c>
      <c r="C99" s="66" t="s">
        <v>569</v>
      </c>
      <c r="D99" s="56">
        <v>1987</v>
      </c>
      <c r="E99" s="56"/>
      <c r="F99" s="56" t="s">
        <v>17202</v>
      </c>
      <c r="G99" s="56">
        <v>5</v>
      </c>
      <c r="H99" s="56" t="s">
        <v>17061</v>
      </c>
      <c r="I99" s="67">
        <v>6379.1</v>
      </c>
      <c r="J99" s="67">
        <v>5691.1</v>
      </c>
      <c r="K99" s="67">
        <v>5588.8</v>
      </c>
      <c r="L99" s="68">
        <v>278</v>
      </c>
      <c r="M99" s="56" t="s">
        <v>17059</v>
      </c>
      <c r="N99" s="56" t="s">
        <v>17075</v>
      </c>
      <c r="O99" s="59" t="s">
        <v>17139</v>
      </c>
      <c r="P99" s="64">
        <v>14604033.84</v>
      </c>
      <c r="Q99" s="64"/>
      <c r="R99" s="64">
        <v>0</v>
      </c>
      <c r="S99" s="64">
        <v>0</v>
      </c>
      <c r="T99" s="64">
        <f t="shared" si="6"/>
        <v>14604033.84</v>
      </c>
      <c r="U99" s="57">
        <f t="shared" si="11"/>
        <v>2289.3564672132429</v>
      </c>
      <c r="V99" s="64">
        <v>2760.3927325171262</v>
      </c>
    </row>
    <row r="100" spans="1:22" ht="35.25" x14ac:dyDescent="0.5">
      <c r="A100">
        <v>1</v>
      </c>
      <c r="B100" s="56">
        <f>SUBTOTAL(9,$A$16:A100)</f>
        <v>84</v>
      </c>
      <c r="C100" s="66" t="s">
        <v>570</v>
      </c>
      <c r="D100" s="56">
        <v>1969</v>
      </c>
      <c r="E100" s="56"/>
      <c r="F100" s="56" t="s">
        <v>17202</v>
      </c>
      <c r="G100" s="56">
        <v>5</v>
      </c>
      <c r="H100" s="56" t="s">
        <v>17062</v>
      </c>
      <c r="I100" s="67">
        <v>4014.8</v>
      </c>
      <c r="J100" s="67">
        <v>2541.6</v>
      </c>
      <c r="K100" s="67">
        <v>2421.6999999999998</v>
      </c>
      <c r="L100" s="68">
        <v>110</v>
      </c>
      <c r="M100" s="56" t="s">
        <v>17059</v>
      </c>
      <c r="N100" s="56" t="s">
        <v>17075</v>
      </c>
      <c r="O100" s="59" t="s">
        <v>17139</v>
      </c>
      <c r="P100" s="64">
        <v>11048027.58</v>
      </c>
      <c r="Q100" s="64"/>
      <c r="R100" s="64">
        <v>0</v>
      </c>
      <c r="S100" s="64">
        <v>0</v>
      </c>
      <c r="T100" s="64">
        <f t="shared" si="6"/>
        <v>11048027.58</v>
      </c>
      <c r="U100" s="57">
        <f t="shared" si="11"/>
        <v>2751.8251419746935</v>
      </c>
      <c r="V100" s="64">
        <v>3458.4863405400015</v>
      </c>
    </row>
    <row r="101" spans="1:22" ht="70.5" x14ac:dyDescent="0.5">
      <c r="A101">
        <v>1</v>
      </c>
      <c r="B101" s="56">
        <f>SUBTOTAL(9,$A$16:A101)</f>
        <v>85</v>
      </c>
      <c r="C101" s="66" t="s">
        <v>580</v>
      </c>
      <c r="D101" s="56">
        <v>1970</v>
      </c>
      <c r="E101" s="56"/>
      <c r="F101" s="56" t="s">
        <v>17202</v>
      </c>
      <c r="G101" s="56">
        <v>5</v>
      </c>
      <c r="H101" s="56" t="s">
        <v>17065</v>
      </c>
      <c r="I101" s="67">
        <v>3766.8</v>
      </c>
      <c r="J101" s="67">
        <v>2685.1</v>
      </c>
      <c r="K101" s="67">
        <v>2330.5</v>
      </c>
      <c r="L101" s="68">
        <v>250</v>
      </c>
      <c r="M101" s="56" t="s">
        <v>17059</v>
      </c>
      <c r="N101" s="56" t="s">
        <v>17075</v>
      </c>
      <c r="O101" s="59" t="s">
        <v>17140</v>
      </c>
      <c r="P101" s="64">
        <v>11563886.99</v>
      </c>
      <c r="Q101" s="64"/>
      <c r="R101" s="64">
        <v>0</v>
      </c>
      <c r="S101" s="64">
        <v>0</v>
      </c>
      <c r="T101" s="64">
        <f t="shared" si="6"/>
        <v>11563886.99</v>
      </c>
      <c r="U101" s="57">
        <f t="shared" si="11"/>
        <v>3069.9498221301901</v>
      </c>
      <c r="V101" s="64">
        <v>3743.8291812679195</v>
      </c>
    </row>
    <row r="102" spans="1:22" ht="70.5" x14ac:dyDescent="0.5">
      <c r="A102">
        <v>1</v>
      </c>
      <c r="B102" s="56">
        <f>SUBTOTAL(9,$A$16:A102)</f>
        <v>86</v>
      </c>
      <c r="C102" s="66" t="s">
        <v>571</v>
      </c>
      <c r="D102" s="56">
        <v>1973</v>
      </c>
      <c r="E102" s="56"/>
      <c r="F102" s="56" t="s">
        <v>17202</v>
      </c>
      <c r="G102" s="56">
        <v>5</v>
      </c>
      <c r="H102" s="56" t="s">
        <v>17065</v>
      </c>
      <c r="I102" s="67">
        <v>5161.8999999999996</v>
      </c>
      <c r="J102" s="67">
        <v>4665.3999999999996</v>
      </c>
      <c r="K102" s="67">
        <v>4402.5999999999995</v>
      </c>
      <c r="L102" s="68">
        <v>255</v>
      </c>
      <c r="M102" s="56" t="s">
        <v>17059</v>
      </c>
      <c r="N102" s="56" t="s">
        <v>17075</v>
      </c>
      <c r="O102" s="59" t="s">
        <v>17140</v>
      </c>
      <c r="P102" s="64">
        <v>10312788.01</v>
      </c>
      <c r="Q102" s="64"/>
      <c r="R102" s="64">
        <v>0</v>
      </c>
      <c r="S102" s="64">
        <v>0</v>
      </c>
      <c r="T102" s="64">
        <f t="shared" si="6"/>
        <v>10312788.01</v>
      </c>
      <c r="U102" s="57">
        <f t="shared" si="11"/>
        <v>1997.8666789360507</v>
      </c>
      <c r="V102" s="64">
        <v>2424.9297196768634</v>
      </c>
    </row>
    <row r="103" spans="1:22" ht="35.25" x14ac:dyDescent="0.5">
      <c r="A103">
        <v>1</v>
      </c>
      <c r="B103" s="56">
        <f>SUBTOTAL(9,$A$16:A103)</f>
        <v>87</v>
      </c>
      <c r="C103" s="66" t="s">
        <v>582</v>
      </c>
      <c r="D103" s="56">
        <v>1969</v>
      </c>
      <c r="E103" s="56"/>
      <c r="F103" s="56" t="s">
        <v>17202</v>
      </c>
      <c r="G103" s="56">
        <v>2</v>
      </c>
      <c r="H103" s="56" t="s">
        <v>17066</v>
      </c>
      <c r="I103" s="67">
        <v>911.3</v>
      </c>
      <c r="J103" s="67">
        <v>824</v>
      </c>
      <c r="K103" s="67">
        <v>824</v>
      </c>
      <c r="L103" s="68">
        <v>32</v>
      </c>
      <c r="M103" s="56" t="s">
        <v>17059</v>
      </c>
      <c r="N103" s="56" t="s">
        <v>17097</v>
      </c>
      <c r="O103" s="59" t="s">
        <v>17063</v>
      </c>
      <c r="P103" s="64">
        <v>7928806.7800000003</v>
      </c>
      <c r="Q103" s="64"/>
      <c r="R103" s="64">
        <v>0</v>
      </c>
      <c r="S103" s="64">
        <v>0</v>
      </c>
      <c r="T103" s="64">
        <f t="shared" si="6"/>
        <v>7928806.7800000003</v>
      </c>
      <c r="U103" s="57">
        <f t="shared" si="11"/>
        <v>8700.5451333260189</v>
      </c>
      <c r="V103" s="64">
        <v>10340.410753868102</v>
      </c>
    </row>
    <row r="104" spans="1:22" ht="70.5" x14ac:dyDescent="0.5">
      <c r="A104">
        <v>1</v>
      </c>
      <c r="B104" s="56">
        <f>SUBTOTAL(9,$A$16:A104)</f>
        <v>88</v>
      </c>
      <c r="C104" s="66" t="s">
        <v>574</v>
      </c>
      <c r="D104" s="56">
        <v>1986</v>
      </c>
      <c r="E104" s="56"/>
      <c r="F104" s="56" t="s">
        <v>17064</v>
      </c>
      <c r="G104" s="56">
        <v>5</v>
      </c>
      <c r="H104" s="56" t="s">
        <v>17066</v>
      </c>
      <c r="I104" s="67">
        <v>2422.1</v>
      </c>
      <c r="J104" s="67">
        <v>2358.1999999999998</v>
      </c>
      <c r="K104" s="67">
        <v>2304.8999999999996</v>
      </c>
      <c r="L104" s="68">
        <v>117</v>
      </c>
      <c r="M104" s="56" t="s">
        <v>17059</v>
      </c>
      <c r="N104" s="56" t="s">
        <v>17075</v>
      </c>
      <c r="O104" s="59" t="s">
        <v>17140</v>
      </c>
      <c r="P104" s="64">
        <v>6779801.1600000001</v>
      </c>
      <c r="Q104" s="64"/>
      <c r="R104" s="64">
        <v>0</v>
      </c>
      <c r="S104" s="64">
        <v>0</v>
      </c>
      <c r="T104" s="64">
        <f t="shared" si="6"/>
        <v>6779801.1600000001</v>
      </c>
      <c r="U104" s="57">
        <f t="shared" si="11"/>
        <v>2799.1417199950456</v>
      </c>
      <c r="V104" s="64">
        <v>3375.0665620742329</v>
      </c>
    </row>
    <row r="105" spans="1:22" ht="70.5" x14ac:dyDescent="0.5">
      <c r="A105">
        <v>1</v>
      </c>
      <c r="B105" s="56">
        <f>SUBTOTAL(9,$A$16:A105)</f>
        <v>89</v>
      </c>
      <c r="C105" s="66" t="s">
        <v>575</v>
      </c>
      <c r="D105" s="56">
        <v>1973</v>
      </c>
      <c r="E105" s="56"/>
      <c r="F105" s="56" t="s">
        <v>17202</v>
      </c>
      <c r="G105" s="56">
        <v>5</v>
      </c>
      <c r="H105" s="56" t="s">
        <v>17062</v>
      </c>
      <c r="I105" s="67">
        <v>4053.8</v>
      </c>
      <c r="J105" s="67">
        <v>3338.7</v>
      </c>
      <c r="K105" s="67">
        <v>3171.6</v>
      </c>
      <c r="L105" s="68">
        <v>177</v>
      </c>
      <c r="M105" s="56" t="s">
        <v>17059</v>
      </c>
      <c r="N105" s="56" t="s">
        <v>17075</v>
      </c>
      <c r="O105" s="59" t="s">
        <v>17140</v>
      </c>
      <c r="P105" s="64">
        <v>10724208.91</v>
      </c>
      <c r="Q105" s="64"/>
      <c r="R105" s="64">
        <v>0</v>
      </c>
      <c r="S105" s="64">
        <v>0</v>
      </c>
      <c r="T105" s="64">
        <f t="shared" si="6"/>
        <v>10724208.91</v>
      </c>
      <c r="U105" s="57">
        <f t="shared" si="11"/>
        <v>2645.4706472938969</v>
      </c>
      <c r="V105" s="64">
        <v>3243.1068725640139</v>
      </c>
    </row>
    <row r="106" spans="1:22" ht="35.25" x14ac:dyDescent="0.5">
      <c r="A106">
        <v>1</v>
      </c>
      <c r="B106" s="56">
        <f>SUBTOTAL(9,$A$16:A106)</f>
        <v>90</v>
      </c>
      <c r="C106" s="66" t="s">
        <v>9430</v>
      </c>
      <c r="D106" s="56">
        <v>1983</v>
      </c>
      <c r="E106" s="56"/>
      <c r="F106" s="56" t="s">
        <v>17202</v>
      </c>
      <c r="G106" s="56">
        <v>2</v>
      </c>
      <c r="H106" s="56">
        <v>2</v>
      </c>
      <c r="I106" s="67">
        <v>644.29999999999995</v>
      </c>
      <c r="J106" s="67">
        <v>582.4</v>
      </c>
      <c r="K106" s="67">
        <v>582.4</v>
      </c>
      <c r="L106" s="68">
        <v>42</v>
      </c>
      <c r="M106" s="56" t="s">
        <v>17059</v>
      </c>
      <c r="N106" s="56" t="s">
        <v>17097</v>
      </c>
      <c r="O106" s="59" t="s">
        <v>17063</v>
      </c>
      <c r="P106" s="64">
        <v>5286242.1500000004</v>
      </c>
      <c r="Q106" s="64"/>
      <c r="R106" s="64">
        <v>0</v>
      </c>
      <c r="S106" s="64">
        <v>0</v>
      </c>
      <c r="T106" s="64">
        <f t="shared" si="6"/>
        <v>5286242.1500000004</v>
      </c>
      <c r="U106" s="57">
        <f t="shared" si="11"/>
        <v>8204.628511562938</v>
      </c>
      <c r="V106" s="64">
        <v>10369.958630451654</v>
      </c>
    </row>
    <row r="107" spans="1:22" ht="35.25" x14ac:dyDescent="0.5">
      <c r="A107">
        <v>1</v>
      </c>
      <c r="B107" s="56">
        <f>SUBTOTAL(9,$A$16:A107)</f>
        <v>91</v>
      </c>
      <c r="C107" s="66" t="s">
        <v>9876</v>
      </c>
      <c r="D107" s="56">
        <v>1955</v>
      </c>
      <c r="E107" s="56"/>
      <c r="F107" s="56" t="s">
        <v>17202</v>
      </c>
      <c r="G107" s="56">
        <v>2</v>
      </c>
      <c r="H107" s="56" t="s">
        <v>17005</v>
      </c>
      <c r="I107" s="67">
        <v>388.3</v>
      </c>
      <c r="J107" s="67">
        <v>388.3</v>
      </c>
      <c r="K107" s="67">
        <v>388.3</v>
      </c>
      <c r="L107" s="68">
        <v>24</v>
      </c>
      <c r="M107" s="56" t="s">
        <v>17059</v>
      </c>
      <c r="N107" s="56" t="s">
        <v>17097</v>
      </c>
      <c r="O107" s="59" t="s">
        <v>17063</v>
      </c>
      <c r="P107" s="64">
        <v>1588305.5699999998</v>
      </c>
      <c r="Q107" s="64"/>
      <c r="R107" s="64">
        <v>0</v>
      </c>
      <c r="S107" s="64">
        <v>0</v>
      </c>
      <c r="T107" s="64">
        <f t="shared" si="6"/>
        <v>1588305.5699999998</v>
      </c>
      <c r="U107" s="57">
        <f t="shared" si="11"/>
        <v>4090.4083698171512</v>
      </c>
      <c r="V107" s="64">
        <v>9614.9960932268859</v>
      </c>
    </row>
    <row r="108" spans="1:22" ht="35.25" x14ac:dyDescent="0.5">
      <c r="A108">
        <v>1</v>
      </c>
      <c r="B108" s="56">
        <f>SUBTOTAL(9,$A$16:A108)</f>
        <v>92</v>
      </c>
      <c r="C108" s="66" t="s">
        <v>1720</v>
      </c>
      <c r="D108" s="56">
        <v>1966</v>
      </c>
      <c r="E108" s="56"/>
      <c r="F108" s="56" t="s">
        <v>17202</v>
      </c>
      <c r="G108" s="56">
        <v>5</v>
      </c>
      <c r="H108" s="56" t="s">
        <v>17066</v>
      </c>
      <c r="I108" s="67">
        <v>2708.5</v>
      </c>
      <c r="J108" s="67">
        <v>2523.1</v>
      </c>
      <c r="K108" s="67">
        <v>2195.4</v>
      </c>
      <c r="L108" s="68">
        <v>137</v>
      </c>
      <c r="M108" s="56" t="s">
        <v>17059</v>
      </c>
      <c r="N108" s="56" t="s">
        <v>17097</v>
      </c>
      <c r="O108" s="59" t="s">
        <v>17063</v>
      </c>
      <c r="P108" s="64">
        <v>7004824.3799999999</v>
      </c>
      <c r="Q108" s="64"/>
      <c r="R108" s="64">
        <v>0</v>
      </c>
      <c r="S108" s="64">
        <v>0</v>
      </c>
      <c r="T108" s="64">
        <f t="shared" si="6"/>
        <v>7004824.3799999999</v>
      </c>
      <c r="U108" s="57">
        <f t="shared" si="11"/>
        <v>2586.2375410743953</v>
      </c>
      <c r="V108" s="64">
        <v>3463.0944655713492</v>
      </c>
    </row>
    <row r="109" spans="1:22" ht="35.25" x14ac:dyDescent="0.5">
      <c r="A109">
        <v>1</v>
      </c>
      <c r="B109" s="56">
        <f>SUBTOTAL(9,$A$16:A109)</f>
        <v>93</v>
      </c>
      <c r="C109" s="66" t="s">
        <v>1685</v>
      </c>
      <c r="D109" s="56">
        <v>1959</v>
      </c>
      <c r="E109" s="56"/>
      <c r="F109" s="56" t="s">
        <v>17202</v>
      </c>
      <c r="G109" s="56">
        <v>2</v>
      </c>
      <c r="H109" s="56" t="s">
        <v>17007</v>
      </c>
      <c r="I109" s="67">
        <v>611</v>
      </c>
      <c r="J109" s="67">
        <v>564.20000000000005</v>
      </c>
      <c r="K109" s="67">
        <v>492.1</v>
      </c>
      <c r="L109" s="68">
        <v>36</v>
      </c>
      <c r="M109" s="56" t="s">
        <v>17059</v>
      </c>
      <c r="N109" s="56" t="s">
        <v>17075</v>
      </c>
      <c r="O109" s="59" t="s">
        <v>17381</v>
      </c>
      <c r="P109" s="64">
        <v>4480463.1499999994</v>
      </c>
      <c r="Q109" s="64">
        <v>0</v>
      </c>
      <c r="R109" s="64">
        <v>0</v>
      </c>
      <c r="S109" s="64">
        <v>0</v>
      </c>
      <c r="T109" s="64">
        <f>P109-R109-S109</f>
        <v>4480463.1499999994</v>
      </c>
      <c r="U109" s="57">
        <f t="shared" si="11"/>
        <v>7333.0002454991809</v>
      </c>
      <c r="V109" s="64">
        <v>9719.0888379705411</v>
      </c>
    </row>
    <row r="110" spans="1:22" ht="70.5" x14ac:dyDescent="0.5">
      <c r="A110">
        <v>1</v>
      </c>
      <c r="B110" s="56">
        <f>SUBTOTAL(9,$A$16:A110)</f>
        <v>94</v>
      </c>
      <c r="C110" s="66" t="s">
        <v>9355</v>
      </c>
      <c r="D110" s="56">
        <v>1965</v>
      </c>
      <c r="E110" s="56"/>
      <c r="F110" s="56" t="s">
        <v>17202</v>
      </c>
      <c r="G110" s="56">
        <v>4</v>
      </c>
      <c r="H110" s="56" t="s">
        <v>17066</v>
      </c>
      <c r="I110" s="67">
        <v>2024.1</v>
      </c>
      <c r="J110" s="67">
        <v>1904.5</v>
      </c>
      <c r="K110" s="67">
        <v>1691</v>
      </c>
      <c r="L110" s="68">
        <v>86</v>
      </c>
      <c r="M110" s="56" t="s">
        <v>17059</v>
      </c>
      <c r="N110" s="56" t="s">
        <v>17075</v>
      </c>
      <c r="O110" s="59" t="s">
        <v>17382</v>
      </c>
      <c r="P110" s="64">
        <v>6196769.3200000003</v>
      </c>
      <c r="Q110" s="64">
        <v>0</v>
      </c>
      <c r="R110" s="64">
        <v>0</v>
      </c>
      <c r="S110" s="64">
        <v>0</v>
      </c>
      <c r="T110" s="64">
        <f>P110-R110-S110</f>
        <v>6196769.3200000003</v>
      </c>
      <c r="U110" s="57">
        <f t="shared" si="11"/>
        <v>3061.493661380367</v>
      </c>
      <c r="V110" s="64">
        <v>4435.5</v>
      </c>
    </row>
    <row r="111" spans="1:22" ht="35.25" x14ac:dyDescent="0.5">
      <c r="A111">
        <v>1</v>
      </c>
      <c r="B111" s="56">
        <f>SUBTOTAL(9,$A$16:A111)</f>
        <v>95</v>
      </c>
      <c r="C111" s="66" t="s">
        <v>9787</v>
      </c>
      <c r="D111" s="56">
        <v>1887</v>
      </c>
      <c r="E111" s="56"/>
      <c r="F111" s="56" t="s">
        <v>17202</v>
      </c>
      <c r="G111" s="56">
        <v>2</v>
      </c>
      <c r="H111" s="56" t="s">
        <v>17007</v>
      </c>
      <c r="I111" s="67">
        <v>323</v>
      </c>
      <c r="J111" s="67">
        <v>291.7</v>
      </c>
      <c r="K111" s="67">
        <v>291.7</v>
      </c>
      <c r="L111" s="68">
        <v>16</v>
      </c>
      <c r="M111" s="56" t="s">
        <v>17059</v>
      </c>
      <c r="N111" s="56" t="s">
        <v>17097</v>
      </c>
      <c r="O111" s="59" t="s">
        <v>17063</v>
      </c>
      <c r="P111" s="64">
        <v>3311846.56</v>
      </c>
      <c r="Q111" s="64">
        <v>0</v>
      </c>
      <c r="R111" s="64">
        <v>0</v>
      </c>
      <c r="S111" s="64">
        <v>0</v>
      </c>
      <c r="T111" s="64">
        <f>P111-R111-S111</f>
        <v>3311846.56</v>
      </c>
      <c r="U111" s="57">
        <f t="shared" si="11"/>
        <v>10253.394922600619</v>
      </c>
      <c r="V111" s="64">
        <v>13585.424792569658</v>
      </c>
    </row>
    <row r="112" spans="1:22" ht="35.25" x14ac:dyDescent="0.5">
      <c r="B112" s="65" t="s">
        <v>380</v>
      </c>
      <c r="C112" s="65"/>
      <c r="D112" s="56" t="s">
        <v>17037</v>
      </c>
      <c r="E112" s="56" t="s">
        <v>17037</v>
      </c>
      <c r="F112" s="56" t="s">
        <v>17037</v>
      </c>
      <c r="G112" s="56" t="s">
        <v>17037</v>
      </c>
      <c r="H112" s="56" t="s">
        <v>17037</v>
      </c>
      <c r="I112" s="61">
        <f>SUM(I113:I156)</f>
        <v>59512.939999999995</v>
      </c>
      <c r="J112" s="61">
        <f t="shared" ref="J112:L112" si="12">SUM(J113:J156)</f>
        <v>46709.100000000006</v>
      </c>
      <c r="K112" s="61">
        <f t="shared" si="12"/>
        <v>43335.199999999997</v>
      </c>
      <c r="L112" s="62">
        <f t="shared" si="12"/>
        <v>1847</v>
      </c>
      <c r="M112" s="56" t="s">
        <v>17037</v>
      </c>
      <c r="N112" s="56" t="s">
        <v>17037</v>
      </c>
      <c r="O112" s="59" t="s">
        <v>17037</v>
      </c>
      <c r="P112" s="63">
        <v>190797026.01999995</v>
      </c>
      <c r="Q112" s="63">
        <f t="shared" ref="Q112:T112" si="13">SUM(Q113:Q156)</f>
        <v>0</v>
      </c>
      <c r="R112" s="61">
        <f t="shared" si="13"/>
        <v>0</v>
      </c>
      <c r="S112" s="61">
        <f t="shared" si="13"/>
        <v>0</v>
      </c>
      <c r="T112" s="61">
        <f t="shared" si="13"/>
        <v>190797026.01999995</v>
      </c>
      <c r="U112" s="57">
        <f t="shared" si="11"/>
        <v>3205.9754739053383</v>
      </c>
      <c r="V112" s="64">
        <f>MAX(V113:V156)</f>
        <v>15898.713426445549</v>
      </c>
    </row>
    <row r="113" spans="1:22" ht="35.25" x14ac:dyDescent="0.5">
      <c r="A113">
        <v>1</v>
      </c>
      <c r="B113" s="56">
        <f>SUBTOTAL(9,$A$16:A113)</f>
        <v>96</v>
      </c>
      <c r="C113" s="66" t="s">
        <v>383</v>
      </c>
      <c r="D113" s="56">
        <v>1989</v>
      </c>
      <c r="E113" s="56"/>
      <c r="F113" s="56" t="s">
        <v>17202</v>
      </c>
      <c r="G113" s="56">
        <v>5</v>
      </c>
      <c r="H113" s="56" t="s">
        <v>17062</v>
      </c>
      <c r="I113" s="67">
        <v>3601.5</v>
      </c>
      <c r="J113" s="67">
        <v>2642.8</v>
      </c>
      <c r="K113" s="67">
        <v>2526</v>
      </c>
      <c r="L113" s="68">
        <v>88</v>
      </c>
      <c r="M113" s="56" t="s">
        <v>17059</v>
      </c>
      <c r="N113" s="56" t="s">
        <v>17075</v>
      </c>
      <c r="O113" s="59" t="s">
        <v>17114</v>
      </c>
      <c r="P113" s="64">
        <v>6521564.9199999999</v>
      </c>
      <c r="Q113" s="64"/>
      <c r="R113" s="64">
        <v>0</v>
      </c>
      <c r="S113" s="64">
        <v>0</v>
      </c>
      <c r="T113" s="64">
        <f t="shared" si="6"/>
        <v>6521564.9199999999</v>
      </c>
      <c r="U113" s="57">
        <f t="shared" si="11"/>
        <v>1810.7913147299737</v>
      </c>
      <c r="V113" s="64">
        <v>2206.5160849645981</v>
      </c>
    </row>
    <row r="114" spans="1:22" ht="35.25" x14ac:dyDescent="0.5">
      <c r="A114">
        <v>1</v>
      </c>
      <c r="B114" s="56">
        <f>SUBTOTAL(9,$A$16:A114)</f>
        <v>97</v>
      </c>
      <c r="C114" s="66" t="s">
        <v>385</v>
      </c>
      <c r="D114" s="56">
        <v>1968</v>
      </c>
      <c r="E114" s="56"/>
      <c r="F114" s="56" t="s">
        <v>17202</v>
      </c>
      <c r="G114" s="56">
        <v>5</v>
      </c>
      <c r="H114" s="56" t="s">
        <v>17007</v>
      </c>
      <c r="I114" s="67">
        <v>1976.4</v>
      </c>
      <c r="J114" s="67">
        <v>1594.6</v>
      </c>
      <c r="K114" s="67">
        <v>1594.5</v>
      </c>
      <c r="L114" s="68">
        <v>56</v>
      </c>
      <c r="M114" s="56" t="s">
        <v>17059</v>
      </c>
      <c r="N114" s="56" t="s">
        <v>17075</v>
      </c>
      <c r="O114" s="59" t="s">
        <v>17114</v>
      </c>
      <c r="P114" s="64">
        <v>4297056</v>
      </c>
      <c r="Q114" s="64"/>
      <c r="R114" s="64">
        <v>0</v>
      </c>
      <c r="S114" s="64">
        <v>0</v>
      </c>
      <c r="T114" s="64">
        <f t="shared" si="6"/>
        <v>4297056</v>
      </c>
      <c r="U114" s="57">
        <f t="shared" si="11"/>
        <v>2174.1833636915603</v>
      </c>
      <c r="V114" s="64">
        <v>2801.3976927747417</v>
      </c>
    </row>
    <row r="115" spans="1:22" ht="35.25" x14ac:dyDescent="0.5">
      <c r="A115">
        <v>1</v>
      </c>
      <c r="B115" s="56">
        <f>SUBTOTAL(9,$A$16:A115)</f>
        <v>98</v>
      </c>
      <c r="C115" s="66" t="s">
        <v>390</v>
      </c>
      <c r="D115" s="56">
        <v>1974</v>
      </c>
      <c r="E115" s="56"/>
      <c r="F115" s="56" t="s">
        <v>17202</v>
      </c>
      <c r="G115" s="56">
        <v>5</v>
      </c>
      <c r="H115" s="56" t="s">
        <v>17007</v>
      </c>
      <c r="I115" s="67">
        <v>2383.4</v>
      </c>
      <c r="J115" s="67">
        <v>1780.1</v>
      </c>
      <c r="K115" s="67">
        <v>1722.6999999999998</v>
      </c>
      <c r="L115" s="68">
        <v>75</v>
      </c>
      <c r="M115" s="56" t="s">
        <v>17059</v>
      </c>
      <c r="N115" s="56" t="s">
        <v>17075</v>
      </c>
      <c r="O115" s="59" t="s">
        <v>17114</v>
      </c>
      <c r="P115" s="64">
        <v>5308128</v>
      </c>
      <c r="Q115" s="64"/>
      <c r="R115" s="64">
        <v>0</v>
      </c>
      <c r="S115" s="64">
        <v>0</v>
      </c>
      <c r="T115" s="64">
        <f t="shared" si="6"/>
        <v>5308128</v>
      </c>
      <c r="U115" s="57">
        <f t="shared" si="11"/>
        <v>2227.1242762440211</v>
      </c>
      <c r="V115" s="64">
        <v>2869.611143744231</v>
      </c>
    </row>
    <row r="116" spans="1:22" ht="35.25" x14ac:dyDescent="0.5">
      <c r="A116">
        <v>1</v>
      </c>
      <c r="B116" s="56">
        <f>SUBTOTAL(9,$A$16:A116)</f>
        <v>99</v>
      </c>
      <c r="C116" s="66" t="s">
        <v>399</v>
      </c>
      <c r="D116" s="56">
        <v>1966</v>
      </c>
      <c r="E116" s="56"/>
      <c r="F116" s="56" t="s">
        <v>17202</v>
      </c>
      <c r="G116" s="56">
        <v>5</v>
      </c>
      <c r="H116" s="56" t="s">
        <v>17065</v>
      </c>
      <c r="I116" s="67">
        <v>5692</v>
      </c>
      <c r="J116" s="67">
        <v>4539.7</v>
      </c>
      <c r="K116" s="67">
        <v>4143.7</v>
      </c>
      <c r="L116" s="68">
        <v>181</v>
      </c>
      <c r="M116" s="56" t="s">
        <v>17059</v>
      </c>
      <c r="N116" s="56" t="s">
        <v>17075</v>
      </c>
      <c r="O116" s="59" t="s">
        <v>17110</v>
      </c>
      <c r="P116" s="64">
        <v>13197219.200000001</v>
      </c>
      <c r="Q116" s="64"/>
      <c r="R116" s="64">
        <v>0</v>
      </c>
      <c r="S116" s="64">
        <v>0</v>
      </c>
      <c r="T116" s="64">
        <f t="shared" si="6"/>
        <v>13197219.200000001</v>
      </c>
      <c r="U116" s="57">
        <f t="shared" si="11"/>
        <v>2318.555727336613</v>
      </c>
      <c r="V116" s="64">
        <v>2822.7749824314828</v>
      </c>
    </row>
    <row r="117" spans="1:22" ht="35.25" x14ac:dyDescent="0.5">
      <c r="A117">
        <v>1</v>
      </c>
      <c r="B117" s="56">
        <f>SUBTOTAL(9,$A$16:A117)</f>
        <v>100</v>
      </c>
      <c r="C117" s="66" t="s">
        <v>433</v>
      </c>
      <c r="D117" s="56">
        <v>1962</v>
      </c>
      <c r="E117" s="56"/>
      <c r="F117" s="56" t="s">
        <v>17202</v>
      </c>
      <c r="G117" s="56">
        <v>5</v>
      </c>
      <c r="H117" s="56" t="s">
        <v>17007</v>
      </c>
      <c r="I117" s="67">
        <v>1601.3</v>
      </c>
      <c r="J117" s="67">
        <v>1511.3</v>
      </c>
      <c r="K117" s="67">
        <v>1511.3</v>
      </c>
      <c r="L117" s="68">
        <v>57</v>
      </c>
      <c r="M117" s="56" t="s">
        <v>17059</v>
      </c>
      <c r="N117" s="56" t="s">
        <v>17075</v>
      </c>
      <c r="O117" s="59" t="s">
        <v>17432</v>
      </c>
      <c r="P117" s="64">
        <v>9773696</v>
      </c>
      <c r="Q117" s="64"/>
      <c r="R117" s="64">
        <v>0</v>
      </c>
      <c r="S117" s="64">
        <v>0</v>
      </c>
      <c r="T117" s="64">
        <f t="shared" si="6"/>
        <v>9773696</v>
      </c>
      <c r="U117" s="57">
        <f t="shared" si="11"/>
        <v>6103.6008243302322</v>
      </c>
      <c r="V117" s="64">
        <v>7864.3841878473741</v>
      </c>
    </row>
    <row r="118" spans="1:22" ht="35.25" x14ac:dyDescent="0.5">
      <c r="A118">
        <v>1</v>
      </c>
      <c r="B118" s="56">
        <f>SUBTOTAL(9,$A$16:A118)</f>
        <v>101</v>
      </c>
      <c r="C118" s="66" t="s">
        <v>401</v>
      </c>
      <c r="D118" s="56">
        <v>1959</v>
      </c>
      <c r="E118" s="56"/>
      <c r="F118" s="56" t="s">
        <v>17202</v>
      </c>
      <c r="G118" s="56">
        <v>2</v>
      </c>
      <c r="H118" s="56" t="s">
        <v>17005</v>
      </c>
      <c r="I118" s="67">
        <v>307.2</v>
      </c>
      <c r="J118" s="67">
        <v>284.10000000000002</v>
      </c>
      <c r="K118" s="67">
        <v>284.10000000000002</v>
      </c>
      <c r="L118" s="68">
        <v>15</v>
      </c>
      <c r="M118" s="56" t="s">
        <v>17059</v>
      </c>
      <c r="N118" s="56" t="s">
        <v>17075</v>
      </c>
      <c r="O118" s="59" t="s">
        <v>17117</v>
      </c>
      <c r="P118" s="64">
        <v>2546532.12</v>
      </c>
      <c r="Q118" s="64"/>
      <c r="R118" s="64">
        <v>0</v>
      </c>
      <c r="S118" s="64">
        <v>0</v>
      </c>
      <c r="T118" s="64">
        <f t="shared" si="6"/>
        <v>2546532.12</v>
      </c>
      <c r="U118" s="57">
        <f t="shared" si="11"/>
        <v>8289.4925781250004</v>
      </c>
      <c r="V118" s="64">
        <v>9801.5081054687507</v>
      </c>
    </row>
    <row r="119" spans="1:22" ht="35.25" x14ac:dyDescent="0.5">
      <c r="A119">
        <v>1</v>
      </c>
      <c r="B119" s="56">
        <f>SUBTOTAL(9,$A$16:A119)</f>
        <v>102</v>
      </c>
      <c r="C119" s="66" t="s">
        <v>403</v>
      </c>
      <c r="D119" s="56">
        <v>1959</v>
      </c>
      <c r="E119" s="56"/>
      <c r="F119" s="56" t="s">
        <v>17202</v>
      </c>
      <c r="G119" s="56">
        <v>4</v>
      </c>
      <c r="H119" s="56" t="s">
        <v>17062</v>
      </c>
      <c r="I119" s="67">
        <v>4644.8999999999996</v>
      </c>
      <c r="J119" s="67">
        <v>3816.9</v>
      </c>
      <c r="K119" s="67">
        <v>3333.3</v>
      </c>
      <c r="L119" s="68">
        <v>124</v>
      </c>
      <c r="M119" s="56" t="s">
        <v>17059</v>
      </c>
      <c r="N119" s="56" t="s">
        <v>17075</v>
      </c>
      <c r="O119" s="59" t="s">
        <v>17116</v>
      </c>
      <c r="P119" s="64">
        <v>8423996.3599999994</v>
      </c>
      <c r="Q119" s="64"/>
      <c r="R119" s="64">
        <v>0</v>
      </c>
      <c r="S119" s="64">
        <v>0</v>
      </c>
      <c r="T119" s="64">
        <f t="shared" si="6"/>
        <v>8423996.3599999994</v>
      </c>
      <c r="U119" s="57">
        <f t="shared" si="11"/>
        <v>1813.6012314581585</v>
      </c>
      <c r="V119" s="64">
        <v>2142.9516243622038</v>
      </c>
    </row>
    <row r="120" spans="1:22" ht="35.25" x14ac:dyDescent="0.5">
      <c r="A120">
        <v>1</v>
      </c>
      <c r="B120" s="56">
        <f>SUBTOTAL(9,$A$16:A120)</f>
        <v>103</v>
      </c>
      <c r="C120" s="66" t="s">
        <v>405</v>
      </c>
      <c r="D120" s="56">
        <v>1962</v>
      </c>
      <c r="E120" s="56"/>
      <c r="F120" s="56" t="s">
        <v>17202</v>
      </c>
      <c r="G120" s="56">
        <v>3</v>
      </c>
      <c r="H120" s="56" t="s">
        <v>17007</v>
      </c>
      <c r="I120" s="67">
        <v>1025.5</v>
      </c>
      <c r="J120" s="67">
        <v>952.8</v>
      </c>
      <c r="K120" s="67">
        <v>825.3</v>
      </c>
      <c r="L120" s="68">
        <v>46</v>
      </c>
      <c r="M120" s="56" t="s">
        <v>17059</v>
      </c>
      <c r="N120" s="56" t="s">
        <v>17075</v>
      </c>
      <c r="O120" s="59" t="s">
        <v>17117</v>
      </c>
      <c r="P120" s="64">
        <v>3560537.12</v>
      </c>
      <c r="Q120" s="64"/>
      <c r="R120" s="64">
        <v>0</v>
      </c>
      <c r="S120" s="64">
        <v>0</v>
      </c>
      <c r="T120" s="64">
        <f t="shared" si="6"/>
        <v>3560537.12</v>
      </c>
      <c r="U120" s="57">
        <f t="shared" si="11"/>
        <v>3472.0010921501707</v>
      </c>
      <c r="V120" s="64">
        <v>6084.23</v>
      </c>
    </row>
    <row r="121" spans="1:22" ht="35.25" x14ac:dyDescent="0.5">
      <c r="A121">
        <v>1</v>
      </c>
      <c r="B121" s="56">
        <f>SUBTOTAL(9,$A$16:A121)</f>
        <v>104</v>
      </c>
      <c r="C121" s="66" t="s">
        <v>413</v>
      </c>
      <c r="D121" s="56">
        <v>1992</v>
      </c>
      <c r="E121" s="56"/>
      <c r="F121" s="56" t="s">
        <v>17202</v>
      </c>
      <c r="G121" s="56">
        <v>3</v>
      </c>
      <c r="H121" s="56" t="s">
        <v>17007</v>
      </c>
      <c r="I121" s="67">
        <v>1035.8</v>
      </c>
      <c r="J121" s="67">
        <v>636.5</v>
      </c>
      <c r="K121" s="67">
        <v>479.2</v>
      </c>
      <c r="L121" s="68">
        <v>35</v>
      </c>
      <c r="M121" s="56" t="s">
        <v>17059</v>
      </c>
      <c r="N121" s="56" t="s">
        <v>17097</v>
      </c>
      <c r="O121" s="59" t="s">
        <v>17063</v>
      </c>
      <c r="P121" s="64">
        <v>4547690.3999999994</v>
      </c>
      <c r="Q121" s="64"/>
      <c r="R121" s="64">
        <v>0</v>
      </c>
      <c r="S121" s="64">
        <v>0</v>
      </c>
      <c r="T121" s="64">
        <f t="shared" si="6"/>
        <v>4547690.3999999994</v>
      </c>
      <c r="U121" s="57">
        <f t="shared" si="11"/>
        <v>4390.510137092102</v>
      </c>
      <c r="V121" s="64">
        <v>5345.3199459355083</v>
      </c>
    </row>
    <row r="122" spans="1:22" ht="35.25" x14ac:dyDescent="0.5">
      <c r="A122">
        <v>1</v>
      </c>
      <c r="B122" s="56">
        <f>SUBTOTAL(9,$A$16:A122)</f>
        <v>105</v>
      </c>
      <c r="C122" s="66" t="s">
        <v>415</v>
      </c>
      <c r="D122" s="56">
        <v>1980</v>
      </c>
      <c r="E122" s="56"/>
      <c r="F122" s="56" t="s">
        <v>17202</v>
      </c>
      <c r="G122" s="56">
        <v>2</v>
      </c>
      <c r="H122" s="56" t="s">
        <v>17005</v>
      </c>
      <c r="I122" s="67">
        <v>408</v>
      </c>
      <c r="J122" s="67">
        <v>238.7</v>
      </c>
      <c r="K122" s="67">
        <v>238.7</v>
      </c>
      <c r="L122" s="68">
        <v>10</v>
      </c>
      <c r="M122" s="56" t="s">
        <v>17059</v>
      </c>
      <c r="N122" s="56" t="s">
        <v>17097</v>
      </c>
      <c r="O122" s="59" t="s">
        <v>17063</v>
      </c>
      <c r="P122" s="64">
        <v>2957385.5999999996</v>
      </c>
      <c r="Q122" s="64"/>
      <c r="R122" s="64">
        <v>0</v>
      </c>
      <c r="S122" s="64">
        <v>0</v>
      </c>
      <c r="T122" s="64">
        <f t="shared" si="6"/>
        <v>2957385.5999999996</v>
      </c>
      <c r="U122" s="57">
        <f t="shared" si="11"/>
        <v>7248.4941176470575</v>
      </c>
      <c r="V122" s="64">
        <v>9339.5594117647051</v>
      </c>
    </row>
    <row r="123" spans="1:22" ht="35.25" x14ac:dyDescent="0.5">
      <c r="A123">
        <v>1</v>
      </c>
      <c r="B123" s="56">
        <f>SUBTOTAL(9,$A$16:A123)</f>
        <v>106</v>
      </c>
      <c r="C123" s="66" t="s">
        <v>422</v>
      </c>
      <c r="D123" s="56">
        <v>1981</v>
      </c>
      <c r="E123" s="56"/>
      <c r="F123" s="56" t="s">
        <v>17064</v>
      </c>
      <c r="G123" s="56">
        <v>5</v>
      </c>
      <c r="H123" s="56" t="s">
        <v>17069</v>
      </c>
      <c r="I123" s="67">
        <v>4864.1000000000004</v>
      </c>
      <c r="J123" s="67">
        <v>3467.6</v>
      </c>
      <c r="K123" s="67">
        <v>3467.6</v>
      </c>
      <c r="L123" s="68">
        <v>143</v>
      </c>
      <c r="M123" s="56" t="s">
        <v>17059</v>
      </c>
      <c r="N123" s="56" t="s">
        <v>17075</v>
      </c>
      <c r="O123" s="59" t="s">
        <v>17123</v>
      </c>
      <c r="P123" s="64">
        <v>9541232.7999999989</v>
      </c>
      <c r="Q123" s="64"/>
      <c r="R123" s="64">
        <v>0</v>
      </c>
      <c r="S123" s="64">
        <v>0</v>
      </c>
      <c r="T123" s="64">
        <f t="shared" si="6"/>
        <v>9541232.7999999989</v>
      </c>
      <c r="U123" s="57">
        <f t="shared" si="11"/>
        <v>1961.5618099956823</v>
      </c>
      <c r="V123" s="64">
        <v>2388.1451450422478</v>
      </c>
    </row>
    <row r="124" spans="1:22" ht="35.25" x14ac:dyDescent="0.5">
      <c r="A124">
        <v>1</v>
      </c>
      <c r="B124" s="56">
        <f>SUBTOTAL(9,$A$16:A124)</f>
        <v>107</v>
      </c>
      <c r="C124" s="66" t="s">
        <v>11168</v>
      </c>
      <c r="D124" s="56">
        <v>1937</v>
      </c>
      <c r="E124" s="56"/>
      <c r="F124" s="56" t="s">
        <v>17202</v>
      </c>
      <c r="G124" s="56" t="s">
        <v>17062</v>
      </c>
      <c r="H124" s="56" t="s">
        <v>17066</v>
      </c>
      <c r="I124" s="67">
        <v>1585.9</v>
      </c>
      <c r="J124" s="67">
        <v>1585.9</v>
      </c>
      <c r="K124" s="67">
        <v>1465.1</v>
      </c>
      <c r="L124" s="68">
        <v>36</v>
      </c>
      <c r="M124" s="56" t="s">
        <v>17059</v>
      </c>
      <c r="N124" s="56" t="s">
        <v>17097</v>
      </c>
      <c r="O124" s="59" t="s">
        <v>17063</v>
      </c>
      <c r="P124" s="64">
        <v>10185538.860000001</v>
      </c>
      <c r="Q124" s="64"/>
      <c r="R124" s="64">
        <v>0</v>
      </c>
      <c r="S124" s="64">
        <v>0</v>
      </c>
      <c r="T124" s="64">
        <f t="shared" ref="T124:T210" si="14">P124-R124-S124</f>
        <v>10185538.860000001</v>
      </c>
      <c r="U124" s="57">
        <f t="shared" si="11"/>
        <v>6422.5606028122838</v>
      </c>
      <c r="V124" s="64">
        <v>15898.713426445549</v>
      </c>
    </row>
    <row r="125" spans="1:22" ht="35.25" x14ac:dyDescent="0.5">
      <c r="A125">
        <v>1</v>
      </c>
      <c r="B125" s="56">
        <f>SUBTOTAL(9,$A$16:A125)</f>
        <v>108</v>
      </c>
      <c r="C125" s="66" t="s">
        <v>17394</v>
      </c>
      <c r="D125" s="56">
        <v>1955</v>
      </c>
      <c r="E125" s="56"/>
      <c r="F125" s="56" t="s">
        <v>17202</v>
      </c>
      <c r="G125" s="56">
        <v>3</v>
      </c>
      <c r="H125" s="56" t="s">
        <v>17062</v>
      </c>
      <c r="I125" s="67">
        <v>2958.2</v>
      </c>
      <c r="J125" s="67">
        <v>2271</v>
      </c>
      <c r="K125" s="67">
        <v>1836.6</v>
      </c>
      <c r="L125" s="68">
        <v>72</v>
      </c>
      <c r="M125" s="56" t="s">
        <v>17059</v>
      </c>
      <c r="N125" s="56" t="s">
        <v>17075</v>
      </c>
      <c r="O125" s="59" t="s">
        <v>17349</v>
      </c>
      <c r="P125" s="64">
        <v>149372.4</v>
      </c>
      <c r="Q125" s="64"/>
      <c r="R125" s="64">
        <v>0</v>
      </c>
      <c r="S125" s="64">
        <v>0</v>
      </c>
      <c r="T125" s="64">
        <f t="shared" si="14"/>
        <v>149372.4</v>
      </c>
      <c r="U125" s="57">
        <f t="shared" si="11"/>
        <v>50.494354675140286</v>
      </c>
      <c r="V125" s="64">
        <f>U125</f>
        <v>50.494354675140286</v>
      </c>
    </row>
    <row r="126" spans="1:22" ht="35.25" x14ac:dyDescent="0.5">
      <c r="A126">
        <v>1</v>
      </c>
      <c r="B126" s="56">
        <f>SUBTOTAL(9,$A$16:A126)</f>
        <v>109</v>
      </c>
      <c r="C126" s="66" t="s">
        <v>11582</v>
      </c>
      <c r="D126" s="56">
        <v>1962</v>
      </c>
      <c r="E126" s="56"/>
      <c r="F126" s="56" t="s">
        <v>17202</v>
      </c>
      <c r="G126" s="56">
        <v>4</v>
      </c>
      <c r="H126" s="56" t="s">
        <v>17007</v>
      </c>
      <c r="I126" s="67">
        <v>1599.4</v>
      </c>
      <c r="J126" s="67">
        <v>1280.9000000000001</v>
      </c>
      <c r="K126" s="67">
        <v>975</v>
      </c>
      <c r="L126" s="68">
        <v>60</v>
      </c>
      <c r="M126" s="56" t="s">
        <v>17059</v>
      </c>
      <c r="N126" s="56" t="s">
        <v>17075</v>
      </c>
      <c r="O126" s="59" t="s">
        <v>17110</v>
      </c>
      <c r="P126" s="64">
        <v>5186133.25</v>
      </c>
      <c r="Q126" s="64"/>
      <c r="R126" s="64">
        <v>0</v>
      </c>
      <c r="S126" s="64">
        <v>0</v>
      </c>
      <c r="T126" s="64">
        <f t="shared" si="14"/>
        <v>5186133.25</v>
      </c>
      <c r="U126" s="57">
        <f t="shared" si="11"/>
        <v>3242.5492372139552</v>
      </c>
      <c r="V126" s="64">
        <v>4255.8850068775782</v>
      </c>
    </row>
    <row r="127" spans="1:22" ht="35.25" x14ac:dyDescent="0.5">
      <c r="A127">
        <v>1</v>
      </c>
      <c r="B127" s="56">
        <f>SUBTOTAL(9,$A$16:A127)</f>
        <v>110</v>
      </c>
      <c r="C127" s="66" t="s">
        <v>11576</v>
      </c>
      <c r="D127" s="56">
        <v>1937</v>
      </c>
      <c r="E127" s="56"/>
      <c r="F127" s="56" t="s">
        <v>17202</v>
      </c>
      <c r="G127" s="56" t="s">
        <v>17062</v>
      </c>
      <c r="H127" s="56" t="s">
        <v>17062</v>
      </c>
      <c r="I127" s="67">
        <v>2626</v>
      </c>
      <c r="J127" s="67">
        <v>2536</v>
      </c>
      <c r="K127" s="67">
        <v>2536</v>
      </c>
      <c r="L127" s="68">
        <v>96</v>
      </c>
      <c r="M127" s="56" t="s">
        <v>17059</v>
      </c>
      <c r="N127" s="56" t="s">
        <v>17075</v>
      </c>
      <c r="O127" s="59" t="s">
        <v>17176</v>
      </c>
      <c r="P127" s="64">
        <v>2537236.0500000003</v>
      </c>
      <c r="Q127" s="64"/>
      <c r="R127" s="64">
        <v>0</v>
      </c>
      <c r="S127" s="64">
        <v>0</v>
      </c>
      <c r="T127" s="64">
        <f t="shared" si="14"/>
        <v>2537236.0500000003</v>
      </c>
      <c r="U127" s="57">
        <f t="shared" si="11"/>
        <v>966.19803884234591</v>
      </c>
      <c r="V127" s="64">
        <v>6611.86</v>
      </c>
    </row>
    <row r="128" spans="1:22" ht="35.25" x14ac:dyDescent="0.5">
      <c r="A128">
        <v>1</v>
      </c>
      <c r="B128" s="56">
        <f>SUBTOTAL(9,$A$16:A128)</f>
        <v>111</v>
      </c>
      <c r="C128" s="66" t="s">
        <v>2040</v>
      </c>
      <c r="D128" s="56">
        <v>1937</v>
      </c>
      <c r="E128" s="56"/>
      <c r="F128" s="56" t="s">
        <v>17202</v>
      </c>
      <c r="G128" s="56">
        <v>3</v>
      </c>
      <c r="H128" s="56" t="s">
        <v>17062</v>
      </c>
      <c r="I128" s="67">
        <v>2718</v>
      </c>
      <c r="J128" s="67">
        <v>2039</v>
      </c>
      <c r="K128" s="67">
        <v>2039</v>
      </c>
      <c r="L128" s="68">
        <v>62</v>
      </c>
      <c r="M128" s="56" t="s">
        <v>17059</v>
      </c>
      <c r="N128" s="56" t="s">
        <v>17075</v>
      </c>
      <c r="O128" s="59" t="s">
        <v>17110</v>
      </c>
      <c r="P128" s="64">
        <v>1731161.0999999999</v>
      </c>
      <c r="Q128" s="64"/>
      <c r="R128" s="64">
        <v>0</v>
      </c>
      <c r="S128" s="64">
        <v>0</v>
      </c>
      <c r="T128" s="64">
        <f t="shared" si="14"/>
        <v>1731161.0999999999</v>
      </c>
      <c r="U128" s="57">
        <f t="shared" si="11"/>
        <v>636.92461368653414</v>
      </c>
      <c r="V128" s="64">
        <v>1051.81</v>
      </c>
    </row>
    <row r="129" spans="1:22" ht="35.25" x14ac:dyDescent="0.5">
      <c r="A129">
        <v>1</v>
      </c>
      <c r="B129" s="56">
        <f>SUBTOTAL(9,$A$16:A129)</f>
        <v>112</v>
      </c>
      <c r="C129" s="66" t="s">
        <v>432</v>
      </c>
      <c r="D129" s="56">
        <v>1928</v>
      </c>
      <c r="E129" s="56"/>
      <c r="F129" s="56" t="s">
        <v>17201</v>
      </c>
      <c r="G129" s="56">
        <v>2</v>
      </c>
      <c r="H129" s="56" t="s">
        <v>17007</v>
      </c>
      <c r="I129" s="67">
        <v>401.7</v>
      </c>
      <c r="J129" s="67">
        <v>350.3</v>
      </c>
      <c r="K129" s="67">
        <v>298.90000000000003</v>
      </c>
      <c r="L129" s="68">
        <v>16</v>
      </c>
      <c r="M129" s="56" t="s">
        <v>17059</v>
      </c>
      <c r="N129" s="56" t="s">
        <v>17097</v>
      </c>
      <c r="O129" s="59" t="s">
        <v>17063</v>
      </c>
      <c r="P129" s="64">
        <v>2714704</v>
      </c>
      <c r="Q129" s="64">
        <v>0</v>
      </c>
      <c r="R129" s="64">
        <v>0</v>
      </c>
      <c r="S129" s="64">
        <v>0</v>
      </c>
      <c r="T129" s="64">
        <f>P129-R129-S129</f>
        <v>2714704</v>
      </c>
      <c r="U129" s="57">
        <f t="shared" si="11"/>
        <v>6758.0383370674635</v>
      </c>
      <c r="V129" s="64">
        <v>9188.7518048294751</v>
      </c>
    </row>
    <row r="130" spans="1:22" ht="35.25" x14ac:dyDescent="0.5">
      <c r="A130">
        <v>1</v>
      </c>
      <c r="B130" s="56">
        <f>SUBTOTAL(9,$A$16:A130)</f>
        <v>113</v>
      </c>
      <c r="C130" s="66" t="s">
        <v>388</v>
      </c>
      <c r="D130" s="56">
        <v>1963</v>
      </c>
      <c r="E130" s="56"/>
      <c r="F130" s="56" t="s">
        <v>17202</v>
      </c>
      <c r="G130" s="56">
        <v>2</v>
      </c>
      <c r="H130" s="56" t="s">
        <v>17005</v>
      </c>
      <c r="I130" s="67">
        <v>419.1</v>
      </c>
      <c r="J130" s="67">
        <v>400</v>
      </c>
      <c r="K130" s="67">
        <v>400</v>
      </c>
      <c r="L130" s="68">
        <v>14</v>
      </c>
      <c r="M130" s="56" t="s">
        <v>17059</v>
      </c>
      <c r="N130" s="56" t="s">
        <v>17097</v>
      </c>
      <c r="O130" s="59" t="s">
        <v>17063</v>
      </c>
      <c r="P130" s="64">
        <v>3647924.8</v>
      </c>
      <c r="Q130" s="64"/>
      <c r="R130" s="64">
        <v>0</v>
      </c>
      <c r="S130" s="64">
        <v>0</v>
      </c>
      <c r="T130" s="64">
        <f>P130-R130-S130</f>
        <v>3647924.8</v>
      </c>
      <c r="U130" s="57">
        <f t="shared" ref="U130:U155" si="15">P130/I130</f>
        <v>8704.1870675256487</v>
      </c>
      <c r="V130" s="64">
        <v>10291.843474111189</v>
      </c>
    </row>
    <row r="131" spans="1:22" ht="35.25" x14ac:dyDescent="0.5">
      <c r="A131">
        <v>1</v>
      </c>
      <c r="B131" s="56">
        <f>SUBTOTAL(9,$A$16:A131)</f>
        <v>114</v>
      </c>
      <c r="C131" s="66" t="s">
        <v>445</v>
      </c>
      <c r="D131" s="56">
        <v>1956</v>
      </c>
      <c r="E131" s="56"/>
      <c r="F131" s="56" t="s">
        <v>17202</v>
      </c>
      <c r="G131" s="56">
        <v>2</v>
      </c>
      <c r="H131" s="56" t="s">
        <v>17005</v>
      </c>
      <c r="I131" s="67">
        <v>443</v>
      </c>
      <c r="J131" s="67">
        <v>248.5</v>
      </c>
      <c r="K131" s="67">
        <v>202.1</v>
      </c>
      <c r="L131" s="68">
        <v>21</v>
      </c>
      <c r="M131" s="56" t="s">
        <v>17059</v>
      </c>
      <c r="N131" s="56" t="s">
        <v>17097</v>
      </c>
      <c r="O131" s="59" t="s">
        <v>17063</v>
      </c>
      <c r="P131" s="64">
        <v>3075344</v>
      </c>
      <c r="Q131" s="64"/>
      <c r="R131" s="64">
        <v>0</v>
      </c>
      <c r="S131" s="64">
        <v>0</v>
      </c>
      <c r="T131" s="64">
        <f>P131-R131-S131</f>
        <v>3075344</v>
      </c>
      <c r="U131" s="57">
        <f t="shared" si="15"/>
        <v>6942.0857787810382</v>
      </c>
      <c r="V131" s="64">
        <v>8944.7575620767493</v>
      </c>
    </row>
    <row r="132" spans="1:22" ht="35.25" x14ac:dyDescent="0.5">
      <c r="A132">
        <v>1</v>
      </c>
      <c r="B132" s="56">
        <f>SUBTOTAL(9,$A$16:A132)</f>
        <v>115</v>
      </c>
      <c r="C132" s="66" t="s">
        <v>382</v>
      </c>
      <c r="D132" s="56">
        <v>1940</v>
      </c>
      <c r="E132" s="56"/>
      <c r="F132" s="56" t="s">
        <v>17201</v>
      </c>
      <c r="G132" s="56">
        <v>2</v>
      </c>
      <c r="H132" s="56" t="s">
        <v>17007</v>
      </c>
      <c r="I132" s="67">
        <v>831.9</v>
      </c>
      <c r="J132" s="67">
        <v>562.20000000000005</v>
      </c>
      <c r="K132" s="67">
        <v>389.8</v>
      </c>
      <c r="L132" s="68">
        <v>18</v>
      </c>
      <c r="M132" s="56" t="s">
        <v>17059</v>
      </c>
      <c r="N132" s="56" t="s">
        <v>17097</v>
      </c>
      <c r="O132" s="59" t="s">
        <v>17063</v>
      </c>
      <c r="P132" s="64">
        <v>3597731.1999999997</v>
      </c>
      <c r="Q132" s="64"/>
      <c r="R132" s="64">
        <v>0</v>
      </c>
      <c r="S132" s="64">
        <v>0</v>
      </c>
      <c r="T132" s="64">
        <f t="shared" ref="T132:T154" si="16">P132-R132-S132</f>
        <v>3597731.1999999997</v>
      </c>
      <c r="U132" s="57">
        <f t="shared" si="15"/>
        <v>4324.7159514364703</v>
      </c>
      <c r="V132" s="64">
        <v>5572.3217694434425</v>
      </c>
    </row>
    <row r="133" spans="1:22" ht="35.25" x14ac:dyDescent="0.5">
      <c r="A133">
        <v>1</v>
      </c>
      <c r="B133" s="56">
        <f>SUBTOTAL(9,$A$16:A133)</f>
        <v>116</v>
      </c>
      <c r="C133" s="66" t="s">
        <v>386</v>
      </c>
      <c r="D133" s="56">
        <v>1959</v>
      </c>
      <c r="E133" s="56"/>
      <c r="F133" s="56" t="s">
        <v>17202</v>
      </c>
      <c r="G133" s="56">
        <v>2</v>
      </c>
      <c r="H133" s="56" t="s">
        <v>17005</v>
      </c>
      <c r="I133" s="67">
        <v>302.39999999999998</v>
      </c>
      <c r="J133" s="67">
        <v>280.10000000000002</v>
      </c>
      <c r="K133" s="67">
        <v>242.10000000000002</v>
      </c>
      <c r="L133" s="68">
        <v>12</v>
      </c>
      <c r="M133" s="56" t="s">
        <v>17059</v>
      </c>
      <c r="N133" s="56" t="s">
        <v>17097</v>
      </c>
      <c r="O133" s="59" t="s">
        <v>17063</v>
      </c>
      <c r="P133" s="64">
        <v>2274912</v>
      </c>
      <c r="Q133" s="64"/>
      <c r="R133" s="64">
        <v>0</v>
      </c>
      <c r="S133" s="64">
        <v>0</v>
      </c>
      <c r="T133" s="64">
        <f t="shared" si="16"/>
        <v>2274912</v>
      </c>
      <c r="U133" s="57">
        <f t="shared" si="15"/>
        <v>7522.8571428571431</v>
      </c>
      <c r="V133" s="64">
        <v>9693.0714285714294</v>
      </c>
    </row>
    <row r="134" spans="1:22" ht="35.25" x14ac:dyDescent="0.5">
      <c r="A134">
        <v>1</v>
      </c>
      <c r="B134" s="56">
        <f>SUBTOTAL(9,$A$16:A134)</f>
        <v>117</v>
      </c>
      <c r="C134" s="66" t="s">
        <v>387</v>
      </c>
      <c r="D134" s="56">
        <v>1952</v>
      </c>
      <c r="E134" s="56"/>
      <c r="F134" s="56" t="s">
        <v>17201</v>
      </c>
      <c r="G134" s="56">
        <v>2</v>
      </c>
      <c r="H134" s="56" t="s">
        <v>17005</v>
      </c>
      <c r="I134" s="67">
        <v>416</v>
      </c>
      <c r="J134" s="67">
        <v>416</v>
      </c>
      <c r="K134" s="67">
        <v>416</v>
      </c>
      <c r="L134" s="68">
        <v>21</v>
      </c>
      <c r="M134" s="56" t="s">
        <v>17059</v>
      </c>
      <c r="N134" s="56" t="s">
        <v>17075</v>
      </c>
      <c r="O134" s="59" t="s">
        <v>17116</v>
      </c>
      <c r="P134" s="64">
        <v>2696192</v>
      </c>
      <c r="Q134" s="64"/>
      <c r="R134" s="64">
        <v>0</v>
      </c>
      <c r="S134" s="64">
        <v>0</v>
      </c>
      <c r="T134" s="64">
        <f t="shared" si="16"/>
        <v>2696192</v>
      </c>
      <c r="U134" s="57">
        <f t="shared" si="15"/>
        <v>6481.2307692307695</v>
      </c>
      <c r="V134" s="64">
        <v>8350.953846153845</v>
      </c>
    </row>
    <row r="135" spans="1:22" ht="35.25" x14ac:dyDescent="0.5">
      <c r="A135">
        <v>1</v>
      </c>
      <c r="B135" s="56">
        <f>SUBTOTAL(9,$A$16:A135)</f>
        <v>118</v>
      </c>
      <c r="C135" s="66" t="s">
        <v>391</v>
      </c>
      <c r="D135" s="56">
        <v>1927</v>
      </c>
      <c r="E135" s="56"/>
      <c r="F135" s="56" t="s">
        <v>17201</v>
      </c>
      <c r="G135" s="56">
        <v>2</v>
      </c>
      <c r="H135" s="56" t="s">
        <v>17007</v>
      </c>
      <c r="I135" s="67">
        <v>640.4</v>
      </c>
      <c r="J135" s="67">
        <v>389</v>
      </c>
      <c r="K135" s="67">
        <v>318</v>
      </c>
      <c r="L135" s="68">
        <v>43</v>
      </c>
      <c r="M135" s="56" t="s">
        <v>17059</v>
      </c>
      <c r="N135" s="56" t="s">
        <v>17097</v>
      </c>
      <c r="O135" s="59" t="s">
        <v>17063</v>
      </c>
      <c r="P135" s="64">
        <v>2822576</v>
      </c>
      <c r="Q135" s="64"/>
      <c r="R135" s="64">
        <v>0</v>
      </c>
      <c r="S135" s="64">
        <v>0</v>
      </c>
      <c r="T135" s="64">
        <f t="shared" si="16"/>
        <v>2822576</v>
      </c>
      <c r="U135" s="57">
        <f t="shared" si="15"/>
        <v>4407.5202998126169</v>
      </c>
      <c r="V135" s="64">
        <v>5679.013741411618</v>
      </c>
    </row>
    <row r="136" spans="1:22" ht="35.25" x14ac:dyDescent="0.5">
      <c r="A136">
        <v>1</v>
      </c>
      <c r="B136" s="56">
        <f>SUBTOTAL(9,$A$16:A136)</f>
        <v>119</v>
      </c>
      <c r="C136" s="66" t="s">
        <v>396</v>
      </c>
      <c r="D136" s="56">
        <v>1959</v>
      </c>
      <c r="E136" s="56"/>
      <c r="F136" s="56" t="s">
        <v>17202</v>
      </c>
      <c r="G136" s="56">
        <v>2</v>
      </c>
      <c r="H136" s="56" t="s">
        <v>17005</v>
      </c>
      <c r="I136" s="67">
        <v>312</v>
      </c>
      <c r="J136" s="67">
        <v>289.3</v>
      </c>
      <c r="K136" s="67">
        <v>289.3</v>
      </c>
      <c r="L136" s="68">
        <v>10</v>
      </c>
      <c r="M136" s="56" t="s">
        <v>17059</v>
      </c>
      <c r="N136" s="56" t="s">
        <v>17097</v>
      </c>
      <c r="O136" s="59" t="s">
        <v>17063</v>
      </c>
      <c r="P136" s="64">
        <v>2525486.4</v>
      </c>
      <c r="Q136" s="64"/>
      <c r="R136" s="64">
        <v>0</v>
      </c>
      <c r="S136" s="64">
        <v>0</v>
      </c>
      <c r="T136" s="64">
        <f t="shared" si="16"/>
        <v>2525486.4</v>
      </c>
      <c r="U136" s="57">
        <f t="shared" si="15"/>
        <v>8094.5076923076922</v>
      </c>
      <c r="V136" s="64">
        <v>9570.9576923076911</v>
      </c>
    </row>
    <row r="137" spans="1:22" ht="35.25" x14ac:dyDescent="0.5">
      <c r="A137">
        <v>1</v>
      </c>
      <c r="B137" s="56">
        <f>SUBTOTAL(9,$A$16:A137)</f>
        <v>120</v>
      </c>
      <c r="C137" s="66" t="s">
        <v>397</v>
      </c>
      <c r="D137" s="56">
        <v>1959</v>
      </c>
      <c r="E137" s="56"/>
      <c r="F137" s="56" t="s">
        <v>17202</v>
      </c>
      <c r="G137" s="56">
        <v>2</v>
      </c>
      <c r="H137" s="56" t="s">
        <v>17005</v>
      </c>
      <c r="I137" s="67">
        <v>313.7</v>
      </c>
      <c r="J137" s="67">
        <v>290.8</v>
      </c>
      <c r="K137" s="67">
        <v>290.8</v>
      </c>
      <c r="L137" s="68">
        <v>14</v>
      </c>
      <c r="M137" s="56" t="s">
        <v>17059</v>
      </c>
      <c r="N137" s="56" t="s">
        <v>17075</v>
      </c>
      <c r="O137" s="59" t="s">
        <v>17117</v>
      </c>
      <c r="P137" s="64">
        <v>2123251.2000000002</v>
      </c>
      <c r="Q137" s="64"/>
      <c r="R137" s="64">
        <v>0</v>
      </c>
      <c r="S137" s="64">
        <v>0</v>
      </c>
      <c r="T137" s="64">
        <f t="shared" si="16"/>
        <v>2123251.2000000002</v>
      </c>
      <c r="U137" s="57">
        <f t="shared" si="15"/>
        <v>6768.4131335671036</v>
      </c>
      <c r="V137" s="64">
        <v>9281.1135798533633</v>
      </c>
    </row>
    <row r="138" spans="1:22" ht="35.25" x14ac:dyDescent="0.5">
      <c r="A138">
        <v>1</v>
      </c>
      <c r="B138" s="56">
        <f>SUBTOTAL(9,$A$16:A138)</f>
        <v>121</v>
      </c>
      <c r="C138" s="66" t="s">
        <v>398</v>
      </c>
      <c r="D138" s="56">
        <v>1961</v>
      </c>
      <c r="E138" s="56"/>
      <c r="F138" s="56" t="s">
        <v>17202</v>
      </c>
      <c r="G138" s="56">
        <v>2</v>
      </c>
      <c r="H138" s="56" t="s">
        <v>17005</v>
      </c>
      <c r="I138" s="67">
        <v>732</v>
      </c>
      <c r="J138" s="67">
        <v>444.7</v>
      </c>
      <c r="K138" s="67">
        <v>397.59999999999997</v>
      </c>
      <c r="L138" s="68">
        <v>21</v>
      </c>
      <c r="M138" s="56" t="s">
        <v>17059</v>
      </c>
      <c r="N138" s="56" t="s">
        <v>17097</v>
      </c>
      <c r="O138" s="59" t="s">
        <v>17063</v>
      </c>
      <c r="P138" s="64">
        <v>3580880</v>
      </c>
      <c r="Q138" s="64"/>
      <c r="R138" s="64">
        <v>0</v>
      </c>
      <c r="S138" s="64">
        <v>0</v>
      </c>
      <c r="T138" s="64">
        <f t="shared" si="16"/>
        <v>3580880</v>
      </c>
      <c r="U138" s="57">
        <f t="shared" si="15"/>
        <v>4891.9125683060111</v>
      </c>
      <c r="V138" s="64">
        <v>6303.1448087431691</v>
      </c>
    </row>
    <row r="139" spans="1:22" ht="35.25" x14ac:dyDescent="0.5">
      <c r="A139">
        <v>1</v>
      </c>
      <c r="B139" s="56">
        <f>SUBTOTAL(9,$A$16:A139)</f>
        <v>122</v>
      </c>
      <c r="C139" s="66" t="s">
        <v>408</v>
      </c>
      <c r="D139" s="56">
        <v>1927</v>
      </c>
      <c r="E139" s="56"/>
      <c r="F139" s="56" t="s">
        <v>17201</v>
      </c>
      <c r="G139" s="56">
        <v>2</v>
      </c>
      <c r="H139" s="56" t="s">
        <v>17007</v>
      </c>
      <c r="I139" s="67">
        <v>636.9</v>
      </c>
      <c r="J139" s="67">
        <v>386.9</v>
      </c>
      <c r="K139" s="67">
        <v>386.9</v>
      </c>
      <c r="L139" s="68">
        <v>40</v>
      </c>
      <c r="M139" s="56" t="s">
        <v>17059</v>
      </c>
      <c r="N139" s="56" t="s">
        <v>17097</v>
      </c>
      <c r="O139" s="59" t="s">
        <v>17063</v>
      </c>
      <c r="P139" s="64">
        <v>2637212.7999999998</v>
      </c>
      <c r="Q139" s="64"/>
      <c r="R139" s="64">
        <v>0</v>
      </c>
      <c r="S139" s="64">
        <v>0</v>
      </c>
      <c r="T139" s="64">
        <f t="shared" si="16"/>
        <v>2637212.7999999998</v>
      </c>
      <c r="U139" s="57">
        <f t="shared" si="15"/>
        <v>4140.7015230020406</v>
      </c>
      <c r="V139" s="64">
        <v>5335.2223582980059</v>
      </c>
    </row>
    <row r="140" spans="1:22" ht="35.25" x14ac:dyDescent="0.5">
      <c r="A140">
        <v>1</v>
      </c>
      <c r="B140" s="56">
        <f>SUBTOTAL(9,$A$16:A140)</f>
        <v>123</v>
      </c>
      <c r="C140" s="66" t="s">
        <v>409</v>
      </c>
      <c r="D140" s="56">
        <v>1959</v>
      </c>
      <c r="E140" s="56"/>
      <c r="F140" s="56" t="s">
        <v>17202</v>
      </c>
      <c r="G140" s="56">
        <v>2</v>
      </c>
      <c r="H140" s="56" t="s">
        <v>17005</v>
      </c>
      <c r="I140" s="67">
        <v>422.1</v>
      </c>
      <c r="J140" s="67">
        <v>422.1</v>
      </c>
      <c r="K140" s="67">
        <v>422.1</v>
      </c>
      <c r="L140" s="68">
        <v>21</v>
      </c>
      <c r="M140" s="56" t="s">
        <v>17059</v>
      </c>
      <c r="N140" s="56" t="s">
        <v>17097</v>
      </c>
      <c r="O140" s="59" t="s">
        <v>17063</v>
      </c>
      <c r="P140" s="64">
        <v>2831001.6000000001</v>
      </c>
      <c r="Q140" s="64"/>
      <c r="R140" s="64">
        <v>0</v>
      </c>
      <c r="S140" s="64">
        <v>0</v>
      </c>
      <c r="T140" s="64">
        <f t="shared" si="16"/>
        <v>2831001.6000000001</v>
      </c>
      <c r="U140" s="57">
        <f t="shared" si="15"/>
        <v>6706.9452736318408</v>
      </c>
      <c r="V140" s="64">
        <v>8641.783084577115</v>
      </c>
    </row>
    <row r="141" spans="1:22" ht="35.25" x14ac:dyDescent="0.5">
      <c r="A141">
        <v>1</v>
      </c>
      <c r="B141" s="56">
        <f>SUBTOTAL(9,$A$16:A141)</f>
        <v>124</v>
      </c>
      <c r="C141" s="66" t="s">
        <v>435</v>
      </c>
      <c r="D141" s="56">
        <v>1943</v>
      </c>
      <c r="E141" s="56"/>
      <c r="F141" s="56" t="s">
        <v>17201</v>
      </c>
      <c r="G141" s="56">
        <v>2</v>
      </c>
      <c r="H141" s="56" t="s">
        <v>17007</v>
      </c>
      <c r="I141" s="67">
        <v>389.7</v>
      </c>
      <c r="J141" s="67">
        <v>368.31</v>
      </c>
      <c r="K141" s="67">
        <v>368.31</v>
      </c>
      <c r="L141" s="68">
        <v>9</v>
      </c>
      <c r="M141" s="56" t="s">
        <v>17059</v>
      </c>
      <c r="N141" s="56" t="s">
        <v>17097</v>
      </c>
      <c r="O141" s="59" t="s">
        <v>17063</v>
      </c>
      <c r="P141" s="64">
        <v>2738320</v>
      </c>
      <c r="Q141" s="64"/>
      <c r="R141" s="64">
        <v>0</v>
      </c>
      <c r="S141" s="64">
        <v>0</v>
      </c>
      <c r="T141" s="64">
        <f t="shared" si="16"/>
        <v>2738320</v>
      </c>
      <c r="U141" s="57">
        <f t="shared" si="15"/>
        <v>7026.7385168078008</v>
      </c>
      <c r="V141" s="64">
        <v>9053.8311521683354</v>
      </c>
    </row>
    <row r="142" spans="1:22" ht="35.25" x14ac:dyDescent="0.5">
      <c r="A142">
        <v>1</v>
      </c>
      <c r="B142" s="56">
        <f>SUBTOTAL(9,$A$16:A142)</f>
        <v>125</v>
      </c>
      <c r="C142" s="66" t="s">
        <v>436</v>
      </c>
      <c r="D142" s="56">
        <v>1948</v>
      </c>
      <c r="E142" s="56"/>
      <c r="F142" s="56" t="s">
        <v>17201</v>
      </c>
      <c r="G142" s="56">
        <v>2</v>
      </c>
      <c r="H142" s="56" t="s">
        <v>17007</v>
      </c>
      <c r="I142" s="67">
        <v>447.5</v>
      </c>
      <c r="J142" s="67">
        <v>368.08</v>
      </c>
      <c r="K142" s="67">
        <v>267.77999999999997</v>
      </c>
      <c r="L142" s="68">
        <v>7</v>
      </c>
      <c r="M142" s="56" t="s">
        <v>17059</v>
      </c>
      <c r="N142" s="56" t="s">
        <v>17097</v>
      </c>
      <c r="O142" s="59" t="s">
        <v>17063</v>
      </c>
      <c r="P142" s="64">
        <v>2738320</v>
      </c>
      <c r="Q142" s="64"/>
      <c r="R142" s="64">
        <v>0</v>
      </c>
      <c r="S142" s="64">
        <v>0</v>
      </c>
      <c r="T142" s="64">
        <f t="shared" si="16"/>
        <v>2738320</v>
      </c>
      <c r="U142" s="57">
        <f t="shared" si="15"/>
        <v>6119.1508379888264</v>
      </c>
      <c r="V142" s="64">
        <v>7884.4201117318435</v>
      </c>
    </row>
    <row r="143" spans="1:22" ht="35.25" x14ac:dyDescent="0.5">
      <c r="A143">
        <v>1</v>
      </c>
      <c r="B143" s="56">
        <f>SUBTOTAL(9,$A$16:A143)</f>
        <v>126</v>
      </c>
      <c r="C143" s="66" t="s">
        <v>404</v>
      </c>
      <c r="D143" s="56">
        <v>1961</v>
      </c>
      <c r="E143" s="56"/>
      <c r="F143" s="56" t="s">
        <v>17202</v>
      </c>
      <c r="G143" s="56">
        <v>2</v>
      </c>
      <c r="H143" s="56" t="s">
        <v>17007</v>
      </c>
      <c r="I143" s="67">
        <v>616.4</v>
      </c>
      <c r="J143" s="67">
        <v>571.4</v>
      </c>
      <c r="K143" s="67">
        <v>571.4</v>
      </c>
      <c r="L143" s="68">
        <v>28</v>
      </c>
      <c r="M143" s="56" t="s">
        <v>17059</v>
      </c>
      <c r="N143" s="56" t="s">
        <v>17075</v>
      </c>
      <c r="O143" s="59" t="s">
        <v>17116</v>
      </c>
      <c r="P143" s="64">
        <v>4819443.2</v>
      </c>
      <c r="Q143" s="64"/>
      <c r="R143" s="64">
        <v>0</v>
      </c>
      <c r="S143" s="64">
        <v>0</v>
      </c>
      <c r="T143" s="64">
        <f t="shared" si="16"/>
        <v>4819443.2</v>
      </c>
      <c r="U143" s="57">
        <f t="shared" si="15"/>
        <v>7818.6943543153802</v>
      </c>
      <c r="V143" s="64">
        <v>10074.252563270604</v>
      </c>
    </row>
    <row r="144" spans="1:22" ht="35.25" x14ac:dyDescent="0.5">
      <c r="A144">
        <v>1</v>
      </c>
      <c r="B144" s="56">
        <f>SUBTOTAL(9,$A$16:A144)</f>
        <v>127</v>
      </c>
      <c r="C144" s="66" t="s">
        <v>411</v>
      </c>
      <c r="D144" s="56">
        <v>1941</v>
      </c>
      <c r="E144" s="56"/>
      <c r="F144" s="56" t="s">
        <v>17201</v>
      </c>
      <c r="G144" s="56">
        <v>2</v>
      </c>
      <c r="H144" s="56" t="s">
        <v>17007</v>
      </c>
      <c r="I144" s="67">
        <v>485</v>
      </c>
      <c r="J144" s="67">
        <v>433.6</v>
      </c>
      <c r="K144" s="67">
        <v>324.5</v>
      </c>
      <c r="L144" s="68">
        <v>22</v>
      </c>
      <c r="M144" s="56" t="s">
        <v>17059</v>
      </c>
      <c r="N144" s="56" t="s">
        <v>17097</v>
      </c>
      <c r="O144" s="59" t="s">
        <v>17063</v>
      </c>
      <c r="P144" s="64">
        <v>2881555.1999999997</v>
      </c>
      <c r="Q144" s="64"/>
      <c r="R144" s="64">
        <v>0</v>
      </c>
      <c r="S144" s="64">
        <v>0</v>
      </c>
      <c r="T144" s="64">
        <f t="shared" si="16"/>
        <v>2881555.1999999997</v>
      </c>
      <c r="U144" s="57">
        <f t="shared" si="15"/>
        <v>5941.3509278350512</v>
      </c>
      <c r="V144" s="64">
        <v>7655.3280000000004</v>
      </c>
    </row>
    <row r="145" spans="1:22" ht="35.25" x14ac:dyDescent="0.5">
      <c r="A145">
        <v>1</v>
      </c>
      <c r="B145" s="56">
        <f>SUBTOTAL(9,$A$16:A145)</f>
        <v>128</v>
      </c>
      <c r="C145" s="66" t="s">
        <v>412</v>
      </c>
      <c r="D145" s="56">
        <v>1960</v>
      </c>
      <c r="E145" s="56"/>
      <c r="F145" s="56" t="s">
        <v>17202</v>
      </c>
      <c r="G145" s="56">
        <v>2</v>
      </c>
      <c r="H145" s="56" t="s">
        <v>17005</v>
      </c>
      <c r="I145" s="67">
        <v>311.3</v>
      </c>
      <c r="J145" s="67">
        <v>286.7</v>
      </c>
      <c r="K145" s="67">
        <v>247.3</v>
      </c>
      <c r="L145" s="68">
        <v>18</v>
      </c>
      <c r="M145" s="56" t="s">
        <v>17059</v>
      </c>
      <c r="N145" s="56" t="s">
        <v>17097</v>
      </c>
      <c r="O145" s="59" t="s">
        <v>17063</v>
      </c>
      <c r="P145" s="64">
        <v>2881555.1999999997</v>
      </c>
      <c r="Q145" s="64"/>
      <c r="R145" s="64">
        <v>0</v>
      </c>
      <c r="S145" s="64">
        <v>0</v>
      </c>
      <c r="T145" s="64">
        <f t="shared" si="16"/>
        <v>2881555.1999999997</v>
      </c>
      <c r="U145" s="57">
        <f t="shared" si="15"/>
        <v>9256.5216832637307</v>
      </c>
      <c r="V145" s="64">
        <v>11926.868230003212</v>
      </c>
    </row>
    <row r="146" spans="1:22" ht="35.25" x14ac:dyDescent="0.5">
      <c r="A146">
        <v>1</v>
      </c>
      <c r="B146" s="56">
        <f>SUBTOTAL(9,$A$16:A146)</f>
        <v>129</v>
      </c>
      <c r="C146" s="66" t="s">
        <v>441</v>
      </c>
      <c r="D146" s="56">
        <v>1954</v>
      </c>
      <c r="E146" s="56"/>
      <c r="F146" s="56" t="s">
        <v>17202</v>
      </c>
      <c r="G146" s="56">
        <v>2</v>
      </c>
      <c r="H146" s="56" t="s">
        <v>17007</v>
      </c>
      <c r="I146" s="67">
        <v>890.5</v>
      </c>
      <c r="J146" s="67">
        <v>829.3</v>
      </c>
      <c r="K146" s="67">
        <v>829.3</v>
      </c>
      <c r="L146" s="68">
        <v>22</v>
      </c>
      <c r="M146" s="56" t="s">
        <v>17059</v>
      </c>
      <c r="N146" s="56" t="s">
        <v>17097</v>
      </c>
      <c r="O146" s="59" t="s">
        <v>17063</v>
      </c>
      <c r="P146" s="64">
        <v>6993248</v>
      </c>
      <c r="Q146" s="64"/>
      <c r="R146" s="64">
        <v>0</v>
      </c>
      <c r="S146" s="64">
        <v>0</v>
      </c>
      <c r="T146" s="64">
        <f t="shared" si="16"/>
        <v>6993248</v>
      </c>
      <c r="U146" s="57">
        <f t="shared" si="15"/>
        <v>7853.1701291409317</v>
      </c>
      <c r="V146" s="64">
        <v>10118.674003368893</v>
      </c>
    </row>
    <row r="147" spans="1:22" ht="35.25" x14ac:dyDescent="0.5">
      <c r="A147">
        <v>1</v>
      </c>
      <c r="B147" s="56">
        <f>SUBTOTAL(9,$A$16:A147)</f>
        <v>130</v>
      </c>
      <c r="C147" s="66" t="s">
        <v>406</v>
      </c>
      <c r="D147" s="56">
        <v>1950</v>
      </c>
      <c r="E147" s="56"/>
      <c r="F147" s="56" t="s">
        <v>17202</v>
      </c>
      <c r="G147" s="56">
        <v>2</v>
      </c>
      <c r="H147" s="56" t="s">
        <v>17005</v>
      </c>
      <c r="I147" s="67">
        <v>393.9</v>
      </c>
      <c r="J147" s="67">
        <v>362.4</v>
      </c>
      <c r="K147" s="67">
        <v>362.4</v>
      </c>
      <c r="L147" s="68">
        <v>11</v>
      </c>
      <c r="M147" s="56" t="s">
        <v>17059</v>
      </c>
      <c r="N147" s="56" t="s">
        <v>17097</v>
      </c>
      <c r="O147" s="59" t="s">
        <v>17063</v>
      </c>
      <c r="P147" s="64">
        <v>3016553.2</v>
      </c>
      <c r="Q147" s="64"/>
      <c r="R147" s="64">
        <v>0</v>
      </c>
      <c r="S147" s="64">
        <v>0</v>
      </c>
      <c r="T147" s="64">
        <f t="shared" si="16"/>
        <v>3016553.2</v>
      </c>
      <c r="U147" s="57">
        <f t="shared" si="15"/>
        <v>7658.170093932471</v>
      </c>
      <c r="V147" s="64">
        <v>9055.0314800710839</v>
      </c>
    </row>
    <row r="148" spans="1:22" ht="35.25" x14ac:dyDescent="0.5">
      <c r="A148">
        <v>1</v>
      </c>
      <c r="B148" s="56">
        <f>SUBTOTAL(9,$A$16:A148)</f>
        <v>131</v>
      </c>
      <c r="C148" s="66" t="s">
        <v>414</v>
      </c>
      <c r="D148" s="56">
        <v>1959</v>
      </c>
      <c r="E148" s="56"/>
      <c r="F148" s="56" t="s">
        <v>17202</v>
      </c>
      <c r="G148" s="56">
        <v>3</v>
      </c>
      <c r="H148" s="56" t="s">
        <v>17007</v>
      </c>
      <c r="I148" s="67">
        <v>1638.83</v>
      </c>
      <c r="J148" s="67">
        <v>1030.2</v>
      </c>
      <c r="K148" s="67">
        <v>913.80000000000007</v>
      </c>
      <c r="L148" s="68">
        <v>48</v>
      </c>
      <c r="M148" s="56" t="s">
        <v>17059</v>
      </c>
      <c r="N148" s="56" t="s">
        <v>17075</v>
      </c>
      <c r="O148" s="59" t="s">
        <v>17119</v>
      </c>
      <c r="P148" s="64">
        <v>4802592</v>
      </c>
      <c r="Q148" s="64"/>
      <c r="R148" s="64">
        <v>0</v>
      </c>
      <c r="S148" s="64">
        <v>0</v>
      </c>
      <c r="T148" s="64">
        <f t="shared" si="16"/>
        <v>4802592</v>
      </c>
      <c r="U148" s="57">
        <f t="shared" si="15"/>
        <v>2930.5004179811208</v>
      </c>
      <c r="V148" s="64">
        <v>3775.8991475625903</v>
      </c>
    </row>
    <row r="149" spans="1:22" ht="35.25" x14ac:dyDescent="0.5">
      <c r="A149">
        <v>1</v>
      </c>
      <c r="B149" s="56">
        <f>SUBTOTAL(9,$A$16:A149)</f>
        <v>132</v>
      </c>
      <c r="C149" s="66" t="s">
        <v>418</v>
      </c>
      <c r="D149" s="56">
        <v>1948</v>
      </c>
      <c r="E149" s="56"/>
      <c r="F149" s="56" t="s">
        <v>17067</v>
      </c>
      <c r="G149" s="56">
        <v>2</v>
      </c>
      <c r="H149" s="56" t="s">
        <v>17005</v>
      </c>
      <c r="I149" s="67">
        <v>294.39999999999998</v>
      </c>
      <c r="J149" s="67">
        <v>271.89999999999998</v>
      </c>
      <c r="K149" s="67">
        <v>234.7</v>
      </c>
      <c r="L149" s="68">
        <v>14</v>
      </c>
      <c r="M149" s="56" t="s">
        <v>17059</v>
      </c>
      <c r="N149" s="56" t="s">
        <v>17097</v>
      </c>
      <c r="O149" s="59" t="s">
        <v>17063</v>
      </c>
      <c r="P149" s="64">
        <v>2822576</v>
      </c>
      <c r="Q149" s="64"/>
      <c r="R149" s="64">
        <v>0</v>
      </c>
      <c r="S149" s="64">
        <v>0</v>
      </c>
      <c r="T149" s="64">
        <f t="shared" si="16"/>
        <v>2822576</v>
      </c>
      <c r="U149" s="57">
        <f t="shared" si="15"/>
        <v>9587.5543478260879</v>
      </c>
      <c r="V149" s="64">
        <v>12353.398097826088</v>
      </c>
    </row>
    <row r="150" spans="1:22" ht="35.25" x14ac:dyDescent="0.5">
      <c r="A150">
        <v>1</v>
      </c>
      <c r="B150" s="56">
        <f>SUBTOTAL(9,$A$16:A150)</f>
        <v>133</v>
      </c>
      <c r="C150" s="66" t="s">
        <v>447</v>
      </c>
      <c r="D150" s="56">
        <v>1928</v>
      </c>
      <c r="E150" s="56"/>
      <c r="F150" s="56" t="s">
        <v>17201</v>
      </c>
      <c r="G150" s="56">
        <v>2</v>
      </c>
      <c r="H150" s="56" t="s">
        <v>17007</v>
      </c>
      <c r="I150" s="67">
        <v>456.6</v>
      </c>
      <c r="J150" s="67">
        <v>404.9</v>
      </c>
      <c r="K150" s="67">
        <v>353.9</v>
      </c>
      <c r="L150" s="68">
        <v>23</v>
      </c>
      <c r="M150" s="56" t="s">
        <v>17059</v>
      </c>
      <c r="N150" s="56" t="s">
        <v>17097</v>
      </c>
      <c r="O150" s="59" t="s">
        <v>17063</v>
      </c>
      <c r="P150" s="64">
        <v>2822576</v>
      </c>
      <c r="Q150" s="64"/>
      <c r="R150" s="64">
        <v>0</v>
      </c>
      <c r="S150" s="64">
        <v>0</v>
      </c>
      <c r="T150" s="64">
        <f t="shared" si="16"/>
        <v>2822576</v>
      </c>
      <c r="U150" s="57">
        <f t="shared" si="15"/>
        <v>6181.7257993867715</v>
      </c>
      <c r="V150" s="64">
        <v>7965.0468681559341</v>
      </c>
    </row>
    <row r="151" spans="1:22" ht="35.25" x14ac:dyDescent="0.5">
      <c r="A151">
        <v>1</v>
      </c>
      <c r="B151" s="56">
        <f>SUBTOTAL(9,$A$16:A151)</f>
        <v>134</v>
      </c>
      <c r="C151" s="66" t="s">
        <v>420</v>
      </c>
      <c r="D151" s="56">
        <v>1928</v>
      </c>
      <c r="E151" s="56"/>
      <c r="F151" s="56" t="s">
        <v>17201</v>
      </c>
      <c r="G151" s="56">
        <v>2</v>
      </c>
      <c r="H151" s="56" t="s">
        <v>17007</v>
      </c>
      <c r="I151" s="67">
        <v>455.74</v>
      </c>
      <c r="J151" s="67">
        <v>404.3</v>
      </c>
      <c r="K151" s="67">
        <v>328.8</v>
      </c>
      <c r="L151" s="68">
        <v>21</v>
      </c>
      <c r="M151" s="56" t="s">
        <v>17059</v>
      </c>
      <c r="N151" s="56" t="s">
        <v>17097</v>
      </c>
      <c r="O151" s="59" t="s">
        <v>17063</v>
      </c>
      <c r="P151" s="64">
        <v>1603722.3800000001</v>
      </c>
      <c r="Q151" s="64"/>
      <c r="R151" s="64">
        <v>0</v>
      </c>
      <c r="S151" s="64">
        <v>0</v>
      </c>
      <c r="T151" s="64">
        <f t="shared" si="16"/>
        <v>1603722.3800000001</v>
      </c>
      <c r="U151" s="57">
        <f t="shared" si="15"/>
        <v>3518.9414578487736</v>
      </c>
      <c r="V151" s="64">
        <v>7334.9201079562899</v>
      </c>
    </row>
    <row r="152" spans="1:22" ht="35.25" x14ac:dyDescent="0.5">
      <c r="A152">
        <v>1</v>
      </c>
      <c r="B152" s="56">
        <f>SUBTOTAL(9,$A$16:A152)</f>
        <v>135</v>
      </c>
      <c r="C152" s="66" t="s">
        <v>421</v>
      </c>
      <c r="D152" s="56">
        <v>1891</v>
      </c>
      <c r="E152" s="56"/>
      <c r="F152" s="56" t="s">
        <v>17201</v>
      </c>
      <c r="G152" s="56">
        <v>2</v>
      </c>
      <c r="H152" s="56" t="s">
        <v>17005</v>
      </c>
      <c r="I152" s="67">
        <v>299.81</v>
      </c>
      <c r="J152" s="67">
        <v>229.81</v>
      </c>
      <c r="K152" s="67">
        <v>229.81</v>
      </c>
      <c r="L152" s="68">
        <v>11</v>
      </c>
      <c r="M152" s="56" t="s">
        <v>17059</v>
      </c>
      <c r="N152" s="56" t="s">
        <v>17097</v>
      </c>
      <c r="O152" s="59" t="s">
        <v>17063</v>
      </c>
      <c r="P152" s="64">
        <v>2055846.4000000001</v>
      </c>
      <c r="Q152" s="64"/>
      <c r="R152" s="64">
        <v>0</v>
      </c>
      <c r="S152" s="64">
        <v>0</v>
      </c>
      <c r="T152" s="64">
        <f t="shared" si="16"/>
        <v>2055846.4000000001</v>
      </c>
      <c r="U152" s="57">
        <f t="shared" si="15"/>
        <v>6857.1642039958642</v>
      </c>
      <c r="V152" s="64">
        <v>8835.3375804676289</v>
      </c>
    </row>
    <row r="153" spans="1:22" ht="35.25" x14ac:dyDescent="0.5">
      <c r="A153">
        <v>1</v>
      </c>
      <c r="B153" s="56">
        <f>SUBTOTAL(9,$A$16:A153)</f>
        <v>136</v>
      </c>
      <c r="C153" s="66" t="s">
        <v>424</v>
      </c>
      <c r="D153" s="56">
        <v>1938</v>
      </c>
      <c r="E153" s="56"/>
      <c r="F153" s="56" t="s">
        <v>17201</v>
      </c>
      <c r="G153" s="56">
        <v>2</v>
      </c>
      <c r="H153" s="56" t="s">
        <v>17005</v>
      </c>
      <c r="I153" s="67">
        <v>383.6</v>
      </c>
      <c r="J153" s="67">
        <v>383.6</v>
      </c>
      <c r="K153" s="67">
        <v>383.6</v>
      </c>
      <c r="L153" s="68">
        <v>19</v>
      </c>
      <c r="M153" s="56" t="s">
        <v>17059</v>
      </c>
      <c r="N153" s="56" t="s">
        <v>17075</v>
      </c>
      <c r="O153" s="59" t="s">
        <v>17116</v>
      </c>
      <c r="P153" s="64">
        <v>3201728</v>
      </c>
      <c r="Q153" s="64"/>
      <c r="R153" s="64">
        <v>0</v>
      </c>
      <c r="S153" s="64">
        <v>0</v>
      </c>
      <c r="T153" s="64">
        <f t="shared" si="16"/>
        <v>3201728</v>
      </c>
      <c r="U153" s="57">
        <f t="shared" si="15"/>
        <v>8346.5276329509907</v>
      </c>
      <c r="V153" s="64">
        <v>10754.356621480707</v>
      </c>
    </row>
    <row r="154" spans="1:22" ht="35.25" x14ac:dyDescent="0.5">
      <c r="A154">
        <v>1</v>
      </c>
      <c r="B154" s="56">
        <f>SUBTOTAL(9,$A$16:A154)</f>
        <v>137</v>
      </c>
      <c r="C154" s="66" t="s">
        <v>426</v>
      </c>
      <c r="D154" s="56">
        <v>1916</v>
      </c>
      <c r="E154" s="56"/>
      <c r="F154" s="56" t="s">
        <v>17201</v>
      </c>
      <c r="G154" s="56">
        <v>2</v>
      </c>
      <c r="H154" s="56" t="s">
        <v>17005</v>
      </c>
      <c r="I154" s="67">
        <v>404.7</v>
      </c>
      <c r="J154" s="67">
        <v>356.1</v>
      </c>
      <c r="K154" s="67">
        <v>305.70000000000005</v>
      </c>
      <c r="L154" s="68">
        <v>13</v>
      </c>
      <c r="M154" s="56" t="s">
        <v>17059</v>
      </c>
      <c r="N154" s="56" t="s">
        <v>17075</v>
      </c>
      <c r="O154" s="59" t="s">
        <v>17110</v>
      </c>
      <c r="P154" s="64">
        <v>2864704</v>
      </c>
      <c r="Q154" s="64"/>
      <c r="R154" s="64">
        <v>0</v>
      </c>
      <c r="S154" s="64">
        <v>0</v>
      </c>
      <c r="T154" s="64">
        <f t="shared" si="16"/>
        <v>2864704</v>
      </c>
      <c r="U154" s="57">
        <f t="shared" si="15"/>
        <v>7078.5866073634797</v>
      </c>
      <c r="V154" s="64">
        <v>9120.6365208796651</v>
      </c>
    </row>
    <row r="155" spans="1:22" ht="35.25" x14ac:dyDescent="0.5">
      <c r="A155">
        <v>1</v>
      </c>
      <c r="B155" s="56">
        <f>SUBTOTAL(9,$A$16:A155)</f>
        <v>138</v>
      </c>
      <c r="C155" s="66" t="s">
        <v>381</v>
      </c>
      <c r="D155" s="56">
        <v>1972</v>
      </c>
      <c r="E155" s="56"/>
      <c r="F155" s="56" t="s">
        <v>17202</v>
      </c>
      <c r="G155" s="56">
        <v>2</v>
      </c>
      <c r="H155" s="56" t="s">
        <v>17005</v>
      </c>
      <c r="I155" s="67">
        <v>321.3</v>
      </c>
      <c r="J155" s="67">
        <v>275.3</v>
      </c>
      <c r="K155" s="67">
        <v>275.3</v>
      </c>
      <c r="L155" s="68">
        <v>14</v>
      </c>
      <c r="M155" s="56" t="s">
        <v>17059</v>
      </c>
      <c r="N155" s="56" t="s">
        <v>17097</v>
      </c>
      <c r="O155" s="59" t="s">
        <v>17063</v>
      </c>
      <c r="P155" s="64">
        <v>2485552</v>
      </c>
      <c r="Q155" s="64"/>
      <c r="R155" s="64">
        <v>0</v>
      </c>
      <c r="S155" s="64">
        <v>0</v>
      </c>
      <c r="T155" s="64">
        <f>P155-R155-S155</f>
        <v>2485552</v>
      </c>
      <c r="U155" s="57">
        <f t="shared" si="15"/>
        <v>7735.9228135698722</v>
      </c>
      <c r="V155" s="64">
        <v>9967.6028633675687</v>
      </c>
    </row>
    <row r="156" spans="1:22" ht="35.25" x14ac:dyDescent="0.5">
      <c r="A156">
        <v>1</v>
      </c>
      <c r="B156" s="56">
        <f>SUBTOTAL(9,$A$16:A156)</f>
        <v>139</v>
      </c>
      <c r="C156" s="66" t="s">
        <v>2134</v>
      </c>
      <c r="D156" s="56">
        <v>1975</v>
      </c>
      <c r="E156" s="56"/>
      <c r="F156" s="56" t="s">
        <v>17202</v>
      </c>
      <c r="G156" s="56">
        <v>5</v>
      </c>
      <c r="H156" s="56" t="s">
        <v>17065</v>
      </c>
      <c r="I156" s="67">
        <v>6824.86</v>
      </c>
      <c r="J156" s="67">
        <v>4475.3999999999996</v>
      </c>
      <c r="K156" s="67">
        <v>4306.8999999999996</v>
      </c>
      <c r="L156" s="68">
        <v>160</v>
      </c>
      <c r="M156" s="56" t="s">
        <v>17059</v>
      </c>
      <c r="N156" s="56" t="s">
        <v>17075</v>
      </c>
      <c r="O156" s="59" t="s">
        <v>17176</v>
      </c>
      <c r="P156" s="64">
        <v>17077038.260000002</v>
      </c>
      <c r="Q156" s="64">
        <v>0</v>
      </c>
      <c r="R156" s="64">
        <v>0</v>
      </c>
      <c r="S156" s="64">
        <v>0</v>
      </c>
      <c r="T156" s="64">
        <f t="shared" ref="T156" si="17">P156-Q156-R156-S156</f>
        <v>17077038.260000002</v>
      </c>
      <c r="U156" s="57">
        <f t="shared" ref="U156" si="18">P156/I156</f>
        <v>2502.1814747848312</v>
      </c>
      <c r="V156" s="64">
        <v>3256.9388090012103</v>
      </c>
    </row>
    <row r="157" spans="1:22" ht="35.25" x14ac:dyDescent="0.5">
      <c r="B157" s="65" t="s">
        <v>199</v>
      </c>
      <c r="C157" s="65"/>
      <c r="D157" s="56" t="s">
        <v>17037</v>
      </c>
      <c r="E157" s="56" t="s">
        <v>17037</v>
      </c>
      <c r="F157" s="56" t="s">
        <v>17037</v>
      </c>
      <c r="G157" s="56" t="s">
        <v>17037</v>
      </c>
      <c r="H157" s="56" t="s">
        <v>17037</v>
      </c>
      <c r="I157" s="61">
        <f>SUM(I158:I176)</f>
        <v>42597.399999999994</v>
      </c>
      <c r="J157" s="61">
        <f t="shared" ref="J157:L157" si="19">SUM(J158:J176)</f>
        <v>32846.44</v>
      </c>
      <c r="K157" s="61">
        <f t="shared" si="19"/>
        <v>30440.79800000001</v>
      </c>
      <c r="L157" s="68">
        <f t="shared" si="19"/>
        <v>1486</v>
      </c>
      <c r="M157" s="56" t="s">
        <v>17037</v>
      </c>
      <c r="N157" s="56" t="s">
        <v>17037</v>
      </c>
      <c r="O157" s="59" t="s">
        <v>17037</v>
      </c>
      <c r="P157" s="63">
        <v>150602349.23000002</v>
      </c>
      <c r="Q157" s="63">
        <f>SUM(Q158:Q175)</f>
        <v>0</v>
      </c>
      <c r="R157" s="61">
        <f>SUM(R158:R175)</f>
        <v>0</v>
      </c>
      <c r="S157" s="61">
        <f>SUM(S158:S175)</f>
        <v>0</v>
      </c>
      <c r="T157" s="61">
        <f t="shared" ref="T157" si="20">SUM(T158:T176)</f>
        <v>150602349.23000002</v>
      </c>
      <c r="U157" s="57">
        <f t="shared" ref="U157:U210" si="21">P157/I157</f>
        <v>3535.4821944531836</v>
      </c>
      <c r="V157" s="64">
        <f>MAX(V158:V176)</f>
        <v>12325.759346625624</v>
      </c>
    </row>
    <row r="158" spans="1:22" ht="35.25" x14ac:dyDescent="0.5">
      <c r="A158">
        <v>1</v>
      </c>
      <c r="B158" s="56">
        <f>SUBTOTAL(9,$A$16:A158)</f>
        <v>140</v>
      </c>
      <c r="C158" s="66" t="s">
        <v>190</v>
      </c>
      <c r="D158" s="56">
        <v>1960</v>
      </c>
      <c r="E158" s="56"/>
      <c r="F158" s="56" t="s">
        <v>17202</v>
      </c>
      <c r="G158" s="56">
        <v>2</v>
      </c>
      <c r="H158" s="56" t="s">
        <v>17005</v>
      </c>
      <c r="I158" s="67">
        <v>969.97</v>
      </c>
      <c r="J158" s="67">
        <v>550.42999999999995</v>
      </c>
      <c r="K158" s="67">
        <v>550.42999999999995</v>
      </c>
      <c r="L158" s="68">
        <v>16</v>
      </c>
      <c r="M158" s="56" t="s">
        <v>17059</v>
      </c>
      <c r="N158" s="56" t="s">
        <v>17075</v>
      </c>
      <c r="O158" s="59" t="s">
        <v>17128</v>
      </c>
      <c r="P158" s="64">
        <v>4981278.99</v>
      </c>
      <c r="Q158" s="64"/>
      <c r="R158" s="64">
        <v>0</v>
      </c>
      <c r="S158" s="64">
        <v>0</v>
      </c>
      <c r="T158" s="64">
        <f t="shared" si="14"/>
        <v>4981278.99</v>
      </c>
      <c r="U158" s="57">
        <f t="shared" si="21"/>
        <v>5135.4979947833435</v>
      </c>
      <c r="V158" s="64">
        <v>6737.7923853315042</v>
      </c>
    </row>
    <row r="159" spans="1:22" ht="35.25" x14ac:dyDescent="0.5">
      <c r="A159">
        <v>1</v>
      </c>
      <c r="B159" s="56">
        <f>SUBTOTAL(9,$A$16:A159)</f>
        <v>141</v>
      </c>
      <c r="C159" s="66" t="s">
        <v>191</v>
      </c>
      <c r="D159" s="56">
        <v>1964</v>
      </c>
      <c r="E159" s="56"/>
      <c r="F159" s="56" t="s">
        <v>17202</v>
      </c>
      <c r="G159" s="56">
        <v>4</v>
      </c>
      <c r="H159" s="56" t="s">
        <v>17066</v>
      </c>
      <c r="I159" s="67">
        <v>3980.6</v>
      </c>
      <c r="J159" s="67">
        <v>2394.8000000000002</v>
      </c>
      <c r="K159" s="67">
        <v>2058.5100000000002</v>
      </c>
      <c r="L159" s="68">
        <v>94</v>
      </c>
      <c r="M159" s="56" t="s">
        <v>17059</v>
      </c>
      <c r="N159" s="56" t="s">
        <v>17075</v>
      </c>
      <c r="O159" s="59" t="s">
        <v>17127</v>
      </c>
      <c r="P159" s="64">
        <v>8874687.6600000001</v>
      </c>
      <c r="Q159" s="64"/>
      <c r="R159" s="64">
        <v>0</v>
      </c>
      <c r="S159" s="64">
        <v>0</v>
      </c>
      <c r="T159" s="64">
        <f t="shared" si="14"/>
        <v>8874687.6600000001</v>
      </c>
      <c r="U159" s="57">
        <f t="shared" si="21"/>
        <v>2229.4849168467067</v>
      </c>
      <c r="V159" s="64">
        <v>2875.3790463749178</v>
      </c>
    </row>
    <row r="160" spans="1:22" ht="35.25" x14ac:dyDescent="0.5">
      <c r="A160">
        <v>1</v>
      </c>
      <c r="B160" s="56">
        <f>SUBTOTAL(9,$A$16:A160)</f>
        <v>142</v>
      </c>
      <c r="C160" s="66" t="s">
        <v>13842</v>
      </c>
      <c r="D160" s="56">
        <v>1967</v>
      </c>
      <c r="E160" s="56"/>
      <c r="F160" s="56" t="s">
        <v>17202</v>
      </c>
      <c r="G160" s="56">
        <v>2</v>
      </c>
      <c r="H160" s="56" t="s">
        <v>17007</v>
      </c>
      <c r="I160" s="67">
        <v>1351.94</v>
      </c>
      <c r="J160" s="67">
        <v>773.81</v>
      </c>
      <c r="K160" s="67">
        <v>563.05899999999997</v>
      </c>
      <c r="L160" s="68">
        <v>45</v>
      </c>
      <c r="M160" s="56" t="s">
        <v>17059</v>
      </c>
      <c r="N160" s="56" t="s">
        <v>17075</v>
      </c>
      <c r="O160" s="59" t="s">
        <v>17128</v>
      </c>
      <c r="P160" s="64">
        <v>5741803.6200000001</v>
      </c>
      <c r="Q160" s="64"/>
      <c r="R160" s="64">
        <v>0</v>
      </c>
      <c r="S160" s="64">
        <v>0</v>
      </c>
      <c r="T160" s="64">
        <f t="shared" si="14"/>
        <v>5741803.6200000001</v>
      </c>
      <c r="U160" s="57">
        <f t="shared" si="21"/>
        <v>4247.0846487270146</v>
      </c>
      <c r="V160" s="64">
        <v>5556.8428184682753</v>
      </c>
    </row>
    <row r="161" spans="1:22" ht="35.25" x14ac:dyDescent="0.5">
      <c r="A161">
        <v>1</v>
      </c>
      <c r="B161" s="56">
        <f>SUBTOTAL(9,$A$16:A161)</f>
        <v>143</v>
      </c>
      <c r="C161" s="66" t="s">
        <v>193</v>
      </c>
      <c r="D161" s="56">
        <v>1963</v>
      </c>
      <c r="E161" s="56"/>
      <c r="F161" s="56" t="s">
        <v>17202</v>
      </c>
      <c r="G161" s="56">
        <v>4</v>
      </c>
      <c r="H161" s="56" t="s">
        <v>17062</v>
      </c>
      <c r="I161" s="67">
        <v>4269.24</v>
      </c>
      <c r="J161" s="67">
        <v>2565.5</v>
      </c>
      <c r="K161" s="67">
        <v>2450.6999999999998</v>
      </c>
      <c r="L161" s="68">
        <v>117</v>
      </c>
      <c r="M161" s="56" t="s">
        <v>17059</v>
      </c>
      <c r="N161" s="56" t="s">
        <v>17075</v>
      </c>
      <c r="O161" s="59" t="s">
        <v>17128</v>
      </c>
      <c r="P161" s="64">
        <v>9698510.6500000004</v>
      </c>
      <c r="Q161" s="64"/>
      <c r="R161" s="64">
        <v>0</v>
      </c>
      <c r="S161" s="64">
        <v>0</v>
      </c>
      <c r="T161" s="64">
        <f t="shared" si="14"/>
        <v>9698510.6500000004</v>
      </c>
      <c r="U161" s="57">
        <f t="shared" si="21"/>
        <v>2271.7183034919567</v>
      </c>
      <c r="V161" s="64">
        <v>2926.8750972069975</v>
      </c>
    </row>
    <row r="162" spans="1:22" ht="35.25" x14ac:dyDescent="0.5">
      <c r="A162">
        <v>1</v>
      </c>
      <c r="B162" s="56">
        <f>SUBTOTAL(9,$A$16:A162)</f>
        <v>144</v>
      </c>
      <c r="C162" s="66" t="s">
        <v>194</v>
      </c>
      <c r="D162" s="56">
        <v>1962</v>
      </c>
      <c r="E162" s="56"/>
      <c r="F162" s="56" t="s">
        <v>17202</v>
      </c>
      <c r="G162" s="56">
        <v>4</v>
      </c>
      <c r="H162" s="56" t="s">
        <v>17007</v>
      </c>
      <c r="I162" s="67">
        <v>1764.53</v>
      </c>
      <c r="J162" s="67">
        <v>1245.7</v>
      </c>
      <c r="K162" s="67">
        <v>1245.7</v>
      </c>
      <c r="L162" s="68">
        <v>47</v>
      </c>
      <c r="M162" s="56" t="s">
        <v>17059</v>
      </c>
      <c r="N162" s="56" t="s">
        <v>17075</v>
      </c>
      <c r="O162" s="59" t="s">
        <v>17128</v>
      </c>
      <c r="P162" s="64">
        <v>4838891.74</v>
      </c>
      <c r="Q162" s="64"/>
      <c r="R162" s="64">
        <v>0</v>
      </c>
      <c r="S162" s="64">
        <v>0</v>
      </c>
      <c r="T162" s="64">
        <f t="shared" si="14"/>
        <v>4838891.74</v>
      </c>
      <c r="U162" s="57">
        <f t="shared" si="21"/>
        <v>2742.311969759653</v>
      </c>
      <c r="V162" s="64">
        <v>3556.1349027786437</v>
      </c>
    </row>
    <row r="163" spans="1:22" ht="35.25" x14ac:dyDescent="0.5">
      <c r="A163">
        <v>1</v>
      </c>
      <c r="B163" s="56">
        <f>SUBTOTAL(9,$A$16:A163)</f>
        <v>145</v>
      </c>
      <c r="C163" s="66" t="s">
        <v>195</v>
      </c>
      <c r="D163" s="56">
        <v>1963</v>
      </c>
      <c r="E163" s="56"/>
      <c r="F163" s="56" t="s">
        <v>17202</v>
      </c>
      <c r="G163" s="56">
        <v>4</v>
      </c>
      <c r="H163" s="56" t="s">
        <v>17066</v>
      </c>
      <c r="I163" s="67">
        <v>2168.64</v>
      </c>
      <c r="J163" s="67">
        <v>2032.2</v>
      </c>
      <c r="K163" s="67">
        <v>2032.2</v>
      </c>
      <c r="L163" s="68">
        <v>66</v>
      </c>
      <c r="M163" s="56" t="s">
        <v>17059</v>
      </c>
      <c r="N163" s="56" t="s">
        <v>17075</v>
      </c>
      <c r="O163" s="59" t="s">
        <v>17130</v>
      </c>
      <c r="P163" s="64">
        <v>7706101.2000000002</v>
      </c>
      <c r="Q163" s="64"/>
      <c r="R163" s="64">
        <v>0</v>
      </c>
      <c r="S163" s="64">
        <v>0</v>
      </c>
      <c r="T163" s="64">
        <f t="shared" si="14"/>
        <v>7706101.2000000002</v>
      </c>
      <c r="U163" s="57">
        <f t="shared" si="21"/>
        <v>3553.4257414785307</v>
      </c>
      <c r="V163" s="64">
        <v>4580.5018813634351</v>
      </c>
    </row>
    <row r="164" spans="1:22" ht="35.25" x14ac:dyDescent="0.5">
      <c r="A164">
        <v>1</v>
      </c>
      <c r="B164" s="56">
        <f>SUBTOTAL(9,$A$16:A164)</f>
        <v>146</v>
      </c>
      <c r="C164" s="66" t="s">
        <v>196</v>
      </c>
      <c r="D164" s="56">
        <v>1956</v>
      </c>
      <c r="E164" s="56"/>
      <c r="F164" s="56" t="s">
        <v>17202</v>
      </c>
      <c r="G164" s="56">
        <v>2</v>
      </c>
      <c r="H164" s="56" t="s">
        <v>17066</v>
      </c>
      <c r="I164" s="67">
        <v>2003</v>
      </c>
      <c r="J164" s="67">
        <v>1130.3</v>
      </c>
      <c r="K164" s="67">
        <v>879.5</v>
      </c>
      <c r="L164" s="68">
        <v>48</v>
      </c>
      <c r="M164" s="56" t="s">
        <v>17059</v>
      </c>
      <c r="N164" s="56" t="s">
        <v>17075</v>
      </c>
      <c r="O164" s="59" t="s">
        <v>17128</v>
      </c>
      <c r="P164" s="64">
        <v>7154523.3899999997</v>
      </c>
      <c r="Q164" s="64"/>
      <c r="R164" s="64">
        <v>0</v>
      </c>
      <c r="S164" s="64">
        <v>0</v>
      </c>
      <c r="T164" s="64">
        <f t="shared" si="14"/>
        <v>7154523.3899999997</v>
      </c>
      <c r="U164" s="57">
        <f t="shared" si="21"/>
        <v>3571.903839241138</v>
      </c>
      <c r="V164" s="64">
        <v>6428.1081577633549</v>
      </c>
    </row>
    <row r="165" spans="1:22" ht="35.25" x14ac:dyDescent="0.5">
      <c r="A165">
        <v>1</v>
      </c>
      <c r="B165" s="56">
        <f>SUBTOTAL(9,$A$16:A165)</f>
        <v>147</v>
      </c>
      <c r="C165" s="66" t="s">
        <v>197</v>
      </c>
      <c r="D165" s="56">
        <v>1969</v>
      </c>
      <c r="E165" s="56"/>
      <c r="F165" s="56" t="s">
        <v>17202</v>
      </c>
      <c r="G165" s="56">
        <v>5</v>
      </c>
      <c r="H165" s="56" t="s">
        <v>17062</v>
      </c>
      <c r="I165" s="67">
        <v>4394.12</v>
      </c>
      <c r="J165" s="67">
        <v>3401.91</v>
      </c>
      <c r="K165" s="67">
        <v>3221.83</v>
      </c>
      <c r="L165" s="68">
        <v>115</v>
      </c>
      <c r="M165" s="56" t="s">
        <v>17059</v>
      </c>
      <c r="N165" s="56" t="s">
        <v>17075</v>
      </c>
      <c r="O165" s="59" t="s">
        <v>17127</v>
      </c>
      <c r="P165" s="64">
        <v>10358443.67</v>
      </c>
      <c r="Q165" s="64"/>
      <c r="R165" s="64">
        <v>0</v>
      </c>
      <c r="S165" s="64">
        <v>0</v>
      </c>
      <c r="T165" s="64">
        <f t="shared" si="14"/>
        <v>10358443.67</v>
      </c>
      <c r="U165" s="57">
        <f t="shared" si="21"/>
        <v>2357.3420093215477</v>
      </c>
      <c r="V165" s="64">
        <v>3024.0498120215198</v>
      </c>
    </row>
    <row r="166" spans="1:22" ht="35.25" x14ac:dyDescent="0.5">
      <c r="A166">
        <v>1</v>
      </c>
      <c r="B166" s="56">
        <f>SUBTOTAL(9,$A$16:A166)</f>
        <v>148</v>
      </c>
      <c r="C166" s="66" t="s">
        <v>13736</v>
      </c>
      <c r="D166" s="56">
        <v>1981</v>
      </c>
      <c r="E166" s="56"/>
      <c r="F166" s="56" t="s">
        <v>17202</v>
      </c>
      <c r="G166" s="56">
        <v>5</v>
      </c>
      <c r="H166" s="56" t="s">
        <v>17062</v>
      </c>
      <c r="I166" s="67">
        <v>3102</v>
      </c>
      <c r="J166" s="67">
        <v>2280.8000000000002</v>
      </c>
      <c r="K166" s="67">
        <v>2027.8490000000002</v>
      </c>
      <c r="L166" s="68">
        <v>117</v>
      </c>
      <c r="M166" s="56" t="s">
        <v>17059</v>
      </c>
      <c r="N166" s="56" t="s">
        <v>17075</v>
      </c>
      <c r="O166" s="59" t="s">
        <v>17131</v>
      </c>
      <c r="P166" s="64">
        <v>6903751.8999999994</v>
      </c>
      <c r="Q166" s="64"/>
      <c r="R166" s="64">
        <v>0</v>
      </c>
      <c r="S166" s="64">
        <v>0</v>
      </c>
      <c r="T166" s="64">
        <f t="shared" si="14"/>
        <v>6903751.8999999994</v>
      </c>
      <c r="U166" s="57">
        <f t="shared" si="21"/>
        <v>2225.580883301096</v>
      </c>
      <c r="V166" s="64">
        <v>2855.8000773694389</v>
      </c>
    </row>
    <row r="167" spans="1:22" ht="35.25" x14ac:dyDescent="0.5">
      <c r="A167">
        <v>1</v>
      </c>
      <c r="B167" s="56">
        <f>SUBTOTAL(9,$A$16:A167)</f>
        <v>149</v>
      </c>
      <c r="C167" s="66" t="s">
        <v>198</v>
      </c>
      <c r="D167" s="56">
        <v>1980</v>
      </c>
      <c r="E167" s="56"/>
      <c r="F167" s="56" t="s">
        <v>17202</v>
      </c>
      <c r="G167" s="56">
        <v>2</v>
      </c>
      <c r="H167" s="56" t="s">
        <v>17066</v>
      </c>
      <c r="I167" s="67">
        <v>955</v>
      </c>
      <c r="J167" s="67">
        <v>868.7</v>
      </c>
      <c r="K167" s="67">
        <v>868.7</v>
      </c>
      <c r="L167" s="68">
        <v>25</v>
      </c>
      <c r="M167" s="56" t="s">
        <v>17059</v>
      </c>
      <c r="N167" s="56" t="s">
        <v>17075</v>
      </c>
      <c r="O167" s="59" t="s">
        <v>17132</v>
      </c>
      <c r="P167" s="64">
        <v>5676294.3899999997</v>
      </c>
      <c r="Q167" s="64"/>
      <c r="R167" s="64">
        <v>0</v>
      </c>
      <c r="S167" s="64">
        <v>0</v>
      </c>
      <c r="T167" s="64">
        <f t="shared" si="14"/>
        <v>5676294.3899999997</v>
      </c>
      <c r="U167" s="57">
        <f t="shared" si="21"/>
        <v>5943.7637591623034</v>
      </c>
      <c r="V167" s="64">
        <v>7379.9696418848171</v>
      </c>
    </row>
    <row r="168" spans="1:22" ht="35.25" x14ac:dyDescent="0.5">
      <c r="A168">
        <v>1</v>
      </c>
      <c r="B168" s="56">
        <f>SUBTOTAL(9,$A$16:A168)</f>
        <v>150</v>
      </c>
      <c r="C168" s="66" t="s">
        <v>14393</v>
      </c>
      <c r="D168" s="56">
        <v>1967</v>
      </c>
      <c r="E168" s="56"/>
      <c r="F168" s="56" t="s">
        <v>17202</v>
      </c>
      <c r="G168" s="56">
        <v>2</v>
      </c>
      <c r="H168" s="56" t="s">
        <v>17007</v>
      </c>
      <c r="I168" s="67">
        <v>680.9</v>
      </c>
      <c r="J168" s="67">
        <v>632.29999999999995</v>
      </c>
      <c r="K168" s="67">
        <v>592.29999999999995</v>
      </c>
      <c r="L168" s="68">
        <v>34</v>
      </c>
      <c r="M168" s="56" t="s">
        <v>17059</v>
      </c>
      <c r="N168" s="56" t="s">
        <v>17075</v>
      </c>
      <c r="O168" s="59" t="s">
        <v>17132</v>
      </c>
      <c r="P168" s="64">
        <v>5772489.5900000008</v>
      </c>
      <c r="Q168" s="64"/>
      <c r="R168" s="64">
        <v>0</v>
      </c>
      <c r="S168" s="64">
        <v>0</v>
      </c>
      <c r="T168" s="64">
        <f t="shared" si="14"/>
        <v>5772489.5900000008</v>
      </c>
      <c r="U168" s="57">
        <f t="shared" si="21"/>
        <v>8477.7347481274792</v>
      </c>
      <c r="V168" s="64">
        <v>11096.993743574682</v>
      </c>
    </row>
    <row r="169" spans="1:22" ht="35.25" x14ac:dyDescent="0.5">
      <c r="A169">
        <v>1</v>
      </c>
      <c r="B169" s="56">
        <f>SUBTOTAL(9,$A$16:A169)</f>
        <v>151</v>
      </c>
      <c r="C169" s="66" t="s">
        <v>13530</v>
      </c>
      <c r="D169" s="56">
        <v>1880</v>
      </c>
      <c r="E169" s="56"/>
      <c r="F169" s="56" t="s">
        <v>17202</v>
      </c>
      <c r="G169" s="56">
        <v>2</v>
      </c>
      <c r="H169" s="56" t="s">
        <v>17005</v>
      </c>
      <c r="I169" s="67">
        <v>646.49</v>
      </c>
      <c r="J169" s="67">
        <v>646.49</v>
      </c>
      <c r="K169" s="67">
        <v>646.49</v>
      </c>
      <c r="L169" s="68">
        <v>37</v>
      </c>
      <c r="M169" s="56" t="s">
        <v>17059</v>
      </c>
      <c r="N169" s="56" t="s">
        <v>17097</v>
      </c>
      <c r="O169" s="59" t="s">
        <v>17063</v>
      </c>
      <c r="P169" s="64">
        <v>5890214.5099999998</v>
      </c>
      <c r="Q169" s="64"/>
      <c r="R169" s="64">
        <v>0</v>
      </c>
      <c r="S169" s="64">
        <v>0</v>
      </c>
      <c r="T169" s="64">
        <f t="shared" si="14"/>
        <v>5890214.5099999998</v>
      </c>
      <c r="U169" s="57">
        <f t="shared" si="21"/>
        <v>9111.0682454484977</v>
      </c>
      <c r="V169" s="64">
        <v>12325.759346625624</v>
      </c>
    </row>
    <row r="170" spans="1:22" ht="35.25" x14ac:dyDescent="0.5">
      <c r="A170">
        <v>1</v>
      </c>
      <c r="B170" s="56">
        <f>SUBTOTAL(9,$A$16:A170)</f>
        <v>152</v>
      </c>
      <c r="C170" s="66" t="s">
        <v>14080</v>
      </c>
      <c r="D170" s="56">
        <v>1969</v>
      </c>
      <c r="E170" s="56"/>
      <c r="F170" s="56" t="s">
        <v>17202</v>
      </c>
      <c r="G170" s="56">
        <v>5</v>
      </c>
      <c r="H170" s="56" t="s">
        <v>17065</v>
      </c>
      <c r="I170" s="67">
        <v>5048.3</v>
      </c>
      <c r="J170" s="67">
        <v>4655.2</v>
      </c>
      <c r="K170" s="67">
        <v>3957.13</v>
      </c>
      <c r="L170" s="68">
        <v>217</v>
      </c>
      <c r="M170" s="56" t="s">
        <v>17059</v>
      </c>
      <c r="N170" s="56" t="s">
        <v>17075</v>
      </c>
      <c r="O170" s="59" t="s">
        <v>17129</v>
      </c>
      <c r="P170" s="64">
        <v>11905448.02</v>
      </c>
      <c r="Q170" s="64"/>
      <c r="R170" s="64">
        <v>0</v>
      </c>
      <c r="S170" s="64">
        <v>0</v>
      </c>
      <c r="T170" s="64">
        <f t="shared" si="14"/>
        <v>11905448.02</v>
      </c>
      <c r="U170" s="57">
        <f t="shared" si="21"/>
        <v>2358.3083453835943</v>
      </c>
      <c r="V170" s="64">
        <v>3164.229562110017</v>
      </c>
    </row>
    <row r="171" spans="1:22" ht="35.25" x14ac:dyDescent="0.5">
      <c r="A171">
        <v>1</v>
      </c>
      <c r="B171" s="56">
        <f>SUBTOTAL(9,$A$16:A171)</f>
        <v>153</v>
      </c>
      <c r="C171" s="66" t="s">
        <v>13981</v>
      </c>
      <c r="D171" s="56">
        <v>1994</v>
      </c>
      <c r="E171" s="56"/>
      <c r="F171" s="56" t="s">
        <v>17202</v>
      </c>
      <c r="G171" s="56">
        <v>4</v>
      </c>
      <c r="H171" s="56" t="s">
        <v>17005</v>
      </c>
      <c r="I171" s="67">
        <v>935</v>
      </c>
      <c r="J171" s="67">
        <v>845.2</v>
      </c>
      <c r="K171" s="67">
        <v>845.2</v>
      </c>
      <c r="L171" s="68">
        <v>25</v>
      </c>
      <c r="M171" s="56" t="s">
        <v>17059</v>
      </c>
      <c r="N171" s="56" t="s">
        <v>17075</v>
      </c>
      <c r="O171" s="59" t="s">
        <v>17132</v>
      </c>
      <c r="P171" s="64">
        <v>2993323.19</v>
      </c>
      <c r="Q171" s="64"/>
      <c r="R171" s="64">
        <v>0</v>
      </c>
      <c r="S171" s="64">
        <v>0</v>
      </c>
      <c r="T171" s="64">
        <f t="shared" si="14"/>
        <v>2993323.19</v>
      </c>
      <c r="U171" s="57">
        <f t="shared" si="21"/>
        <v>3201.415176470588</v>
      </c>
      <c r="V171" s="64">
        <v>4341.3349048128339</v>
      </c>
    </row>
    <row r="172" spans="1:22" ht="35.25" x14ac:dyDescent="0.5">
      <c r="A172">
        <v>1</v>
      </c>
      <c r="B172" s="56">
        <f>SUBTOTAL(9,$A$16:A172)</f>
        <v>154</v>
      </c>
      <c r="C172" s="69" t="s">
        <v>13423</v>
      </c>
      <c r="D172" s="70">
        <v>1957</v>
      </c>
      <c r="E172" s="70"/>
      <c r="F172" s="56" t="s">
        <v>17202</v>
      </c>
      <c r="G172" s="70">
        <v>3</v>
      </c>
      <c r="H172" s="70">
        <v>4</v>
      </c>
      <c r="I172" s="71">
        <v>3060.3</v>
      </c>
      <c r="J172" s="71">
        <v>2813.7</v>
      </c>
      <c r="K172" s="71">
        <v>2689.8999999999996</v>
      </c>
      <c r="L172" s="72">
        <v>100</v>
      </c>
      <c r="M172" s="70" t="s">
        <v>17059</v>
      </c>
      <c r="N172" s="70" t="s">
        <v>17075</v>
      </c>
      <c r="O172" s="73" t="s">
        <v>17132</v>
      </c>
      <c r="P172" s="74">
        <v>30439998.599999998</v>
      </c>
      <c r="Q172" s="74">
        <v>0</v>
      </c>
      <c r="R172" s="74">
        <v>0</v>
      </c>
      <c r="S172" s="74">
        <v>0</v>
      </c>
      <c r="T172" s="64">
        <f t="shared" si="14"/>
        <v>30439998.599999998</v>
      </c>
      <c r="U172" s="57">
        <f t="shared" si="21"/>
        <v>9946.736790510733</v>
      </c>
      <c r="V172" s="64">
        <v>12054.78</v>
      </c>
    </row>
    <row r="173" spans="1:22" ht="35.25" x14ac:dyDescent="0.5">
      <c r="A173">
        <v>1</v>
      </c>
      <c r="B173" s="56">
        <f>SUBTOTAL(9,$A$16:A173)</f>
        <v>155</v>
      </c>
      <c r="C173" s="69" t="s">
        <v>14036</v>
      </c>
      <c r="D173" s="70">
        <v>1968</v>
      </c>
      <c r="E173" s="70"/>
      <c r="F173" s="56" t="s">
        <v>17202</v>
      </c>
      <c r="G173" s="70">
        <v>3</v>
      </c>
      <c r="H173" s="70" t="s">
        <v>17007</v>
      </c>
      <c r="I173" s="71">
        <v>1032.5</v>
      </c>
      <c r="J173" s="71">
        <v>644</v>
      </c>
      <c r="K173" s="71">
        <v>445.9</v>
      </c>
      <c r="L173" s="72">
        <v>83</v>
      </c>
      <c r="M173" s="70" t="s">
        <v>17059</v>
      </c>
      <c r="N173" s="70" t="s">
        <v>17075</v>
      </c>
      <c r="O173" s="73" t="s">
        <v>17129</v>
      </c>
      <c r="P173" s="74">
        <v>3949469.2</v>
      </c>
      <c r="Q173" s="74">
        <v>0</v>
      </c>
      <c r="R173" s="74">
        <v>0</v>
      </c>
      <c r="S173" s="74">
        <v>0</v>
      </c>
      <c r="T173" s="64">
        <f t="shared" si="14"/>
        <v>3949469.2</v>
      </c>
      <c r="U173" s="57">
        <f t="shared" si="21"/>
        <v>3825.1517675544796</v>
      </c>
      <c r="V173" s="64">
        <v>5362.4042615012104</v>
      </c>
    </row>
    <row r="174" spans="1:22" ht="35.25" x14ac:dyDescent="0.5">
      <c r="A174">
        <v>1</v>
      </c>
      <c r="B174" s="56">
        <f>SUBTOTAL(9,$A$16:A174)</f>
        <v>156</v>
      </c>
      <c r="C174" s="69" t="s">
        <v>14101</v>
      </c>
      <c r="D174" s="70">
        <v>1973</v>
      </c>
      <c r="E174" s="70"/>
      <c r="F174" s="56" t="s">
        <v>17202</v>
      </c>
      <c r="G174" s="70">
        <v>5</v>
      </c>
      <c r="H174" s="70">
        <v>6</v>
      </c>
      <c r="I174" s="71">
        <v>4885.2</v>
      </c>
      <c r="J174" s="71">
        <v>4486.7</v>
      </c>
      <c r="K174" s="71">
        <v>4486.7</v>
      </c>
      <c r="L174" s="72">
        <v>260</v>
      </c>
      <c r="M174" s="70" t="s">
        <v>17059</v>
      </c>
      <c r="N174" s="70" t="s">
        <v>17075</v>
      </c>
      <c r="O174" s="73" t="s">
        <v>17128</v>
      </c>
      <c r="P174" s="74">
        <v>11109378.639999999</v>
      </c>
      <c r="Q174" s="74">
        <v>0</v>
      </c>
      <c r="R174" s="74">
        <v>0</v>
      </c>
      <c r="S174" s="74">
        <v>0</v>
      </c>
      <c r="T174" s="64">
        <f t="shared" si="14"/>
        <v>11109378.639999999</v>
      </c>
      <c r="U174" s="64">
        <v>2902.794307295505</v>
      </c>
      <c r="V174" s="64">
        <v>3267.81</v>
      </c>
    </row>
    <row r="175" spans="1:22" ht="35.25" x14ac:dyDescent="0.5">
      <c r="A175">
        <v>1</v>
      </c>
      <c r="B175" s="56">
        <f>SUBTOTAL(9,$A$16:A175)</f>
        <v>157</v>
      </c>
      <c r="C175" s="66" t="s">
        <v>192</v>
      </c>
      <c r="D175" s="56">
        <v>1964</v>
      </c>
      <c r="E175" s="56"/>
      <c r="F175" s="56" t="s">
        <v>17202</v>
      </c>
      <c r="G175" s="56">
        <v>2</v>
      </c>
      <c r="H175" s="56" t="s">
        <v>17007</v>
      </c>
      <c r="I175" s="71">
        <v>970.78</v>
      </c>
      <c r="J175" s="67">
        <v>553.29999999999995</v>
      </c>
      <c r="K175" s="67">
        <v>553.29999999999995</v>
      </c>
      <c r="L175" s="68">
        <v>23</v>
      </c>
      <c r="M175" s="56" t="s">
        <v>17059</v>
      </c>
      <c r="N175" s="56" t="s">
        <v>17075</v>
      </c>
      <c r="O175" s="59" t="s">
        <v>17128</v>
      </c>
      <c r="P175" s="64">
        <v>5084706.41</v>
      </c>
      <c r="Q175" s="64"/>
      <c r="R175" s="64">
        <v>0</v>
      </c>
      <c r="S175" s="64">
        <v>0</v>
      </c>
      <c r="T175" s="64">
        <f t="shared" si="14"/>
        <v>5084706.41</v>
      </c>
      <c r="U175" s="57">
        <f>P175/I175</f>
        <v>5237.753569294794</v>
      </c>
      <c r="V175" s="64">
        <v>6877.5495992912911</v>
      </c>
    </row>
    <row r="176" spans="1:22" ht="35.25" x14ac:dyDescent="0.5">
      <c r="A176">
        <v>1</v>
      </c>
      <c r="B176" s="56">
        <f>SUBTOTAL(9,$A$16:A176)</f>
        <v>158</v>
      </c>
      <c r="C176" s="66" t="s">
        <v>14020</v>
      </c>
      <c r="D176" s="56">
        <v>1846</v>
      </c>
      <c r="E176" s="56"/>
      <c r="F176" s="56" t="s">
        <v>17202</v>
      </c>
      <c r="G176" s="56">
        <v>2</v>
      </c>
      <c r="H176" s="56" t="s">
        <v>17005</v>
      </c>
      <c r="I176" s="67">
        <v>378.89</v>
      </c>
      <c r="J176" s="67">
        <v>325.39999999999998</v>
      </c>
      <c r="K176" s="67">
        <v>325.39999999999998</v>
      </c>
      <c r="L176" s="68">
        <v>17</v>
      </c>
      <c r="M176" s="56" t="s">
        <v>17059</v>
      </c>
      <c r="N176" s="56" t="s">
        <v>17097</v>
      </c>
      <c r="O176" s="59" t="s">
        <v>17063</v>
      </c>
      <c r="P176" s="64">
        <v>1523033.8599999999</v>
      </c>
      <c r="Q176" s="64">
        <v>0</v>
      </c>
      <c r="R176" s="64">
        <v>0</v>
      </c>
      <c r="S176" s="64">
        <v>0</v>
      </c>
      <c r="T176" s="64">
        <f t="shared" si="14"/>
        <v>1523033.8599999999</v>
      </c>
      <c r="U176" s="57">
        <f>P176/I176</f>
        <v>4019.725672358732</v>
      </c>
      <c r="V176" s="64">
        <v>9738.9752962601287</v>
      </c>
    </row>
    <row r="177" spans="1:22" ht="35.25" x14ac:dyDescent="0.5">
      <c r="B177" s="65" t="s">
        <v>326</v>
      </c>
      <c r="C177" s="65"/>
      <c r="D177" s="56" t="s">
        <v>17037</v>
      </c>
      <c r="E177" s="56" t="s">
        <v>17037</v>
      </c>
      <c r="F177" s="56" t="s">
        <v>17037</v>
      </c>
      <c r="G177" s="56" t="s">
        <v>17037</v>
      </c>
      <c r="H177" s="56" t="s">
        <v>17037</v>
      </c>
      <c r="I177" s="61">
        <f>SUM(I178:I181)</f>
        <v>23589.8</v>
      </c>
      <c r="J177" s="61">
        <f t="shared" ref="J177:L177" si="22">SUM(J178:J181)</f>
        <v>19047.2</v>
      </c>
      <c r="K177" s="61">
        <f t="shared" si="22"/>
        <v>18537.099999999999</v>
      </c>
      <c r="L177" s="62">
        <f t="shared" si="22"/>
        <v>895</v>
      </c>
      <c r="M177" s="56" t="s">
        <v>17037</v>
      </c>
      <c r="N177" s="56" t="s">
        <v>17037</v>
      </c>
      <c r="O177" s="59" t="s">
        <v>17037</v>
      </c>
      <c r="P177" s="63">
        <v>62803696.75</v>
      </c>
      <c r="Q177" s="63"/>
      <c r="R177" s="61">
        <f t="shared" ref="R177" si="23">SUM(R178:R181)</f>
        <v>0</v>
      </c>
      <c r="S177" s="61">
        <f t="shared" ref="S177" si="24">SUM(S178:S181)</f>
        <v>0</v>
      </c>
      <c r="T177" s="61">
        <f t="shared" ref="T177" si="25">SUM(T178:T181)</f>
        <v>62803696.75</v>
      </c>
      <c r="U177" s="57">
        <f t="shared" si="21"/>
        <v>2662.3242566702561</v>
      </c>
      <c r="V177" s="64">
        <f>MAX(V178:V181)</f>
        <v>8312.1200000000008</v>
      </c>
    </row>
    <row r="178" spans="1:22" ht="35.25" x14ac:dyDescent="0.5">
      <c r="A178">
        <v>1</v>
      </c>
      <c r="B178" s="56">
        <f>SUBTOTAL(9,$A$16:A178)</f>
        <v>159</v>
      </c>
      <c r="C178" s="66" t="s">
        <v>2616</v>
      </c>
      <c r="D178" s="56">
        <v>1981</v>
      </c>
      <c r="E178" s="56">
        <v>2016</v>
      </c>
      <c r="F178" s="56" t="s">
        <v>17335</v>
      </c>
      <c r="G178" s="56">
        <v>5</v>
      </c>
      <c r="H178" s="56" t="s">
        <v>17069</v>
      </c>
      <c r="I178" s="67">
        <v>3982.4</v>
      </c>
      <c r="J178" s="67">
        <v>3501.5</v>
      </c>
      <c r="K178" s="67">
        <v>3375.6</v>
      </c>
      <c r="L178" s="68">
        <v>165</v>
      </c>
      <c r="M178" s="56" t="s">
        <v>17059</v>
      </c>
      <c r="N178" s="56" t="s">
        <v>17075</v>
      </c>
      <c r="O178" s="59" t="s">
        <v>17197</v>
      </c>
      <c r="P178" s="64">
        <v>29815369.73</v>
      </c>
      <c r="Q178" s="64"/>
      <c r="R178" s="64">
        <v>0</v>
      </c>
      <c r="S178" s="64">
        <v>0</v>
      </c>
      <c r="T178" s="64">
        <f t="shared" si="14"/>
        <v>29815369.73</v>
      </c>
      <c r="U178" s="57">
        <f t="shared" si="21"/>
        <v>7486.7842833467257</v>
      </c>
      <c r="V178" s="64">
        <v>8312.1200000000008</v>
      </c>
    </row>
    <row r="179" spans="1:22" ht="35.25" x14ac:dyDescent="0.5">
      <c r="A179">
        <v>1</v>
      </c>
      <c r="B179" s="56">
        <f>SUBTOTAL(9,$A$16:A179)</f>
        <v>160</v>
      </c>
      <c r="C179" s="66" t="s">
        <v>15127</v>
      </c>
      <c r="D179" s="56">
        <v>1975</v>
      </c>
      <c r="E179" s="56"/>
      <c r="F179" s="56" t="s">
        <v>17064</v>
      </c>
      <c r="G179" s="56" t="s">
        <v>17069</v>
      </c>
      <c r="H179" s="56" t="s">
        <v>17069</v>
      </c>
      <c r="I179" s="67">
        <v>5911.9</v>
      </c>
      <c r="J179" s="67">
        <v>3394.8</v>
      </c>
      <c r="K179" s="67">
        <v>3394.8</v>
      </c>
      <c r="L179" s="68">
        <v>170</v>
      </c>
      <c r="M179" s="56" t="s">
        <v>17059</v>
      </c>
      <c r="N179" s="56" t="s">
        <v>17075</v>
      </c>
      <c r="O179" s="59" t="s">
        <v>17197</v>
      </c>
      <c r="P179" s="64">
        <v>6613806.0499999998</v>
      </c>
      <c r="Q179" s="64"/>
      <c r="R179" s="64">
        <v>0</v>
      </c>
      <c r="S179" s="64">
        <v>0</v>
      </c>
      <c r="T179" s="64">
        <f t="shared" si="14"/>
        <v>6613806.0499999998</v>
      </c>
      <c r="U179" s="57">
        <f t="shared" si="21"/>
        <v>1118.7276594664997</v>
      </c>
      <c r="V179" s="64">
        <v>4326.6856962397878</v>
      </c>
    </row>
    <row r="180" spans="1:22" ht="35.25" x14ac:dyDescent="0.5">
      <c r="A180">
        <v>1</v>
      </c>
      <c r="B180" s="56">
        <f>SUBTOTAL(9,$A$16:A180)</f>
        <v>161</v>
      </c>
      <c r="C180" s="66" t="s">
        <v>320</v>
      </c>
      <c r="D180" s="56">
        <v>1999</v>
      </c>
      <c r="E180" s="56">
        <v>2016</v>
      </c>
      <c r="F180" s="56" t="s">
        <v>17335</v>
      </c>
      <c r="G180" s="56">
        <v>9</v>
      </c>
      <c r="H180" s="56" t="s">
        <v>17062</v>
      </c>
      <c r="I180" s="67">
        <v>9730.2999999999993</v>
      </c>
      <c r="J180" s="67">
        <v>8665.1</v>
      </c>
      <c r="K180" s="67">
        <v>8342.7000000000007</v>
      </c>
      <c r="L180" s="68">
        <v>382</v>
      </c>
      <c r="M180" s="56" t="s">
        <v>17059</v>
      </c>
      <c r="N180" s="56" t="s">
        <v>17075</v>
      </c>
      <c r="O180" s="59" t="s">
        <v>17197</v>
      </c>
      <c r="P180" s="64">
        <v>14912610.25</v>
      </c>
      <c r="Q180" s="64"/>
      <c r="R180" s="64">
        <v>0</v>
      </c>
      <c r="S180" s="64">
        <v>0</v>
      </c>
      <c r="T180" s="64">
        <f t="shared" si="14"/>
        <v>14912610.25</v>
      </c>
      <c r="U180" s="57">
        <f t="shared" si="21"/>
        <v>1532.5951152585224</v>
      </c>
      <c r="V180" s="64">
        <v>6338.5721370358569</v>
      </c>
    </row>
    <row r="181" spans="1:22" ht="35.25" x14ac:dyDescent="0.5">
      <c r="A181">
        <v>1</v>
      </c>
      <c r="B181" s="56">
        <f>SUBTOTAL(9,$A$16:A181)</f>
        <v>162</v>
      </c>
      <c r="C181" s="66" t="s">
        <v>2620</v>
      </c>
      <c r="D181" s="56">
        <v>1981</v>
      </c>
      <c r="E181" s="56">
        <v>2015</v>
      </c>
      <c r="F181" s="56" t="s">
        <v>17064</v>
      </c>
      <c r="G181" s="56">
        <v>5</v>
      </c>
      <c r="H181" s="56" t="s">
        <v>17069</v>
      </c>
      <c r="I181" s="67">
        <v>3965.2</v>
      </c>
      <c r="J181" s="67">
        <v>3485.8</v>
      </c>
      <c r="K181" s="67">
        <v>3424</v>
      </c>
      <c r="L181" s="68">
        <v>178</v>
      </c>
      <c r="M181" s="56" t="s">
        <v>17059</v>
      </c>
      <c r="N181" s="56" t="s">
        <v>17075</v>
      </c>
      <c r="O181" s="59" t="s">
        <v>17198</v>
      </c>
      <c r="P181" s="64">
        <v>11461910.719999999</v>
      </c>
      <c r="Q181" s="64"/>
      <c r="R181" s="64">
        <v>0</v>
      </c>
      <c r="S181" s="64">
        <v>0</v>
      </c>
      <c r="T181" s="64">
        <f t="shared" si="14"/>
        <v>11461910.719999999</v>
      </c>
      <c r="U181" s="57">
        <f t="shared" si="21"/>
        <v>2890.6261273075756</v>
      </c>
      <c r="V181" s="64">
        <v>8312.1200000000008</v>
      </c>
    </row>
    <row r="182" spans="1:22" ht="35.25" x14ac:dyDescent="0.5">
      <c r="B182" s="65" t="s">
        <v>509</v>
      </c>
      <c r="C182" s="65"/>
      <c r="D182" s="56" t="s">
        <v>17037</v>
      </c>
      <c r="E182" s="56" t="s">
        <v>17037</v>
      </c>
      <c r="F182" s="56" t="s">
        <v>17037</v>
      </c>
      <c r="G182" s="56" t="s">
        <v>17037</v>
      </c>
      <c r="H182" s="56" t="s">
        <v>17037</v>
      </c>
      <c r="I182" s="61">
        <f>SUM(I183:I197)</f>
        <v>61271.880000000005</v>
      </c>
      <c r="J182" s="61">
        <f t="shared" ref="J182:L182" si="26">SUM(J183:J197)</f>
        <v>50985.75</v>
      </c>
      <c r="K182" s="61">
        <f t="shared" si="26"/>
        <v>45627.530000000006</v>
      </c>
      <c r="L182" s="62">
        <f t="shared" si="26"/>
        <v>1985</v>
      </c>
      <c r="M182" s="56" t="s">
        <v>17037</v>
      </c>
      <c r="N182" s="56" t="s">
        <v>17037</v>
      </c>
      <c r="O182" s="59" t="s">
        <v>17037</v>
      </c>
      <c r="P182" s="63">
        <v>119357421.53</v>
      </c>
      <c r="Q182" s="63"/>
      <c r="R182" s="61">
        <f>SUM(R183:R197)</f>
        <v>0</v>
      </c>
      <c r="S182" s="61">
        <f t="shared" ref="S182:T182" si="27">SUM(S183:S197)</f>
        <v>0</v>
      </c>
      <c r="T182" s="61">
        <f t="shared" si="27"/>
        <v>119357421.53</v>
      </c>
      <c r="U182" s="57">
        <f t="shared" si="21"/>
        <v>1947.9967242722109</v>
      </c>
      <c r="V182" s="64">
        <f>MAX(V183:V197)</f>
        <v>11399.052</v>
      </c>
    </row>
    <row r="183" spans="1:22" ht="35.25" x14ac:dyDescent="0.5">
      <c r="A183">
        <v>1</v>
      </c>
      <c r="B183" s="56">
        <f>SUBTOTAL(9,$A$16:A183)</f>
        <v>163</v>
      </c>
      <c r="C183" s="66" t="s">
        <v>514</v>
      </c>
      <c r="D183" s="56">
        <v>1965</v>
      </c>
      <c r="E183" s="56"/>
      <c r="F183" s="56" t="s">
        <v>17064</v>
      </c>
      <c r="G183" s="56">
        <v>4</v>
      </c>
      <c r="H183" s="56" t="s">
        <v>17062</v>
      </c>
      <c r="I183" s="67">
        <v>3917.4</v>
      </c>
      <c r="J183" s="67">
        <v>2777.6</v>
      </c>
      <c r="K183" s="67">
        <v>2733</v>
      </c>
      <c r="L183" s="68">
        <v>118</v>
      </c>
      <c r="M183" s="56" t="s">
        <v>17059</v>
      </c>
      <c r="N183" s="56" t="s">
        <v>17075</v>
      </c>
      <c r="O183" s="59" t="s">
        <v>17144</v>
      </c>
      <c r="P183" s="64">
        <v>8609876.6600000001</v>
      </c>
      <c r="Q183" s="64"/>
      <c r="R183" s="64">
        <v>0</v>
      </c>
      <c r="S183" s="64">
        <v>0</v>
      </c>
      <c r="T183" s="64">
        <f t="shared" si="14"/>
        <v>8609876.6600000001</v>
      </c>
      <c r="U183" s="57">
        <f t="shared" si="21"/>
        <v>2197.8548680247104</v>
      </c>
      <c r="V183" s="64">
        <v>2835.0266809618624</v>
      </c>
    </row>
    <row r="184" spans="1:22" ht="35.25" x14ac:dyDescent="0.5">
      <c r="A184">
        <v>1</v>
      </c>
      <c r="B184" s="56">
        <f>SUBTOTAL(9,$A$16:A184)</f>
        <v>164</v>
      </c>
      <c r="C184" s="66" t="s">
        <v>515</v>
      </c>
      <c r="D184" s="56">
        <v>1968</v>
      </c>
      <c r="E184" s="56"/>
      <c r="F184" s="56" t="s">
        <v>17064</v>
      </c>
      <c r="G184" s="56">
        <v>5</v>
      </c>
      <c r="H184" s="56" t="s">
        <v>17062</v>
      </c>
      <c r="I184" s="67">
        <v>2900.26</v>
      </c>
      <c r="J184" s="67">
        <v>2622.26</v>
      </c>
      <c r="K184" s="67">
        <v>2563.1600000000003</v>
      </c>
      <c r="L184" s="68">
        <v>108</v>
      </c>
      <c r="M184" s="56" t="s">
        <v>17059</v>
      </c>
      <c r="N184" s="56" t="s">
        <v>17075</v>
      </c>
      <c r="O184" s="59" t="s">
        <v>17145</v>
      </c>
      <c r="P184" s="64">
        <v>6014407</v>
      </c>
      <c r="Q184" s="64"/>
      <c r="R184" s="64">
        <v>0</v>
      </c>
      <c r="S184" s="64">
        <v>0</v>
      </c>
      <c r="T184" s="64">
        <f t="shared" si="14"/>
        <v>6014407</v>
      </c>
      <c r="U184" s="57">
        <f t="shared" si="21"/>
        <v>2073.7475260838683</v>
      </c>
      <c r="V184" s="64">
        <v>2545.372897602284</v>
      </c>
    </row>
    <row r="185" spans="1:22" ht="35.25" x14ac:dyDescent="0.5">
      <c r="A185">
        <v>1</v>
      </c>
      <c r="B185" s="56">
        <f>SUBTOTAL(9,$A$16:A185)</f>
        <v>165</v>
      </c>
      <c r="C185" s="66" t="s">
        <v>3289</v>
      </c>
      <c r="D185" s="56">
        <v>1974</v>
      </c>
      <c r="E185" s="56"/>
      <c r="F185" s="56" t="s">
        <v>17202</v>
      </c>
      <c r="G185" s="56">
        <v>5</v>
      </c>
      <c r="H185" s="56" t="s">
        <v>17065</v>
      </c>
      <c r="I185" s="67">
        <v>4926.6000000000004</v>
      </c>
      <c r="J185" s="67">
        <v>4452</v>
      </c>
      <c r="K185" s="67">
        <v>4242.3</v>
      </c>
      <c r="L185" s="68">
        <v>180</v>
      </c>
      <c r="M185" s="56" t="s">
        <v>17059</v>
      </c>
      <c r="N185" s="56" t="s">
        <v>17075</v>
      </c>
      <c r="O185" s="59" t="s">
        <v>17143</v>
      </c>
      <c r="P185" s="64">
        <v>15028707.939999999</v>
      </c>
      <c r="Q185" s="64"/>
      <c r="R185" s="64">
        <v>0</v>
      </c>
      <c r="S185" s="64">
        <v>0</v>
      </c>
      <c r="T185" s="64">
        <f t="shared" si="14"/>
        <v>15028707.939999999</v>
      </c>
      <c r="U185" s="57">
        <f t="shared" si="21"/>
        <v>3050.5232695976938</v>
      </c>
      <c r="V185" s="64">
        <v>3294.7402265253922</v>
      </c>
    </row>
    <row r="186" spans="1:22" ht="35.25" x14ac:dyDescent="0.5">
      <c r="A186">
        <v>1</v>
      </c>
      <c r="B186" s="56">
        <f>SUBTOTAL(9,$A$16:A186)</f>
        <v>166</v>
      </c>
      <c r="C186" s="66" t="s">
        <v>517</v>
      </c>
      <c r="D186" s="56">
        <v>1963</v>
      </c>
      <c r="E186" s="56"/>
      <c r="F186" s="56" t="s">
        <v>17202</v>
      </c>
      <c r="G186" s="56">
        <v>2</v>
      </c>
      <c r="H186" s="56">
        <v>1</v>
      </c>
      <c r="I186" s="67">
        <v>400</v>
      </c>
      <c r="J186" s="67">
        <v>372.62</v>
      </c>
      <c r="K186" s="67">
        <v>372.62</v>
      </c>
      <c r="L186" s="68">
        <v>18</v>
      </c>
      <c r="M186" s="56" t="s">
        <v>17059</v>
      </c>
      <c r="N186" s="56" t="s">
        <v>17097</v>
      </c>
      <c r="O186" s="59" t="s">
        <v>17063</v>
      </c>
      <c r="P186" s="64">
        <v>3463144.67</v>
      </c>
      <c r="Q186" s="64"/>
      <c r="R186" s="64">
        <v>0</v>
      </c>
      <c r="S186" s="64">
        <v>0</v>
      </c>
      <c r="T186" s="64">
        <f t="shared" si="14"/>
        <v>3463144.67</v>
      </c>
      <c r="U186" s="57">
        <f t="shared" si="21"/>
        <v>8657.8616750000001</v>
      </c>
      <c r="V186" s="64">
        <v>11399.052</v>
      </c>
    </row>
    <row r="187" spans="1:22" ht="35.25" x14ac:dyDescent="0.5">
      <c r="A187">
        <v>1</v>
      </c>
      <c r="B187" s="56">
        <f>SUBTOTAL(9,$A$16:A187)</f>
        <v>167</v>
      </c>
      <c r="C187" s="66" t="s">
        <v>518</v>
      </c>
      <c r="D187" s="56">
        <v>1990</v>
      </c>
      <c r="E187" s="56"/>
      <c r="F187" s="56" t="s">
        <v>17064</v>
      </c>
      <c r="G187" s="56">
        <v>5</v>
      </c>
      <c r="H187" s="56" t="s">
        <v>17062</v>
      </c>
      <c r="I187" s="67">
        <v>4381.5</v>
      </c>
      <c r="J187" s="67">
        <v>3229.2</v>
      </c>
      <c r="K187" s="67">
        <v>3194.7</v>
      </c>
      <c r="L187" s="68">
        <v>112</v>
      </c>
      <c r="M187" s="56" t="s">
        <v>17059</v>
      </c>
      <c r="N187" s="56" t="s">
        <v>17075</v>
      </c>
      <c r="O187" s="59" t="s">
        <v>17146</v>
      </c>
      <c r="P187" s="64">
        <v>7387436.6600000001</v>
      </c>
      <c r="Q187" s="64"/>
      <c r="R187" s="64">
        <v>0</v>
      </c>
      <c r="S187" s="64">
        <v>0</v>
      </c>
      <c r="T187" s="64">
        <f t="shared" si="14"/>
        <v>7387436.6600000001</v>
      </c>
      <c r="U187" s="57">
        <f t="shared" si="21"/>
        <v>1686.0519593746435</v>
      </c>
      <c r="V187" s="64">
        <v>2063.9616387082051</v>
      </c>
    </row>
    <row r="188" spans="1:22" ht="35.25" x14ac:dyDescent="0.5">
      <c r="A188">
        <v>1</v>
      </c>
      <c r="B188" s="56">
        <f>SUBTOTAL(9,$A$16:A188)</f>
        <v>168</v>
      </c>
      <c r="C188" s="66" t="s">
        <v>519</v>
      </c>
      <c r="D188" s="56">
        <v>2005</v>
      </c>
      <c r="E188" s="56"/>
      <c r="F188" s="56" t="s">
        <v>17202</v>
      </c>
      <c r="G188" s="56">
        <v>3</v>
      </c>
      <c r="H188" s="56" t="s">
        <v>17066</v>
      </c>
      <c r="I188" s="67">
        <v>1468.2</v>
      </c>
      <c r="J188" s="67">
        <v>926.5</v>
      </c>
      <c r="K188" s="67">
        <v>898</v>
      </c>
      <c r="L188" s="68">
        <v>51</v>
      </c>
      <c r="M188" s="56" t="s">
        <v>17059</v>
      </c>
      <c r="N188" s="56" t="s">
        <v>17075</v>
      </c>
      <c r="O188" s="59" t="s">
        <v>17142</v>
      </c>
      <c r="P188" s="64">
        <v>5439187.5700000003</v>
      </c>
      <c r="Q188" s="64"/>
      <c r="R188" s="64">
        <v>0</v>
      </c>
      <c r="S188" s="64">
        <v>0</v>
      </c>
      <c r="T188" s="64">
        <f t="shared" si="14"/>
        <v>5439187.5700000003</v>
      </c>
      <c r="U188" s="57">
        <f t="shared" si="21"/>
        <v>3704.6639218090181</v>
      </c>
      <c r="V188" s="64">
        <v>4806.2634518457971</v>
      </c>
    </row>
    <row r="189" spans="1:22" ht="35.25" x14ac:dyDescent="0.5">
      <c r="A189">
        <v>1</v>
      </c>
      <c r="B189" s="56">
        <f>SUBTOTAL(9,$A$16:A189)</f>
        <v>169</v>
      </c>
      <c r="C189" s="66" t="s">
        <v>520</v>
      </c>
      <c r="D189" s="56">
        <v>1968</v>
      </c>
      <c r="E189" s="56"/>
      <c r="F189" s="56" t="s">
        <v>17202</v>
      </c>
      <c r="G189" s="56">
        <v>5</v>
      </c>
      <c r="H189" s="56" t="s">
        <v>17007</v>
      </c>
      <c r="I189" s="67">
        <v>2458</v>
      </c>
      <c r="J189" s="67">
        <v>1892.3</v>
      </c>
      <c r="K189" s="67">
        <v>1241.6300000000001</v>
      </c>
      <c r="L189" s="68">
        <v>52</v>
      </c>
      <c r="M189" s="56" t="s">
        <v>17059</v>
      </c>
      <c r="N189" s="56" t="s">
        <v>17075</v>
      </c>
      <c r="O189" s="59" t="s">
        <v>17145</v>
      </c>
      <c r="P189" s="64">
        <v>6294788.0300000003</v>
      </c>
      <c r="Q189" s="64"/>
      <c r="R189" s="64">
        <v>0</v>
      </c>
      <c r="S189" s="64">
        <v>0</v>
      </c>
      <c r="T189" s="64">
        <f t="shared" si="14"/>
        <v>6294788.0300000003</v>
      </c>
      <c r="U189" s="57">
        <f t="shared" si="21"/>
        <v>2560.9389869812858</v>
      </c>
      <c r="V189" s="64">
        <v>3299.2722864117168</v>
      </c>
    </row>
    <row r="190" spans="1:22" ht="35.25" x14ac:dyDescent="0.5">
      <c r="A190">
        <v>1</v>
      </c>
      <c r="B190" s="56">
        <f>SUBTOTAL(9,$A$16:A190)</f>
        <v>170</v>
      </c>
      <c r="C190" s="66" t="s">
        <v>522</v>
      </c>
      <c r="D190" s="56">
        <v>1973</v>
      </c>
      <c r="E190" s="56"/>
      <c r="F190" s="56" t="s">
        <v>17064</v>
      </c>
      <c r="G190" s="56">
        <v>5</v>
      </c>
      <c r="H190" s="56" t="s">
        <v>17069</v>
      </c>
      <c r="I190" s="67">
        <v>7134.5</v>
      </c>
      <c r="J190" s="67">
        <v>4410.8999999999996</v>
      </c>
      <c r="K190" s="67">
        <v>4268.5</v>
      </c>
      <c r="L190" s="68">
        <v>14</v>
      </c>
      <c r="M190" s="56" t="s">
        <v>17059</v>
      </c>
      <c r="N190" s="56" t="s">
        <v>17075</v>
      </c>
      <c r="O190" s="59" t="s">
        <v>17143</v>
      </c>
      <c r="P190" s="64">
        <v>10587190.48</v>
      </c>
      <c r="Q190" s="64"/>
      <c r="R190" s="64">
        <v>0</v>
      </c>
      <c r="S190" s="64">
        <v>0</v>
      </c>
      <c r="T190" s="64">
        <f t="shared" si="14"/>
        <v>10587190.48</v>
      </c>
      <c r="U190" s="57">
        <f t="shared" si="21"/>
        <v>1483.942880370033</v>
      </c>
      <c r="V190" s="64">
        <v>1903.330391646226</v>
      </c>
    </row>
    <row r="191" spans="1:22" ht="35.25" x14ac:dyDescent="0.5">
      <c r="A191">
        <v>1</v>
      </c>
      <c r="B191" s="56">
        <f>SUBTOTAL(9,$A$16:A191)</f>
        <v>171</v>
      </c>
      <c r="C191" s="66" t="s">
        <v>3536</v>
      </c>
      <c r="D191" s="56">
        <v>1975</v>
      </c>
      <c r="E191" s="56"/>
      <c r="F191" s="56" t="s">
        <v>17202</v>
      </c>
      <c r="G191" s="56">
        <v>5</v>
      </c>
      <c r="H191" s="56" t="s">
        <v>17005</v>
      </c>
      <c r="I191" s="67">
        <v>2310.5</v>
      </c>
      <c r="J191" s="67">
        <v>1287.55</v>
      </c>
      <c r="K191" s="67">
        <v>830.8</v>
      </c>
      <c r="L191" s="68">
        <v>86</v>
      </c>
      <c r="M191" s="56" t="s">
        <v>17059</v>
      </c>
      <c r="N191" s="56" t="s">
        <v>17075</v>
      </c>
      <c r="O191" s="59" t="s">
        <v>17154</v>
      </c>
      <c r="P191" s="64">
        <v>7018078.2599999998</v>
      </c>
      <c r="Q191" s="64"/>
      <c r="R191" s="64">
        <v>0</v>
      </c>
      <c r="S191" s="64">
        <v>0</v>
      </c>
      <c r="T191" s="64">
        <f t="shared" si="14"/>
        <v>7018078.2599999998</v>
      </c>
      <c r="U191" s="57">
        <f t="shared" si="21"/>
        <v>3037.4716554858255</v>
      </c>
      <c r="V191" s="64">
        <v>7455.0765851547285</v>
      </c>
    </row>
    <row r="192" spans="1:22" ht="35.25" x14ac:dyDescent="0.5">
      <c r="A192">
        <v>1</v>
      </c>
      <c r="B192" s="56">
        <f>SUBTOTAL(9,$A$16:A192)</f>
        <v>172</v>
      </c>
      <c r="C192" s="66" t="s">
        <v>3687</v>
      </c>
      <c r="D192" s="56">
        <v>1978</v>
      </c>
      <c r="E192" s="56"/>
      <c r="F192" s="56" t="s">
        <v>17202</v>
      </c>
      <c r="G192" s="56">
        <v>9</v>
      </c>
      <c r="H192" s="56" t="s">
        <v>17070</v>
      </c>
      <c r="I192" s="67">
        <v>12893.2</v>
      </c>
      <c r="J192" s="67">
        <v>12893.2</v>
      </c>
      <c r="K192" s="67">
        <v>12893.2</v>
      </c>
      <c r="L192" s="68">
        <v>493</v>
      </c>
      <c r="M192" s="56" t="s">
        <v>17059</v>
      </c>
      <c r="N192" s="56" t="s">
        <v>17075</v>
      </c>
      <c r="O192" s="59" t="s">
        <v>17350</v>
      </c>
      <c r="P192" s="64">
        <v>3399267.6599999997</v>
      </c>
      <c r="Q192" s="64"/>
      <c r="R192" s="64">
        <v>0</v>
      </c>
      <c r="S192" s="64">
        <v>0</v>
      </c>
      <c r="T192" s="64">
        <f t="shared" si="14"/>
        <v>3399267.6599999997</v>
      </c>
      <c r="U192" s="57">
        <f t="shared" si="21"/>
        <v>263.64809822231871</v>
      </c>
      <c r="V192" s="64">
        <v>1051.81</v>
      </c>
    </row>
    <row r="193" spans="1:22" ht="35.25" x14ac:dyDescent="0.5">
      <c r="A193">
        <v>1</v>
      </c>
      <c r="B193" s="56">
        <f>SUBTOTAL(9,$A$16:A193)</f>
        <v>173</v>
      </c>
      <c r="C193" s="66" t="s">
        <v>3556</v>
      </c>
      <c r="D193" s="56">
        <v>1982</v>
      </c>
      <c r="E193" s="56"/>
      <c r="F193" s="56" t="s">
        <v>17202</v>
      </c>
      <c r="G193" s="56">
        <v>9</v>
      </c>
      <c r="H193" s="56" t="s">
        <v>17062</v>
      </c>
      <c r="I193" s="67">
        <v>9363</v>
      </c>
      <c r="J193" s="67">
        <v>9363</v>
      </c>
      <c r="K193" s="67">
        <v>5631</v>
      </c>
      <c r="L193" s="68">
        <v>419</v>
      </c>
      <c r="M193" s="56" t="s">
        <v>17059</v>
      </c>
      <c r="N193" s="56" t="s">
        <v>17075</v>
      </c>
      <c r="O193" s="59" t="s">
        <v>17351</v>
      </c>
      <c r="P193" s="64">
        <v>18809755.130000003</v>
      </c>
      <c r="Q193" s="64"/>
      <c r="R193" s="64">
        <v>0</v>
      </c>
      <c r="S193" s="64">
        <v>0</v>
      </c>
      <c r="T193" s="64">
        <f t="shared" si="14"/>
        <v>18809755.130000003</v>
      </c>
      <c r="U193" s="57">
        <f t="shared" si="21"/>
        <v>2008.9453305564459</v>
      </c>
      <c r="V193" s="64">
        <v>2469.2351494179215</v>
      </c>
    </row>
    <row r="194" spans="1:22" ht="35.25" x14ac:dyDescent="0.5">
      <c r="A194">
        <v>1</v>
      </c>
      <c r="B194" s="56">
        <f>SUBTOTAL(9,$A$16:A194)</f>
        <v>174</v>
      </c>
      <c r="C194" s="66" t="s">
        <v>643</v>
      </c>
      <c r="D194" s="56">
        <v>2001</v>
      </c>
      <c r="E194" s="56"/>
      <c r="F194" s="56" t="s">
        <v>17335</v>
      </c>
      <c r="G194" s="56" t="s">
        <v>17069</v>
      </c>
      <c r="H194" s="56" t="s">
        <v>17007</v>
      </c>
      <c r="I194" s="67">
        <v>4008</v>
      </c>
      <c r="J194" s="67">
        <v>2472.3000000000002</v>
      </c>
      <c r="K194" s="67">
        <v>2472.3000000000002</v>
      </c>
      <c r="L194" s="68">
        <v>92</v>
      </c>
      <c r="M194" s="56" t="s">
        <v>17059</v>
      </c>
      <c r="N194" s="56" t="s">
        <v>17075</v>
      </c>
      <c r="O194" s="59" t="s">
        <v>17352</v>
      </c>
      <c r="P194" s="64">
        <v>8378586.0800000001</v>
      </c>
      <c r="Q194" s="64"/>
      <c r="R194" s="64">
        <v>0</v>
      </c>
      <c r="S194" s="64">
        <v>0</v>
      </c>
      <c r="T194" s="64">
        <f t="shared" si="14"/>
        <v>8378586.0800000001</v>
      </c>
      <c r="U194" s="57">
        <f t="shared" si="21"/>
        <v>2090.4655888223551</v>
      </c>
      <c r="V194" s="64">
        <v>2535.9938279441117</v>
      </c>
    </row>
    <row r="195" spans="1:22" ht="35.25" x14ac:dyDescent="0.5">
      <c r="A195">
        <v>1</v>
      </c>
      <c r="B195" s="56">
        <f>SUBTOTAL(9,$A$16:A195)</f>
        <v>175</v>
      </c>
      <c r="C195" s="66" t="s">
        <v>17060</v>
      </c>
      <c r="D195" s="56">
        <v>1972</v>
      </c>
      <c r="E195" s="56"/>
      <c r="F195" s="56" t="s">
        <v>17202</v>
      </c>
      <c r="G195" s="56" t="s">
        <v>17069</v>
      </c>
      <c r="H195" s="56" t="s">
        <v>17062</v>
      </c>
      <c r="I195" s="67">
        <v>2806.29</v>
      </c>
      <c r="J195" s="67">
        <v>2806.29</v>
      </c>
      <c r="K195" s="67">
        <v>2806.29</v>
      </c>
      <c r="L195" s="68">
        <v>150</v>
      </c>
      <c r="M195" s="56" t="s">
        <v>17059</v>
      </c>
      <c r="N195" s="56" t="s">
        <v>17097</v>
      </c>
      <c r="O195" s="59" t="s">
        <v>17063</v>
      </c>
      <c r="P195" s="64">
        <v>9655445.5599999987</v>
      </c>
      <c r="Q195" s="64"/>
      <c r="R195" s="64">
        <v>0</v>
      </c>
      <c r="S195" s="64">
        <v>0</v>
      </c>
      <c r="T195" s="64">
        <f t="shared" si="14"/>
        <v>9655445.5599999987</v>
      </c>
      <c r="U195" s="57">
        <f t="shared" si="21"/>
        <v>3440.6442527322547</v>
      </c>
      <c r="V195" s="64">
        <v>4255.3919944125519</v>
      </c>
    </row>
    <row r="196" spans="1:22" ht="35.25" x14ac:dyDescent="0.5">
      <c r="A196">
        <v>1</v>
      </c>
      <c r="B196" s="56">
        <f>SUBTOTAL(9,$A$16:A196)</f>
        <v>176</v>
      </c>
      <c r="C196" s="66" t="s">
        <v>17395</v>
      </c>
      <c r="D196" s="56">
        <v>1984</v>
      </c>
      <c r="E196" s="56"/>
      <c r="F196" s="56" t="s">
        <v>17202</v>
      </c>
      <c r="G196" s="56" t="s">
        <v>17007</v>
      </c>
      <c r="H196" s="56">
        <v>4</v>
      </c>
      <c r="I196" s="67">
        <v>1145.3</v>
      </c>
      <c r="J196" s="67">
        <v>645.70000000000005</v>
      </c>
      <c r="K196" s="67">
        <v>645.70000000000005</v>
      </c>
      <c r="L196" s="68">
        <v>48</v>
      </c>
      <c r="M196" s="56" t="s">
        <v>17059</v>
      </c>
      <c r="N196" s="56" t="s">
        <v>17097</v>
      </c>
      <c r="O196" s="59" t="s">
        <v>17063</v>
      </c>
      <c r="P196" s="64">
        <v>9091549.8300000001</v>
      </c>
      <c r="Q196" s="64"/>
      <c r="R196" s="64">
        <v>0</v>
      </c>
      <c r="S196" s="64">
        <v>0</v>
      </c>
      <c r="T196" s="64">
        <f t="shared" si="14"/>
        <v>9091549.8300000001</v>
      </c>
      <c r="U196" s="57">
        <f t="shared" si="21"/>
        <v>7938.1383305684103</v>
      </c>
      <c r="V196" s="64">
        <v>10473.100891644111</v>
      </c>
    </row>
    <row r="197" spans="1:22" ht="35.25" x14ac:dyDescent="0.5">
      <c r="A197">
        <v>1</v>
      </c>
      <c r="B197" s="56">
        <f>SUBTOTAL(9,$A$16:A197)</f>
        <v>177</v>
      </c>
      <c r="C197" s="66" t="s">
        <v>516</v>
      </c>
      <c r="D197" s="56">
        <v>1930</v>
      </c>
      <c r="E197" s="56">
        <v>2010</v>
      </c>
      <c r="F197" s="56" t="s">
        <v>17202</v>
      </c>
      <c r="G197" s="56">
        <v>3</v>
      </c>
      <c r="H197" s="56" t="s">
        <v>17066</v>
      </c>
      <c r="I197" s="67">
        <v>1159.1300000000001</v>
      </c>
      <c r="J197" s="67">
        <v>834.33</v>
      </c>
      <c r="K197" s="67">
        <v>834.33</v>
      </c>
      <c r="L197" s="68">
        <v>44</v>
      </c>
      <c r="M197" s="56" t="s">
        <v>17059</v>
      </c>
      <c r="N197" s="56" t="s">
        <v>17075</v>
      </c>
      <c r="O197" s="59" t="s">
        <v>17146</v>
      </c>
      <c r="P197" s="64">
        <v>180000</v>
      </c>
      <c r="Q197" s="64"/>
      <c r="R197" s="64">
        <v>0</v>
      </c>
      <c r="S197" s="64">
        <v>0</v>
      </c>
      <c r="T197" s="64">
        <f>P197-R197-S197</f>
        <v>180000</v>
      </c>
      <c r="U197" s="57">
        <f t="shared" si="21"/>
        <v>155.28888045344351</v>
      </c>
      <c r="V197" s="64">
        <f>U197</f>
        <v>155.28888045344351</v>
      </c>
    </row>
    <row r="198" spans="1:22" ht="35.25" x14ac:dyDescent="0.5">
      <c r="B198" s="65" t="s">
        <v>534</v>
      </c>
      <c r="C198" s="65"/>
      <c r="D198" s="56" t="s">
        <v>17037</v>
      </c>
      <c r="E198" s="56" t="s">
        <v>17037</v>
      </c>
      <c r="F198" s="56" t="s">
        <v>17037</v>
      </c>
      <c r="G198" s="56" t="s">
        <v>17037</v>
      </c>
      <c r="H198" s="56" t="s">
        <v>17037</v>
      </c>
      <c r="I198" s="61">
        <f>SUM(I199:I205)</f>
        <v>22040.7</v>
      </c>
      <c r="J198" s="61">
        <f t="shared" ref="J198:L198" si="28">SUM(J199:J205)</f>
        <v>13889</v>
      </c>
      <c r="K198" s="61">
        <f t="shared" si="28"/>
        <v>13232.7</v>
      </c>
      <c r="L198" s="62">
        <f t="shared" si="28"/>
        <v>613</v>
      </c>
      <c r="M198" s="56" t="s">
        <v>17037</v>
      </c>
      <c r="N198" s="56" t="s">
        <v>17037</v>
      </c>
      <c r="O198" s="59" t="s">
        <v>17037</v>
      </c>
      <c r="P198" s="63">
        <v>24808077.649999999</v>
      </c>
      <c r="Q198" s="63"/>
      <c r="R198" s="61">
        <f>SUM(R199:R205)</f>
        <v>0</v>
      </c>
      <c r="S198" s="61">
        <f t="shared" ref="S198:T198" si="29">SUM(S199:S205)</f>
        <v>0</v>
      </c>
      <c r="T198" s="61">
        <f t="shared" si="29"/>
        <v>24808077.649999999</v>
      </c>
      <c r="U198" s="57">
        <f t="shared" si="21"/>
        <v>1125.5576116003574</v>
      </c>
      <c r="V198" s="64">
        <f>MAX(V199:V205)</f>
        <v>7319.0806390105627</v>
      </c>
    </row>
    <row r="199" spans="1:22" ht="35.25" x14ac:dyDescent="0.5">
      <c r="A199">
        <v>1</v>
      </c>
      <c r="B199" s="56">
        <f>SUBTOTAL(9,$A$16:A199)</f>
        <v>178</v>
      </c>
      <c r="C199" s="66" t="s">
        <v>523</v>
      </c>
      <c r="D199" s="56">
        <v>1984</v>
      </c>
      <c r="E199" s="56"/>
      <c r="F199" s="56" t="s">
        <v>17064</v>
      </c>
      <c r="G199" s="56">
        <v>9</v>
      </c>
      <c r="H199" s="56">
        <v>2</v>
      </c>
      <c r="I199" s="67">
        <v>5594.5</v>
      </c>
      <c r="J199" s="67">
        <v>4096</v>
      </c>
      <c r="K199" s="67">
        <v>4096</v>
      </c>
      <c r="L199" s="68">
        <v>151</v>
      </c>
      <c r="M199" s="56" t="s">
        <v>17059</v>
      </c>
      <c r="N199" s="56" t="s">
        <v>17075</v>
      </c>
      <c r="O199" s="59" t="s">
        <v>17147</v>
      </c>
      <c r="P199" s="64">
        <v>5529192.29</v>
      </c>
      <c r="Q199" s="64"/>
      <c r="R199" s="64">
        <v>0</v>
      </c>
      <c r="S199" s="64">
        <v>0</v>
      </c>
      <c r="T199" s="64">
        <f t="shared" si="14"/>
        <v>5529192.29</v>
      </c>
      <c r="U199" s="57">
        <f t="shared" si="21"/>
        <v>988.32644382876038</v>
      </c>
      <c r="V199" s="64">
        <v>1199.0474029850745</v>
      </c>
    </row>
    <row r="200" spans="1:22" ht="35.25" x14ac:dyDescent="0.5">
      <c r="A200">
        <v>1</v>
      </c>
      <c r="B200" s="56">
        <f>SUBTOTAL(9,$A$16:A200)</f>
        <v>179</v>
      </c>
      <c r="C200" s="66" t="s">
        <v>525</v>
      </c>
      <c r="D200" s="56">
        <v>1972</v>
      </c>
      <c r="E200" s="56"/>
      <c r="F200" s="56" t="s">
        <v>17202</v>
      </c>
      <c r="G200" s="56">
        <v>2</v>
      </c>
      <c r="H200" s="56">
        <v>2</v>
      </c>
      <c r="I200" s="67">
        <v>776.2</v>
      </c>
      <c r="J200" s="67">
        <v>717.9</v>
      </c>
      <c r="K200" s="67">
        <v>637.70000000000005</v>
      </c>
      <c r="L200" s="68">
        <v>48</v>
      </c>
      <c r="M200" s="56" t="s">
        <v>17059</v>
      </c>
      <c r="N200" s="56" t="s">
        <v>17075</v>
      </c>
      <c r="O200" s="59" t="s">
        <v>17147</v>
      </c>
      <c r="P200" s="64">
        <v>4409116.4800000004</v>
      </c>
      <c r="Q200" s="64"/>
      <c r="R200" s="64">
        <v>0</v>
      </c>
      <c r="S200" s="64">
        <v>0</v>
      </c>
      <c r="T200" s="64">
        <f t="shared" si="14"/>
        <v>4409116.4800000004</v>
      </c>
      <c r="U200" s="57">
        <f t="shared" si="21"/>
        <v>5680.3871167224943</v>
      </c>
      <c r="V200" s="64">
        <v>7319.0806390105627</v>
      </c>
    </row>
    <row r="201" spans="1:22" ht="35.25" x14ac:dyDescent="0.5">
      <c r="A201">
        <v>1</v>
      </c>
      <c r="B201" s="56">
        <f>SUBTOTAL(9,$A$16:A201)</f>
        <v>180</v>
      </c>
      <c r="C201" s="66" t="s">
        <v>526</v>
      </c>
      <c r="D201" s="56">
        <v>1982</v>
      </c>
      <c r="E201" s="56"/>
      <c r="F201" s="56" t="s">
        <v>17064</v>
      </c>
      <c r="G201" s="56">
        <v>5</v>
      </c>
      <c r="H201" s="56">
        <v>4</v>
      </c>
      <c r="I201" s="67">
        <v>3798.1</v>
      </c>
      <c r="J201" s="67">
        <v>2692.4</v>
      </c>
      <c r="K201" s="67">
        <v>2469</v>
      </c>
      <c r="L201" s="68">
        <v>138</v>
      </c>
      <c r="M201" s="56" t="s">
        <v>17059</v>
      </c>
      <c r="N201" s="56" t="s">
        <v>17075</v>
      </c>
      <c r="O201" s="59" t="s">
        <v>17148</v>
      </c>
      <c r="P201" s="64">
        <v>356186.75</v>
      </c>
      <c r="Q201" s="64"/>
      <c r="R201" s="64">
        <v>0</v>
      </c>
      <c r="S201" s="64">
        <v>0</v>
      </c>
      <c r="T201" s="64">
        <f t="shared" si="14"/>
        <v>356186.75</v>
      </c>
      <c r="U201" s="57">
        <f t="shared" si="21"/>
        <v>93.780245385850819</v>
      </c>
      <c r="V201" s="64">
        <v>409.66</v>
      </c>
    </row>
    <row r="202" spans="1:22" ht="35.25" x14ac:dyDescent="0.5">
      <c r="A202">
        <v>1</v>
      </c>
      <c r="B202" s="56">
        <f>SUBTOTAL(9,$A$16:A202)</f>
        <v>181</v>
      </c>
      <c r="C202" s="66" t="s">
        <v>17073</v>
      </c>
      <c r="D202" s="56">
        <v>1993</v>
      </c>
      <c r="E202" s="56"/>
      <c r="F202" s="56" t="s">
        <v>17335</v>
      </c>
      <c r="G202" s="56">
        <v>5</v>
      </c>
      <c r="H202" s="56" t="s">
        <v>17066</v>
      </c>
      <c r="I202" s="67">
        <v>5482.2</v>
      </c>
      <c r="J202" s="67">
        <v>3303.8</v>
      </c>
      <c r="K202" s="67">
        <v>3096.3</v>
      </c>
      <c r="L202" s="68">
        <v>147</v>
      </c>
      <c r="M202" s="56" t="s">
        <v>17059</v>
      </c>
      <c r="N202" s="56" t="s">
        <v>17075</v>
      </c>
      <c r="O202" s="59" t="s">
        <v>17147</v>
      </c>
      <c r="P202" s="64">
        <v>5641615.0599999996</v>
      </c>
      <c r="Q202" s="64"/>
      <c r="R202" s="64">
        <v>0</v>
      </c>
      <c r="S202" s="64">
        <v>0</v>
      </c>
      <c r="T202" s="64">
        <f t="shared" si="14"/>
        <v>5641615.0599999996</v>
      </c>
      <c r="U202" s="57">
        <f t="shared" si="21"/>
        <v>1029.0786654992521</v>
      </c>
      <c r="V202" s="64">
        <v>2032.0151674875051</v>
      </c>
    </row>
    <row r="203" spans="1:22" ht="35.25" x14ac:dyDescent="0.5">
      <c r="A203">
        <v>1</v>
      </c>
      <c r="B203" s="56">
        <f>SUBTOTAL(9,$A$16:A203)</f>
        <v>182</v>
      </c>
      <c r="C203" s="66" t="s">
        <v>17072</v>
      </c>
      <c r="D203" s="56">
        <v>1964</v>
      </c>
      <c r="E203" s="56"/>
      <c r="F203" s="56" t="s">
        <v>17202</v>
      </c>
      <c r="G203" s="56">
        <v>2</v>
      </c>
      <c r="H203" s="56" t="s">
        <v>17007</v>
      </c>
      <c r="I203" s="67">
        <v>669.7</v>
      </c>
      <c r="J203" s="67">
        <v>350.2</v>
      </c>
      <c r="K203" s="67">
        <v>300.5</v>
      </c>
      <c r="L203" s="68">
        <v>11</v>
      </c>
      <c r="M203" s="56" t="s">
        <v>17059</v>
      </c>
      <c r="N203" s="56" t="s">
        <v>17075</v>
      </c>
      <c r="O203" s="59" t="s">
        <v>17147</v>
      </c>
      <c r="P203" s="64">
        <v>1695754.02</v>
      </c>
      <c r="Q203" s="64"/>
      <c r="R203" s="64">
        <v>0</v>
      </c>
      <c r="S203" s="64">
        <v>0</v>
      </c>
      <c r="T203" s="64">
        <f t="shared" si="14"/>
        <v>1695754.02</v>
      </c>
      <c r="U203" s="57">
        <f t="shared" si="21"/>
        <v>2532.1099298193221</v>
      </c>
      <c r="V203" s="64">
        <v>5856.6310469762575</v>
      </c>
    </row>
    <row r="204" spans="1:22" ht="35.25" x14ac:dyDescent="0.5">
      <c r="A204">
        <v>1</v>
      </c>
      <c r="B204" s="56">
        <f>SUBTOTAL(9,$A$16:A204)</f>
        <v>183</v>
      </c>
      <c r="C204" s="66" t="s">
        <v>3847</v>
      </c>
      <c r="D204" s="56">
        <v>2002</v>
      </c>
      <c r="E204" s="56"/>
      <c r="F204" s="56" t="s">
        <v>17202</v>
      </c>
      <c r="G204" s="56">
        <v>5</v>
      </c>
      <c r="H204" s="56" t="s">
        <v>17066</v>
      </c>
      <c r="I204" s="67">
        <v>5019</v>
      </c>
      <c r="J204" s="67">
        <v>2368</v>
      </c>
      <c r="K204" s="67">
        <v>2368</v>
      </c>
      <c r="L204" s="68">
        <v>93</v>
      </c>
      <c r="M204" s="56" t="s">
        <v>17059</v>
      </c>
      <c r="N204" s="56" t="s">
        <v>17075</v>
      </c>
      <c r="O204" s="59" t="s">
        <v>17147</v>
      </c>
      <c r="P204" s="64">
        <v>7026213.0500000007</v>
      </c>
      <c r="Q204" s="64"/>
      <c r="R204" s="64">
        <v>0</v>
      </c>
      <c r="S204" s="64">
        <v>0</v>
      </c>
      <c r="T204" s="64">
        <f t="shared" si="14"/>
        <v>7026213.0500000007</v>
      </c>
      <c r="U204" s="57">
        <f t="shared" si="21"/>
        <v>1399.922902968719</v>
      </c>
      <c r="V204" s="64">
        <v>2021.9557735006974</v>
      </c>
    </row>
    <row r="205" spans="1:22" ht="35.25" x14ac:dyDescent="0.5">
      <c r="A205">
        <v>1</v>
      </c>
      <c r="B205" s="56">
        <f>SUBTOTAL(9,$A$16:A205)</f>
        <v>184</v>
      </c>
      <c r="C205" s="66" t="s">
        <v>524</v>
      </c>
      <c r="D205" s="56">
        <v>1964</v>
      </c>
      <c r="E205" s="56"/>
      <c r="F205" s="56" t="s">
        <v>17202</v>
      </c>
      <c r="G205" s="56">
        <v>2</v>
      </c>
      <c r="H205" s="56">
        <v>2</v>
      </c>
      <c r="I205" s="67">
        <v>701</v>
      </c>
      <c r="J205" s="67">
        <v>360.7</v>
      </c>
      <c r="K205" s="67">
        <v>265.2</v>
      </c>
      <c r="L205" s="68">
        <v>25</v>
      </c>
      <c r="M205" s="56" t="s">
        <v>17059</v>
      </c>
      <c r="N205" s="56" t="s">
        <v>17075</v>
      </c>
      <c r="O205" s="59" t="s">
        <v>17148</v>
      </c>
      <c r="P205" s="64">
        <v>150000</v>
      </c>
      <c r="Q205" s="64"/>
      <c r="R205" s="64">
        <v>0</v>
      </c>
      <c r="S205" s="64">
        <v>0</v>
      </c>
      <c r="T205" s="64">
        <f>P205-R205-S205</f>
        <v>150000</v>
      </c>
      <c r="U205" s="57">
        <f t="shared" si="21"/>
        <v>213.98002853067047</v>
      </c>
      <c r="V205" s="64">
        <f>U205</f>
        <v>213.98002853067047</v>
      </c>
    </row>
    <row r="206" spans="1:22" ht="35.25" x14ac:dyDescent="0.5">
      <c r="B206" s="65" t="s">
        <v>535</v>
      </c>
      <c r="C206" s="65"/>
      <c r="D206" s="56" t="s">
        <v>17037</v>
      </c>
      <c r="E206" s="56" t="s">
        <v>17037</v>
      </c>
      <c r="F206" s="56" t="s">
        <v>17037</v>
      </c>
      <c r="G206" s="56" t="s">
        <v>17037</v>
      </c>
      <c r="H206" s="56" t="s">
        <v>17037</v>
      </c>
      <c r="I206" s="61">
        <f>SUM(I207:I212)</f>
        <v>11418.54</v>
      </c>
      <c r="J206" s="61">
        <f t="shared" ref="J206:L206" si="30">SUM(J207:J212)</f>
        <v>10473.939999999999</v>
      </c>
      <c r="K206" s="61">
        <f t="shared" si="30"/>
        <v>5790.74</v>
      </c>
      <c r="L206" s="62">
        <f t="shared" si="30"/>
        <v>448</v>
      </c>
      <c r="M206" s="56" t="s">
        <v>17037</v>
      </c>
      <c r="N206" s="56" t="s">
        <v>17037</v>
      </c>
      <c r="O206" s="59" t="s">
        <v>17037</v>
      </c>
      <c r="P206" s="63">
        <v>23720935.170000002</v>
      </c>
      <c r="Q206" s="63">
        <f t="shared" ref="Q206:T206" si="31">SUM(Q207:Q212)</f>
        <v>0</v>
      </c>
      <c r="R206" s="61">
        <f t="shared" si="31"/>
        <v>0</v>
      </c>
      <c r="S206" s="61">
        <f t="shared" si="31"/>
        <v>0</v>
      </c>
      <c r="T206" s="61">
        <f t="shared" si="31"/>
        <v>23720935.170000002</v>
      </c>
      <c r="U206" s="57">
        <f t="shared" si="21"/>
        <v>2077.4052698506111</v>
      </c>
      <c r="V206" s="64">
        <f>MAX(V207:V212)</f>
        <v>8748.0530399055478</v>
      </c>
    </row>
    <row r="207" spans="1:22" ht="35.25" x14ac:dyDescent="0.5">
      <c r="A207">
        <v>1</v>
      </c>
      <c r="B207" s="56">
        <f>SUBTOTAL(9,$A$16:A207)</f>
        <v>185</v>
      </c>
      <c r="C207" s="66" t="s">
        <v>527</v>
      </c>
      <c r="D207" s="56">
        <v>1955</v>
      </c>
      <c r="E207" s="56"/>
      <c r="F207" s="56" t="s">
        <v>17202</v>
      </c>
      <c r="G207" s="56">
        <v>3</v>
      </c>
      <c r="H207" s="56" t="s">
        <v>17066</v>
      </c>
      <c r="I207" s="67">
        <v>2093.84</v>
      </c>
      <c r="J207" s="67">
        <v>1914.34</v>
      </c>
      <c r="K207" s="67">
        <v>1565.94</v>
      </c>
      <c r="L207" s="68">
        <v>80</v>
      </c>
      <c r="M207" s="56" t="s">
        <v>17059</v>
      </c>
      <c r="N207" s="56" t="s">
        <v>17097</v>
      </c>
      <c r="O207" s="59" t="s">
        <v>17063</v>
      </c>
      <c r="P207" s="64">
        <v>10197503.680000002</v>
      </c>
      <c r="Q207" s="64"/>
      <c r="R207" s="64">
        <v>0</v>
      </c>
      <c r="S207" s="64">
        <v>0</v>
      </c>
      <c r="T207" s="64">
        <f t="shared" si="14"/>
        <v>10197503.680000002</v>
      </c>
      <c r="U207" s="57">
        <f t="shared" si="21"/>
        <v>4870.2401711687617</v>
      </c>
      <c r="V207" s="64">
        <v>6275.2202995453326</v>
      </c>
    </row>
    <row r="208" spans="1:22" ht="35.25" x14ac:dyDescent="0.5">
      <c r="A208">
        <v>1</v>
      </c>
      <c r="B208" s="56">
        <f>SUBTOTAL(9,$A$16:A208)</f>
        <v>186</v>
      </c>
      <c r="C208" s="66" t="s">
        <v>3902</v>
      </c>
      <c r="D208" s="56">
        <v>1882</v>
      </c>
      <c r="E208" s="56"/>
      <c r="F208" s="56" t="s">
        <v>17202</v>
      </c>
      <c r="G208" s="56">
        <v>3</v>
      </c>
      <c r="H208" s="56" t="s">
        <v>17066</v>
      </c>
      <c r="I208" s="67">
        <v>3501.8</v>
      </c>
      <c r="J208" s="67">
        <v>2939.7</v>
      </c>
      <c r="K208" s="67">
        <v>1028.9000000000001</v>
      </c>
      <c r="L208" s="68">
        <v>88</v>
      </c>
      <c r="M208" s="56" t="s">
        <v>17059</v>
      </c>
      <c r="N208" s="56" t="s">
        <v>17075</v>
      </c>
      <c r="O208" s="59" t="s">
        <v>17353</v>
      </c>
      <c r="P208" s="64">
        <v>6770508.0099999998</v>
      </c>
      <c r="Q208" s="64"/>
      <c r="R208" s="64">
        <v>0</v>
      </c>
      <c r="S208" s="64">
        <v>0</v>
      </c>
      <c r="T208" s="64">
        <f t="shared" si="14"/>
        <v>6770508.0099999998</v>
      </c>
      <c r="U208" s="57">
        <f t="shared" si="21"/>
        <v>1933.4365212176592</v>
      </c>
      <c r="V208" s="64">
        <v>5674.57</v>
      </c>
    </row>
    <row r="209" spans="1:22" ht="35.25" x14ac:dyDescent="0.5">
      <c r="A209">
        <v>1</v>
      </c>
      <c r="B209" s="56">
        <f>SUBTOTAL(9,$A$16:A209)</f>
        <v>187</v>
      </c>
      <c r="C209" s="66" t="s">
        <v>3928</v>
      </c>
      <c r="D209" s="56">
        <v>1977</v>
      </c>
      <c r="E209" s="56"/>
      <c r="F209" s="56" t="s">
        <v>17202</v>
      </c>
      <c r="G209" s="56">
        <v>5</v>
      </c>
      <c r="H209" s="56">
        <v>2</v>
      </c>
      <c r="I209" s="67">
        <v>4074.3</v>
      </c>
      <c r="J209" s="67">
        <v>4074.3</v>
      </c>
      <c r="K209" s="67">
        <v>1846.3</v>
      </c>
      <c r="L209" s="68">
        <v>209</v>
      </c>
      <c r="M209" s="56" t="s">
        <v>17059</v>
      </c>
      <c r="N209" s="56" t="s">
        <v>17075</v>
      </c>
      <c r="O209" s="59" t="s">
        <v>17354</v>
      </c>
      <c r="P209" s="64">
        <v>1260186.57</v>
      </c>
      <c r="Q209" s="64"/>
      <c r="R209" s="64">
        <v>0</v>
      </c>
      <c r="S209" s="64">
        <v>0</v>
      </c>
      <c r="T209" s="64">
        <f t="shared" si="14"/>
        <v>1260186.57</v>
      </c>
      <c r="U209" s="57">
        <f t="shared" si="21"/>
        <v>309.30136956041531</v>
      </c>
      <c r="V209" s="64">
        <v>527.63</v>
      </c>
    </row>
    <row r="210" spans="1:22" ht="35.25" x14ac:dyDescent="0.5">
      <c r="A210">
        <v>1</v>
      </c>
      <c r="B210" s="56">
        <f>SUBTOTAL(9,$A$16:A210)</f>
        <v>188</v>
      </c>
      <c r="C210" s="66" t="s">
        <v>768</v>
      </c>
      <c r="D210" s="56">
        <v>1937</v>
      </c>
      <c r="E210" s="56"/>
      <c r="F210" s="56" t="s">
        <v>17201</v>
      </c>
      <c r="G210" s="56">
        <v>2</v>
      </c>
      <c r="H210" s="56" t="s">
        <v>17007</v>
      </c>
      <c r="I210" s="67">
        <v>423.5</v>
      </c>
      <c r="J210" s="67">
        <v>301.89999999999998</v>
      </c>
      <c r="K210" s="67">
        <v>301.89999999999998</v>
      </c>
      <c r="L210" s="68">
        <v>26</v>
      </c>
      <c r="M210" s="56" t="s">
        <v>17059</v>
      </c>
      <c r="N210" s="56" t="s">
        <v>17185</v>
      </c>
      <c r="O210" s="59" t="s">
        <v>17063</v>
      </c>
      <c r="P210" s="64">
        <v>2363776.9100000006</v>
      </c>
      <c r="Q210" s="64"/>
      <c r="R210" s="64">
        <v>0</v>
      </c>
      <c r="S210" s="64">
        <v>0</v>
      </c>
      <c r="T210" s="64">
        <f t="shared" si="14"/>
        <v>2363776.9100000006</v>
      </c>
      <c r="U210" s="57">
        <f t="shared" si="21"/>
        <v>5581.527532467534</v>
      </c>
      <c r="V210" s="64">
        <v>8748.0530399055478</v>
      </c>
    </row>
    <row r="211" spans="1:22" ht="35.25" x14ac:dyDescent="0.5">
      <c r="A211">
        <v>1</v>
      </c>
      <c r="B211" s="56">
        <f>SUBTOTAL(9,$A$16:A211)</f>
        <v>189</v>
      </c>
      <c r="C211" s="66" t="s">
        <v>528</v>
      </c>
      <c r="D211" s="56">
        <v>1933</v>
      </c>
      <c r="E211" s="56"/>
      <c r="F211" s="56" t="s">
        <v>17201</v>
      </c>
      <c r="G211" s="56">
        <v>2</v>
      </c>
      <c r="H211" s="56" t="s">
        <v>17007</v>
      </c>
      <c r="I211" s="67">
        <v>441</v>
      </c>
      <c r="J211" s="67">
        <v>422.8</v>
      </c>
      <c r="K211" s="67">
        <v>376.7</v>
      </c>
      <c r="L211" s="68">
        <v>23</v>
      </c>
      <c r="M211" s="56" t="s">
        <v>17059</v>
      </c>
      <c r="N211" s="56" t="s">
        <v>17075</v>
      </c>
      <c r="O211" s="59" t="s">
        <v>17149</v>
      </c>
      <c r="P211" s="64">
        <v>2948960</v>
      </c>
      <c r="Q211" s="64"/>
      <c r="R211" s="64">
        <v>0</v>
      </c>
      <c r="S211" s="64">
        <v>0</v>
      </c>
      <c r="T211" s="64">
        <f>P211-R211-S211</f>
        <v>2948960</v>
      </c>
      <c r="U211" s="57">
        <f>P211/I211</f>
        <v>6686.9841269841272</v>
      </c>
      <c r="V211" s="64">
        <v>8616.063492063493</v>
      </c>
    </row>
    <row r="212" spans="1:22" ht="35.25" x14ac:dyDescent="0.5">
      <c r="A212">
        <v>1</v>
      </c>
      <c r="B212" s="56">
        <f>SUBTOTAL(9,$A$16:A212)</f>
        <v>190</v>
      </c>
      <c r="C212" s="66" t="s">
        <v>551</v>
      </c>
      <c r="D212" s="56">
        <v>1953</v>
      </c>
      <c r="E212" s="56"/>
      <c r="F212" s="56" t="s">
        <v>17202</v>
      </c>
      <c r="G212" s="56">
        <v>2</v>
      </c>
      <c r="H212" s="56" t="s">
        <v>17007</v>
      </c>
      <c r="I212" s="67">
        <v>884.1</v>
      </c>
      <c r="J212" s="67">
        <v>820.9</v>
      </c>
      <c r="K212" s="67">
        <v>671</v>
      </c>
      <c r="L212" s="68">
        <v>22</v>
      </c>
      <c r="M212" s="56" t="s">
        <v>17059</v>
      </c>
      <c r="N212" s="56" t="s">
        <v>17097</v>
      </c>
      <c r="O212" s="59" t="s">
        <v>17063</v>
      </c>
      <c r="P212" s="64">
        <v>180000</v>
      </c>
      <c r="Q212" s="64"/>
      <c r="R212" s="64">
        <v>0</v>
      </c>
      <c r="S212" s="64">
        <v>0</v>
      </c>
      <c r="T212" s="64">
        <f>P212-R212-S212</f>
        <v>180000</v>
      </c>
      <c r="U212" s="57">
        <f t="shared" ref="U212" si="32">P212/I212</f>
        <v>203.59687818120122</v>
      </c>
      <c r="V212" s="64">
        <f>U212</f>
        <v>203.59687818120122</v>
      </c>
    </row>
    <row r="213" spans="1:22" ht="35.25" x14ac:dyDescent="0.5">
      <c r="B213" s="65" t="s">
        <v>536</v>
      </c>
      <c r="C213" s="65"/>
      <c r="D213" s="56" t="s">
        <v>17037</v>
      </c>
      <c r="E213" s="56" t="s">
        <v>17037</v>
      </c>
      <c r="F213" s="56" t="s">
        <v>17037</v>
      </c>
      <c r="G213" s="56" t="s">
        <v>17037</v>
      </c>
      <c r="H213" s="56" t="s">
        <v>17037</v>
      </c>
      <c r="I213" s="61">
        <f>SUM(I214:I219)</f>
        <v>19574.940000000002</v>
      </c>
      <c r="J213" s="61">
        <f t="shared" ref="J213:L213" si="33">SUM(J214:J219)</f>
        <v>14175.919999999998</v>
      </c>
      <c r="K213" s="61">
        <f t="shared" si="33"/>
        <v>13377.289999999999</v>
      </c>
      <c r="L213" s="62">
        <f t="shared" si="33"/>
        <v>674</v>
      </c>
      <c r="M213" s="56" t="s">
        <v>17037</v>
      </c>
      <c r="N213" s="56" t="s">
        <v>17037</v>
      </c>
      <c r="O213" s="59" t="s">
        <v>17037</v>
      </c>
      <c r="P213" s="63">
        <v>32067911.869999997</v>
      </c>
      <c r="Q213" s="63"/>
      <c r="R213" s="61">
        <f t="shared" ref="R213" si="34">SUM(R214:R219)</f>
        <v>0</v>
      </c>
      <c r="S213" s="61">
        <f t="shared" ref="S213" si="35">SUM(S214:S219)</f>
        <v>0</v>
      </c>
      <c r="T213" s="61">
        <f t="shared" ref="T213" si="36">SUM(T214:T219)</f>
        <v>32067911.869999997</v>
      </c>
      <c r="U213" s="57">
        <f t="shared" ref="U213:U269" si="37">P213/I213</f>
        <v>1638.2125242784905</v>
      </c>
      <c r="V213" s="64">
        <f>MAX(V214:V219)</f>
        <v>7663.67</v>
      </c>
    </row>
    <row r="214" spans="1:22" ht="35.25" x14ac:dyDescent="0.5">
      <c r="A214">
        <v>1</v>
      </c>
      <c r="B214" s="56">
        <f>SUBTOTAL(9,$A$16:A214)</f>
        <v>191</v>
      </c>
      <c r="C214" s="66" t="s">
        <v>529</v>
      </c>
      <c r="D214" s="56">
        <v>1965</v>
      </c>
      <c r="E214" s="56"/>
      <c r="F214" s="56" t="s">
        <v>17202</v>
      </c>
      <c r="G214" s="56">
        <v>4</v>
      </c>
      <c r="H214" s="56" t="s">
        <v>17066</v>
      </c>
      <c r="I214" s="67">
        <v>2685.45</v>
      </c>
      <c r="J214" s="67">
        <v>1980.26</v>
      </c>
      <c r="K214" s="67">
        <v>1866.2</v>
      </c>
      <c r="L214" s="68">
        <v>74</v>
      </c>
      <c r="M214" s="56" t="s">
        <v>17059</v>
      </c>
      <c r="N214" s="56" t="s">
        <v>17075</v>
      </c>
      <c r="O214" s="59" t="s">
        <v>17151</v>
      </c>
      <c r="P214" s="64">
        <v>7564503.6799999997</v>
      </c>
      <c r="Q214" s="64"/>
      <c r="R214" s="64">
        <v>0</v>
      </c>
      <c r="S214" s="64">
        <v>0</v>
      </c>
      <c r="T214" s="64">
        <f t="shared" ref="T214:T271" si="38">P214-R214-S214</f>
        <v>7564503.6799999997</v>
      </c>
      <c r="U214" s="57">
        <f t="shared" si="37"/>
        <v>2816.847708950083</v>
      </c>
      <c r="V214" s="64">
        <v>3629.4595959708804</v>
      </c>
    </row>
    <row r="215" spans="1:22" ht="35.25" x14ac:dyDescent="0.5">
      <c r="A215">
        <v>1</v>
      </c>
      <c r="B215" s="56">
        <f>SUBTOTAL(9,$A$16:A215)</f>
        <v>192</v>
      </c>
      <c r="C215" s="66" t="s">
        <v>530</v>
      </c>
      <c r="D215" s="56">
        <v>1962</v>
      </c>
      <c r="E215" s="56"/>
      <c r="F215" s="56" t="s">
        <v>17202</v>
      </c>
      <c r="G215" s="56">
        <v>3</v>
      </c>
      <c r="H215" s="56" t="s">
        <v>17007</v>
      </c>
      <c r="I215" s="67">
        <v>1347.34</v>
      </c>
      <c r="J215" s="67">
        <v>927.1</v>
      </c>
      <c r="K215" s="67">
        <v>854.4</v>
      </c>
      <c r="L215" s="68">
        <v>40</v>
      </c>
      <c r="M215" s="56" t="s">
        <v>17059</v>
      </c>
      <c r="N215" s="56" t="s">
        <v>17075</v>
      </c>
      <c r="O215" s="59" t="s">
        <v>17150</v>
      </c>
      <c r="P215" s="64">
        <v>5016180.96</v>
      </c>
      <c r="Q215" s="64"/>
      <c r="R215" s="64">
        <v>0</v>
      </c>
      <c r="S215" s="64">
        <v>0</v>
      </c>
      <c r="T215" s="64">
        <f t="shared" si="38"/>
        <v>5016180.96</v>
      </c>
      <c r="U215" s="57">
        <f t="shared" si="37"/>
        <v>3723.0253388157407</v>
      </c>
      <c r="V215" s="64">
        <v>4797.0538126976116</v>
      </c>
    </row>
    <row r="216" spans="1:22" ht="35.25" x14ac:dyDescent="0.5">
      <c r="A216">
        <v>1</v>
      </c>
      <c r="B216" s="56">
        <f>SUBTOTAL(9,$A$16:A216)</f>
        <v>193</v>
      </c>
      <c r="C216" s="66" t="s">
        <v>531</v>
      </c>
      <c r="D216" s="56">
        <v>1962</v>
      </c>
      <c r="E216" s="56"/>
      <c r="F216" s="56" t="s">
        <v>17202</v>
      </c>
      <c r="G216" s="56">
        <v>3</v>
      </c>
      <c r="H216" s="56" t="s">
        <v>17007</v>
      </c>
      <c r="I216" s="67">
        <v>1392.88</v>
      </c>
      <c r="J216" s="67">
        <v>969.68</v>
      </c>
      <c r="K216" s="67">
        <v>819.3</v>
      </c>
      <c r="L216" s="68">
        <v>57</v>
      </c>
      <c r="M216" s="56" t="s">
        <v>17059</v>
      </c>
      <c r="N216" s="56" t="s">
        <v>17075</v>
      </c>
      <c r="O216" s="59" t="s">
        <v>17151</v>
      </c>
      <c r="P216" s="64">
        <v>4872018.9399999995</v>
      </c>
      <c r="Q216" s="64"/>
      <c r="R216" s="64">
        <v>0</v>
      </c>
      <c r="S216" s="64">
        <v>0</v>
      </c>
      <c r="T216" s="64">
        <f t="shared" si="38"/>
        <v>4872018.9399999995</v>
      </c>
      <c r="U216" s="57">
        <f t="shared" si="37"/>
        <v>3497.802351961403</v>
      </c>
      <c r="V216" s="64">
        <v>4506.8578898397564</v>
      </c>
    </row>
    <row r="217" spans="1:22" ht="35.25" x14ac:dyDescent="0.5">
      <c r="A217">
        <v>1</v>
      </c>
      <c r="B217" s="56">
        <f>SUBTOTAL(9,$A$16:A217)</f>
        <v>194</v>
      </c>
      <c r="C217" s="66" t="s">
        <v>532</v>
      </c>
      <c r="D217" s="56">
        <v>1967</v>
      </c>
      <c r="E217" s="56">
        <v>2016</v>
      </c>
      <c r="F217" s="56" t="s">
        <v>17202</v>
      </c>
      <c r="G217" s="56">
        <v>5</v>
      </c>
      <c r="H217" s="56" t="s">
        <v>17061</v>
      </c>
      <c r="I217" s="67">
        <v>7765.21</v>
      </c>
      <c r="J217" s="67">
        <v>6076.67</v>
      </c>
      <c r="K217" s="67">
        <v>5699.38</v>
      </c>
      <c r="L217" s="68">
        <v>260</v>
      </c>
      <c r="M217" s="56" t="s">
        <v>17059</v>
      </c>
      <c r="N217" s="56" t="s">
        <v>17075</v>
      </c>
      <c r="O217" s="59" t="s">
        <v>17150</v>
      </c>
      <c r="P217" s="64">
        <v>801202.7</v>
      </c>
      <c r="Q217" s="64"/>
      <c r="R217" s="64">
        <v>0</v>
      </c>
      <c r="S217" s="64">
        <v>0</v>
      </c>
      <c r="T217" s="64">
        <f t="shared" si="38"/>
        <v>801202.7</v>
      </c>
      <c r="U217" s="57">
        <f t="shared" si="37"/>
        <v>103.17849742634132</v>
      </c>
      <c r="V217" s="64">
        <v>494.01</v>
      </c>
    </row>
    <row r="218" spans="1:22" ht="35.25" x14ac:dyDescent="0.5">
      <c r="A218">
        <v>1</v>
      </c>
      <c r="B218" s="56">
        <f>SUBTOTAL(9,$A$16:A218)</f>
        <v>195</v>
      </c>
      <c r="C218" s="66" t="s">
        <v>4192</v>
      </c>
      <c r="D218" s="56">
        <v>1964</v>
      </c>
      <c r="E218" s="56"/>
      <c r="F218" s="56" t="s">
        <v>17202</v>
      </c>
      <c r="G218" s="56">
        <v>4</v>
      </c>
      <c r="H218" s="56" t="s">
        <v>17066</v>
      </c>
      <c r="I218" s="67">
        <v>2709.75</v>
      </c>
      <c r="J218" s="67">
        <v>2012.8</v>
      </c>
      <c r="K218" s="67">
        <v>1928.6</v>
      </c>
      <c r="L218" s="68">
        <v>73</v>
      </c>
      <c r="M218" s="56" t="s">
        <v>17059</v>
      </c>
      <c r="N218" s="56" t="s">
        <v>17075</v>
      </c>
      <c r="O218" s="59" t="s">
        <v>17355</v>
      </c>
      <c r="P218" s="64">
        <v>4348530.01</v>
      </c>
      <c r="Q218" s="64"/>
      <c r="R218" s="64">
        <v>0</v>
      </c>
      <c r="S218" s="64">
        <v>0</v>
      </c>
      <c r="T218" s="64">
        <f t="shared" si="38"/>
        <v>4348530.01</v>
      </c>
      <c r="U218" s="57">
        <f t="shared" si="37"/>
        <v>1604.7716615923978</v>
      </c>
      <c r="V218" s="64">
        <v>3456.488997139958</v>
      </c>
    </row>
    <row r="219" spans="1:22" ht="35.25" x14ac:dyDescent="0.5">
      <c r="A219">
        <v>1</v>
      </c>
      <c r="B219" s="56">
        <f>SUBTOTAL(9,$A$16:A219)</f>
        <v>196</v>
      </c>
      <c r="C219" s="66" t="s">
        <v>4232</v>
      </c>
      <c r="D219" s="56">
        <v>1965</v>
      </c>
      <c r="E219" s="56"/>
      <c r="F219" s="56" t="s">
        <v>17202</v>
      </c>
      <c r="G219" s="56">
        <v>4</v>
      </c>
      <c r="H219" s="56" t="s">
        <v>17066</v>
      </c>
      <c r="I219" s="67">
        <v>3674.31</v>
      </c>
      <c r="J219" s="67">
        <v>2209.41</v>
      </c>
      <c r="K219" s="67">
        <v>2209.41</v>
      </c>
      <c r="L219" s="68">
        <v>170</v>
      </c>
      <c r="M219" s="56" t="s">
        <v>17059</v>
      </c>
      <c r="N219" s="56" t="s">
        <v>17075</v>
      </c>
      <c r="O219" s="59" t="s">
        <v>17356</v>
      </c>
      <c r="P219" s="64">
        <v>9465475.5799999982</v>
      </c>
      <c r="Q219" s="64"/>
      <c r="R219" s="64">
        <v>0</v>
      </c>
      <c r="S219" s="64">
        <v>0</v>
      </c>
      <c r="T219" s="64">
        <f t="shared" si="38"/>
        <v>9465475.5799999982</v>
      </c>
      <c r="U219" s="57">
        <f t="shared" si="37"/>
        <v>2576.1232938973571</v>
      </c>
      <c r="V219" s="64">
        <v>7663.67</v>
      </c>
    </row>
    <row r="220" spans="1:22" ht="35.25" x14ac:dyDescent="0.5">
      <c r="B220" s="65" t="s">
        <v>537</v>
      </c>
      <c r="C220" s="65"/>
      <c r="D220" s="56" t="s">
        <v>17037</v>
      </c>
      <c r="E220" s="56" t="s">
        <v>17037</v>
      </c>
      <c r="F220" s="56" t="s">
        <v>17037</v>
      </c>
      <c r="G220" s="56" t="s">
        <v>17037</v>
      </c>
      <c r="H220" s="56" t="s">
        <v>17037</v>
      </c>
      <c r="I220" s="61">
        <f>I221</f>
        <v>936.95</v>
      </c>
      <c r="J220" s="61">
        <f t="shared" ref="J220:L220" si="39">J221</f>
        <v>812.48</v>
      </c>
      <c r="K220" s="61">
        <f t="shared" si="39"/>
        <v>812.48</v>
      </c>
      <c r="L220" s="62">
        <f t="shared" si="39"/>
        <v>41</v>
      </c>
      <c r="M220" s="56" t="s">
        <v>17037</v>
      </c>
      <c r="N220" s="56" t="s">
        <v>17037</v>
      </c>
      <c r="O220" s="59" t="s">
        <v>17037</v>
      </c>
      <c r="P220" s="63">
        <v>7085425</v>
      </c>
      <c r="Q220" s="63"/>
      <c r="R220" s="61">
        <f t="shared" ref="R220" si="40">R221</f>
        <v>0</v>
      </c>
      <c r="S220" s="61">
        <f t="shared" ref="S220" si="41">S221</f>
        <v>0</v>
      </c>
      <c r="T220" s="61">
        <f t="shared" ref="T220" si="42">T221</f>
        <v>7085425</v>
      </c>
      <c r="U220" s="57">
        <f t="shared" si="37"/>
        <v>7562.2231709269436</v>
      </c>
      <c r="V220" s="64">
        <f>V221</f>
        <v>9744.4877955066968</v>
      </c>
    </row>
    <row r="221" spans="1:22" ht="35.25" x14ac:dyDescent="0.5">
      <c r="A221">
        <v>1</v>
      </c>
      <c r="B221" s="56">
        <f>SUBTOTAL(9,$A$16:A221)</f>
        <v>197</v>
      </c>
      <c r="C221" s="66" t="s">
        <v>533</v>
      </c>
      <c r="D221" s="56">
        <v>1976</v>
      </c>
      <c r="E221" s="56">
        <v>2012</v>
      </c>
      <c r="F221" s="56" t="s">
        <v>17202</v>
      </c>
      <c r="G221" s="56">
        <v>2</v>
      </c>
      <c r="H221" s="56" t="s">
        <v>17066</v>
      </c>
      <c r="I221" s="67">
        <v>936.95</v>
      </c>
      <c r="J221" s="67">
        <v>812.48</v>
      </c>
      <c r="K221" s="67">
        <v>812.48</v>
      </c>
      <c r="L221" s="68">
        <v>41</v>
      </c>
      <c r="M221" s="56" t="s">
        <v>17059</v>
      </c>
      <c r="N221" s="56" t="s">
        <v>17075</v>
      </c>
      <c r="O221" s="59" t="s">
        <v>17152</v>
      </c>
      <c r="P221" s="64">
        <v>7085425</v>
      </c>
      <c r="Q221" s="64"/>
      <c r="R221" s="64">
        <v>0</v>
      </c>
      <c r="S221" s="64">
        <v>0</v>
      </c>
      <c r="T221" s="64">
        <f t="shared" si="38"/>
        <v>7085425</v>
      </c>
      <c r="U221" s="57">
        <f t="shared" si="37"/>
        <v>7562.2231709269436</v>
      </c>
      <c r="V221" s="64">
        <v>9744.4877955066968</v>
      </c>
    </row>
    <row r="222" spans="1:22" ht="35.25" x14ac:dyDescent="0.5">
      <c r="B222" s="65" t="s">
        <v>459</v>
      </c>
      <c r="C222" s="65"/>
      <c r="D222" s="56" t="s">
        <v>17037</v>
      </c>
      <c r="E222" s="56" t="s">
        <v>17037</v>
      </c>
      <c r="F222" s="56" t="s">
        <v>17037</v>
      </c>
      <c r="G222" s="56" t="s">
        <v>17037</v>
      </c>
      <c r="H222" s="56" t="s">
        <v>17037</v>
      </c>
      <c r="I222" s="61">
        <f>SUM(I223:I232)</f>
        <v>11317.4</v>
      </c>
      <c r="J222" s="61">
        <f t="shared" ref="J222:L222" si="43">SUM(J223:J232)</f>
        <v>8871.2999999999993</v>
      </c>
      <c r="K222" s="61">
        <f t="shared" si="43"/>
        <v>8528.6999999999989</v>
      </c>
      <c r="L222" s="62">
        <f t="shared" si="43"/>
        <v>430</v>
      </c>
      <c r="M222" s="56" t="s">
        <v>17037</v>
      </c>
      <c r="N222" s="56" t="s">
        <v>17037</v>
      </c>
      <c r="O222" s="59" t="s">
        <v>17037</v>
      </c>
      <c r="P222" s="63">
        <v>54379117.719999999</v>
      </c>
      <c r="Q222" s="63"/>
      <c r="R222" s="61">
        <f>SUM(R223:R232)</f>
        <v>0</v>
      </c>
      <c r="S222" s="61">
        <f t="shared" ref="S222:V222" si="44">SUM(S223:S232)</f>
        <v>0</v>
      </c>
      <c r="T222" s="61">
        <f t="shared" si="44"/>
        <v>54379117.719999999</v>
      </c>
      <c r="U222" s="57">
        <f t="shared" si="37"/>
        <v>4804.912587696821</v>
      </c>
      <c r="V222" s="61">
        <f t="shared" si="44"/>
        <v>50668.620859595198</v>
      </c>
    </row>
    <row r="223" spans="1:22" ht="35.25" x14ac:dyDescent="0.5">
      <c r="A223">
        <v>1</v>
      </c>
      <c r="B223" s="56">
        <f>SUBTOTAL(9,$A$16:A223)</f>
        <v>198</v>
      </c>
      <c r="C223" s="66" t="s">
        <v>461</v>
      </c>
      <c r="D223" s="56">
        <v>1961</v>
      </c>
      <c r="E223" s="56"/>
      <c r="F223" s="56" t="s">
        <v>17202</v>
      </c>
      <c r="G223" s="56">
        <v>2</v>
      </c>
      <c r="H223" s="56">
        <v>1</v>
      </c>
      <c r="I223" s="67">
        <v>559.20000000000005</v>
      </c>
      <c r="J223" s="67">
        <v>346.1</v>
      </c>
      <c r="K223" s="67">
        <v>346.1</v>
      </c>
      <c r="L223" s="68">
        <v>19</v>
      </c>
      <c r="M223" s="56" t="s">
        <v>17059</v>
      </c>
      <c r="N223" s="56" t="s">
        <v>17075</v>
      </c>
      <c r="O223" s="59" t="s">
        <v>17165</v>
      </c>
      <c r="P223" s="64">
        <v>3082887</v>
      </c>
      <c r="Q223" s="64"/>
      <c r="R223" s="64">
        <v>0</v>
      </c>
      <c r="S223" s="64">
        <v>0</v>
      </c>
      <c r="T223" s="64">
        <f t="shared" si="38"/>
        <v>3082887</v>
      </c>
      <c r="U223" s="57">
        <f t="shared" si="37"/>
        <v>5513.0311158798277</v>
      </c>
      <c r="V223" s="64">
        <v>7553.94</v>
      </c>
    </row>
    <row r="224" spans="1:22" ht="35.25" x14ac:dyDescent="0.5">
      <c r="A224">
        <v>1</v>
      </c>
      <c r="B224" s="56">
        <f>SUBTOTAL(9,$A$16:A224)</f>
        <v>199</v>
      </c>
      <c r="C224" s="66" t="s">
        <v>462</v>
      </c>
      <c r="D224" s="56">
        <v>1953</v>
      </c>
      <c r="E224" s="56"/>
      <c r="F224" s="56" t="s">
        <v>17202</v>
      </c>
      <c r="G224" s="56">
        <v>2</v>
      </c>
      <c r="H224" s="56" t="s">
        <v>17061</v>
      </c>
      <c r="I224" s="67">
        <v>481.1</v>
      </c>
      <c r="J224" s="67">
        <v>355.4</v>
      </c>
      <c r="K224" s="67">
        <v>313.2</v>
      </c>
      <c r="L224" s="68">
        <v>17</v>
      </c>
      <c r="M224" s="56" t="s">
        <v>17059</v>
      </c>
      <c r="N224" s="56" t="s">
        <v>17075</v>
      </c>
      <c r="O224" s="59" t="s">
        <v>17165</v>
      </c>
      <c r="P224" s="64">
        <v>3496624</v>
      </c>
      <c r="Q224" s="64"/>
      <c r="R224" s="64">
        <v>0</v>
      </c>
      <c r="S224" s="64">
        <v>0</v>
      </c>
      <c r="T224" s="64">
        <f t="shared" si="38"/>
        <v>3496624</v>
      </c>
      <c r="U224" s="57">
        <f t="shared" si="37"/>
        <v>7267.9775514446055</v>
      </c>
      <c r="V224" s="64">
        <v>9364.6634795260852</v>
      </c>
    </row>
    <row r="225" spans="1:22" ht="35.25" x14ac:dyDescent="0.5">
      <c r="A225">
        <v>1</v>
      </c>
      <c r="B225" s="56">
        <f>SUBTOTAL(9,$A$16:A225)</f>
        <v>200</v>
      </c>
      <c r="C225" s="66" t="s">
        <v>463</v>
      </c>
      <c r="D225" s="56">
        <v>1984</v>
      </c>
      <c r="E225" s="56"/>
      <c r="F225" s="56" t="s">
        <v>17202</v>
      </c>
      <c r="G225" s="56">
        <v>2</v>
      </c>
      <c r="H225" s="56" t="s">
        <v>17007</v>
      </c>
      <c r="I225" s="67">
        <v>990</v>
      </c>
      <c r="J225" s="67">
        <v>575.9</v>
      </c>
      <c r="K225" s="67">
        <v>517.29999999999995</v>
      </c>
      <c r="L225" s="68">
        <v>29</v>
      </c>
      <c r="M225" s="56" t="s">
        <v>17059</v>
      </c>
      <c r="N225" s="56" t="s">
        <v>17075</v>
      </c>
      <c r="O225" s="59" t="s">
        <v>17166</v>
      </c>
      <c r="P225" s="64">
        <v>4012668</v>
      </c>
      <c r="Q225" s="64"/>
      <c r="R225" s="64">
        <v>0</v>
      </c>
      <c r="S225" s="64">
        <v>0</v>
      </c>
      <c r="T225" s="64">
        <f t="shared" si="38"/>
        <v>4012668</v>
      </c>
      <c r="U225" s="57">
        <f t="shared" si="37"/>
        <v>4053.2</v>
      </c>
      <c r="V225" s="64">
        <v>4934.6545454545458</v>
      </c>
    </row>
    <row r="226" spans="1:22" ht="35.25" x14ac:dyDescent="0.5">
      <c r="A226">
        <v>1</v>
      </c>
      <c r="B226" s="56">
        <f>SUBTOTAL(9,$A$16:A226)</f>
        <v>201</v>
      </c>
      <c r="C226" s="66" t="s">
        <v>465</v>
      </c>
      <c r="D226" s="56">
        <v>1975</v>
      </c>
      <c r="E226" s="56"/>
      <c r="F226" s="56" t="s">
        <v>17200</v>
      </c>
      <c r="G226" s="56">
        <v>5</v>
      </c>
      <c r="H226" s="56" t="s">
        <v>17062</v>
      </c>
      <c r="I226" s="67">
        <v>3009.1</v>
      </c>
      <c r="J226" s="67">
        <v>1705.2</v>
      </c>
      <c r="K226" s="67">
        <v>1652.8</v>
      </c>
      <c r="L226" s="68">
        <v>90</v>
      </c>
      <c r="M226" s="56" t="s">
        <v>17059</v>
      </c>
      <c r="N226" s="56" t="s">
        <v>17075</v>
      </c>
      <c r="O226" s="59" t="s">
        <v>17166</v>
      </c>
      <c r="P226" s="64">
        <v>6388272.25</v>
      </c>
      <c r="Q226" s="64"/>
      <c r="R226" s="64">
        <v>0</v>
      </c>
      <c r="S226" s="64">
        <v>0</v>
      </c>
      <c r="T226" s="64">
        <f t="shared" si="38"/>
        <v>6388272.25</v>
      </c>
      <c r="U226" s="57">
        <f t="shared" si="37"/>
        <v>2122.9843640955769</v>
      </c>
      <c r="V226" s="64">
        <v>2850.16436808348</v>
      </c>
    </row>
    <row r="227" spans="1:22" ht="35.25" x14ac:dyDescent="0.5">
      <c r="A227">
        <v>1</v>
      </c>
      <c r="B227" s="56">
        <f>SUBTOTAL(9,$A$16:A227)</f>
        <v>202</v>
      </c>
      <c r="C227" s="66" t="s">
        <v>8964</v>
      </c>
      <c r="D227" s="56">
        <v>1981</v>
      </c>
      <c r="E227" s="56"/>
      <c r="F227" s="56" t="s">
        <v>17202</v>
      </c>
      <c r="G227" s="56">
        <v>2</v>
      </c>
      <c r="H227" s="56">
        <v>3</v>
      </c>
      <c r="I227" s="67">
        <v>985</v>
      </c>
      <c r="J227" s="67">
        <v>948.4</v>
      </c>
      <c r="K227" s="67">
        <v>948.4</v>
      </c>
      <c r="L227" s="68">
        <v>47</v>
      </c>
      <c r="M227" s="56" t="s">
        <v>17059</v>
      </c>
      <c r="N227" s="56" t="s">
        <v>17097</v>
      </c>
      <c r="O227" s="59" t="s">
        <v>17063</v>
      </c>
      <c r="P227" s="64">
        <v>7153463.7599999998</v>
      </c>
      <c r="Q227" s="64"/>
      <c r="R227" s="64">
        <v>0</v>
      </c>
      <c r="S227" s="64">
        <v>0</v>
      </c>
      <c r="T227" s="64">
        <f t="shared" si="38"/>
        <v>7153463.7599999998</v>
      </c>
      <c r="U227" s="57">
        <f t="shared" si="37"/>
        <v>7262.3997563451776</v>
      </c>
      <c r="V227" s="64">
        <v>7880.417868020304</v>
      </c>
    </row>
    <row r="228" spans="1:22" ht="35.25" x14ac:dyDescent="0.5">
      <c r="A228">
        <v>1</v>
      </c>
      <c r="B228" s="56">
        <f>SUBTOTAL(9,$A$16:A228)</f>
        <v>203</v>
      </c>
      <c r="C228" s="66" t="s">
        <v>8818</v>
      </c>
      <c r="D228" s="56">
        <v>1980</v>
      </c>
      <c r="E228" s="56"/>
      <c r="F228" s="56" t="s">
        <v>17202</v>
      </c>
      <c r="G228" s="56">
        <v>2</v>
      </c>
      <c r="H228" s="56" t="s">
        <v>17066</v>
      </c>
      <c r="I228" s="67">
        <v>939.9</v>
      </c>
      <c r="J228" s="67">
        <v>858</v>
      </c>
      <c r="K228" s="67">
        <v>830.3</v>
      </c>
      <c r="L228" s="68">
        <v>47</v>
      </c>
      <c r="M228" s="56" t="s">
        <v>17059</v>
      </c>
      <c r="N228" s="56" t="s">
        <v>17075</v>
      </c>
      <c r="O228" s="59" t="s">
        <v>17357</v>
      </c>
      <c r="P228" s="64">
        <v>7974949.1299999999</v>
      </c>
      <c r="Q228" s="64"/>
      <c r="R228" s="64">
        <v>0</v>
      </c>
      <c r="S228" s="64">
        <v>0</v>
      </c>
      <c r="T228" s="64">
        <f t="shared" si="38"/>
        <v>7974949.1299999999</v>
      </c>
      <c r="U228" s="57">
        <f t="shared" si="37"/>
        <v>8484.8910841578891</v>
      </c>
      <c r="V228" s="64">
        <v>9671.1668815831454</v>
      </c>
    </row>
    <row r="229" spans="1:22" ht="35.25" x14ac:dyDescent="0.5">
      <c r="A229">
        <v>1</v>
      </c>
      <c r="B229" s="56">
        <f>SUBTOTAL(9,$A$16:A229)</f>
        <v>204</v>
      </c>
      <c r="C229" s="66" t="s">
        <v>1455</v>
      </c>
      <c r="D229" s="56">
        <v>1993</v>
      </c>
      <c r="E229" s="56"/>
      <c r="F229" s="56" t="s">
        <v>17335</v>
      </c>
      <c r="G229" s="56">
        <v>5</v>
      </c>
      <c r="H229" s="56" t="s">
        <v>17066</v>
      </c>
      <c r="I229" s="67">
        <v>3247.3</v>
      </c>
      <c r="J229" s="67">
        <v>3247.3</v>
      </c>
      <c r="K229" s="67">
        <v>3245</v>
      </c>
      <c r="L229" s="68">
        <v>133</v>
      </c>
      <c r="M229" s="56" t="s">
        <v>17059</v>
      </c>
      <c r="N229" s="56" t="s">
        <v>17118</v>
      </c>
      <c r="O229" s="59" t="s">
        <v>17384</v>
      </c>
      <c r="P229" s="64">
        <v>21828199</v>
      </c>
      <c r="Q229" s="64"/>
      <c r="R229" s="64">
        <v>0</v>
      </c>
      <c r="S229" s="64">
        <v>0</v>
      </c>
      <c r="T229" s="64">
        <f t="shared" si="38"/>
        <v>21828199</v>
      </c>
      <c r="U229" s="57">
        <f t="shared" si="37"/>
        <v>6721.9533150617435</v>
      </c>
      <c r="V229" s="64">
        <v>7071.79406122009</v>
      </c>
    </row>
    <row r="230" spans="1:22" ht="35.25" x14ac:dyDescent="0.5">
      <c r="A230">
        <v>1</v>
      </c>
      <c r="B230" s="56">
        <f>SUBTOTAL(9,$A$16:A230)</f>
        <v>205</v>
      </c>
      <c r="C230" s="66" t="s">
        <v>8391</v>
      </c>
      <c r="D230" s="70">
        <v>1917</v>
      </c>
      <c r="E230" s="70"/>
      <c r="F230" s="56" t="s">
        <v>17202</v>
      </c>
      <c r="G230" s="70">
        <v>2</v>
      </c>
      <c r="H230" s="70" t="s">
        <v>17007</v>
      </c>
      <c r="I230" s="74">
        <v>231.6</v>
      </c>
      <c r="J230" s="74">
        <v>231.6</v>
      </c>
      <c r="K230" s="74">
        <v>101.7</v>
      </c>
      <c r="L230" s="72">
        <v>11</v>
      </c>
      <c r="M230" s="70" t="s">
        <v>17059</v>
      </c>
      <c r="N230" s="70" t="s">
        <v>17097</v>
      </c>
      <c r="O230" s="73" t="s">
        <v>17063</v>
      </c>
      <c r="P230" s="74">
        <v>142054.57999999999</v>
      </c>
      <c r="Q230" s="74">
        <v>0</v>
      </c>
      <c r="R230" s="74">
        <v>0</v>
      </c>
      <c r="S230" s="74">
        <v>0</v>
      </c>
      <c r="T230" s="64">
        <f>P230-R230-S230</f>
        <v>142054.57999999999</v>
      </c>
      <c r="U230" s="57">
        <f t="shared" si="37"/>
        <v>613.36174438687385</v>
      </c>
      <c r="V230" s="64">
        <f>U230</f>
        <v>613.36174438687385</v>
      </c>
    </row>
    <row r="231" spans="1:22" ht="35.25" x14ac:dyDescent="0.5">
      <c r="A231">
        <v>1</v>
      </c>
      <c r="B231" s="56">
        <f>SUBTOTAL(9,$A$16:A231)</f>
        <v>206</v>
      </c>
      <c r="C231" s="66" t="s">
        <v>460</v>
      </c>
      <c r="D231" s="56">
        <v>1961</v>
      </c>
      <c r="E231" s="56"/>
      <c r="F231" s="56" t="s">
        <v>17202</v>
      </c>
      <c r="G231" s="56">
        <v>2</v>
      </c>
      <c r="H231" s="56" t="s">
        <v>17007</v>
      </c>
      <c r="I231" s="67">
        <v>542.20000000000005</v>
      </c>
      <c r="J231" s="67">
        <v>374.6</v>
      </c>
      <c r="K231" s="67">
        <v>345.1</v>
      </c>
      <c r="L231" s="68">
        <v>25</v>
      </c>
      <c r="M231" s="56" t="s">
        <v>17059</v>
      </c>
      <c r="N231" s="56" t="s">
        <v>17075</v>
      </c>
      <c r="O231" s="59" t="s">
        <v>17165</v>
      </c>
      <c r="P231" s="64">
        <v>150000</v>
      </c>
      <c r="Q231" s="64"/>
      <c r="R231" s="64">
        <v>0</v>
      </c>
      <c r="S231" s="64">
        <v>0</v>
      </c>
      <c r="T231" s="64">
        <f t="shared" ref="T231:T232" si="45">P231-R231-S231</f>
        <v>150000</v>
      </c>
      <c r="U231" s="57">
        <f t="shared" si="37"/>
        <v>276.6506824050166</v>
      </c>
      <c r="V231" s="64">
        <f>U231</f>
        <v>276.6506824050166</v>
      </c>
    </row>
    <row r="232" spans="1:22" ht="35.25" x14ac:dyDescent="0.5">
      <c r="A232">
        <v>1</v>
      </c>
      <c r="B232" s="56">
        <f>SUBTOTAL(9,$A$16:A232)</f>
        <v>207</v>
      </c>
      <c r="C232" s="66" t="s">
        <v>464</v>
      </c>
      <c r="D232" s="56">
        <v>1959</v>
      </c>
      <c r="E232" s="56"/>
      <c r="F232" s="56" t="s">
        <v>17201</v>
      </c>
      <c r="G232" s="56">
        <v>2</v>
      </c>
      <c r="H232" s="56" t="s">
        <v>17005</v>
      </c>
      <c r="I232" s="67">
        <v>332</v>
      </c>
      <c r="J232" s="67">
        <v>228.8</v>
      </c>
      <c r="K232" s="67">
        <v>228.8</v>
      </c>
      <c r="L232" s="68">
        <v>12</v>
      </c>
      <c r="M232" s="56" t="s">
        <v>17059</v>
      </c>
      <c r="N232" s="56" t="s">
        <v>17075</v>
      </c>
      <c r="O232" s="59" t="s">
        <v>17165</v>
      </c>
      <c r="P232" s="64">
        <v>150000</v>
      </c>
      <c r="Q232" s="64"/>
      <c r="R232" s="64">
        <v>0</v>
      </c>
      <c r="S232" s="64">
        <v>0</v>
      </c>
      <c r="T232" s="64">
        <f t="shared" si="45"/>
        <v>150000</v>
      </c>
      <c r="U232" s="57">
        <f t="shared" si="37"/>
        <v>451.80722891566268</v>
      </c>
      <c r="V232" s="64">
        <f>U232</f>
        <v>451.80722891566268</v>
      </c>
    </row>
    <row r="233" spans="1:22" ht="35.25" x14ac:dyDescent="0.5">
      <c r="B233" s="65" t="s">
        <v>466</v>
      </c>
      <c r="C233" s="65"/>
      <c r="D233" s="56" t="s">
        <v>17037</v>
      </c>
      <c r="E233" s="56" t="s">
        <v>17037</v>
      </c>
      <c r="F233" s="56" t="s">
        <v>17037</v>
      </c>
      <c r="G233" s="56" t="s">
        <v>17037</v>
      </c>
      <c r="H233" s="56" t="s">
        <v>17037</v>
      </c>
      <c r="I233" s="61">
        <f>I234</f>
        <v>871.3</v>
      </c>
      <c r="J233" s="61">
        <f t="shared" ref="J233:L233" si="46">J234</f>
        <v>505.5</v>
      </c>
      <c r="K233" s="61">
        <f t="shared" si="46"/>
        <v>273.2</v>
      </c>
      <c r="L233" s="62">
        <f t="shared" si="46"/>
        <v>31</v>
      </c>
      <c r="M233" s="56" t="s">
        <v>17037</v>
      </c>
      <c r="N233" s="56" t="s">
        <v>17037</v>
      </c>
      <c r="O233" s="59" t="s">
        <v>17037</v>
      </c>
      <c r="P233" s="63">
        <v>7229164.7999999998</v>
      </c>
      <c r="Q233" s="63"/>
      <c r="R233" s="61">
        <f t="shared" ref="R233" si="47">R234</f>
        <v>0</v>
      </c>
      <c r="S233" s="61">
        <f t="shared" ref="S233" si="48">S234</f>
        <v>0</v>
      </c>
      <c r="T233" s="61">
        <f t="shared" ref="T233" si="49">T234</f>
        <v>7229164.7999999998</v>
      </c>
      <c r="U233" s="57">
        <f t="shared" si="37"/>
        <v>8296.987030873408</v>
      </c>
      <c r="V233" s="64">
        <f>V234</f>
        <v>10690.524411798462</v>
      </c>
    </row>
    <row r="234" spans="1:22" ht="35.25" x14ac:dyDescent="0.5">
      <c r="A234">
        <v>1</v>
      </c>
      <c r="B234" s="56">
        <f>SUBTOTAL(9,$A$16:A234)</f>
        <v>208</v>
      </c>
      <c r="C234" s="75" t="s">
        <v>467</v>
      </c>
      <c r="D234" s="56">
        <v>1984</v>
      </c>
      <c r="E234" s="56"/>
      <c r="F234" s="56" t="s">
        <v>17202</v>
      </c>
      <c r="G234" s="56">
        <v>2</v>
      </c>
      <c r="H234" s="56" t="s">
        <v>17066</v>
      </c>
      <c r="I234" s="61">
        <v>871.3</v>
      </c>
      <c r="J234" s="61">
        <v>505.5</v>
      </c>
      <c r="K234" s="61">
        <v>273.2</v>
      </c>
      <c r="L234" s="62">
        <v>31</v>
      </c>
      <c r="M234" s="56" t="s">
        <v>17059</v>
      </c>
      <c r="N234" s="56" t="s">
        <v>17097</v>
      </c>
      <c r="O234" s="59" t="s">
        <v>17063</v>
      </c>
      <c r="P234" s="61">
        <v>7229164.7999999998</v>
      </c>
      <c r="Q234" s="63"/>
      <c r="R234" s="61">
        <v>0</v>
      </c>
      <c r="S234" s="61">
        <v>0</v>
      </c>
      <c r="T234" s="61">
        <f t="shared" si="38"/>
        <v>7229164.7999999998</v>
      </c>
      <c r="U234" s="57">
        <f t="shared" si="37"/>
        <v>8296.987030873408</v>
      </c>
      <c r="V234" s="64">
        <v>10690.524411798462</v>
      </c>
    </row>
    <row r="235" spans="1:22" ht="35.25" x14ac:dyDescent="0.5">
      <c r="B235" s="65" t="s">
        <v>468</v>
      </c>
      <c r="C235" s="65"/>
      <c r="D235" s="56" t="s">
        <v>17037</v>
      </c>
      <c r="E235" s="56" t="s">
        <v>17037</v>
      </c>
      <c r="F235" s="56" t="s">
        <v>17037</v>
      </c>
      <c r="G235" s="56" t="s">
        <v>17037</v>
      </c>
      <c r="H235" s="56" t="s">
        <v>17037</v>
      </c>
      <c r="I235" s="61">
        <f>I236</f>
        <v>739</v>
      </c>
      <c r="J235" s="61">
        <f t="shared" ref="J235:L235" si="50">J236</f>
        <v>547.5</v>
      </c>
      <c r="K235" s="61">
        <f t="shared" si="50"/>
        <v>547.5</v>
      </c>
      <c r="L235" s="62">
        <f t="shared" si="50"/>
        <v>30</v>
      </c>
      <c r="M235" s="56" t="s">
        <v>17037</v>
      </c>
      <c r="N235" s="56" t="s">
        <v>17037</v>
      </c>
      <c r="O235" s="59" t="s">
        <v>17037</v>
      </c>
      <c r="P235" s="63">
        <v>4458520</v>
      </c>
      <c r="Q235" s="63"/>
      <c r="R235" s="61">
        <f t="shared" ref="R235" si="51">R236</f>
        <v>0</v>
      </c>
      <c r="S235" s="61">
        <f t="shared" ref="S235" si="52">S236</f>
        <v>0</v>
      </c>
      <c r="T235" s="61">
        <f t="shared" ref="T235" si="53">T236</f>
        <v>4458520</v>
      </c>
      <c r="U235" s="57">
        <f t="shared" si="37"/>
        <v>6033.1799729364002</v>
      </c>
      <c r="V235" s="64">
        <f>V236</f>
        <v>7345.2232746955342</v>
      </c>
    </row>
    <row r="236" spans="1:22" ht="35.25" x14ac:dyDescent="0.5">
      <c r="A236">
        <v>1</v>
      </c>
      <c r="B236" s="56">
        <f>SUBTOTAL(9,$A$16:A236)</f>
        <v>209</v>
      </c>
      <c r="C236" s="66" t="s">
        <v>492</v>
      </c>
      <c r="D236" s="56">
        <v>1977</v>
      </c>
      <c r="E236" s="56"/>
      <c r="F236" s="56" t="s">
        <v>17202</v>
      </c>
      <c r="G236" s="56">
        <v>4</v>
      </c>
      <c r="H236" s="56" t="s">
        <v>17005</v>
      </c>
      <c r="I236" s="67">
        <v>739</v>
      </c>
      <c r="J236" s="67">
        <v>547.5</v>
      </c>
      <c r="K236" s="67">
        <v>547.5</v>
      </c>
      <c r="L236" s="68">
        <v>30</v>
      </c>
      <c r="M236" s="56" t="s">
        <v>17059</v>
      </c>
      <c r="N236" s="56" t="s">
        <v>17097</v>
      </c>
      <c r="O236" s="59" t="s">
        <v>17063</v>
      </c>
      <c r="P236" s="64">
        <v>4458520</v>
      </c>
      <c r="Q236" s="64"/>
      <c r="R236" s="64">
        <v>0</v>
      </c>
      <c r="S236" s="64">
        <v>0</v>
      </c>
      <c r="T236" s="64">
        <f t="shared" si="38"/>
        <v>4458520</v>
      </c>
      <c r="U236" s="57">
        <f t="shared" si="37"/>
        <v>6033.1799729364002</v>
      </c>
      <c r="V236" s="64">
        <v>7345.2232746955342</v>
      </c>
    </row>
    <row r="237" spans="1:22" ht="35.25" x14ac:dyDescent="0.5">
      <c r="B237" s="65" t="s">
        <v>470</v>
      </c>
      <c r="C237" s="65"/>
      <c r="D237" s="56" t="s">
        <v>17037</v>
      </c>
      <c r="E237" s="56" t="s">
        <v>17037</v>
      </c>
      <c r="F237" s="56" t="s">
        <v>17037</v>
      </c>
      <c r="G237" s="56" t="s">
        <v>17037</v>
      </c>
      <c r="H237" s="56" t="s">
        <v>17037</v>
      </c>
      <c r="I237" s="61">
        <f>I238</f>
        <v>1070.8</v>
      </c>
      <c r="J237" s="61">
        <f t="shared" ref="J237:L237" si="54">J238</f>
        <v>1070.8</v>
      </c>
      <c r="K237" s="61">
        <f t="shared" si="54"/>
        <v>942</v>
      </c>
      <c r="L237" s="62">
        <f t="shared" si="54"/>
        <v>57</v>
      </c>
      <c r="M237" s="56" t="s">
        <v>17037</v>
      </c>
      <c r="N237" s="56" t="s">
        <v>17037</v>
      </c>
      <c r="O237" s="59" t="s">
        <v>17037</v>
      </c>
      <c r="P237" s="63">
        <v>10895411.23</v>
      </c>
      <c r="Q237" s="63"/>
      <c r="R237" s="61">
        <f t="shared" ref="R237" si="55">R238</f>
        <v>0</v>
      </c>
      <c r="S237" s="61">
        <f t="shared" ref="S237" si="56">S238</f>
        <v>0</v>
      </c>
      <c r="T237" s="61">
        <f t="shared" ref="T237" si="57">T238</f>
        <v>10895411.23</v>
      </c>
      <c r="U237" s="57">
        <f t="shared" si="37"/>
        <v>10175.019826298096</v>
      </c>
      <c r="V237" s="64">
        <f>V238</f>
        <v>11561.048524467687</v>
      </c>
    </row>
    <row r="238" spans="1:22" ht="35.25" x14ac:dyDescent="0.5">
      <c r="A238">
        <v>1</v>
      </c>
      <c r="B238" s="56">
        <f>SUBTOTAL(9,$A$16:A238)</f>
        <v>210</v>
      </c>
      <c r="C238" s="75" t="s">
        <v>469</v>
      </c>
      <c r="D238" s="56">
        <v>1979</v>
      </c>
      <c r="E238" s="56"/>
      <c r="F238" s="56" t="s">
        <v>17202</v>
      </c>
      <c r="G238" s="56">
        <v>2</v>
      </c>
      <c r="H238" s="56" t="s">
        <v>17066</v>
      </c>
      <c r="I238" s="61">
        <v>1070.8</v>
      </c>
      <c r="J238" s="61">
        <v>1070.8</v>
      </c>
      <c r="K238" s="61">
        <v>942</v>
      </c>
      <c r="L238" s="62">
        <v>57</v>
      </c>
      <c r="M238" s="56" t="s">
        <v>17059</v>
      </c>
      <c r="N238" s="56" t="s">
        <v>17118</v>
      </c>
      <c r="O238" s="59" t="s">
        <v>17167</v>
      </c>
      <c r="P238" s="61">
        <v>10895411.23</v>
      </c>
      <c r="Q238" s="63"/>
      <c r="R238" s="61">
        <v>0</v>
      </c>
      <c r="S238" s="61">
        <v>0</v>
      </c>
      <c r="T238" s="61">
        <f t="shared" si="38"/>
        <v>10895411.23</v>
      </c>
      <c r="U238" s="57">
        <f t="shared" si="37"/>
        <v>10175.019826298096</v>
      </c>
      <c r="V238" s="64">
        <v>11561.048524467687</v>
      </c>
    </row>
    <row r="239" spans="1:22" ht="35.25" x14ac:dyDescent="0.5">
      <c r="B239" s="65" t="s">
        <v>471</v>
      </c>
      <c r="C239" s="65"/>
      <c r="D239" s="56" t="s">
        <v>17037</v>
      </c>
      <c r="E239" s="56" t="s">
        <v>17037</v>
      </c>
      <c r="F239" s="56" t="s">
        <v>17037</v>
      </c>
      <c r="G239" s="56" t="s">
        <v>17037</v>
      </c>
      <c r="H239" s="56" t="s">
        <v>17037</v>
      </c>
      <c r="I239" s="61">
        <f>I240+I241</f>
        <v>1412.3</v>
      </c>
      <c r="J239" s="61">
        <f t="shared" ref="J239:L239" si="58">J240+J241</f>
        <v>1265.3</v>
      </c>
      <c r="K239" s="61">
        <f t="shared" si="58"/>
        <v>1017.5</v>
      </c>
      <c r="L239" s="62">
        <f t="shared" si="58"/>
        <v>59</v>
      </c>
      <c r="M239" s="56" t="s">
        <v>17037</v>
      </c>
      <c r="N239" s="56" t="s">
        <v>17037</v>
      </c>
      <c r="O239" s="59" t="s">
        <v>17037</v>
      </c>
      <c r="P239" s="63">
        <v>10849945.379999999</v>
      </c>
      <c r="Q239" s="63"/>
      <c r="R239" s="61">
        <f>R240+R241</f>
        <v>0</v>
      </c>
      <c r="S239" s="61">
        <f t="shared" ref="S239:T239" si="59">S240+S241</f>
        <v>0</v>
      </c>
      <c r="T239" s="61">
        <f t="shared" si="59"/>
        <v>10849945.379999999</v>
      </c>
      <c r="U239" s="57">
        <f t="shared" si="37"/>
        <v>7682.4650428379236</v>
      </c>
      <c r="V239" s="64">
        <f>MAX(V240:V241)</f>
        <v>10821.212338137233</v>
      </c>
    </row>
    <row r="240" spans="1:22" ht="35.25" x14ac:dyDescent="0.5">
      <c r="A240">
        <v>1</v>
      </c>
      <c r="B240" s="56">
        <f>SUBTOTAL(9,$A$16:A240)</f>
        <v>211</v>
      </c>
      <c r="C240" s="75" t="s">
        <v>472</v>
      </c>
      <c r="D240" s="56">
        <v>1981</v>
      </c>
      <c r="E240" s="56"/>
      <c r="F240" s="56" t="s">
        <v>17202</v>
      </c>
      <c r="G240" s="56">
        <v>2</v>
      </c>
      <c r="H240" s="56" t="s">
        <v>17066</v>
      </c>
      <c r="I240" s="61">
        <v>947.4</v>
      </c>
      <c r="J240" s="61">
        <v>856.6</v>
      </c>
      <c r="K240" s="61">
        <v>856.6</v>
      </c>
      <c r="L240" s="62">
        <v>31</v>
      </c>
      <c r="M240" s="56" t="s">
        <v>17059</v>
      </c>
      <c r="N240" s="56" t="s">
        <v>17097</v>
      </c>
      <c r="O240" s="59" t="s">
        <v>17063</v>
      </c>
      <c r="P240" s="61">
        <v>7735556.4699999997</v>
      </c>
      <c r="Q240" s="63"/>
      <c r="R240" s="61">
        <v>0</v>
      </c>
      <c r="S240" s="61">
        <v>0</v>
      </c>
      <c r="T240" s="61">
        <f t="shared" si="38"/>
        <v>7735556.4699999997</v>
      </c>
      <c r="U240" s="57">
        <f t="shared" si="37"/>
        <v>8165.037439307579</v>
      </c>
      <c r="V240" s="64">
        <v>9017.4034198860045</v>
      </c>
    </row>
    <row r="241" spans="1:22" ht="35.25" x14ac:dyDescent="0.5">
      <c r="A241">
        <v>1</v>
      </c>
      <c r="B241" s="56">
        <f>SUBTOTAL(9,$A$16:A241)</f>
        <v>212</v>
      </c>
      <c r="C241" s="76" t="s">
        <v>8931</v>
      </c>
      <c r="D241" s="70">
        <v>1968</v>
      </c>
      <c r="E241" s="70"/>
      <c r="F241" s="56" t="s">
        <v>17202</v>
      </c>
      <c r="G241" s="70">
        <v>2</v>
      </c>
      <c r="H241" s="70" t="s">
        <v>17007</v>
      </c>
      <c r="I241" s="71">
        <v>464.9</v>
      </c>
      <c r="J241" s="71">
        <v>408.7</v>
      </c>
      <c r="K241" s="71">
        <v>160.9</v>
      </c>
      <c r="L241" s="77">
        <v>28</v>
      </c>
      <c r="M241" s="70" t="s">
        <v>17059</v>
      </c>
      <c r="N241" s="70" t="s">
        <v>17097</v>
      </c>
      <c r="O241" s="70" t="s">
        <v>17063</v>
      </c>
      <c r="P241" s="71">
        <v>3114388.91</v>
      </c>
      <c r="Q241" s="74">
        <v>0</v>
      </c>
      <c r="R241" s="71">
        <v>0</v>
      </c>
      <c r="S241" s="71">
        <v>0</v>
      </c>
      <c r="T241" s="71">
        <f>P241-R241-S241</f>
        <v>3114388.91</v>
      </c>
      <c r="U241" s="57">
        <f t="shared" si="37"/>
        <v>6699.0512153151221</v>
      </c>
      <c r="V241" s="74">
        <v>10821.212338137233</v>
      </c>
    </row>
    <row r="242" spans="1:22" ht="35.25" x14ac:dyDescent="0.5">
      <c r="B242" s="65" t="s">
        <v>473</v>
      </c>
      <c r="C242" s="65"/>
      <c r="D242" s="56" t="s">
        <v>17037</v>
      </c>
      <c r="E242" s="56" t="s">
        <v>17037</v>
      </c>
      <c r="F242" s="56" t="s">
        <v>17037</v>
      </c>
      <c r="G242" s="56" t="s">
        <v>17037</v>
      </c>
      <c r="H242" s="56" t="s">
        <v>17037</v>
      </c>
      <c r="I242" s="61">
        <f>SUM(I243:I245)</f>
        <v>3114.7</v>
      </c>
      <c r="J242" s="61">
        <f t="shared" ref="J242:L242" si="60">SUM(J243:J245)</f>
        <v>2690.3</v>
      </c>
      <c r="K242" s="61">
        <f t="shared" si="60"/>
        <v>1067.5999999999999</v>
      </c>
      <c r="L242" s="62">
        <f t="shared" si="60"/>
        <v>149</v>
      </c>
      <c r="M242" s="56" t="s">
        <v>17037</v>
      </c>
      <c r="N242" s="56" t="s">
        <v>17037</v>
      </c>
      <c r="O242" s="59" t="s">
        <v>17037</v>
      </c>
      <c r="P242" s="63">
        <v>19046312.890000001</v>
      </c>
      <c r="Q242" s="63"/>
      <c r="R242" s="61">
        <f t="shared" ref="R242" si="61">SUM(R243:R245)</f>
        <v>0</v>
      </c>
      <c r="S242" s="61">
        <f t="shared" ref="S242" si="62">SUM(S243:S245)</f>
        <v>0</v>
      </c>
      <c r="T242" s="61">
        <f t="shared" ref="T242" si="63">SUM(T243:T245)</f>
        <v>19046312.890000001</v>
      </c>
      <c r="U242" s="57">
        <f t="shared" si="37"/>
        <v>6114.9750826724894</v>
      </c>
      <c r="V242" s="64">
        <f>MAX(V243:V245)</f>
        <v>7327.1010382544009</v>
      </c>
    </row>
    <row r="243" spans="1:22" ht="35.25" x14ac:dyDescent="0.5">
      <c r="A243">
        <v>1</v>
      </c>
      <c r="B243" s="56">
        <f>SUBTOTAL(9,$A$16:A243)</f>
        <v>213</v>
      </c>
      <c r="C243" s="66" t="s">
        <v>474</v>
      </c>
      <c r="D243" s="56">
        <v>1983</v>
      </c>
      <c r="E243" s="56"/>
      <c r="F243" s="56" t="s">
        <v>17202</v>
      </c>
      <c r="G243" s="56">
        <v>3</v>
      </c>
      <c r="H243" s="56" t="s">
        <v>17005</v>
      </c>
      <c r="I243" s="67">
        <v>554.5</v>
      </c>
      <c r="J243" s="67">
        <v>334.9</v>
      </c>
      <c r="K243" s="67">
        <v>217.7</v>
      </c>
      <c r="L243" s="68">
        <v>28</v>
      </c>
      <c r="M243" s="56" t="s">
        <v>17059</v>
      </c>
      <c r="N243" s="56" t="s">
        <v>17097</v>
      </c>
      <c r="O243" s="59" t="s">
        <v>17063</v>
      </c>
      <c r="P243" s="64">
        <v>1705088.67</v>
      </c>
      <c r="Q243" s="64"/>
      <c r="R243" s="64">
        <v>0</v>
      </c>
      <c r="S243" s="64">
        <v>0</v>
      </c>
      <c r="T243" s="64">
        <f t="shared" si="38"/>
        <v>1705088.67</v>
      </c>
      <c r="U243" s="57">
        <f t="shared" si="37"/>
        <v>3075.0021100090171</v>
      </c>
      <c r="V243" s="64">
        <v>3962.0870853020742</v>
      </c>
    </row>
    <row r="244" spans="1:22" ht="35.25" x14ac:dyDescent="0.5">
      <c r="A244">
        <v>1</v>
      </c>
      <c r="B244" s="56">
        <f>SUBTOTAL(9,$A$16:A244)</f>
        <v>214</v>
      </c>
      <c r="C244" s="66" t="s">
        <v>475</v>
      </c>
      <c r="D244" s="56">
        <v>1985</v>
      </c>
      <c r="E244" s="56"/>
      <c r="F244" s="56" t="s">
        <v>17202</v>
      </c>
      <c r="G244" s="56">
        <v>2</v>
      </c>
      <c r="H244" s="56" t="s">
        <v>17007</v>
      </c>
      <c r="I244" s="67">
        <v>759.1</v>
      </c>
      <c r="J244" s="67">
        <v>704.9</v>
      </c>
      <c r="K244" s="67">
        <v>572.79999999999995</v>
      </c>
      <c r="L244" s="68">
        <v>34</v>
      </c>
      <c r="M244" s="56" t="s">
        <v>17059</v>
      </c>
      <c r="N244" s="56" t="s">
        <v>17097</v>
      </c>
      <c r="O244" s="59" t="s">
        <v>17063</v>
      </c>
      <c r="P244" s="64">
        <v>4144382.54</v>
      </c>
      <c r="Q244" s="64"/>
      <c r="R244" s="64">
        <v>0</v>
      </c>
      <c r="S244" s="64">
        <v>0</v>
      </c>
      <c r="T244" s="64">
        <f t="shared" si="38"/>
        <v>4144382.54</v>
      </c>
      <c r="U244" s="57">
        <f t="shared" si="37"/>
        <v>5459.6002371229088</v>
      </c>
      <c r="V244" s="64">
        <v>7056.6275073112893</v>
      </c>
    </row>
    <row r="245" spans="1:22" ht="35.25" x14ac:dyDescent="0.5">
      <c r="A245">
        <v>1</v>
      </c>
      <c r="B245" s="56">
        <f>SUBTOTAL(9,$A$16:A245)</f>
        <v>215</v>
      </c>
      <c r="C245" s="66" t="s">
        <v>8641</v>
      </c>
      <c r="D245" s="56">
        <v>1978</v>
      </c>
      <c r="E245" s="56"/>
      <c r="F245" s="56" t="s">
        <v>17202</v>
      </c>
      <c r="G245" s="56" t="s">
        <v>17066</v>
      </c>
      <c r="H245" s="56" t="s">
        <v>17066</v>
      </c>
      <c r="I245" s="67">
        <v>1801.1</v>
      </c>
      <c r="J245" s="67">
        <v>1650.5</v>
      </c>
      <c r="K245" s="67">
        <v>277.10000000000002</v>
      </c>
      <c r="L245" s="68">
        <v>87</v>
      </c>
      <c r="M245" s="56" t="s">
        <v>17059</v>
      </c>
      <c r="N245" s="56" t="s">
        <v>17075</v>
      </c>
      <c r="O245" s="59" t="s">
        <v>17358</v>
      </c>
      <c r="P245" s="64">
        <v>13196841.680000002</v>
      </c>
      <c r="Q245" s="64"/>
      <c r="R245" s="64">
        <v>0</v>
      </c>
      <c r="S245" s="64">
        <v>0</v>
      </c>
      <c r="T245" s="64">
        <f t="shared" si="38"/>
        <v>13196841.680000002</v>
      </c>
      <c r="U245" s="57">
        <f t="shared" si="37"/>
        <v>7327.1010382544009</v>
      </c>
      <c r="V245" s="64">
        <f>U245</f>
        <v>7327.1010382544009</v>
      </c>
    </row>
    <row r="246" spans="1:22" ht="35.25" x14ac:dyDescent="0.5">
      <c r="B246" s="65" t="s">
        <v>289</v>
      </c>
      <c r="C246" s="65"/>
      <c r="D246" s="56" t="s">
        <v>17037</v>
      </c>
      <c r="E246" s="56" t="s">
        <v>17037</v>
      </c>
      <c r="F246" s="56" t="s">
        <v>17037</v>
      </c>
      <c r="G246" s="56" t="s">
        <v>17037</v>
      </c>
      <c r="H246" s="56" t="s">
        <v>17037</v>
      </c>
      <c r="I246" s="61">
        <f>SUM(I247:I250)</f>
        <v>5042.9000000000005</v>
      </c>
      <c r="J246" s="61">
        <f t="shared" ref="J246:L246" si="64">SUM(J247:J250)</f>
        <v>4361.8999999999996</v>
      </c>
      <c r="K246" s="61">
        <f t="shared" si="64"/>
        <v>4151.2999999999993</v>
      </c>
      <c r="L246" s="62">
        <f t="shared" si="64"/>
        <v>185</v>
      </c>
      <c r="M246" s="56" t="s">
        <v>17037</v>
      </c>
      <c r="N246" s="56" t="s">
        <v>17037</v>
      </c>
      <c r="O246" s="59" t="s">
        <v>17037</v>
      </c>
      <c r="P246" s="63">
        <v>15378988.970000001</v>
      </c>
      <c r="Q246" s="63">
        <f t="shared" ref="Q246:T246" si="65">SUM(Q247:Q250)</f>
        <v>0</v>
      </c>
      <c r="R246" s="61">
        <f t="shared" si="65"/>
        <v>0</v>
      </c>
      <c r="S246" s="61">
        <f t="shared" si="65"/>
        <v>0</v>
      </c>
      <c r="T246" s="61">
        <f t="shared" si="65"/>
        <v>15378988.970000001</v>
      </c>
      <c r="U246" s="57">
        <f t="shared" si="37"/>
        <v>3049.6319518531004</v>
      </c>
      <c r="V246" s="64">
        <f>MAX(V247:V249)</f>
        <v>9392.1669211195931</v>
      </c>
    </row>
    <row r="247" spans="1:22" ht="35.25" x14ac:dyDescent="0.5">
      <c r="A247">
        <v>1</v>
      </c>
      <c r="B247" s="56">
        <f>SUBTOTAL(9,$A$16:A247)</f>
        <v>216</v>
      </c>
      <c r="C247" s="66" t="s">
        <v>291</v>
      </c>
      <c r="D247" s="56">
        <v>2010</v>
      </c>
      <c r="E247" s="56"/>
      <c r="F247" s="56" t="s">
        <v>17202</v>
      </c>
      <c r="G247" s="56">
        <v>3</v>
      </c>
      <c r="H247" s="56" t="s">
        <v>17062</v>
      </c>
      <c r="I247" s="67">
        <v>1431.3</v>
      </c>
      <c r="J247" s="67">
        <v>1394.3</v>
      </c>
      <c r="K247" s="67">
        <v>1360.3999999999999</v>
      </c>
      <c r="L247" s="68">
        <v>59</v>
      </c>
      <c r="M247" s="56" t="s">
        <v>17059</v>
      </c>
      <c r="N247" s="56" t="s">
        <v>17075</v>
      </c>
      <c r="O247" s="59" t="s">
        <v>17160</v>
      </c>
      <c r="P247" s="64">
        <v>6626324.1000000006</v>
      </c>
      <c r="Q247" s="64"/>
      <c r="R247" s="64">
        <v>0</v>
      </c>
      <c r="S247" s="64">
        <v>0</v>
      </c>
      <c r="T247" s="64">
        <f t="shared" si="38"/>
        <v>6626324.1000000006</v>
      </c>
      <c r="U247" s="57">
        <f t="shared" si="37"/>
        <v>4629.5843638650185</v>
      </c>
      <c r="V247" s="64">
        <v>5536.963040592469</v>
      </c>
    </row>
    <row r="248" spans="1:22" ht="35.25" x14ac:dyDescent="0.5">
      <c r="A248">
        <v>1</v>
      </c>
      <c r="B248" s="56">
        <f>SUBTOTAL(9,$A$16:A248)</f>
        <v>217</v>
      </c>
      <c r="C248" s="66" t="s">
        <v>9090</v>
      </c>
      <c r="D248" s="56">
        <v>1958</v>
      </c>
      <c r="E248" s="56"/>
      <c r="F248" s="56" t="s">
        <v>17201</v>
      </c>
      <c r="G248" s="56">
        <v>2</v>
      </c>
      <c r="H248" s="56" t="s">
        <v>17005</v>
      </c>
      <c r="I248" s="67">
        <v>658</v>
      </c>
      <c r="J248" s="67">
        <v>250.1</v>
      </c>
      <c r="K248" s="67">
        <v>250.1</v>
      </c>
      <c r="L248" s="68">
        <v>21</v>
      </c>
      <c r="M248" s="56" t="s">
        <v>17059</v>
      </c>
      <c r="N248" s="56" t="s">
        <v>17075</v>
      </c>
      <c r="O248" s="59" t="s">
        <v>17159</v>
      </c>
      <c r="P248" s="64">
        <v>2054052.1</v>
      </c>
      <c r="Q248" s="64"/>
      <c r="R248" s="64">
        <v>0</v>
      </c>
      <c r="S248" s="64">
        <v>0</v>
      </c>
      <c r="T248" s="64">
        <f t="shared" si="38"/>
        <v>2054052.1</v>
      </c>
      <c r="U248" s="57">
        <f t="shared" si="37"/>
        <v>3121.6597264437692</v>
      </c>
      <c r="V248" s="64">
        <v>4763.8544939209723</v>
      </c>
    </row>
    <row r="249" spans="1:22" ht="35.25" x14ac:dyDescent="0.5">
      <c r="A249">
        <v>1</v>
      </c>
      <c r="B249" s="56">
        <f>SUBTOTAL(9,$A$16:A249)</f>
        <v>218</v>
      </c>
      <c r="C249" s="66" t="s">
        <v>9068</v>
      </c>
      <c r="D249" s="56">
        <v>1954</v>
      </c>
      <c r="E249" s="56"/>
      <c r="F249" s="56" t="s">
        <v>17200</v>
      </c>
      <c r="G249" s="56">
        <v>2</v>
      </c>
      <c r="H249" s="56" t="s">
        <v>17007</v>
      </c>
      <c r="I249" s="67">
        <v>825.3</v>
      </c>
      <c r="J249" s="67">
        <v>751.4</v>
      </c>
      <c r="K249" s="67">
        <v>638.6</v>
      </c>
      <c r="L249" s="68">
        <v>32</v>
      </c>
      <c r="M249" s="56" t="s">
        <v>17059</v>
      </c>
      <c r="N249" s="56" t="s">
        <v>17075</v>
      </c>
      <c r="O249" s="59" t="s">
        <v>17359</v>
      </c>
      <c r="P249" s="64">
        <v>6468612.7699999996</v>
      </c>
      <c r="Q249" s="64"/>
      <c r="R249" s="64">
        <v>0</v>
      </c>
      <c r="S249" s="64">
        <v>0</v>
      </c>
      <c r="T249" s="64">
        <f t="shared" si="38"/>
        <v>6468612.7699999996</v>
      </c>
      <c r="U249" s="57">
        <f t="shared" si="37"/>
        <v>7837.8926087483342</v>
      </c>
      <c r="V249" s="64">
        <v>9392.1669211195931</v>
      </c>
    </row>
    <row r="250" spans="1:22" ht="35.25" x14ac:dyDescent="0.5">
      <c r="A250">
        <v>1</v>
      </c>
      <c r="B250" s="56">
        <f>SUBTOTAL(9,$A$16:A250)</f>
        <v>219</v>
      </c>
      <c r="C250" s="66" t="s">
        <v>290</v>
      </c>
      <c r="D250" s="56">
        <v>1986</v>
      </c>
      <c r="E250" s="56"/>
      <c r="F250" s="56" t="s">
        <v>17202</v>
      </c>
      <c r="G250" s="56">
        <v>2</v>
      </c>
      <c r="H250" s="56" t="s">
        <v>17069</v>
      </c>
      <c r="I250" s="67">
        <v>2128.3000000000002</v>
      </c>
      <c r="J250" s="67">
        <v>1966.1</v>
      </c>
      <c r="K250" s="67">
        <v>1902.1999999999998</v>
      </c>
      <c r="L250" s="68">
        <v>73</v>
      </c>
      <c r="M250" s="56" t="s">
        <v>17059</v>
      </c>
      <c r="N250" s="56" t="s">
        <v>17075</v>
      </c>
      <c r="O250" s="59" t="s">
        <v>17159</v>
      </c>
      <c r="P250" s="64">
        <v>230000</v>
      </c>
      <c r="Q250" s="64"/>
      <c r="R250" s="64">
        <v>0</v>
      </c>
      <c r="S250" s="64">
        <v>0</v>
      </c>
      <c r="T250" s="64">
        <f>P250-R250-S250</f>
        <v>230000</v>
      </c>
      <c r="U250" s="57">
        <f>P250/I250</f>
        <v>108.067471691021</v>
      </c>
      <c r="V250" s="64">
        <f>U250</f>
        <v>108.067471691021</v>
      </c>
    </row>
    <row r="251" spans="1:22" ht="35.25" x14ac:dyDescent="0.5">
      <c r="B251" s="65" t="s">
        <v>292</v>
      </c>
      <c r="C251" s="65"/>
      <c r="D251" s="56" t="s">
        <v>17037</v>
      </c>
      <c r="E251" s="56" t="s">
        <v>17037</v>
      </c>
      <c r="F251" s="56" t="s">
        <v>17037</v>
      </c>
      <c r="G251" s="56" t="s">
        <v>17037</v>
      </c>
      <c r="H251" s="56" t="s">
        <v>17037</v>
      </c>
      <c r="I251" s="61">
        <f>SUM(I252:I252)</f>
        <v>1009.7</v>
      </c>
      <c r="J251" s="61">
        <f>SUM(J252:J252)</f>
        <v>926.3</v>
      </c>
      <c r="K251" s="61">
        <f>SUM(K252:K252)</f>
        <v>926.3</v>
      </c>
      <c r="L251" s="62">
        <f>SUM(L252:L252)</f>
        <v>34</v>
      </c>
      <c r="M251" s="56" t="s">
        <v>17037</v>
      </c>
      <c r="N251" s="56" t="s">
        <v>17037</v>
      </c>
      <c r="O251" s="59" t="s">
        <v>17037</v>
      </c>
      <c r="P251" s="63">
        <v>4106410.62</v>
      </c>
      <c r="Q251" s="63"/>
      <c r="R251" s="61">
        <f>SUM(R252:R252)</f>
        <v>0</v>
      </c>
      <c r="S251" s="61">
        <f>SUM(S252:S252)</f>
        <v>0</v>
      </c>
      <c r="T251" s="61">
        <f>SUM(T252:T252)</f>
        <v>4106410.62</v>
      </c>
      <c r="U251" s="57">
        <f t="shared" si="37"/>
        <v>4066.9610973556501</v>
      </c>
      <c r="V251" s="64">
        <f>MAX(V252:V252)</f>
        <v>4066.9610973556501</v>
      </c>
    </row>
    <row r="252" spans="1:22" ht="35.25" x14ac:dyDescent="0.5">
      <c r="A252">
        <v>1</v>
      </c>
      <c r="B252" s="56">
        <f>SUBTOTAL(9,$A$16:A252)</f>
        <v>220</v>
      </c>
      <c r="C252" s="66" t="s">
        <v>300</v>
      </c>
      <c r="D252" s="56">
        <v>1980</v>
      </c>
      <c r="E252" s="56"/>
      <c r="F252" s="56" t="s">
        <v>17064</v>
      </c>
      <c r="G252" s="56">
        <v>3</v>
      </c>
      <c r="H252" s="56" t="s">
        <v>17007</v>
      </c>
      <c r="I252" s="67">
        <v>1009.7</v>
      </c>
      <c r="J252" s="67">
        <v>926.3</v>
      </c>
      <c r="K252" s="67">
        <v>926.3</v>
      </c>
      <c r="L252" s="68">
        <v>34</v>
      </c>
      <c r="M252" s="56" t="s">
        <v>17059</v>
      </c>
      <c r="N252" s="56" t="s">
        <v>17097</v>
      </c>
      <c r="O252" s="59" t="s">
        <v>17063</v>
      </c>
      <c r="P252" s="64">
        <v>4106410.62</v>
      </c>
      <c r="Q252" s="64"/>
      <c r="R252" s="64">
        <v>0</v>
      </c>
      <c r="S252" s="64">
        <v>0</v>
      </c>
      <c r="T252" s="64">
        <f t="shared" si="38"/>
        <v>4106410.62</v>
      </c>
      <c r="U252" s="57">
        <f t="shared" si="37"/>
        <v>4066.9610973556501</v>
      </c>
      <c r="V252" s="64">
        <v>4066.9610973556501</v>
      </c>
    </row>
    <row r="253" spans="1:22" ht="35.25" x14ac:dyDescent="0.5">
      <c r="B253" s="65" t="s">
        <v>327</v>
      </c>
      <c r="C253" s="65"/>
      <c r="D253" s="56" t="s">
        <v>17037</v>
      </c>
      <c r="E253" s="56" t="s">
        <v>17037</v>
      </c>
      <c r="F253" s="56" t="s">
        <v>17037</v>
      </c>
      <c r="G253" s="56" t="s">
        <v>17037</v>
      </c>
      <c r="H253" s="56" t="s">
        <v>17037</v>
      </c>
      <c r="I253" s="61">
        <f>I254</f>
        <v>786.9</v>
      </c>
      <c r="J253" s="61">
        <f t="shared" ref="J253:L253" si="66">J254</f>
        <v>731.1</v>
      </c>
      <c r="K253" s="61">
        <f t="shared" si="66"/>
        <v>580.20000000000005</v>
      </c>
      <c r="L253" s="62">
        <f t="shared" si="66"/>
        <v>30</v>
      </c>
      <c r="M253" s="56" t="s">
        <v>17037</v>
      </c>
      <c r="N253" s="56" t="s">
        <v>17037</v>
      </c>
      <c r="O253" s="59" t="s">
        <v>17037</v>
      </c>
      <c r="P253" s="63">
        <v>7194936.3199999994</v>
      </c>
      <c r="Q253" s="63"/>
      <c r="R253" s="61">
        <f t="shared" ref="R253" si="67">R254</f>
        <v>0</v>
      </c>
      <c r="S253" s="61">
        <f t="shared" ref="S253" si="68">S254</f>
        <v>0</v>
      </c>
      <c r="T253" s="61">
        <f t="shared" ref="T253" si="69">T254</f>
        <v>7194936.3199999994</v>
      </c>
      <c r="U253" s="57">
        <f t="shared" si="37"/>
        <v>9143.3934680391412</v>
      </c>
      <c r="V253" s="64">
        <f>V254</f>
        <v>9933.2733511246661</v>
      </c>
    </row>
    <row r="254" spans="1:22" ht="35.25" x14ac:dyDescent="0.5">
      <c r="A254">
        <v>1</v>
      </c>
      <c r="B254" s="56">
        <f>SUBTOTAL(9,$A$16:A254)</f>
        <v>221</v>
      </c>
      <c r="C254" s="66" t="s">
        <v>329</v>
      </c>
      <c r="D254" s="56">
        <v>1969</v>
      </c>
      <c r="E254" s="56"/>
      <c r="F254" s="56" t="s">
        <v>17202</v>
      </c>
      <c r="G254" s="56">
        <v>2</v>
      </c>
      <c r="H254" s="56" t="s">
        <v>17007</v>
      </c>
      <c r="I254" s="67">
        <v>786.9</v>
      </c>
      <c r="J254" s="67">
        <v>731.1</v>
      </c>
      <c r="K254" s="67">
        <v>580.20000000000005</v>
      </c>
      <c r="L254" s="68">
        <v>30</v>
      </c>
      <c r="M254" s="56" t="s">
        <v>17059</v>
      </c>
      <c r="N254" s="56" t="s">
        <v>17075</v>
      </c>
      <c r="O254" s="59" t="s">
        <v>17192</v>
      </c>
      <c r="P254" s="64">
        <v>7194936.3199999994</v>
      </c>
      <c r="Q254" s="64"/>
      <c r="R254" s="64">
        <v>0</v>
      </c>
      <c r="S254" s="64">
        <v>0</v>
      </c>
      <c r="T254" s="64">
        <f t="shared" si="38"/>
        <v>7194936.3199999994</v>
      </c>
      <c r="U254" s="57">
        <f t="shared" si="37"/>
        <v>9143.3934680391412</v>
      </c>
      <c r="V254" s="64">
        <v>9933.2733511246661</v>
      </c>
    </row>
    <row r="255" spans="1:22" ht="35.25" x14ac:dyDescent="0.5">
      <c r="B255" s="65" t="s">
        <v>328</v>
      </c>
      <c r="C255" s="65"/>
      <c r="D255" s="56" t="s">
        <v>17037</v>
      </c>
      <c r="E255" s="56" t="s">
        <v>17037</v>
      </c>
      <c r="F255" s="56" t="s">
        <v>17037</v>
      </c>
      <c r="G255" s="56" t="s">
        <v>17037</v>
      </c>
      <c r="H255" s="56" t="s">
        <v>17037</v>
      </c>
      <c r="I255" s="61">
        <f>I256</f>
        <v>398</v>
      </c>
      <c r="J255" s="61">
        <f>J256</f>
        <v>365.1</v>
      </c>
      <c r="K255" s="61">
        <f>K256</f>
        <v>365.1</v>
      </c>
      <c r="L255" s="62">
        <f>L256</f>
        <v>21</v>
      </c>
      <c r="M255" s="56" t="s">
        <v>17037</v>
      </c>
      <c r="N255" s="56" t="s">
        <v>17037</v>
      </c>
      <c r="O255" s="59" t="s">
        <v>17037</v>
      </c>
      <c r="P255" s="63">
        <v>1628981.76</v>
      </c>
      <c r="Q255" s="63"/>
      <c r="R255" s="61">
        <f>R256</f>
        <v>0</v>
      </c>
      <c r="S255" s="61">
        <f>S256</f>
        <v>0</v>
      </c>
      <c r="T255" s="61">
        <f>T256</f>
        <v>1628981.76</v>
      </c>
      <c r="U255" s="57">
        <f>P255/I255</f>
        <v>4092.9189949748743</v>
      </c>
      <c r="V255" s="64">
        <f>V256</f>
        <v>4626.1766432160803</v>
      </c>
    </row>
    <row r="256" spans="1:22" ht="35.25" x14ac:dyDescent="0.5">
      <c r="A256">
        <v>1</v>
      </c>
      <c r="B256" s="56">
        <f>SUBTOTAL(9,$A$16:A256)</f>
        <v>222</v>
      </c>
      <c r="C256" s="75" t="s">
        <v>331</v>
      </c>
      <c r="D256" s="56">
        <v>1979</v>
      </c>
      <c r="E256" s="56"/>
      <c r="F256" s="56" t="s">
        <v>17202</v>
      </c>
      <c r="G256" s="56">
        <v>2</v>
      </c>
      <c r="H256" s="56" t="s">
        <v>17005</v>
      </c>
      <c r="I256" s="61">
        <v>398</v>
      </c>
      <c r="J256" s="61">
        <v>365.1</v>
      </c>
      <c r="K256" s="61">
        <v>365.1</v>
      </c>
      <c r="L256" s="62">
        <v>21</v>
      </c>
      <c r="M256" s="56" t="s">
        <v>17059</v>
      </c>
      <c r="N256" s="56" t="s">
        <v>17097</v>
      </c>
      <c r="O256" s="59" t="s">
        <v>17063</v>
      </c>
      <c r="P256" s="61">
        <v>1628981.76</v>
      </c>
      <c r="Q256" s="63"/>
      <c r="R256" s="61">
        <v>0</v>
      </c>
      <c r="S256" s="61">
        <v>0</v>
      </c>
      <c r="T256" s="61">
        <f>P256-R256-S256</f>
        <v>1628981.76</v>
      </c>
      <c r="U256" s="57">
        <f>P256/I256</f>
        <v>4092.9189949748743</v>
      </c>
      <c r="V256" s="64">
        <v>4626.1766432160803</v>
      </c>
    </row>
    <row r="257" spans="1:22" ht="35.25" x14ac:dyDescent="0.5">
      <c r="B257" s="65" t="s">
        <v>333</v>
      </c>
      <c r="C257" s="65"/>
      <c r="D257" s="56" t="s">
        <v>17037</v>
      </c>
      <c r="E257" s="56" t="s">
        <v>17037</v>
      </c>
      <c r="F257" s="56" t="s">
        <v>17037</v>
      </c>
      <c r="G257" s="56" t="s">
        <v>17037</v>
      </c>
      <c r="H257" s="56" t="s">
        <v>17037</v>
      </c>
      <c r="I257" s="61">
        <f>I258+I259</f>
        <v>1532.1</v>
      </c>
      <c r="J257" s="61">
        <f t="shared" ref="J257:L257" si="70">J258+J259</f>
        <v>1325.8000000000002</v>
      </c>
      <c r="K257" s="61">
        <f t="shared" si="70"/>
        <v>1325.8000000000002</v>
      </c>
      <c r="L257" s="62">
        <f t="shared" si="70"/>
        <v>39</v>
      </c>
      <c r="M257" s="56" t="s">
        <v>17037</v>
      </c>
      <c r="N257" s="56" t="s">
        <v>17037</v>
      </c>
      <c r="O257" s="59" t="s">
        <v>17037</v>
      </c>
      <c r="P257" s="63">
        <v>6041248.2699999996</v>
      </c>
      <c r="Q257" s="63">
        <f t="shared" ref="Q257" si="71">Q258+Q259</f>
        <v>0</v>
      </c>
      <c r="R257" s="61">
        <f t="shared" ref="R257" si="72">R258+R259</f>
        <v>0</v>
      </c>
      <c r="S257" s="61">
        <f t="shared" ref="S257" si="73">S258+S259</f>
        <v>0</v>
      </c>
      <c r="T257" s="61">
        <f t="shared" ref="T257" si="74">T258+T259</f>
        <v>6041248.2699999996</v>
      </c>
      <c r="U257" s="57">
        <f t="shared" si="37"/>
        <v>3943.1161608250113</v>
      </c>
      <c r="V257" s="64">
        <f>MAX(V258:V259)</f>
        <v>8726.4885890949972</v>
      </c>
    </row>
    <row r="258" spans="1:22" ht="35.25" x14ac:dyDescent="0.5">
      <c r="A258">
        <v>1</v>
      </c>
      <c r="B258" s="56">
        <f>SUBTOTAL(9,$A$16:A258)</f>
        <v>223</v>
      </c>
      <c r="C258" s="75" t="s">
        <v>1825</v>
      </c>
      <c r="D258" s="56">
        <v>1982</v>
      </c>
      <c r="E258" s="56"/>
      <c r="F258" s="56" t="s">
        <v>17202</v>
      </c>
      <c r="G258" s="56">
        <v>2</v>
      </c>
      <c r="H258" s="56" t="s">
        <v>17007</v>
      </c>
      <c r="I258" s="61">
        <v>533.70000000000005</v>
      </c>
      <c r="J258" s="61">
        <v>520.70000000000005</v>
      </c>
      <c r="K258" s="61">
        <v>520.70000000000005</v>
      </c>
      <c r="L258" s="62">
        <v>20</v>
      </c>
      <c r="M258" s="56" t="s">
        <v>17059</v>
      </c>
      <c r="N258" s="56" t="s">
        <v>17097</v>
      </c>
      <c r="O258" s="59" t="s">
        <v>17063</v>
      </c>
      <c r="P258" s="61">
        <v>2988281.18</v>
      </c>
      <c r="Q258" s="63"/>
      <c r="R258" s="61">
        <v>0</v>
      </c>
      <c r="S258" s="61">
        <v>0</v>
      </c>
      <c r="T258" s="61">
        <f t="shared" si="38"/>
        <v>2988281.18</v>
      </c>
      <c r="U258" s="57">
        <f t="shared" si="37"/>
        <v>5599.1777777777779</v>
      </c>
      <c r="V258" s="64">
        <v>8726.4885890949972</v>
      </c>
    </row>
    <row r="259" spans="1:22" ht="35.25" x14ac:dyDescent="0.5">
      <c r="A259">
        <v>1</v>
      </c>
      <c r="B259" s="56">
        <f>SUBTOTAL(9,$A$16:A259)</f>
        <v>224</v>
      </c>
      <c r="C259" s="76" t="s">
        <v>1824</v>
      </c>
      <c r="D259" s="70">
        <v>1984</v>
      </c>
      <c r="E259" s="70"/>
      <c r="F259" s="56" t="s">
        <v>17335</v>
      </c>
      <c r="G259" s="70">
        <v>2</v>
      </c>
      <c r="H259" s="70" t="s">
        <v>17007</v>
      </c>
      <c r="I259" s="71">
        <v>998.4</v>
      </c>
      <c r="J259" s="71">
        <v>805.1</v>
      </c>
      <c r="K259" s="71">
        <v>805.1</v>
      </c>
      <c r="L259" s="77">
        <v>19</v>
      </c>
      <c r="M259" s="70" t="s">
        <v>17059</v>
      </c>
      <c r="N259" s="70" t="s">
        <v>17097</v>
      </c>
      <c r="O259" s="70" t="s">
        <v>17063</v>
      </c>
      <c r="P259" s="71">
        <v>3052967.09</v>
      </c>
      <c r="Q259" s="74">
        <v>0</v>
      </c>
      <c r="R259" s="71">
        <v>0</v>
      </c>
      <c r="S259" s="71">
        <v>0</v>
      </c>
      <c r="T259" s="71">
        <f>P259-R259-S259</f>
        <v>3052967.09</v>
      </c>
      <c r="U259" s="57">
        <f t="shared" si="37"/>
        <v>3057.8596654647436</v>
      </c>
      <c r="V259" s="64">
        <v>5088.8625000000002</v>
      </c>
    </row>
    <row r="260" spans="1:22" ht="35.25" x14ac:dyDescent="0.5">
      <c r="B260" s="65" t="s">
        <v>17445</v>
      </c>
      <c r="C260" s="65"/>
      <c r="D260" s="56" t="s">
        <v>17037</v>
      </c>
      <c r="E260" s="56" t="s">
        <v>17037</v>
      </c>
      <c r="F260" s="56" t="s">
        <v>17037</v>
      </c>
      <c r="G260" s="56" t="s">
        <v>17037</v>
      </c>
      <c r="H260" s="56" t="s">
        <v>17037</v>
      </c>
      <c r="I260" s="61">
        <f>I261</f>
        <v>766.1</v>
      </c>
      <c r="J260" s="61">
        <f t="shared" ref="J260:L260" si="75">J261</f>
        <v>536.27</v>
      </c>
      <c r="K260" s="61">
        <f t="shared" si="75"/>
        <v>500.27</v>
      </c>
      <c r="L260" s="62">
        <f t="shared" si="75"/>
        <v>48</v>
      </c>
      <c r="M260" s="56" t="s">
        <v>17037</v>
      </c>
      <c r="N260" s="56" t="s">
        <v>17037</v>
      </c>
      <c r="O260" s="59" t="s">
        <v>17037</v>
      </c>
      <c r="P260" s="63">
        <v>794399.19000000006</v>
      </c>
      <c r="Q260" s="63"/>
      <c r="R260" s="61">
        <f t="shared" ref="R260:T260" si="76">R261</f>
        <v>0</v>
      </c>
      <c r="S260" s="61">
        <f t="shared" si="76"/>
        <v>0</v>
      </c>
      <c r="T260" s="61">
        <f t="shared" si="76"/>
        <v>794399.19000000006</v>
      </c>
      <c r="U260" s="57">
        <f t="shared" si="37"/>
        <v>1036.9392899099334</v>
      </c>
      <c r="V260" s="64">
        <f>V261</f>
        <v>1989.1</v>
      </c>
    </row>
    <row r="261" spans="1:22" ht="35.25" x14ac:dyDescent="0.5">
      <c r="A261">
        <v>1</v>
      </c>
      <c r="B261" s="56">
        <f>SUBTOTAL(9,$A$16:A261)</f>
        <v>225</v>
      </c>
      <c r="C261" s="66" t="s">
        <v>330</v>
      </c>
      <c r="D261" s="56">
        <v>1973</v>
      </c>
      <c r="E261" s="56"/>
      <c r="F261" s="56" t="s">
        <v>17064</v>
      </c>
      <c r="G261" s="56">
        <v>2</v>
      </c>
      <c r="H261" s="56" t="s">
        <v>17066</v>
      </c>
      <c r="I261" s="67">
        <v>766.1</v>
      </c>
      <c r="J261" s="67">
        <v>536.27</v>
      </c>
      <c r="K261" s="67">
        <v>500.27</v>
      </c>
      <c r="L261" s="68">
        <v>48</v>
      </c>
      <c r="M261" s="56" t="s">
        <v>17059</v>
      </c>
      <c r="N261" s="56" t="s">
        <v>17097</v>
      </c>
      <c r="O261" s="59" t="s">
        <v>17063</v>
      </c>
      <c r="P261" s="64">
        <v>794399.19000000006</v>
      </c>
      <c r="Q261" s="64"/>
      <c r="R261" s="64">
        <v>0</v>
      </c>
      <c r="S261" s="64">
        <v>0</v>
      </c>
      <c r="T261" s="64">
        <f t="shared" ref="T261" si="77">P261-R261-S261</f>
        <v>794399.19000000006</v>
      </c>
      <c r="U261" s="57">
        <f t="shared" si="37"/>
        <v>1036.9392899099334</v>
      </c>
      <c r="V261" s="64">
        <v>1989.1</v>
      </c>
    </row>
    <row r="262" spans="1:22" ht="35.25" x14ac:dyDescent="0.5">
      <c r="B262" s="65" t="s">
        <v>355</v>
      </c>
      <c r="C262" s="65"/>
      <c r="D262" s="56" t="s">
        <v>17037</v>
      </c>
      <c r="E262" s="56" t="s">
        <v>17037</v>
      </c>
      <c r="F262" s="56" t="s">
        <v>17037</v>
      </c>
      <c r="G262" s="56" t="s">
        <v>17037</v>
      </c>
      <c r="H262" s="56" t="s">
        <v>17037</v>
      </c>
      <c r="I262" s="61">
        <f>I263</f>
        <v>3363.3</v>
      </c>
      <c r="J262" s="61">
        <f t="shared" ref="J262:L262" si="78">J263</f>
        <v>2581.1999999999998</v>
      </c>
      <c r="K262" s="61">
        <f t="shared" si="78"/>
        <v>2183.1999999999998</v>
      </c>
      <c r="L262" s="62">
        <f t="shared" si="78"/>
        <v>44</v>
      </c>
      <c r="M262" s="56" t="s">
        <v>17037</v>
      </c>
      <c r="N262" s="56" t="s">
        <v>17037</v>
      </c>
      <c r="O262" s="59" t="s">
        <v>17037</v>
      </c>
      <c r="P262" s="63">
        <v>7618035.8099999996</v>
      </c>
      <c r="Q262" s="63"/>
      <c r="R262" s="61">
        <f t="shared" ref="R262" si="79">R263</f>
        <v>0</v>
      </c>
      <c r="S262" s="61">
        <f t="shared" ref="S262" si="80">S263</f>
        <v>0</v>
      </c>
      <c r="T262" s="61">
        <f t="shared" ref="T262" si="81">T263</f>
        <v>7618035.8099999996</v>
      </c>
      <c r="U262" s="57">
        <f t="shared" si="37"/>
        <v>2265.0479618232089</v>
      </c>
      <c r="V262" s="64">
        <f>V263</f>
        <v>5674.57</v>
      </c>
    </row>
    <row r="263" spans="1:22" ht="35.25" x14ac:dyDescent="0.5">
      <c r="A263">
        <v>1</v>
      </c>
      <c r="B263" s="56">
        <f>SUBTOTAL(9,$A$16:A263)</f>
        <v>226</v>
      </c>
      <c r="C263" s="66" t="s">
        <v>356</v>
      </c>
      <c r="D263" s="56">
        <v>1974</v>
      </c>
      <c r="E263" s="56"/>
      <c r="F263" s="56" t="s">
        <v>17202</v>
      </c>
      <c r="G263" s="56">
        <v>5</v>
      </c>
      <c r="H263" s="56" t="s">
        <v>17007</v>
      </c>
      <c r="I263" s="67">
        <v>3363.3</v>
      </c>
      <c r="J263" s="67">
        <v>2581.1999999999998</v>
      </c>
      <c r="K263" s="67">
        <v>2183.1999999999998</v>
      </c>
      <c r="L263" s="68">
        <v>44</v>
      </c>
      <c r="M263" s="56" t="s">
        <v>17059</v>
      </c>
      <c r="N263" s="56" t="s">
        <v>17097</v>
      </c>
      <c r="O263" s="59" t="s">
        <v>17063</v>
      </c>
      <c r="P263" s="64">
        <v>7618035.8099999996</v>
      </c>
      <c r="Q263" s="64"/>
      <c r="R263" s="64">
        <v>0</v>
      </c>
      <c r="S263" s="64">
        <v>0</v>
      </c>
      <c r="T263" s="64">
        <f t="shared" si="38"/>
        <v>7618035.8099999996</v>
      </c>
      <c r="U263" s="57">
        <f t="shared" si="37"/>
        <v>2265.0479618232089</v>
      </c>
      <c r="V263" s="64">
        <v>5674.57</v>
      </c>
    </row>
    <row r="264" spans="1:22" ht="35.25" x14ac:dyDescent="0.5">
      <c r="B264" s="65" t="s">
        <v>2949</v>
      </c>
      <c r="C264" s="65"/>
      <c r="D264" s="56" t="s">
        <v>17037</v>
      </c>
      <c r="E264" s="56" t="s">
        <v>17037</v>
      </c>
      <c r="F264" s="56" t="s">
        <v>17037</v>
      </c>
      <c r="G264" s="56" t="s">
        <v>17037</v>
      </c>
      <c r="H264" s="56" t="s">
        <v>17037</v>
      </c>
      <c r="I264" s="61">
        <f>SUM(I265:I269)</f>
        <v>19565.449999999997</v>
      </c>
      <c r="J264" s="61">
        <f>SUM(J265:J269)</f>
        <v>58751.199999999997</v>
      </c>
      <c r="K264" s="61">
        <f>SUM(K265:K269)</f>
        <v>57022.05</v>
      </c>
      <c r="L264" s="62">
        <f>SUM(L265:L269)</f>
        <v>714</v>
      </c>
      <c r="M264" s="56" t="s">
        <v>17037</v>
      </c>
      <c r="N264" s="56" t="s">
        <v>17037</v>
      </c>
      <c r="O264" s="59" t="s">
        <v>17037</v>
      </c>
      <c r="P264" s="63">
        <v>41529044.439999998</v>
      </c>
      <c r="Q264" s="63"/>
      <c r="R264" s="61">
        <f>SUM(R265:R269)</f>
        <v>0</v>
      </c>
      <c r="S264" s="61">
        <f>SUM(S265:S269)</f>
        <v>0</v>
      </c>
      <c r="T264" s="61">
        <f>SUM(T265:T269)</f>
        <v>41529044.439999998</v>
      </c>
      <c r="U264" s="57">
        <f t="shared" si="37"/>
        <v>2122.570369707827</v>
      </c>
      <c r="V264" s="64">
        <f>MAX(V265:V269)</f>
        <v>5193.8151298742341</v>
      </c>
    </row>
    <row r="265" spans="1:22" ht="35.25" x14ac:dyDescent="0.5">
      <c r="A265">
        <v>1</v>
      </c>
      <c r="B265" s="56">
        <f>SUBTOTAL(9,$A$16:A265)</f>
        <v>227</v>
      </c>
      <c r="C265" s="66" t="s">
        <v>2945</v>
      </c>
      <c r="D265" s="56">
        <v>1971</v>
      </c>
      <c r="E265" s="56"/>
      <c r="F265" s="56" t="s">
        <v>17064</v>
      </c>
      <c r="G265" s="56">
        <v>5</v>
      </c>
      <c r="H265" s="56" t="s">
        <v>17069</v>
      </c>
      <c r="I265" s="67">
        <v>4815.57</v>
      </c>
      <c r="J265" s="67">
        <v>44878.67</v>
      </c>
      <c r="K265" s="67">
        <v>44563.46</v>
      </c>
      <c r="L265" s="68">
        <v>188</v>
      </c>
      <c r="M265" s="56" t="s">
        <v>17059</v>
      </c>
      <c r="N265" s="56" t="s">
        <v>17075</v>
      </c>
      <c r="O265" s="59" t="s">
        <v>17138</v>
      </c>
      <c r="P265" s="64">
        <v>11408191.27</v>
      </c>
      <c r="Q265" s="64"/>
      <c r="R265" s="64">
        <v>0</v>
      </c>
      <c r="S265" s="64">
        <v>0</v>
      </c>
      <c r="T265" s="64">
        <f t="shared" si="38"/>
        <v>11408191.27</v>
      </c>
      <c r="U265" s="57">
        <f t="shared" si="37"/>
        <v>2369.0219994725444</v>
      </c>
      <c r="V265" s="64">
        <v>2797.7152943472943</v>
      </c>
    </row>
    <row r="266" spans="1:22" ht="35.25" x14ac:dyDescent="0.5">
      <c r="A266">
        <v>1</v>
      </c>
      <c r="B266" s="56">
        <f>SUBTOTAL(9,$A$16:A266)</f>
        <v>228</v>
      </c>
      <c r="C266" s="66" t="s">
        <v>1940</v>
      </c>
      <c r="D266" s="56">
        <v>1985</v>
      </c>
      <c r="E266" s="56"/>
      <c r="F266" s="56" t="s">
        <v>17064</v>
      </c>
      <c r="G266" s="56">
        <v>5</v>
      </c>
      <c r="H266" s="56" t="s">
        <v>17065</v>
      </c>
      <c r="I266" s="67">
        <v>5355</v>
      </c>
      <c r="J266" s="67">
        <v>4859.7</v>
      </c>
      <c r="K266" s="67">
        <v>4572.3</v>
      </c>
      <c r="L266" s="68">
        <v>187</v>
      </c>
      <c r="M266" s="56" t="s">
        <v>17059</v>
      </c>
      <c r="N266" s="56" t="s">
        <v>17075</v>
      </c>
      <c r="O266" s="59" t="s">
        <v>17138</v>
      </c>
      <c r="P266" s="64">
        <v>10865362.1</v>
      </c>
      <c r="Q266" s="64"/>
      <c r="R266" s="64">
        <v>0</v>
      </c>
      <c r="S266" s="64">
        <v>0</v>
      </c>
      <c r="T266" s="64">
        <f t="shared" si="38"/>
        <v>10865362.1</v>
      </c>
      <c r="U266" s="57">
        <f t="shared" si="37"/>
        <v>2029.0125303454715</v>
      </c>
      <c r="V266" s="64">
        <v>2468.4515077497663</v>
      </c>
    </row>
    <row r="267" spans="1:22" ht="35.25" x14ac:dyDescent="0.5">
      <c r="A267">
        <v>1</v>
      </c>
      <c r="B267" s="56">
        <f>SUBTOTAL(9,$A$16:A267)</f>
        <v>229</v>
      </c>
      <c r="C267" s="66" t="s">
        <v>1952</v>
      </c>
      <c r="D267" s="56">
        <v>1972</v>
      </c>
      <c r="E267" s="56"/>
      <c r="F267" s="56" t="s">
        <v>17064</v>
      </c>
      <c r="G267" s="56">
        <v>5</v>
      </c>
      <c r="H267" s="56" t="s">
        <v>17062</v>
      </c>
      <c r="I267" s="67">
        <v>3786.98</v>
      </c>
      <c r="J267" s="67">
        <v>3515.43</v>
      </c>
      <c r="K267" s="67">
        <v>3338.49</v>
      </c>
      <c r="L267" s="68">
        <v>137</v>
      </c>
      <c r="M267" s="56" t="s">
        <v>17059</v>
      </c>
      <c r="N267" s="56" t="s">
        <v>17075</v>
      </c>
      <c r="O267" s="59" t="s">
        <v>17138</v>
      </c>
      <c r="P267" s="64">
        <v>6829631.9299999997</v>
      </c>
      <c r="Q267" s="64"/>
      <c r="R267" s="64">
        <v>0</v>
      </c>
      <c r="S267" s="64">
        <v>0</v>
      </c>
      <c r="T267" s="64">
        <f t="shared" si="38"/>
        <v>6829631.9299999997</v>
      </c>
      <c r="U267" s="57">
        <f t="shared" si="37"/>
        <v>1803.4507523145091</v>
      </c>
      <c r="V267" s="64">
        <v>2318.1505879619117</v>
      </c>
    </row>
    <row r="268" spans="1:22" ht="35.25" x14ac:dyDescent="0.5">
      <c r="A268">
        <v>1</v>
      </c>
      <c r="B268" s="56">
        <f>SUBTOTAL(9,$A$16:A268)</f>
        <v>230</v>
      </c>
      <c r="C268" s="66" t="s">
        <v>10960</v>
      </c>
      <c r="D268" s="56">
        <v>1978</v>
      </c>
      <c r="E268" s="56"/>
      <c r="F268" s="56" t="s">
        <v>17202</v>
      </c>
      <c r="G268" s="56">
        <v>3</v>
      </c>
      <c r="H268" s="56" t="s">
        <v>17066</v>
      </c>
      <c r="I268" s="67">
        <v>1582.3</v>
      </c>
      <c r="J268" s="67">
        <v>1471.8</v>
      </c>
      <c r="K268" s="67">
        <v>1471.8</v>
      </c>
      <c r="L268" s="68">
        <v>69</v>
      </c>
      <c r="M268" s="56" t="s">
        <v>17059</v>
      </c>
      <c r="N268" s="56" t="s">
        <v>17075</v>
      </c>
      <c r="O268" s="59" t="s">
        <v>17138</v>
      </c>
      <c r="P268" s="64">
        <v>6079027.6400000006</v>
      </c>
      <c r="Q268" s="64"/>
      <c r="R268" s="64">
        <v>0</v>
      </c>
      <c r="S268" s="64">
        <v>0</v>
      </c>
      <c r="T268" s="64">
        <f t="shared" si="38"/>
        <v>6079027.6400000006</v>
      </c>
      <c r="U268" s="57">
        <f t="shared" si="37"/>
        <v>3841.8932187322257</v>
      </c>
      <c r="V268" s="64">
        <v>5193.8151298742341</v>
      </c>
    </row>
    <row r="269" spans="1:22" ht="35.25" x14ac:dyDescent="0.5">
      <c r="A269">
        <v>1</v>
      </c>
      <c r="B269" s="56">
        <f>SUBTOTAL(9,$A$16:A269)</f>
        <v>231</v>
      </c>
      <c r="C269" s="66" t="s">
        <v>10822</v>
      </c>
      <c r="D269" s="56">
        <v>1979</v>
      </c>
      <c r="E269" s="56"/>
      <c r="F269" s="56" t="s">
        <v>17202</v>
      </c>
      <c r="G269" s="56">
        <v>5</v>
      </c>
      <c r="H269" s="56" t="s">
        <v>17062</v>
      </c>
      <c r="I269" s="67">
        <v>4025.6</v>
      </c>
      <c r="J269" s="67">
        <v>4025.6</v>
      </c>
      <c r="K269" s="67">
        <v>3076</v>
      </c>
      <c r="L269" s="68">
        <v>133</v>
      </c>
      <c r="M269" s="56" t="s">
        <v>17059</v>
      </c>
      <c r="N269" s="56" t="s">
        <v>17075</v>
      </c>
      <c r="O269" s="59" t="s">
        <v>17138</v>
      </c>
      <c r="P269" s="64">
        <v>6346831.5</v>
      </c>
      <c r="Q269" s="64"/>
      <c r="R269" s="64">
        <v>0</v>
      </c>
      <c r="S269" s="64">
        <v>0</v>
      </c>
      <c r="T269" s="64">
        <f t="shared" si="38"/>
        <v>6346831.5</v>
      </c>
      <c r="U269" s="57">
        <f t="shared" si="37"/>
        <v>1576.6175228537361</v>
      </c>
      <c r="V269" s="64">
        <v>2038.9969046104929</v>
      </c>
    </row>
    <row r="270" spans="1:22" ht="35.25" x14ac:dyDescent="0.5">
      <c r="B270" s="65" t="s">
        <v>2959</v>
      </c>
      <c r="C270" s="65"/>
      <c r="D270" s="56" t="s">
        <v>17037</v>
      </c>
      <c r="E270" s="56" t="s">
        <v>17037</v>
      </c>
      <c r="F270" s="56" t="s">
        <v>17037</v>
      </c>
      <c r="G270" s="56" t="s">
        <v>17037</v>
      </c>
      <c r="H270" s="56" t="s">
        <v>17037</v>
      </c>
      <c r="I270" s="61">
        <f>I271</f>
        <v>460</v>
      </c>
      <c r="J270" s="61">
        <f t="shared" ref="J270:L270" si="82">J271</f>
        <v>262.7</v>
      </c>
      <c r="K270" s="61">
        <f t="shared" si="82"/>
        <v>262.7</v>
      </c>
      <c r="L270" s="62">
        <f t="shared" si="82"/>
        <v>17</v>
      </c>
      <c r="M270" s="56" t="s">
        <v>17037</v>
      </c>
      <c r="N270" s="56" t="s">
        <v>17037</v>
      </c>
      <c r="O270" s="59" t="s">
        <v>17037</v>
      </c>
      <c r="P270" s="63">
        <v>5790100</v>
      </c>
      <c r="Q270" s="63"/>
      <c r="R270" s="61">
        <f t="shared" ref="R270" si="83">R271</f>
        <v>0</v>
      </c>
      <c r="S270" s="61">
        <f t="shared" ref="S270" si="84">S271</f>
        <v>0</v>
      </c>
      <c r="T270" s="61">
        <f t="shared" ref="T270" si="85">T271</f>
        <v>5790100</v>
      </c>
      <c r="U270" s="57">
        <f t="shared" ref="U270:U328" si="86">P270/I270</f>
        <v>12587.173913043478</v>
      </c>
      <c r="V270" s="64">
        <f>V271</f>
        <v>15293.13808695652</v>
      </c>
    </row>
    <row r="271" spans="1:22" ht="35.25" x14ac:dyDescent="0.5">
      <c r="A271">
        <v>1</v>
      </c>
      <c r="B271" s="56">
        <f>SUBTOTAL(9,$A$16:A271)</f>
        <v>232</v>
      </c>
      <c r="C271" s="75" t="s">
        <v>2948</v>
      </c>
      <c r="D271" s="56">
        <v>1969</v>
      </c>
      <c r="E271" s="56"/>
      <c r="F271" s="56" t="s">
        <v>17202</v>
      </c>
      <c r="G271" s="56">
        <v>2</v>
      </c>
      <c r="H271" s="56" t="s">
        <v>17007</v>
      </c>
      <c r="I271" s="61">
        <v>460</v>
      </c>
      <c r="J271" s="61">
        <v>262.7</v>
      </c>
      <c r="K271" s="61">
        <v>262.7</v>
      </c>
      <c r="L271" s="62">
        <v>17</v>
      </c>
      <c r="M271" s="56" t="s">
        <v>17059</v>
      </c>
      <c r="N271" s="56" t="s">
        <v>17097</v>
      </c>
      <c r="O271" s="59" t="s">
        <v>17063</v>
      </c>
      <c r="P271" s="61">
        <v>5790100</v>
      </c>
      <c r="Q271" s="63"/>
      <c r="R271" s="61">
        <v>0</v>
      </c>
      <c r="S271" s="61">
        <v>0</v>
      </c>
      <c r="T271" s="61">
        <f t="shared" si="38"/>
        <v>5790100</v>
      </c>
      <c r="U271" s="57">
        <f t="shared" si="86"/>
        <v>12587.173913043478</v>
      </c>
      <c r="V271" s="64">
        <v>15293.13808695652</v>
      </c>
    </row>
    <row r="272" spans="1:22" ht="35.25" x14ac:dyDescent="0.5">
      <c r="B272" s="65" t="s">
        <v>2950</v>
      </c>
      <c r="C272" s="65"/>
      <c r="D272" s="56" t="s">
        <v>17037</v>
      </c>
      <c r="E272" s="56" t="s">
        <v>17037</v>
      </c>
      <c r="F272" s="56" t="s">
        <v>17037</v>
      </c>
      <c r="G272" s="56" t="s">
        <v>17037</v>
      </c>
      <c r="H272" s="56" t="s">
        <v>17037</v>
      </c>
      <c r="I272" s="61">
        <f>I273</f>
        <v>896.41</v>
      </c>
      <c r="J272" s="61">
        <f t="shared" ref="J272:L272" si="87">J273</f>
        <v>811.71</v>
      </c>
      <c r="K272" s="61">
        <f t="shared" si="87"/>
        <v>484.2</v>
      </c>
      <c r="L272" s="62">
        <f t="shared" si="87"/>
        <v>56</v>
      </c>
      <c r="M272" s="56" t="s">
        <v>17037</v>
      </c>
      <c r="N272" s="56" t="s">
        <v>17037</v>
      </c>
      <c r="O272" s="59" t="s">
        <v>17037</v>
      </c>
      <c r="P272" s="63">
        <v>6204379.9500000002</v>
      </c>
      <c r="Q272" s="63"/>
      <c r="R272" s="61">
        <f t="shared" ref="R272" si="88">R273</f>
        <v>0</v>
      </c>
      <c r="S272" s="61">
        <f t="shared" ref="S272" si="89">S273</f>
        <v>0</v>
      </c>
      <c r="T272" s="61">
        <f t="shared" ref="T272" si="90">T273</f>
        <v>6204379.9500000002</v>
      </c>
      <c r="U272" s="57">
        <f t="shared" si="86"/>
        <v>6921.3640521636307</v>
      </c>
      <c r="V272" s="64">
        <f>V273</f>
        <v>9505.4016452293035</v>
      </c>
    </row>
    <row r="273" spans="1:22" ht="35.25" x14ac:dyDescent="0.5">
      <c r="A273">
        <v>1</v>
      </c>
      <c r="B273" s="56">
        <f>SUBTOTAL(9,$A$16:A273)</f>
        <v>233</v>
      </c>
      <c r="C273" s="75" t="s">
        <v>1985</v>
      </c>
      <c r="D273" s="56">
        <v>1989</v>
      </c>
      <c r="E273" s="56"/>
      <c r="F273" s="56" t="s">
        <v>17202</v>
      </c>
      <c r="G273" s="56">
        <v>2</v>
      </c>
      <c r="H273" s="56" t="s">
        <v>17066</v>
      </c>
      <c r="I273" s="61">
        <v>896.41</v>
      </c>
      <c r="J273" s="61">
        <v>811.71</v>
      </c>
      <c r="K273" s="61">
        <v>484.2</v>
      </c>
      <c r="L273" s="62">
        <v>56</v>
      </c>
      <c r="M273" s="56" t="s">
        <v>17059</v>
      </c>
      <c r="N273" s="56" t="s">
        <v>17097</v>
      </c>
      <c r="O273" s="59" t="s">
        <v>17063</v>
      </c>
      <c r="P273" s="61">
        <v>6204379.9500000002</v>
      </c>
      <c r="Q273" s="63"/>
      <c r="R273" s="61">
        <v>0</v>
      </c>
      <c r="S273" s="61">
        <v>0</v>
      </c>
      <c r="T273" s="61">
        <f t="shared" ref="T273:T332" si="91">P273-R273-S273</f>
        <v>6204379.9500000002</v>
      </c>
      <c r="U273" s="57">
        <f t="shared" si="86"/>
        <v>6921.3640521636307</v>
      </c>
      <c r="V273" s="64">
        <v>9505.4016452293035</v>
      </c>
    </row>
    <row r="274" spans="1:22" ht="35.25" x14ac:dyDescent="0.5">
      <c r="B274" s="65" t="s">
        <v>36</v>
      </c>
      <c r="C274" s="65"/>
      <c r="D274" s="56" t="s">
        <v>17037</v>
      </c>
      <c r="E274" s="56" t="s">
        <v>17037</v>
      </c>
      <c r="F274" s="56" t="s">
        <v>17037</v>
      </c>
      <c r="G274" s="56" t="s">
        <v>17037</v>
      </c>
      <c r="H274" s="56" t="s">
        <v>17037</v>
      </c>
      <c r="I274" s="61">
        <f>SUM(I275:I277)</f>
        <v>1991.4</v>
      </c>
      <c r="J274" s="61">
        <f t="shared" ref="J274:L274" si="92">SUM(J275:J277)</f>
        <v>1757.6999999999998</v>
      </c>
      <c r="K274" s="61">
        <f t="shared" si="92"/>
        <v>1715.9</v>
      </c>
      <c r="L274" s="62">
        <f t="shared" si="92"/>
        <v>72</v>
      </c>
      <c r="M274" s="56" t="s">
        <v>17037</v>
      </c>
      <c r="N274" s="56" t="s">
        <v>17037</v>
      </c>
      <c r="O274" s="59" t="s">
        <v>17037</v>
      </c>
      <c r="P274" s="63">
        <v>12179275.26</v>
      </c>
      <c r="Q274" s="63"/>
      <c r="R274" s="61">
        <f t="shared" ref="R274" si="93">SUM(R275:R277)</f>
        <v>0</v>
      </c>
      <c r="S274" s="61">
        <f t="shared" ref="S274" si="94">SUM(S275:S277)</f>
        <v>0</v>
      </c>
      <c r="T274" s="61">
        <f t="shared" ref="T274" si="95">SUM(T275:T277)</f>
        <v>12179275.26</v>
      </c>
      <c r="U274" s="57">
        <f t="shared" si="86"/>
        <v>6115.9361554685138</v>
      </c>
      <c r="V274" s="64">
        <f>MAX(V275:V277)</f>
        <v>9023.5860010293363</v>
      </c>
    </row>
    <row r="275" spans="1:22" ht="35.25" x14ac:dyDescent="0.5">
      <c r="A275">
        <v>1</v>
      </c>
      <c r="B275" s="56">
        <f>SUBTOTAL(9,$A$16:A275)</f>
        <v>234</v>
      </c>
      <c r="C275" s="78" t="s">
        <v>42</v>
      </c>
      <c r="D275" s="56">
        <v>1969</v>
      </c>
      <c r="E275" s="56"/>
      <c r="F275" s="56" t="s">
        <v>17202</v>
      </c>
      <c r="G275" s="56">
        <v>2</v>
      </c>
      <c r="H275" s="56" t="s">
        <v>17005</v>
      </c>
      <c r="I275" s="61">
        <v>388.6</v>
      </c>
      <c r="J275" s="61">
        <v>351.6</v>
      </c>
      <c r="K275" s="61">
        <v>351.6</v>
      </c>
      <c r="L275" s="62">
        <v>15</v>
      </c>
      <c r="M275" s="56" t="s">
        <v>17059</v>
      </c>
      <c r="N275" s="56" t="s">
        <v>17097</v>
      </c>
      <c r="O275" s="59" t="s">
        <v>17063</v>
      </c>
      <c r="P275" s="61">
        <v>2645970.1799999997</v>
      </c>
      <c r="Q275" s="63"/>
      <c r="R275" s="61">
        <v>0</v>
      </c>
      <c r="S275" s="61">
        <v>0</v>
      </c>
      <c r="T275" s="61">
        <f t="shared" si="91"/>
        <v>2645970.1799999997</v>
      </c>
      <c r="U275" s="57">
        <f t="shared" si="86"/>
        <v>6808.9814204837867</v>
      </c>
      <c r="V275" s="64">
        <v>9023.5860010293363</v>
      </c>
    </row>
    <row r="276" spans="1:22" ht="35.25" x14ac:dyDescent="0.5">
      <c r="A276">
        <v>1</v>
      </c>
      <c r="B276" s="56">
        <f>SUBTOTAL(9,$A$16:A276)</f>
        <v>235</v>
      </c>
      <c r="C276" s="78" t="s">
        <v>35</v>
      </c>
      <c r="D276" s="56">
        <v>1978</v>
      </c>
      <c r="E276" s="56"/>
      <c r="F276" s="56" t="s">
        <v>17202</v>
      </c>
      <c r="G276" s="56">
        <v>2</v>
      </c>
      <c r="H276" s="56" t="s">
        <v>17066</v>
      </c>
      <c r="I276" s="61">
        <v>988.2</v>
      </c>
      <c r="J276" s="61">
        <v>841</v>
      </c>
      <c r="K276" s="61">
        <v>799.2</v>
      </c>
      <c r="L276" s="62">
        <v>34</v>
      </c>
      <c r="M276" s="56" t="s">
        <v>17059</v>
      </c>
      <c r="N276" s="56" t="s">
        <v>17097</v>
      </c>
      <c r="O276" s="59" t="s">
        <v>17063</v>
      </c>
      <c r="P276" s="61">
        <v>5358945.34</v>
      </c>
      <c r="Q276" s="63"/>
      <c r="R276" s="61">
        <v>0</v>
      </c>
      <c r="S276" s="61">
        <v>0</v>
      </c>
      <c r="T276" s="61">
        <f t="shared" si="91"/>
        <v>5358945.34</v>
      </c>
      <c r="U276" s="57">
        <f t="shared" si="86"/>
        <v>5422.935984618498</v>
      </c>
      <c r="V276" s="64">
        <v>7085.8882817243466</v>
      </c>
    </row>
    <row r="277" spans="1:22" ht="35.25" x14ac:dyDescent="0.5">
      <c r="A277">
        <v>1</v>
      </c>
      <c r="B277" s="56">
        <f>SUBTOTAL(9,$A$16:A277)</f>
        <v>236</v>
      </c>
      <c r="C277" s="76" t="s">
        <v>12371</v>
      </c>
      <c r="D277" s="56">
        <v>1961</v>
      </c>
      <c r="E277" s="56">
        <v>2009</v>
      </c>
      <c r="F277" s="56" t="s">
        <v>17202</v>
      </c>
      <c r="G277" s="56">
        <v>2</v>
      </c>
      <c r="H277" s="56" t="s">
        <v>17007</v>
      </c>
      <c r="I277" s="61">
        <v>614.6</v>
      </c>
      <c r="J277" s="61">
        <v>565.1</v>
      </c>
      <c r="K277" s="61">
        <v>565.1</v>
      </c>
      <c r="L277" s="62">
        <v>23</v>
      </c>
      <c r="M277" s="56" t="s">
        <v>17059</v>
      </c>
      <c r="N277" s="56" t="s">
        <v>17097</v>
      </c>
      <c r="O277" s="59" t="s">
        <v>17063</v>
      </c>
      <c r="P277" s="61">
        <v>4174359.7399999998</v>
      </c>
      <c r="Q277" s="63"/>
      <c r="R277" s="61">
        <v>0</v>
      </c>
      <c r="S277" s="61">
        <v>0</v>
      </c>
      <c r="T277" s="61">
        <f t="shared" si="91"/>
        <v>4174359.7399999998</v>
      </c>
      <c r="U277" s="57">
        <f t="shared" si="86"/>
        <v>6791.9943703221597</v>
      </c>
      <c r="V277" s="64">
        <f>U277</f>
        <v>6791.9943703221597</v>
      </c>
    </row>
    <row r="278" spans="1:22" ht="35.25" x14ac:dyDescent="0.5">
      <c r="B278" s="65" t="s">
        <v>38</v>
      </c>
      <c r="C278" s="65"/>
      <c r="D278" s="56" t="s">
        <v>17037</v>
      </c>
      <c r="E278" s="56" t="s">
        <v>17037</v>
      </c>
      <c r="F278" s="56" t="s">
        <v>17037</v>
      </c>
      <c r="G278" s="56" t="s">
        <v>17037</v>
      </c>
      <c r="H278" s="56" t="s">
        <v>17037</v>
      </c>
      <c r="I278" s="61">
        <f>SUM(I279:I282)</f>
        <v>2960.1000000000004</v>
      </c>
      <c r="J278" s="61">
        <f t="shared" ref="J278:L278" si="96">SUM(J279:J282)</f>
        <v>2681.3</v>
      </c>
      <c r="K278" s="61">
        <f t="shared" si="96"/>
        <v>2279.1000000000004</v>
      </c>
      <c r="L278" s="62">
        <f t="shared" si="96"/>
        <v>127</v>
      </c>
      <c r="M278" s="56" t="s">
        <v>17037</v>
      </c>
      <c r="N278" s="56" t="s">
        <v>17037</v>
      </c>
      <c r="O278" s="59" t="s">
        <v>17037</v>
      </c>
      <c r="P278" s="63">
        <v>10375203.109999999</v>
      </c>
      <c r="Q278" s="63"/>
      <c r="R278" s="61">
        <f>SUM(R279:R282)</f>
        <v>0</v>
      </c>
      <c r="S278" s="61">
        <f t="shared" ref="S278:T278" si="97">SUM(S279:S282)</f>
        <v>0</v>
      </c>
      <c r="T278" s="61">
        <f t="shared" si="97"/>
        <v>10375203.109999999</v>
      </c>
      <c r="U278" s="57">
        <f t="shared" si="86"/>
        <v>3505.0177730482073</v>
      </c>
      <c r="V278" s="64">
        <f>MAX(V279:V282)</f>
        <v>9388.0247689075622</v>
      </c>
    </row>
    <row r="279" spans="1:22" ht="35.25" x14ac:dyDescent="0.5">
      <c r="A279">
        <v>1</v>
      </c>
      <c r="B279" s="56">
        <f>SUBTOTAL(9,$A$16:A279)</f>
        <v>237</v>
      </c>
      <c r="C279" s="66" t="s">
        <v>17397</v>
      </c>
      <c r="D279" s="56">
        <v>1961</v>
      </c>
      <c r="E279" s="56"/>
      <c r="F279" s="56" t="s">
        <v>17202</v>
      </c>
      <c r="G279" s="56">
        <v>2</v>
      </c>
      <c r="H279" s="56" t="s">
        <v>17005</v>
      </c>
      <c r="I279" s="67">
        <v>442.8</v>
      </c>
      <c r="J279" s="67">
        <v>393.5</v>
      </c>
      <c r="K279" s="67">
        <v>240.4</v>
      </c>
      <c r="L279" s="68">
        <v>21</v>
      </c>
      <c r="M279" s="56" t="s">
        <v>17059</v>
      </c>
      <c r="N279" s="56" t="s">
        <v>17177</v>
      </c>
      <c r="O279" s="59" t="s">
        <v>17360</v>
      </c>
      <c r="P279" s="64">
        <v>3739614.02</v>
      </c>
      <c r="Q279" s="64"/>
      <c r="R279" s="64">
        <v>0</v>
      </c>
      <c r="S279" s="64">
        <v>0</v>
      </c>
      <c r="T279" s="64">
        <f t="shared" si="91"/>
        <v>3739614.02</v>
      </c>
      <c r="U279" s="57">
        <f t="shared" si="86"/>
        <v>8445.3794489611555</v>
      </c>
      <c r="V279" s="64">
        <f>U279</f>
        <v>8445.3794489611555</v>
      </c>
    </row>
    <row r="280" spans="1:22" ht="35.25" x14ac:dyDescent="0.5">
      <c r="A280">
        <v>1</v>
      </c>
      <c r="B280" s="56">
        <f>SUBTOTAL(9,$A$16:A280)</f>
        <v>238</v>
      </c>
      <c r="C280" s="66" t="s">
        <v>17429</v>
      </c>
      <c r="D280" s="56">
        <v>1960</v>
      </c>
      <c r="E280" s="56"/>
      <c r="F280" s="56" t="s">
        <v>17202</v>
      </c>
      <c r="G280" s="56">
        <v>2</v>
      </c>
      <c r="H280" s="56" t="s">
        <v>17005</v>
      </c>
      <c r="I280" s="67">
        <v>442.6</v>
      </c>
      <c r="J280" s="67">
        <v>400.2</v>
      </c>
      <c r="K280" s="67">
        <v>353.8</v>
      </c>
      <c r="L280" s="68">
        <v>21</v>
      </c>
      <c r="M280" s="56" t="s">
        <v>17059</v>
      </c>
      <c r="N280" s="56" t="s">
        <v>17177</v>
      </c>
      <c r="O280" s="59" t="s">
        <v>17360</v>
      </c>
      <c r="P280" s="64">
        <v>3307564.74</v>
      </c>
      <c r="Q280" s="64"/>
      <c r="R280" s="64">
        <v>0</v>
      </c>
      <c r="S280" s="64">
        <v>0</v>
      </c>
      <c r="T280" s="64">
        <f t="shared" si="91"/>
        <v>3307564.74</v>
      </c>
      <c r="U280" s="57">
        <f t="shared" si="86"/>
        <v>7473.0337550835975</v>
      </c>
      <c r="V280" s="64">
        <v>8705.1052327157704</v>
      </c>
    </row>
    <row r="281" spans="1:22" ht="35.25" x14ac:dyDescent="0.5">
      <c r="A281">
        <v>1</v>
      </c>
      <c r="B281" s="56">
        <f>SUBTOTAL(9,$A$16:A281)</f>
        <v>239</v>
      </c>
      <c r="C281" s="66" t="s">
        <v>17430</v>
      </c>
      <c r="D281" s="56">
        <v>1968</v>
      </c>
      <c r="E281" s="56"/>
      <c r="F281" s="56" t="s">
        <v>17202</v>
      </c>
      <c r="G281" s="56">
        <v>2</v>
      </c>
      <c r="H281" s="56" t="s">
        <v>17005</v>
      </c>
      <c r="I281" s="67">
        <v>380.8</v>
      </c>
      <c r="J281" s="67">
        <v>351.2</v>
      </c>
      <c r="K281" s="67">
        <v>328.3</v>
      </c>
      <c r="L281" s="68">
        <v>21</v>
      </c>
      <c r="M281" s="56" t="s">
        <v>17059</v>
      </c>
      <c r="N281" s="56" t="s">
        <v>17177</v>
      </c>
      <c r="O281" s="59" t="s">
        <v>17360</v>
      </c>
      <c r="P281" s="64">
        <v>3148024.35</v>
      </c>
      <c r="Q281" s="64"/>
      <c r="R281" s="64">
        <v>0</v>
      </c>
      <c r="S281" s="64">
        <v>0</v>
      </c>
      <c r="T281" s="64">
        <f t="shared" si="91"/>
        <v>3148024.35</v>
      </c>
      <c r="U281" s="57">
        <f t="shared" si="86"/>
        <v>8266.8706670168067</v>
      </c>
      <c r="V281" s="64">
        <v>9388.0247689075622</v>
      </c>
    </row>
    <row r="282" spans="1:22" ht="35.25" x14ac:dyDescent="0.5">
      <c r="A282">
        <v>1</v>
      </c>
      <c r="B282" s="56">
        <f>SUBTOTAL(9,$A$16:A282)</f>
        <v>240</v>
      </c>
      <c r="C282" s="66" t="s">
        <v>17396</v>
      </c>
      <c r="D282" s="56">
        <v>1961</v>
      </c>
      <c r="E282" s="56"/>
      <c r="F282" s="56" t="s">
        <v>17202</v>
      </c>
      <c r="G282" s="56">
        <v>3</v>
      </c>
      <c r="H282" s="56" t="s">
        <v>17066</v>
      </c>
      <c r="I282" s="67">
        <v>1693.9</v>
      </c>
      <c r="J282" s="67">
        <v>1536.4</v>
      </c>
      <c r="K282" s="67">
        <v>1356.6000000000001</v>
      </c>
      <c r="L282" s="68">
        <v>64</v>
      </c>
      <c r="M282" s="56" t="s">
        <v>17059</v>
      </c>
      <c r="N282" s="56" t="s">
        <v>17075</v>
      </c>
      <c r="O282" s="59" t="s">
        <v>17176</v>
      </c>
      <c r="P282" s="64">
        <v>180000</v>
      </c>
      <c r="Q282" s="64"/>
      <c r="R282" s="64">
        <v>0</v>
      </c>
      <c r="S282" s="64">
        <v>0</v>
      </c>
      <c r="T282" s="64">
        <f>P282-R282-S282</f>
        <v>180000</v>
      </c>
      <c r="U282" s="57">
        <f t="shared" si="86"/>
        <v>106.26365192750457</v>
      </c>
      <c r="V282" s="64">
        <f>U282</f>
        <v>106.26365192750457</v>
      </c>
    </row>
    <row r="283" spans="1:22" ht="35.25" x14ac:dyDescent="0.5">
      <c r="B283" s="65" t="s">
        <v>40</v>
      </c>
      <c r="C283" s="65"/>
      <c r="D283" s="56" t="s">
        <v>17037</v>
      </c>
      <c r="E283" s="56" t="s">
        <v>17037</v>
      </c>
      <c r="F283" s="56" t="s">
        <v>17037</v>
      </c>
      <c r="G283" s="56" t="s">
        <v>17037</v>
      </c>
      <c r="H283" s="56" t="s">
        <v>17037</v>
      </c>
      <c r="I283" s="61">
        <f>SUM(I284:I286)</f>
        <v>2439.6999999999998</v>
      </c>
      <c r="J283" s="61">
        <f t="shared" ref="J283:L283" si="98">SUM(J284:J286)</f>
        <v>2119.1</v>
      </c>
      <c r="K283" s="61">
        <f t="shared" si="98"/>
        <v>1821.2</v>
      </c>
      <c r="L283" s="62">
        <f t="shared" si="98"/>
        <v>105</v>
      </c>
      <c r="M283" s="56" t="s">
        <v>17037</v>
      </c>
      <c r="N283" s="56" t="s">
        <v>17037</v>
      </c>
      <c r="O283" s="59" t="s">
        <v>17037</v>
      </c>
      <c r="P283" s="63">
        <v>12331741.25</v>
      </c>
      <c r="Q283" s="61">
        <f t="shared" ref="Q283:T283" si="99">SUM(Q284:Q286)</f>
        <v>0</v>
      </c>
      <c r="R283" s="61">
        <f t="shared" si="99"/>
        <v>0</v>
      </c>
      <c r="S283" s="61">
        <f t="shared" si="99"/>
        <v>0</v>
      </c>
      <c r="T283" s="61">
        <f t="shared" si="99"/>
        <v>12331741.25</v>
      </c>
      <c r="U283" s="57">
        <f t="shared" si="86"/>
        <v>5054.6137844816985</v>
      </c>
      <c r="V283" s="64">
        <f>MAX(V284:V286)</f>
        <v>10144.816528675399</v>
      </c>
    </row>
    <row r="284" spans="1:22" ht="35.25" x14ac:dyDescent="0.5">
      <c r="A284">
        <v>1</v>
      </c>
      <c r="B284" s="56">
        <f>SUBTOTAL(9,$A$16:A284)</f>
        <v>241</v>
      </c>
      <c r="C284" s="66" t="s">
        <v>41</v>
      </c>
      <c r="D284" s="56">
        <v>1964</v>
      </c>
      <c r="E284" s="56"/>
      <c r="F284" s="56" t="s">
        <v>17202</v>
      </c>
      <c r="G284" s="56">
        <v>3</v>
      </c>
      <c r="H284" s="56" t="s">
        <v>17066</v>
      </c>
      <c r="I284" s="67">
        <v>1773.2</v>
      </c>
      <c r="J284" s="67">
        <v>1510.6</v>
      </c>
      <c r="K284" s="67">
        <v>1391</v>
      </c>
      <c r="L284" s="68">
        <v>68</v>
      </c>
      <c r="M284" s="56" t="s">
        <v>17059</v>
      </c>
      <c r="N284" s="56" t="s">
        <v>17177</v>
      </c>
      <c r="O284" s="59" t="s">
        <v>17178</v>
      </c>
      <c r="P284" s="64">
        <v>7101832.2999999998</v>
      </c>
      <c r="Q284" s="64"/>
      <c r="R284" s="64">
        <v>0</v>
      </c>
      <c r="S284" s="64">
        <v>0</v>
      </c>
      <c r="T284" s="64">
        <f t="shared" si="91"/>
        <v>7101832.2999999998</v>
      </c>
      <c r="U284" s="57">
        <f t="shared" si="86"/>
        <v>4005.0937852470111</v>
      </c>
      <c r="V284" s="64">
        <v>5183.2239927814117</v>
      </c>
    </row>
    <row r="285" spans="1:22" ht="35.25" x14ac:dyDescent="0.5">
      <c r="A285">
        <v>1</v>
      </c>
      <c r="B285" s="56">
        <f>SUBTOTAL(9,$A$16:A285)</f>
        <v>242</v>
      </c>
      <c r="C285" s="66" t="s">
        <v>12351</v>
      </c>
      <c r="D285" s="56">
        <v>1968</v>
      </c>
      <c r="E285" s="56"/>
      <c r="F285" s="56" t="s">
        <v>17202</v>
      </c>
      <c r="G285" s="56">
        <v>2</v>
      </c>
      <c r="H285" s="56" t="s">
        <v>17005</v>
      </c>
      <c r="I285" s="67">
        <v>323</v>
      </c>
      <c r="J285" s="67">
        <v>293</v>
      </c>
      <c r="K285" s="67">
        <v>114.7</v>
      </c>
      <c r="L285" s="68">
        <v>17</v>
      </c>
      <c r="M285" s="56" t="s">
        <v>17059</v>
      </c>
      <c r="N285" s="56" t="s">
        <v>17177</v>
      </c>
      <c r="O285" s="59" t="s">
        <v>17361</v>
      </c>
      <c r="P285" s="64">
        <v>2514317.4500000002</v>
      </c>
      <c r="Q285" s="64"/>
      <c r="R285" s="64">
        <v>0</v>
      </c>
      <c r="S285" s="64">
        <v>0</v>
      </c>
      <c r="T285" s="64">
        <f t="shared" si="91"/>
        <v>2514317.4500000002</v>
      </c>
      <c r="U285" s="57">
        <f t="shared" si="86"/>
        <v>7784.2645510835919</v>
      </c>
      <c r="V285" s="64">
        <v>9756.055470588235</v>
      </c>
    </row>
    <row r="286" spans="1:22" ht="35.25" x14ac:dyDescent="0.5">
      <c r="A286">
        <v>1</v>
      </c>
      <c r="B286" s="56">
        <f>SUBTOTAL(9,$A$16:A286)</f>
        <v>243</v>
      </c>
      <c r="C286" s="66" t="s">
        <v>12352</v>
      </c>
      <c r="D286" s="79">
        <v>1970</v>
      </c>
      <c r="E286" s="79"/>
      <c r="F286" s="56" t="s">
        <v>17202</v>
      </c>
      <c r="G286" s="79">
        <v>2</v>
      </c>
      <c r="H286" s="79" t="s">
        <v>17005</v>
      </c>
      <c r="I286" s="80">
        <v>343.5</v>
      </c>
      <c r="J286" s="80">
        <v>315.5</v>
      </c>
      <c r="K286" s="80">
        <v>315.5</v>
      </c>
      <c r="L286" s="81">
        <v>20</v>
      </c>
      <c r="M286" s="79" t="s">
        <v>17059</v>
      </c>
      <c r="N286" s="79" t="s">
        <v>17177</v>
      </c>
      <c r="O286" s="82" t="s">
        <v>17361</v>
      </c>
      <c r="P286" s="64">
        <v>2715591.5</v>
      </c>
      <c r="Q286" s="64"/>
      <c r="R286" s="64">
        <v>0</v>
      </c>
      <c r="S286" s="64">
        <v>0</v>
      </c>
      <c r="T286" s="64">
        <f t="shared" si="91"/>
        <v>2715591.5</v>
      </c>
      <c r="U286" s="57">
        <f t="shared" si="86"/>
        <v>7905.6521106259097</v>
      </c>
      <c r="V286" s="64">
        <v>10144.816528675399</v>
      </c>
    </row>
    <row r="287" spans="1:22" ht="35.25" x14ac:dyDescent="0.5">
      <c r="B287" s="54" t="s">
        <v>17326</v>
      </c>
      <c r="C287" s="78"/>
      <c r="D287" s="56" t="s">
        <v>17037</v>
      </c>
      <c r="E287" s="56" t="s">
        <v>17037</v>
      </c>
      <c r="F287" s="56" t="s">
        <v>17037</v>
      </c>
      <c r="G287" s="56" t="s">
        <v>17037</v>
      </c>
      <c r="H287" s="56" t="s">
        <v>17037</v>
      </c>
      <c r="I287" s="61">
        <f>I288+I289</f>
        <v>4299.2</v>
      </c>
      <c r="J287" s="61">
        <f t="shared" ref="J287:L287" si="100">J288+J289</f>
        <v>3725.6600000000003</v>
      </c>
      <c r="K287" s="61">
        <f t="shared" si="100"/>
        <v>3725.6600000000003</v>
      </c>
      <c r="L287" s="62">
        <f t="shared" si="100"/>
        <v>216</v>
      </c>
      <c r="M287" s="56" t="s">
        <v>17037</v>
      </c>
      <c r="N287" s="56" t="s">
        <v>17037</v>
      </c>
      <c r="O287" s="59" t="s">
        <v>17037</v>
      </c>
      <c r="P287" s="63">
        <v>11695793.819999998</v>
      </c>
      <c r="Q287" s="63">
        <f t="shared" ref="Q287" si="101">2241498.05+Q289</f>
        <v>2241498.0499999998</v>
      </c>
      <c r="R287" s="61">
        <f>R288+R289</f>
        <v>0</v>
      </c>
      <c r="S287" s="61">
        <f t="shared" ref="S287:T287" si="102">S288+S289</f>
        <v>0</v>
      </c>
      <c r="T287" s="61">
        <f t="shared" si="102"/>
        <v>11695793.819999998</v>
      </c>
      <c r="U287" s="57">
        <f t="shared" si="86"/>
        <v>2720.4581829177519</v>
      </c>
      <c r="V287" s="64">
        <f>MAX(V288:V289)</f>
        <v>9622.6431508133446</v>
      </c>
    </row>
    <row r="288" spans="1:22" ht="35.25" x14ac:dyDescent="0.5">
      <c r="A288">
        <v>1</v>
      </c>
      <c r="B288" s="56">
        <f>SUBTOTAL(9,$A$16:A288)</f>
        <v>244</v>
      </c>
      <c r="C288" s="54" t="s">
        <v>2149</v>
      </c>
      <c r="D288" s="56">
        <v>1966</v>
      </c>
      <c r="E288" s="56"/>
      <c r="F288" s="56" t="s">
        <v>17202</v>
      </c>
      <c r="G288" s="56" t="s">
        <v>17007</v>
      </c>
      <c r="H288" s="56" t="s">
        <v>17005</v>
      </c>
      <c r="I288" s="61">
        <v>362.7</v>
      </c>
      <c r="J288" s="61">
        <v>327.3</v>
      </c>
      <c r="K288" s="61">
        <v>327.3</v>
      </c>
      <c r="L288" s="62">
        <v>21</v>
      </c>
      <c r="M288" s="56" t="s">
        <v>17059</v>
      </c>
      <c r="N288" s="56" t="s">
        <v>17075</v>
      </c>
      <c r="O288" s="59" t="s">
        <v>17362</v>
      </c>
      <c r="P288" s="61">
        <v>2223338.27</v>
      </c>
      <c r="Q288" s="63"/>
      <c r="R288" s="61">
        <v>0</v>
      </c>
      <c r="S288" s="61">
        <v>0</v>
      </c>
      <c r="T288" s="61">
        <f t="shared" si="91"/>
        <v>2223338.27</v>
      </c>
      <c r="U288" s="57">
        <f t="shared" si="86"/>
        <v>6129.964902122967</v>
      </c>
      <c r="V288" s="64">
        <v>9622.6431508133446</v>
      </c>
    </row>
    <row r="289" spans="1:22" ht="35.25" x14ac:dyDescent="0.5">
      <c r="A289">
        <v>1</v>
      </c>
      <c r="B289" s="56">
        <f>SUBTOTAL(9,$A$16:A289)</f>
        <v>245</v>
      </c>
      <c r="C289" s="54" t="s">
        <v>12390</v>
      </c>
      <c r="D289" s="56">
        <v>1989</v>
      </c>
      <c r="E289" s="56"/>
      <c r="F289" s="56" t="s">
        <v>17064</v>
      </c>
      <c r="G289" s="56">
        <v>5</v>
      </c>
      <c r="H289" s="56">
        <v>5</v>
      </c>
      <c r="I289" s="61">
        <v>3936.5</v>
      </c>
      <c r="J289" s="61">
        <v>3398.36</v>
      </c>
      <c r="K289" s="61">
        <v>3398.36</v>
      </c>
      <c r="L289" s="62">
        <v>195</v>
      </c>
      <c r="M289" s="56" t="s">
        <v>17059</v>
      </c>
      <c r="N289" s="56" t="s">
        <v>17075</v>
      </c>
      <c r="O289" s="59" t="s">
        <v>17427</v>
      </c>
      <c r="P289" s="61">
        <v>9472455.5499999989</v>
      </c>
      <c r="Q289" s="63"/>
      <c r="R289" s="61">
        <v>0</v>
      </c>
      <c r="S289" s="61">
        <v>0</v>
      </c>
      <c r="T289" s="61">
        <f t="shared" si="91"/>
        <v>9472455.5499999989</v>
      </c>
      <c r="U289" s="57">
        <f t="shared" si="86"/>
        <v>2406.3141242220245</v>
      </c>
      <c r="V289" s="64">
        <v>3033.6247935983743</v>
      </c>
    </row>
    <row r="290" spans="1:22" ht="35.25" x14ac:dyDescent="0.5">
      <c r="B290" s="65" t="s">
        <v>45</v>
      </c>
      <c r="C290" s="65"/>
      <c r="D290" s="56" t="s">
        <v>17037</v>
      </c>
      <c r="E290" s="56" t="s">
        <v>17037</v>
      </c>
      <c r="F290" s="56" t="s">
        <v>17037</v>
      </c>
      <c r="G290" s="56" t="s">
        <v>17037</v>
      </c>
      <c r="H290" s="56" t="s">
        <v>17037</v>
      </c>
      <c r="I290" s="61">
        <f>I291</f>
        <v>1217.2</v>
      </c>
      <c r="J290" s="61">
        <f t="shared" ref="J290:L290" si="103">J291</f>
        <v>862.2</v>
      </c>
      <c r="K290" s="61">
        <f t="shared" si="103"/>
        <v>862.2</v>
      </c>
      <c r="L290" s="62">
        <f t="shared" si="103"/>
        <v>47</v>
      </c>
      <c r="M290" s="56" t="s">
        <v>17037</v>
      </c>
      <c r="N290" s="56" t="s">
        <v>17037</v>
      </c>
      <c r="O290" s="59" t="s">
        <v>17037</v>
      </c>
      <c r="P290" s="63">
        <v>7655996.6900000004</v>
      </c>
      <c r="Q290" s="63"/>
      <c r="R290" s="61">
        <f t="shared" ref="R290" si="104">R291</f>
        <v>0</v>
      </c>
      <c r="S290" s="61">
        <f t="shared" ref="S290" si="105">S291</f>
        <v>0</v>
      </c>
      <c r="T290" s="61">
        <f t="shared" ref="T290" si="106">T291</f>
        <v>7655996.6900000004</v>
      </c>
      <c r="U290" s="57">
        <f t="shared" si="86"/>
        <v>6289.8428278015117</v>
      </c>
      <c r="V290" s="64">
        <f>V291</f>
        <v>7400.1169306605316</v>
      </c>
    </row>
    <row r="291" spans="1:22" ht="35.25" x14ac:dyDescent="0.5">
      <c r="A291">
        <v>1</v>
      </c>
      <c r="B291" s="56">
        <f>SUBTOTAL(9,$A$16:A291)</f>
        <v>246</v>
      </c>
      <c r="C291" s="66" t="s">
        <v>2161</v>
      </c>
      <c r="D291" s="56">
        <v>1980</v>
      </c>
      <c r="E291" s="56"/>
      <c r="F291" s="56" t="s">
        <v>17202</v>
      </c>
      <c r="G291" s="56">
        <v>2</v>
      </c>
      <c r="H291" s="56" t="s">
        <v>17066</v>
      </c>
      <c r="I291" s="67">
        <v>1217.2</v>
      </c>
      <c r="J291" s="67">
        <v>862.2</v>
      </c>
      <c r="K291" s="67">
        <v>862.2</v>
      </c>
      <c r="L291" s="68">
        <v>47</v>
      </c>
      <c r="M291" s="56" t="s">
        <v>17059</v>
      </c>
      <c r="N291" s="56" t="s">
        <v>17118</v>
      </c>
      <c r="O291" s="59" t="s">
        <v>17363</v>
      </c>
      <c r="P291" s="64">
        <v>7655996.6900000004</v>
      </c>
      <c r="Q291" s="64"/>
      <c r="R291" s="64">
        <v>0</v>
      </c>
      <c r="S291" s="64">
        <v>0</v>
      </c>
      <c r="T291" s="64">
        <f t="shared" si="91"/>
        <v>7655996.6900000004</v>
      </c>
      <c r="U291" s="57">
        <f t="shared" si="86"/>
        <v>6289.8428278015117</v>
      </c>
      <c r="V291" s="64">
        <v>7400.1169306605316</v>
      </c>
    </row>
    <row r="292" spans="1:22" ht="35.25" x14ac:dyDescent="0.5">
      <c r="B292" s="65" t="s">
        <v>342</v>
      </c>
      <c r="C292" s="65"/>
      <c r="D292" s="56" t="s">
        <v>17037</v>
      </c>
      <c r="E292" s="56" t="s">
        <v>17037</v>
      </c>
      <c r="F292" s="56" t="s">
        <v>17037</v>
      </c>
      <c r="G292" s="56" t="s">
        <v>17037</v>
      </c>
      <c r="H292" s="56" t="s">
        <v>17037</v>
      </c>
      <c r="I292" s="61">
        <f>SUM(I293:I298)</f>
        <v>6956.1</v>
      </c>
      <c r="J292" s="61">
        <f t="shared" ref="J292:L292" si="107">SUM(J293:J298)</f>
        <v>6230.5999999999995</v>
      </c>
      <c r="K292" s="61">
        <f t="shared" si="107"/>
        <v>5956.5999999999995</v>
      </c>
      <c r="L292" s="62">
        <f t="shared" si="107"/>
        <v>272</v>
      </c>
      <c r="M292" s="56" t="s">
        <v>17037</v>
      </c>
      <c r="N292" s="56" t="s">
        <v>17037</v>
      </c>
      <c r="O292" s="59" t="s">
        <v>17037</v>
      </c>
      <c r="P292" s="63">
        <v>33795895.170000002</v>
      </c>
      <c r="Q292" s="63"/>
      <c r="R292" s="61">
        <f>SUM(R293:R298)</f>
        <v>0</v>
      </c>
      <c r="S292" s="61">
        <f t="shared" ref="S292:T292" si="108">SUM(S293:S298)</f>
        <v>0</v>
      </c>
      <c r="T292" s="61">
        <f t="shared" si="108"/>
        <v>33795895.170000002</v>
      </c>
      <c r="U292" s="57">
        <f t="shared" si="86"/>
        <v>4858.4544744900159</v>
      </c>
      <c r="V292" s="64">
        <f>MAX(V293:V298)</f>
        <v>11713.320952991109</v>
      </c>
    </row>
    <row r="293" spans="1:22" ht="35.25" x14ac:dyDescent="0.5">
      <c r="A293">
        <v>1</v>
      </c>
      <c r="B293" s="56">
        <f>SUBTOTAL(9,$A$16:A293)</f>
        <v>247</v>
      </c>
      <c r="C293" s="66" t="s">
        <v>12634</v>
      </c>
      <c r="D293" s="56">
        <v>1929</v>
      </c>
      <c r="E293" s="56"/>
      <c r="F293" s="56" t="s">
        <v>17202</v>
      </c>
      <c r="G293" s="56" t="s">
        <v>17007</v>
      </c>
      <c r="H293" s="56" t="s">
        <v>17005</v>
      </c>
      <c r="I293" s="67">
        <v>475.3</v>
      </c>
      <c r="J293" s="67">
        <v>435.5</v>
      </c>
      <c r="K293" s="67">
        <v>253</v>
      </c>
      <c r="L293" s="68">
        <v>5</v>
      </c>
      <c r="M293" s="56" t="s">
        <v>17059</v>
      </c>
      <c r="N293" s="56" t="s">
        <v>17097</v>
      </c>
      <c r="O293" s="59" t="s">
        <v>17063</v>
      </c>
      <c r="P293" s="64">
        <v>2660218.3199999998</v>
      </c>
      <c r="Q293" s="64"/>
      <c r="R293" s="64">
        <v>0</v>
      </c>
      <c r="S293" s="64">
        <v>0</v>
      </c>
      <c r="T293" s="64">
        <f t="shared" si="91"/>
        <v>2660218.3199999998</v>
      </c>
      <c r="U293" s="57">
        <f t="shared" si="86"/>
        <v>5596.9247212286973</v>
      </c>
      <c r="V293" s="64">
        <v>6090.5036734693867</v>
      </c>
    </row>
    <row r="294" spans="1:22" ht="70.5" x14ac:dyDescent="0.5">
      <c r="A294">
        <v>1</v>
      </c>
      <c r="B294" s="56">
        <f>SUBTOTAL(9,$A$16:A294)</f>
        <v>248</v>
      </c>
      <c r="C294" s="66" t="s">
        <v>12682</v>
      </c>
      <c r="D294" s="56">
        <v>1988</v>
      </c>
      <c r="E294" s="56"/>
      <c r="F294" s="56" t="s">
        <v>17064</v>
      </c>
      <c r="G294" s="56">
        <v>4</v>
      </c>
      <c r="H294" s="56">
        <v>2</v>
      </c>
      <c r="I294" s="67">
        <v>1116</v>
      </c>
      <c r="J294" s="67">
        <v>1000</v>
      </c>
      <c r="K294" s="67">
        <v>1000</v>
      </c>
      <c r="L294" s="68">
        <v>53</v>
      </c>
      <c r="M294" s="56" t="s">
        <v>17059</v>
      </c>
      <c r="N294" s="56" t="s">
        <v>17075</v>
      </c>
      <c r="O294" s="59" t="s">
        <v>17364</v>
      </c>
      <c r="P294" s="64">
        <v>3574900</v>
      </c>
      <c r="Q294" s="64"/>
      <c r="R294" s="64">
        <v>0</v>
      </c>
      <c r="S294" s="64">
        <v>0</v>
      </c>
      <c r="T294" s="64">
        <f t="shared" si="91"/>
        <v>3574900</v>
      </c>
      <c r="U294" s="57">
        <f t="shared" si="86"/>
        <v>3203.3154121863799</v>
      </c>
      <c r="V294" s="64">
        <v>5674.57</v>
      </c>
    </row>
    <row r="295" spans="1:22" ht="35.25" x14ac:dyDescent="0.5">
      <c r="A295">
        <v>1</v>
      </c>
      <c r="B295" s="56">
        <f>SUBTOTAL(9,$A$16:A295)</f>
        <v>249</v>
      </c>
      <c r="C295" s="66" t="s">
        <v>12692</v>
      </c>
      <c r="D295" s="56">
        <v>1989</v>
      </c>
      <c r="E295" s="56"/>
      <c r="F295" s="56" t="s">
        <v>17064</v>
      </c>
      <c r="G295" s="56">
        <v>4</v>
      </c>
      <c r="H295" s="56">
        <v>2</v>
      </c>
      <c r="I295" s="67">
        <v>1248.7</v>
      </c>
      <c r="J295" s="67">
        <v>1134.5999999999999</v>
      </c>
      <c r="K295" s="67">
        <v>1134.5999999999999</v>
      </c>
      <c r="L295" s="68">
        <v>55</v>
      </c>
      <c r="M295" s="56" t="s">
        <v>17059</v>
      </c>
      <c r="N295" s="56" t="s">
        <v>17075</v>
      </c>
      <c r="O295" s="59" t="s">
        <v>17365</v>
      </c>
      <c r="P295" s="64">
        <v>11155800.050000001</v>
      </c>
      <c r="Q295" s="64"/>
      <c r="R295" s="64">
        <v>0</v>
      </c>
      <c r="S295" s="64">
        <v>0</v>
      </c>
      <c r="T295" s="64">
        <f t="shared" si="91"/>
        <v>11155800.050000001</v>
      </c>
      <c r="U295" s="57">
        <f t="shared" si="86"/>
        <v>8933.9313285817261</v>
      </c>
      <c r="V295" s="64">
        <f>5390.30095299111+648.45+5674.57</f>
        <v>11713.320952991109</v>
      </c>
    </row>
    <row r="296" spans="1:22" ht="35.25" x14ac:dyDescent="0.5">
      <c r="A296">
        <v>1</v>
      </c>
      <c r="B296" s="56">
        <f>SUBTOTAL(9,$A$16:A296)</f>
        <v>250</v>
      </c>
      <c r="C296" s="66" t="s">
        <v>2227</v>
      </c>
      <c r="D296" s="56">
        <v>1988</v>
      </c>
      <c r="E296" s="56"/>
      <c r="F296" s="56" t="s">
        <v>17064</v>
      </c>
      <c r="G296" s="56">
        <v>5</v>
      </c>
      <c r="H296" s="56">
        <v>4</v>
      </c>
      <c r="I296" s="67">
        <v>3212.4</v>
      </c>
      <c r="J296" s="67">
        <v>2844.7</v>
      </c>
      <c r="K296" s="67">
        <v>2844.7</v>
      </c>
      <c r="L296" s="68">
        <v>125</v>
      </c>
      <c r="M296" s="56" t="s">
        <v>17059</v>
      </c>
      <c r="N296" s="56" t="s">
        <v>17075</v>
      </c>
      <c r="O296" s="59" t="s">
        <v>17365</v>
      </c>
      <c r="P296" s="64">
        <v>16104976.799999999</v>
      </c>
      <c r="Q296" s="64"/>
      <c r="R296" s="64">
        <v>0</v>
      </c>
      <c r="S296" s="64">
        <v>0</v>
      </c>
      <c r="T296" s="64">
        <f t="shared" si="91"/>
        <v>16104976.799999999</v>
      </c>
      <c r="U296" s="57">
        <f t="shared" si="86"/>
        <v>5013.3784086664173</v>
      </c>
      <c r="V296" s="64">
        <f>3818.8118540655+5674.57</f>
        <v>9493.3818540654993</v>
      </c>
    </row>
    <row r="297" spans="1:22" ht="35.25" x14ac:dyDescent="0.5">
      <c r="A297">
        <v>1</v>
      </c>
      <c r="B297" s="56">
        <f>SUBTOTAL(9,$A$16:A297)</f>
        <v>251</v>
      </c>
      <c r="C297" s="66" t="s">
        <v>340</v>
      </c>
      <c r="D297" s="56">
        <v>1951</v>
      </c>
      <c r="E297" s="56"/>
      <c r="F297" s="56" t="s">
        <v>17202</v>
      </c>
      <c r="G297" s="56">
        <v>2</v>
      </c>
      <c r="H297" s="56" t="s">
        <v>17007</v>
      </c>
      <c r="I297" s="67">
        <v>421.1</v>
      </c>
      <c r="J297" s="67">
        <v>375.7</v>
      </c>
      <c r="K297" s="67">
        <v>284.2</v>
      </c>
      <c r="L297" s="68">
        <v>18</v>
      </c>
      <c r="M297" s="56" t="s">
        <v>17059</v>
      </c>
      <c r="N297" s="56" t="s">
        <v>17097</v>
      </c>
      <c r="O297" s="59" t="s">
        <v>17063</v>
      </c>
      <c r="P297" s="64">
        <v>150000</v>
      </c>
      <c r="Q297" s="64"/>
      <c r="R297" s="64">
        <v>0</v>
      </c>
      <c r="S297" s="64">
        <v>0</v>
      </c>
      <c r="T297" s="64">
        <f>P297-R297-S297</f>
        <v>150000</v>
      </c>
      <c r="U297" s="57">
        <f t="shared" si="86"/>
        <v>356.20992638328187</v>
      </c>
      <c r="V297" s="64">
        <f>U297</f>
        <v>356.20992638328187</v>
      </c>
    </row>
    <row r="298" spans="1:22" ht="35.25" x14ac:dyDescent="0.5">
      <c r="A298">
        <v>1</v>
      </c>
      <c r="B298" s="56">
        <f>SUBTOTAL(9,$A$16:A298)</f>
        <v>252</v>
      </c>
      <c r="C298" s="66" t="s">
        <v>341</v>
      </c>
      <c r="D298" s="56">
        <v>1925</v>
      </c>
      <c r="E298" s="56"/>
      <c r="F298" s="56" t="s">
        <v>17202</v>
      </c>
      <c r="G298" s="56">
        <v>2</v>
      </c>
      <c r="H298" s="56" t="s">
        <v>17005</v>
      </c>
      <c r="I298" s="67">
        <v>482.6</v>
      </c>
      <c r="J298" s="67">
        <v>440.1</v>
      </c>
      <c r="K298" s="67">
        <v>440.1</v>
      </c>
      <c r="L298" s="68">
        <v>16</v>
      </c>
      <c r="M298" s="56" t="s">
        <v>17059</v>
      </c>
      <c r="N298" s="56" t="s">
        <v>17097</v>
      </c>
      <c r="O298" s="59" t="s">
        <v>17063</v>
      </c>
      <c r="P298" s="64">
        <v>150000</v>
      </c>
      <c r="Q298" s="64"/>
      <c r="R298" s="64">
        <v>0</v>
      </c>
      <c r="S298" s="64">
        <v>0</v>
      </c>
      <c r="T298" s="64">
        <f>P298-R298-S298</f>
        <v>150000</v>
      </c>
      <c r="U298" s="57">
        <f t="shared" si="86"/>
        <v>310.81641110650639</v>
      </c>
      <c r="V298" s="64">
        <f>U298</f>
        <v>310.81641110650639</v>
      </c>
    </row>
    <row r="299" spans="1:22" ht="35.25" x14ac:dyDescent="0.5">
      <c r="B299" s="65" t="s">
        <v>343</v>
      </c>
      <c r="C299" s="65"/>
      <c r="D299" s="56" t="s">
        <v>17037</v>
      </c>
      <c r="E299" s="56" t="s">
        <v>17037</v>
      </c>
      <c r="F299" s="56" t="s">
        <v>17037</v>
      </c>
      <c r="G299" s="56" t="s">
        <v>17037</v>
      </c>
      <c r="H299" s="56" t="s">
        <v>17037</v>
      </c>
      <c r="I299" s="61">
        <f>I300</f>
        <v>312.7</v>
      </c>
      <c r="J299" s="61">
        <f t="shared" ref="J299:L299" si="109">J300</f>
        <v>300.7</v>
      </c>
      <c r="K299" s="61">
        <f t="shared" si="109"/>
        <v>263.89999999999998</v>
      </c>
      <c r="L299" s="62">
        <f t="shared" si="109"/>
        <v>11</v>
      </c>
      <c r="M299" s="56" t="s">
        <v>17037</v>
      </c>
      <c r="N299" s="56" t="s">
        <v>17037</v>
      </c>
      <c r="O299" s="59" t="s">
        <v>17037</v>
      </c>
      <c r="P299" s="63">
        <v>2969018.4899999998</v>
      </c>
      <c r="Q299" s="63"/>
      <c r="R299" s="61">
        <f t="shared" ref="R299" si="110">R300</f>
        <v>0</v>
      </c>
      <c r="S299" s="61">
        <f t="shared" ref="S299" si="111">S300</f>
        <v>0</v>
      </c>
      <c r="T299" s="61">
        <f t="shared" ref="T299" si="112">T300</f>
        <v>2969018.4899999998</v>
      </c>
      <c r="U299" s="57">
        <f t="shared" si="86"/>
        <v>9494.7825071953939</v>
      </c>
      <c r="V299" s="64">
        <f>V300</f>
        <v>10658.34883274704</v>
      </c>
    </row>
    <row r="300" spans="1:22" ht="35.25" x14ac:dyDescent="0.5">
      <c r="A300">
        <v>1</v>
      </c>
      <c r="B300" s="56">
        <f>SUBTOTAL(9,$A$16:A300)</f>
        <v>253</v>
      </c>
      <c r="C300" s="75" t="s">
        <v>344</v>
      </c>
      <c r="D300" s="56">
        <v>1962</v>
      </c>
      <c r="E300" s="56"/>
      <c r="F300" s="56" t="s">
        <v>17201</v>
      </c>
      <c r="G300" s="56">
        <v>2</v>
      </c>
      <c r="H300" s="56" t="s">
        <v>17005</v>
      </c>
      <c r="I300" s="61">
        <v>312.7</v>
      </c>
      <c r="J300" s="61">
        <v>300.7</v>
      </c>
      <c r="K300" s="61">
        <v>263.89999999999998</v>
      </c>
      <c r="L300" s="62">
        <v>11</v>
      </c>
      <c r="M300" s="56" t="s">
        <v>17059</v>
      </c>
      <c r="N300" s="56" t="s">
        <v>17097</v>
      </c>
      <c r="O300" s="59" t="s">
        <v>17063</v>
      </c>
      <c r="P300" s="61">
        <v>2969018.4899999998</v>
      </c>
      <c r="Q300" s="63"/>
      <c r="R300" s="61">
        <v>0</v>
      </c>
      <c r="S300" s="61">
        <v>0</v>
      </c>
      <c r="T300" s="61">
        <f t="shared" si="91"/>
        <v>2969018.4899999998</v>
      </c>
      <c r="U300" s="57">
        <f t="shared" si="86"/>
        <v>9494.7825071953939</v>
      </c>
      <c r="V300" s="64">
        <v>10658.34883274704</v>
      </c>
    </row>
    <row r="301" spans="1:22" ht="35.25" x14ac:dyDescent="0.5">
      <c r="B301" s="65" t="s">
        <v>345</v>
      </c>
      <c r="C301" s="65"/>
      <c r="D301" s="56" t="s">
        <v>17037</v>
      </c>
      <c r="E301" s="56" t="s">
        <v>17037</v>
      </c>
      <c r="F301" s="56" t="s">
        <v>17037</v>
      </c>
      <c r="G301" s="56" t="s">
        <v>17037</v>
      </c>
      <c r="H301" s="56" t="s">
        <v>17037</v>
      </c>
      <c r="I301" s="61">
        <f>I302</f>
        <v>800.4</v>
      </c>
      <c r="J301" s="61">
        <f t="shared" ref="J301:L301" si="113">J302</f>
        <v>740.4</v>
      </c>
      <c r="K301" s="61">
        <f t="shared" si="113"/>
        <v>740.4</v>
      </c>
      <c r="L301" s="62">
        <f t="shared" si="113"/>
        <v>32</v>
      </c>
      <c r="M301" s="56" t="s">
        <v>17037</v>
      </c>
      <c r="N301" s="56" t="s">
        <v>17037</v>
      </c>
      <c r="O301" s="59" t="s">
        <v>17037</v>
      </c>
      <c r="P301" s="63">
        <v>5947708.0499999998</v>
      </c>
      <c r="Q301" s="63"/>
      <c r="R301" s="61">
        <f t="shared" ref="R301" si="114">R302</f>
        <v>0</v>
      </c>
      <c r="S301" s="61">
        <f t="shared" ref="S301" si="115">S302</f>
        <v>0</v>
      </c>
      <c r="T301" s="61">
        <f t="shared" ref="T301" si="116">T302</f>
        <v>5947708.0499999998</v>
      </c>
      <c r="U301" s="57">
        <f t="shared" si="86"/>
        <v>7430.919602698651</v>
      </c>
      <c r="V301" s="64">
        <f>V302</f>
        <v>8341.5637181409293</v>
      </c>
    </row>
    <row r="302" spans="1:22" ht="35.25" x14ac:dyDescent="0.5">
      <c r="A302">
        <v>1</v>
      </c>
      <c r="B302" s="56">
        <f>SUBTOTAL(9,$A$16:A302)</f>
        <v>254</v>
      </c>
      <c r="C302" s="66" t="s">
        <v>346</v>
      </c>
      <c r="D302" s="56">
        <v>1974</v>
      </c>
      <c r="E302" s="56"/>
      <c r="F302" s="56" t="s">
        <v>17202</v>
      </c>
      <c r="G302" s="56">
        <v>2</v>
      </c>
      <c r="H302" s="56" t="s">
        <v>17007</v>
      </c>
      <c r="I302" s="67">
        <v>800.4</v>
      </c>
      <c r="J302" s="67">
        <v>740.4</v>
      </c>
      <c r="K302" s="67">
        <v>740.4</v>
      </c>
      <c r="L302" s="68">
        <v>32</v>
      </c>
      <c r="M302" s="56" t="s">
        <v>17059</v>
      </c>
      <c r="N302" s="56" t="s">
        <v>17097</v>
      </c>
      <c r="O302" s="59" t="s">
        <v>17063</v>
      </c>
      <c r="P302" s="64">
        <v>5947708.0499999998</v>
      </c>
      <c r="Q302" s="64"/>
      <c r="R302" s="64">
        <v>0</v>
      </c>
      <c r="S302" s="64">
        <v>0</v>
      </c>
      <c r="T302" s="64">
        <f t="shared" si="91"/>
        <v>5947708.0499999998</v>
      </c>
      <c r="U302" s="57">
        <f t="shared" si="86"/>
        <v>7430.919602698651</v>
      </c>
      <c r="V302" s="64">
        <v>8341.5637181409293</v>
      </c>
    </row>
    <row r="303" spans="1:22" ht="35.25" x14ac:dyDescent="0.5">
      <c r="B303" s="65" t="s">
        <v>371</v>
      </c>
      <c r="C303" s="65"/>
      <c r="D303" s="56" t="s">
        <v>17037</v>
      </c>
      <c r="E303" s="56" t="s">
        <v>17037</v>
      </c>
      <c r="F303" s="56" t="s">
        <v>17037</v>
      </c>
      <c r="G303" s="56" t="s">
        <v>17037</v>
      </c>
      <c r="H303" s="56" t="s">
        <v>17037</v>
      </c>
      <c r="I303" s="61">
        <f>I304</f>
        <v>592.5</v>
      </c>
      <c r="J303" s="61">
        <f t="shared" ref="J303:L303" si="117">J304</f>
        <v>543.20000000000005</v>
      </c>
      <c r="K303" s="61">
        <f t="shared" si="117"/>
        <v>543.20000000000005</v>
      </c>
      <c r="L303" s="62">
        <f t="shared" si="117"/>
        <v>32</v>
      </c>
      <c r="M303" s="56" t="s">
        <v>17037</v>
      </c>
      <c r="N303" s="56" t="s">
        <v>17037</v>
      </c>
      <c r="O303" s="59" t="s">
        <v>17037</v>
      </c>
      <c r="P303" s="63">
        <v>4280222.84</v>
      </c>
      <c r="Q303" s="63"/>
      <c r="R303" s="61">
        <f t="shared" ref="R303" si="118">R304</f>
        <v>0</v>
      </c>
      <c r="S303" s="61">
        <f t="shared" ref="S303" si="119">S304</f>
        <v>0</v>
      </c>
      <c r="T303" s="61">
        <f t="shared" ref="T303" si="120">T304</f>
        <v>4280222.84</v>
      </c>
      <c r="U303" s="57">
        <f t="shared" si="86"/>
        <v>7224.0047932489451</v>
      </c>
      <c r="V303" s="64">
        <f>V304</f>
        <v>9307.966109704641</v>
      </c>
    </row>
    <row r="304" spans="1:22" ht="35.25" x14ac:dyDescent="0.5">
      <c r="A304">
        <v>1</v>
      </c>
      <c r="B304" s="56">
        <f>SUBTOTAL(9,$A$16:A304)</f>
        <v>255</v>
      </c>
      <c r="C304" s="66" t="s">
        <v>373</v>
      </c>
      <c r="D304" s="56">
        <v>1985</v>
      </c>
      <c r="E304" s="56"/>
      <c r="F304" s="56" t="s">
        <v>17202</v>
      </c>
      <c r="G304" s="56">
        <v>2</v>
      </c>
      <c r="H304" s="56" t="s">
        <v>17007</v>
      </c>
      <c r="I304" s="67">
        <v>592.5</v>
      </c>
      <c r="J304" s="67">
        <v>543.20000000000005</v>
      </c>
      <c r="K304" s="67">
        <v>543.20000000000005</v>
      </c>
      <c r="L304" s="68">
        <v>32</v>
      </c>
      <c r="M304" s="56" t="s">
        <v>17059</v>
      </c>
      <c r="N304" s="56" t="s">
        <v>17097</v>
      </c>
      <c r="O304" s="59" t="s">
        <v>17063</v>
      </c>
      <c r="P304" s="64">
        <v>4280222.84</v>
      </c>
      <c r="Q304" s="64"/>
      <c r="R304" s="64">
        <v>0</v>
      </c>
      <c r="S304" s="64">
        <v>0</v>
      </c>
      <c r="T304" s="64">
        <f t="shared" si="91"/>
        <v>4280222.84</v>
      </c>
      <c r="U304" s="57">
        <f t="shared" si="86"/>
        <v>7224.0047932489451</v>
      </c>
      <c r="V304" s="64">
        <v>9307.966109704641</v>
      </c>
    </row>
    <row r="305" spans="1:22" ht="35.25" x14ac:dyDescent="0.5">
      <c r="B305" s="65" t="s">
        <v>372</v>
      </c>
      <c r="C305" s="65"/>
      <c r="D305" s="56" t="s">
        <v>17037</v>
      </c>
      <c r="E305" s="56" t="s">
        <v>17037</v>
      </c>
      <c r="F305" s="56" t="s">
        <v>17037</v>
      </c>
      <c r="G305" s="56" t="s">
        <v>17037</v>
      </c>
      <c r="H305" s="56" t="s">
        <v>17037</v>
      </c>
      <c r="I305" s="61">
        <f>SUM(I306:I307)</f>
        <v>4538.8999999999996</v>
      </c>
      <c r="J305" s="61">
        <f>SUM(J306:J307)</f>
        <v>4112.7</v>
      </c>
      <c r="K305" s="61">
        <f>SUM(K306:K307)</f>
        <v>3781.8890000000001</v>
      </c>
      <c r="L305" s="62">
        <f>SUM(L306:L307)</f>
        <v>150</v>
      </c>
      <c r="M305" s="56" t="s">
        <v>17037</v>
      </c>
      <c r="N305" s="56" t="s">
        <v>17037</v>
      </c>
      <c r="O305" s="59" t="s">
        <v>17037</v>
      </c>
      <c r="P305" s="63">
        <v>12813178.6</v>
      </c>
      <c r="Q305" s="63"/>
      <c r="R305" s="61">
        <f>SUM(R306:R307)</f>
        <v>0</v>
      </c>
      <c r="S305" s="61">
        <f>SUM(S306:S307)</f>
        <v>0</v>
      </c>
      <c r="T305" s="61">
        <f>SUM(T306:T307)</f>
        <v>12813178.6</v>
      </c>
      <c r="U305" s="57">
        <f t="shared" si="86"/>
        <v>2822.9700147612857</v>
      </c>
      <c r="V305" s="64">
        <f>MAX(V306:V307)</f>
        <v>8548.7447131582358</v>
      </c>
    </row>
    <row r="306" spans="1:22" ht="35.25" x14ac:dyDescent="0.5">
      <c r="A306">
        <v>1</v>
      </c>
      <c r="B306" s="56">
        <f>SUBTOTAL(9,$A$16:A306)</f>
        <v>256</v>
      </c>
      <c r="C306" s="66" t="s">
        <v>374</v>
      </c>
      <c r="D306" s="56">
        <v>1978</v>
      </c>
      <c r="E306" s="56"/>
      <c r="F306" s="56" t="s">
        <v>17202</v>
      </c>
      <c r="G306" s="56">
        <v>5</v>
      </c>
      <c r="H306" s="56" t="s">
        <v>17062</v>
      </c>
      <c r="I306" s="67">
        <v>3766</v>
      </c>
      <c r="J306" s="67">
        <v>3383.8</v>
      </c>
      <c r="K306" s="67">
        <v>3131.6890000000003</v>
      </c>
      <c r="L306" s="68">
        <v>120</v>
      </c>
      <c r="M306" s="56" t="s">
        <v>17059</v>
      </c>
      <c r="N306" s="56" t="s">
        <v>17075</v>
      </c>
      <c r="O306" s="59" t="s">
        <v>17126</v>
      </c>
      <c r="P306" s="64">
        <v>8846880</v>
      </c>
      <c r="Q306" s="64"/>
      <c r="R306" s="64">
        <v>0</v>
      </c>
      <c r="S306" s="64">
        <v>0</v>
      </c>
      <c r="T306" s="64">
        <f t="shared" si="91"/>
        <v>8846880</v>
      </c>
      <c r="U306" s="57">
        <f t="shared" si="86"/>
        <v>2349.1449814126395</v>
      </c>
      <c r="V306" s="64">
        <v>3026.8327137546466</v>
      </c>
    </row>
    <row r="307" spans="1:22" ht="35.25" x14ac:dyDescent="0.5">
      <c r="A307">
        <v>1</v>
      </c>
      <c r="B307" s="56">
        <f>SUBTOTAL(9,$A$16:A307)</f>
        <v>257</v>
      </c>
      <c r="C307" s="66" t="s">
        <v>13157</v>
      </c>
      <c r="D307" s="56">
        <v>1971</v>
      </c>
      <c r="E307" s="56"/>
      <c r="F307" s="56" t="s">
        <v>17202</v>
      </c>
      <c r="G307" s="56">
        <v>2</v>
      </c>
      <c r="H307" s="56" t="s">
        <v>17005</v>
      </c>
      <c r="I307" s="67">
        <v>772.9</v>
      </c>
      <c r="J307" s="67">
        <v>728.9</v>
      </c>
      <c r="K307" s="67">
        <v>650.20000000000005</v>
      </c>
      <c r="L307" s="68">
        <v>30</v>
      </c>
      <c r="M307" s="56" t="s">
        <v>17059</v>
      </c>
      <c r="N307" s="56" t="s">
        <v>17097</v>
      </c>
      <c r="O307" s="59" t="s">
        <v>17063</v>
      </c>
      <c r="P307" s="64">
        <v>3966298.6</v>
      </c>
      <c r="Q307" s="64"/>
      <c r="R307" s="64">
        <v>0</v>
      </c>
      <c r="S307" s="64">
        <v>0</v>
      </c>
      <c r="T307" s="64">
        <f t="shared" si="91"/>
        <v>3966298.6</v>
      </c>
      <c r="U307" s="57">
        <f t="shared" si="86"/>
        <v>5131.7099236641225</v>
      </c>
      <c r="V307" s="64">
        <v>8548.7447131582358</v>
      </c>
    </row>
    <row r="308" spans="1:22" ht="35.25" x14ac:dyDescent="0.5">
      <c r="B308" s="65" t="s">
        <v>17327</v>
      </c>
      <c r="C308" s="65"/>
      <c r="D308" s="56" t="s">
        <v>17037</v>
      </c>
      <c r="E308" s="56" t="s">
        <v>17037</v>
      </c>
      <c r="F308" s="56" t="s">
        <v>17037</v>
      </c>
      <c r="G308" s="56" t="s">
        <v>17037</v>
      </c>
      <c r="H308" s="56" t="s">
        <v>17037</v>
      </c>
      <c r="I308" s="61">
        <f>I309</f>
        <v>976.3</v>
      </c>
      <c r="J308" s="61">
        <f t="shared" ref="J308:L308" si="121">J309</f>
        <v>976.3</v>
      </c>
      <c r="K308" s="61">
        <f t="shared" si="121"/>
        <v>880.1</v>
      </c>
      <c r="L308" s="62">
        <f t="shared" si="121"/>
        <v>36</v>
      </c>
      <c r="M308" s="56" t="s">
        <v>17037</v>
      </c>
      <c r="N308" s="56" t="s">
        <v>17037</v>
      </c>
      <c r="O308" s="59" t="s">
        <v>17037</v>
      </c>
      <c r="P308" s="63">
        <v>6053981.6200000001</v>
      </c>
      <c r="Q308" s="63"/>
      <c r="R308" s="61">
        <f t="shared" ref="R308" si="122">R309</f>
        <v>0</v>
      </c>
      <c r="S308" s="61">
        <f t="shared" ref="S308" si="123">S309</f>
        <v>0</v>
      </c>
      <c r="T308" s="61">
        <f t="shared" ref="T308" si="124">T309</f>
        <v>6053981.6200000001</v>
      </c>
      <c r="U308" s="57">
        <f t="shared" si="86"/>
        <v>6200.943992625218</v>
      </c>
      <c r="V308" s="64">
        <f>V309</f>
        <v>9425.124474034621</v>
      </c>
    </row>
    <row r="309" spans="1:22" ht="35.25" x14ac:dyDescent="0.5">
      <c r="A309">
        <v>1</v>
      </c>
      <c r="B309" s="56">
        <f>SUBTOTAL(9,$A$16:A309)</f>
        <v>258</v>
      </c>
      <c r="C309" s="66" t="s">
        <v>2308</v>
      </c>
      <c r="D309" s="56">
        <v>1987</v>
      </c>
      <c r="E309" s="56"/>
      <c r="F309" s="56" t="s">
        <v>17202</v>
      </c>
      <c r="G309" s="56">
        <v>2</v>
      </c>
      <c r="H309" s="56" t="s">
        <v>17066</v>
      </c>
      <c r="I309" s="67">
        <v>976.3</v>
      </c>
      <c r="J309" s="67">
        <v>976.3</v>
      </c>
      <c r="K309" s="67">
        <v>880.1</v>
      </c>
      <c r="L309" s="68">
        <v>36</v>
      </c>
      <c r="M309" s="56" t="s">
        <v>17059</v>
      </c>
      <c r="N309" s="56" t="s">
        <v>17097</v>
      </c>
      <c r="O309" s="59" t="s">
        <v>17063</v>
      </c>
      <c r="P309" s="64">
        <v>6053981.6200000001</v>
      </c>
      <c r="Q309" s="64"/>
      <c r="R309" s="64">
        <v>0</v>
      </c>
      <c r="S309" s="64">
        <v>0</v>
      </c>
      <c r="T309" s="64">
        <f t="shared" si="91"/>
        <v>6053981.6200000001</v>
      </c>
      <c r="U309" s="57">
        <f t="shared" si="86"/>
        <v>6200.943992625218</v>
      </c>
      <c r="V309" s="64">
        <v>9425.124474034621</v>
      </c>
    </row>
    <row r="310" spans="1:22" ht="35.25" x14ac:dyDescent="0.5">
      <c r="B310" s="65" t="s">
        <v>219</v>
      </c>
      <c r="C310" s="65"/>
      <c r="D310" s="56" t="s">
        <v>17037</v>
      </c>
      <c r="E310" s="56" t="s">
        <v>17037</v>
      </c>
      <c r="F310" s="56" t="s">
        <v>17037</v>
      </c>
      <c r="G310" s="56" t="s">
        <v>17037</v>
      </c>
      <c r="H310" s="56" t="s">
        <v>17037</v>
      </c>
      <c r="I310" s="61">
        <f>SUM(I311:I312)</f>
        <v>1393.3000000000002</v>
      </c>
      <c r="J310" s="61">
        <f t="shared" ref="J310:L310" si="125">SUM(J311:J312)</f>
        <v>844</v>
      </c>
      <c r="K310" s="61">
        <f t="shared" si="125"/>
        <v>801.90000000000009</v>
      </c>
      <c r="L310" s="62">
        <f t="shared" si="125"/>
        <v>66</v>
      </c>
      <c r="M310" s="56" t="s">
        <v>17037</v>
      </c>
      <c r="N310" s="56" t="s">
        <v>17037</v>
      </c>
      <c r="O310" s="59" t="s">
        <v>17037</v>
      </c>
      <c r="P310" s="63">
        <v>9689234.3399999999</v>
      </c>
      <c r="Q310" s="63"/>
      <c r="R310" s="61">
        <f t="shared" ref="R310" si="126">SUM(R311:R312)</f>
        <v>0</v>
      </c>
      <c r="S310" s="61">
        <f t="shared" ref="S310" si="127">SUM(S311:S312)</f>
        <v>2731503.68</v>
      </c>
      <c r="T310" s="61">
        <f t="shared" ref="T310" si="128">SUM(T311:T312)</f>
        <v>6957730.6600000001</v>
      </c>
      <c r="U310" s="57">
        <f t="shared" si="86"/>
        <v>6954.1623053183084</v>
      </c>
      <c r="V310" s="64">
        <f>MAX(V311:V312)</f>
        <v>9677.3641060006066</v>
      </c>
    </row>
    <row r="311" spans="1:22" ht="35.25" x14ac:dyDescent="0.5">
      <c r="A311">
        <v>1</v>
      </c>
      <c r="B311" s="56">
        <f>SUBTOTAL(9,$A$16:A311)</f>
        <v>259</v>
      </c>
      <c r="C311" s="66" t="s">
        <v>227</v>
      </c>
      <c r="D311" s="56">
        <v>1967</v>
      </c>
      <c r="E311" s="56"/>
      <c r="F311" s="56" t="s">
        <v>17202</v>
      </c>
      <c r="G311" s="56">
        <v>2</v>
      </c>
      <c r="H311" s="56" t="s">
        <v>17007</v>
      </c>
      <c r="I311" s="67">
        <v>656.6</v>
      </c>
      <c r="J311" s="67">
        <v>393.2</v>
      </c>
      <c r="K311" s="67">
        <v>354.3</v>
      </c>
      <c r="L311" s="68">
        <v>25</v>
      </c>
      <c r="M311" s="56" t="s">
        <v>17059</v>
      </c>
      <c r="N311" s="56" t="s">
        <v>17097</v>
      </c>
      <c r="O311" s="59" t="s">
        <v>17063</v>
      </c>
      <c r="P311" s="64">
        <v>4931503.68</v>
      </c>
      <c r="Q311" s="64"/>
      <c r="R311" s="64">
        <v>0</v>
      </c>
      <c r="S311" s="64">
        <v>2731503.68</v>
      </c>
      <c r="T311" s="64">
        <f t="shared" si="91"/>
        <v>2199999.9999999995</v>
      </c>
      <c r="U311" s="57">
        <f t="shared" si="86"/>
        <v>7510.6665854401454</v>
      </c>
      <c r="V311" s="64">
        <v>9677.3641060006066</v>
      </c>
    </row>
    <row r="312" spans="1:22" ht="35.25" x14ac:dyDescent="0.5">
      <c r="A312">
        <v>1</v>
      </c>
      <c r="B312" s="56">
        <f>SUBTOTAL(9,$A$16:A312)</f>
        <v>260</v>
      </c>
      <c r="C312" s="66" t="s">
        <v>14686</v>
      </c>
      <c r="D312" s="56">
        <v>1978</v>
      </c>
      <c r="E312" s="56"/>
      <c r="F312" s="56" t="s">
        <v>17202</v>
      </c>
      <c r="G312" s="56">
        <v>2</v>
      </c>
      <c r="H312" s="56" t="s">
        <v>17007</v>
      </c>
      <c r="I312" s="67">
        <v>736.7</v>
      </c>
      <c r="J312" s="67">
        <v>450.8</v>
      </c>
      <c r="K312" s="67">
        <v>447.6</v>
      </c>
      <c r="L312" s="68">
        <v>41</v>
      </c>
      <c r="M312" s="56" t="s">
        <v>17059</v>
      </c>
      <c r="N312" s="56" t="s">
        <v>17097</v>
      </c>
      <c r="O312" s="59" t="s">
        <v>17063</v>
      </c>
      <c r="P312" s="64">
        <v>4757730.66</v>
      </c>
      <c r="Q312" s="64"/>
      <c r="R312" s="64">
        <v>0</v>
      </c>
      <c r="S312" s="64">
        <v>0</v>
      </c>
      <c r="T312" s="64">
        <f t="shared" si="91"/>
        <v>4757730.66</v>
      </c>
      <c r="U312" s="57">
        <f t="shared" si="86"/>
        <v>6458.1656848106422</v>
      </c>
      <c r="V312" s="64">
        <v>8901.7138563865883</v>
      </c>
    </row>
    <row r="313" spans="1:22" ht="35.25" x14ac:dyDescent="0.5">
      <c r="B313" s="65" t="s">
        <v>220</v>
      </c>
      <c r="C313" s="65"/>
      <c r="D313" s="56" t="s">
        <v>17037</v>
      </c>
      <c r="E313" s="56" t="s">
        <v>17037</v>
      </c>
      <c r="F313" s="56" t="s">
        <v>17037</v>
      </c>
      <c r="G313" s="56" t="s">
        <v>17037</v>
      </c>
      <c r="H313" s="56" t="s">
        <v>17037</v>
      </c>
      <c r="I313" s="61">
        <f>SUM(I314:I317)</f>
        <v>11199.1</v>
      </c>
      <c r="J313" s="61">
        <f>SUM(J314:J317)</f>
        <v>9852.7999999999993</v>
      </c>
      <c r="K313" s="61">
        <f>SUM(K314:K317)</f>
        <v>9460.52</v>
      </c>
      <c r="L313" s="62">
        <f>SUM(L314:L317)</f>
        <v>429</v>
      </c>
      <c r="M313" s="56" t="s">
        <v>17037</v>
      </c>
      <c r="N313" s="56" t="s">
        <v>17037</v>
      </c>
      <c r="O313" s="59" t="s">
        <v>17037</v>
      </c>
      <c r="P313" s="63">
        <v>42504199.799999997</v>
      </c>
      <c r="Q313" s="63">
        <f t="shared" ref="Q313:T313" si="129">SUM(Q314:Q317)</f>
        <v>0</v>
      </c>
      <c r="R313" s="61">
        <f t="shared" si="129"/>
        <v>0</v>
      </c>
      <c r="S313" s="61">
        <f t="shared" si="129"/>
        <v>0</v>
      </c>
      <c r="T313" s="61">
        <f t="shared" si="129"/>
        <v>42504199.799999997</v>
      </c>
      <c r="U313" s="57">
        <f t="shared" si="86"/>
        <v>3795.3228205837963</v>
      </c>
      <c r="V313" s="64">
        <f>MAX(V314:V317)</f>
        <v>8312.1200000000008</v>
      </c>
    </row>
    <row r="314" spans="1:22" ht="35.25" x14ac:dyDescent="0.5">
      <c r="A314">
        <v>1</v>
      </c>
      <c r="B314" s="56">
        <f>SUBTOTAL(9,$A$16:A314)</f>
        <v>261</v>
      </c>
      <c r="C314" s="66" t="s">
        <v>225</v>
      </c>
      <c r="D314" s="56">
        <v>1966</v>
      </c>
      <c r="E314" s="56">
        <v>2015</v>
      </c>
      <c r="F314" s="56" t="s">
        <v>17202</v>
      </c>
      <c r="G314" s="56">
        <v>4</v>
      </c>
      <c r="H314" s="56" t="s">
        <v>17062</v>
      </c>
      <c r="I314" s="67">
        <v>3399.7</v>
      </c>
      <c r="J314" s="67">
        <v>2469.1</v>
      </c>
      <c r="K314" s="67">
        <v>2469.1</v>
      </c>
      <c r="L314" s="68">
        <v>95</v>
      </c>
      <c r="M314" s="56" t="s">
        <v>17059</v>
      </c>
      <c r="N314" s="56" t="s">
        <v>17075</v>
      </c>
      <c r="O314" s="59" t="s">
        <v>17180</v>
      </c>
      <c r="P314" s="64">
        <v>10322934.949999999</v>
      </c>
      <c r="Q314" s="64"/>
      <c r="R314" s="64">
        <v>0</v>
      </c>
      <c r="S314" s="64">
        <v>0</v>
      </c>
      <c r="T314" s="64">
        <f t="shared" si="91"/>
        <v>10322934.949999999</v>
      </c>
      <c r="U314" s="57">
        <f t="shared" si="86"/>
        <v>3036.42525811101</v>
      </c>
      <c r="V314" s="64">
        <v>3911.7845692266965</v>
      </c>
    </row>
    <row r="315" spans="1:22" ht="35.25" x14ac:dyDescent="0.5">
      <c r="A315">
        <v>1</v>
      </c>
      <c r="B315" s="56">
        <f>SUBTOTAL(9,$A$16:A315)</f>
        <v>262</v>
      </c>
      <c r="C315" s="66" t="s">
        <v>226</v>
      </c>
      <c r="D315" s="56">
        <v>1962</v>
      </c>
      <c r="E315" s="56"/>
      <c r="F315" s="56" t="s">
        <v>17202</v>
      </c>
      <c r="G315" s="56">
        <v>3</v>
      </c>
      <c r="H315" s="56" t="s">
        <v>17007</v>
      </c>
      <c r="I315" s="67">
        <v>959.9</v>
      </c>
      <c r="J315" s="67">
        <v>812.8</v>
      </c>
      <c r="K315" s="67">
        <v>767</v>
      </c>
      <c r="L315" s="68">
        <v>40</v>
      </c>
      <c r="M315" s="56" t="s">
        <v>17059</v>
      </c>
      <c r="N315" s="56" t="s">
        <v>17075</v>
      </c>
      <c r="O315" s="59" t="s">
        <v>17180</v>
      </c>
      <c r="P315" s="64">
        <v>5185956.8000000007</v>
      </c>
      <c r="Q315" s="64"/>
      <c r="R315" s="64">
        <v>0</v>
      </c>
      <c r="S315" s="64">
        <v>0</v>
      </c>
      <c r="T315" s="64">
        <f t="shared" si="91"/>
        <v>5185956.8000000007</v>
      </c>
      <c r="U315" s="57">
        <f t="shared" si="86"/>
        <v>5402.6011042816972</v>
      </c>
      <c r="V315" s="64">
        <v>6961.158162308574</v>
      </c>
    </row>
    <row r="316" spans="1:22" ht="35.25" x14ac:dyDescent="0.5">
      <c r="A316">
        <v>1</v>
      </c>
      <c r="B316" s="56">
        <f>SUBTOTAL(9,$A$16:A316)</f>
        <v>263</v>
      </c>
      <c r="C316" s="66" t="s">
        <v>14741</v>
      </c>
      <c r="D316" s="56">
        <v>1967</v>
      </c>
      <c r="E316" s="56"/>
      <c r="F316" s="56" t="s">
        <v>17202</v>
      </c>
      <c r="G316" s="56">
        <v>4</v>
      </c>
      <c r="H316" s="56" t="s">
        <v>17062</v>
      </c>
      <c r="I316" s="67">
        <v>2500.9</v>
      </c>
      <c r="J316" s="67">
        <v>2416.3000000000002</v>
      </c>
      <c r="K316" s="67">
        <v>2307.9</v>
      </c>
      <c r="L316" s="68">
        <v>117</v>
      </c>
      <c r="M316" s="56" t="s">
        <v>17059</v>
      </c>
      <c r="N316" s="56" t="s">
        <v>17075</v>
      </c>
      <c r="O316" s="59" t="s">
        <v>17180</v>
      </c>
      <c r="P316" s="64">
        <v>17894660.609999999</v>
      </c>
      <c r="Q316" s="64"/>
      <c r="R316" s="64">
        <v>0</v>
      </c>
      <c r="S316" s="64">
        <v>0</v>
      </c>
      <c r="T316" s="64">
        <f t="shared" si="91"/>
        <v>17894660.609999999</v>
      </c>
      <c r="U316" s="57">
        <f t="shared" si="86"/>
        <v>7155.2883401975287</v>
      </c>
      <c r="V316" s="64">
        <v>8312.1200000000008</v>
      </c>
    </row>
    <row r="317" spans="1:22" ht="35.25" x14ac:dyDescent="0.5">
      <c r="A317">
        <v>1</v>
      </c>
      <c r="B317" s="56">
        <f>SUBTOTAL(9,$A$16:A317)</f>
        <v>264</v>
      </c>
      <c r="C317" s="66" t="s">
        <v>14833</v>
      </c>
      <c r="D317" s="56">
        <v>1977</v>
      </c>
      <c r="E317" s="56"/>
      <c r="F317" s="56" t="s">
        <v>17202</v>
      </c>
      <c r="G317" s="56">
        <v>5</v>
      </c>
      <c r="H317" s="56" t="s">
        <v>17065</v>
      </c>
      <c r="I317" s="67">
        <v>4338.6000000000004</v>
      </c>
      <c r="J317" s="67">
        <v>4154.6000000000004</v>
      </c>
      <c r="K317" s="67">
        <v>3916.52</v>
      </c>
      <c r="L317" s="68">
        <v>177</v>
      </c>
      <c r="M317" s="56" t="s">
        <v>17059</v>
      </c>
      <c r="N317" s="56" t="s">
        <v>17075</v>
      </c>
      <c r="O317" s="59" t="s">
        <v>17180</v>
      </c>
      <c r="P317" s="64">
        <v>9100647.4399999995</v>
      </c>
      <c r="Q317" s="64"/>
      <c r="R317" s="64">
        <v>0</v>
      </c>
      <c r="S317" s="64">
        <v>0</v>
      </c>
      <c r="T317" s="64">
        <f t="shared" si="91"/>
        <v>9100647.4399999995</v>
      </c>
      <c r="U317" s="57">
        <f t="shared" si="86"/>
        <v>2097.6000184391273</v>
      </c>
      <c r="V317" s="64">
        <v>2834.8433644032634</v>
      </c>
    </row>
    <row r="318" spans="1:22" ht="35.25" x14ac:dyDescent="0.5">
      <c r="B318" s="65" t="s">
        <v>221</v>
      </c>
      <c r="C318" s="65"/>
      <c r="D318" s="56" t="s">
        <v>17037</v>
      </c>
      <c r="E318" s="56" t="s">
        <v>17037</v>
      </c>
      <c r="F318" s="56" t="s">
        <v>17037</v>
      </c>
      <c r="G318" s="56" t="s">
        <v>17037</v>
      </c>
      <c r="H318" s="56" t="s">
        <v>17037</v>
      </c>
      <c r="I318" s="61">
        <f>SUM(I319:I320)</f>
        <v>8841.48</v>
      </c>
      <c r="J318" s="61">
        <f t="shared" ref="J318:L318" si="130">SUM(J319:J320)</f>
        <v>6679.16</v>
      </c>
      <c r="K318" s="61">
        <f t="shared" si="130"/>
        <v>6054.94</v>
      </c>
      <c r="L318" s="62">
        <f t="shared" si="130"/>
        <v>259</v>
      </c>
      <c r="M318" s="56" t="s">
        <v>17037</v>
      </c>
      <c r="N318" s="56" t="s">
        <v>17037</v>
      </c>
      <c r="O318" s="59" t="s">
        <v>17037</v>
      </c>
      <c r="P318" s="63">
        <v>20672039.370000001</v>
      </c>
      <c r="Q318" s="63"/>
      <c r="R318" s="61">
        <f t="shared" ref="R318" si="131">SUM(R319:R320)</f>
        <v>0</v>
      </c>
      <c r="S318" s="61">
        <f t="shared" ref="S318" si="132">SUM(S319:S320)</f>
        <v>0</v>
      </c>
      <c r="T318" s="61">
        <f t="shared" ref="T318" si="133">SUM(T319:T320)</f>
        <v>20672039.370000001</v>
      </c>
      <c r="U318" s="57">
        <f t="shared" si="86"/>
        <v>2338.0745497360172</v>
      </c>
      <c r="V318" s="64">
        <f>MAX(V319:V320)</f>
        <v>8789.9366987803514</v>
      </c>
    </row>
    <row r="319" spans="1:22" ht="35.25" x14ac:dyDescent="0.5">
      <c r="A319">
        <v>1</v>
      </c>
      <c r="B319" s="56">
        <f>SUBTOTAL(9,$A$16:A319)</f>
        <v>265</v>
      </c>
      <c r="C319" s="66" t="s">
        <v>228</v>
      </c>
      <c r="D319" s="56">
        <v>1989</v>
      </c>
      <c r="E319" s="56"/>
      <c r="F319" s="56" t="s">
        <v>17202</v>
      </c>
      <c r="G319" s="56">
        <v>5</v>
      </c>
      <c r="H319" s="56" t="s">
        <v>17068</v>
      </c>
      <c r="I319" s="67">
        <v>8045.35</v>
      </c>
      <c r="J319" s="67">
        <v>5975.15</v>
      </c>
      <c r="K319" s="67">
        <v>5580.75</v>
      </c>
      <c r="L319" s="68">
        <v>248</v>
      </c>
      <c r="M319" s="56" t="s">
        <v>17059</v>
      </c>
      <c r="N319" s="56" t="s">
        <v>17075</v>
      </c>
      <c r="O319" s="59" t="s">
        <v>17181</v>
      </c>
      <c r="P319" s="64">
        <v>16513450</v>
      </c>
      <c r="Q319" s="64"/>
      <c r="R319" s="64">
        <v>0</v>
      </c>
      <c r="S319" s="64">
        <v>0</v>
      </c>
      <c r="T319" s="64">
        <f t="shared" si="91"/>
        <v>16513450</v>
      </c>
      <c r="U319" s="57">
        <f t="shared" si="86"/>
        <v>2052.5458805396906</v>
      </c>
      <c r="V319" s="64">
        <v>2623.9787180420985</v>
      </c>
    </row>
    <row r="320" spans="1:22" ht="35.25" x14ac:dyDescent="0.5">
      <c r="A320">
        <v>1</v>
      </c>
      <c r="B320" s="56">
        <f>SUBTOTAL(9,$A$16:A320)</f>
        <v>266</v>
      </c>
      <c r="C320" s="66" t="s">
        <v>14573</v>
      </c>
      <c r="D320" s="56">
        <v>1958</v>
      </c>
      <c r="E320" s="56"/>
      <c r="F320" s="56" t="s">
        <v>17202</v>
      </c>
      <c r="G320" s="56">
        <v>2</v>
      </c>
      <c r="H320" s="56" t="s">
        <v>17007</v>
      </c>
      <c r="I320" s="67">
        <v>796.13</v>
      </c>
      <c r="J320" s="67">
        <v>704.01</v>
      </c>
      <c r="K320" s="67">
        <v>474.19</v>
      </c>
      <c r="L320" s="68">
        <v>11</v>
      </c>
      <c r="M320" s="56" t="s">
        <v>17059</v>
      </c>
      <c r="N320" s="56" t="s">
        <v>17075</v>
      </c>
      <c r="O320" s="59" t="s">
        <v>17366</v>
      </c>
      <c r="P320" s="64">
        <v>4158589.37</v>
      </c>
      <c r="Q320" s="64"/>
      <c r="R320" s="64">
        <v>0</v>
      </c>
      <c r="S320" s="64">
        <v>0</v>
      </c>
      <c r="T320" s="64">
        <f t="shared" si="91"/>
        <v>4158589.37</v>
      </c>
      <c r="U320" s="57">
        <f t="shared" si="86"/>
        <v>5223.5054199691003</v>
      </c>
      <c r="V320" s="64">
        <v>8789.9366987803514</v>
      </c>
    </row>
    <row r="321" spans="1:22" ht="35.25" x14ac:dyDescent="0.5">
      <c r="B321" s="65" t="s">
        <v>222</v>
      </c>
      <c r="C321" s="65"/>
      <c r="D321" s="56" t="s">
        <v>17037</v>
      </c>
      <c r="E321" s="56" t="s">
        <v>17037</v>
      </c>
      <c r="F321" s="56" t="s">
        <v>17037</v>
      </c>
      <c r="G321" s="56" t="s">
        <v>17037</v>
      </c>
      <c r="H321" s="56" t="s">
        <v>17037</v>
      </c>
      <c r="I321" s="61">
        <f>SUM(I322:I326)</f>
        <v>8737.0499999999993</v>
      </c>
      <c r="J321" s="61">
        <f>SUM(J322:J326)</f>
        <v>7867.35</v>
      </c>
      <c r="K321" s="61">
        <f>SUM(K322:K326)</f>
        <v>7214.32</v>
      </c>
      <c r="L321" s="62">
        <f>SUM(L322:L326)</f>
        <v>356</v>
      </c>
      <c r="M321" s="56" t="s">
        <v>17037</v>
      </c>
      <c r="N321" s="56" t="s">
        <v>17037</v>
      </c>
      <c r="O321" s="59" t="s">
        <v>17037</v>
      </c>
      <c r="P321" s="63">
        <v>34476067.519999996</v>
      </c>
      <c r="Q321" s="63"/>
      <c r="R321" s="61">
        <f>SUM(R322:R326)</f>
        <v>0</v>
      </c>
      <c r="S321" s="61">
        <f>SUM(S322:S326)</f>
        <v>0</v>
      </c>
      <c r="T321" s="61">
        <f>SUM(T322:T326)</f>
        <v>34476067.519999996</v>
      </c>
      <c r="U321" s="57">
        <f t="shared" si="86"/>
        <v>3945.9620260843189</v>
      </c>
      <c r="V321" s="64">
        <f>MAX(V322:V326)</f>
        <v>10079.407084078712</v>
      </c>
    </row>
    <row r="322" spans="1:22" ht="35.25" x14ac:dyDescent="0.5">
      <c r="A322">
        <v>1</v>
      </c>
      <c r="B322" s="56">
        <f>SUBTOTAL(9,$A$16:A322)</f>
        <v>267</v>
      </c>
      <c r="C322" s="66" t="s">
        <v>229</v>
      </c>
      <c r="D322" s="56">
        <v>1966</v>
      </c>
      <c r="E322" s="56"/>
      <c r="F322" s="56" t="s">
        <v>17202</v>
      </c>
      <c r="G322" s="56">
        <v>2</v>
      </c>
      <c r="H322" s="56" t="s">
        <v>17007</v>
      </c>
      <c r="I322" s="67">
        <v>792.4</v>
      </c>
      <c r="J322" s="67">
        <v>730.5</v>
      </c>
      <c r="K322" s="67">
        <v>730.5</v>
      </c>
      <c r="L322" s="68">
        <v>27</v>
      </c>
      <c r="M322" s="56" t="s">
        <v>17059</v>
      </c>
      <c r="N322" s="56" t="s">
        <v>17097</v>
      </c>
      <c r="O322" s="59" t="s">
        <v>17063</v>
      </c>
      <c r="P322" s="64">
        <v>5552470.4000000004</v>
      </c>
      <c r="Q322" s="64"/>
      <c r="R322" s="64">
        <v>0</v>
      </c>
      <c r="S322" s="64">
        <v>0</v>
      </c>
      <c r="T322" s="64">
        <f t="shared" si="91"/>
        <v>5552470.4000000004</v>
      </c>
      <c r="U322" s="57">
        <f t="shared" si="86"/>
        <v>7007.1559818273608</v>
      </c>
      <c r="V322" s="64">
        <v>9028.5993942453315</v>
      </c>
    </row>
    <row r="323" spans="1:22" ht="35.25" x14ac:dyDescent="0.5">
      <c r="A323">
        <v>1</v>
      </c>
      <c r="B323" s="56">
        <f>SUBTOTAL(9,$A$16:A323)</f>
        <v>268</v>
      </c>
      <c r="C323" s="66" t="s">
        <v>230</v>
      </c>
      <c r="D323" s="56">
        <v>1959</v>
      </c>
      <c r="E323" s="56"/>
      <c r="F323" s="56" t="s">
        <v>17202</v>
      </c>
      <c r="G323" s="56">
        <v>2</v>
      </c>
      <c r="H323" s="56" t="s">
        <v>17007</v>
      </c>
      <c r="I323" s="67">
        <v>559</v>
      </c>
      <c r="J323" s="67">
        <v>391</v>
      </c>
      <c r="K323" s="67">
        <v>391</v>
      </c>
      <c r="L323" s="68">
        <v>23</v>
      </c>
      <c r="M323" s="56" t="s">
        <v>17059</v>
      </c>
      <c r="N323" s="56" t="s">
        <v>17097</v>
      </c>
      <c r="O323" s="59" t="s">
        <v>17063</v>
      </c>
      <c r="P323" s="64">
        <v>4372886.4000000004</v>
      </c>
      <c r="Q323" s="64"/>
      <c r="R323" s="64">
        <v>0</v>
      </c>
      <c r="S323" s="64">
        <v>0</v>
      </c>
      <c r="T323" s="64">
        <f t="shared" si="91"/>
        <v>4372886.4000000004</v>
      </c>
      <c r="U323" s="57">
        <f t="shared" si="86"/>
        <v>7822.6948121645801</v>
      </c>
      <c r="V323" s="64">
        <v>10079.407084078712</v>
      </c>
    </row>
    <row r="324" spans="1:22" ht="35.25" x14ac:dyDescent="0.5">
      <c r="A324">
        <v>1</v>
      </c>
      <c r="B324" s="56">
        <f>SUBTOTAL(9,$A$16:A324)</f>
        <v>269</v>
      </c>
      <c r="C324" s="66" t="s">
        <v>231</v>
      </c>
      <c r="D324" s="56">
        <v>1963</v>
      </c>
      <c r="E324" s="56"/>
      <c r="F324" s="56" t="s">
        <v>17202</v>
      </c>
      <c r="G324" s="56">
        <v>2</v>
      </c>
      <c r="H324" s="56" t="s">
        <v>17007</v>
      </c>
      <c r="I324" s="67">
        <v>634.70000000000005</v>
      </c>
      <c r="J324" s="67">
        <v>637.70000000000005</v>
      </c>
      <c r="K324" s="67">
        <v>607.70000000000005</v>
      </c>
      <c r="L324" s="68">
        <v>26</v>
      </c>
      <c r="M324" s="56" t="s">
        <v>17059</v>
      </c>
      <c r="N324" s="56" t="s">
        <v>17097</v>
      </c>
      <c r="O324" s="59" t="s">
        <v>17063</v>
      </c>
      <c r="P324" s="64">
        <v>4878422.3999999994</v>
      </c>
      <c r="Q324" s="64"/>
      <c r="R324" s="64">
        <v>0</v>
      </c>
      <c r="S324" s="64">
        <v>0</v>
      </c>
      <c r="T324" s="64">
        <f t="shared" si="91"/>
        <v>4878422.3999999994</v>
      </c>
      <c r="U324" s="57">
        <f t="shared" si="86"/>
        <v>7686.1862297148245</v>
      </c>
      <c r="V324" s="64">
        <v>9903.5181345517558</v>
      </c>
    </row>
    <row r="325" spans="1:22" ht="35.25" x14ac:dyDescent="0.5">
      <c r="A325">
        <v>1</v>
      </c>
      <c r="B325" s="56">
        <f>SUBTOTAL(9,$A$16:A325)</f>
        <v>270</v>
      </c>
      <c r="C325" s="66" t="s">
        <v>2595</v>
      </c>
      <c r="D325" s="56">
        <v>1981</v>
      </c>
      <c r="E325" s="56"/>
      <c r="F325" s="56" t="s">
        <v>17202</v>
      </c>
      <c r="G325" s="56">
        <v>5</v>
      </c>
      <c r="H325" s="56" t="s">
        <v>17062</v>
      </c>
      <c r="I325" s="67">
        <v>3351.1</v>
      </c>
      <c r="J325" s="67">
        <v>2708.3</v>
      </c>
      <c r="K325" s="67">
        <v>2708.3</v>
      </c>
      <c r="L325" s="68">
        <v>114</v>
      </c>
      <c r="M325" s="56" t="s">
        <v>17059</v>
      </c>
      <c r="N325" s="56" t="s">
        <v>17097</v>
      </c>
      <c r="O325" s="59" t="s">
        <v>17063</v>
      </c>
      <c r="P325" s="64">
        <v>9312522.2300000004</v>
      </c>
      <c r="Q325" s="64"/>
      <c r="R325" s="64">
        <v>0</v>
      </c>
      <c r="S325" s="64">
        <v>0</v>
      </c>
      <c r="T325" s="64">
        <f t="shared" si="91"/>
        <v>9312522.2300000004</v>
      </c>
      <c r="U325" s="57">
        <f t="shared" si="86"/>
        <v>2778.9448927217932</v>
      </c>
      <c r="V325" s="64">
        <v>3560.3257915311392</v>
      </c>
    </row>
    <row r="326" spans="1:22" ht="35.25" x14ac:dyDescent="0.5">
      <c r="A326">
        <v>1</v>
      </c>
      <c r="B326" s="56">
        <f>SUBTOTAL(9,$A$16:A326)</f>
        <v>271</v>
      </c>
      <c r="C326" s="66" t="s">
        <v>14969</v>
      </c>
      <c r="D326" s="56">
        <v>1974</v>
      </c>
      <c r="E326" s="56"/>
      <c r="F326" s="56" t="s">
        <v>17335</v>
      </c>
      <c r="G326" s="56">
        <v>5</v>
      </c>
      <c r="H326" s="56" t="s">
        <v>17069</v>
      </c>
      <c r="I326" s="67">
        <v>3399.85</v>
      </c>
      <c r="J326" s="67">
        <v>3399.85</v>
      </c>
      <c r="K326" s="67">
        <v>2776.82</v>
      </c>
      <c r="L326" s="68">
        <v>166</v>
      </c>
      <c r="M326" s="56" t="s">
        <v>17059</v>
      </c>
      <c r="N326" s="56" t="s">
        <v>17075</v>
      </c>
      <c r="O326" s="59" t="s">
        <v>17367</v>
      </c>
      <c r="P326" s="64">
        <v>10359766.09</v>
      </c>
      <c r="Q326" s="64"/>
      <c r="R326" s="64">
        <v>0</v>
      </c>
      <c r="S326" s="64">
        <v>0</v>
      </c>
      <c r="T326" s="64">
        <f t="shared" si="91"/>
        <v>10359766.09</v>
      </c>
      <c r="U326" s="57">
        <f t="shared" si="86"/>
        <v>3047.1244584319898</v>
      </c>
      <c r="V326" s="64">
        <v>7041.1575157727548</v>
      </c>
    </row>
    <row r="327" spans="1:22" ht="35.25" x14ac:dyDescent="0.5">
      <c r="B327" s="65" t="s">
        <v>223</v>
      </c>
      <c r="C327" s="65"/>
      <c r="D327" s="56" t="s">
        <v>17037</v>
      </c>
      <c r="E327" s="56" t="s">
        <v>17037</v>
      </c>
      <c r="F327" s="56" t="s">
        <v>17037</v>
      </c>
      <c r="G327" s="56" t="s">
        <v>17037</v>
      </c>
      <c r="H327" s="56" t="s">
        <v>17037</v>
      </c>
      <c r="I327" s="61">
        <f>I328+I329</f>
        <v>1408.6</v>
      </c>
      <c r="J327" s="61">
        <f t="shared" ref="J327:L327" si="134">J328+J329</f>
        <v>1301.0999999999999</v>
      </c>
      <c r="K327" s="61">
        <f t="shared" si="134"/>
        <v>893</v>
      </c>
      <c r="L327" s="62">
        <f t="shared" si="134"/>
        <v>63</v>
      </c>
      <c r="M327" s="56" t="s">
        <v>17037</v>
      </c>
      <c r="N327" s="56" t="s">
        <v>17037</v>
      </c>
      <c r="O327" s="59" t="s">
        <v>17037</v>
      </c>
      <c r="P327" s="63">
        <v>9425700.5800000001</v>
      </c>
      <c r="Q327" s="61">
        <f t="shared" ref="Q327:S327" si="135">Q328+Q329</f>
        <v>0</v>
      </c>
      <c r="R327" s="61">
        <f t="shared" si="135"/>
        <v>0</v>
      </c>
      <c r="S327" s="61">
        <f t="shared" si="135"/>
        <v>2574607.71</v>
      </c>
      <c r="T327" s="61">
        <f>T328+T329</f>
        <v>6851092.870000001</v>
      </c>
      <c r="U327" s="57">
        <f t="shared" si="86"/>
        <v>6691.5381087604719</v>
      </c>
      <c r="V327" s="64">
        <f>MAX(V328:V329)</f>
        <v>9116.035491386383</v>
      </c>
    </row>
    <row r="328" spans="1:22" ht="35.25" x14ac:dyDescent="0.5">
      <c r="A328">
        <v>1</v>
      </c>
      <c r="B328" s="56">
        <f>SUBTOTAL(9,$A$16:A328)</f>
        <v>272</v>
      </c>
      <c r="C328" s="66" t="s">
        <v>233</v>
      </c>
      <c r="D328" s="56">
        <v>1972</v>
      </c>
      <c r="E328" s="56"/>
      <c r="F328" s="56" t="s">
        <v>17202</v>
      </c>
      <c r="G328" s="56">
        <v>2</v>
      </c>
      <c r="H328" s="56" t="s">
        <v>17007</v>
      </c>
      <c r="I328" s="67">
        <v>799.1</v>
      </c>
      <c r="J328" s="67">
        <v>736.7</v>
      </c>
      <c r="K328" s="67">
        <v>691</v>
      </c>
      <c r="L328" s="68">
        <v>45</v>
      </c>
      <c r="M328" s="56" t="s">
        <v>17059</v>
      </c>
      <c r="N328" s="56" t="s">
        <v>17075</v>
      </c>
      <c r="O328" s="59" t="s">
        <v>17182</v>
      </c>
      <c r="P328" s="64">
        <v>5019129.92</v>
      </c>
      <c r="Q328" s="64"/>
      <c r="R328" s="64">
        <v>0</v>
      </c>
      <c r="S328" s="64">
        <v>2082463.39</v>
      </c>
      <c r="T328" s="64">
        <f t="shared" si="91"/>
        <v>2936666.5300000003</v>
      </c>
      <c r="U328" s="57">
        <f t="shared" si="86"/>
        <v>6280.9785008134149</v>
      </c>
      <c r="V328" s="64">
        <v>8092.9322587911402</v>
      </c>
    </row>
    <row r="329" spans="1:22" ht="35.25" x14ac:dyDescent="0.5">
      <c r="A329">
        <v>1</v>
      </c>
      <c r="B329" s="56">
        <f>SUBTOTAL(9,$A$16:A329)</f>
        <v>273</v>
      </c>
      <c r="C329" s="66" t="s">
        <v>14473</v>
      </c>
      <c r="D329" s="56">
        <v>1917</v>
      </c>
      <c r="E329" s="56"/>
      <c r="F329" s="56" t="s">
        <v>17202</v>
      </c>
      <c r="G329" s="56">
        <v>2</v>
      </c>
      <c r="H329" s="56" t="s">
        <v>17005</v>
      </c>
      <c r="I329" s="67">
        <v>609.5</v>
      </c>
      <c r="J329" s="67">
        <v>564.4</v>
      </c>
      <c r="K329" s="67">
        <v>202</v>
      </c>
      <c r="L329" s="68">
        <v>18</v>
      </c>
      <c r="M329" s="56" t="s">
        <v>17059</v>
      </c>
      <c r="N329" s="56" t="s">
        <v>17097</v>
      </c>
      <c r="O329" s="59" t="s">
        <v>17063</v>
      </c>
      <c r="P329" s="64">
        <v>4406570.66</v>
      </c>
      <c r="Q329" s="64"/>
      <c r="R329" s="64">
        <v>0</v>
      </c>
      <c r="S329" s="64">
        <v>492144.32</v>
      </c>
      <c r="T329" s="64">
        <f>P329-R329-S329</f>
        <v>3914426.3400000003</v>
      </c>
      <c r="U329" s="57">
        <f>P329/I329</f>
        <v>7229.812403609516</v>
      </c>
      <c r="V329" s="64">
        <v>9116.035491386383</v>
      </c>
    </row>
    <row r="330" spans="1:22" ht="35.25" x14ac:dyDescent="0.5">
      <c r="B330" s="65" t="s">
        <v>224</v>
      </c>
      <c r="C330" s="65"/>
      <c r="D330" s="56" t="s">
        <v>17037</v>
      </c>
      <c r="E330" s="56" t="s">
        <v>17037</v>
      </c>
      <c r="F330" s="56" t="s">
        <v>17037</v>
      </c>
      <c r="G330" s="56" t="s">
        <v>17037</v>
      </c>
      <c r="H330" s="56" t="s">
        <v>17037</v>
      </c>
      <c r="I330" s="61">
        <f>SUM(I331:I332)</f>
        <v>1490.21</v>
      </c>
      <c r="J330" s="61">
        <f t="shared" ref="J330:L330" si="136">SUM(J331:J332)</f>
        <v>1016.25</v>
      </c>
      <c r="K330" s="61">
        <f t="shared" si="136"/>
        <v>1016.25</v>
      </c>
      <c r="L330" s="62">
        <f t="shared" si="136"/>
        <v>56</v>
      </c>
      <c r="M330" s="56" t="s">
        <v>17037</v>
      </c>
      <c r="N330" s="56" t="s">
        <v>17037</v>
      </c>
      <c r="O330" s="59" t="s">
        <v>17037</v>
      </c>
      <c r="P330" s="63">
        <v>11802243.449999999</v>
      </c>
      <c r="Q330" s="63"/>
      <c r="R330" s="61">
        <f t="shared" ref="R330" si="137">SUM(R331:R332)</f>
        <v>0</v>
      </c>
      <c r="S330" s="61">
        <f t="shared" ref="S330" si="138">SUM(S331:S332)</f>
        <v>0</v>
      </c>
      <c r="T330" s="61">
        <f t="shared" ref="T330" si="139">SUM(T331:T332)</f>
        <v>11802243.449999999</v>
      </c>
      <c r="U330" s="57">
        <f t="shared" ref="U330:U399" si="140">P330/I330</f>
        <v>7919.8525375618192</v>
      </c>
      <c r="V330" s="64">
        <f>MAX(V331:V332)</f>
        <v>11757.76879458065</v>
      </c>
    </row>
    <row r="331" spans="1:22" ht="35.25" x14ac:dyDescent="0.5">
      <c r="A331">
        <v>1</v>
      </c>
      <c r="B331" s="56">
        <f>SUBTOTAL(9,$A$16:A331)</f>
        <v>274</v>
      </c>
      <c r="C331" s="78" t="s">
        <v>234</v>
      </c>
      <c r="D331" s="56">
        <v>1966</v>
      </c>
      <c r="E331" s="56"/>
      <c r="F331" s="56" t="s">
        <v>17202</v>
      </c>
      <c r="G331" s="56">
        <v>2</v>
      </c>
      <c r="H331" s="56" t="s">
        <v>17007</v>
      </c>
      <c r="I331" s="61">
        <v>724.81</v>
      </c>
      <c r="J331" s="61">
        <v>519.75</v>
      </c>
      <c r="K331" s="61">
        <v>519.75</v>
      </c>
      <c r="L331" s="62">
        <v>28</v>
      </c>
      <c r="M331" s="56" t="s">
        <v>17059</v>
      </c>
      <c r="N331" s="56" t="s">
        <v>17097</v>
      </c>
      <c r="O331" s="59" t="s">
        <v>17063</v>
      </c>
      <c r="P331" s="61">
        <v>6614096</v>
      </c>
      <c r="Q331" s="63"/>
      <c r="R331" s="61">
        <v>0</v>
      </c>
      <c r="S331" s="61">
        <v>0</v>
      </c>
      <c r="T331" s="61">
        <f t="shared" si="91"/>
        <v>6614096</v>
      </c>
      <c r="U331" s="57">
        <f t="shared" si="140"/>
        <v>9125.2824878243955</v>
      </c>
      <c r="V331" s="64">
        <v>11757.76879458065</v>
      </c>
    </row>
    <row r="332" spans="1:22" ht="35.25" x14ac:dyDescent="0.5">
      <c r="A332">
        <v>1</v>
      </c>
      <c r="B332" s="56">
        <f>SUBTOTAL(9,$A$16:A332)</f>
        <v>275</v>
      </c>
      <c r="C332" s="78" t="s">
        <v>14865</v>
      </c>
      <c r="D332" s="56">
        <v>1972</v>
      </c>
      <c r="E332" s="56"/>
      <c r="F332" s="56" t="s">
        <v>17202</v>
      </c>
      <c r="G332" s="56">
        <v>2</v>
      </c>
      <c r="H332" s="56">
        <v>2</v>
      </c>
      <c r="I332" s="61">
        <v>765.4</v>
      </c>
      <c r="J332" s="61">
        <v>496.5</v>
      </c>
      <c r="K332" s="61">
        <v>496.5</v>
      </c>
      <c r="L332" s="62">
        <v>28</v>
      </c>
      <c r="M332" s="56" t="s">
        <v>17059</v>
      </c>
      <c r="N332" s="56" t="s">
        <v>17075</v>
      </c>
      <c r="O332" s="59" t="s">
        <v>17324</v>
      </c>
      <c r="P332" s="61">
        <v>5188147.4499999993</v>
      </c>
      <c r="Q332" s="63"/>
      <c r="R332" s="61">
        <v>0</v>
      </c>
      <c r="S332" s="61">
        <v>0</v>
      </c>
      <c r="T332" s="61">
        <f t="shared" si="91"/>
        <v>5188147.4499999993</v>
      </c>
      <c r="U332" s="57">
        <f t="shared" si="140"/>
        <v>6778.3478573295006</v>
      </c>
      <c r="V332" s="64">
        <v>10883.189119414685</v>
      </c>
    </row>
    <row r="333" spans="1:22" ht="35.25" x14ac:dyDescent="0.5">
      <c r="B333" s="65" t="s">
        <v>235</v>
      </c>
      <c r="C333" s="78"/>
      <c r="D333" s="56" t="s">
        <v>17037</v>
      </c>
      <c r="E333" s="56" t="s">
        <v>17037</v>
      </c>
      <c r="F333" s="56" t="s">
        <v>17037</v>
      </c>
      <c r="G333" s="56" t="s">
        <v>17037</v>
      </c>
      <c r="H333" s="56" t="s">
        <v>17037</v>
      </c>
      <c r="I333" s="61">
        <f>SUM(I334:I335)</f>
        <v>11414.84</v>
      </c>
      <c r="J333" s="61">
        <f>SUM(J334:J335)</f>
        <v>10462.44</v>
      </c>
      <c r="K333" s="61">
        <f>SUM(K334:K335)</f>
        <v>7048.6900000000005</v>
      </c>
      <c r="L333" s="62">
        <f>SUM(L334:L335)</f>
        <v>420</v>
      </c>
      <c r="M333" s="56" t="s">
        <v>17037</v>
      </c>
      <c r="N333" s="56" t="s">
        <v>17037</v>
      </c>
      <c r="O333" s="59" t="s">
        <v>17037</v>
      </c>
      <c r="P333" s="63">
        <v>17386976.800000001</v>
      </c>
      <c r="Q333" s="63"/>
      <c r="R333" s="61">
        <f>SUM(R334:R335)</f>
        <v>0</v>
      </c>
      <c r="S333" s="61">
        <f>SUM(S334:S335)</f>
        <v>0</v>
      </c>
      <c r="T333" s="61">
        <f>SUM(T334:T335)</f>
        <v>17386976.800000001</v>
      </c>
      <c r="U333" s="57">
        <f t="shared" si="140"/>
        <v>1523.1905834860586</v>
      </c>
      <c r="V333" s="64">
        <f>MAX(V334:V335)</f>
        <v>2594.6472569255839</v>
      </c>
    </row>
    <row r="334" spans="1:22" ht="35.25" x14ac:dyDescent="0.5">
      <c r="A334">
        <v>1</v>
      </c>
      <c r="B334" s="56">
        <f>SUBTOTAL(9,$A$16:A334)</f>
        <v>276</v>
      </c>
      <c r="C334" s="66" t="s">
        <v>14452</v>
      </c>
      <c r="D334" s="56">
        <v>1971</v>
      </c>
      <c r="E334" s="56"/>
      <c r="F334" s="56" t="s">
        <v>17202</v>
      </c>
      <c r="G334" s="56">
        <v>5</v>
      </c>
      <c r="H334" s="56" t="s">
        <v>17065</v>
      </c>
      <c r="I334" s="67">
        <v>5891.84</v>
      </c>
      <c r="J334" s="67">
        <v>5891.84</v>
      </c>
      <c r="K334" s="67">
        <v>4081.34</v>
      </c>
      <c r="L334" s="68">
        <v>212</v>
      </c>
      <c r="M334" s="56" t="s">
        <v>17059</v>
      </c>
      <c r="N334" s="56" t="s">
        <v>17075</v>
      </c>
      <c r="O334" s="59" t="s">
        <v>17323</v>
      </c>
      <c r="P334" s="64">
        <v>5368221.67</v>
      </c>
      <c r="Q334" s="64"/>
      <c r="R334" s="64">
        <v>0</v>
      </c>
      <c r="S334" s="64">
        <v>0</v>
      </c>
      <c r="T334" s="64">
        <f t="shared" ref="T334:T400" si="141">P334-R334-S334</f>
        <v>5368221.67</v>
      </c>
      <c r="U334" s="57">
        <f t="shared" si="140"/>
        <v>911.12821631273084</v>
      </c>
      <c r="V334" s="64">
        <v>2452.4860552900282</v>
      </c>
    </row>
    <row r="335" spans="1:22" ht="35.25" x14ac:dyDescent="0.5">
      <c r="A335">
        <v>1</v>
      </c>
      <c r="B335" s="56">
        <f>SUBTOTAL(9,$A$16:A335)</f>
        <v>277</v>
      </c>
      <c r="C335" s="66" t="s">
        <v>14466</v>
      </c>
      <c r="D335" s="56">
        <v>1979</v>
      </c>
      <c r="E335" s="56"/>
      <c r="F335" s="56" t="s">
        <v>17202</v>
      </c>
      <c r="G335" s="56">
        <v>5</v>
      </c>
      <c r="H335" s="56" t="s">
        <v>17065</v>
      </c>
      <c r="I335" s="67">
        <v>5523</v>
      </c>
      <c r="J335" s="67">
        <v>4570.6000000000004</v>
      </c>
      <c r="K335" s="67">
        <v>2967.3500000000004</v>
      </c>
      <c r="L335" s="68">
        <v>208</v>
      </c>
      <c r="M335" s="56" t="s">
        <v>17059</v>
      </c>
      <c r="N335" s="56" t="s">
        <v>17075</v>
      </c>
      <c r="O335" s="59" t="s">
        <v>17368</v>
      </c>
      <c r="P335" s="64">
        <v>12018755.130000001</v>
      </c>
      <c r="Q335" s="64"/>
      <c r="R335" s="64">
        <v>0</v>
      </c>
      <c r="S335" s="64">
        <v>0</v>
      </c>
      <c r="T335" s="64">
        <f t="shared" si="141"/>
        <v>12018755.130000001</v>
      </c>
      <c r="U335" s="57">
        <f t="shared" si="140"/>
        <v>2176.1280336773493</v>
      </c>
      <c r="V335" s="64">
        <v>2594.6472569255839</v>
      </c>
    </row>
    <row r="336" spans="1:22" ht="35.25" x14ac:dyDescent="0.5">
      <c r="B336" s="65" t="s">
        <v>17328</v>
      </c>
      <c r="C336" s="65"/>
      <c r="D336" s="56" t="s">
        <v>17037</v>
      </c>
      <c r="E336" s="56" t="s">
        <v>17037</v>
      </c>
      <c r="F336" s="56" t="s">
        <v>17037</v>
      </c>
      <c r="G336" s="56" t="s">
        <v>17037</v>
      </c>
      <c r="H336" s="56" t="s">
        <v>17037</v>
      </c>
      <c r="I336" s="61">
        <f>I337</f>
        <v>780.3</v>
      </c>
      <c r="J336" s="61">
        <f t="shared" ref="J336:L336" si="142">J337</f>
        <v>720.3</v>
      </c>
      <c r="K336" s="61">
        <f t="shared" si="142"/>
        <v>720.3</v>
      </c>
      <c r="L336" s="62">
        <f t="shared" si="142"/>
        <v>40</v>
      </c>
      <c r="M336" s="56" t="s">
        <v>17037</v>
      </c>
      <c r="N336" s="56" t="s">
        <v>17037</v>
      </c>
      <c r="O336" s="59" t="s">
        <v>17037</v>
      </c>
      <c r="P336" s="63">
        <v>5310148.74</v>
      </c>
      <c r="Q336" s="63"/>
      <c r="R336" s="61">
        <f t="shared" ref="R336" si="143">R337</f>
        <v>0</v>
      </c>
      <c r="S336" s="61">
        <f t="shared" ref="S336" si="144">S337</f>
        <v>0</v>
      </c>
      <c r="T336" s="61">
        <f t="shared" ref="T336" si="145">T337</f>
        <v>5310148.74</v>
      </c>
      <c r="U336" s="57">
        <f t="shared" si="140"/>
        <v>6805.2655901576327</v>
      </c>
      <c r="V336" s="64">
        <f>V337</f>
        <v>8951.5632654107394</v>
      </c>
    </row>
    <row r="337" spans="1:22" ht="35.25" x14ac:dyDescent="0.5">
      <c r="A337">
        <v>1</v>
      </c>
      <c r="B337" s="56">
        <f>SUBTOTAL(9,$A$16:A337)</f>
        <v>278</v>
      </c>
      <c r="C337" s="66" t="s">
        <v>14550</v>
      </c>
      <c r="D337" s="56">
        <v>1961</v>
      </c>
      <c r="E337" s="56"/>
      <c r="F337" s="56" t="s">
        <v>17202</v>
      </c>
      <c r="G337" s="56">
        <v>2</v>
      </c>
      <c r="H337" s="56" t="s">
        <v>17007</v>
      </c>
      <c r="I337" s="67">
        <v>780.3</v>
      </c>
      <c r="J337" s="67">
        <v>720.3</v>
      </c>
      <c r="K337" s="67">
        <v>720.3</v>
      </c>
      <c r="L337" s="68">
        <v>40</v>
      </c>
      <c r="M337" s="56" t="s">
        <v>17059</v>
      </c>
      <c r="N337" s="56" t="s">
        <v>17075</v>
      </c>
      <c r="O337" s="59" t="s">
        <v>17369</v>
      </c>
      <c r="P337" s="64">
        <v>5310148.74</v>
      </c>
      <c r="Q337" s="64"/>
      <c r="R337" s="64">
        <v>0</v>
      </c>
      <c r="S337" s="64">
        <v>0</v>
      </c>
      <c r="T337" s="64">
        <f t="shared" si="141"/>
        <v>5310148.74</v>
      </c>
      <c r="U337" s="57">
        <f t="shared" si="140"/>
        <v>6805.2655901576327</v>
      </c>
      <c r="V337" s="64">
        <v>8951.5632654107394</v>
      </c>
    </row>
    <row r="338" spans="1:22" ht="35.25" x14ac:dyDescent="0.5">
      <c r="B338" s="65" t="s">
        <v>364</v>
      </c>
      <c r="C338" s="65"/>
      <c r="D338" s="56" t="s">
        <v>17037</v>
      </c>
      <c r="E338" s="56" t="s">
        <v>17037</v>
      </c>
      <c r="F338" s="56" t="s">
        <v>17037</v>
      </c>
      <c r="G338" s="56" t="s">
        <v>17037</v>
      </c>
      <c r="H338" s="56" t="s">
        <v>17037</v>
      </c>
      <c r="I338" s="61">
        <f>I339</f>
        <v>911.2</v>
      </c>
      <c r="J338" s="61">
        <f t="shared" ref="J338:K338" si="146">J339</f>
        <v>827</v>
      </c>
      <c r="K338" s="61">
        <f t="shared" si="146"/>
        <v>785.6</v>
      </c>
      <c r="L338" s="62">
        <f>L339</f>
        <v>30</v>
      </c>
      <c r="M338" s="56" t="s">
        <v>17037</v>
      </c>
      <c r="N338" s="56" t="s">
        <v>17037</v>
      </c>
      <c r="O338" s="59" t="s">
        <v>17037</v>
      </c>
      <c r="P338" s="63">
        <v>8814680.0299999993</v>
      </c>
      <c r="Q338" s="63"/>
      <c r="R338" s="61">
        <f>R339</f>
        <v>0</v>
      </c>
      <c r="S338" s="61">
        <f t="shared" ref="S338:T338" si="147">S339</f>
        <v>0</v>
      </c>
      <c r="T338" s="61">
        <f t="shared" si="147"/>
        <v>8814680.0299999993</v>
      </c>
      <c r="U338" s="57">
        <f t="shared" si="140"/>
        <v>9673.7050373134316</v>
      </c>
      <c r="V338" s="64">
        <f>V339</f>
        <v>11318.511852502194</v>
      </c>
    </row>
    <row r="339" spans="1:22" ht="35.25" x14ac:dyDescent="0.5">
      <c r="A339">
        <v>1</v>
      </c>
      <c r="B339" s="56">
        <f>SUBTOTAL(9,$A$16:A339)</f>
        <v>279</v>
      </c>
      <c r="C339" s="66" t="s">
        <v>365</v>
      </c>
      <c r="D339" s="56">
        <v>1976</v>
      </c>
      <c r="E339" s="56"/>
      <c r="F339" s="56" t="s">
        <v>17202</v>
      </c>
      <c r="G339" s="56">
        <v>2</v>
      </c>
      <c r="H339" s="56" t="s">
        <v>17066</v>
      </c>
      <c r="I339" s="67">
        <v>911.2</v>
      </c>
      <c r="J339" s="67">
        <v>827</v>
      </c>
      <c r="K339" s="67">
        <v>785.6</v>
      </c>
      <c r="L339" s="68">
        <v>30</v>
      </c>
      <c r="M339" s="56" t="s">
        <v>17059</v>
      </c>
      <c r="N339" s="56" t="s">
        <v>17075</v>
      </c>
      <c r="O339" s="59" t="s">
        <v>17125</v>
      </c>
      <c r="P339" s="64">
        <v>8814680.0299999993</v>
      </c>
      <c r="Q339" s="64"/>
      <c r="R339" s="64">
        <v>0</v>
      </c>
      <c r="S339" s="64">
        <v>0</v>
      </c>
      <c r="T339" s="64">
        <f t="shared" si="141"/>
        <v>8814680.0299999993</v>
      </c>
      <c r="U339" s="57">
        <f t="shared" si="140"/>
        <v>9673.7050373134316</v>
      </c>
      <c r="V339" s="64">
        <v>11318.511852502194</v>
      </c>
    </row>
    <row r="340" spans="1:22" ht="35.25" x14ac:dyDescent="0.5">
      <c r="B340" s="65" t="s">
        <v>17377</v>
      </c>
      <c r="C340" s="65"/>
      <c r="D340" s="56" t="s">
        <v>17037</v>
      </c>
      <c r="E340" s="56" t="s">
        <v>17037</v>
      </c>
      <c r="F340" s="56" t="s">
        <v>17037</v>
      </c>
      <c r="G340" s="56" t="s">
        <v>17037</v>
      </c>
      <c r="H340" s="56" t="s">
        <v>17037</v>
      </c>
      <c r="I340" s="61">
        <f>I341</f>
        <v>621.6</v>
      </c>
      <c r="J340" s="61">
        <f t="shared" ref="J340:L340" si="148">J341</f>
        <v>502.6</v>
      </c>
      <c r="K340" s="61">
        <f t="shared" si="148"/>
        <v>339.2</v>
      </c>
      <c r="L340" s="62">
        <f t="shared" si="148"/>
        <v>25</v>
      </c>
      <c r="M340" s="56" t="s">
        <v>17037</v>
      </c>
      <c r="N340" s="56" t="s">
        <v>17037</v>
      </c>
      <c r="O340" s="59" t="s">
        <v>17037</v>
      </c>
      <c r="P340" s="63">
        <v>3793574.26</v>
      </c>
      <c r="Q340" s="63"/>
      <c r="R340" s="61">
        <f t="shared" ref="R340" si="149">R341</f>
        <v>0</v>
      </c>
      <c r="S340" s="61">
        <f t="shared" ref="S340" si="150">S341</f>
        <v>0</v>
      </c>
      <c r="T340" s="61">
        <f t="shared" ref="T340" si="151">T341</f>
        <v>3793574.26</v>
      </c>
      <c r="U340" s="57">
        <f t="shared" si="140"/>
        <v>6102.9186936936931</v>
      </c>
      <c r="V340" s="64">
        <f>V341</f>
        <v>9623.2114543114549</v>
      </c>
    </row>
    <row r="341" spans="1:22" ht="35.25" x14ac:dyDescent="0.5">
      <c r="A341">
        <v>1</v>
      </c>
      <c r="B341" s="56">
        <f>SUBTOTAL(9,$A$16:A341)</f>
        <v>280</v>
      </c>
      <c r="C341" s="75" t="s">
        <v>15255</v>
      </c>
      <c r="D341" s="56">
        <v>1987</v>
      </c>
      <c r="E341" s="56"/>
      <c r="F341" s="56" t="s">
        <v>17202</v>
      </c>
      <c r="G341" s="56">
        <v>2</v>
      </c>
      <c r="H341" s="56" t="s">
        <v>17007</v>
      </c>
      <c r="I341" s="61">
        <v>621.6</v>
      </c>
      <c r="J341" s="61">
        <v>502.6</v>
      </c>
      <c r="K341" s="61">
        <v>339.2</v>
      </c>
      <c r="L341" s="62">
        <v>25</v>
      </c>
      <c r="M341" s="56" t="s">
        <v>17059</v>
      </c>
      <c r="N341" s="56" t="s">
        <v>17097</v>
      </c>
      <c r="O341" s="59" t="s">
        <v>17063</v>
      </c>
      <c r="P341" s="61">
        <v>3793574.26</v>
      </c>
      <c r="Q341" s="63"/>
      <c r="R341" s="61">
        <v>0</v>
      </c>
      <c r="S341" s="61">
        <v>0</v>
      </c>
      <c r="T341" s="61">
        <f t="shared" si="141"/>
        <v>3793574.26</v>
      </c>
      <c r="U341" s="57">
        <f t="shared" si="140"/>
        <v>6102.9186936936931</v>
      </c>
      <c r="V341" s="64">
        <v>9623.2114543114549</v>
      </c>
    </row>
    <row r="342" spans="1:22" ht="35.25" x14ac:dyDescent="0.5">
      <c r="B342" s="65" t="s">
        <v>257</v>
      </c>
      <c r="C342" s="65"/>
      <c r="D342" s="56" t="s">
        <v>17037</v>
      </c>
      <c r="E342" s="56" t="s">
        <v>17037</v>
      </c>
      <c r="F342" s="56" t="s">
        <v>17037</v>
      </c>
      <c r="G342" s="56" t="s">
        <v>17037</v>
      </c>
      <c r="H342" s="56" t="s">
        <v>17037</v>
      </c>
      <c r="I342" s="61">
        <f>I343</f>
        <v>971.34</v>
      </c>
      <c r="J342" s="61">
        <f t="shared" ref="J342:L342" si="152">J343</f>
        <v>879.22</v>
      </c>
      <c r="K342" s="61">
        <f t="shared" si="152"/>
        <v>879.22</v>
      </c>
      <c r="L342" s="62">
        <f t="shared" si="152"/>
        <v>45</v>
      </c>
      <c r="M342" s="56" t="s">
        <v>17037</v>
      </c>
      <c r="N342" s="56" t="s">
        <v>17037</v>
      </c>
      <c r="O342" s="59" t="s">
        <v>17037</v>
      </c>
      <c r="P342" s="63">
        <v>6588819.2000000002</v>
      </c>
      <c r="Q342" s="63"/>
      <c r="R342" s="61">
        <f t="shared" ref="R342" si="153">R343</f>
        <v>0</v>
      </c>
      <c r="S342" s="61">
        <f t="shared" ref="S342" si="154">S343</f>
        <v>0</v>
      </c>
      <c r="T342" s="61">
        <f t="shared" ref="T342" si="155">T343</f>
        <v>6588819.2000000002</v>
      </c>
      <c r="U342" s="57">
        <f t="shared" si="140"/>
        <v>6783.226470648794</v>
      </c>
      <c r="V342" s="64">
        <f>V343</f>
        <v>8740.070088743385</v>
      </c>
    </row>
    <row r="343" spans="1:22" ht="35.25" x14ac:dyDescent="0.5">
      <c r="A343">
        <v>1</v>
      </c>
      <c r="B343" s="56">
        <f>SUBTOTAL(9,$A$16:A343)</f>
        <v>281</v>
      </c>
      <c r="C343" s="66" t="s">
        <v>258</v>
      </c>
      <c r="D343" s="56">
        <v>1980</v>
      </c>
      <c r="E343" s="56"/>
      <c r="F343" s="56" t="s">
        <v>17202</v>
      </c>
      <c r="G343" s="56">
        <v>2</v>
      </c>
      <c r="H343" s="56" t="s">
        <v>17066</v>
      </c>
      <c r="I343" s="67">
        <v>971.34</v>
      </c>
      <c r="J343" s="67">
        <v>879.22</v>
      </c>
      <c r="K343" s="67">
        <v>879.22</v>
      </c>
      <c r="L343" s="68">
        <v>45</v>
      </c>
      <c r="M343" s="56" t="s">
        <v>17059</v>
      </c>
      <c r="N343" s="56" t="s">
        <v>17075</v>
      </c>
      <c r="O343" s="59" t="s">
        <v>17186</v>
      </c>
      <c r="P343" s="64">
        <v>6588819.2000000002</v>
      </c>
      <c r="Q343" s="64"/>
      <c r="R343" s="64">
        <v>0</v>
      </c>
      <c r="S343" s="64">
        <v>0</v>
      </c>
      <c r="T343" s="64">
        <f t="shared" si="141"/>
        <v>6588819.2000000002</v>
      </c>
      <c r="U343" s="57">
        <f t="shared" si="140"/>
        <v>6783.226470648794</v>
      </c>
      <c r="V343" s="64">
        <v>8740.070088743385</v>
      </c>
    </row>
    <row r="344" spans="1:22" ht="35.25" x14ac:dyDescent="0.5">
      <c r="B344" s="65" t="s">
        <v>259</v>
      </c>
      <c r="C344" s="65"/>
      <c r="D344" s="56" t="s">
        <v>17037</v>
      </c>
      <c r="E344" s="56" t="s">
        <v>17037</v>
      </c>
      <c r="F344" s="56" t="s">
        <v>17037</v>
      </c>
      <c r="G344" s="56" t="s">
        <v>17037</v>
      </c>
      <c r="H344" s="56" t="s">
        <v>17037</v>
      </c>
      <c r="I344" s="61">
        <f>I345</f>
        <v>687</v>
      </c>
      <c r="J344" s="61">
        <f t="shared" ref="J344:L344" si="156">J345</f>
        <v>640.6</v>
      </c>
      <c r="K344" s="61">
        <f t="shared" si="156"/>
        <v>610.80000000000007</v>
      </c>
      <c r="L344" s="62">
        <f t="shared" si="156"/>
        <v>21</v>
      </c>
      <c r="M344" s="56" t="s">
        <v>17037</v>
      </c>
      <c r="N344" s="56" t="s">
        <v>17037</v>
      </c>
      <c r="O344" s="59" t="s">
        <v>17037</v>
      </c>
      <c r="P344" s="63">
        <v>5667056.2000000002</v>
      </c>
      <c r="Q344" s="63"/>
      <c r="R344" s="61">
        <f t="shared" ref="R344" si="157">R345</f>
        <v>0</v>
      </c>
      <c r="S344" s="61">
        <f t="shared" ref="S344" si="158">S345</f>
        <v>0</v>
      </c>
      <c r="T344" s="61">
        <f t="shared" ref="T344" si="159">T345</f>
        <v>5667056.2000000002</v>
      </c>
      <c r="U344" s="57">
        <f t="shared" si="140"/>
        <v>8248.9901018922865</v>
      </c>
      <c r="V344" s="64">
        <f>V345</f>
        <v>10628.685624454149</v>
      </c>
    </row>
    <row r="345" spans="1:22" ht="35.25" x14ac:dyDescent="0.5">
      <c r="A345">
        <v>1</v>
      </c>
      <c r="B345" s="56">
        <f>SUBTOTAL(9,$A$16:A345)</f>
        <v>282</v>
      </c>
      <c r="C345" s="66" t="s">
        <v>260</v>
      </c>
      <c r="D345" s="56">
        <v>1965</v>
      </c>
      <c r="E345" s="56">
        <v>2016</v>
      </c>
      <c r="F345" s="56" t="s">
        <v>17202</v>
      </c>
      <c r="G345" s="56">
        <v>2</v>
      </c>
      <c r="H345" s="56" t="s">
        <v>17007</v>
      </c>
      <c r="I345" s="67">
        <v>687</v>
      </c>
      <c r="J345" s="67">
        <v>640.6</v>
      </c>
      <c r="K345" s="67">
        <v>610.80000000000007</v>
      </c>
      <c r="L345" s="68">
        <v>21</v>
      </c>
      <c r="M345" s="56" t="s">
        <v>17059</v>
      </c>
      <c r="N345" s="56" t="s">
        <v>17097</v>
      </c>
      <c r="O345" s="59" t="s">
        <v>17063</v>
      </c>
      <c r="P345" s="64">
        <v>5667056.2000000002</v>
      </c>
      <c r="Q345" s="64"/>
      <c r="R345" s="64">
        <v>0</v>
      </c>
      <c r="S345" s="64">
        <v>0</v>
      </c>
      <c r="T345" s="64">
        <f t="shared" si="141"/>
        <v>5667056.2000000002</v>
      </c>
      <c r="U345" s="57">
        <f t="shared" si="140"/>
        <v>8248.9901018922865</v>
      </c>
      <c r="V345" s="64">
        <v>10628.685624454149</v>
      </c>
    </row>
    <row r="346" spans="1:22" ht="35.25" x14ac:dyDescent="0.5">
      <c r="B346" s="65" t="s">
        <v>261</v>
      </c>
      <c r="C346" s="65"/>
      <c r="D346" s="56" t="s">
        <v>17037</v>
      </c>
      <c r="E346" s="56" t="s">
        <v>17037</v>
      </c>
      <c r="F346" s="56" t="s">
        <v>17037</v>
      </c>
      <c r="G346" s="56" t="s">
        <v>17037</v>
      </c>
      <c r="H346" s="56" t="s">
        <v>17037</v>
      </c>
      <c r="I346" s="61">
        <f>SUM(I347:I349)</f>
        <v>3742.79</v>
      </c>
      <c r="J346" s="61">
        <f t="shared" ref="J346:L346" si="160">SUM(J347:J349)</f>
        <v>3619.2</v>
      </c>
      <c r="K346" s="61">
        <f t="shared" si="160"/>
        <v>1856.89</v>
      </c>
      <c r="L346" s="62">
        <f t="shared" si="160"/>
        <v>138</v>
      </c>
      <c r="M346" s="56" t="s">
        <v>17037</v>
      </c>
      <c r="N346" s="56" t="s">
        <v>17037</v>
      </c>
      <c r="O346" s="59" t="s">
        <v>17037</v>
      </c>
      <c r="P346" s="63">
        <v>18347382.370000001</v>
      </c>
      <c r="Q346" s="63"/>
      <c r="R346" s="61">
        <f t="shared" ref="R346" si="161">SUM(R347:R349)</f>
        <v>0</v>
      </c>
      <c r="S346" s="61">
        <f t="shared" ref="S346" si="162">SUM(S347:S349)</f>
        <v>0</v>
      </c>
      <c r="T346" s="61">
        <f t="shared" ref="T346" si="163">SUM(T347:T349)</f>
        <v>18347382.370000001</v>
      </c>
      <c r="U346" s="57">
        <f t="shared" si="140"/>
        <v>4902.060326654715</v>
      </c>
      <c r="V346" s="64">
        <f>MAX(V347:V349)</f>
        <v>12062.749192921881</v>
      </c>
    </row>
    <row r="347" spans="1:22" ht="35.25" x14ac:dyDescent="0.5">
      <c r="A347">
        <v>1</v>
      </c>
      <c r="B347" s="56">
        <f>SUBTOTAL(9,$A$16:A347)</f>
        <v>283</v>
      </c>
      <c r="C347" s="66" t="s">
        <v>262</v>
      </c>
      <c r="D347" s="56">
        <v>1978</v>
      </c>
      <c r="E347" s="56"/>
      <c r="F347" s="56" t="s">
        <v>17202</v>
      </c>
      <c r="G347" s="56">
        <v>2</v>
      </c>
      <c r="H347" s="56" t="s">
        <v>17066</v>
      </c>
      <c r="I347" s="67">
        <v>926.8</v>
      </c>
      <c r="J347" s="67">
        <v>840.6</v>
      </c>
      <c r="K347" s="67">
        <v>802.6</v>
      </c>
      <c r="L347" s="68">
        <v>40</v>
      </c>
      <c r="M347" s="56" t="s">
        <v>17059</v>
      </c>
      <c r="N347" s="56" t="s">
        <v>17075</v>
      </c>
      <c r="O347" s="59" t="s">
        <v>17187</v>
      </c>
      <c r="P347" s="64">
        <v>8676261.5999999996</v>
      </c>
      <c r="Q347" s="64"/>
      <c r="R347" s="64">
        <v>0</v>
      </c>
      <c r="S347" s="64">
        <v>0</v>
      </c>
      <c r="T347" s="64">
        <f t="shared" si="141"/>
        <v>8676261.5999999996</v>
      </c>
      <c r="U347" s="57">
        <f t="shared" si="140"/>
        <v>9361.5252481657317</v>
      </c>
      <c r="V347" s="64">
        <v>12062.749192921881</v>
      </c>
    </row>
    <row r="348" spans="1:22" ht="35.25" x14ac:dyDescent="0.5">
      <c r="A348">
        <v>1</v>
      </c>
      <c r="B348" s="56">
        <f>SUBTOTAL(9,$A$16:A348)</f>
        <v>284</v>
      </c>
      <c r="C348" s="66" t="s">
        <v>15727</v>
      </c>
      <c r="D348" s="56">
        <v>1970</v>
      </c>
      <c r="E348" s="56"/>
      <c r="F348" s="56" t="s">
        <v>17202</v>
      </c>
      <c r="G348" s="56" t="s">
        <v>17062</v>
      </c>
      <c r="H348" s="56" t="s">
        <v>17005</v>
      </c>
      <c r="I348" s="67">
        <v>607.6</v>
      </c>
      <c r="J348" s="67">
        <v>607.6</v>
      </c>
      <c r="K348" s="67">
        <v>607.6</v>
      </c>
      <c r="L348" s="68">
        <v>25</v>
      </c>
      <c r="M348" s="56" t="s">
        <v>17059</v>
      </c>
      <c r="N348" s="56" t="s">
        <v>17075</v>
      </c>
      <c r="O348" s="59" t="s">
        <v>17370</v>
      </c>
      <c r="P348" s="64">
        <v>2597088.2200000002</v>
      </c>
      <c r="Q348" s="64"/>
      <c r="R348" s="64">
        <v>0</v>
      </c>
      <c r="S348" s="64">
        <v>0</v>
      </c>
      <c r="T348" s="64">
        <f t="shared" si="141"/>
        <v>2597088.2200000002</v>
      </c>
      <c r="U348" s="57">
        <f t="shared" si="140"/>
        <v>4274.3387425938117</v>
      </c>
      <c r="V348" s="64">
        <v>4459.7062277814348</v>
      </c>
    </row>
    <row r="349" spans="1:22" ht="35.25" x14ac:dyDescent="0.5">
      <c r="A349">
        <v>1</v>
      </c>
      <c r="B349" s="56">
        <f>SUBTOTAL(9,$A$16:A349)</f>
        <v>285</v>
      </c>
      <c r="C349" s="66" t="s">
        <v>15742</v>
      </c>
      <c r="D349" s="56">
        <v>1970</v>
      </c>
      <c r="E349" s="56"/>
      <c r="F349" s="56" t="s">
        <v>17202</v>
      </c>
      <c r="G349" s="56" t="s">
        <v>17062</v>
      </c>
      <c r="H349" s="56" t="s">
        <v>17066</v>
      </c>
      <c r="I349" s="67">
        <v>2208.39</v>
      </c>
      <c r="J349" s="67">
        <v>2171</v>
      </c>
      <c r="K349" s="67">
        <v>446.69</v>
      </c>
      <c r="L349" s="68">
        <v>73</v>
      </c>
      <c r="M349" s="56" t="s">
        <v>17059</v>
      </c>
      <c r="N349" s="56" t="s">
        <v>17075</v>
      </c>
      <c r="O349" s="59" t="s">
        <v>17370</v>
      </c>
      <c r="P349" s="64">
        <v>7074032.5499999998</v>
      </c>
      <c r="Q349" s="64"/>
      <c r="R349" s="64">
        <v>0</v>
      </c>
      <c r="S349" s="64">
        <v>0</v>
      </c>
      <c r="T349" s="64">
        <f t="shared" si="141"/>
        <v>7074032.5499999998</v>
      </c>
      <c r="U349" s="57">
        <f t="shared" si="140"/>
        <v>3203.2532976512302</v>
      </c>
      <c r="V349" s="64">
        <v>4071.8458207110161</v>
      </c>
    </row>
    <row r="350" spans="1:22" ht="35.25" x14ac:dyDescent="0.5">
      <c r="B350" s="65" t="s">
        <v>263</v>
      </c>
      <c r="C350" s="65"/>
      <c r="D350" s="56" t="s">
        <v>17037</v>
      </c>
      <c r="E350" s="56" t="s">
        <v>17037</v>
      </c>
      <c r="F350" s="56" t="s">
        <v>17037</v>
      </c>
      <c r="G350" s="56" t="s">
        <v>17037</v>
      </c>
      <c r="H350" s="56" t="s">
        <v>17037</v>
      </c>
      <c r="I350" s="61">
        <f>SUM(I351:I356)</f>
        <v>11043.66</v>
      </c>
      <c r="J350" s="61">
        <f>SUM(J351:J356)</f>
        <v>8226.1</v>
      </c>
      <c r="K350" s="61">
        <f>SUM(K351:K356)</f>
        <v>7412.49</v>
      </c>
      <c r="L350" s="62">
        <f>SUM(L351:L356)</f>
        <v>528</v>
      </c>
      <c r="M350" s="56" t="s">
        <v>17037</v>
      </c>
      <c r="N350" s="56" t="s">
        <v>17037</v>
      </c>
      <c r="O350" s="59" t="s">
        <v>17037</v>
      </c>
      <c r="P350" s="63">
        <v>34184580.829999998</v>
      </c>
      <c r="Q350" s="63"/>
      <c r="R350" s="61">
        <f>SUM(R351:R356)</f>
        <v>0</v>
      </c>
      <c r="S350" s="61">
        <f>SUM(S351:S356)</f>
        <v>0</v>
      </c>
      <c r="T350" s="61">
        <f>SUM(T351:T356)</f>
        <v>34184580.829999998</v>
      </c>
      <c r="U350" s="57">
        <f t="shared" si="140"/>
        <v>3095.4032295452776</v>
      </c>
      <c r="V350" s="64">
        <f>MAX(V351:V356)</f>
        <v>9798.0505415162461</v>
      </c>
    </row>
    <row r="351" spans="1:22" ht="35.25" x14ac:dyDescent="0.5">
      <c r="A351">
        <v>1</v>
      </c>
      <c r="B351" s="56">
        <f>SUBTOTAL(9,$A$16:A351)</f>
        <v>286</v>
      </c>
      <c r="C351" s="66" t="s">
        <v>264</v>
      </c>
      <c r="D351" s="56">
        <v>1979</v>
      </c>
      <c r="E351" s="56"/>
      <c r="F351" s="56" t="s">
        <v>17202</v>
      </c>
      <c r="G351" s="56">
        <v>3</v>
      </c>
      <c r="H351" s="56" t="s">
        <v>17066</v>
      </c>
      <c r="I351" s="67">
        <v>1304.8</v>
      </c>
      <c r="J351" s="67">
        <v>1304.8</v>
      </c>
      <c r="K351" s="67">
        <v>1195.7</v>
      </c>
      <c r="L351" s="68">
        <v>76</v>
      </c>
      <c r="M351" s="56" t="s">
        <v>17059</v>
      </c>
      <c r="N351" s="56" t="s">
        <v>17075</v>
      </c>
      <c r="O351" s="59" t="s">
        <v>17188</v>
      </c>
      <c r="P351" s="64">
        <v>6265891.4900000002</v>
      </c>
      <c r="Q351" s="64"/>
      <c r="R351" s="64">
        <v>0</v>
      </c>
      <c r="S351" s="64">
        <v>0</v>
      </c>
      <c r="T351" s="64">
        <f t="shared" si="141"/>
        <v>6265891.4900000002</v>
      </c>
      <c r="U351" s="57">
        <f t="shared" si="140"/>
        <v>4802.1853847332932</v>
      </c>
      <c r="V351" s="64">
        <v>6225.1983200490504</v>
      </c>
    </row>
    <row r="352" spans="1:22" ht="35.25" x14ac:dyDescent="0.5">
      <c r="A352">
        <v>1</v>
      </c>
      <c r="B352" s="56">
        <f>SUBTOTAL(9,$A$16:A352)</f>
        <v>287</v>
      </c>
      <c r="C352" s="66" t="s">
        <v>265</v>
      </c>
      <c r="D352" s="56">
        <v>1966</v>
      </c>
      <c r="E352" s="56"/>
      <c r="F352" s="56" t="s">
        <v>17064</v>
      </c>
      <c r="G352" s="56">
        <v>3</v>
      </c>
      <c r="H352" s="56">
        <v>3</v>
      </c>
      <c r="I352" s="67">
        <v>2156.8000000000002</v>
      </c>
      <c r="J352" s="67">
        <v>1513.3</v>
      </c>
      <c r="K352" s="67">
        <v>1091.3</v>
      </c>
      <c r="L352" s="68">
        <v>61</v>
      </c>
      <c r="M352" s="56" t="s">
        <v>17059</v>
      </c>
      <c r="N352" s="56" t="s">
        <v>17075</v>
      </c>
      <c r="O352" s="59" t="s">
        <v>17189</v>
      </c>
      <c r="P352" s="64">
        <v>9571434.5800000001</v>
      </c>
      <c r="Q352" s="64"/>
      <c r="R352" s="64">
        <v>0</v>
      </c>
      <c r="S352" s="64">
        <v>0</v>
      </c>
      <c r="T352" s="64">
        <f t="shared" si="141"/>
        <v>9571434.5800000001</v>
      </c>
      <c r="U352" s="57">
        <f t="shared" si="140"/>
        <v>4437.7942229228483</v>
      </c>
      <c r="V352" s="64">
        <v>5939.52299703264</v>
      </c>
    </row>
    <row r="353" spans="1:22" ht="35.25" x14ac:dyDescent="0.5">
      <c r="A353">
        <v>1</v>
      </c>
      <c r="B353" s="56">
        <f>SUBTOTAL(9,$A$16:A353)</f>
        <v>288</v>
      </c>
      <c r="C353" s="66" t="s">
        <v>15636</v>
      </c>
      <c r="D353" s="56">
        <v>1958</v>
      </c>
      <c r="E353" s="56"/>
      <c r="F353" s="56" t="s">
        <v>17202</v>
      </c>
      <c r="G353" s="56">
        <v>2</v>
      </c>
      <c r="H353" s="56" t="s">
        <v>17007</v>
      </c>
      <c r="I353" s="67">
        <v>554</v>
      </c>
      <c r="J353" s="67">
        <v>554</v>
      </c>
      <c r="K353" s="67">
        <v>521.69000000000005</v>
      </c>
      <c r="L353" s="68">
        <v>30</v>
      </c>
      <c r="M353" s="56" t="s">
        <v>17059</v>
      </c>
      <c r="N353" s="56" t="s">
        <v>17075</v>
      </c>
      <c r="O353" s="59" t="s">
        <v>17186</v>
      </c>
      <c r="P353" s="64">
        <v>2209743.4200000004</v>
      </c>
      <c r="Q353" s="64"/>
      <c r="R353" s="64">
        <v>0</v>
      </c>
      <c r="S353" s="64">
        <v>0</v>
      </c>
      <c r="T353" s="64">
        <f t="shared" si="141"/>
        <v>2209743.4200000004</v>
      </c>
      <c r="U353" s="57">
        <f t="shared" si="140"/>
        <v>3988.7065342960295</v>
      </c>
      <c r="V353" s="64">
        <v>9798.0505415162461</v>
      </c>
    </row>
    <row r="354" spans="1:22" ht="35.25" x14ac:dyDescent="0.5">
      <c r="A354">
        <v>1</v>
      </c>
      <c r="B354" s="56">
        <f>SUBTOTAL(9,$A$16:A354)</f>
        <v>289</v>
      </c>
      <c r="C354" s="66" t="s">
        <v>15682</v>
      </c>
      <c r="D354" s="56">
        <v>1964</v>
      </c>
      <c r="E354" s="56"/>
      <c r="F354" s="56" t="s">
        <v>17202</v>
      </c>
      <c r="G354" s="56">
        <v>2</v>
      </c>
      <c r="H354" s="56" t="s">
        <v>17062</v>
      </c>
      <c r="I354" s="67">
        <v>768.3</v>
      </c>
      <c r="J354" s="67">
        <v>297</v>
      </c>
      <c r="K354" s="67">
        <v>253.5</v>
      </c>
      <c r="L354" s="68">
        <v>80</v>
      </c>
      <c r="M354" s="56" t="s">
        <v>17059</v>
      </c>
      <c r="N354" s="56" t="s">
        <v>17075</v>
      </c>
      <c r="O354" s="59" t="s">
        <v>17186</v>
      </c>
      <c r="P354" s="64">
        <v>408560</v>
      </c>
      <c r="Q354" s="64"/>
      <c r="R354" s="64">
        <v>0</v>
      </c>
      <c r="S354" s="64">
        <v>0</v>
      </c>
      <c r="T354" s="64">
        <f t="shared" si="141"/>
        <v>408560</v>
      </c>
      <c r="U354" s="57">
        <f t="shared" si="140"/>
        <v>531.7714434465704</v>
      </c>
      <c r="V354" s="64">
        <f>U354</f>
        <v>531.7714434465704</v>
      </c>
    </row>
    <row r="355" spans="1:22" ht="35.25" x14ac:dyDescent="0.5">
      <c r="A355">
        <v>1</v>
      </c>
      <c r="B355" s="56">
        <f>SUBTOTAL(9,$A$16:A355)</f>
        <v>290</v>
      </c>
      <c r="C355" s="66" t="s">
        <v>15695</v>
      </c>
      <c r="D355" s="56">
        <v>1973</v>
      </c>
      <c r="E355" s="56"/>
      <c r="F355" s="56" t="s">
        <v>17202</v>
      </c>
      <c r="G355" s="56">
        <v>5</v>
      </c>
      <c r="H355" s="56" t="s">
        <v>17066</v>
      </c>
      <c r="I355" s="67">
        <v>3131.46</v>
      </c>
      <c r="J355" s="67">
        <v>3131.28</v>
      </c>
      <c r="K355" s="67">
        <v>3070.48</v>
      </c>
      <c r="L355" s="68">
        <v>208</v>
      </c>
      <c r="M355" s="56" t="s">
        <v>17059</v>
      </c>
      <c r="N355" s="56" t="s">
        <v>17075</v>
      </c>
      <c r="O355" s="59" t="s">
        <v>17191</v>
      </c>
      <c r="P355" s="64">
        <v>8460186.8399999999</v>
      </c>
      <c r="Q355" s="64"/>
      <c r="R355" s="64">
        <v>0</v>
      </c>
      <c r="S355" s="64">
        <v>0</v>
      </c>
      <c r="T355" s="64">
        <f t="shared" si="141"/>
        <v>8460186.8399999999</v>
      </c>
      <c r="U355" s="57">
        <f t="shared" si="140"/>
        <v>2701.6748864746796</v>
      </c>
      <c r="V355" s="64">
        <v>3221.7946123533434</v>
      </c>
    </row>
    <row r="356" spans="1:22" ht="35.25" x14ac:dyDescent="0.5">
      <c r="A356">
        <v>1</v>
      </c>
      <c r="B356" s="56">
        <f>SUBTOTAL(9,$A$16:A356)</f>
        <v>291</v>
      </c>
      <c r="C356" s="66" t="s">
        <v>2724</v>
      </c>
      <c r="D356" s="56">
        <v>1989</v>
      </c>
      <c r="E356" s="56"/>
      <c r="F356" s="56" t="s">
        <v>17202</v>
      </c>
      <c r="G356" s="56">
        <v>2</v>
      </c>
      <c r="H356" s="56" t="s">
        <v>17066</v>
      </c>
      <c r="I356" s="67">
        <v>3128.3</v>
      </c>
      <c r="J356" s="67">
        <v>1425.72</v>
      </c>
      <c r="K356" s="67">
        <v>1279.82</v>
      </c>
      <c r="L356" s="68">
        <v>73</v>
      </c>
      <c r="M356" s="56" t="s">
        <v>17059</v>
      </c>
      <c r="N356" s="56" t="s">
        <v>17075</v>
      </c>
      <c r="O356" s="59" t="s">
        <v>17188</v>
      </c>
      <c r="P356" s="64">
        <v>7268764.5</v>
      </c>
      <c r="Q356" s="64"/>
      <c r="R356" s="64">
        <v>0</v>
      </c>
      <c r="S356" s="64">
        <v>0</v>
      </c>
      <c r="T356" s="64">
        <f t="shared" si="141"/>
        <v>7268764.5</v>
      </c>
      <c r="U356" s="57">
        <f t="shared" si="140"/>
        <v>2323.5509701754945</v>
      </c>
      <c r="V356" s="64">
        <v>3023.6309775916629</v>
      </c>
    </row>
    <row r="357" spans="1:22" ht="35.25" x14ac:dyDescent="0.5">
      <c r="B357" s="65" t="s">
        <v>269</v>
      </c>
      <c r="C357" s="65"/>
      <c r="D357" s="56" t="s">
        <v>17037</v>
      </c>
      <c r="E357" s="56" t="s">
        <v>17037</v>
      </c>
      <c r="F357" s="56" t="s">
        <v>17037</v>
      </c>
      <c r="G357" s="56" t="s">
        <v>17037</v>
      </c>
      <c r="H357" s="56" t="s">
        <v>17037</v>
      </c>
      <c r="I357" s="61">
        <f>SUM(I358:I367)</f>
        <v>7450.8</v>
      </c>
      <c r="J357" s="61">
        <f t="shared" ref="J357:L357" si="164">SUM(J358:J367)</f>
        <v>6526.54</v>
      </c>
      <c r="K357" s="61">
        <f t="shared" si="164"/>
        <v>6414.04</v>
      </c>
      <c r="L357" s="62">
        <f t="shared" si="164"/>
        <v>425</v>
      </c>
      <c r="M357" s="56" t="s">
        <v>17037</v>
      </c>
      <c r="N357" s="56" t="s">
        <v>17037</v>
      </c>
      <c r="O357" s="59" t="s">
        <v>17037</v>
      </c>
      <c r="P357" s="63">
        <v>4853120.3899999997</v>
      </c>
      <c r="Q357" s="63">
        <f t="shared" ref="Q357:T357" si="165">SUM(Q358:Q367)</f>
        <v>0</v>
      </c>
      <c r="R357" s="61">
        <f t="shared" si="165"/>
        <v>0</v>
      </c>
      <c r="S357" s="61">
        <f t="shared" si="165"/>
        <v>1124456.75</v>
      </c>
      <c r="T357" s="61">
        <f t="shared" si="165"/>
        <v>3728663.6399999997</v>
      </c>
      <c r="U357" s="57">
        <f t="shared" si="140"/>
        <v>651.35561147796204</v>
      </c>
      <c r="V357" s="64">
        <f>MAX(V358:V367)</f>
        <v>1051.81</v>
      </c>
    </row>
    <row r="358" spans="1:22" ht="35.25" x14ac:dyDescent="0.5">
      <c r="A358">
        <v>1</v>
      </c>
      <c r="B358" s="56">
        <f>SUBTOTAL(9,$A$16:A358)</f>
        <v>292</v>
      </c>
      <c r="C358" s="66" t="s">
        <v>15508</v>
      </c>
      <c r="D358" s="56">
        <v>1968</v>
      </c>
      <c r="E358" s="56"/>
      <c r="F358" s="56" t="s">
        <v>17202</v>
      </c>
      <c r="G358" s="56">
        <v>2</v>
      </c>
      <c r="H358" s="56" t="s">
        <v>17005</v>
      </c>
      <c r="I358" s="67">
        <v>545.34</v>
      </c>
      <c r="J358" s="67">
        <v>316.54000000000002</v>
      </c>
      <c r="K358" s="67">
        <v>204.04</v>
      </c>
      <c r="L358" s="68">
        <v>21</v>
      </c>
      <c r="M358" s="56" t="s">
        <v>17059</v>
      </c>
      <c r="N358" s="56" t="s">
        <v>17075</v>
      </c>
      <c r="O358" s="59" t="s">
        <v>17371</v>
      </c>
      <c r="P358" s="64">
        <v>375274.83999999997</v>
      </c>
      <c r="Q358" s="64"/>
      <c r="R358" s="64">
        <v>0</v>
      </c>
      <c r="S358" s="64">
        <v>0</v>
      </c>
      <c r="T358" s="64">
        <f t="shared" si="141"/>
        <v>375274.83999999997</v>
      </c>
      <c r="U358" s="57">
        <f t="shared" si="140"/>
        <v>688.14838449407694</v>
      </c>
      <c r="V358" s="64">
        <v>1051.81</v>
      </c>
    </row>
    <row r="359" spans="1:22" ht="35.25" x14ac:dyDescent="0.5">
      <c r="A359">
        <v>1</v>
      </c>
      <c r="B359" s="56">
        <f>SUBTOTAL(9,$A$16:A359)</f>
        <v>293</v>
      </c>
      <c r="C359" s="69" t="s">
        <v>15520</v>
      </c>
      <c r="D359" s="70">
        <v>1967</v>
      </c>
      <c r="E359" s="70"/>
      <c r="F359" s="56" t="s">
        <v>17202</v>
      </c>
      <c r="G359" s="70">
        <v>2</v>
      </c>
      <c r="H359" s="70">
        <v>2</v>
      </c>
      <c r="I359" s="71">
        <v>716.98</v>
      </c>
      <c r="J359" s="71">
        <v>650</v>
      </c>
      <c r="K359" s="71">
        <v>650</v>
      </c>
      <c r="L359" s="72">
        <v>42</v>
      </c>
      <c r="M359" s="70" t="s">
        <v>17059</v>
      </c>
      <c r="N359" s="70" t="s">
        <v>17075</v>
      </c>
      <c r="O359" s="73" t="s">
        <v>17190</v>
      </c>
      <c r="P359" s="74">
        <v>464925.68</v>
      </c>
      <c r="Q359" s="74">
        <v>0</v>
      </c>
      <c r="R359" s="74">
        <v>0</v>
      </c>
      <c r="S359" s="74">
        <v>116750.08</v>
      </c>
      <c r="T359" s="74">
        <f t="shared" si="141"/>
        <v>348175.6</v>
      </c>
      <c r="U359" s="57">
        <f t="shared" si="140"/>
        <v>648.44999860526093</v>
      </c>
      <c r="V359" s="64">
        <v>648.45000000000005</v>
      </c>
    </row>
    <row r="360" spans="1:22" ht="35.25" x14ac:dyDescent="0.5">
      <c r="A360">
        <v>1</v>
      </c>
      <c r="B360" s="56">
        <f>SUBTOTAL(9,$A$16:A360)</f>
        <v>294</v>
      </c>
      <c r="C360" s="69" t="s">
        <v>15522</v>
      </c>
      <c r="D360" s="70">
        <v>1968</v>
      </c>
      <c r="E360" s="70"/>
      <c r="F360" s="56" t="s">
        <v>17202</v>
      </c>
      <c r="G360" s="70">
        <v>2</v>
      </c>
      <c r="H360" s="70">
        <v>2</v>
      </c>
      <c r="I360" s="71">
        <v>711.07</v>
      </c>
      <c r="J360" s="71">
        <v>650</v>
      </c>
      <c r="K360" s="71">
        <v>650</v>
      </c>
      <c r="L360" s="72">
        <v>44</v>
      </c>
      <c r="M360" s="70" t="s">
        <v>17059</v>
      </c>
      <c r="N360" s="70" t="s">
        <v>17075</v>
      </c>
      <c r="O360" s="73" t="s">
        <v>17190</v>
      </c>
      <c r="P360" s="74">
        <v>461093.33999999997</v>
      </c>
      <c r="Q360" s="74">
        <v>0</v>
      </c>
      <c r="R360" s="74">
        <v>0</v>
      </c>
      <c r="S360" s="74">
        <v>115787.72</v>
      </c>
      <c r="T360" s="74">
        <f t="shared" si="141"/>
        <v>345305.62</v>
      </c>
      <c r="U360" s="57">
        <f t="shared" si="140"/>
        <v>648.44999789050291</v>
      </c>
      <c r="V360" s="64">
        <v>648.45000000000005</v>
      </c>
    </row>
    <row r="361" spans="1:22" ht="35.25" x14ac:dyDescent="0.5">
      <c r="A361">
        <v>1</v>
      </c>
      <c r="B361" s="56">
        <f>SUBTOTAL(9,$A$16:A361)</f>
        <v>295</v>
      </c>
      <c r="C361" s="69" t="s">
        <v>15523</v>
      </c>
      <c r="D361" s="70">
        <v>1971</v>
      </c>
      <c r="E361" s="70"/>
      <c r="F361" s="56" t="s">
        <v>17202</v>
      </c>
      <c r="G361" s="70">
        <v>2</v>
      </c>
      <c r="H361" s="70">
        <v>2</v>
      </c>
      <c r="I361" s="71">
        <v>714.4</v>
      </c>
      <c r="J361" s="71">
        <v>650</v>
      </c>
      <c r="K361" s="71">
        <v>650</v>
      </c>
      <c r="L361" s="72">
        <v>51</v>
      </c>
      <c r="M361" s="70" t="s">
        <v>17059</v>
      </c>
      <c r="N361" s="70" t="s">
        <v>17075</v>
      </c>
      <c r="O361" s="73" t="s">
        <v>17190</v>
      </c>
      <c r="P361" s="74">
        <v>463252.68000000005</v>
      </c>
      <c r="Q361" s="74">
        <v>0</v>
      </c>
      <c r="R361" s="74">
        <v>0</v>
      </c>
      <c r="S361" s="74">
        <v>116329.96</v>
      </c>
      <c r="T361" s="74">
        <f t="shared" si="141"/>
        <v>346922.72000000003</v>
      </c>
      <c r="U361" s="57">
        <f t="shared" si="140"/>
        <v>648.45000000000005</v>
      </c>
      <c r="V361" s="64">
        <v>648.45000000000005</v>
      </c>
    </row>
    <row r="362" spans="1:22" ht="35.25" x14ac:dyDescent="0.5">
      <c r="A362">
        <v>1</v>
      </c>
      <c r="B362" s="56">
        <f>SUBTOTAL(9,$A$16:A362)</f>
        <v>296</v>
      </c>
      <c r="C362" s="69" t="s">
        <v>15524</v>
      </c>
      <c r="D362" s="70">
        <v>1971</v>
      </c>
      <c r="E362" s="70"/>
      <c r="F362" s="56" t="s">
        <v>17202</v>
      </c>
      <c r="G362" s="70">
        <v>2</v>
      </c>
      <c r="H362" s="70">
        <v>2</v>
      </c>
      <c r="I362" s="71">
        <v>710.96</v>
      </c>
      <c r="J362" s="71">
        <v>650</v>
      </c>
      <c r="K362" s="71">
        <v>650</v>
      </c>
      <c r="L362" s="72">
        <v>42</v>
      </c>
      <c r="M362" s="70" t="s">
        <v>17059</v>
      </c>
      <c r="N362" s="70" t="s">
        <v>17075</v>
      </c>
      <c r="O362" s="73" t="s">
        <v>17190</v>
      </c>
      <c r="P362" s="74">
        <v>461022.00999999995</v>
      </c>
      <c r="Q362" s="74">
        <v>0</v>
      </c>
      <c r="R362" s="74">
        <v>0</v>
      </c>
      <c r="S362" s="74">
        <v>115769.81</v>
      </c>
      <c r="T362" s="74">
        <f t="shared" si="141"/>
        <v>345252.19999999995</v>
      </c>
      <c r="U362" s="57">
        <f t="shared" si="140"/>
        <v>648.44999718690212</v>
      </c>
      <c r="V362" s="64">
        <v>648.45000000000005</v>
      </c>
    </row>
    <row r="363" spans="1:22" ht="35.25" x14ac:dyDescent="0.5">
      <c r="A363">
        <v>1</v>
      </c>
      <c r="B363" s="56">
        <f>SUBTOTAL(9,$A$16:A363)</f>
        <v>297</v>
      </c>
      <c r="C363" s="69" t="s">
        <v>15525</v>
      </c>
      <c r="D363" s="70">
        <v>1974</v>
      </c>
      <c r="E363" s="70"/>
      <c r="F363" s="56" t="s">
        <v>17202</v>
      </c>
      <c r="G363" s="70">
        <v>2</v>
      </c>
      <c r="H363" s="70">
        <v>2</v>
      </c>
      <c r="I363" s="71">
        <v>725.15</v>
      </c>
      <c r="J363" s="71">
        <v>650</v>
      </c>
      <c r="K363" s="71">
        <v>650</v>
      </c>
      <c r="L363" s="72">
        <v>42</v>
      </c>
      <c r="M363" s="70" t="s">
        <v>17059</v>
      </c>
      <c r="N363" s="70" t="s">
        <v>17075</v>
      </c>
      <c r="O363" s="73" t="s">
        <v>17190</v>
      </c>
      <c r="P363" s="74">
        <v>470223.52</v>
      </c>
      <c r="Q363" s="74">
        <v>0</v>
      </c>
      <c r="R363" s="74">
        <v>0</v>
      </c>
      <c r="S363" s="74">
        <v>118080.45</v>
      </c>
      <c r="T363" s="74">
        <f t="shared" si="141"/>
        <v>352143.07</v>
      </c>
      <c r="U363" s="57">
        <f t="shared" si="140"/>
        <v>648.45000344756261</v>
      </c>
      <c r="V363" s="64">
        <v>648.45000000000005</v>
      </c>
    </row>
    <row r="364" spans="1:22" ht="35.25" x14ac:dyDescent="0.5">
      <c r="A364">
        <v>1</v>
      </c>
      <c r="B364" s="56">
        <f>SUBTOTAL(9,$A$16:A364)</f>
        <v>298</v>
      </c>
      <c r="C364" s="69" t="s">
        <v>15526</v>
      </c>
      <c r="D364" s="70">
        <v>1976</v>
      </c>
      <c r="E364" s="70"/>
      <c r="F364" s="56" t="s">
        <v>17202</v>
      </c>
      <c r="G364" s="70">
        <v>2</v>
      </c>
      <c r="H364" s="70">
        <v>2</v>
      </c>
      <c r="I364" s="71">
        <v>745</v>
      </c>
      <c r="J364" s="71">
        <v>660</v>
      </c>
      <c r="K364" s="71">
        <v>660</v>
      </c>
      <c r="L364" s="72">
        <v>42</v>
      </c>
      <c r="M364" s="70" t="s">
        <v>17059</v>
      </c>
      <c r="N364" s="70" t="s">
        <v>17075</v>
      </c>
      <c r="O364" s="73" t="s">
        <v>17190</v>
      </c>
      <c r="P364" s="74">
        <v>483095.25</v>
      </c>
      <c r="Q364" s="74">
        <v>0</v>
      </c>
      <c r="R364" s="74">
        <v>0</v>
      </c>
      <c r="S364" s="74">
        <v>121312.74</v>
      </c>
      <c r="T364" s="74">
        <f t="shared" si="141"/>
        <v>361782.51</v>
      </c>
      <c r="U364" s="57">
        <f t="shared" si="140"/>
        <v>648.45000000000005</v>
      </c>
      <c r="V364" s="64">
        <v>648.45000000000005</v>
      </c>
    </row>
    <row r="365" spans="1:22" ht="35.25" x14ac:dyDescent="0.5">
      <c r="A365">
        <v>1</v>
      </c>
      <c r="B365" s="56">
        <f>SUBTOTAL(9,$A$16:A365)</f>
        <v>299</v>
      </c>
      <c r="C365" s="69" t="s">
        <v>15527</v>
      </c>
      <c r="D365" s="70">
        <v>1982</v>
      </c>
      <c r="E365" s="70"/>
      <c r="F365" s="56" t="s">
        <v>17202</v>
      </c>
      <c r="G365" s="70">
        <v>2</v>
      </c>
      <c r="H365" s="70">
        <v>3</v>
      </c>
      <c r="I365" s="71">
        <v>851.7</v>
      </c>
      <c r="J365" s="71">
        <v>770</v>
      </c>
      <c r="K365" s="71">
        <v>770</v>
      </c>
      <c r="L365" s="72">
        <v>47</v>
      </c>
      <c r="M365" s="70" t="s">
        <v>17059</v>
      </c>
      <c r="N365" s="70" t="s">
        <v>17075</v>
      </c>
      <c r="O365" s="73" t="s">
        <v>17190</v>
      </c>
      <c r="P365" s="74">
        <v>552284.87</v>
      </c>
      <c r="Q365" s="74">
        <v>0</v>
      </c>
      <c r="R365" s="74">
        <v>0</v>
      </c>
      <c r="S365" s="74">
        <v>138687.32999999999</v>
      </c>
      <c r="T365" s="74">
        <f t="shared" si="141"/>
        <v>413597.54000000004</v>
      </c>
      <c r="U365" s="57">
        <f t="shared" si="140"/>
        <v>648.45000587061168</v>
      </c>
      <c r="V365" s="64">
        <v>648.45000000000005</v>
      </c>
    </row>
    <row r="366" spans="1:22" ht="35.25" x14ac:dyDescent="0.5">
      <c r="A366">
        <v>1</v>
      </c>
      <c r="B366" s="56">
        <f>SUBTOTAL(9,$A$16:A366)</f>
        <v>300</v>
      </c>
      <c r="C366" s="69" t="s">
        <v>15528</v>
      </c>
      <c r="D366" s="70">
        <v>1983</v>
      </c>
      <c r="E366" s="70"/>
      <c r="F366" s="56" t="s">
        <v>17202</v>
      </c>
      <c r="G366" s="70">
        <v>2</v>
      </c>
      <c r="H366" s="70">
        <v>3</v>
      </c>
      <c r="I366" s="71">
        <v>867.3</v>
      </c>
      <c r="J366" s="71">
        <v>775</v>
      </c>
      <c r="K366" s="71">
        <v>775</v>
      </c>
      <c r="L366" s="72">
        <v>47</v>
      </c>
      <c r="M366" s="70" t="s">
        <v>17059</v>
      </c>
      <c r="N366" s="70" t="s">
        <v>17075</v>
      </c>
      <c r="O366" s="73" t="s">
        <v>17190</v>
      </c>
      <c r="P366" s="74">
        <v>562400.68999999994</v>
      </c>
      <c r="Q366" s="74">
        <v>0</v>
      </c>
      <c r="R366" s="74">
        <v>0</v>
      </c>
      <c r="S366" s="74">
        <v>141227.57</v>
      </c>
      <c r="T366" s="74">
        <f t="shared" si="141"/>
        <v>421173.11999999994</v>
      </c>
      <c r="U366" s="57">
        <f t="shared" si="140"/>
        <v>648.45000576501786</v>
      </c>
      <c r="V366" s="64">
        <v>648.45000000000005</v>
      </c>
    </row>
    <row r="367" spans="1:22" ht="35.25" x14ac:dyDescent="0.5">
      <c r="A367">
        <v>1</v>
      </c>
      <c r="B367" s="56">
        <f>SUBTOTAL(9,$A$16:A367)</f>
        <v>301</v>
      </c>
      <c r="C367" s="69" t="s">
        <v>15531</v>
      </c>
      <c r="D367" s="70">
        <v>1982</v>
      </c>
      <c r="E367" s="70"/>
      <c r="F367" s="56" t="s">
        <v>17202</v>
      </c>
      <c r="G367" s="70">
        <v>2</v>
      </c>
      <c r="H367" s="70">
        <v>3</v>
      </c>
      <c r="I367" s="71">
        <v>862.9</v>
      </c>
      <c r="J367" s="71">
        <v>755</v>
      </c>
      <c r="K367" s="71">
        <v>755</v>
      </c>
      <c r="L367" s="72">
        <v>47</v>
      </c>
      <c r="M367" s="70" t="s">
        <v>17059</v>
      </c>
      <c r="N367" s="70" t="s">
        <v>17075</v>
      </c>
      <c r="O367" s="73" t="s">
        <v>17190</v>
      </c>
      <c r="P367" s="74">
        <v>559547.50999999989</v>
      </c>
      <c r="Q367" s="74">
        <v>0</v>
      </c>
      <c r="R367" s="74">
        <v>0</v>
      </c>
      <c r="S367" s="74">
        <v>140511.09</v>
      </c>
      <c r="T367" s="74">
        <f>P367-R367-S367</f>
        <v>419036.41999999993</v>
      </c>
      <c r="U367" s="57">
        <f t="shared" si="140"/>
        <v>648.4500057944141</v>
      </c>
      <c r="V367" s="64">
        <v>648.45000000000005</v>
      </c>
    </row>
    <row r="368" spans="1:22" ht="35.25" x14ac:dyDescent="0.5">
      <c r="B368" s="65" t="s">
        <v>266</v>
      </c>
      <c r="C368" s="65"/>
      <c r="D368" s="56" t="s">
        <v>17037</v>
      </c>
      <c r="E368" s="56" t="s">
        <v>17037</v>
      </c>
      <c r="F368" s="56" t="s">
        <v>17037</v>
      </c>
      <c r="G368" s="56" t="s">
        <v>17037</v>
      </c>
      <c r="H368" s="56" t="s">
        <v>17037</v>
      </c>
      <c r="I368" s="61">
        <f>SUM(I369:I372)</f>
        <v>10815.19</v>
      </c>
      <c r="J368" s="61">
        <f t="shared" ref="J368:L368" si="166">SUM(J369:J372)</f>
        <v>7508.67</v>
      </c>
      <c r="K368" s="61">
        <f t="shared" si="166"/>
        <v>6890.2100000000009</v>
      </c>
      <c r="L368" s="62">
        <f t="shared" si="166"/>
        <v>453</v>
      </c>
      <c r="M368" s="56" t="s">
        <v>17037</v>
      </c>
      <c r="N368" s="56" t="s">
        <v>17037</v>
      </c>
      <c r="O368" s="59" t="s">
        <v>17037</v>
      </c>
      <c r="P368" s="63">
        <v>18385848.82</v>
      </c>
      <c r="Q368" s="63"/>
      <c r="R368" s="61">
        <f>SUM(R369:R372)</f>
        <v>0</v>
      </c>
      <c r="S368" s="61">
        <f t="shared" ref="S368:T368" si="167">SUM(S369:S372)</f>
        <v>0</v>
      </c>
      <c r="T368" s="61">
        <f t="shared" si="167"/>
        <v>18385848.82</v>
      </c>
      <c r="U368" s="57">
        <f t="shared" si="140"/>
        <v>1700.0023873829309</v>
      </c>
      <c r="V368" s="64">
        <f>MAX(V369:V372)</f>
        <v>9134.0013158706424</v>
      </c>
    </row>
    <row r="369" spans="1:22" ht="35.25" x14ac:dyDescent="0.5">
      <c r="A369">
        <v>1</v>
      </c>
      <c r="B369" s="56">
        <f>SUBTOTAL(9,$A$16:A369)</f>
        <v>302</v>
      </c>
      <c r="C369" s="66" t="s">
        <v>268</v>
      </c>
      <c r="D369" s="56">
        <v>1985</v>
      </c>
      <c r="E369" s="56"/>
      <c r="F369" s="56" t="s">
        <v>17064</v>
      </c>
      <c r="G369" s="56">
        <v>5</v>
      </c>
      <c r="H369" s="56" t="s">
        <v>17069</v>
      </c>
      <c r="I369" s="67">
        <v>5424.3</v>
      </c>
      <c r="J369" s="67">
        <v>3937.3</v>
      </c>
      <c r="K369" s="67">
        <v>3726.1000000000004</v>
      </c>
      <c r="L369" s="68">
        <v>176</v>
      </c>
      <c r="M369" s="56" t="s">
        <v>17059</v>
      </c>
      <c r="N369" s="56" t="s">
        <v>17075</v>
      </c>
      <c r="O369" s="59" t="s">
        <v>17188</v>
      </c>
      <c r="P369" s="64">
        <v>9389643.120000001</v>
      </c>
      <c r="Q369" s="64"/>
      <c r="R369" s="64">
        <v>0</v>
      </c>
      <c r="S369" s="64">
        <v>0</v>
      </c>
      <c r="T369" s="64">
        <f t="shared" si="141"/>
        <v>9389643.120000001</v>
      </c>
      <c r="U369" s="57">
        <f t="shared" si="140"/>
        <v>1731.0331508213042</v>
      </c>
      <c r="V369" s="64">
        <v>2107.4831259333</v>
      </c>
    </row>
    <row r="370" spans="1:22" ht="35.25" x14ac:dyDescent="0.5">
      <c r="A370">
        <v>1</v>
      </c>
      <c r="B370" s="56">
        <f>SUBTOTAL(9,$A$16:A370)</f>
        <v>303</v>
      </c>
      <c r="C370" s="66" t="s">
        <v>15361</v>
      </c>
      <c r="D370" s="56">
        <v>1971</v>
      </c>
      <c r="E370" s="56"/>
      <c r="F370" s="56" t="s">
        <v>17202</v>
      </c>
      <c r="G370" s="56">
        <v>5</v>
      </c>
      <c r="H370" s="56" t="s">
        <v>17066</v>
      </c>
      <c r="I370" s="67">
        <v>3186.9</v>
      </c>
      <c r="J370" s="67">
        <v>1676</v>
      </c>
      <c r="K370" s="67">
        <v>1676</v>
      </c>
      <c r="L370" s="68">
        <v>174</v>
      </c>
      <c r="M370" s="56" t="s">
        <v>17059</v>
      </c>
      <c r="N370" s="56" t="s">
        <v>17372</v>
      </c>
      <c r="O370" s="59" t="s">
        <v>17373</v>
      </c>
      <c r="P370" s="64">
        <v>4445789.16</v>
      </c>
      <c r="Q370" s="64"/>
      <c r="R370" s="64">
        <v>0</v>
      </c>
      <c r="S370" s="64">
        <v>0</v>
      </c>
      <c r="T370" s="64">
        <f t="shared" si="141"/>
        <v>4445789.16</v>
      </c>
      <c r="U370" s="57">
        <f t="shared" si="140"/>
        <v>1395.0199755248047</v>
      </c>
      <c r="V370" s="64">
        <v>1815.91</v>
      </c>
    </row>
    <row r="371" spans="1:22" ht="35.25" x14ac:dyDescent="0.5">
      <c r="A371">
        <v>1</v>
      </c>
      <c r="B371" s="56">
        <f>SUBTOTAL(9,$A$16:A371)</f>
        <v>304</v>
      </c>
      <c r="C371" s="66" t="s">
        <v>15483</v>
      </c>
      <c r="D371" s="56">
        <v>1928</v>
      </c>
      <c r="E371" s="56"/>
      <c r="F371" s="56" t="s">
        <v>17202</v>
      </c>
      <c r="G371" s="56">
        <v>3</v>
      </c>
      <c r="H371" s="56" t="s">
        <v>17062</v>
      </c>
      <c r="I371" s="67">
        <v>1718.33</v>
      </c>
      <c r="J371" s="67">
        <v>1631.7</v>
      </c>
      <c r="K371" s="67">
        <v>1224.44</v>
      </c>
      <c r="L371" s="68">
        <v>85</v>
      </c>
      <c r="M371" s="56" t="s">
        <v>17059</v>
      </c>
      <c r="N371" s="56" t="s">
        <v>17075</v>
      </c>
      <c r="O371" s="59" t="s">
        <v>17374</v>
      </c>
      <c r="P371" s="64">
        <v>4400416.54</v>
      </c>
      <c r="Q371" s="64"/>
      <c r="R371" s="64">
        <v>0</v>
      </c>
      <c r="S371" s="64">
        <v>0</v>
      </c>
      <c r="T371" s="64">
        <f t="shared" si="141"/>
        <v>4400416.54</v>
      </c>
      <c r="U371" s="57">
        <f t="shared" si="140"/>
        <v>2560.8681335948277</v>
      </c>
      <c r="V371" s="64">
        <v>9134.0013158706424</v>
      </c>
    </row>
    <row r="372" spans="1:22" ht="35.25" x14ac:dyDescent="0.5">
      <c r="A372">
        <v>1</v>
      </c>
      <c r="B372" s="56">
        <f>SUBTOTAL(9,$A$16:A372)</f>
        <v>305</v>
      </c>
      <c r="C372" s="66" t="s">
        <v>267</v>
      </c>
      <c r="D372" s="56">
        <v>1959</v>
      </c>
      <c r="E372" s="56"/>
      <c r="F372" s="56" t="s">
        <v>17202</v>
      </c>
      <c r="G372" s="56">
        <v>2</v>
      </c>
      <c r="H372" s="56" t="s">
        <v>17005</v>
      </c>
      <c r="I372" s="67">
        <v>485.66</v>
      </c>
      <c r="J372" s="67">
        <v>263.67</v>
      </c>
      <c r="K372" s="67">
        <v>263.67</v>
      </c>
      <c r="L372" s="68">
        <v>18</v>
      </c>
      <c r="M372" s="56" t="s">
        <v>17059</v>
      </c>
      <c r="N372" s="56" t="s">
        <v>17075</v>
      </c>
      <c r="O372" s="59" t="s">
        <v>17188</v>
      </c>
      <c r="P372" s="64">
        <v>150000</v>
      </c>
      <c r="Q372" s="64"/>
      <c r="R372" s="64">
        <v>0</v>
      </c>
      <c r="S372" s="64">
        <v>0</v>
      </c>
      <c r="T372" s="64">
        <f>P372-R372-S372</f>
        <v>150000</v>
      </c>
      <c r="U372" s="57">
        <f t="shared" si="140"/>
        <v>308.85804884075276</v>
      </c>
      <c r="V372" s="64">
        <f>U372</f>
        <v>308.85804884075276</v>
      </c>
    </row>
    <row r="373" spans="1:22" ht="35.25" x14ac:dyDescent="0.5">
      <c r="B373" s="65" t="s">
        <v>271</v>
      </c>
      <c r="C373" s="65"/>
      <c r="D373" s="56" t="s">
        <v>17037</v>
      </c>
      <c r="E373" s="56" t="s">
        <v>17037</v>
      </c>
      <c r="F373" s="56" t="s">
        <v>17037</v>
      </c>
      <c r="G373" s="56" t="s">
        <v>17037</v>
      </c>
      <c r="H373" s="56" t="s">
        <v>17037</v>
      </c>
      <c r="I373" s="61">
        <f>I374</f>
        <v>1421.2</v>
      </c>
      <c r="J373" s="61">
        <f t="shared" ref="J373:L373" si="168">J374</f>
        <v>871.8</v>
      </c>
      <c r="K373" s="61">
        <f t="shared" si="168"/>
        <v>731.1</v>
      </c>
      <c r="L373" s="62">
        <f t="shared" si="168"/>
        <v>47</v>
      </c>
      <c r="M373" s="56" t="s">
        <v>17037</v>
      </c>
      <c r="N373" s="56" t="s">
        <v>17037</v>
      </c>
      <c r="O373" s="59" t="s">
        <v>17037</v>
      </c>
      <c r="P373" s="63">
        <v>8800830.6999999993</v>
      </c>
      <c r="Q373" s="63"/>
      <c r="R373" s="61">
        <f t="shared" ref="R373" si="169">R374</f>
        <v>0</v>
      </c>
      <c r="S373" s="61">
        <f t="shared" ref="S373" si="170">S374</f>
        <v>0</v>
      </c>
      <c r="T373" s="61">
        <f t="shared" ref="T373" si="171">T374</f>
        <v>8800830.6999999993</v>
      </c>
      <c r="U373" s="57">
        <f t="shared" si="140"/>
        <v>6192.5349704475084</v>
      </c>
      <c r="V373" s="64">
        <f>V374</f>
        <v>6268.3862538699686</v>
      </c>
    </row>
    <row r="374" spans="1:22" ht="35.25" x14ac:dyDescent="0.5">
      <c r="A374">
        <v>1</v>
      </c>
      <c r="B374" s="56">
        <f>SUBTOTAL(9,$A$16:A374)</f>
        <v>306</v>
      </c>
      <c r="C374" s="76" t="s">
        <v>2742</v>
      </c>
      <c r="D374" s="56">
        <v>1989</v>
      </c>
      <c r="E374" s="56"/>
      <c r="F374" s="56" t="s">
        <v>17202</v>
      </c>
      <c r="G374" s="56">
        <v>2</v>
      </c>
      <c r="H374" s="56" t="s">
        <v>17066</v>
      </c>
      <c r="I374" s="61">
        <v>1421.2</v>
      </c>
      <c r="J374" s="61">
        <v>871.8</v>
      </c>
      <c r="K374" s="61">
        <v>731.1</v>
      </c>
      <c r="L374" s="62">
        <v>47</v>
      </c>
      <c r="M374" s="56" t="s">
        <v>17059</v>
      </c>
      <c r="N374" s="56" t="s">
        <v>17075</v>
      </c>
      <c r="O374" s="59" t="s">
        <v>17371</v>
      </c>
      <c r="P374" s="61">
        <v>8800830.6999999993</v>
      </c>
      <c r="Q374" s="63"/>
      <c r="R374" s="61">
        <v>0</v>
      </c>
      <c r="S374" s="61">
        <v>0</v>
      </c>
      <c r="T374" s="61">
        <f t="shared" si="141"/>
        <v>8800830.6999999993</v>
      </c>
      <c r="U374" s="57">
        <f t="shared" si="140"/>
        <v>6192.5349704475084</v>
      </c>
      <c r="V374" s="64">
        <v>6268.3862538699686</v>
      </c>
    </row>
    <row r="375" spans="1:22" ht="35.25" x14ac:dyDescent="0.5">
      <c r="B375" s="65" t="s">
        <v>52</v>
      </c>
      <c r="C375" s="65"/>
      <c r="D375" s="56" t="s">
        <v>17037</v>
      </c>
      <c r="E375" s="56" t="s">
        <v>17037</v>
      </c>
      <c r="F375" s="56" t="s">
        <v>17037</v>
      </c>
      <c r="G375" s="56" t="s">
        <v>17037</v>
      </c>
      <c r="H375" s="56" t="s">
        <v>17037</v>
      </c>
      <c r="I375" s="61">
        <f>SUM(I376:I380)</f>
        <v>8802.18</v>
      </c>
      <c r="J375" s="61">
        <f t="shared" ref="J375:K375" si="172">SUM(J376:J380)</f>
        <v>6911.5999999999995</v>
      </c>
      <c r="K375" s="61">
        <f t="shared" si="172"/>
        <v>6648.2</v>
      </c>
      <c r="L375" s="62">
        <f>SUM(L376:L380)</f>
        <v>291</v>
      </c>
      <c r="M375" s="56" t="s">
        <v>17037</v>
      </c>
      <c r="N375" s="56" t="s">
        <v>17037</v>
      </c>
      <c r="O375" s="59" t="s">
        <v>17037</v>
      </c>
      <c r="P375" s="63">
        <v>34494538.579999998</v>
      </c>
      <c r="Q375" s="63"/>
      <c r="R375" s="61">
        <f>SUM(R376:R380)</f>
        <v>0</v>
      </c>
      <c r="S375" s="61">
        <f t="shared" ref="S375:T375" si="173">SUM(S376:S380)</f>
        <v>0</v>
      </c>
      <c r="T375" s="61">
        <f t="shared" si="173"/>
        <v>34494538.579999998</v>
      </c>
      <c r="U375" s="57">
        <f t="shared" si="140"/>
        <v>3918.8631202724778</v>
      </c>
      <c r="V375" s="64">
        <f>MAX(V376:V380)</f>
        <v>12186.324900720325</v>
      </c>
    </row>
    <row r="376" spans="1:22" ht="35.25" x14ac:dyDescent="0.5">
      <c r="A376">
        <v>1</v>
      </c>
      <c r="B376" s="56">
        <f>SUBTOTAL(9,$A$16:A376)</f>
        <v>307</v>
      </c>
      <c r="C376" s="66" t="s">
        <v>57</v>
      </c>
      <c r="D376" s="56">
        <v>1962</v>
      </c>
      <c r="E376" s="56"/>
      <c r="F376" s="56" t="s">
        <v>17202</v>
      </c>
      <c r="G376" s="56">
        <v>2</v>
      </c>
      <c r="H376" s="56" t="s">
        <v>17007</v>
      </c>
      <c r="I376" s="67">
        <v>632</v>
      </c>
      <c r="J376" s="67">
        <v>632</v>
      </c>
      <c r="K376" s="67">
        <v>492.8</v>
      </c>
      <c r="L376" s="68">
        <v>34</v>
      </c>
      <c r="M376" s="56" t="s">
        <v>17059</v>
      </c>
      <c r="N376" s="56" t="s">
        <v>17075</v>
      </c>
      <c r="O376" s="59" t="s">
        <v>17171</v>
      </c>
      <c r="P376" s="64">
        <v>4688937.4700000007</v>
      </c>
      <c r="Q376" s="64"/>
      <c r="R376" s="64">
        <v>0</v>
      </c>
      <c r="S376" s="64">
        <v>0</v>
      </c>
      <c r="T376" s="64">
        <f t="shared" si="141"/>
        <v>4688937.4700000007</v>
      </c>
      <c r="U376" s="57">
        <f t="shared" si="140"/>
        <v>7419.2048575949375</v>
      </c>
      <c r="V376" s="64">
        <v>9344.6116455696192</v>
      </c>
    </row>
    <row r="377" spans="1:22" ht="35.25" x14ac:dyDescent="0.5">
      <c r="A377">
        <v>1</v>
      </c>
      <c r="B377" s="56">
        <f>SUBTOTAL(9,$A$16:A377)</f>
        <v>308</v>
      </c>
      <c r="C377" s="66" t="s">
        <v>15906</v>
      </c>
      <c r="D377" s="56">
        <v>1917</v>
      </c>
      <c r="E377" s="56"/>
      <c r="F377" s="56" t="s">
        <v>17202</v>
      </c>
      <c r="G377" s="56">
        <v>2</v>
      </c>
      <c r="H377" s="56" t="s">
        <v>17005</v>
      </c>
      <c r="I377" s="67">
        <v>319.3</v>
      </c>
      <c r="J377" s="67">
        <v>205.2</v>
      </c>
      <c r="K377" s="67">
        <v>152.19999999999999</v>
      </c>
      <c r="L377" s="68">
        <v>14</v>
      </c>
      <c r="M377" s="56" t="s">
        <v>17059</v>
      </c>
      <c r="N377" s="56" t="s">
        <v>17097</v>
      </c>
      <c r="O377" s="59" t="s">
        <v>17063</v>
      </c>
      <c r="P377" s="64">
        <v>2100539.54</v>
      </c>
      <c r="Q377" s="64"/>
      <c r="R377" s="64">
        <v>0</v>
      </c>
      <c r="S377" s="64">
        <v>0</v>
      </c>
      <c r="T377" s="64">
        <f t="shared" si="141"/>
        <v>2100539.54</v>
      </c>
      <c r="U377" s="57">
        <f t="shared" si="140"/>
        <v>6578.5766990291258</v>
      </c>
      <c r="V377" s="64">
        <v>12186.324900720325</v>
      </c>
    </row>
    <row r="378" spans="1:22" ht="35.25" x14ac:dyDescent="0.5">
      <c r="A378">
        <v>1</v>
      </c>
      <c r="B378" s="56">
        <f>SUBTOTAL(9,$A$16:A378)</f>
        <v>309</v>
      </c>
      <c r="C378" s="66" t="s">
        <v>15911</v>
      </c>
      <c r="D378" s="56">
        <v>1967</v>
      </c>
      <c r="E378" s="56"/>
      <c r="F378" s="56" t="s">
        <v>17202</v>
      </c>
      <c r="G378" s="56">
        <v>2</v>
      </c>
      <c r="H378" s="56" t="s">
        <v>17066</v>
      </c>
      <c r="I378" s="67">
        <v>987</v>
      </c>
      <c r="J378" s="67">
        <v>987</v>
      </c>
      <c r="K378" s="67">
        <v>915.8</v>
      </c>
      <c r="L378" s="68">
        <v>20</v>
      </c>
      <c r="M378" s="56" t="s">
        <v>17059</v>
      </c>
      <c r="N378" s="56" t="s">
        <v>17075</v>
      </c>
      <c r="O378" s="59" t="s">
        <v>17173</v>
      </c>
      <c r="P378" s="64">
        <v>7615696.4900000002</v>
      </c>
      <c r="Q378" s="64"/>
      <c r="R378" s="64">
        <v>0</v>
      </c>
      <c r="S378" s="64">
        <v>0</v>
      </c>
      <c r="T378" s="64">
        <f t="shared" si="141"/>
        <v>7615696.4900000002</v>
      </c>
      <c r="U378" s="57">
        <f t="shared" si="140"/>
        <v>7716.0045491388046</v>
      </c>
      <c r="V378" s="64">
        <v>10013.698982776088</v>
      </c>
    </row>
    <row r="379" spans="1:22" ht="35.25" x14ac:dyDescent="0.5">
      <c r="A379">
        <v>1</v>
      </c>
      <c r="B379" s="56">
        <f>SUBTOTAL(9,$A$16:A379)</f>
        <v>310</v>
      </c>
      <c r="C379" s="66" t="s">
        <v>15887</v>
      </c>
      <c r="D379" s="56">
        <v>1971</v>
      </c>
      <c r="E379" s="56"/>
      <c r="F379" s="56" t="s">
        <v>17202</v>
      </c>
      <c r="G379" s="56">
        <v>5</v>
      </c>
      <c r="H379" s="56" t="s">
        <v>17062</v>
      </c>
      <c r="I379" s="67">
        <v>3414.98</v>
      </c>
      <c r="J379" s="67">
        <v>2564.1999999999998</v>
      </c>
      <c r="K379" s="67">
        <v>2564.1999999999998</v>
      </c>
      <c r="L379" s="68">
        <v>118</v>
      </c>
      <c r="M379" s="56" t="s">
        <v>17059</v>
      </c>
      <c r="N379" s="56" t="s">
        <v>17075</v>
      </c>
      <c r="O379" s="59" t="s">
        <v>17375</v>
      </c>
      <c r="P379" s="64">
        <v>9861598.209999999</v>
      </c>
      <c r="Q379" s="64"/>
      <c r="R379" s="64">
        <v>0</v>
      </c>
      <c r="S379" s="64">
        <v>0</v>
      </c>
      <c r="T379" s="64">
        <f t="shared" si="141"/>
        <v>9861598.209999999</v>
      </c>
      <c r="U379" s="57">
        <f t="shared" si="140"/>
        <v>2887.7469882693308</v>
      </c>
      <c r="V379" s="64">
        <v>3345.5853258291413</v>
      </c>
    </row>
    <row r="380" spans="1:22" ht="35.25" x14ac:dyDescent="0.5">
      <c r="A380">
        <v>1</v>
      </c>
      <c r="B380" s="56">
        <f>SUBTOTAL(9,$A$16:A380)</f>
        <v>311</v>
      </c>
      <c r="C380" s="66" t="s">
        <v>15892</v>
      </c>
      <c r="D380" s="56">
        <v>1972</v>
      </c>
      <c r="E380" s="56"/>
      <c r="F380" s="56" t="s">
        <v>17202</v>
      </c>
      <c r="G380" s="56">
        <v>5</v>
      </c>
      <c r="H380" s="56" t="s">
        <v>17062</v>
      </c>
      <c r="I380" s="67">
        <v>3448.9</v>
      </c>
      <c r="J380" s="67">
        <v>2523.1999999999998</v>
      </c>
      <c r="K380" s="67">
        <v>2523.1999999999998</v>
      </c>
      <c r="L380" s="68">
        <v>105</v>
      </c>
      <c r="M380" s="56" t="s">
        <v>17059</v>
      </c>
      <c r="N380" s="56" t="s">
        <v>17075</v>
      </c>
      <c r="O380" s="59" t="s">
        <v>17375</v>
      </c>
      <c r="P380" s="64">
        <v>10227766.869999999</v>
      </c>
      <c r="Q380" s="64"/>
      <c r="R380" s="64">
        <v>0</v>
      </c>
      <c r="S380" s="64">
        <v>0</v>
      </c>
      <c r="T380" s="64">
        <f t="shared" si="141"/>
        <v>10227766.869999999</v>
      </c>
      <c r="U380" s="57">
        <f t="shared" si="140"/>
        <v>2965.5156339702512</v>
      </c>
      <c r="V380" s="64">
        <v>3040.7167038765983</v>
      </c>
    </row>
    <row r="381" spans="1:22" ht="35.25" x14ac:dyDescent="0.5">
      <c r="B381" s="65" t="s">
        <v>53</v>
      </c>
      <c r="C381" s="65"/>
      <c r="D381" s="56" t="s">
        <v>17037</v>
      </c>
      <c r="E381" s="56" t="s">
        <v>17037</v>
      </c>
      <c r="F381" s="56" t="s">
        <v>17037</v>
      </c>
      <c r="G381" s="56" t="s">
        <v>17037</v>
      </c>
      <c r="H381" s="56" t="s">
        <v>17037</v>
      </c>
      <c r="I381" s="61">
        <f>I382</f>
        <v>4666.6000000000004</v>
      </c>
      <c r="J381" s="61">
        <f t="shared" ref="J381:L381" si="174">J382</f>
        <v>3535</v>
      </c>
      <c r="K381" s="61">
        <f t="shared" si="174"/>
        <v>3316.8</v>
      </c>
      <c r="L381" s="62">
        <f t="shared" si="174"/>
        <v>131</v>
      </c>
      <c r="M381" s="56" t="s">
        <v>17037</v>
      </c>
      <c r="N381" s="56" t="s">
        <v>17037</v>
      </c>
      <c r="O381" s="59" t="s">
        <v>17037</v>
      </c>
      <c r="P381" s="63">
        <v>8578192.4800000004</v>
      </c>
      <c r="Q381" s="63"/>
      <c r="R381" s="61">
        <f t="shared" ref="R381" si="175">R382</f>
        <v>0</v>
      </c>
      <c r="S381" s="61">
        <f t="shared" ref="S381" si="176">S382</f>
        <v>0</v>
      </c>
      <c r="T381" s="61">
        <f t="shared" ref="T381" si="177">T382</f>
        <v>8578192.4800000004</v>
      </c>
      <c r="U381" s="57">
        <f t="shared" si="140"/>
        <v>1838.2103630051859</v>
      </c>
      <c r="V381" s="64">
        <f>V382</f>
        <v>2237.9683024043197</v>
      </c>
    </row>
    <row r="382" spans="1:22" ht="35.25" x14ac:dyDescent="0.5">
      <c r="A382">
        <v>1</v>
      </c>
      <c r="B382" s="56">
        <f>SUBTOTAL(9,$A$16:A382)</f>
        <v>312</v>
      </c>
      <c r="C382" s="66" t="s">
        <v>58</v>
      </c>
      <c r="D382" s="56">
        <v>1972</v>
      </c>
      <c r="E382" s="56"/>
      <c r="F382" s="56" t="s">
        <v>17064</v>
      </c>
      <c r="G382" s="56">
        <v>5</v>
      </c>
      <c r="H382" s="56" t="s">
        <v>17062</v>
      </c>
      <c r="I382" s="67">
        <v>4666.6000000000004</v>
      </c>
      <c r="J382" s="67">
        <v>3535</v>
      </c>
      <c r="K382" s="67">
        <v>3316.8</v>
      </c>
      <c r="L382" s="68">
        <v>131</v>
      </c>
      <c r="M382" s="56" t="s">
        <v>17059</v>
      </c>
      <c r="N382" s="56" t="s">
        <v>17075</v>
      </c>
      <c r="O382" s="59" t="s">
        <v>17172</v>
      </c>
      <c r="P382" s="64">
        <v>8578192.4800000004</v>
      </c>
      <c r="Q382" s="64"/>
      <c r="R382" s="64">
        <v>0</v>
      </c>
      <c r="S382" s="64">
        <v>0</v>
      </c>
      <c r="T382" s="64">
        <f t="shared" si="141"/>
        <v>8578192.4800000004</v>
      </c>
      <c r="U382" s="57">
        <f t="shared" si="140"/>
        <v>1838.2103630051859</v>
      </c>
      <c r="V382" s="64">
        <v>2237.9683024043197</v>
      </c>
    </row>
    <row r="383" spans="1:22" ht="35.25" x14ac:dyDescent="0.5">
      <c r="B383" s="65" t="s">
        <v>54</v>
      </c>
      <c r="C383" s="65"/>
      <c r="D383" s="56" t="s">
        <v>17037</v>
      </c>
      <c r="E383" s="56" t="s">
        <v>17037</v>
      </c>
      <c r="F383" s="56" t="s">
        <v>17037</v>
      </c>
      <c r="G383" s="56" t="s">
        <v>17037</v>
      </c>
      <c r="H383" s="56" t="s">
        <v>17037</v>
      </c>
      <c r="I383" s="61">
        <f>I384</f>
        <v>1918.63</v>
      </c>
      <c r="J383" s="61">
        <f t="shared" ref="J383:L383" si="178">J384</f>
        <v>981.6</v>
      </c>
      <c r="K383" s="61">
        <f t="shared" si="178"/>
        <v>981.6</v>
      </c>
      <c r="L383" s="62">
        <f t="shared" si="178"/>
        <v>31</v>
      </c>
      <c r="M383" s="56" t="s">
        <v>17037</v>
      </c>
      <c r="N383" s="56" t="s">
        <v>17037</v>
      </c>
      <c r="O383" s="59" t="s">
        <v>17037</v>
      </c>
      <c r="P383" s="63">
        <v>10731103.199999999</v>
      </c>
      <c r="Q383" s="63"/>
      <c r="R383" s="61">
        <f t="shared" ref="R383" si="179">R384</f>
        <v>0</v>
      </c>
      <c r="S383" s="61">
        <f t="shared" ref="S383" si="180">S384</f>
        <v>0</v>
      </c>
      <c r="T383" s="61">
        <f t="shared" ref="T383" si="181">T384</f>
        <v>10731103.199999999</v>
      </c>
      <c r="U383" s="57">
        <f t="shared" si="140"/>
        <v>5593.107165008365</v>
      </c>
      <c r="V383" s="64">
        <f>V384</f>
        <v>7044.6197547208158</v>
      </c>
    </row>
    <row r="384" spans="1:22" ht="35.25" x14ac:dyDescent="0.5">
      <c r="A384">
        <v>1</v>
      </c>
      <c r="B384" s="56">
        <f>SUBTOTAL(9,$A$16:A384)</f>
        <v>313</v>
      </c>
      <c r="C384" s="66" t="s">
        <v>59</v>
      </c>
      <c r="D384" s="56">
        <v>1978</v>
      </c>
      <c r="E384" s="56"/>
      <c r="F384" s="56" t="s">
        <v>17202</v>
      </c>
      <c r="G384" s="56">
        <v>2</v>
      </c>
      <c r="H384" s="56" t="s">
        <v>17062</v>
      </c>
      <c r="I384" s="67">
        <v>1918.63</v>
      </c>
      <c r="J384" s="67">
        <v>981.6</v>
      </c>
      <c r="K384" s="67">
        <v>981.6</v>
      </c>
      <c r="L384" s="68">
        <v>31</v>
      </c>
      <c r="M384" s="56" t="s">
        <v>17059</v>
      </c>
      <c r="N384" s="56" t="s">
        <v>17075</v>
      </c>
      <c r="O384" s="59" t="s">
        <v>17173</v>
      </c>
      <c r="P384" s="64">
        <v>10731103.199999999</v>
      </c>
      <c r="Q384" s="64"/>
      <c r="R384" s="64">
        <v>0</v>
      </c>
      <c r="S384" s="64">
        <v>0</v>
      </c>
      <c r="T384" s="64">
        <f t="shared" si="141"/>
        <v>10731103.199999999</v>
      </c>
      <c r="U384" s="57">
        <f t="shared" si="140"/>
        <v>5593.107165008365</v>
      </c>
      <c r="V384" s="64">
        <v>7044.6197547208158</v>
      </c>
    </row>
    <row r="385" spans="1:22" ht="35.25" x14ac:dyDescent="0.5">
      <c r="B385" s="65" t="s">
        <v>493</v>
      </c>
      <c r="C385" s="65"/>
      <c r="D385" s="56" t="s">
        <v>17037</v>
      </c>
      <c r="E385" s="56" t="s">
        <v>17037</v>
      </c>
      <c r="F385" s="56" t="s">
        <v>17037</v>
      </c>
      <c r="G385" s="56" t="s">
        <v>17037</v>
      </c>
      <c r="H385" s="56" t="s">
        <v>17037</v>
      </c>
      <c r="I385" s="61">
        <f>SUM(I386:I389)</f>
        <v>2158.5</v>
      </c>
      <c r="J385" s="61">
        <f t="shared" ref="J385:L385" si="182">SUM(J386:J389)</f>
        <v>1732.6</v>
      </c>
      <c r="K385" s="61">
        <f t="shared" si="182"/>
        <v>1548.3000000000002</v>
      </c>
      <c r="L385" s="62">
        <f t="shared" si="182"/>
        <v>92</v>
      </c>
      <c r="M385" s="56" t="s">
        <v>17037</v>
      </c>
      <c r="N385" s="56" t="s">
        <v>17037</v>
      </c>
      <c r="O385" s="59" t="s">
        <v>17037</v>
      </c>
      <c r="P385" s="63">
        <v>14463585.310000002</v>
      </c>
      <c r="Q385" s="63">
        <f t="shared" ref="Q385:T385" si="183">SUM(Q386:Q389)</f>
        <v>0</v>
      </c>
      <c r="R385" s="61">
        <f t="shared" si="183"/>
        <v>0</v>
      </c>
      <c r="S385" s="61">
        <f t="shared" si="183"/>
        <v>0</v>
      </c>
      <c r="T385" s="61">
        <f t="shared" si="183"/>
        <v>14463585.310000002</v>
      </c>
      <c r="U385" s="57">
        <f t="shared" si="140"/>
        <v>6700.7576140838555</v>
      </c>
      <c r="V385" s="64">
        <f>MAX(V386:V389)</f>
        <v>14670.594594594593</v>
      </c>
    </row>
    <row r="386" spans="1:22" ht="35.25" x14ac:dyDescent="0.5">
      <c r="A386">
        <v>1</v>
      </c>
      <c r="B386" s="56">
        <f>SUBTOTAL(9,$A$16:A386)</f>
        <v>314</v>
      </c>
      <c r="C386" s="66" t="s">
        <v>495</v>
      </c>
      <c r="D386" s="56">
        <v>1979</v>
      </c>
      <c r="E386" s="56"/>
      <c r="F386" s="56" t="s">
        <v>17202</v>
      </c>
      <c r="G386" s="56">
        <v>2</v>
      </c>
      <c r="H386" s="56" t="s">
        <v>17005</v>
      </c>
      <c r="I386" s="67">
        <v>956.3</v>
      </c>
      <c r="J386" s="67">
        <v>573.6</v>
      </c>
      <c r="K386" s="67">
        <v>573.6</v>
      </c>
      <c r="L386" s="68">
        <v>17</v>
      </c>
      <c r="M386" s="56" t="s">
        <v>17059</v>
      </c>
      <c r="N386" s="56" t="s">
        <v>17097</v>
      </c>
      <c r="O386" s="59" t="s">
        <v>17063</v>
      </c>
      <c r="P386" s="64">
        <v>5220267.2200000007</v>
      </c>
      <c r="Q386" s="64"/>
      <c r="R386" s="64">
        <v>0</v>
      </c>
      <c r="S386" s="64">
        <v>0</v>
      </c>
      <c r="T386" s="64">
        <f t="shared" si="141"/>
        <v>5220267.2200000007</v>
      </c>
      <c r="U386" s="57">
        <f t="shared" si="140"/>
        <v>5458.8175467949395</v>
      </c>
      <c r="V386" s="64">
        <v>7310.9051134581196</v>
      </c>
    </row>
    <row r="387" spans="1:22" ht="35.25" x14ac:dyDescent="0.5">
      <c r="A387">
        <v>1</v>
      </c>
      <c r="B387" s="56">
        <f>SUBTOTAL(9,$A$16:A387)</f>
        <v>315</v>
      </c>
      <c r="C387" s="66" t="s">
        <v>16238</v>
      </c>
      <c r="D387" s="56" t="s">
        <v>945</v>
      </c>
      <c r="E387" s="56"/>
      <c r="F387" s="56" t="s">
        <v>17202</v>
      </c>
      <c r="G387" s="56" t="s">
        <v>17007</v>
      </c>
      <c r="H387" s="56" t="s">
        <v>17005</v>
      </c>
      <c r="I387" s="67">
        <v>377.4</v>
      </c>
      <c r="J387" s="67">
        <v>377.4</v>
      </c>
      <c r="K387" s="67">
        <v>278.10000000000002</v>
      </c>
      <c r="L387" s="68">
        <v>31</v>
      </c>
      <c r="M387" s="56" t="s">
        <v>17059</v>
      </c>
      <c r="N387" s="56" t="s">
        <v>17097</v>
      </c>
      <c r="O387" s="59" t="s">
        <v>17063</v>
      </c>
      <c r="P387" s="64">
        <v>4129277.1100000003</v>
      </c>
      <c r="Q387" s="64"/>
      <c r="R387" s="64">
        <v>0</v>
      </c>
      <c r="S387" s="64">
        <v>0</v>
      </c>
      <c r="T387" s="64">
        <f t="shared" si="141"/>
        <v>4129277.1100000003</v>
      </c>
      <c r="U387" s="57">
        <f t="shared" si="140"/>
        <v>10941.380789613144</v>
      </c>
      <c r="V387" s="64">
        <v>14670.594594594593</v>
      </c>
    </row>
    <row r="388" spans="1:22" ht="35.25" x14ac:dyDescent="0.5">
      <c r="A388">
        <v>1</v>
      </c>
      <c r="B388" s="56">
        <f>SUBTOTAL(9,$A$16:A388)</f>
        <v>316</v>
      </c>
      <c r="C388" s="66" t="s">
        <v>494</v>
      </c>
      <c r="D388" s="56">
        <v>1917</v>
      </c>
      <c r="E388" s="56"/>
      <c r="F388" s="56" t="s">
        <v>17202</v>
      </c>
      <c r="G388" s="56">
        <v>2</v>
      </c>
      <c r="H388" s="56" t="s">
        <v>17005</v>
      </c>
      <c r="I388" s="67">
        <v>459.8</v>
      </c>
      <c r="J388" s="67">
        <v>453.6</v>
      </c>
      <c r="K388" s="67">
        <v>387.40000000000003</v>
      </c>
      <c r="L388" s="68">
        <v>23</v>
      </c>
      <c r="M388" s="56" t="s">
        <v>17059</v>
      </c>
      <c r="N388" s="56" t="s">
        <v>17097</v>
      </c>
      <c r="O388" s="59" t="s">
        <v>17063</v>
      </c>
      <c r="P388" s="64">
        <v>3281766.02</v>
      </c>
      <c r="Q388" s="64"/>
      <c r="R388" s="64">
        <v>0</v>
      </c>
      <c r="S388" s="64">
        <v>0</v>
      </c>
      <c r="T388" s="64">
        <f>P388-R388-S388</f>
        <v>3281766.02</v>
      </c>
      <c r="U388" s="57">
        <f t="shared" ref="U388:U389" si="184">P388/I388</f>
        <v>7137.3771639843408</v>
      </c>
      <c r="V388" s="64">
        <v>9444.3149195302303</v>
      </c>
    </row>
    <row r="389" spans="1:22" ht="35.25" x14ac:dyDescent="0.5">
      <c r="A389">
        <v>1</v>
      </c>
      <c r="B389" s="56">
        <f>SUBTOTAL(9,$A$16:A389)</f>
        <v>317</v>
      </c>
      <c r="C389" s="66" t="s">
        <v>16242</v>
      </c>
      <c r="D389" s="56" t="s">
        <v>945</v>
      </c>
      <c r="E389" s="56"/>
      <c r="F389" s="56" t="s">
        <v>17202</v>
      </c>
      <c r="G389" s="56" t="s">
        <v>17007</v>
      </c>
      <c r="H389" s="56" t="s">
        <v>17005</v>
      </c>
      <c r="I389" s="67">
        <v>365</v>
      </c>
      <c r="J389" s="67">
        <v>328</v>
      </c>
      <c r="K389" s="67">
        <v>309.2</v>
      </c>
      <c r="L389" s="68">
        <v>21</v>
      </c>
      <c r="M389" s="56" t="s">
        <v>17059</v>
      </c>
      <c r="N389" s="56" t="s">
        <v>17097</v>
      </c>
      <c r="O389" s="59" t="s">
        <v>17063</v>
      </c>
      <c r="P389" s="64">
        <v>1832274.96</v>
      </c>
      <c r="Q389" s="64"/>
      <c r="R389" s="64">
        <v>0</v>
      </c>
      <c r="S389" s="64">
        <v>0</v>
      </c>
      <c r="T389" s="64">
        <f>P389-R389-S389</f>
        <v>1832274.96</v>
      </c>
      <c r="U389" s="57">
        <f t="shared" si="184"/>
        <v>5019.931397260274</v>
      </c>
      <c r="V389" s="64">
        <v>8982.4232328767121</v>
      </c>
    </row>
    <row r="390" spans="1:22" ht="35.25" x14ac:dyDescent="0.5">
      <c r="B390" s="65" t="s">
        <v>498</v>
      </c>
      <c r="C390" s="65"/>
      <c r="D390" s="56" t="s">
        <v>17037</v>
      </c>
      <c r="E390" s="56" t="s">
        <v>17037</v>
      </c>
      <c r="F390" s="56" t="s">
        <v>17037</v>
      </c>
      <c r="G390" s="56" t="s">
        <v>17037</v>
      </c>
      <c r="H390" s="56" t="s">
        <v>17037</v>
      </c>
      <c r="I390" s="61">
        <f>I391</f>
        <v>659.7</v>
      </c>
      <c r="J390" s="61">
        <f t="shared" ref="J390:L390" si="185">J391</f>
        <v>611.70000000000005</v>
      </c>
      <c r="K390" s="61">
        <f t="shared" si="185"/>
        <v>611.70000000000005</v>
      </c>
      <c r="L390" s="62">
        <f t="shared" si="185"/>
        <v>25</v>
      </c>
      <c r="M390" s="56" t="s">
        <v>17037</v>
      </c>
      <c r="N390" s="56" t="s">
        <v>17037</v>
      </c>
      <c r="O390" s="59" t="s">
        <v>17037</v>
      </c>
      <c r="P390" s="63">
        <v>4641914.7</v>
      </c>
      <c r="Q390" s="63"/>
      <c r="R390" s="61">
        <f t="shared" ref="R390" si="186">R391</f>
        <v>0</v>
      </c>
      <c r="S390" s="61">
        <f t="shared" ref="S390" si="187">S391</f>
        <v>0</v>
      </c>
      <c r="T390" s="61">
        <f t="shared" ref="T390" si="188">T391</f>
        <v>4641914.7</v>
      </c>
      <c r="U390" s="57">
        <f t="shared" si="140"/>
        <v>7036.4024556616641</v>
      </c>
      <c r="V390" s="64">
        <f>V391</f>
        <v>9380.1073215097767</v>
      </c>
    </row>
    <row r="391" spans="1:22" ht="35.25" x14ac:dyDescent="0.5">
      <c r="A391">
        <v>1</v>
      </c>
      <c r="B391" s="56">
        <f>SUBTOTAL(9,$A$16:A391)</f>
        <v>318</v>
      </c>
      <c r="C391" s="66" t="s">
        <v>497</v>
      </c>
      <c r="D391" s="56">
        <v>1964</v>
      </c>
      <c r="E391" s="56"/>
      <c r="F391" s="56" t="s">
        <v>17202</v>
      </c>
      <c r="G391" s="56">
        <v>2</v>
      </c>
      <c r="H391" s="56" t="s">
        <v>17007</v>
      </c>
      <c r="I391" s="67">
        <v>659.7</v>
      </c>
      <c r="J391" s="67">
        <v>611.70000000000005</v>
      </c>
      <c r="K391" s="67">
        <v>611.70000000000005</v>
      </c>
      <c r="L391" s="68">
        <v>25</v>
      </c>
      <c r="M391" s="56" t="s">
        <v>17059</v>
      </c>
      <c r="N391" s="56" t="s">
        <v>17097</v>
      </c>
      <c r="O391" s="59" t="s">
        <v>17063</v>
      </c>
      <c r="P391" s="64">
        <v>4641914.7</v>
      </c>
      <c r="Q391" s="64"/>
      <c r="R391" s="64">
        <v>0</v>
      </c>
      <c r="S391" s="64">
        <v>0</v>
      </c>
      <c r="T391" s="64">
        <f t="shared" si="141"/>
        <v>4641914.7</v>
      </c>
      <c r="U391" s="57">
        <f t="shared" si="140"/>
        <v>7036.4024556616641</v>
      </c>
      <c r="V391" s="64">
        <v>9380.1073215097767</v>
      </c>
    </row>
    <row r="392" spans="1:22" ht="35.25" x14ac:dyDescent="0.5">
      <c r="B392" s="65" t="s">
        <v>499</v>
      </c>
      <c r="C392" s="65"/>
      <c r="D392" s="56" t="s">
        <v>17037</v>
      </c>
      <c r="E392" s="56" t="s">
        <v>17037</v>
      </c>
      <c r="F392" s="56" t="s">
        <v>17037</v>
      </c>
      <c r="G392" s="56" t="s">
        <v>17037</v>
      </c>
      <c r="H392" s="56" t="s">
        <v>17037</v>
      </c>
      <c r="I392" s="61">
        <f>I393</f>
        <v>816.8</v>
      </c>
      <c r="J392" s="61">
        <f t="shared" ref="J392:L392" si="189">J393</f>
        <v>762</v>
      </c>
      <c r="K392" s="61">
        <f t="shared" si="189"/>
        <v>762</v>
      </c>
      <c r="L392" s="62">
        <f t="shared" si="189"/>
        <v>42</v>
      </c>
      <c r="M392" s="56" t="s">
        <v>17037</v>
      </c>
      <c r="N392" s="56" t="s">
        <v>17037</v>
      </c>
      <c r="O392" s="59" t="s">
        <v>17037</v>
      </c>
      <c r="P392" s="63">
        <v>5080000</v>
      </c>
      <c r="Q392" s="63"/>
      <c r="R392" s="61">
        <f t="shared" ref="R392:T392" si="190">R393</f>
        <v>0</v>
      </c>
      <c r="S392" s="61">
        <f t="shared" si="190"/>
        <v>0</v>
      </c>
      <c r="T392" s="61">
        <f t="shared" si="190"/>
        <v>5080000</v>
      </c>
      <c r="U392" s="57">
        <f t="shared" si="140"/>
        <v>6219.392752203722</v>
      </c>
      <c r="V392" s="64">
        <f>V393</f>
        <v>6372.4519451518127</v>
      </c>
    </row>
    <row r="393" spans="1:22" ht="35.25" x14ac:dyDescent="0.5">
      <c r="A393">
        <v>1</v>
      </c>
      <c r="B393" s="56">
        <f>SUBTOTAL(9,$A$16:A393)</f>
        <v>319</v>
      </c>
      <c r="C393" s="66" t="s">
        <v>500</v>
      </c>
      <c r="D393" s="56">
        <v>1974</v>
      </c>
      <c r="E393" s="56"/>
      <c r="F393" s="56" t="s">
        <v>17202</v>
      </c>
      <c r="G393" s="56">
        <v>2</v>
      </c>
      <c r="H393" s="56" t="s">
        <v>17007</v>
      </c>
      <c r="I393" s="67">
        <v>816.8</v>
      </c>
      <c r="J393" s="67">
        <v>762</v>
      </c>
      <c r="K393" s="67">
        <v>762</v>
      </c>
      <c r="L393" s="68">
        <v>42</v>
      </c>
      <c r="M393" s="56" t="s">
        <v>17059</v>
      </c>
      <c r="N393" s="56" t="s">
        <v>17075</v>
      </c>
      <c r="O393" s="59" t="s">
        <v>17163</v>
      </c>
      <c r="P393" s="64">
        <v>5080000</v>
      </c>
      <c r="Q393" s="64"/>
      <c r="R393" s="64">
        <v>0</v>
      </c>
      <c r="S393" s="64">
        <v>0</v>
      </c>
      <c r="T393" s="64">
        <f t="shared" si="141"/>
        <v>5080000</v>
      </c>
      <c r="U393" s="57">
        <f t="shared" si="140"/>
        <v>6219.392752203722</v>
      </c>
      <c r="V393" s="64">
        <v>6372.4519451518127</v>
      </c>
    </row>
    <row r="394" spans="1:22" ht="35.25" x14ac:dyDescent="0.5">
      <c r="B394" s="65" t="s">
        <v>502</v>
      </c>
      <c r="C394" s="65"/>
      <c r="D394" s="56" t="s">
        <v>17037</v>
      </c>
      <c r="E394" s="56" t="s">
        <v>17037</v>
      </c>
      <c r="F394" s="56" t="s">
        <v>17037</v>
      </c>
      <c r="G394" s="56" t="s">
        <v>17037</v>
      </c>
      <c r="H394" s="56" t="s">
        <v>17037</v>
      </c>
      <c r="I394" s="61">
        <f>I395</f>
        <v>1199.9000000000001</v>
      </c>
      <c r="J394" s="61">
        <f t="shared" ref="J394:L394" si="191">J395</f>
        <v>715.9</v>
      </c>
      <c r="K394" s="61">
        <f t="shared" si="191"/>
        <v>715.9</v>
      </c>
      <c r="L394" s="62">
        <f t="shared" si="191"/>
        <v>41</v>
      </c>
      <c r="M394" s="56" t="s">
        <v>17037</v>
      </c>
      <c r="N394" s="56" t="s">
        <v>17037</v>
      </c>
      <c r="O394" s="59" t="s">
        <v>17037</v>
      </c>
      <c r="P394" s="63">
        <v>5397325.2400000002</v>
      </c>
      <c r="Q394" s="63"/>
      <c r="R394" s="61">
        <f t="shared" ref="R394" si="192">R395</f>
        <v>0</v>
      </c>
      <c r="S394" s="61">
        <f t="shared" ref="S394" si="193">S395</f>
        <v>0</v>
      </c>
      <c r="T394" s="61">
        <f t="shared" ref="T394" si="194">T395</f>
        <v>5397325.2400000002</v>
      </c>
      <c r="U394" s="57">
        <f t="shared" si="140"/>
        <v>4498.1458788232349</v>
      </c>
      <c r="V394" s="64">
        <f>V395</f>
        <v>5996.4010520876736</v>
      </c>
    </row>
    <row r="395" spans="1:22" ht="35.25" x14ac:dyDescent="0.5">
      <c r="A395">
        <v>1</v>
      </c>
      <c r="B395" s="56">
        <f>SUBTOTAL(9,$A$16:A395)</f>
        <v>320</v>
      </c>
      <c r="C395" s="66" t="s">
        <v>501</v>
      </c>
      <c r="D395" s="56">
        <v>1981</v>
      </c>
      <c r="E395" s="56"/>
      <c r="F395" s="56" t="s">
        <v>17202</v>
      </c>
      <c r="G395" s="56">
        <v>2</v>
      </c>
      <c r="H395" s="56" t="s">
        <v>17007</v>
      </c>
      <c r="I395" s="67">
        <v>1199.9000000000001</v>
      </c>
      <c r="J395" s="67">
        <v>715.9</v>
      </c>
      <c r="K395" s="67">
        <v>715.9</v>
      </c>
      <c r="L395" s="68">
        <v>41</v>
      </c>
      <c r="M395" s="56" t="s">
        <v>17059</v>
      </c>
      <c r="N395" s="56" t="s">
        <v>17097</v>
      </c>
      <c r="O395" s="59" t="s">
        <v>17063</v>
      </c>
      <c r="P395" s="64">
        <v>5397325.2400000002</v>
      </c>
      <c r="Q395" s="64"/>
      <c r="R395" s="64">
        <v>0</v>
      </c>
      <c r="S395" s="64">
        <v>0</v>
      </c>
      <c r="T395" s="64">
        <f t="shared" si="141"/>
        <v>5397325.2400000002</v>
      </c>
      <c r="U395" s="57">
        <f t="shared" si="140"/>
        <v>4498.1458788232349</v>
      </c>
      <c r="V395" s="64">
        <v>5996.4010520876736</v>
      </c>
    </row>
    <row r="396" spans="1:22" ht="35.25" x14ac:dyDescent="0.5">
      <c r="B396" s="65" t="s">
        <v>305</v>
      </c>
      <c r="C396" s="65"/>
      <c r="D396" s="56" t="s">
        <v>17037</v>
      </c>
      <c r="E396" s="56" t="s">
        <v>17037</v>
      </c>
      <c r="F396" s="56" t="s">
        <v>17037</v>
      </c>
      <c r="G396" s="56" t="s">
        <v>17037</v>
      </c>
      <c r="H396" s="56" t="s">
        <v>17037</v>
      </c>
      <c r="I396" s="61">
        <f>SUM(I397:I398)</f>
        <v>4989.7</v>
      </c>
      <c r="J396" s="61">
        <f>SUM(J397:J398)</f>
        <v>4375.5</v>
      </c>
      <c r="K396" s="61">
        <f>SUM(K397:K398)</f>
        <v>4375.5</v>
      </c>
      <c r="L396" s="62">
        <f>SUM(L397:L398)</f>
        <v>176</v>
      </c>
      <c r="M396" s="56" t="s">
        <v>17037</v>
      </c>
      <c r="N396" s="56" t="s">
        <v>17037</v>
      </c>
      <c r="O396" s="59" t="s">
        <v>17037</v>
      </c>
      <c r="P396" s="63">
        <v>17376189.66</v>
      </c>
      <c r="Q396" s="63"/>
      <c r="R396" s="61">
        <f>SUM(R397:R398)</f>
        <v>0</v>
      </c>
      <c r="S396" s="61">
        <f>SUM(S397:S398)</f>
        <v>0</v>
      </c>
      <c r="T396" s="61">
        <f>SUM(T397:T398)</f>
        <v>17376189.66</v>
      </c>
      <c r="U396" s="57">
        <f t="shared" si="140"/>
        <v>3482.4117001022105</v>
      </c>
      <c r="V396" s="64">
        <f>MAX(V397:V398)</f>
        <v>9112.1593219468341</v>
      </c>
    </row>
    <row r="397" spans="1:22" ht="35.25" x14ac:dyDescent="0.5">
      <c r="A397">
        <v>1</v>
      </c>
      <c r="B397" s="56">
        <f>SUBTOTAL(9,$A$16:A397)</f>
        <v>321</v>
      </c>
      <c r="C397" s="66" t="s">
        <v>304</v>
      </c>
      <c r="D397" s="56">
        <v>1997</v>
      </c>
      <c r="E397" s="56">
        <v>2015</v>
      </c>
      <c r="F397" s="56" t="s">
        <v>17202</v>
      </c>
      <c r="G397" s="56">
        <v>5</v>
      </c>
      <c r="H397" s="56" t="s">
        <v>17065</v>
      </c>
      <c r="I397" s="67">
        <v>4211</v>
      </c>
      <c r="J397" s="67">
        <v>3971.3</v>
      </c>
      <c r="K397" s="67">
        <v>3971.3</v>
      </c>
      <c r="L397" s="68">
        <v>160</v>
      </c>
      <c r="M397" s="56" t="s">
        <v>17059</v>
      </c>
      <c r="N397" s="56" t="s">
        <v>17075</v>
      </c>
      <c r="O397" s="59" t="s">
        <v>17199</v>
      </c>
      <c r="P397" s="64">
        <v>12286603.369999999</v>
      </c>
      <c r="Q397" s="64"/>
      <c r="R397" s="64">
        <v>0</v>
      </c>
      <c r="S397" s="64">
        <v>0</v>
      </c>
      <c r="T397" s="64">
        <f t="shared" si="141"/>
        <v>12286603.369999999</v>
      </c>
      <c r="U397" s="57">
        <f t="shared" si="140"/>
        <v>2917.7400546188551</v>
      </c>
      <c r="V397" s="64">
        <v>3972.8011968653527</v>
      </c>
    </row>
    <row r="398" spans="1:22" ht="35.25" x14ac:dyDescent="0.5">
      <c r="A398">
        <v>1</v>
      </c>
      <c r="B398" s="56">
        <f>SUBTOTAL(9,$A$16:A398)</f>
        <v>322</v>
      </c>
      <c r="C398" s="66" t="s">
        <v>306</v>
      </c>
      <c r="D398" s="56">
        <v>1966</v>
      </c>
      <c r="E398" s="56"/>
      <c r="F398" s="56" t="s">
        <v>17202</v>
      </c>
      <c r="G398" s="56">
        <v>2</v>
      </c>
      <c r="H398" s="56" t="s">
        <v>17005</v>
      </c>
      <c r="I398" s="67">
        <v>778.7</v>
      </c>
      <c r="J398" s="67">
        <v>404.2</v>
      </c>
      <c r="K398" s="67">
        <v>404.2</v>
      </c>
      <c r="L398" s="68">
        <v>16</v>
      </c>
      <c r="M398" s="56" t="s">
        <v>17059</v>
      </c>
      <c r="N398" s="56" t="s">
        <v>17097</v>
      </c>
      <c r="O398" s="59" t="s">
        <v>17063</v>
      </c>
      <c r="P398" s="64">
        <v>5089586.29</v>
      </c>
      <c r="Q398" s="64"/>
      <c r="R398" s="64">
        <v>0</v>
      </c>
      <c r="S398" s="64">
        <v>0</v>
      </c>
      <c r="T398" s="64">
        <f t="shared" si="141"/>
        <v>5089586.29</v>
      </c>
      <c r="U398" s="57">
        <f t="shared" si="140"/>
        <v>6536.0039681520484</v>
      </c>
      <c r="V398" s="64">
        <v>9112.1593219468341</v>
      </c>
    </row>
    <row r="399" spans="1:22" ht="35.25" x14ac:dyDescent="0.5">
      <c r="B399" s="65" t="s">
        <v>17325</v>
      </c>
      <c r="C399" s="65"/>
      <c r="D399" s="56" t="s">
        <v>17037</v>
      </c>
      <c r="E399" s="56" t="s">
        <v>17037</v>
      </c>
      <c r="F399" s="56" t="s">
        <v>17037</v>
      </c>
      <c r="G399" s="56" t="s">
        <v>17037</v>
      </c>
      <c r="H399" s="56" t="s">
        <v>17037</v>
      </c>
      <c r="I399" s="61">
        <f>I400</f>
        <v>212.1</v>
      </c>
      <c r="J399" s="61">
        <f t="shared" ref="J399:L399" si="195">J400</f>
        <v>212.1</v>
      </c>
      <c r="K399" s="61">
        <f t="shared" si="195"/>
        <v>187.1</v>
      </c>
      <c r="L399" s="62">
        <f t="shared" si="195"/>
        <v>7</v>
      </c>
      <c r="M399" s="56" t="s">
        <v>17037</v>
      </c>
      <c r="N399" s="56" t="s">
        <v>17037</v>
      </c>
      <c r="O399" s="59" t="s">
        <v>17037</v>
      </c>
      <c r="P399" s="63">
        <v>496575.67</v>
      </c>
      <c r="Q399" s="63"/>
      <c r="R399" s="61">
        <f t="shared" ref="R399" si="196">R400</f>
        <v>0</v>
      </c>
      <c r="S399" s="61">
        <f t="shared" ref="S399" si="197">S400</f>
        <v>0</v>
      </c>
      <c r="T399" s="61">
        <f t="shared" ref="T399" si="198">T400</f>
        <v>496575.67</v>
      </c>
      <c r="U399" s="57">
        <f t="shared" si="140"/>
        <v>2341.2337105139086</v>
      </c>
      <c r="V399" s="64">
        <f>V400</f>
        <v>2341.2337105139086</v>
      </c>
    </row>
    <row r="400" spans="1:22" ht="35.25" x14ac:dyDescent="0.5">
      <c r="A400">
        <v>1</v>
      </c>
      <c r="B400" s="56">
        <f>SUBTOTAL(9,$A$16:A400)</f>
        <v>323</v>
      </c>
      <c r="C400" s="66" t="s">
        <v>16909</v>
      </c>
      <c r="D400" s="56">
        <v>1962</v>
      </c>
      <c r="E400" s="56"/>
      <c r="F400" s="56" t="s">
        <v>17202</v>
      </c>
      <c r="G400" s="56">
        <v>2</v>
      </c>
      <c r="H400" s="56" t="s">
        <v>17005</v>
      </c>
      <c r="I400" s="67">
        <v>212.1</v>
      </c>
      <c r="J400" s="67">
        <v>212.1</v>
      </c>
      <c r="K400" s="67">
        <v>187.1</v>
      </c>
      <c r="L400" s="68">
        <v>7</v>
      </c>
      <c r="M400" s="56" t="s">
        <v>17059</v>
      </c>
      <c r="N400" s="56" t="s">
        <v>17097</v>
      </c>
      <c r="O400" s="59" t="s">
        <v>17063</v>
      </c>
      <c r="P400" s="64">
        <v>496575.67</v>
      </c>
      <c r="Q400" s="64"/>
      <c r="R400" s="64">
        <v>0</v>
      </c>
      <c r="S400" s="64">
        <v>0</v>
      </c>
      <c r="T400" s="64">
        <f t="shared" si="141"/>
        <v>496575.67</v>
      </c>
      <c r="U400" s="57">
        <f t="shared" ref="U400" si="199">P400/I400</f>
        <v>2341.2337105139086</v>
      </c>
      <c r="V400" s="64">
        <f>U400</f>
        <v>2341.2337105139086</v>
      </c>
    </row>
    <row r="401" spans="1:22" ht="35.25" x14ac:dyDescent="0.5">
      <c r="B401" s="65" t="s">
        <v>17218</v>
      </c>
      <c r="C401" s="66"/>
      <c r="D401" s="56" t="s">
        <v>17037</v>
      </c>
      <c r="E401" s="56" t="s">
        <v>17037</v>
      </c>
      <c r="F401" s="56" t="s">
        <v>17037</v>
      </c>
      <c r="G401" s="56" t="s">
        <v>17037</v>
      </c>
      <c r="H401" s="56" t="s">
        <v>17037</v>
      </c>
      <c r="I401" s="67">
        <f>I402+I445+I450+I465+I476+I489+I493+I496+I508+I499+I510+I512+I514+I516+I518+I520+I526+I528+I530+I532+I534+I540+I542+I544+I547+I549+I552+I557+I560+I562+I564+I566+I568+I571+I573+I576+I578+I581+I583+I585+I587+I590+I593+I596+I598+I600+I602+I604+I606+I608+I611</f>
        <v>307211.59000000008</v>
      </c>
      <c r="J401" s="67">
        <f>J402+J445+J450+J465+J476+J489+J493+J496+J508+J499+J510+J512+J514+J516+J518+J520+J526+J528+J530+J532+J534+J540+J542+J544+J547+J549+J552+J557+J560+J562+J564+J566+J568+J571+J573+J576+J578+J581+J583+J585+J587+J590+J593+J596+J598+J600+J602+J604+J606+J608+J611</f>
        <v>247305.03000000012</v>
      </c>
      <c r="K401" s="67">
        <f>K402+K445+K450+K465+K476+K489+K493+K496+K508+K499+K510+K512+K514+K516+K518+K520+K526+K528+K530+K532+K534+K540+K542+K544+K547+K549+K552+K557+K560+K562+K564+K566+K568+K571+K573+K576+K578+K581+K583+K585+K587+K590+K593+K596+K598+K600+K602+K604+K606+K608+K611</f>
        <v>233931.49100000004</v>
      </c>
      <c r="L401" s="68">
        <f>L402+L445+L450+L465+L476+L489+L493+L496+L508+L499+L510+L512+L514+L516+L518+L520+L526+L528+L530+L532+L534+L540+L542+L544+L547+L549+L552+L557+L560+L562+L564+L566+L568+L571+L573+L576+L578+L581+L583+L585+L587+L590+L593+L596+L598+L600+L602+L604+L606+L608+L611</f>
        <v>11141</v>
      </c>
      <c r="M401" s="56" t="s">
        <v>17037</v>
      </c>
      <c r="N401" s="56" t="s">
        <v>17037</v>
      </c>
      <c r="O401" s="59" t="s">
        <v>17037</v>
      </c>
      <c r="P401" s="63">
        <f>P402+P445+P450+P465+P476+P489+P493+P496+P508+P499+P510+P512+P514+P516+P518+P520+P526+P528+P530+P532+P534+P540+P542+P544+P547+P549+P552+P557+P560+P562+P564+P566+P568+P571+P573+P576+P578+P581+P583+P585+P587+P590+P593+P596+P598+P600+P602+P604+P606+P608+P611</f>
        <v>976459277.41000009</v>
      </c>
      <c r="Q401" s="63">
        <f>Q402+Q445+Q450+Q465+Q476+Q489+Q493+Q496+Q508+Q499+Q510+Q512+Q514+Q516+Q518+Q520+Q526+Q528+Q530+Q532+Q534+Q540+Q542+Q544+Q547+Q549+Q552+Q557+Q560+Q562+Q564+Q566+Q568+Q571+Q573+Q576+Q578+Q581+Q583+Q585+Q587+Q590+Q593+Q596+Q598+Q600+Q602+Q604+Q606+Q608+Q611</f>
        <v>0</v>
      </c>
      <c r="R401" s="61">
        <f>R402+R445+R450+R465+R476+R489+R493+R496+R508+R499+R510+R512+R514+R516+R518+R520+R526+R528+R530+R532+R534+R540+R542+R544+R547+R549+R552+R557+R560+R562+R564+R566+R568+R571+R573+R576+R578+R581+R583+R585+R587+R590+R593+R596+R598+R600+R602+R604+R606+R608+R611</f>
        <v>0</v>
      </c>
      <c r="S401" s="61">
        <f>S402+S445+S450+S465+S476+S489+S493+S496+S508+S499+S510+S512+S514+S516+S518+S520+S526+S528+S530+S532+S534+S540+S542+S544+S547+S549+S552+S557+S560+S562+S564+S566+S568+S571+S573+S576+S578+S581+S583+S585+S587+S590+S593+S596+S598+S600+S602+S604+S606+S608+S611</f>
        <v>2194979.21</v>
      </c>
      <c r="T401" s="61">
        <f>T402+T445+T450+T465+T476+T489+T493+T496+T508+T499+T510+T512+T514+T516+T518+T520+T526+T528+T530+T532+T534+T540+T542+T544+T547+T549+T552+T557+T560+T562+T564+T566+T568+T571+T573+T576+T578+T581+T583+T585+T587+T590+T593+T596+T598+T600+T602+T604+T606+T608+T611</f>
        <v>974264298.20000005</v>
      </c>
      <c r="U401" s="57">
        <f t="shared" ref="U401:U442" si="200">P401/I401</f>
        <v>3178.4584605352939</v>
      </c>
      <c r="V401" s="64">
        <f>MAX(V402:V613)</f>
        <v>34016.762128892115</v>
      </c>
    </row>
    <row r="402" spans="1:22" ht="35.25" x14ac:dyDescent="0.5">
      <c r="B402" s="65" t="s">
        <v>71</v>
      </c>
      <c r="C402" s="83"/>
      <c r="D402" s="56" t="s">
        <v>17037</v>
      </c>
      <c r="E402" s="56" t="s">
        <v>17037</v>
      </c>
      <c r="F402" s="56" t="s">
        <v>17037</v>
      </c>
      <c r="G402" s="56" t="s">
        <v>17037</v>
      </c>
      <c r="H402" s="56" t="s">
        <v>17037</v>
      </c>
      <c r="I402" s="61">
        <f>SUM(I403:I444)</f>
        <v>110740.37000000001</v>
      </c>
      <c r="J402" s="61">
        <f t="shared" ref="J402:L402" si="201">SUM(J403:J444)</f>
        <v>89638.3</v>
      </c>
      <c r="K402" s="61">
        <f>SUM(K403:K444)</f>
        <v>84855.090000000011</v>
      </c>
      <c r="L402" s="62">
        <f t="shared" si="201"/>
        <v>4466</v>
      </c>
      <c r="M402" s="56" t="s">
        <v>17037</v>
      </c>
      <c r="N402" s="56" t="s">
        <v>17037</v>
      </c>
      <c r="O402" s="59" t="s">
        <v>17037</v>
      </c>
      <c r="P402" s="63">
        <v>244358681.49000001</v>
      </c>
      <c r="Q402" s="63"/>
      <c r="R402" s="61">
        <f>SUM(R403:R444)</f>
        <v>0</v>
      </c>
      <c r="S402" s="61">
        <f t="shared" ref="S402:T402" si="202">SUM(S403:S444)</f>
        <v>0</v>
      </c>
      <c r="T402" s="61">
        <f t="shared" si="202"/>
        <v>244358681.49000001</v>
      </c>
      <c r="U402" s="57">
        <f t="shared" si="200"/>
        <v>2206.5907987303995</v>
      </c>
      <c r="V402" s="64">
        <f>MAX(V403:V444)</f>
        <v>9695.6599666110196</v>
      </c>
    </row>
    <row r="403" spans="1:22" ht="35.25" x14ac:dyDescent="0.5">
      <c r="A403">
        <v>1</v>
      </c>
      <c r="B403" s="56">
        <f>SUBTOTAL(9,$A403:A$403)</f>
        <v>1</v>
      </c>
      <c r="C403" s="66" t="s">
        <v>108</v>
      </c>
      <c r="D403" s="56">
        <v>1959</v>
      </c>
      <c r="E403" s="56"/>
      <c r="F403" s="56" t="s">
        <v>17202</v>
      </c>
      <c r="G403" s="56">
        <v>2</v>
      </c>
      <c r="H403" s="56">
        <v>1</v>
      </c>
      <c r="I403" s="67">
        <v>294.2</v>
      </c>
      <c r="J403" s="67">
        <v>267.60000000000002</v>
      </c>
      <c r="K403" s="67">
        <v>232.10000000000002</v>
      </c>
      <c r="L403" s="68">
        <v>19</v>
      </c>
      <c r="M403" s="56" t="s">
        <v>17059</v>
      </c>
      <c r="N403" s="56" t="s">
        <v>17075</v>
      </c>
      <c r="O403" s="59" t="s">
        <v>17076</v>
      </c>
      <c r="P403" s="64">
        <v>2065079.27</v>
      </c>
      <c r="Q403" s="64"/>
      <c r="R403" s="64">
        <v>0</v>
      </c>
      <c r="S403" s="64">
        <v>0</v>
      </c>
      <c r="T403" s="64">
        <f t="shared" ref="T403:T441" si="203">P403-R403-S403</f>
        <v>2065079.27</v>
      </c>
      <c r="U403" s="57">
        <f t="shared" si="200"/>
        <v>7019.3041128484028</v>
      </c>
      <c r="V403" s="64">
        <v>7217.0333106730122</v>
      </c>
    </row>
    <row r="404" spans="1:22" ht="35.25" x14ac:dyDescent="0.5">
      <c r="A404">
        <v>1</v>
      </c>
      <c r="B404" s="56">
        <f>SUBTOTAL(9,$A$403:A404)</f>
        <v>2</v>
      </c>
      <c r="C404" s="66" t="s">
        <v>109</v>
      </c>
      <c r="D404" s="56">
        <v>1990</v>
      </c>
      <c r="E404" s="56">
        <v>2018</v>
      </c>
      <c r="F404" s="56" t="s">
        <v>17202</v>
      </c>
      <c r="G404" s="56">
        <v>7</v>
      </c>
      <c r="H404" s="56">
        <v>4</v>
      </c>
      <c r="I404" s="67">
        <v>6095</v>
      </c>
      <c r="J404" s="67">
        <v>4966.1000000000004</v>
      </c>
      <c r="K404" s="67">
        <v>4966.1000000000004</v>
      </c>
      <c r="L404" s="68">
        <v>194</v>
      </c>
      <c r="M404" s="56" t="s">
        <v>17059</v>
      </c>
      <c r="N404" s="56" t="s">
        <v>17075</v>
      </c>
      <c r="O404" s="59" t="s">
        <v>17090</v>
      </c>
      <c r="P404" s="64">
        <v>11071119.41</v>
      </c>
      <c r="Q404" s="64"/>
      <c r="R404" s="64">
        <v>0</v>
      </c>
      <c r="S404" s="64">
        <v>0</v>
      </c>
      <c r="T404" s="64">
        <f t="shared" si="203"/>
        <v>11071119.41</v>
      </c>
      <c r="U404" s="57">
        <f t="shared" si="200"/>
        <v>1816.4264823625924</v>
      </c>
      <c r="V404" s="64">
        <v>1867.5940278917144</v>
      </c>
    </row>
    <row r="405" spans="1:22" ht="35.25" x14ac:dyDescent="0.5">
      <c r="A405">
        <v>1</v>
      </c>
      <c r="B405" s="56">
        <f>SUBTOTAL(9,$A$403:A405)</f>
        <v>3</v>
      </c>
      <c r="C405" s="66" t="s">
        <v>110</v>
      </c>
      <c r="D405" s="56">
        <v>1959</v>
      </c>
      <c r="E405" s="56"/>
      <c r="F405" s="56" t="s">
        <v>17202</v>
      </c>
      <c r="G405" s="56">
        <v>2</v>
      </c>
      <c r="H405" s="56">
        <v>1</v>
      </c>
      <c r="I405" s="67">
        <v>299.5</v>
      </c>
      <c r="J405" s="67">
        <v>272.60000000000002</v>
      </c>
      <c r="K405" s="67">
        <v>235.20000000000002</v>
      </c>
      <c r="L405" s="68">
        <v>15</v>
      </c>
      <c r="M405" s="56" t="s">
        <v>17059</v>
      </c>
      <c r="N405" s="56" t="s">
        <v>17075</v>
      </c>
      <c r="O405" s="59" t="s">
        <v>17091</v>
      </c>
      <c r="P405" s="64">
        <v>2170696.7599999998</v>
      </c>
      <c r="Q405" s="64"/>
      <c r="R405" s="64">
        <v>0</v>
      </c>
      <c r="S405" s="64">
        <v>0</v>
      </c>
      <c r="T405" s="64">
        <f t="shared" si="203"/>
        <v>2170696.7599999998</v>
      </c>
      <c r="U405" s="57">
        <f t="shared" si="200"/>
        <v>7247.7354257095149</v>
      </c>
      <c r="V405" s="64">
        <v>9695.6599666110196</v>
      </c>
    </row>
    <row r="406" spans="1:22" ht="35.25" x14ac:dyDescent="0.5">
      <c r="A406">
        <v>1</v>
      </c>
      <c r="B406" s="56">
        <f>SUBTOTAL(9,$A$403:A406)</f>
        <v>4</v>
      </c>
      <c r="C406" s="66" t="s">
        <v>111</v>
      </c>
      <c r="D406" s="56">
        <v>1947</v>
      </c>
      <c r="E406" s="56"/>
      <c r="F406" s="56" t="s">
        <v>17202</v>
      </c>
      <c r="G406" s="56">
        <v>4</v>
      </c>
      <c r="H406" s="56">
        <v>6</v>
      </c>
      <c r="I406" s="67">
        <v>3055.3</v>
      </c>
      <c r="J406" s="67">
        <v>2696.7</v>
      </c>
      <c r="K406" s="67">
        <v>2599.75</v>
      </c>
      <c r="L406" s="68">
        <v>108</v>
      </c>
      <c r="M406" s="56" t="s">
        <v>17059</v>
      </c>
      <c r="N406" s="56" t="s">
        <v>17075</v>
      </c>
      <c r="O406" s="59" t="s">
        <v>17076</v>
      </c>
      <c r="P406" s="64">
        <v>8129200.9299999997</v>
      </c>
      <c r="Q406" s="64"/>
      <c r="R406" s="64">
        <v>0</v>
      </c>
      <c r="S406" s="64">
        <v>0</v>
      </c>
      <c r="T406" s="64">
        <f t="shared" si="203"/>
        <v>8129200.9299999997</v>
      </c>
      <c r="U406" s="57">
        <f t="shared" si="200"/>
        <v>2660.6882892023696</v>
      </c>
      <c r="V406" s="64">
        <v>2735.6381370078225</v>
      </c>
    </row>
    <row r="407" spans="1:22" ht="35.25" x14ac:dyDescent="0.5">
      <c r="A407">
        <v>1</v>
      </c>
      <c r="B407" s="56">
        <f>SUBTOTAL(9,$A$403:A407)</f>
        <v>5</v>
      </c>
      <c r="C407" s="66" t="s">
        <v>112</v>
      </c>
      <c r="D407" s="56">
        <v>1949</v>
      </c>
      <c r="E407" s="56"/>
      <c r="F407" s="56" t="s">
        <v>17202</v>
      </c>
      <c r="G407" s="56">
        <v>2</v>
      </c>
      <c r="H407" s="56">
        <v>2</v>
      </c>
      <c r="I407" s="67">
        <v>959.8</v>
      </c>
      <c r="J407" s="67">
        <v>875.4</v>
      </c>
      <c r="K407" s="67">
        <v>766.27</v>
      </c>
      <c r="L407" s="68">
        <v>41</v>
      </c>
      <c r="M407" s="56" t="s">
        <v>17059</v>
      </c>
      <c r="N407" s="56" t="s">
        <v>17075</v>
      </c>
      <c r="O407" s="59" t="s">
        <v>17076</v>
      </c>
      <c r="P407" s="64">
        <v>4646428.3500000006</v>
      </c>
      <c r="Q407" s="64"/>
      <c r="R407" s="64">
        <v>0</v>
      </c>
      <c r="S407" s="64">
        <v>0</v>
      </c>
      <c r="T407" s="64">
        <f t="shared" si="203"/>
        <v>4646428.3500000006</v>
      </c>
      <c r="U407" s="57">
        <f t="shared" si="200"/>
        <v>4841.0380808501777</v>
      </c>
      <c r="V407" s="64">
        <v>4977.4069597832886</v>
      </c>
    </row>
    <row r="408" spans="1:22" ht="35.25" x14ac:dyDescent="0.5">
      <c r="A408">
        <v>1</v>
      </c>
      <c r="B408" s="56">
        <f>SUBTOTAL(9,$A$403:A408)</f>
        <v>6</v>
      </c>
      <c r="C408" s="66" t="s">
        <v>113</v>
      </c>
      <c r="D408" s="56">
        <v>1959</v>
      </c>
      <c r="E408" s="56"/>
      <c r="F408" s="56" t="s">
        <v>17202</v>
      </c>
      <c r="G408" s="56">
        <v>2</v>
      </c>
      <c r="H408" s="56">
        <v>2</v>
      </c>
      <c r="I408" s="67">
        <v>546.79999999999995</v>
      </c>
      <c r="J408" s="67">
        <v>362.7</v>
      </c>
      <c r="K408" s="67">
        <v>362.7</v>
      </c>
      <c r="L408" s="68">
        <v>21</v>
      </c>
      <c r="M408" s="56" t="s">
        <v>17059</v>
      </c>
      <c r="N408" s="56" t="s">
        <v>17075</v>
      </c>
      <c r="O408" s="59" t="s">
        <v>17080</v>
      </c>
      <c r="P408" s="64">
        <v>4572675.5200000005</v>
      </c>
      <c r="Q408" s="64"/>
      <c r="R408" s="64">
        <v>0</v>
      </c>
      <c r="S408" s="64">
        <v>0</v>
      </c>
      <c r="T408" s="64">
        <f t="shared" si="203"/>
        <v>4572675.5200000005</v>
      </c>
      <c r="U408" s="57">
        <f t="shared" si="200"/>
        <v>8362.6106803218736</v>
      </c>
      <c r="V408" s="64">
        <v>8598.1799561082662</v>
      </c>
    </row>
    <row r="409" spans="1:22" ht="35.25" x14ac:dyDescent="0.5">
      <c r="A409">
        <v>1</v>
      </c>
      <c r="B409" s="56">
        <f>SUBTOTAL(9,$A$403:A409)</f>
        <v>7</v>
      </c>
      <c r="C409" s="66" t="s">
        <v>115</v>
      </c>
      <c r="D409" s="56">
        <v>1962</v>
      </c>
      <c r="E409" s="56"/>
      <c r="F409" s="56" t="s">
        <v>17202</v>
      </c>
      <c r="G409" s="56">
        <v>3</v>
      </c>
      <c r="H409" s="56">
        <v>2</v>
      </c>
      <c r="I409" s="67">
        <v>969.7</v>
      </c>
      <c r="J409" s="67">
        <v>622.5</v>
      </c>
      <c r="K409" s="67">
        <v>577.6</v>
      </c>
      <c r="L409" s="68">
        <v>39</v>
      </c>
      <c r="M409" s="56" t="s">
        <v>17059</v>
      </c>
      <c r="N409" s="56" t="s">
        <v>17075</v>
      </c>
      <c r="O409" s="59" t="s">
        <v>17080</v>
      </c>
      <c r="P409" s="64">
        <v>3376240.7100000004</v>
      </c>
      <c r="Q409" s="64"/>
      <c r="R409" s="64">
        <v>0</v>
      </c>
      <c r="S409" s="64">
        <v>0</v>
      </c>
      <c r="T409" s="64">
        <f t="shared" si="203"/>
        <v>3376240.7100000004</v>
      </c>
      <c r="U409" s="57">
        <f t="shared" si="200"/>
        <v>3481.737351758276</v>
      </c>
      <c r="V409" s="64">
        <v>3579.815613076209</v>
      </c>
    </row>
    <row r="410" spans="1:22" ht="35.25" x14ac:dyDescent="0.5">
      <c r="A410">
        <v>1</v>
      </c>
      <c r="B410" s="56">
        <f>SUBTOTAL(9,$A$403:A410)</f>
        <v>8</v>
      </c>
      <c r="C410" s="66" t="s">
        <v>114</v>
      </c>
      <c r="D410" s="56">
        <v>1949</v>
      </c>
      <c r="E410" s="56"/>
      <c r="F410" s="56" t="s">
        <v>17202</v>
      </c>
      <c r="G410" s="56">
        <v>2</v>
      </c>
      <c r="H410" s="56">
        <v>2</v>
      </c>
      <c r="I410" s="67">
        <v>872</v>
      </c>
      <c r="J410" s="67">
        <v>538.1</v>
      </c>
      <c r="K410" s="67">
        <v>397.1</v>
      </c>
      <c r="L410" s="68">
        <v>34</v>
      </c>
      <c r="M410" s="56" t="s">
        <v>17059</v>
      </c>
      <c r="N410" s="56" t="s">
        <v>17075</v>
      </c>
      <c r="O410" s="59" t="s">
        <v>17080</v>
      </c>
      <c r="P410" s="64">
        <v>4646428.3500000006</v>
      </c>
      <c r="Q410" s="64"/>
      <c r="R410" s="64">
        <v>0</v>
      </c>
      <c r="S410" s="64">
        <v>0</v>
      </c>
      <c r="T410" s="64">
        <f t="shared" si="203"/>
        <v>4646428.3500000006</v>
      </c>
      <c r="U410" s="57">
        <f t="shared" si="200"/>
        <v>5328.4728784403678</v>
      </c>
      <c r="V410" s="64">
        <v>5478.57247706422</v>
      </c>
    </row>
    <row r="411" spans="1:22" ht="35.25" x14ac:dyDescent="0.5">
      <c r="A411">
        <v>1</v>
      </c>
      <c r="B411" s="56">
        <f>SUBTOTAL(9,$A$403:A411)</f>
        <v>9</v>
      </c>
      <c r="C411" s="66" t="s">
        <v>116</v>
      </c>
      <c r="D411" s="56">
        <v>1949</v>
      </c>
      <c r="E411" s="56"/>
      <c r="F411" s="56" t="s">
        <v>17202</v>
      </c>
      <c r="G411" s="56">
        <v>2</v>
      </c>
      <c r="H411" s="56">
        <v>1</v>
      </c>
      <c r="I411" s="67">
        <v>560.4</v>
      </c>
      <c r="J411" s="67">
        <v>516.70000000000005</v>
      </c>
      <c r="K411" s="67">
        <v>516.70000000000005</v>
      </c>
      <c r="L411" s="68">
        <v>24</v>
      </c>
      <c r="M411" s="56" t="s">
        <v>17059</v>
      </c>
      <c r="N411" s="56" t="s">
        <v>17075</v>
      </c>
      <c r="O411" s="59" t="s">
        <v>17076</v>
      </c>
      <c r="P411" s="64">
        <v>2745244.27</v>
      </c>
      <c r="Q411" s="64"/>
      <c r="R411" s="64">
        <v>0</v>
      </c>
      <c r="S411" s="64">
        <v>0</v>
      </c>
      <c r="T411" s="64">
        <f t="shared" si="203"/>
        <v>2745244.27</v>
      </c>
      <c r="U411" s="57">
        <f t="shared" si="200"/>
        <v>4898.7228229835837</v>
      </c>
      <c r="V411" s="64">
        <v>5036.7166309778731</v>
      </c>
    </row>
    <row r="412" spans="1:22" ht="35.25" x14ac:dyDescent="0.5">
      <c r="A412">
        <v>1</v>
      </c>
      <c r="B412" s="56">
        <f>SUBTOTAL(9,$A$403:A412)</f>
        <v>10</v>
      </c>
      <c r="C412" s="66" t="s">
        <v>117</v>
      </c>
      <c r="D412" s="56">
        <v>1992</v>
      </c>
      <c r="E412" s="56">
        <v>2019</v>
      </c>
      <c r="F412" s="56" t="s">
        <v>17064</v>
      </c>
      <c r="G412" s="56">
        <v>10</v>
      </c>
      <c r="H412" s="56">
        <v>1</v>
      </c>
      <c r="I412" s="67">
        <v>3072.17</v>
      </c>
      <c r="J412" s="67">
        <v>2437.1</v>
      </c>
      <c r="K412" s="67">
        <v>2383.9</v>
      </c>
      <c r="L412" s="68">
        <v>108</v>
      </c>
      <c r="M412" s="56" t="s">
        <v>17059</v>
      </c>
      <c r="N412" s="56" t="s">
        <v>17075</v>
      </c>
      <c r="O412" s="59" t="s">
        <v>17077</v>
      </c>
      <c r="P412" s="64">
        <v>3012176.12</v>
      </c>
      <c r="Q412" s="64"/>
      <c r="R412" s="64">
        <v>0</v>
      </c>
      <c r="S412" s="64">
        <v>0</v>
      </c>
      <c r="T412" s="64">
        <f t="shared" si="203"/>
        <v>3012176.12</v>
      </c>
      <c r="U412" s="57">
        <f t="shared" si="200"/>
        <v>980.47182284834503</v>
      </c>
      <c r="V412" s="64">
        <v>980.47182024432243</v>
      </c>
    </row>
    <row r="413" spans="1:22" ht="35.25" x14ac:dyDescent="0.5">
      <c r="A413">
        <v>1</v>
      </c>
      <c r="B413" s="56">
        <f>SUBTOTAL(9,$A$403:A413)</f>
        <v>11</v>
      </c>
      <c r="C413" s="66" t="s">
        <v>118</v>
      </c>
      <c r="D413" s="56">
        <v>1959</v>
      </c>
      <c r="E413" s="56"/>
      <c r="F413" s="56" t="s">
        <v>17202</v>
      </c>
      <c r="G413" s="56">
        <v>2</v>
      </c>
      <c r="H413" s="56">
        <v>2</v>
      </c>
      <c r="I413" s="67">
        <v>503</v>
      </c>
      <c r="J413" s="67">
        <v>478.4</v>
      </c>
      <c r="K413" s="67">
        <v>410.5</v>
      </c>
      <c r="L413" s="68">
        <v>21</v>
      </c>
      <c r="M413" s="56" t="s">
        <v>17059</v>
      </c>
      <c r="N413" s="56" t="s">
        <v>17075</v>
      </c>
      <c r="O413" s="59" t="s">
        <v>17092</v>
      </c>
      <c r="P413" s="64">
        <v>3933484.32</v>
      </c>
      <c r="Q413" s="64"/>
      <c r="R413" s="64">
        <v>0</v>
      </c>
      <c r="S413" s="64">
        <v>0</v>
      </c>
      <c r="T413" s="64">
        <f t="shared" si="203"/>
        <v>3933484.32</v>
      </c>
      <c r="U413" s="57">
        <f t="shared" si="200"/>
        <v>7820.0483499005959</v>
      </c>
      <c r="V413" s="64">
        <v>8040.3339960238573</v>
      </c>
    </row>
    <row r="414" spans="1:22" ht="35.25" x14ac:dyDescent="0.5">
      <c r="A414">
        <v>1</v>
      </c>
      <c r="B414" s="56">
        <f>SUBTOTAL(9,$A$403:A414)</f>
        <v>12</v>
      </c>
      <c r="C414" s="66" t="s">
        <v>119</v>
      </c>
      <c r="D414" s="56">
        <v>1967</v>
      </c>
      <c r="E414" s="56"/>
      <c r="F414" s="56" t="s">
        <v>17202</v>
      </c>
      <c r="G414" s="56">
        <v>5</v>
      </c>
      <c r="H414" s="56">
        <v>4</v>
      </c>
      <c r="I414" s="67">
        <v>4050.1</v>
      </c>
      <c r="J414" s="67">
        <v>3149.2</v>
      </c>
      <c r="K414" s="67">
        <v>3106.7999999999997</v>
      </c>
      <c r="L414" s="68">
        <v>153</v>
      </c>
      <c r="M414" s="56" t="s">
        <v>17059</v>
      </c>
      <c r="N414" s="56" t="s">
        <v>17075</v>
      </c>
      <c r="O414" s="59" t="s">
        <v>17076</v>
      </c>
      <c r="P414" s="64">
        <v>8112811.4100000001</v>
      </c>
      <c r="Q414" s="64"/>
      <c r="R414" s="64">
        <v>0</v>
      </c>
      <c r="S414" s="64">
        <v>0</v>
      </c>
      <c r="T414" s="64">
        <f t="shared" si="203"/>
        <v>8112811.4100000001</v>
      </c>
      <c r="U414" s="57">
        <f t="shared" si="200"/>
        <v>2003.1138515098394</v>
      </c>
      <c r="V414" s="64">
        <v>2059.5402582652282</v>
      </c>
    </row>
    <row r="415" spans="1:22" ht="35.25" x14ac:dyDescent="0.5">
      <c r="A415">
        <v>1</v>
      </c>
      <c r="B415" s="56">
        <f>SUBTOTAL(9,$A$403:A415)</f>
        <v>13</v>
      </c>
      <c r="C415" s="66" t="s">
        <v>120</v>
      </c>
      <c r="D415" s="56">
        <v>1978</v>
      </c>
      <c r="E415" s="56">
        <v>2015</v>
      </c>
      <c r="F415" s="56" t="s">
        <v>17064</v>
      </c>
      <c r="G415" s="56">
        <v>9</v>
      </c>
      <c r="H415" s="56">
        <v>2</v>
      </c>
      <c r="I415" s="67">
        <v>4490.7</v>
      </c>
      <c r="J415" s="67">
        <v>3947.2</v>
      </c>
      <c r="K415" s="67">
        <v>3894.2</v>
      </c>
      <c r="L415" s="68">
        <v>170</v>
      </c>
      <c r="M415" s="56" t="s">
        <v>17059</v>
      </c>
      <c r="N415" s="56" t="s">
        <v>17075</v>
      </c>
      <c r="O415" s="59" t="s">
        <v>17076</v>
      </c>
      <c r="P415" s="64">
        <v>5008268.8</v>
      </c>
      <c r="Q415" s="64"/>
      <c r="R415" s="64">
        <v>0</v>
      </c>
      <c r="S415" s="64">
        <v>0</v>
      </c>
      <c r="T415" s="64">
        <f t="shared" si="203"/>
        <v>5008268.8</v>
      </c>
      <c r="U415" s="57">
        <f t="shared" si="200"/>
        <v>1115.253479413009</v>
      </c>
      <c r="V415" s="64">
        <v>1270.8276215289377</v>
      </c>
    </row>
    <row r="416" spans="1:22" ht="35.25" x14ac:dyDescent="0.5">
      <c r="A416">
        <v>1</v>
      </c>
      <c r="B416" s="56">
        <f>SUBTOTAL(9,$A$403:A416)</f>
        <v>14</v>
      </c>
      <c r="C416" s="66" t="s">
        <v>121</v>
      </c>
      <c r="D416" s="56">
        <v>1956</v>
      </c>
      <c r="E416" s="56"/>
      <c r="F416" s="56" t="s">
        <v>17202</v>
      </c>
      <c r="G416" s="56">
        <v>3</v>
      </c>
      <c r="H416" s="56">
        <v>4</v>
      </c>
      <c r="I416" s="67">
        <v>3640.1</v>
      </c>
      <c r="J416" s="67">
        <v>2570.6</v>
      </c>
      <c r="K416" s="67">
        <v>2512.2999999999997</v>
      </c>
      <c r="L416" s="68">
        <v>62</v>
      </c>
      <c r="M416" s="56" t="s">
        <v>17059</v>
      </c>
      <c r="N416" s="56" t="s">
        <v>17075</v>
      </c>
      <c r="O416" s="59" t="s">
        <v>17076</v>
      </c>
      <c r="P416" s="64">
        <v>9874684.5999999996</v>
      </c>
      <c r="Q416" s="64"/>
      <c r="R416" s="64">
        <v>0</v>
      </c>
      <c r="S416" s="64">
        <v>0</v>
      </c>
      <c r="T416" s="64">
        <f t="shared" si="203"/>
        <v>9874684.5999999996</v>
      </c>
      <c r="U416" s="57">
        <f t="shared" si="200"/>
        <v>2712.7509134364441</v>
      </c>
      <c r="V416" s="64">
        <v>2789.1673305678414</v>
      </c>
    </row>
    <row r="417" spans="1:22" ht="35.25" x14ac:dyDescent="0.5">
      <c r="A417">
        <v>1</v>
      </c>
      <c r="B417" s="56">
        <f>SUBTOTAL(9,$A$403:A417)</f>
        <v>15</v>
      </c>
      <c r="C417" s="66" t="s">
        <v>122</v>
      </c>
      <c r="D417" s="56">
        <v>1990</v>
      </c>
      <c r="E417" s="56"/>
      <c r="F417" s="56" t="s">
        <v>17202</v>
      </c>
      <c r="G417" s="56">
        <v>9</v>
      </c>
      <c r="H417" s="56">
        <v>1</v>
      </c>
      <c r="I417" s="67">
        <v>3709.1</v>
      </c>
      <c r="J417" s="67">
        <v>2261.6</v>
      </c>
      <c r="K417" s="67">
        <v>2182</v>
      </c>
      <c r="L417" s="68">
        <v>211</v>
      </c>
      <c r="M417" s="56" t="s">
        <v>17059</v>
      </c>
      <c r="N417" s="56" t="s">
        <v>17075</v>
      </c>
      <c r="O417" s="59" t="s">
        <v>17076</v>
      </c>
      <c r="P417" s="64">
        <v>4640474.0600000005</v>
      </c>
      <c r="Q417" s="64"/>
      <c r="R417" s="64">
        <v>0</v>
      </c>
      <c r="S417" s="64">
        <v>0</v>
      </c>
      <c r="T417" s="64">
        <f t="shared" si="203"/>
        <v>4640474.0600000005</v>
      </c>
      <c r="U417" s="57">
        <f t="shared" si="200"/>
        <v>1251.1051360168237</v>
      </c>
      <c r="V417" s="64">
        <v>1425.630131298698</v>
      </c>
    </row>
    <row r="418" spans="1:22" ht="35.25" x14ac:dyDescent="0.5">
      <c r="A418">
        <v>1</v>
      </c>
      <c r="B418" s="56">
        <f>SUBTOTAL(9,$A$403:A418)</f>
        <v>16</v>
      </c>
      <c r="C418" s="66" t="s">
        <v>149</v>
      </c>
      <c r="D418" s="56">
        <v>1984</v>
      </c>
      <c r="E418" s="56"/>
      <c r="F418" s="56" t="s">
        <v>17064</v>
      </c>
      <c r="G418" s="56">
        <v>9</v>
      </c>
      <c r="H418" s="56">
        <v>5</v>
      </c>
      <c r="I418" s="67">
        <v>9873</v>
      </c>
      <c r="J418" s="67">
        <v>9703</v>
      </c>
      <c r="K418" s="67">
        <v>9126.7000000000007</v>
      </c>
      <c r="L418" s="68">
        <v>454</v>
      </c>
      <c r="M418" s="56" t="s">
        <v>17059</v>
      </c>
      <c r="N418" s="56" t="s">
        <v>17075</v>
      </c>
      <c r="O418" s="59" t="s">
        <v>17077</v>
      </c>
      <c r="P418" s="64">
        <v>9703520.8000000007</v>
      </c>
      <c r="Q418" s="64"/>
      <c r="R418" s="64">
        <v>0</v>
      </c>
      <c r="S418" s="64">
        <v>0</v>
      </c>
      <c r="T418" s="64">
        <f t="shared" si="203"/>
        <v>9703520.8000000007</v>
      </c>
      <c r="U418" s="57">
        <f t="shared" si="200"/>
        <v>982.83407272358966</v>
      </c>
      <c r="V418" s="64">
        <v>1119.9361490934875</v>
      </c>
    </row>
    <row r="419" spans="1:22" ht="35.25" x14ac:dyDescent="0.5">
      <c r="A419">
        <v>1</v>
      </c>
      <c r="B419" s="56">
        <f>SUBTOTAL(9,$A$403:A419)</f>
        <v>17</v>
      </c>
      <c r="C419" s="66" t="s">
        <v>148</v>
      </c>
      <c r="D419" s="56">
        <v>1983</v>
      </c>
      <c r="E419" s="56"/>
      <c r="F419" s="56" t="s">
        <v>17064</v>
      </c>
      <c r="G419" s="56">
        <v>2</v>
      </c>
      <c r="H419" s="56">
        <v>2</v>
      </c>
      <c r="I419" s="67">
        <v>609.6</v>
      </c>
      <c r="J419" s="67">
        <v>553.5</v>
      </c>
      <c r="K419" s="67">
        <v>495.5</v>
      </c>
      <c r="L419" s="68">
        <v>41</v>
      </c>
      <c r="M419" s="56" t="s">
        <v>17059</v>
      </c>
      <c r="N419" s="56" t="s">
        <v>17075</v>
      </c>
      <c r="O419" s="59" t="s">
        <v>17093</v>
      </c>
      <c r="P419" s="64">
        <v>4072795.2199999997</v>
      </c>
      <c r="Q419" s="64"/>
      <c r="R419" s="64">
        <v>0</v>
      </c>
      <c r="S419" s="64">
        <v>0</v>
      </c>
      <c r="T419" s="64">
        <f t="shared" si="203"/>
        <v>4072795.2199999997</v>
      </c>
      <c r="U419" s="57">
        <f t="shared" si="200"/>
        <v>6681.0945209973743</v>
      </c>
      <c r="V419" s="64">
        <v>6869.2965879265093</v>
      </c>
    </row>
    <row r="420" spans="1:22" ht="35.25" x14ac:dyDescent="0.5">
      <c r="A420">
        <v>1</v>
      </c>
      <c r="B420" s="56">
        <f>SUBTOTAL(9,$A$403:A420)</f>
        <v>18</v>
      </c>
      <c r="C420" s="66" t="s">
        <v>147</v>
      </c>
      <c r="D420" s="56">
        <v>1983</v>
      </c>
      <c r="E420" s="56"/>
      <c r="F420" s="56" t="s">
        <v>17064</v>
      </c>
      <c r="G420" s="56">
        <v>2</v>
      </c>
      <c r="H420" s="56">
        <v>2</v>
      </c>
      <c r="I420" s="67">
        <v>608.4</v>
      </c>
      <c r="J420" s="67">
        <v>552.5</v>
      </c>
      <c r="K420" s="67">
        <v>330.6</v>
      </c>
      <c r="L420" s="68">
        <v>47</v>
      </c>
      <c r="M420" s="56" t="s">
        <v>17059</v>
      </c>
      <c r="N420" s="56" t="s">
        <v>17075</v>
      </c>
      <c r="O420" s="59" t="s">
        <v>17093</v>
      </c>
      <c r="P420" s="64">
        <v>4012973.48</v>
      </c>
      <c r="Q420" s="64"/>
      <c r="R420" s="64">
        <v>0</v>
      </c>
      <c r="S420" s="64">
        <v>0</v>
      </c>
      <c r="T420" s="64">
        <f t="shared" si="203"/>
        <v>4012973.48</v>
      </c>
      <c r="U420" s="57">
        <f t="shared" si="200"/>
        <v>6595.945890861276</v>
      </c>
      <c r="V420" s="64">
        <v>6781.7493754109146</v>
      </c>
    </row>
    <row r="421" spans="1:22" ht="35.25" x14ac:dyDescent="0.5">
      <c r="A421">
        <v>1</v>
      </c>
      <c r="B421" s="56">
        <f>SUBTOTAL(9,$A$403:A421)</f>
        <v>19</v>
      </c>
      <c r="C421" s="66" t="s">
        <v>146</v>
      </c>
      <c r="D421" s="56">
        <v>1978</v>
      </c>
      <c r="E421" s="56"/>
      <c r="F421" s="56" t="s">
        <v>17202</v>
      </c>
      <c r="G421" s="56">
        <v>3</v>
      </c>
      <c r="H421" s="56">
        <v>2</v>
      </c>
      <c r="I421" s="67">
        <v>923.2</v>
      </c>
      <c r="J421" s="67">
        <v>850</v>
      </c>
      <c r="K421" s="67">
        <v>850</v>
      </c>
      <c r="L421" s="68">
        <v>59</v>
      </c>
      <c r="M421" s="56" t="s">
        <v>17059</v>
      </c>
      <c r="N421" s="56" t="s">
        <v>17075</v>
      </c>
      <c r="O421" s="59" t="s">
        <v>17093</v>
      </c>
      <c r="P421" s="64">
        <v>4671012.63</v>
      </c>
      <c r="Q421" s="64"/>
      <c r="R421" s="64">
        <v>0</v>
      </c>
      <c r="S421" s="64">
        <v>0</v>
      </c>
      <c r="T421" s="64">
        <f t="shared" si="203"/>
        <v>4671012.63</v>
      </c>
      <c r="U421" s="57">
        <f t="shared" si="200"/>
        <v>5059.5890706239161</v>
      </c>
      <c r="V421" s="64">
        <v>5202.1143847487001</v>
      </c>
    </row>
    <row r="422" spans="1:22" ht="35.25" x14ac:dyDescent="0.5">
      <c r="A422">
        <v>1</v>
      </c>
      <c r="B422" s="56">
        <f>SUBTOTAL(9,$A$403:A422)</f>
        <v>20</v>
      </c>
      <c r="C422" s="66" t="s">
        <v>145</v>
      </c>
      <c r="D422" s="56">
        <v>1989</v>
      </c>
      <c r="E422" s="56"/>
      <c r="F422" s="56" t="s">
        <v>17064</v>
      </c>
      <c r="G422" s="56">
        <v>4</v>
      </c>
      <c r="H422" s="56">
        <v>4</v>
      </c>
      <c r="I422" s="67">
        <v>2551.1</v>
      </c>
      <c r="J422" s="67">
        <v>2310.1</v>
      </c>
      <c r="K422" s="67">
        <v>2198.4</v>
      </c>
      <c r="L422" s="68">
        <v>137</v>
      </c>
      <c r="M422" s="56" t="s">
        <v>17059</v>
      </c>
      <c r="N422" s="56" t="s">
        <v>17075</v>
      </c>
      <c r="O422" s="59" t="s">
        <v>17093</v>
      </c>
      <c r="P422" s="64">
        <v>8243927.5499999998</v>
      </c>
      <c r="Q422" s="64"/>
      <c r="R422" s="64">
        <v>0</v>
      </c>
      <c r="S422" s="64">
        <v>0</v>
      </c>
      <c r="T422" s="64">
        <f t="shared" si="203"/>
        <v>8243927.5499999998</v>
      </c>
      <c r="U422" s="57">
        <f t="shared" si="200"/>
        <v>3231.5187762141823</v>
      </c>
      <c r="V422" s="64">
        <v>3322.5485476853123</v>
      </c>
    </row>
    <row r="423" spans="1:22" ht="35.25" x14ac:dyDescent="0.5">
      <c r="A423">
        <v>1</v>
      </c>
      <c r="B423" s="56">
        <f>SUBTOTAL(9,$A$403:A423)</f>
        <v>21</v>
      </c>
      <c r="C423" s="66" t="s">
        <v>143</v>
      </c>
      <c r="D423" s="56">
        <v>1978</v>
      </c>
      <c r="E423" s="56"/>
      <c r="F423" s="56" t="s">
        <v>17064</v>
      </c>
      <c r="G423" s="56">
        <v>5</v>
      </c>
      <c r="H423" s="56">
        <v>6</v>
      </c>
      <c r="I423" s="67">
        <v>4898.2</v>
      </c>
      <c r="J423" s="67">
        <v>4562</v>
      </c>
      <c r="K423" s="67">
        <v>4326.37</v>
      </c>
      <c r="L423" s="68">
        <v>221</v>
      </c>
      <c r="M423" s="56" t="s">
        <v>17059</v>
      </c>
      <c r="N423" s="56" t="s">
        <v>17075</v>
      </c>
      <c r="O423" s="59" t="s">
        <v>17087</v>
      </c>
      <c r="P423" s="64">
        <v>14085756</v>
      </c>
      <c r="Q423" s="64"/>
      <c r="R423" s="64">
        <v>0</v>
      </c>
      <c r="S423" s="64">
        <v>0</v>
      </c>
      <c r="T423" s="64">
        <f t="shared" si="203"/>
        <v>14085756</v>
      </c>
      <c r="U423" s="57">
        <f t="shared" si="200"/>
        <v>2875.7004613939816</v>
      </c>
      <c r="V423" s="64">
        <v>3276.8510881548327</v>
      </c>
    </row>
    <row r="424" spans="1:22" ht="35.25" x14ac:dyDescent="0.5">
      <c r="A424">
        <v>1</v>
      </c>
      <c r="B424" s="56">
        <f>SUBTOTAL(9,$A$403:A424)</f>
        <v>22</v>
      </c>
      <c r="C424" s="66" t="s">
        <v>142</v>
      </c>
      <c r="D424" s="56">
        <v>1963</v>
      </c>
      <c r="E424" s="56"/>
      <c r="F424" s="56" t="s">
        <v>17202</v>
      </c>
      <c r="G424" s="56">
        <v>2</v>
      </c>
      <c r="H424" s="56">
        <v>2</v>
      </c>
      <c r="I424" s="67">
        <v>1033.2</v>
      </c>
      <c r="J424" s="67">
        <v>656.8</v>
      </c>
      <c r="K424" s="67">
        <v>615.09999999999991</v>
      </c>
      <c r="L424" s="68">
        <v>41</v>
      </c>
      <c r="M424" s="56" t="s">
        <v>17059</v>
      </c>
      <c r="N424" s="56" t="s">
        <v>17075</v>
      </c>
      <c r="O424" s="59" t="s">
        <v>17094</v>
      </c>
      <c r="P424" s="64">
        <v>4826713.05</v>
      </c>
      <c r="Q424" s="64"/>
      <c r="R424" s="64">
        <v>0</v>
      </c>
      <c r="S424" s="64">
        <v>0</v>
      </c>
      <c r="T424" s="64">
        <f t="shared" si="203"/>
        <v>4826713.05</v>
      </c>
      <c r="U424" s="57">
        <f t="shared" si="200"/>
        <v>4671.6154181184666</v>
      </c>
      <c r="V424" s="64">
        <v>4803.2117692605498</v>
      </c>
    </row>
    <row r="425" spans="1:22" ht="35.25" x14ac:dyDescent="0.5">
      <c r="A425">
        <v>1</v>
      </c>
      <c r="B425" s="56">
        <f>SUBTOTAL(9,$A$403:A425)</f>
        <v>23</v>
      </c>
      <c r="C425" s="66" t="s">
        <v>141</v>
      </c>
      <c r="D425" s="56">
        <v>1956</v>
      </c>
      <c r="E425" s="56"/>
      <c r="F425" s="56" t="s">
        <v>17202</v>
      </c>
      <c r="G425" s="56">
        <v>2</v>
      </c>
      <c r="H425" s="56">
        <v>1</v>
      </c>
      <c r="I425" s="67">
        <v>880.7</v>
      </c>
      <c r="J425" s="67">
        <v>566.6</v>
      </c>
      <c r="K425" s="67">
        <v>498.1</v>
      </c>
      <c r="L425" s="68">
        <v>18</v>
      </c>
      <c r="M425" s="56" t="s">
        <v>17059</v>
      </c>
      <c r="N425" s="56" t="s">
        <v>17075</v>
      </c>
      <c r="O425" s="59" t="s">
        <v>17076</v>
      </c>
      <c r="P425" s="64">
        <v>6219822.0800000001</v>
      </c>
      <c r="Q425" s="64"/>
      <c r="R425" s="64">
        <v>0</v>
      </c>
      <c r="S425" s="64">
        <v>0</v>
      </c>
      <c r="T425" s="64">
        <f t="shared" si="203"/>
        <v>6219822.0800000001</v>
      </c>
      <c r="U425" s="57">
        <f t="shared" si="200"/>
        <v>7062.3618485295783</v>
      </c>
      <c r="V425" s="64">
        <v>7261.3039627568978</v>
      </c>
    </row>
    <row r="426" spans="1:22" ht="35.25" x14ac:dyDescent="0.5">
      <c r="A426">
        <v>1</v>
      </c>
      <c r="B426" s="56">
        <f>SUBTOTAL(9,$A$403:A426)</f>
        <v>24</v>
      </c>
      <c r="C426" s="66" t="s">
        <v>140</v>
      </c>
      <c r="D426" s="56">
        <v>1984</v>
      </c>
      <c r="E426" s="56"/>
      <c r="F426" s="56" t="s">
        <v>17202</v>
      </c>
      <c r="G426" s="56">
        <v>9</v>
      </c>
      <c r="H426" s="56">
        <v>1</v>
      </c>
      <c r="I426" s="67">
        <v>4926.6000000000004</v>
      </c>
      <c r="J426" s="67">
        <v>2282.4</v>
      </c>
      <c r="K426" s="67">
        <v>2168.8000000000002</v>
      </c>
      <c r="L426" s="68">
        <v>183</v>
      </c>
      <c r="M426" s="56" t="s">
        <v>17059</v>
      </c>
      <c r="N426" s="56" t="s">
        <v>17075</v>
      </c>
      <c r="O426" s="59" t="s">
        <v>17076</v>
      </c>
      <c r="P426" s="64">
        <v>5086523</v>
      </c>
      <c r="Q426" s="64"/>
      <c r="R426" s="64">
        <v>0</v>
      </c>
      <c r="S426" s="64">
        <v>0</v>
      </c>
      <c r="T426" s="64">
        <f t="shared" si="203"/>
        <v>5086523</v>
      </c>
      <c r="U426" s="57">
        <f t="shared" si="200"/>
        <v>1032.461129379288</v>
      </c>
      <c r="V426" s="64">
        <v>1176.4860146957335</v>
      </c>
    </row>
    <row r="427" spans="1:22" ht="35.25" x14ac:dyDescent="0.5">
      <c r="A427">
        <v>1</v>
      </c>
      <c r="B427" s="56">
        <f>SUBTOTAL(9,$A$403:A427)</f>
        <v>25</v>
      </c>
      <c r="C427" s="66" t="s">
        <v>139</v>
      </c>
      <c r="D427" s="56">
        <v>1988</v>
      </c>
      <c r="E427" s="56"/>
      <c r="F427" s="56" t="s">
        <v>17064</v>
      </c>
      <c r="G427" s="56">
        <v>10</v>
      </c>
      <c r="H427" s="56">
        <v>3</v>
      </c>
      <c r="I427" s="67">
        <v>8076</v>
      </c>
      <c r="J427" s="67">
        <v>6287.5</v>
      </c>
      <c r="K427" s="67">
        <v>5711.2</v>
      </c>
      <c r="L427" s="68">
        <v>331</v>
      </c>
      <c r="M427" s="56" t="s">
        <v>17059</v>
      </c>
      <c r="N427" s="56" t="s">
        <v>17075</v>
      </c>
      <c r="O427" s="59" t="s">
        <v>17095</v>
      </c>
      <c r="P427" s="64">
        <v>6072525.9199999999</v>
      </c>
      <c r="Q427" s="64"/>
      <c r="R427" s="64">
        <v>0</v>
      </c>
      <c r="S427" s="64">
        <v>0</v>
      </c>
      <c r="T427" s="64">
        <f t="shared" si="203"/>
        <v>6072525.9199999999</v>
      </c>
      <c r="U427" s="57">
        <f t="shared" si="200"/>
        <v>751.92247647350177</v>
      </c>
      <c r="V427" s="64">
        <v>856.81315502724135</v>
      </c>
    </row>
    <row r="428" spans="1:22" ht="35.25" x14ac:dyDescent="0.5">
      <c r="A428">
        <v>1</v>
      </c>
      <c r="B428" s="56">
        <f>SUBTOTAL(9,$A$403:A428)</f>
        <v>26</v>
      </c>
      <c r="C428" s="66" t="s">
        <v>138</v>
      </c>
      <c r="D428" s="56">
        <v>1975</v>
      </c>
      <c r="E428" s="56"/>
      <c r="F428" s="56" t="s">
        <v>17064</v>
      </c>
      <c r="G428" s="56">
        <v>5</v>
      </c>
      <c r="H428" s="56">
        <v>4</v>
      </c>
      <c r="I428" s="67">
        <v>3347.6</v>
      </c>
      <c r="J428" s="67">
        <v>3069</v>
      </c>
      <c r="K428" s="67">
        <v>2979.8</v>
      </c>
      <c r="L428" s="68">
        <v>151</v>
      </c>
      <c r="M428" s="56" t="s">
        <v>17059</v>
      </c>
      <c r="N428" s="56" t="s">
        <v>17075</v>
      </c>
      <c r="O428" s="59" t="s">
        <v>17096</v>
      </c>
      <c r="P428" s="64">
        <v>6258770.9199999999</v>
      </c>
      <c r="Q428" s="64"/>
      <c r="R428" s="64">
        <v>0</v>
      </c>
      <c r="S428" s="64">
        <v>0</v>
      </c>
      <c r="T428" s="64">
        <f t="shared" si="203"/>
        <v>6258770.9199999999</v>
      </c>
      <c r="U428" s="57">
        <f t="shared" si="200"/>
        <v>1869.6292627554069</v>
      </c>
      <c r="V428" s="64">
        <v>2130.4363101923768</v>
      </c>
    </row>
    <row r="429" spans="1:22" ht="35.25" x14ac:dyDescent="0.5">
      <c r="A429">
        <v>1</v>
      </c>
      <c r="B429" s="56">
        <f>SUBTOTAL(9,$A$403:A429)</f>
        <v>27</v>
      </c>
      <c r="C429" s="66" t="s">
        <v>137</v>
      </c>
      <c r="D429" s="56">
        <v>1979</v>
      </c>
      <c r="E429" s="56"/>
      <c r="F429" s="56" t="s">
        <v>17064</v>
      </c>
      <c r="G429" s="56">
        <v>2</v>
      </c>
      <c r="H429" s="56">
        <v>2</v>
      </c>
      <c r="I429" s="67">
        <v>629</v>
      </c>
      <c r="J429" s="67">
        <v>618.6</v>
      </c>
      <c r="K429" s="67">
        <v>571.30000000000007</v>
      </c>
      <c r="L429" s="68">
        <v>25</v>
      </c>
      <c r="M429" s="56" t="s">
        <v>17059</v>
      </c>
      <c r="N429" s="56" t="s">
        <v>17097</v>
      </c>
      <c r="O429" s="59" t="s">
        <v>17098</v>
      </c>
      <c r="P429" s="64">
        <v>4662817.87</v>
      </c>
      <c r="Q429" s="64"/>
      <c r="R429" s="64">
        <v>0</v>
      </c>
      <c r="S429" s="64">
        <v>0</v>
      </c>
      <c r="T429" s="64">
        <f t="shared" si="203"/>
        <v>4662817.87</v>
      </c>
      <c r="U429" s="57">
        <f t="shared" si="200"/>
        <v>7413.0649761526238</v>
      </c>
      <c r="V429" s="64">
        <v>7621.8861685214633</v>
      </c>
    </row>
    <row r="430" spans="1:22" ht="35.25" x14ac:dyDescent="0.5">
      <c r="A430">
        <v>1</v>
      </c>
      <c r="B430" s="56">
        <f>SUBTOTAL(9,$A$403:A430)</f>
        <v>28</v>
      </c>
      <c r="C430" s="66" t="s">
        <v>136</v>
      </c>
      <c r="D430" s="56">
        <v>1971</v>
      </c>
      <c r="E430" s="56"/>
      <c r="F430" s="56" t="s">
        <v>17202</v>
      </c>
      <c r="G430" s="56">
        <v>2</v>
      </c>
      <c r="H430" s="56">
        <v>3</v>
      </c>
      <c r="I430" s="67">
        <v>941.4</v>
      </c>
      <c r="J430" s="67">
        <v>901.7</v>
      </c>
      <c r="K430" s="67">
        <v>855.30000000000007</v>
      </c>
      <c r="L430" s="68">
        <v>50</v>
      </c>
      <c r="M430" s="56" t="s">
        <v>17059</v>
      </c>
      <c r="N430" s="56" t="s">
        <v>17075</v>
      </c>
      <c r="O430" s="59" t="s">
        <v>17076</v>
      </c>
      <c r="P430" s="64">
        <v>6473859.6100000003</v>
      </c>
      <c r="Q430" s="64"/>
      <c r="R430" s="64">
        <v>0</v>
      </c>
      <c r="S430" s="64">
        <v>0</v>
      </c>
      <c r="T430" s="64">
        <f t="shared" si="203"/>
        <v>6473859.6100000003</v>
      </c>
      <c r="U430" s="57">
        <f t="shared" si="200"/>
        <v>6876.8425855109417</v>
      </c>
      <c r="V430" s="64">
        <v>7070.5587422987046</v>
      </c>
    </row>
    <row r="431" spans="1:22" ht="35.25" x14ac:dyDescent="0.5">
      <c r="A431">
        <v>1</v>
      </c>
      <c r="B431" s="56">
        <f>SUBTOTAL(9,$A$403:A431)</f>
        <v>29</v>
      </c>
      <c r="C431" s="66" t="s">
        <v>134</v>
      </c>
      <c r="D431" s="56">
        <v>1980</v>
      </c>
      <c r="E431" s="56"/>
      <c r="F431" s="56" t="s">
        <v>17202</v>
      </c>
      <c r="G431" s="56">
        <v>9</v>
      </c>
      <c r="H431" s="56">
        <v>1</v>
      </c>
      <c r="I431" s="67">
        <v>3430.6</v>
      </c>
      <c r="J431" s="67">
        <v>3068.4</v>
      </c>
      <c r="K431" s="67">
        <v>3007.7000000000003</v>
      </c>
      <c r="L431" s="68">
        <v>88</v>
      </c>
      <c r="M431" s="56" t="s">
        <v>17059</v>
      </c>
      <c r="N431" s="56" t="s">
        <v>17075</v>
      </c>
      <c r="O431" s="59" t="s">
        <v>17077</v>
      </c>
      <c r="P431" s="64">
        <v>3130168</v>
      </c>
      <c r="Q431" s="64"/>
      <c r="R431" s="64">
        <v>0</v>
      </c>
      <c r="S431" s="64">
        <v>0</v>
      </c>
      <c r="T431" s="64">
        <f t="shared" si="203"/>
        <v>3130168</v>
      </c>
      <c r="U431" s="57">
        <f t="shared" si="200"/>
        <v>912.42581472628694</v>
      </c>
      <c r="V431" s="64">
        <v>1039.7061738471407</v>
      </c>
    </row>
    <row r="432" spans="1:22" ht="35.25" x14ac:dyDescent="0.5">
      <c r="A432">
        <v>1</v>
      </c>
      <c r="B432" s="56">
        <f>SUBTOTAL(9,$A$403:A432)</f>
        <v>30</v>
      </c>
      <c r="C432" s="66" t="s">
        <v>135</v>
      </c>
      <c r="D432" s="56">
        <v>1980</v>
      </c>
      <c r="E432" s="56"/>
      <c r="F432" s="56" t="s">
        <v>17202</v>
      </c>
      <c r="G432" s="56">
        <v>9</v>
      </c>
      <c r="H432" s="56">
        <v>1</v>
      </c>
      <c r="I432" s="67">
        <v>3933.8</v>
      </c>
      <c r="J432" s="67">
        <v>2618.5</v>
      </c>
      <c r="K432" s="67">
        <v>2578.4</v>
      </c>
      <c r="L432" s="68">
        <v>87</v>
      </c>
      <c r="M432" s="56" t="s">
        <v>17059</v>
      </c>
      <c r="N432" s="56" t="s">
        <v>17075</v>
      </c>
      <c r="O432" s="59" t="s">
        <v>17077</v>
      </c>
      <c r="P432" s="64">
        <v>3130168</v>
      </c>
      <c r="Q432" s="64"/>
      <c r="R432" s="64">
        <v>0</v>
      </c>
      <c r="S432" s="64">
        <v>0</v>
      </c>
      <c r="T432" s="64">
        <f t="shared" si="203"/>
        <v>3130168</v>
      </c>
      <c r="U432" s="57">
        <f t="shared" si="200"/>
        <v>795.71101733692615</v>
      </c>
      <c r="V432" s="64">
        <v>906.71005134983989</v>
      </c>
    </row>
    <row r="433" spans="1:22" ht="35.25" x14ac:dyDescent="0.5">
      <c r="A433">
        <v>1</v>
      </c>
      <c r="B433" s="56">
        <f>SUBTOTAL(9,$A$403:A433)</f>
        <v>31</v>
      </c>
      <c r="C433" s="66" t="s">
        <v>133</v>
      </c>
      <c r="D433" s="56">
        <v>1972</v>
      </c>
      <c r="E433" s="56"/>
      <c r="F433" s="56" t="s">
        <v>17202</v>
      </c>
      <c r="G433" s="56">
        <v>5</v>
      </c>
      <c r="H433" s="56">
        <v>6</v>
      </c>
      <c r="I433" s="67">
        <v>5084.1000000000004</v>
      </c>
      <c r="J433" s="67">
        <v>4631.8999999999996</v>
      </c>
      <c r="K433" s="67">
        <v>4193.7</v>
      </c>
      <c r="L433" s="68">
        <v>157</v>
      </c>
      <c r="M433" s="56" t="s">
        <v>17059</v>
      </c>
      <c r="N433" s="56" t="s">
        <v>17075</v>
      </c>
      <c r="O433" s="59" t="s">
        <v>17099</v>
      </c>
      <c r="P433" s="64">
        <v>10710881.68</v>
      </c>
      <c r="Q433" s="64"/>
      <c r="R433" s="64">
        <v>0</v>
      </c>
      <c r="S433" s="64">
        <v>0</v>
      </c>
      <c r="T433" s="64">
        <f t="shared" si="203"/>
        <v>10710881.68</v>
      </c>
      <c r="U433" s="57">
        <f t="shared" si="200"/>
        <v>2106.7409531677185</v>
      </c>
      <c r="V433" s="64">
        <v>2394.7192226746129</v>
      </c>
    </row>
    <row r="434" spans="1:22" ht="35.25" x14ac:dyDescent="0.5">
      <c r="A434">
        <v>1</v>
      </c>
      <c r="B434" s="56">
        <f>SUBTOTAL(9,$A$403:A434)</f>
        <v>32</v>
      </c>
      <c r="C434" s="66" t="s">
        <v>131</v>
      </c>
      <c r="D434" s="56">
        <v>1979</v>
      </c>
      <c r="E434" s="56"/>
      <c r="F434" s="56" t="s">
        <v>17202</v>
      </c>
      <c r="G434" s="56">
        <v>5</v>
      </c>
      <c r="H434" s="56">
        <v>2</v>
      </c>
      <c r="I434" s="67">
        <v>2141.1</v>
      </c>
      <c r="J434" s="67">
        <v>1922.3</v>
      </c>
      <c r="K434" s="67">
        <v>1922.3</v>
      </c>
      <c r="L434" s="68">
        <v>50</v>
      </c>
      <c r="M434" s="56" t="s">
        <v>17059</v>
      </c>
      <c r="N434" s="56" t="s">
        <v>17075</v>
      </c>
      <c r="O434" s="59" t="s">
        <v>17096</v>
      </c>
      <c r="P434" s="64">
        <v>4958186.1100000003</v>
      </c>
      <c r="Q434" s="64"/>
      <c r="R434" s="64">
        <v>0</v>
      </c>
      <c r="S434" s="64">
        <v>0</v>
      </c>
      <c r="T434" s="64">
        <f t="shared" si="203"/>
        <v>4958186.1100000003</v>
      </c>
      <c r="U434" s="57">
        <f t="shared" si="200"/>
        <v>2315.7190743075989</v>
      </c>
      <c r="V434" s="64">
        <v>2638.7541656158055</v>
      </c>
    </row>
    <row r="435" spans="1:22" ht="35.25" x14ac:dyDescent="0.5">
      <c r="A435">
        <v>1</v>
      </c>
      <c r="B435" s="56">
        <f>SUBTOTAL(9,$A$403:A435)</f>
        <v>33</v>
      </c>
      <c r="C435" s="66" t="s">
        <v>130</v>
      </c>
      <c r="D435" s="56">
        <v>1978</v>
      </c>
      <c r="E435" s="56"/>
      <c r="F435" s="56" t="s">
        <v>17202</v>
      </c>
      <c r="G435" s="56">
        <v>5</v>
      </c>
      <c r="H435" s="56">
        <v>1</v>
      </c>
      <c r="I435" s="67">
        <v>1216.7</v>
      </c>
      <c r="J435" s="67">
        <v>971</v>
      </c>
      <c r="K435" s="67">
        <v>971</v>
      </c>
      <c r="L435" s="68">
        <v>41</v>
      </c>
      <c r="M435" s="56" t="s">
        <v>17059</v>
      </c>
      <c r="N435" s="56" t="s">
        <v>17075</v>
      </c>
      <c r="O435" s="59" t="s">
        <v>17093</v>
      </c>
      <c r="P435" s="64">
        <v>2245895.54</v>
      </c>
      <c r="Q435" s="64"/>
      <c r="R435" s="64">
        <v>0</v>
      </c>
      <c r="S435" s="64">
        <v>0</v>
      </c>
      <c r="T435" s="64">
        <f t="shared" si="203"/>
        <v>2245895.54</v>
      </c>
      <c r="U435" s="57">
        <f t="shared" si="200"/>
        <v>1845.8909673707569</v>
      </c>
      <c r="V435" s="64">
        <v>2103.3866031067646</v>
      </c>
    </row>
    <row r="436" spans="1:22" ht="35.25" x14ac:dyDescent="0.5">
      <c r="A436">
        <v>1</v>
      </c>
      <c r="B436" s="56">
        <f>SUBTOTAL(9,$A$403:A436)</f>
        <v>34</v>
      </c>
      <c r="C436" s="66" t="s">
        <v>129</v>
      </c>
      <c r="D436" s="56">
        <v>1980</v>
      </c>
      <c r="E436" s="56"/>
      <c r="F436" s="56" t="s">
        <v>17202</v>
      </c>
      <c r="G436" s="56">
        <v>5</v>
      </c>
      <c r="H436" s="56">
        <v>2</v>
      </c>
      <c r="I436" s="67">
        <v>2024.6</v>
      </c>
      <c r="J436" s="67">
        <v>1813</v>
      </c>
      <c r="K436" s="67">
        <v>1728.9</v>
      </c>
      <c r="L436" s="68">
        <v>87</v>
      </c>
      <c r="M436" s="56" t="s">
        <v>17059</v>
      </c>
      <c r="N436" s="56" t="s">
        <v>17075</v>
      </c>
      <c r="O436" s="59" t="s">
        <v>17083</v>
      </c>
      <c r="P436" s="64">
        <v>6146069.25</v>
      </c>
      <c r="Q436" s="64"/>
      <c r="R436" s="64">
        <v>0</v>
      </c>
      <c r="S436" s="64">
        <v>0</v>
      </c>
      <c r="T436" s="64">
        <f t="shared" si="203"/>
        <v>6146069.25</v>
      </c>
      <c r="U436" s="57">
        <f t="shared" si="200"/>
        <v>3035.6955694952089</v>
      </c>
      <c r="V436" s="64">
        <v>3121.2091277289342</v>
      </c>
    </row>
    <row r="437" spans="1:22" ht="35.25" x14ac:dyDescent="0.5">
      <c r="A437">
        <v>1</v>
      </c>
      <c r="B437" s="56">
        <f>SUBTOTAL(9,$A$403:A437)</f>
        <v>35</v>
      </c>
      <c r="C437" s="66" t="s">
        <v>128</v>
      </c>
      <c r="D437" s="56">
        <v>1960</v>
      </c>
      <c r="E437" s="56"/>
      <c r="F437" s="56" t="s">
        <v>17202</v>
      </c>
      <c r="G437" s="56">
        <v>4</v>
      </c>
      <c r="H437" s="56">
        <v>3</v>
      </c>
      <c r="I437" s="67">
        <v>2203.4</v>
      </c>
      <c r="J437" s="67">
        <v>1995.8</v>
      </c>
      <c r="K437" s="67">
        <v>1995.8</v>
      </c>
      <c r="L437" s="68">
        <v>99</v>
      </c>
      <c r="M437" s="56" t="s">
        <v>17059</v>
      </c>
      <c r="N437" s="56" t="s">
        <v>17075</v>
      </c>
      <c r="O437" s="59" t="s">
        <v>17100</v>
      </c>
      <c r="P437" s="64">
        <v>7948916.2299999995</v>
      </c>
      <c r="Q437" s="64"/>
      <c r="R437" s="64">
        <v>0</v>
      </c>
      <c r="S437" s="64">
        <v>0</v>
      </c>
      <c r="T437" s="64">
        <f t="shared" si="203"/>
        <v>7948916.2299999995</v>
      </c>
      <c r="U437" s="57">
        <f t="shared" si="200"/>
        <v>3607.5684079150401</v>
      </c>
      <c r="V437" s="64">
        <v>3709.191249886539</v>
      </c>
    </row>
    <row r="438" spans="1:22" ht="35.25" x14ac:dyDescent="0.5">
      <c r="A438">
        <v>1</v>
      </c>
      <c r="B438" s="56">
        <f>SUBTOTAL(9,$A$403:A438)</f>
        <v>36</v>
      </c>
      <c r="C438" s="66" t="s">
        <v>126</v>
      </c>
      <c r="D438" s="56">
        <v>1959</v>
      </c>
      <c r="E438" s="56"/>
      <c r="F438" s="56" t="s">
        <v>17202</v>
      </c>
      <c r="G438" s="56">
        <v>2</v>
      </c>
      <c r="H438" s="56">
        <v>2</v>
      </c>
      <c r="I438" s="67">
        <v>568.6</v>
      </c>
      <c r="J438" s="67">
        <v>504.6</v>
      </c>
      <c r="K438" s="67">
        <v>504.6</v>
      </c>
      <c r="L438" s="68">
        <v>19</v>
      </c>
      <c r="M438" s="56" t="s">
        <v>17059</v>
      </c>
      <c r="N438" s="56" t="s">
        <v>17075</v>
      </c>
      <c r="O438" s="59" t="s">
        <v>17092</v>
      </c>
      <c r="P438" s="64">
        <v>4261274.68</v>
      </c>
      <c r="Q438" s="64"/>
      <c r="R438" s="64">
        <v>0</v>
      </c>
      <c r="S438" s="64">
        <v>0</v>
      </c>
      <c r="T438" s="64">
        <f t="shared" si="203"/>
        <v>4261274.68</v>
      </c>
      <c r="U438" s="57">
        <f t="shared" si="200"/>
        <v>7494.3276116778043</v>
      </c>
      <c r="V438" s="64">
        <v>7705.4379176925777</v>
      </c>
    </row>
    <row r="439" spans="1:22" ht="35.25" x14ac:dyDescent="0.5">
      <c r="A439">
        <v>1</v>
      </c>
      <c r="B439" s="56">
        <f>SUBTOTAL(9,$A$403:A439)</f>
        <v>37</v>
      </c>
      <c r="C439" s="66" t="s">
        <v>125</v>
      </c>
      <c r="D439" s="56">
        <v>1967</v>
      </c>
      <c r="E439" s="56"/>
      <c r="F439" s="56" t="s">
        <v>17202</v>
      </c>
      <c r="G439" s="56">
        <v>2</v>
      </c>
      <c r="H439" s="56">
        <v>1</v>
      </c>
      <c r="I439" s="67">
        <v>360.2</v>
      </c>
      <c r="J439" s="67">
        <v>233.9</v>
      </c>
      <c r="K439" s="67">
        <v>233.9</v>
      </c>
      <c r="L439" s="68">
        <v>10</v>
      </c>
      <c r="M439" s="56" t="s">
        <v>17059</v>
      </c>
      <c r="N439" s="56" t="s">
        <v>17075</v>
      </c>
      <c r="O439" s="59" t="s">
        <v>17101</v>
      </c>
      <c r="P439" s="64">
        <v>3245124.56</v>
      </c>
      <c r="Q439" s="64"/>
      <c r="R439" s="64">
        <v>0</v>
      </c>
      <c r="S439" s="64">
        <v>0</v>
      </c>
      <c r="T439" s="64">
        <f t="shared" si="203"/>
        <v>3245124.56</v>
      </c>
      <c r="U439" s="57">
        <f t="shared" si="200"/>
        <v>9009.2297612437542</v>
      </c>
      <c r="V439" s="64">
        <v>9263.0138811771249</v>
      </c>
    </row>
    <row r="440" spans="1:22" ht="35.25" x14ac:dyDescent="0.5">
      <c r="A440">
        <v>1</v>
      </c>
      <c r="B440" s="56">
        <f>SUBTOTAL(9,$A$403:A440)</f>
        <v>38</v>
      </c>
      <c r="C440" s="66" t="s">
        <v>124</v>
      </c>
      <c r="D440" s="56">
        <v>1977</v>
      </c>
      <c r="E440" s="56">
        <v>2017</v>
      </c>
      <c r="F440" s="56" t="s">
        <v>17202</v>
      </c>
      <c r="G440" s="56">
        <v>9</v>
      </c>
      <c r="H440" s="56">
        <v>1</v>
      </c>
      <c r="I440" s="67">
        <v>4198.5</v>
      </c>
      <c r="J440" s="67">
        <v>3899.7</v>
      </c>
      <c r="K440" s="67">
        <v>3703.5</v>
      </c>
      <c r="L440" s="68">
        <v>277</v>
      </c>
      <c r="M440" s="56" t="s">
        <v>17059</v>
      </c>
      <c r="N440" s="56" t="s">
        <v>17075</v>
      </c>
      <c r="O440" s="59" t="s">
        <v>17077</v>
      </c>
      <c r="P440" s="64">
        <v>2457800</v>
      </c>
      <c r="Q440" s="64"/>
      <c r="R440" s="64">
        <v>0</v>
      </c>
      <c r="S440" s="64">
        <v>0</v>
      </c>
      <c r="T440" s="64">
        <f t="shared" si="203"/>
        <v>2457800</v>
      </c>
      <c r="U440" s="57">
        <f t="shared" si="200"/>
        <v>585.39954745742523</v>
      </c>
      <c r="V440" s="64">
        <v>585.39954745742523</v>
      </c>
    </row>
    <row r="441" spans="1:22" ht="35.25" x14ac:dyDescent="0.5">
      <c r="A441">
        <v>1</v>
      </c>
      <c r="B441" s="56">
        <f>SUBTOTAL(9,$A$403:A441)</f>
        <v>39</v>
      </c>
      <c r="C441" s="66" t="s">
        <v>123</v>
      </c>
      <c r="D441" s="56">
        <v>1976</v>
      </c>
      <c r="E441" s="56"/>
      <c r="F441" s="56" t="s">
        <v>17202</v>
      </c>
      <c r="G441" s="56">
        <v>5</v>
      </c>
      <c r="H441" s="56">
        <v>6</v>
      </c>
      <c r="I441" s="67">
        <v>5909.8</v>
      </c>
      <c r="J441" s="67">
        <v>4538.5</v>
      </c>
      <c r="K441" s="67">
        <v>4163.1000000000004</v>
      </c>
      <c r="L441" s="68">
        <v>217</v>
      </c>
      <c r="M441" s="56" t="s">
        <v>17059</v>
      </c>
      <c r="N441" s="56" t="s">
        <v>17075</v>
      </c>
      <c r="O441" s="59" t="s">
        <v>17102</v>
      </c>
      <c r="P441" s="64">
        <v>12480617.960000001</v>
      </c>
      <c r="Q441" s="64"/>
      <c r="R441" s="64">
        <v>0</v>
      </c>
      <c r="S441" s="64">
        <v>0</v>
      </c>
      <c r="T441" s="64">
        <f t="shared" si="203"/>
        <v>12480617.960000001</v>
      </c>
      <c r="U441" s="57">
        <f t="shared" si="200"/>
        <v>2111.8511557074689</v>
      </c>
      <c r="V441" s="64">
        <v>2171.340620663982</v>
      </c>
    </row>
    <row r="442" spans="1:22" ht="35.25" x14ac:dyDescent="0.5">
      <c r="A442">
        <v>1</v>
      </c>
      <c r="B442" s="56">
        <f>SUBTOTAL(9,$A$403:A442)</f>
        <v>40</v>
      </c>
      <c r="C442" s="84" t="s">
        <v>72</v>
      </c>
      <c r="D442" s="56">
        <v>1980</v>
      </c>
      <c r="E442" s="56">
        <v>2010</v>
      </c>
      <c r="F442" s="56" t="s">
        <v>17202</v>
      </c>
      <c r="G442" s="56">
        <v>5</v>
      </c>
      <c r="H442" s="56">
        <v>1</v>
      </c>
      <c r="I442" s="67">
        <v>4370.1000000000004</v>
      </c>
      <c r="J442" s="67">
        <v>2631.5</v>
      </c>
      <c r="K442" s="67">
        <v>2201.3000000000002</v>
      </c>
      <c r="L442" s="68">
        <v>169</v>
      </c>
      <c r="M442" s="56" t="s">
        <v>17059</v>
      </c>
      <c r="N442" s="56" t="s">
        <v>17075</v>
      </c>
      <c r="O442" s="59" t="s">
        <v>17076</v>
      </c>
      <c r="P442" s="64">
        <v>8999233</v>
      </c>
      <c r="Q442" s="64"/>
      <c r="R442" s="64">
        <v>0</v>
      </c>
      <c r="S442" s="64">
        <v>0</v>
      </c>
      <c r="T442" s="64">
        <f>P442-R442-S442</f>
        <v>8999233</v>
      </c>
      <c r="U442" s="57">
        <f t="shared" si="200"/>
        <v>2059.27392965836</v>
      </c>
      <c r="V442" s="64">
        <v>2346.5357772133361</v>
      </c>
    </row>
    <row r="443" spans="1:22" ht="35.25" x14ac:dyDescent="0.5">
      <c r="A443">
        <v>1</v>
      </c>
      <c r="B443" s="56">
        <f>SUBTOTAL(9,$A$403:A443)</f>
        <v>41</v>
      </c>
      <c r="C443" s="66" t="s">
        <v>5420</v>
      </c>
      <c r="D443" s="56">
        <v>1956</v>
      </c>
      <c r="E443" s="56"/>
      <c r="F443" s="56" t="s">
        <v>17202</v>
      </c>
      <c r="G443" s="56">
        <v>3</v>
      </c>
      <c r="H443" s="56">
        <v>1</v>
      </c>
      <c r="I443" s="67">
        <v>1526.8</v>
      </c>
      <c r="J443" s="67">
        <v>781.9</v>
      </c>
      <c r="K443" s="67">
        <v>629.4</v>
      </c>
      <c r="L443" s="68">
        <v>107</v>
      </c>
      <c r="M443" s="56" t="s">
        <v>17059</v>
      </c>
      <c r="N443" s="56" t="s">
        <v>17075</v>
      </c>
      <c r="O443" s="59" t="s">
        <v>17076</v>
      </c>
      <c r="P443" s="64">
        <v>3175954.68</v>
      </c>
      <c r="Q443" s="64"/>
      <c r="R443" s="64">
        <v>0</v>
      </c>
      <c r="S443" s="64">
        <v>0</v>
      </c>
      <c r="T443" s="64">
        <f>P443-R443-S443</f>
        <v>3175954.68</v>
      </c>
      <c r="U443" s="57">
        <f>P443/I443</f>
        <v>2080.1379879486508</v>
      </c>
      <c r="V443" s="64">
        <v>5313.4068880010482</v>
      </c>
    </row>
    <row r="444" spans="1:22" ht="35.25" x14ac:dyDescent="0.5">
      <c r="A444">
        <v>1</v>
      </c>
      <c r="B444" s="56">
        <f>SUBTOTAL(9,$A$403:A444)</f>
        <v>42</v>
      </c>
      <c r="C444" s="66" t="s">
        <v>5079</v>
      </c>
      <c r="D444" s="56">
        <v>1961</v>
      </c>
      <c r="E444" s="56"/>
      <c r="F444" s="56" t="s">
        <v>17202</v>
      </c>
      <c r="G444" s="56">
        <v>4</v>
      </c>
      <c r="H444" s="56">
        <v>2</v>
      </c>
      <c r="I444" s="67">
        <v>1356.2</v>
      </c>
      <c r="J444" s="67">
        <v>1151.0999999999999</v>
      </c>
      <c r="K444" s="67">
        <v>1151.0999999999999</v>
      </c>
      <c r="L444" s="68">
        <v>80</v>
      </c>
      <c r="M444" s="56" t="s">
        <v>17059</v>
      </c>
      <c r="N444" s="56" t="s">
        <v>17075</v>
      </c>
      <c r="O444" s="59" t="s">
        <v>17339</v>
      </c>
      <c r="P444" s="64">
        <v>9072360.7899999991</v>
      </c>
      <c r="Q444" s="64"/>
      <c r="R444" s="64">
        <v>0</v>
      </c>
      <c r="S444" s="64">
        <v>0</v>
      </c>
      <c r="T444" s="64">
        <f>P444-R444-S444</f>
        <v>9072360.7899999991</v>
      </c>
      <c r="U444" s="57">
        <f>P444/I444</f>
        <v>6689.5448975077416</v>
      </c>
      <c r="V444" s="64">
        <v>7038.5565285356142</v>
      </c>
    </row>
    <row r="445" spans="1:22" ht="35.25" x14ac:dyDescent="0.5">
      <c r="B445" s="65" t="s">
        <v>568</v>
      </c>
      <c r="C445" s="83"/>
      <c r="D445" s="56" t="s">
        <v>17037</v>
      </c>
      <c r="E445" s="56" t="s">
        <v>17037</v>
      </c>
      <c r="F445" s="56" t="s">
        <v>17037</v>
      </c>
      <c r="G445" s="56" t="s">
        <v>17037</v>
      </c>
      <c r="H445" s="56" t="s">
        <v>17037</v>
      </c>
      <c r="I445" s="61">
        <f>SUM(I446:I449)</f>
        <v>4503.3999999999996</v>
      </c>
      <c r="J445" s="61">
        <f>SUM(J446:J449)</f>
        <v>4170.0999999999995</v>
      </c>
      <c r="K445" s="61">
        <f>SUM(K446:K449)</f>
        <v>3883.8</v>
      </c>
      <c r="L445" s="62">
        <f>SUM(L446:L449)</f>
        <v>207</v>
      </c>
      <c r="M445" s="56" t="s">
        <v>17037</v>
      </c>
      <c r="N445" s="56" t="s">
        <v>17037</v>
      </c>
      <c r="O445" s="59" t="s">
        <v>17037</v>
      </c>
      <c r="P445" s="63">
        <v>25262500.919999998</v>
      </c>
      <c r="Q445" s="63"/>
      <c r="R445" s="61">
        <f>SUM(R446:R449)</f>
        <v>0</v>
      </c>
      <c r="S445" s="61">
        <f>SUM(S446:S449)</f>
        <v>0</v>
      </c>
      <c r="T445" s="61">
        <f>SUM(T446:T449)</f>
        <v>25262500.919999998</v>
      </c>
      <c r="U445" s="57">
        <f t="shared" ref="U445:U509" si="204">P445/I445</f>
        <v>5609.650690589333</v>
      </c>
      <c r="V445" s="64">
        <f>MAX(V446:V449)</f>
        <v>15700.5</v>
      </c>
    </row>
    <row r="446" spans="1:22" ht="35.25" x14ac:dyDescent="0.5">
      <c r="A446">
        <v>1</v>
      </c>
      <c r="B446" s="56">
        <f>SUBTOTAL(9,$A$403:A446)</f>
        <v>43</v>
      </c>
      <c r="C446" s="66" t="s">
        <v>578</v>
      </c>
      <c r="D446" s="56">
        <v>1966</v>
      </c>
      <c r="E446" s="56"/>
      <c r="F446" s="56" t="s">
        <v>17202</v>
      </c>
      <c r="G446" s="56">
        <v>5</v>
      </c>
      <c r="H446" s="56" t="s">
        <v>17062</v>
      </c>
      <c r="I446" s="67">
        <v>3441.8</v>
      </c>
      <c r="J446" s="67">
        <v>3191.7</v>
      </c>
      <c r="K446" s="67">
        <v>2990.7999999999997</v>
      </c>
      <c r="L446" s="68">
        <v>150</v>
      </c>
      <c r="M446" s="56" t="s">
        <v>17059</v>
      </c>
      <c r="N446" s="56" t="s">
        <v>17075</v>
      </c>
      <c r="O446" s="59" t="s">
        <v>17139</v>
      </c>
      <c r="P446" s="64">
        <v>12766938.24</v>
      </c>
      <c r="Q446" s="64"/>
      <c r="R446" s="64">
        <v>0</v>
      </c>
      <c r="S446" s="64">
        <v>0</v>
      </c>
      <c r="T446" s="64">
        <f t="shared" ref="T446:T449" si="205">P446-R446-S446</f>
        <v>12766938.24</v>
      </c>
      <c r="U446" s="57">
        <f t="shared" si="204"/>
        <v>3709.3783020512519</v>
      </c>
      <c r="V446" s="64">
        <v>3709.38</v>
      </c>
    </row>
    <row r="447" spans="1:22" ht="35.25" x14ac:dyDescent="0.5">
      <c r="A447">
        <v>1</v>
      </c>
      <c r="B447" s="56">
        <f>SUBTOTAL(9,$A$403:A447)</f>
        <v>44</v>
      </c>
      <c r="C447" s="66" t="s">
        <v>579</v>
      </c>
      <c r="D447" s="56">
        <v>1956</v>
      </c>
      <c r="E447" s="56"/>
      <c r="F447" s="56" t="s">
        <v>17202</v>
      </c>
      <c r="G447" s="56">
        <v>2</v>
      </c>
      <c r="H447" s="56" t="s">
        <v>17007</v>
      </c>
      <c r="I447" s="67">
        <v>433.2</v>
      </c>
      <c r="J447" s="67">
        <v>390.5</v>
      </c>
      <c r="K447" s="67">
        <v>347.3</v>
      </c>
      <c r="L447" s="68">
        <v>21</v>
      </c>
      <c r="M447" s="56" t="s">
        <v>17059</v>
      </c>
      <c r="N447" s="56" t="s">
        <v>17097</v>
      </c>
      <c r="O447" s="59" t="s">
        <v>17063</v>
      </c>
      <c r="P447" s="64">
        <v>4547273.58</v>
      </c>
      <c r="Q447" s="64"/>
      <c r="R447" s="64">
        <v>0</v>
      </c>
      <c r="S447" s="64">
        <v>0</v>
      </c>
      <c r="T447" s="64">
        <f t="shared" si="205"/>
        <v>4547273.58</v>
      </c>
      <c r="U447" s="57">
        <f t="shared" si="204"/>
        <v>10496.938088642659</v>
      </c>
      <c r="V447" s="64">
        <f>U447</f>
        <v>10496.938088642659</v>
      </c>
    </row>
    <row r="448" spans="1:22" ht="35.25" x14ac:dyDescent="0.5">
      <c r="A448">
        <v>1</v>
      </c>
      <c r="B448" s="56">
        <f>SUBTOTAL(9,$A$403:A448)</f>
        <v>45</v>
      </c>
      <c r="C448" s="66" t="s">
        <v>585</v>
      </c>
      <c r="D448" s="56">
        <v>1964</v>
      </c>
      <c r="E448" s="56"/>
      <c r="F448" s="56" t="s">
        <v>17202</v>
      </c>
      <c r="G448" s="56">
        <v>2</v>
      </c>
      <c r="H448" s="56" t="s">
        <v>17007</v>
      </c>
      <c r="I448" s="67">
        <v>331.9</v>
      </c>
      <c r="J448" s="67">
        <v>312.60000000000002</v>
      </c>
      <c r="K448" s="67">
        <v>270.40000000000003</v>
      </c>
      <c r="L448" s="68">
        <v>21</v>
      </c>
      <c r="M448" s="56" t="s">
        <v>17059</v>
      </c>
      <c r="N448" s="56" t="s">
        <v>17097</v>
      </c>
      <c r="O448" s="59" t="s">
        <v>17063</v>
      </c>
      <c r="P448" s="64">
        <v>5210995.2</v>
      </c>
      <c r="Q448" s="64"/>
      <c r="R448" s="64">
        <v>0</v>
      </c>
      <c r="S448" s="64">
        <v>0</v>
      </c>
      <c r="T448" s="64">
        <f t="shared" si="205"/>
        <v>5210995.2</v>
      </c>
      <c r="U448" s="57">
        <f t="shared" si="204"/>
        <v>15700.497740283219</v>
      </c>
      <c r="V448" s="64">
        <v>15700.5</v>
      </c>
    </row>
    <row r="449" spans="1:22" ht="35.25" x14ac:dyDescent="0.5">
      <c r="A449">
        <v>1</v>
      </c>
      <c r="B449" s="56">
        <f>SUBTOTAL(9,$A$403:A449)</f>
        <v>46</v>
      </c>
      <c r="C449" s="66" t="s">
        <v>9555</v>
      </c>
      <c r="D449" s="56">
        <v>1958</v>
      </c>
      <c r="E449" s="56"/>
      <c r="F449" s="56" t="s">
        <v>17202</v>
      </c>
      <c r="G449" s="56">
        <v>2</v>
      </c>
      <c r="H449" s="56" t="s">
        <v>17005</v>
      </c>
      <c r="I449" s="67">
        <v>296.5</v>
      </c>
      <c r="J449" s="67">
        <v>275.3</v>
      </c>
      <c r="K449" s="67">
        <v>275.3</v>
      </c>
      <c r="L449" s="68">
        <v>15</v>
      </c>
      <c r="M449" s="56" t="s">
        <v>17059</v>
      </c>
      <c r="N449" s="56" t="s">
        <v>17097</v>
      </c>
      <c r="O449" s="59" t="s">
        <v>17063</v>
      </c>
      <c r="P449" s="64">
        <v>2737293.9</v>
      </c>
      <c r="Q449" s="64"/>
      <c r="R449" s="64">
        <v>0</v>
      </c>
      <c r="S449" s="64">
        <v>0</v>
      </c>
      <c r="T449" s="64">
        <f t="shared" si="205"/>
        <v>2737293.9</v>
      </c>
      <c r="U449" s="57">
        <f t="shared" si="204"/>
        <v>9232.0198988195607</v>
      </c>
      <c r="V449" s="64">
        <v>9232.02</v>
      </c>
    </row>
    <row r="450" spans="1:22" ht="35.25" x14ac:dyDescent="0.5">
      <c r="B450" s="65" t="s">
        <v>380</v>
      </c>
      <c r="C450" s="83"/>
      <c r="D450" s="56" t="s">
        <v>17037</v>
      </c>
      <c r="E450" s="56" t="s">
        <v>17037</v>
      </c>
      <c r="F450" s="56" t="s">
        <v>17037</v>
      </c>
      <c r="G450" s="56" t="s">
        <v>17037</v>
      </c>
      <c r="H450" s="56" t="s">
        <v>17037</v>
      </c>
      <c r="I450" s="61">
        <f>SUM(I451:I464)</f>
        <v>13311.699999999999</v>
      </c>
      <c r="J450" s="61">
        <f>SUM(J451:J464)</f>
        <v>11056.66</v>
      </c>
      <c r="K450" s="61">
        <f>SUM(K451:K464)</f>
        <v>9771.86</v>
      </c>
      <c r="L450" s="62">
        <f>SUM(L451:L464)</f>
        <v>458</v>
      </c>
      <c r="M450" s="56" t="s">
        <v>17037</v>
      </c>
      <c r="N450" s="56" t="s">
        <v>17037</v>
      </c>
      <c r="O450" s="59" t="s">
        <v>17037</v>
      </c>
      <c r="P450" s="63">
        <v>72162129.74000001</v>
      </c>
      <c r="Q450" s="61">
        <f>SUM(Q451:Q464)</f>
        <v>0</v>
      </c>
      <c r="R450" s="61">
        <f>SUM(R451:R464)</f>
        <v>0</v>
      </c>
      <c r="S450" s="61">
        <f>SUM(S451:S464)</f>
        <v>0</v>
      </c>
      <c r="T450" s="61">
        <f>SUM(T451:T464)</f>
        <v>72162129.74000001</v>
      </c>
      <c r="U450" s="57">
        <f t="shared" si="204"/>
        <v>5420.9552303612627</v>
      </c>
      <c r="V450" s="64">
        <f>MAX(V451:V464)</f>
        <v>10317.061224489797</v>
      </c>
    </row>
    <row r="451" spans="1:22" ht="35.25" x14ac:dyDescent="0.5">
      <c r="A451">
        <v>1</v>
      </c>
      <c r="B451" s="56">
        <f>SUBTOTAL(9,$A$403:A451)</f>
        <v>47</v>
      </c>
      <c r="C451" s="66" t="s">
        <v>427</v>
      </c>
      <c r="D451" s="56">
        <v>1963</v>
      </c>
      <c r="E451" s="56"/>
      <c r="F451" s="56" t="s">
        <v>17202</v>
      </c>
      <c r="G451" s="56">
        <v>2</v>
      </c>
      <c r="H451" s="56" t="s">
        <v>17007</v>
      </c>
      <c r="I451" s="67">
        <v>310.89999999999998</v>
      </c>
      <c r="J451" s="67">
        <v>310.89999999999998</v>
      </c>
      <c r="K451" s="67">
        <v>310.89999999999998</v>
      </c>
      <c r="L451" s="68">
        <v>19</v>
      </c>
      <c r="M451" s="56" t="s">
        <v>17059</v>
      </c>
      <c r="N451" s="56" t="s">
        <v>17097</v>
      </c>
      <c r="O451" s="59" t="s">
        <v>17063</v>
      </c>
      <c r="P451" s="64">
        <v>2822576</v>
      </c>
      <c r="Q451" s="64"/>
      <c r="R451" s="64">
        <v>0</v>
      </c>
      <c r="S451" s="64">
        <v>0</v>
      </c>
      <c r="T451" s="64">
        <f t="shared" ref="T451:T464" si="206">P451-R451-S451</f>
        <v>2822576</v>
      </c>
      <c r="U451" s="57">
        <f t="shared" si="204"/>
        <v>9078.7262785461571</v>
      </c>
      <c r="V451" s="64">
        <v>9078.7262785461571</v>
      </c>
    </row>
    <row r="452" spans="1:22" ht="35.25" x14ac:dyDescent="0.5">
      <c r="A452">
        <v>1</v>
      </c>
      <c r="B452" s="56">
        <f>SUBTOTAL(9,$A$403:A452)</f>
        <v>48</v>
      </c>
      <c r="C452" s="66" t="s">
        <v>428</v>
      </c>
      <c r="D452" s="56">
        <v>1961</v>
      </c>
      <c r="E452" s="56"/>
      <c r="F452" s="56" t="s">
        <v>17202</v>
      </c>
      <c r="G452" s="56">
        <v>4</v>
      </c>
      <c r="H452" s="56" t="s">
        <v>17007</v>
      </c>
      <c r="I452" s="67">
        <v>2017.9</v>
      </c>
      <c r="J452" s="67">
        <v>1282.0999999999999</v>
      </c>
      <c r="K452" s="67">
        <v>1282.0999999999999</v>
      </c>
      <c r="L452" s="68">
        <v>43</v>
      </c>
      <c r="M452" s="56" t="s">
        <v>17059</v>
      </c>
      <c r="N452" s="56" t="s">
        <v>17075</v>
      </c>
      <c r="O452" s="59" t="s">
        <v>17119</v>
      </c>
      <c r="P452" s="64">
        <v>4802592</v>
      </c>
      <c r="Q452" s="64"/>
      <c r="R452" s="64">
        <v>0</v>
      </c>
      <c r="S452" s="64">
        <v>0</v>
      </c>
      <c r="T452" s="64">
        <f t="shared" si="206"/>
        <v>4802592</v>
      </c>
      <c r="U452" s="57">
        <f t="shared" si="204"/>
        <v>2379.9950443530402</v>
      </c>
      <c r="V452" s="64">
        <v>2379.9950443530402</v>
      </c>
    </row>
    <row r="453" spans="1:22" ht="35.25" x14ac:dyDescent="0.5">
      <c r="A453">
        <v>1</v>
      </c>
      <c r="B453" s="56">
        <f>SUBTOTAL(9,$A$403:A453)</f>
        <v>49</v>
      </c>
      <c r="C453" s="66" t="s">
        <v>429</v>
      </c>
      <c r="D453" s="56">
        <v>1945</v>
      </c>
      <c r="E453" s="56"/>
      <c r="F453" s="56" t="s">
        <v>17201</v>
      </c>
      <c r="G453" s="56">
        <v>2</v>
      </c>
      <c r="H453" s="56" t="s">
        <v>17007</v>
      </c>
      <c r="I453" s="67">
        <v>518.70000000000005</v>
      </c>
      <c r="J453" s="67">
        <v>438.7</v>
      </c>
      <c r="K453" s="67">
        <v>393.8</v>
      </c>
      <c r="L453" s="68">
        <v>13</v>
      </c>
      <c r="M453" s="56" t="s">
        <v>17059</v>
      </c>
      <c r="N453" s="56" t="s">
        <v>17075</v>
      </c>
      <c r="O453" s="59" t="s">
        <v>17116</v>
      </c>
      <c r="P453" s="64">
        <v>3656710.4</v>
      </c>
      <c r="Q453" s="64"/>
      <c r="R453" s="64">
        <v>0</v>
      </c>
      <c r="S453" s="64">
        <v>0</v>
      </c>
      <c r="T453" s="64">
        <f t="shared" si="206"/>
        <v>3656710.4</v>
      </c>
      <c r="U453" s="57">
        <f t="shared" si="204"/>
        <v>7049.7597840755725</v>
      </c>
      <c r="V453" s="64">
        <v>7049.7597840755734</v>
      </c>
    </row>
    <row r="454" spans="1:22" ht="35.25" x14ac:dyDescent="0.5">
      <c r="A454">
        <v>1</v>
      </c>
      <c r="B454" s="56">
        <f>SUBTOTAL(9,$A$403:A454)</f>
        <v>50</v>
      </c>
      <c r="C454" s="66" t="s">
        <v>389</v>
      </c>
      <c r="D454" s="56">
        <v>1989</v>
      </c>
      <c r="E454" s="56">
        <v>2020</v>
      </c>
      <c r="F454" s="56" t="s">
        <v>17064</v>
      </c>
      <c r="G454" s="56">
        <v>9</v>
      </c>
      <c r="H454" s="56" t="s">
        <v>17071</v>
      </c>
      <c r="I454" s="67">
        <v>3998.2</v>
      </c>
      <c r="J454" s="67">
        <v>3506.6</v>
      </c>
      <c r="K454" s="67">
        <v>2964.7</v>
      </c>
      <c r="L454" s="68">
        <v>157</v>
      </c>
      <c r="M454" s="56" t="s">
        <v>17059</v>
      </c>
      <c r="N454" s="56" t="s">
        <v>17075</v>
      </c>
      <c r="O454" s="59" t="s">
        <v>17120</v>
      </c>
      <c r="P454" s="64">
        <v>28530720</v>
      </c>
      <c r="Q454" s="64"/>
      <c r="R454" s="64">
        <v>0</v>
      </c>
      <c r="S454" s="64">
        <v>0</v>
      </c>
      <c r="T454" s="64">
        <f t="shared" si="206"/>
        <v>28530720</v>
      </c>
      <c r="U454" s="57">
        <f t="shared" si="204"/>
        <v>7135.8911510179587</v>
      </c>
      <c r="V454" s="64">
        <v>7376.719523785704</v>
      </c>
    </row>
    <row r="455" spans="1:22" ht="35.25" x14ac:dyDescent="0.5">
      <c r="A455">
        <v>1</v>
      </c>
      <c r="B455" s="56">
        <f>SUBTOTAL(9,$A$403:A455)</f>
        <v>51</v>
      </c>
      <c r="C455" s="66" t="s">
        <v>431</v>
      </c>
      <c r="D455" s="56">
        <v>1941</v>
      </c>
      <c r="E455" s="56"/>
      <c r="F455" s="56" t="s">
        <v>17201</v>
      </c>
      <c r="G455" s="56">
        <v>2</v>
      </c>
      <c r="H455" s="56" t="s">
        <v>17007</v>
      </c>
      <c r="I455" s="67">
        <v>489.1</v>
      </c>
      <c r="J455" s="67">
        <v>409.26</v>
      </c>
      <c r="K455" s="67">
        <v>300.15999999999997</v>
      </c>
      <c r="L455" s="68">
        <v>22</v>
      </c>
      <c r="M455" s="56" t="s">
        <v>17059</v>
      </c>
      <c r="N455" s="56" t="s">
        <v>17097</v>
      </c>
      <c r="O455" s="59" t="s">
        <v>17063</v>
      </c>
      <c r="P455" s="64">
        <v>1828889.34</v>
      </c>
      <c r="Q455" s="64"/>
      <c r="R455" s="64">
        <v>0</v>
      </c>
      <c r="S455" s="64">
        <v>0</v>
      </c>
      <c r="T455" s="64">
        <f t="shared" si="206"/>
        <v>1828889.34</v>
      </c>
      <c r="U455" s="57">
        <f t="shared" si="204"/>
        <v>3739.2953179308934</v>
      </c>
      <c r="V455" s="64">
        <v>4407.51</v>
      </c>
    </row>
    <row r="456" spans="1:22" ht="35.25" x14ac:dyDescent="0.5">
      <c r="A456">
        <v>1</v>
      </c>
      <c r="B456" s="56">
        <f>SUBTOTAL(9,$A$403:A456)</f>
        <v>52</v>
      </c>
      <c r="C456" s="66" t="s">
        <v>437</v>
      </c>
      <c r="D456" s="56">
        <v>1927</v>
      </c>
      <c r="E456" s="56"/>
      <c r="F456" s="56" t="s">
        <v>17201</v>
      </c>
      <c r="G456" s="56">
        <v>2</v>
      </c>
      <c r="H456" s="56" t="s">
        <v>17007</v>
      </c>
      <c r="I456" s="67">
        <v>450</v>
      </c>
      <c r="J456" s="67">
        <v>385.6</v>
      </c>
      <c r="K456" s="67">
        <v>385.6</v>
      </c>
      <c r="L456" s="68">
        <v>21</v>
      </c>
      <c r="M456" s="56" t="s">
        <v>17059</v>
      </c>
      <c r="N456" s="56" t="s">
        <v>17097</v>
      </c>
      <c r="O456" s="59" t="s">
        <v>17063</v>
      </c>
      <c r="P456" s="64">
        <v>4634080</v>
      </c>
      <c r="Q456" s="64"/>
      <c r="R456" s="64">
        <v>0</v>
      </c>
      <c r="S456" s="64">
        <v>0</v>
      </c>
      <c r="T456" s="64">
        <f t="shared" si="206"/>
        <v>4634080</v>
      </c>
      <c r="U456" s="57">
        <f t="shared" si="204"/>
        <v>10297.955555555556</v>
      </c>
      <c r="V456" s="64">
        <v>10297.955555555556</v>
      </c>
    </row>
    <row r="457" spans="1:22" ht="35.25" x14ac:dyDescent="0.5">
      <c r="A457">
        <v>1</v>
      </c>
      <c r="B457" s="56">
        <f>SUBTOTAL(9,$A$403:A457)</f>
        <v>53</v>
      </c>
      <c r="C457" s="66" t="s">
        <v>438</v>
      </c>
      <c r="D457" s="56">
        <v>1958</v>
      </c>
      <c r="E457" s="56"/>
      <c r="F457" s="56" t="s">
        <v>17202</v>
      </c>
      <c r="G457" s="56">
        <v>2</v>
      </c>
      <c r="H457" s="56" t="s">
        <v>17005</v>
      </c>
      <c r="I457" s="67">
        <v>479.6</v>
      </c>
      <c r="J457" s="67">
        <v>281.60000000000002</v>
      </c>
      <c r="K457" s="67">
        <v>281.60000000000002</v>
      </c>
      <c r="L457" s="68">
        <v>15</v>
      </c>
      <c r="M457" s="56" t="s">
        <v>17059</v>
      </c>
      <c r="N457" s="56" t="s">
        <v>17075</v>
      </c>
      <c r="O457" s="59" t="s">
        <v>17116</v>
      </c>
      <c r="P457" s="64">
        <v>2274912</v>
      </c>
      <c r="Q457" s="64"/>
      <c r="R457" s="64">
        <v>0</v>
      </c>
      <c r="S457" s="64">
        <v>0</v>
      </c>
      <c r="T457" s="64">
        <f t="shared" si="206"/>
        <v>2274912</v>
      </c>
      <c r="U457" s="57">
        <f t="shared" si="204"/>
        <v>4743.3527939949954</v>
      </c>
      <c r="V457" s="64">
        <v>4743.3527939949954</v>
      </c>
    </row>
    <row r="458" spans="1:22" ht="35.25" x14ac:dyDescent="0.5">
      <c r="A458">
        <v>1</v>
      </c>
      <c r="B458" s="56">
        <f>SUBTOTAL(9,$A$403:A458)</f>
        <v>54</v>
      </c>
      <c r="C458" s="66" t="s">
        <v>439</v>
      </c>
      <c r="D458" s="56">
        <v>1917</v>
      </c>
      <c r="E458" s="56"/>
      <c r="F458" s="56" t="s">
        <v>17202</v>
      </c>
      <c r="G458" s="56">
        <v>2</v>
      </c>
      <c r="H458" s="56" t="s">
        <v>17005</v>
      </c>
      <c r="I458" s="67">
        <v>363</v>
      </c>
      <c r="J458" s="67">
        <v>317.89999999999998</v>
      </c>
      <c r="K458" s="67">
        <v>317.89999999999998</v>
      </c>
      <c r="L458" s="68">
        <v>12</v>
      </c>
      <c r="M458" s="56" t="s">
        <v>17059</v>
      </c>
      <c r="N458" s="56" t="s">
        <v>17097</v>
      </c>
      <c r="O458" s="59" t="s">
        <v>17063</v>
      </c>
      <c r="P458" s="64">
        <v>2510828.8000000003</v>
      </c>
      <c r="Q458" s="64"/>
      <c r="R458" s="64">
        <v>0</v>
      </c>
      <c r="S458" s="64">
        <v>0</v>
      </c>
      <c r="T458" s="64">
        <f t="shared" si="206"/>
        <v>2510828.8000000003</v>
      </c>
      <c r="U458" s="57">
        <f t="shared" si="204"/>
        <v>6916.8837465564748</v>
      </c>
      <c r="V458" s="64">
        <v>6916.8837465564748</v>
      </c>
    </row>
    <row r="459" spans="1:22" ht="35.25" x14ac:dyDescent="0.5">
      <c r="A459">
        <v>1</v>
      </c>
      <c r="B459" s="56">
        <f>SUBTOTAL(9,$A$403:A459)</f>
        <v>55</v>
      </c>
      <c r="C459" s="66" t="s">
        <v>440</v>
      </c>
      <c r="D459" s="56">
        <v>1959</v>
      </c>
      <c r="E459" s="56"/>
      <c r="F459" s="56" t="s">
        <v>17202</v>
      </c>
      <c r="G459" s="56">
        <v>3</v>
      </c>
      <c r="H459" s="56" t="s">
        <v>17005</v>
      </c>
      <c r="I459" s="67">
        <v>680.1</v>
      </c>
      <c r="J459" s="67">
        <v>657.6</v>
      </c>
      <c r="K459" s="67">
        <v>657.6</v>
      </c>
      <c r="L459" s="68">
        <v>32</v>
      </c>
      <c r="M459" s="56" t="s">
        <v>17059</v>
      </c>
      <c r="N459" s="56" t="s">
        <v>17097</v>
      </c>
      <c r="O459" s="59" t="s">
        <v>17063</v>
      </c>
      <c r="P459" s="64">
        <v>4549824</v>
      </c>
      <c r="Q459" s="64"/>
      <c r="R459" s="64">
        <v>0</v>
      </c>
      <c r="S459" s="64">
        <v>0</v>
      </c>
      <c r="T459" s="64">
        <f t="shared" si="206"/>
        <v>4549824</v>
      </c>
      <c r="U459" s="57">
        <f t="shared" si="204"/>
        <v>6689.9338332598145</v>
      </c>
      <c r="V459" s="64">
        <v>6689.9338332598145</v>
      </c>
    </row>
    <row r="460" spans="1:22" ht="35.25" x14ac:dyDescent="0.5">
      <c r="A460">
        <v>1</v>
      </c>
      <c r="B460" s="56">
        <f>SUBTOTAL(9,$A$403:A460)</f>
        <v>56</v>
      </c>
      <c r="C460" s="66" t="s">
        <v>454</v>
      </c>
      <c r="D460" s="56">
        <v>1958</v>
      </c>
      <c r="E460" s="56"/>
      <c r="F460" s="56" t="s">
        <v>17202</v>
      </c>
      <c r="G460" s="56">
        <v>2</v>
      </c>
      <c r="H460" s="56" t="s">
        <v>17007</v>
      </c>
      <c r="I460" s="67">
        <v>506</v>
      </c>
      <c r="J460" s="67">
        <v>456.5</v>
      </c>
      <c r="K460" s="67">
        <v>456.5</v>
      </c>
      <c r="L460" s="68">
        <v>17</v>
      </c>
      <c r="M460" s="56" t="s">
        <v>17059</v>
      </c>
      <c r="N460" s="56" t="s">
        <v>17097</v>
      </c>
      <c r="O460" s="59" t="s">
        <v>17063</v>
      </c>
      <c r="P460" s="64">
        <v>3243856</v>
      </c>
      <c r="Q460" s="64"/>
      <c r="R460" s="64">
        <v>0</v>
      </c>
      <c r="S460" s="64">
        <v>0</v>
      </c>
      <c r="T460" s="64">
        <f t="shared" si="206"/>
        <v>3243856</v>
      </c>
      <c r="U460" s="57">
        <f t="shared" si="204"/>
        <v>6410.782608695652</v>
      </c>
      <c r="V460" s="64">
        <v>6410.782608695652</v>
      </c>
    </row>
    <row r="461" spans="1:22" ht="35.25" x14ac:dyDescent="0.5">
      <c r="A461">
        <v>1</v>
      </c>
      <c r="B461" s="56">
        <f>SUBTOTAL(9,$A$403:A461)</f>
        <v>57</v>
      </c>
      <c r="C461" s="66" t="s">
        <v>446</v>
      </c>
      <c r="D461" s="56">
        <v>1971</v>
      </c>
      <c r="E461" s="56"/>
      <c r="F461" s="56" t="s">
        <v>17202</v>
      </c>
      <c r="G461" s="56">
        <v>5</v>
      </c>
      <c r="H461" s="56" t="s">
        <v>17007</v>
      </c>
      <c r="I461" s="67">
        <v>2484.4</v>
      </c>
      <c r="J461" s="67">
        <v>2185.6</v>
      </c>
      <c r="K461" s="67">
        <v>1674.2</v>
      </c>
      <c r="L461" s="68">
        <v>49</v>
      </c>
      <c r="M461" s="56" t="s">
        <v>17059</v>
      </c>
      <c r="N461" s="56" t="s">
        <v>17075</v>
      </c>
      <c r="O461" s="59" t="s">
        <v>17123</v>
      </c>
      <c r="P461" s="64">
        <v>5122764.7999999998</v>
      </c>
      <c r="Q461" s="64"/>
      <c r="R461" s="64">
        <v>0</v>
      </c>
      <c r="S461" s="64">
        <v>0</v>
      </c>
      <c r="T461" s="64">
        <f t="shared" si="206"/>
        <v>5122764.7999999998</v>
      </c>
      <c r="U461" s="57">
        <f t="shared" si="204"/>
        <v>2061.9726292062469</v>
      </c>
      <c r="V461" s="64">
        <v>2061.9726292062469</v>
      </c>
    </row>
    <row r="462" spans="1:22" ht="35.25" x14ac:dyDescent="0.5">
      <c r="A462">
        <v>1</v>
      </c>
      <c r="B462" s="56">
        <f>SUBTOTAL(9,$A$403:A462)</f>
        <v>58</v>
      </c>
      <c r="C462" s="66" t="s">
        <v>442</v>
      </c>
      <c r="D462" s="56">
        <v>1958</v>
      </c>
      <c r="E462" s="56"/>
      <c r="F462" s="56" t="s">
        <v>17202</v>
      </c>
      <c r="G462" s="56">
        <v>2</v>
      </c>
      <c r="H462" s="56" t="s">
        <v>17005</v>
      </c>
      <c r="I462" s="67">
        <v>283.89999999999998</v>
      </c>
      <c r="J462" s="67">
        <v>283.89999999999998</v>
      </c>
      <c r="K462" s="67">
        <v>206.39999999999998</v>
      </c>
      <c r="L462" s="68">
        <v>16</v>
      </c>
      <c r="M462" s="56" t="s">
        <v>17059</v>
      </c>
      <c r="N462" s="56" t="s">
        <v>17097</v>
      </c>
      <c r="O462" s="59" t="s">
        <v>17063</v>
      </c>
      <c r="P462" s="64">
        <v>2274912</v>
      </c>
      <c r="Q462" s="64"/>
      <c r="R462" s="64">
        <v>0</v>
      </c>
      <c r="S462" s="64">
        <v>0</v>
      </c>
      <c r="T462" s="64">
        <f t="shared" si="206"/>
        <v>2274912</v>
      </c>
      <c r="U462" s="57">
        <f t="shared" si="204"/>
        <v>8013.0750264177532</v>
      </c>
      <c r="V462" s="64">
        <v>8013.0750264177532</v>
      </c>
    </row>
    <row r="463" spans="1:22" ht="35.25" x14ac:dyDescent="0.5">
      <c r="A463">
        <v>1</v>
      </c>
      <c r="B463" s="56">
        <f>SUBTOTAL(9,$A$403:A463)</f>
        <v>59</v>
      </c>
      <c r="C463" s="66" t="s">
        <v>443</v>
      </c>
      <c r="D463" s="56">
        <v>1961</v>
      </c>
      <c r="E463" s="56"/>
      <c r="F463" s="56" t="s">
        <v>17202</v>
      </c>
      <c r="G463" s="56">
        <v>2</v>
      </c>
      <c r="H463" s="56" t="s">
        <v>17007</v>
      </c>
      <c r="I463" s="67">
        <v>294</v>
      </c>
      <c r="J463" s="67">
        <v>272.5</v>
      </c>
      <c r="K463" s="67">
        <v>272.5</v>
      </c>
      <c r="L463" s="68">
        <v>21</v>
      </c>
      <c r="M463" s="56" t="s">
        <v>17059</v>
      </c>
      <c r="N463" s="56" t="s">
        <v>17097</v>
      </c>
      <c r="O463" s="59" t="s">
        <v>17063</v>
      </c>
      <c r="P463" s="64">
        <v>3033216</v>
      </c>
      <c r="Q463" s="64"/>
      <c r="R463" s="64">
        <v>0</v>
      </c>
      <c r="S463" s="64">
        <v>0</v>
      </c>
      <c r="T463" s="64">
        <f t="shared" si="206"/>
        <v>3033216</v>
      </c>
      <c r="U463" s="57">
        <f t="shared" si="204"/>
        <v>10317.061224489797</v>
      </c>
      <c r="V463" s="64">
        <v>10317.061224489797</v>
      </c>
    </row>
    <row r="464" spans="1:22" ht="35.25" x14ac:dyDescent="0.5">
      <c r="A464">
        <v>1</v>
      </c>
      <c r="B464" s="56">
        <f>SUBTOTAL(9,$A$403:A464)</f>
        <v>60</v>
      </c>
      <c r="C464" s="66" t="s">
        <v>444</v>
      </c>
      <c r="D464" s="56">
        <v>1962</v>
      </c>
      <c r="E464" s="56"/>
      <c r="F464" s="56" t="s">
        <v>17202</v>
      </c>
      <c r="G464" s="56">
        <v>2</v>
      </c>
      <c r="H464" s="56" t="s">
        <v>17005</v>
      </c>
      <c r="I464" s="67">
        <v>435.9</v>
      </c>
      <c r="J464" s="67">
        <v>267.89999999999998</v>
      </c>
      <c r="K464" s="67">
        <v>267.89999999999998</v>
      </c>
      <c r="L464" s="68">
        <v>21</v>
      </c>
      <c r="M464" s="56" t="s">
        <v>17059</v>
      </c>
      <c r="N464" s="56" t="s">
        <v>17097</v>
      </c>
      <c r="O464" s="59" t="s">
        <v>17063</v>
      </c>
      <c r="P464" s="64">
        <v>2876248.4</v>
      </c>
      <c r="Q464" s="64"/>
      <c r="R464" s="64">
        <v>0</v>
      </c>
      <c r="S464" s="64">
        <v>0</v>
      </c>
      <c r="T464" s="64">
        <f t="shared" si="206"/>
        <v>2876248.4</v>
      </c>
      <c r="U464" s="57">
        <f t="shared" si="204"/>
        <v>6598.4133975682498</v>
      </c>
      <c r="V464" s="64">
        <v>6629.3961917871084</v>
      </c>
    </row>
    <row r="465" spans="1:22" ht="35.25" x14ac:dyDescent="0.5">
      <c r="B465" s="65" t="s">
        <v>199</v>
      </c>
      <c r="C465" s="83"/>
      <c r="D465" s="56" t="s">
        <v>17037</v>
      </c>
      <c r="E465" s="56" t="s">
        <v>17037</v>
      </c>
      <c r="F465" s="56" t="s">
        <v>17037</v>
      </c>
      <c r="G465" s="56" t="s">
        <v>17037</v>
      </c>
      <c r="H465" s="56" t="s">
        <v>17037</v>
      </c>
      <c r="I465" s="61">
        <f>SUM(I466:I475)</f>
        <v>19523.48</v>
      </c>
      <c r="J465" s="61">
        <f>SUM(J466:J475)</f>
        <v>13133.36</v>
      </c>
      <c r="K465" s="61">
        <f>SUM(K466:K475)</f>
        <v>12176.261</v>
      </c>
      <c r="L465" s="62">
        <f>SUM(L466:L475)</f>
        <v>549</v>
      </c>
      <c r="M465" s="56" t="s">
        <v>17037</v>
      </c>
      <c r="N465" s="56" t="s">
        <v>17037</v>
      </c>
      <c r="O465" s="59" t="s">
        <v>17037</v>
      </c>
      <c r="P465" s="63">
        <v>68139941.349999994</v>
      </c>
      <c r="Q465" s="63">
        <f t="shared" ref="Q465:T465" si="207">SUM(Q466:Q475)</f>
        <v>0</v>
      </c>
      <c r="R465" s="61">
        <f t="shared" si="207"/>
        <v>0</v>
      </c>
      <c r="S465" s="61">
        <f t="shared" si="207"/>
        <v>0</v>
      </c>
      <c r="T465" s="61">
        <f t="shared" si="207"/>
        <v>68139941.349999994</v>
      </c>
      <c r="U465" s="57">
        <f t="shared" si="204"/>
        <v>3490.1534639316351</v>
      </c>
      <c r="V465" s="64">
        <f>MAX(V466:V475)</f>
        <v>8578.3362304445</v>
      </c>
    </row>
    <row r="466" spans="1:22" ht="35.25" x14ac:dyDescent="0.5">
      <c r="A466">
        <v>1</v>
      </c>
      <c r="B466" s="56">
        <f>SUBTOTAL(9,$A$403:A466)</f>
        <v>61</v>
      </c>
      <c r="C466" s="66" t="s">
        <v>200</v>
      </c>
      <c r="D466" s="56">
        <v>1955</v>
      </c>
      <c r="E466" s="56"/>
      <c r="F466" s="56" t="s">
        <v>17203</v>
      </c>
      <c r="G466" s="56">
        <v>2</v>
      </c>
      <c r="H466" s="56" t="s">
        <v>17007</v>
      </c>
      <c r="I466" s="67">
        <v>946.32</v>
      </c>
      <c r="J466" s="67">
        <v>538.1</v>
      </c>
      <c r="K466" s="67">
        <v>451.20000000000005</v>
      </c>
      <c r="L466" s="68">
        <v>30</v>
      </c>
      <c r="M466" s="56" t="s">
        <v>17059</v>
      </c>
      <c r="N466" s="56" t="s">
        <v>17075</v>
      </c>
      <c r="O466" s="59" t="s">
        <v>17128</v>
      </c>
      <c r="P466" s="64">
        <v>4602107.2299999995</v>
      </c>
      <c r="Q466" s="64"/>
      <c r="R466" s="64">
        <v>0</v>
      </c>
      <c r="S466" s="64">
        <v>0</v>
      </c>
      <c r="T466" s="64">
        <f t="shared" ref="T466:T475" si="208">P466-R466-S466</f>
        <v>4602107.2299999995</v>
      </c>
      <c r="U466" s="57">
        <f t="shared" si="204"/>
        <v>4863.1617528954257</v>
      </c>
      <c r="V466" s="64">
        <v>4946.3161298503674</v>
      </c>
    </row>
    <row r="467" spans="1:22" ht="35.25" x14ac:dyDescent="0.5">
      <c r="A467">
        <v>1</v>
      </c>
      <c r="B467" s="56">
        <f>SUBTOTAL(9,$A$403:A467)</f>
        <v>62</v>
      </c>
      <c r="C467" s="66" t="s">
        <v>201</v>
      </c>
      <c r="D467" s="56">
        <v>1962</v>
      </c>
      <c r="E467" s="56"/>
      <c r="F467" s="56" t="s">
        <v>17202</v>
      </c>
      <c r="G467" s="56">
        <v>3</v>
      </c>
      <c r="H467" s="56" t="s">
        <v>17007</v>
      </c>
      <c r="I467" s="67">
        <v>2239.81</v>
      </c>
      <c r="J467" s="67">
        <v>1173.2</v>
      </c>
      <c r="K467" s="67">
        <v>1020.058</v>
      </c>
      <c r="L467" s="68">
        <v>86</v>
      </c>
      <c r="M467" s="56" t="s">
        <v>17059</v>
      </c>
      <c r="N467" s="56" t="s">
        <v>17075</v>
      </c>
      <c r="O467" s="59" t="s">
        <v>17128</v>
      </c>
      <c r="P467" s="64">
        <v>5956899.2000000002</v>
      </c>
      <c r="Q467" s="64"/>
      <c r="R467" s="64">
        <v>0</v>
      </c>
      <c r="S467" s="64">
        <v>0</v>
      </c>
      <c r="T467" s="64">
        <f t="shared" si="208"/>
        <v>5956899.2000000002</v>
      </c>
      <c r="U467" s="57">
        <f t="shared" si="204"/>
        <v>2659.5555873042804</v>
      </c>
      <c r="V467" s="64">
        <v>2659.5555873042804</v>
      </c>
    </row>
    <row r="468" spans="1:22" ht="35.25" x14ac:dyDescent="0.5">
      <c r="A468">
        <v>1</v>
      </c>
      <c r="B468" s="56">
        <f>SUBTOTAL(9,$A$403:A468)</f>
        <v>63</v>
      </c>
      <c r="C468" s="66" t="s">
        <v>202</v>
      </c>
      <c r="D468" s="56">
        <v>1959</v>
      </c>
      <c r="E468" s="56">
        <v>2009</v>
      </c>
      <c r="F468" s="56" t="s">
        <v>17202</v>
      </c>
      <c r="G468" s="56">
        <v>3</v>
      </c>
      <c r="H468" s="56" t="s">
        <v>17062</v>
      </c>
      <c r="I468" s="67">
        <v>2101</v>
      </c>
      <c r="J468" s="67">
        <v>1915.9</v>
      </c>
      <c r="K468" s="67">
        <v>1915.9</v>
      </c>
      <c r="L468" s="68">
        <v>64</v>
      </c>
      <c r="M468" s="56" t="s">
        <v>17059</v>
      </c>
      <c r="N468" s="56" t="s">
        <v>17075</v>
      </c>
      <c r="O468" s="59" t="s">
        <v>17131</v>
      </c>
      <c r="P468" s="64">
        <v>7835808</v>
      </c>
      <c r="Q468" s="64"/>
      <c r="R468" s="64">
        <v>0</v>
      </c>
      <c r="S468" s="64">
        <v>0</v>
      </c>
      <c r="T468" s="64">
        <f t="shared" si="208"/>
        <v>7835808</v>
      </c>
      <c r="U468" s="57">
        <f t="shared" si="204"/>
        <v>3729.5611613517372</v>
      </c>
      <c r="V468" s="64">
        <v>3729.5611613517372</v>
      </c>
    </row>
    <row r="469" spans="1:22" ht="35.25" x14ac:dyDescent="0.5">
      <c r="A469">
        <v>1</v>
      </c>
      <c r="B469" s="56">
        <f>SUBTOTAL(9,$A$403:A469)</f>
        <v>64</v>
      </c>
      <c r="C469" s="66" t="s">
        <v>203</v>
      </c>
      <c r="D469" s="56">
        <v>1954</v>
      </c>
      <c r="E469" s="56"/>
      <c r="F469" s="56" t="s">
        <v>17202</v>
      </c>
      <c r="G469" s="56">
        <v>2</v>
      </c>
      <c r="H469" s="56" t="s">
        <v>17005</v>
      </c>
      <c r="I469" s="67">
        <v>805.4</v>
      </c>
      <c r="J469" s="67">
        <v>618.63</v>
      </c>
      <c r="K469" s="67">
        <v>441.07</v>
      </c>
      <c r="L469" s="68">
        <v>18</v>
      </c>
      <c r="M469" s="56" t="s">
        <v>17059</v>
      </c>
      <c r="N469" s="56" t="s">
        <v>17075</v>
      </c>
      <c r="O469" s="59" t="s">
        <v>17130</v>
      </c>
      <c r="P469" s="64">
        <v>6908992</v>
      </c>
      <c r="Q469" s="64"/>
      <c r="R469" s="64">
        <v>0</v>
      </c>
      <c r="S469" s="64">
        <v>0</v>
      </c>
      <c r="T469" s="64">
        <f t="shared" si="208"/>
        <v>6908992</v>
      </c>
      <c r="U469" s="57">
        <f t="shared" si="204"/>
        <v>8578.3362304445</v>
      </c>
      <c r="V469" s="64">
        <v>8578.3362304445</v>
      </c>
    </row>
    <row r="470" spans="1:22" ht="35.25" x14ac:dyDescent="0.5">
      <c r="A470">
        <v>1</v>
      </c>
      <c r="B470" s="56">
        <f>SUBTOTAL(9,$A$403:A470)</f>
        <v>65</v>
      </c>
      <c r="C470" s="66" t="s">
        <v>204</v>
      </c>
      <c r="D470" s="56">
        <v>1960</v>
      </c>
      <c r="E470" s="56">
        <v>2017</v>
      </c>
      <c r="F470" s="56" t="s">
        <v>17202</v>
      </c>
      <c r="G470" s="56">
        <v>3</v>
      </c>
      <c r="H470" s="56" t="s">
        <v>17007</v>
      </c>
      <c r="I470" s="67">
        <v>2224.69</v>
      </c>
      <c r="J470" s="67">
        <v>1206.0999999999999</v>
      </c>
      <c r="K470" s="67">
        <v>973.43399999999997</v>
      </c>
      <c r="L470" s="68">
        <v>76</v>
      </c>
      <c r="M470" s="56" t="s">
        <v>17059</v>
      </c>
      <c r="N470" s="56" t="s">
        <v>17075</v>
      </c>
      <c r="O470" s="59" t="s">
        <v>17128</v>
      </c>
      <c r="P470" s="64">
        <v>6167539.2000000002</v>
      </c>
      <c r="Q470" s="64"/>
      <c r="R470" s="64">
        <v>0</v>
      </c>
      <c r="S470" s="64">
        <v>0</v>
      </c>
      <c r="T470" s="64">
        <f t="shared" si="208"/>
        <v>6167539.2000000002</v>
      </c>
      <c r="U470" s="57">
        <f t="shared" si="204"/>
        <v>2772.3139853193029</v>
      </c>
      <c r="V470" s="64">
        <v>2772.3139853193029</v>
      </c>
    </row>
    <row r="471" spans="1:22" ht="35.25" x14ac:dyDescent="0.5">
      <c r="A471">
        <v>1</v>
      </c>
      <c r="B471" s="56">
        <f>SUBTOTAL(9,$A$403:A471)</f>
        <v>66</v>
      </c>
      <c r="C471" s="66" t="s">
        <v>205</v>
      </c>
      <c r="D471" s="56">
        <v>1955</v>
      </c>
      <c r="E471" s="56"/>
      <c r="F471" s="56" t="s">
        <v>17202</v>
      </c>
      <c r="G471" s="56">
        <v>2</v>
      </c>
      <c r="H471" s="56" t="s">
        <v>17066</v>
      </c>
      <c r="I471" s="67">
        <v>1499.6</v>
      </c>
      <c r="J471" s="67">
        <v>1384.9</v>
      </c>
      <c r="K471" s="67">
        <v>1248.6400000000001</v>
      </c>
      <c r="L471" s="68">
        <v>46</v>
      </c>
      <c r="M471" s="56" t="s">
        <v>17059</v>
      </c>
      <c r="N471" s="56" t="s">
        <v>17097</v>
      </c>
      <c r="O471" s="59" t="s">
        <v>17063</v>
      </c>
      <c r="P471" s="64">
        <v>7400589</v>
      </c>
      <c r="Q471" s="64"/>
      <c r="R471" s="64">
        <v>0</v>
      </c>
      <c r="S471" s="64">
        <v>0</v>
      </c>
      <c r="T471" s="64">
        <f t="shared" si="208"/>
        <v>7400589</v>
      </c>
      <c r="U471" s="57">
        <f t="shared" si="204"/>
        <v>4935.0420112029879</v>
      </c>
      <c r="V471" s="64">
        <v>4935.0420112029879</v>
      </c>
    </row>
    <row r="472" spans="1:22" ht="35.25" x14ac:dyDescent="0.5">
      <c r="A472">
        <v>1</v>
      </c>
      <c r="B472" s="56">
        <f>SUBTOTAL(9,$A$403:A472)</f>
        <v>67</v>
      </c>
      <c r="C472" s="66" t="s">
        <v>206</v>
      </c>
      <c r="D472" s="56">
        <v>1963</v>
      </c>
      <c r="E472" s="56"/>
      <c r="F472" s="56" t="s">
        <v>17202</v>
      </c>
      <c r="G472" s="56">
        <v>4</v>
      </c>
      <c r="H472" s="56" t="s">
        <v>17062</v>
      </c>
      <c r="I472" s="67">
        <v>4150.18</v>
      </c>
      <c r="J472" s="67">
        <v>2492.6</v>
      </c>
      <c r="K472" s="67">
        <v>2409.7999999999997</v>
      </c>
      <c r="L472" s="68">
        <v>92</v>
      </c>
      <c r="M472" s="56" t="s">
        <v>17059</v>
      </c>
      <c r="N472" s="56" t="s">
        <v>17075</v>
      </c>
      <c r="O472" s="59" t="s">
        <v>17128</v>
      </c>
      <c r="P472" s="64">
        <v>9529353.6000000015</v>
      </c>
      <c r="Q472" s="64"/>
      <c r="R472" s="64">
        <v>0</v>
      </c>
      <c r="S472" s="64">
        <v>0</v>
      </c>
      <c r="T472" s="64">
        <f t="shared" si="208"/>
        <v>9529353.6000000015</v>
      </c>
      <c r="U472" s="57">
        <f t="shared" si="204"/>
        <v>2296.1301919434823</v>
      </c>
      <c r="V472" s="64">
        <v>2296.1301919434818</v>
      </c>
    </row>
    <row r="473" spans="1:22" ht="35.25" x14ac:dyDescent="0.5">
      <c r="A473">
        <v>1</v>
      </c>
      <c r="B473" s="56">
        <f>SUBTOTAL(9,$A$403:A473)</f>
        <v>68</v>
      </c>
      <c r="C473" s="66" t="s">
        <v>207</v>
      </c>
      <c r="D473" s="56">
        <v>1957</v>
      </c>
      <c r="E473" s="56">
        <v>2019</v>
      </c>
      <c r="F473" s="56" t="s">
        <v>17202</v>
      </c>
      <c r="G473" s="56">
        <v>2</v>
      </c>
      <c r="H473" s="56" t="s">
        <v>17007</v>
      </c>
      <c r="I473" s="67">
        <v>574.1</v>
      </c>
      <c r="J473" s="67">
        <v>530.6</v>
      </c>
      <c r="K473" s="67">
        <v>530.6</v>
      </c>
      <c r="L473" s="68">
        <v>20</v>
      </c>
      <c r="M473" s="56" t="s">
        <v>17059</v>
      </c>
      <c r="N473" s="56" t="s">
        <v>17075</v>
      </c>
      <c r="O473" s="59" t="s">
        <v>17132</v>
      </c>
      <c r="P473" s="64">
        <v>4044288</v>
      </c>
      <c r="Q473" s="64"/>
      <c r="R473" s="64">
        <v>0</v>
      </c>
      <c r="S473" s="64">
        <v>0</v>
      </c>
      <c r="T473" s="64">
        <f t="shared" si="208"/>
        <v>4044288</v>
      </c>
      <c r="U473" s="57">
        <f t="shared" si="204"/>
        <v>7044.570632294025</v>
      </c>
      <c r="V473" s="64">
        <v>7044.570632294025</v>
      </c>
    </row>
    <row r="474" spans="1:22" ht="35.25" x14ac:dyDescent="0.5">
      <c r="A474">
        <v>1</v>
      </c>
      <c r="B474" s="56">
        <f>SUBTOTAL(9,$A$403:A474)</f>
        <v>69</v>
      </c>
      <c r="C474" s="66" t="s">
        <v>208</v>
      </c>
      <c r="D474" s="56">
        <v>1963</v>
      </c>
      <c r="E474" s="56"/>
      <c r="F474" s="56" t="s">
        <v>17202</v>
      </c>
      <c r="G474" s="56">
        <v>4</v>
      </c>
      <c r="H474" s="56" t="s">
        <v>17062</v>
      </c>
      <c r="I474" s="67">
        <v>3432.61</v>
      </c>
      <c r="J474" s="67">
        <v>2570.0100000000002</v>
      </c>
      <c r="K474" s="67">
        <v>2482.239</v>
      </c>
      <c r="L474" s="68">
        <v>86</v>
      </c>
      <c r="M474" s="56" t="s">
        <v>17059</v>
      </c>
      <c r="N474" s="56" t="s">
        <v>17075</v>
      </c>
      <c r="O474" s="59" t="s">
        <v>17127</v>
      </c>
      <c r="P474" s="64">
        <v>9290909.120000001</v>
      </c>
      <c r="Q474" s="64"/>
      <c r="R474" s="64">
        <v>0</v>
      </c>
      <c r="S474" s="64">
        <v>0</v>
      </c>
      <c r="T474" s="64">
        <f t="shared" si="208"/>
        <v>9290909.120000001</v>
      </c>
      <c r="U474" s="57">
        <f t="shared" si="204"/>
        <v>2706.6602730866603</v>
      </c>
      <c r="V474" s="64">
        <v>2706.6602730866603</v>
      </c>
    </row>
    <row r="475" spans="1:22" ht="35.25" x14ac:dyDescent="0.5">
      <c r="A475">
        <v>1</v>
      </c>
      <c r="B475" s="56">
        <f>SUBTOTAL(9,$A$403:A475)</f>
        <v>70</v>
      </c>
      <c r="C475" s="66" t="s">
        <v>209</v>
      </c>
      <c r="D475" s="56">
        <v>1959</v>
      </c>
      <c r="E475" s="56"/>
      <c r="F475" s="56" t="s">
        <v>17202</v>
      </c>
      <c r="G475" s="56">
        <v>2</v>
      </c>
      <c r="H475" s="56" t="s">
        <v>17005</v>
      </c>
      <c r="I475" s="67">
        <v>1549.77</v>
      </c>
      <c r="J475" s="67">
        <v>703.32</v>
      </c>
      <c r="K475" s="67">
        <v>703.32</v>
      </c>
      <c r="L475" s="68">
        <v>31</v>
      </c>
      <c r="M475" s="56" t="s">
        <v>17059</v>
      </c>
      <c r="N475" s="56" t="s">
        <v>17075</v>
      </c>
      <c r="O475" s="59" t="s">
        <v>17128</v>
      </c>
      <c r="P475" s="64">
        <v>6403456</v>
      </c>
      <c r="Q475" s="64"/>
      <c r="R475" s="64">
        <v>0</v>
      </c>
      <c r="S475" s="64">
        <v>0</v>
      </c>
      <c r="T475" s="64">
        <f t="shared" si="208"/>
        <v>6403456</v>
      </c>
      <c r="U475" s="57">
        <f t="shared" si="204"/>
        <v>4131.8750524271345</v>
      </c>
      <c r="V475" s="64">
        <v>4131.8750524271345</v>
      </c>
    </row>
    <row r="476" spans="1:22" ht="35.25" x14ac:dyDescent="0.5">
      <c r="B476" s="65" t="s">
        <v>509</v>
      </c>
      <c r="C476" s="83"/>
      <c r="D476" s="56" t="s">
        <v>17037</v>
      </c>
      <c r="E476" s="56" t="s">
        <v>17037</v>
      </c>
      <c r="F476" s="56" t="s">
        <v>17037</v>
      </c>
      <c r="G476" s="56" t="s">
        <v>17037</v>
      </c>
      <c r="H476" s="56" t="s">
        <v>17037</v>
      </c>
      <c r="I476" s="61">
        <f>SUM(I477:I488)</f>
        <v>36039.199999999997</v>
      </c>
      <c r="J476" s="61">
        <f t="shared" ref="J476:L476" si="209">SUM(J477:J488)</f>
        <v>28554.55</v>
      </c>
      <c r="K476" s="61">
        <f>SUM(K477:K488)</f>
        <v>27775</v>
      </c>
      <c r="L476" s="62">
        <f t="shared" si="209"/>
        <v>1252</v>
      </c>
      <c r="M476" s="56" t="s">
        <v>17037</v>
      </c>
      <c r="N476" s="56" t="s">
        <v>17037</v>
      </c>
      <c r="O476" s="59" t="s">
        <v>17037</v>
      </c>
      <c r="P476" s="63">
        <v>85592652.090000004</v>
      </c>
      <c r="Q476" s="63">
        <f t="shared" ref="Q476" si="210">SUM(Q477:Q488)</f>
        <v>0</v>
      </c>
      <c r="R476" s="61">
        <f t="shared" ref="R476" si="211">SUM(R477:R488)</f>
        <v>0</v>
      </c>
      <c r="S476" s="61">
        <f t="shared" ref="S476" si="212">SUM(S477:S488)</f>
        <v>0</v>
      </c>
      <c r="T476" s="61">
        <f t="shared" ref="T476" si="213">SUM(T477:T488)</f>
        <v>85592652.090000004</v>
      </c>
      <c r="U476" s="57">
        <f t="shared" si="204"/>
        <v>2374.9875715887147</v>
      </c>
      <c r="V476" s="64">
        <f>MAX(V477:V488)</f>
        <v>6454.0617532114602</v>
      </c>
    </row>
    <row r="477" spans="1:22" ht="35.25" x14ac:dyDescent="0.5">
      <c r="A477">
        <v>1</v>
      </c>
      <c r="B477" s="56">
        <f>SUBTOTAL(9,$A$403:A477)</f>
        <v>71</v>
      </c>
      <c r="C477" s="66" t="s">
        <v>538</v>
      </c>
      <c r="D477" s="56">
        <v>1987</v>
      </c>
      <c r="E477" s="56"/>
      <c r="F477" s="56" t="s">
        <v>17202</v>
      </c>
      <c r="G477" s="56">
        <v>5</v>
      </c>
      <c r="H477" s="56" t="s">
        <v>17007</v>
      </c>
      <c r="I477" s="67">
        <v>1318.1</v>
      </c>
      <c r="J477" s="67">
        <v>758.3</v>
      </c>
      <c r="K477" s="67">
        <v>758.3</v>
      </c>
      <c r="L477" s="68">
        <v>20</v>
      </c>
      <c r="M477" s="56" t="s">
        <v>17059</v>
      </c>
      <c r="N477" s="56" t="s">
        <v>17075</v>
      </c>
      <c r="O477" s="59" t="s">
        <v>17153</v>
      </c>
      <c r="P477" s="64">
        <v>3307048</v>
      </c>
      <c r="Q477" s="64"/>
      <c r="R477" s="64">
        <v>0</v>
      </c>
      <c r="S477" s="64">
        <v>0</v>
      </c>
      <c r="T477" s="64">
        <f t="shared" ref="T477:T487" si="214">P477-R477-S477</f>
        <v>3307048</v>
      </c>
      <c r="U477" s="57">
        <f t="shared" si="204"/>
        <v>2508.9507624611183</v>
      </c>
      <c r="V477" s="64">
        <v>2655.2903421591686</v>
      </c>
    </row>
    <row r="478" spans="1:22" ht="35.25" x14ac:dyDescent="0.5">
      <c r="A478">
        <v>1</v>
      </c>
      <c r="B478" s="56">
        <f>SUBTOTAL(9,$A$403:A478)</f>
        <v>72</v>
      </c>
      <c r="C478" s="66" t="s">
        <v>539</v>
      </c>
      <c r="D478" s="56">
        <v>1978</v>
      </c>
      <c r="E478" s="56"/>
      <c r="F478" s="56" t="s">
        <v>17202</v>
      </c>
      <c r="G478" s="56">
        <v>5</v>
      </c>
      <c r="H478" s="56" t="s">
        <v>17062</v>
      </c>
      <c r="I478" s="67">
        <v>3003.4</v>
      </c>
      <c r="J478" s="67">
        <v>2770.4</v>
      </c>
      <c r="K478" s="67">
        <v>2770.4</v>
      </c>
      <c r="L478" s="68">
        <v>94</v>
      </c>
      <c r="M478" s="56" t="s">
        <v>17059</v>
      </c>
      <c r="N478" s="56" t="s">
        <v>17075</v>
      </c>
      <c r="O478" s="59" t="s">
        <v>17145</v>
      </c>
      <c r="P478" s="64">
        <v>7664354.4000000004</v>
      </c>
      <c r="Q478" s="64"/>
      <c r="R478" s="64">
        <v>0</v>
      </c>
      <c r="S478" s="64">
        <v>0</v>
      </c>
      <c r="T478" s="64">
        <f t="shared" si="214"/>
        <v>7664354.4000000004</v>
      </c>
      <c r="U478" s="57">
        <f t="shared" si="204"/>
        <v>2551.8926549910102</v>
      </c>
      <c r="V478" s="64">
        <v>2553.3243657188518</v>
      </c>
    </row>
    <row r="479" spans="1:22" ht="35.25" x14ac:dyDescent="0.5">
      <c r="A479">
        <v>1</v>
      </c>
      <c r="B479" s="56">
        <f>SUBTOTAL(9,$A$403:A479)</f>
        <v>73</v>
      </c>
      <c r="C479" s="66" t="s">
        <v>540</v>
      </c>
      <c r="D479" s="56">
        <v>1990</v>
      </c>
      <c r="E479" s="56"/>
      <c r="F479" s="56" t="s">
        <v>17202</v>
      </c>
      <c r="G479" s="56">
        <v>5</v>
      </c>
      <c r="H479" s="56" t="s">
        <v>17062</v>
      </c>
      <c r="I479" s="67">
        <v>3703.7</v>
      </c>
      <c r="J479" s="67">
        <v>2710.3</v>
      </c>
      <c r="K479" s="67">
        <v>2627.6000000000004</v>
      </c>
      <c r="L479" s="68">
        <v>119</v>
      </c>
      <c r="M479" s="56" t="s">
        <v>17059</v>
      </c>
      <c r="N479" s="56" t="s">
        <v>17075</v>
      </c>
      <c r="O479" s="59" t="s">
        <v>17144</v>
      </c>
      <c r="P479" s="64">
        <v>7697188.9300000006</v>
      </c>
      <c r="Q479" s="64"/>
      <c r="R479" s="64">
        <v>0</v>
      </c>
      <c r="S479" s="64">
        <v>0</v>
      </c>
      <c r="T479" s="64">
        <f t="shared" si="214"/>
        <v>7697188.9300000006</v>
      </c>
      <c r="U479" s="57">
        <f t="shared" si="204"/>
        <v>2078.2430893430897</v>
      </c>
      <c r="V479" s="64">
        <v>2078.2430893430897</v>
      </c>
    </row>
    <row r="480" spans="1:22" ht="35.25" x14ac:dyDescent="0.5">
      <c r="A480">
        <v>1</v>
      </c>
      <c r="B480" s="56">
        <f>SUBTOTAL(9,$A$403:A480)</f>
        <v>74</v>
      </c>
      <c r="C480" s="66" t="s">
        <v>541</v>
      </c>
      <c r="D480" s="56">
        <v>1965</v>
      </c>
      <c r="E480" s="56">
        <v>2010</v>
      </c>
      <c r="F480" s="56" t="s">
        <v>17202</v>
      </c>
      <c r="G480" s="56">
        <v>5</v>
      </c>
      <c r="H480" s="56" t="s">
        <v>17007</v>
      </c>
      <c r="I480" s="67">
        <v>2680.85</v>
      </c>
      <c r="J480" s="67">
        <v>1438.75</v>
      </c>
      <c r="K480" s="67">
        <v>1408.31</v>
      </c>
      <c r="L480" s="68">
        <v>59</v>
      </c>
      <c r="M480" s="56" t="s">
        <v>17059</v>
      </c>
      <c r="N480" s="56" t="s">
        <v>17075</v>
      </c>
      <c r="O480" s="59" t="s">
        <v>17146</v>
      </c>
      <c r="P480" s="64">
        <v>4549824</v>
      </c>
      <c r="Q480" s="64"/>
      <c r="R480" s="64">
        <v>0</v>
      </c>
      <c r="S480" s="64">
        <v>0</v>
      </c>
      <c r="T480" s="64">
        <f t="shared" si="214"/>
        <v>4549824</v>
      </c>
      <c r="U480" s="57">
        <f t="shared" si="204"/>
        <v>1697.1572449036687</v>
      </c>
      <c r="V480" s="64">
        <v>1697.1572449036687</v>
      </c>
    </row>
    <row r="481" spans="1:22" ht="35.25" x14ac:dyDescent="0.5">
      <c r="A481">
        <v>1</v>
      </c>
      <c r="B481" s="56">
        <f>SUBTOTAL(9,$A$403:A481)</f>
        <v>75</v>
      </c>
      <c r="C481" s="66" t="s">
        <v>3418</v>
      </c>
      <c r="D481" s="56">
        <v>1964</v>
      </c>
      <c r="E481" s="56"/>
      <c r="F481" s="56" t="s">
        <v>17202</v>
      </c>
      <c r="G481" s="56">
        <v>5</v>
      </c>
      <c r="H481" s="56" t="s">
        <v>17007</v>
      </c>
      <c r="I481" s="67">
        <v>1701.07</v>
      </c>
      <c r="J481" s="67">
        <v>1568.27</v>
      </c>
      <c r="K481" s="67">
        <v>1483.47</v>
      </c>
      <c r="L481" s="68">
        <v>83</v>
      </c>
      <c r="M481" s="56" t="s">
        <v>17059</v>
      </c>
      <c r="N481" s="56" t="s">
        <v>17075</v>
      </c>
      <c r="O481" s="59" t="s">
        <v>17154</v>
      </c>
      <c r="P481" s="64">
        <v>5235667.84</v>
      </c>
      <c r="Q481" s="64"/>
      <c r="R481" s="64">
        <v>0</v>
      </c>
      <c r="S481" s="64">
        <v>0</v>
      </c>
      <c r="T481" s="64">
        <f t="shared" si="214"/>
        <v>5235667.84</v>
      </c>
      <c r="U481" s="57">
        <f t="shared" si="204"/>
        <v>3077.8673658344455</v>
      </c>
      <c r="V481" s="64">
        <v>3077.8673658344455</v>
      </c>
    </row>
    <row r="482" spans="1:22" ht="35.25" x14ac:dyDescent="0.5">
      <c r="A482">
        <v>1</v>
      </c>
      <c r="B482" s="56">
        <f>SUBTOTAL(9,$A$403:A482)</f>
        <v>76</v>
      </c>
      <c r="C482" s="66" t="s">
        <v>542</v>
      </c>
      <c r="D482" s="56">
        <v>1962</v>
      </c>
      <c r="E482" s="56">
        <v>2010</v>
      </c>
      <c r="F482" s="56" t="s">
        <v>17202</v>
      </c>
      <c r="G482" s="56">
        <v>5</v>
      </c>
      <c r="H482" s="56" t="s">
        <v>17007</v>
      </c>
      <c r="I482" s="67">
        <v>2498.58</v>
      </c>
      <c r="J482" s="67">
        <v>1437.25</v>
      </c>
      <c r="K482" s="67">
        <v>1352.95</v>
      </c>
      <c r="L482" s="68">
        <v>52</v>
      </c>
      <c r="M482" s="56" t="s">
        <v>17059</v>
      </c>
      <c r="N482" s="56" t="s">
        <v>17075</v>
      </c>
      <c r="O482" s="59" t="s">
        <v>17146</v>
      </c>
      <c r="P482" s="64">
        <v>4465568</v>
      </c>
      <c r="Q482" s="64"/>
      <c r="R482" s="64">
        <v>0</v>
      </c>
      <c r="S482" s="64">
        <v>0</v>
      </c>
      <c r="T482" s="64">
        <f t="shared" si="214"/>
        <v>4465568</v>
      </c>
      <c r="U482" s="57">
        <f t="shared" si="204"/>
        <v>1787.2423536568772</v>
      </c>
      <c r="V482" s="64">
        <v>1787.2423536568772</v>
      </c>
    </row>
    <row r="483" spans="1:22" ht="35.25" x14ac:dyDescent="0.5">
      <c r="A483">
        <v>1</v>
      </c>
      <c r="B483" s="56">
        <f>SUBTOTAL(9,$A$403:A483)</f>
        <v>77</v>
      </c>
      <c r="C483" s="66" t="s">
        <v>543</v>
      </c>
      <c r="D483" s="56">
        <v>1983</v>
      </c>
      <c r="E483" s="56"/>
      <c r="F483" s="56" t="s">
        <v>17202</v>
      </c>
      <c r="G483" s="56">
        <v>5</v>
      </c>
      <c r="H483" s="56" t="s">
        <v>17065</v>
      </c>
      <c r="I483" s="67">
        <v>5763.67</v>
      </c>
      <c r="J483" s="67">
        <v>4429</v>
      </c>
      <c r="K483" s="67">
        <v>4297.2</v>
      </c>
      <c r="L483" s="68">
        <v>210</v>
      </c>
      <c r="M483" s="56" t="s">
        <v>17059</v>
      </c>
      <c r="N483" s="56" t="s">
        <v>17075</v>
      </c>
      <c r="O483" s="59" t="s">
        <v>17142</v>
      </c>
      <c r="P483" s="64">
        <v>10455000</v>
      </c>
      <c r="Q483" s="64"/>
      <c r="R483" s="64">
        <v>0</v>
      </c>
      <c r="S483" s="64">
        <v>0</v>
      </c>
      <c r="T483" s="64">
        <f t="shared" si="214"/>
        <v>10455000</v>
      </c>
      <c r="U483" s="57">
        <f t="shared" si="204"/>
        <v>1813.9484044020562</v>
      </c>
      <c r="V483" s="64">
        <v>1902.9471152928604</v>
      </c>
    </row>
    <row r="484" spans="1:22" ht="35.25" x14ac:dyDescent="0.5">
      <c r="A484">
        <v>1</v>
      </c>
      <c r="B484" s="56">
        <f>SUBTOTAL(9,$A$403:A484)</f>
        <v>78</v>
      </c>
      <c r="C484" s="66" t="s">
        <v>544</v>
      </c>
      <c r="D484" s="56">
        <v>1964</v>
      </c>
      <c r="E484" s="56"/>
      <c r="F484" s="56" t="s">
        <v>17202</v>
      </c>
      <c r="G484" s="56">
        <v>5</v>
      </c>
      <c r="H484" s="56" t="s">
        <v>17062</v>
      </c>
      <c r="I484" s="67">
        <v>3399.17</v>
      </c>
      <c r="J484" s="67">
        <v>2811.32</v>
      </c>
      <c r="K484" s="67">
        <v>2811.32</v>
      </c>
      <c r="L484" s="68">
        <v>180</v>
      </c>
      <c r="M484" s="56" t="s">
        <v>17059</v>
      </c>
      <c r="N484" s="56" t="s">
        <v>17075</v>
      </c>
      <c r="O484" s="59" t="s">
        <v>17155</v>
      </c>
      <c r="P484" s="64">
        <v>10053425.92</v>
      </c>
      <c r="Q484" s="64"/>
      <c r="R484" s="64">
        <v>0</v>
      </c>
      <c r="S484" s="64">
        <v>0</v>
      </c>
      <c r="T484" s="64">
        <f t="shared" si="214"/>
        <v>10053425.92</v>
      </c>
      <c r="U484" s="57">
        <f t="shared" si="204"/>
        <v>2957.6119817484855</v>
      </c>
      <c r="V484" s="64">
        <v>2957.6119817484855</v>
      </c>
    </row>
    <row r="485" spans="1:22" ht="35.25" x14ac:dyDescent="0.5">
      <c r="A485">
        <v>1</v>
      </c>
      <c r="B485" s="56">
        <f>SUBTOTAL(9,$A$403:A485)</f>
        <v>79</v>
      </c>
      <c r="C485" s="66" t="s">
        <v>545</v>
      </c>
      <c r="D485" s="56">
        <v>1966</v>
      </c>
      <c r="E485" s="56"/>
      <c r="F485" s="56" t="s">
        <v>17202</v>
      </c>
      <c r="G485" s="56">
        <v>5</v>
      </c>
      <c r="H485" s="56" t="s">
        <v>17062</v>
      </c>
      <c r="I485" s="67">
        <v>4152</v>
      </c>
      <c r="J485" s="67">
        <v>3895.8</v>
      </c>
      <c r="K485" s="67">
        <v>3748.59</v>
      </c>
      <c r="L485" s="68">
        <v>140</v>
      </c>
      <c r="M485" s="56" t="s">
        <v>17059</v>
      </c>
      <c r="N485" s="56" t="s">
        <v>17075</v>
      </c>
      <c r="O485" s="59" t="s">
        <v>17144</v>
      </c>
      <c r="P485" s="64">
        <v>10616256</v>
      </c>
      <c r="Q485" s="64"/>
      <c r="R485" s="64">
        <v>0</v>
      </c>
      <c r="S485" s="64">
        <v>0</v>
      </c>
      <c r="T485" s="64">
        <f t="shared" si="214"/>
        <v>10616256</v>
      </c>
      <c r="U485" s="57">
        <f t="shared" si="204"/>
        <v>2556.9017341040462</v>
      </c>
      <c r="V485" s="64">
        <v>2556.9017341040462</v>
      </c>
    </row>
    <row r="486" spans="1:22" ht="35.25" x14ac:dyDescent="0.5">
      <c r="A486">
        <v>1</v>
      </c>
      <c r="B486" s="56">
        <f>SUBTOTAL(9,$A$403:A486)</f>
        <v>80</v>
      </c>
      <c r="C486" s="66" t="s">
        <v>546</v>
      </c>
      <c r="D486" s="56">
        <v>1973</v>
      </c>
      <c r="E486" s="56"/>
      <c r="F486" s="56" t="s">
        <v>17202</v>
      </c>
      <c r="G486" s="56">
        <v>5</v>
      </c>
      <c r="H486" s="56" t="s">
        <v>17062</v>
      </c>
      <c r="I486" s="67">
        <v>3021.6</v>
      </c>
      <c r="J486" s="67">
        <v>2581.8000000000002</v>
      </c>
      <c r="K486" s="67">
        <v>2581.8000000000002</v>
      </c>
      <c r="L486" s="68">
        <v>95</v>
      </c>
      <c r="M486" s="56" t="s">
        <v>17059</v>
      </c>
      <c r="N486" s="56" t="s">
        <v>17075</v>
      </c>
      <c r="O486" s="59" t="s">
        <v>17143</v>
      </c>
      <c r="P486" s="64">
        <v>7333375</v>
      </c>
      <c r="Q486" s="64"/>
      <c r="R486" s="64">
        <v>0</v>
      </c>
      <c r="S486" s="64">
        <v>0</v>
      </c>
      <c r="T486" s="64">
        <f t="shared" si="214"/>
        <v>7333375</v>
      </c>
      <c r="U486" s="57">
        <f t="shared" si="204"/>
        <v>2426.9840481863912</v>
      </c>
      <c r="V486" s="64">
        <v>2546.0604514164684</v>
      </c>
    </row>
    <row r="487" spans="1:22" ht="35.25" x14ac:dyDescent="0.5">
      <c r="A487">
        <v>1</v>
      </c>
      <c r="B487" s="56">
        <f>SUBTOTAL(9,$A$403:A487)</f>
        <v>81</v>
      </c>
      <c r="C487" s="66" t="s">
        <v>548</v>
      </c>
      <c r="D487" s="56">
        <v>1977</v>
      </c>
      <c r="E487" s="56"/>
      <c r="F487" s="56" t="s">
        <v>17202</v>
      </c>
      <c r="G487" s="56">
        <v>5</v>
      </c>
      <c r="H487" s="56" t="s">
        <v>17062</v>
      </c>
      <c r="I487" s="67">
        <v>3637.93</v>
      </c>
      <c r="J487" s="67">
        <v>3319.03</v>
      </c>
      <c r="K487" s="67">
        <v>3100.73</v>
      </c>
      <c r="L487" s="68">
        <v>156</v>
      </c>
      <c r="M487" s="56" t="s">
        <v>17059</v>
      </c>
      <c r="N487" s="56" t="s">
        <v>17075</v>
      </c>
      <c r="O487" s="59" t="s">
        <v>17154</v>
      </c>
      <c r="P487" s="64">
        <v>8160000</v>
      </c>
      <c r="Q487" s="64"/>
      <c r="R487" s="64">
        <v>0</v>
      </c>
      <c r="S487" s="64">
        <v>0</v>
      </c>
      <c r="T487" s="64">
        <f t="shared" si="214"/>
        <v>8160000</v>
      </c>
      <c r="U487" s="57">
        <f t="shared" si="204"/>
        <v>2243.0338131849708</v>
      </c>
      <c r="V487" s="64">
        <v>2353.0849686497545</v>
      </c>
    </row>
    <row r="488" spans="1:22" ht="35.25" x14ac:dyDescent="0.5">
      <c r="A488">
        <v>1</v>
      </c>
      <c r="B488" s="56">
        <f>SUBTOTAL(9,$A$403:A488)</f>
        <v>82</v>
      </c>
      <c r="C488" s="66" t="s">
        <v>516</v>
      </c>
      <c r="D488" s="56">
        <v>1930</v>
      </c>
      <c r="E488" s="56">
        <v>2010</v>
      </c>
      <c r="F488" s="56" t="s">
        <v>17202</v>
      </c>
      <c r="G488" s="56">
        <v>3</v>
      </c>
      <c r="H488" s="56" t="s">
        <v>17066</v>
      </c>
      <c r="I488" s="67">
        <v>1159.1300000000001</v>
      </c>
      <c r="J488" s="67">
        <v>834.33</v>
      </c>
      <c r="K488" s="67">
        <v>834.33</v>
      </c>
      <c r="L488" s="68">
        <v>44</v>
      </c>
      <c r="M488" s="56" t="s">
        <v>17059</v>
      </c>
      <c r="N488" s="56" t="s">
        <v>17075</v>
      </c>
      <c r="O488" s="59" t="s">
        <v>17146</v>
      </c>
      <c r="P488" s="64">
        <v>6054944</v>
      </c>
      <c r="Q488" s="64"/>
      <c r="R488" s="64">
        <v>0</v>
      </c>
      <c r="S488" s="64">
        <v>0</v>
      </c>
      <c r="T488" s="64">
        <f>P488-R488-S488</f>
        <v>6054944</v>
      </c>
      <c r="U488" s="57">
        <f t="shared" si="204"/>
        <v>5223.6970831571953</v>
      </c>
      <c r="V488" s="64">
        <v>6454.0617532114602</v>
      </c>
    </row>
    <row r="489" spans="1:22" ht="35.25" x14ac:dyDescent="0.5">
      <c r="B489" s="65" t="s">
        <v>534</v>
      </c>
      <c r="C489" s="83"/>
      <c r="D489" s="56" t="s">
        <v>17037</v>
      </c>
      <c r="E489" s="56" t="s">
        <v>17037</v>
      </c>
      <c r="F489" s="56" t="s">
        <v>17037</v>
      </c>
      <c r="G489" s="56" t="s">
        <v>17037</v>
      </c>
      <c r="H489" s="56" t="s">
        <v>17037</v>
      </c>
      <c r="I489" s="61">
        <f>I490+I491+I492</f>
        <v>7957.4</v>
      </c>
      <c r="J489" s="61">
        <f t="shared" ref="J489:L489" si="215">J490+J491+J492</f>
        <v>4864.2</v>
      </c>
      <c r="K489" s="61">
        <f>K490+K491+K492</f>
        <v>4510.3</v>
      </c>
      <c r="L489" s="62">
        <f t="shared" si="215"/>
        <v>217</v>
      </c>
      <c r="M489" s="56" t="s">
        <v>17037</v>
      </c>
      <c r="N489" s="56" t="s">
        <v>17037</v>
      </c>
      <c r="O489" s="59" t="s">
        <v>17037</v>
      </c>
      <c r="P489" s="63">
        <v>14682262.560000001</v>
      </c>
      <c r="Q489" s="63"/>
      <c r="R489" s="61">
        <f>R490+R491+R492</f>
        <v>0</v>
      </c>
      <c r="S489" s="61">
        <f t="shared" ref="S489:T489" si="216">S490+S491+S492</f>
        <v>0</v>
      </c>
      <c r="T489" s="61">
        <f t="shared" si="216"/>
        <v>14682262.560000001</v>
      </c>
      <c r="U489" s="57">
        <f t="shared" si="204"/>
        <v>1845.1080202076057</v>
      </c>
      <c r="V489" s="64">
        <f>MAX(V490:V492)</f>
        <v>4338.0380485021406</v>
      </c>
    </row>
    <row r="490" spans="1:22" ht="35.25" x14ac:dyDescent="0.5">
      <c r="A490">
        <v>1</v>
      </c>
      <c r="B490" s="56">
        <f>SUBTOTAL(9,$A$403:A490)</f>
        <v>83</v>
      </c>
      <c r="C490" s="66" t="s">
        <v>549</v>
      </c>
      <c r="D490" s="56">
        <v>1985</v>
      </c>
      <c r="E490" s="56"/>
      <c r="F490" s="56" t="s">
        <v>17064</v>
      </c>
      <c r="G490" s="56">
        <v>5</v>
      </c>
      <c r="H490" s="56">
        <v>5</v>
      </c>
      <c r="I490" s="67">
        <v>5783</v>
      </c>
      <c r="J490" s="67">
        <v>3938.5</v>
      </c>
      <c r="K490" s="67">
        <v>3888.9</v>
      </c>
      <c r="L490" s="68">
        <v>167</v>
      </c>
      <c r="M490" s="56" t="s">
        <v>17059</v>
      </c>
      <c r="N490" s="56" t="s">
        <v>17075</v>
      </c>
      <c r="O490" s="59" t="s">
        <v>17147</v>
      </c>
      <c r="P490" s="64">
        <v>8933500</v>
      </c>
      <c r="Q490" s="64"/>
      <c r="R490" s="64">
        <v>0</v>
      </c>
      <c r="S490" s="64">
        <v>0</v>
      </c>
      <c r="T490" s="64">
        <f>P490-R490-S490</f>
        <v>8933500</v>
      </c>
      <c r="U490" s="57">
        <f t="shared" si="204"/>
        <v>1544.7864430226525</v>
      </c>
      <c r="V490" s="64">
        <v>1620.58</v>
      </c>
    </row>
    <row r="491" spans="1:22" ht="35.25" x14ac:dyDescent="0.5">
      <c r="A491">
        <v>1</v>
      </c>
      <c r="B491" s="56">
        <f>SUBTOTAL(9,$A$403:A491)</f>
        <v>84</v>
      </c>
      <c r="C491" s="66" t="s">
        <v>3825</v>
      </c>
      <c r="D491" s="56">
        <v>1988</v>
      </c>
      <c r="E491" s="56"/>
      <c r="F491" s="56" t="s">
        <v>17064</v>
      </c>
      <c r="G491" s="56">
        <v>2</v>
      </c>
      <c r="H491" s="56">
        <v>2</v>
      </c>
      <c r="I491" s="67">
        <v>1473.4</v>
      </c>
      <c r="J491" s="67">
        <v>565</v>
      </c>
      <c r="K491" s="67">
        <v>356.2</v>
      </c>
      <c r="L491" s="68">
        <v>25</v>
      </c>
      <c r="M491" s="56" t="s">
        <v>17059</v>
      </c>
      <c r="N491" s="56" t="s">
        <v>17075</v>
      </c>
      <c r="O491" s="59" t="s">
        <v>17147</v>
      </c>
      <c r="P491" s="64">
        <v>3364342.08</v>
      </c>
      <c r="Q491" s="64"/>
      <c r="R491" s="64">
        <v>0</v>
      </c>
      <c r="S491" s="64">
        <v>0</v>
      </c>
      <c r="T491" s="64">
        <f>P491-R491-S491</f>
        <v>3364342.08</v>
      </c>
      <c r="U491" s="57">
        <f t="shared" si="204"/>
        <v>2283.3867788787838</v>
      </c>
      <c r="V491" s="64">
        <v>2283.39</v>
      </c>
    </row>
    <row r="492" spans="1:22" ht="35.25" x14ac:dyDescent="0.5">
      <c r="A492">
        <v>1</v>
      </c>
      <c r="B492" s="56">
        <f>SUBTOTAL(9,$A$403:A492)</f>
        <v>85</v>
      </c>
      <c r="C492" s="66" t="s">
        <v>524</v>
      </c>
      <c r="D492" s="56">
        <v>1964</v>
      </c>
      <c r="E492" s="56"/>
      <c r="F492" s="56" t="s">
        <v>17202</v>
      </c>
      <c r="G492" s="56">
        <v>2</v>
      </c>
      <c r="H492" s="56">
        <v>2</v>
      </c>
      <c r="I492" s="67">
        <v>701</v>
      </c>
      <c r="J492" s="67">
        <v>360.7</v>
      </c>
      <c r="K492" s="67">
        <v>265.2</v>
      </c>
      <c r="L492" s="68">
        <v>25</v>
      </c>
      <c r="M492" s="56" t="s">
        <v>17059</v>
      </c>
      <c r="N492" s="56" t="s">
        <v>17075</v>
      </c>
      <c r="O492" s="59" t="s">
        <v>17148</v>
      </c>
      <c r="P492" s="64">
        <v>2384420.48</v>
      </c>
      <c r="Q492" s="64"/>
      <c r="R492" s="64">
        <v>0</v>
      </c>
      <c r="S492" s="64">
        <v>0</v>
      </c>
      <c r="T492" s="64">
        <f>P492-R492-S492</f>
        <v>2384420.48</v>
      </c>
      <c r="U492" s="57">
        <f t="shared" si="204"/>
        <v>3401.4557489300996</v>
      </c>
      <c r="V492" s="64">
        <v>4338.0380485021406</v>
      </c>
    </row>
    <row r="493" spans="1:22" ht="35.25" x14ac:dyDescent="0.5">
      <c r="B493" s="65" t="s">
        <v>535</v>
      </c>
      <c r="C493" s="83"/>
      <c r="D493" s="56" t="s">
        <v>17037</v>
      </c>
      <c r="E493" s="56" t="s">
        <v>17037</v>
      </c>
      <c r="F493" s="56" t="s">
        <v>17037</v>
      </c>
      <c r="G493" s="56" t="s">
        <v>17037</v>
      </c>
      <c r="H493" s="56" t="s">
        <v>17037</v>
      </c>
      <c r="I493" s="61">
        <f>I494+I495</f>
        <v>4302</v>
      </c>
      <c r="J493" s="61">
        <f t="shared" ref="J493:L493" si="217">J494+J495</f>
        <v>4000.2000000000003</v>
      </c>
      <c r="K493" s="61">
        <f>K494+K495</f>
        <v>3764.8</v>
      </c>
      <c r="L493" s="62">
        <f t="shared" si="217"/>
        <v>167</v>
      </c>
      <c r="M493" s="56" t="s">
        <v>17037</v>
      </c>
      <c r="N493" s="56" t="s">
        <v>17037</v>
      </c>
      <c r="O493" s="59" t="s">
        <v>17037</v>
      </c>
      <c r="P493" s="63">
        <v>17109331.199999999</v>
      </c>
      <c r="Q493" s="63">
        <f t="shared" ref="Q493:T493" si="218">Q494+Q495</f>
        <v>0</v>
      </c>
      <c r="R493" s="61">
        <f t="shared" si="218"/>
        <v>0</v>
      </c>
      <c r="S493" s="61">
        <f t="shared" si="218"/>
        <v>0</v>
      </c>
      <c r="T493" s="61">
        <f t="shared" si="218"/>
        <v>17109331.199999999</v>
      </c>
      <c r="U493" s="57">
        <f t="shared" si="204"/>
        <v>3977.0644351464434</v>
      </c>
      <c r="V493" s="64">
        <f>MAX(V494:V495)</f>
        <v>8434.1771292840167</v>
      </c>
    </row>
    <row r="494" spans="1:22" ht="35.25" x14ac:dyDescent="0.5">
      <c r="A494">
        <v>1</v>
      </c>
      <c r="B494" s="56">
        <f>SUBTOTAL(9,$A$403:A494)</f>
        <v>86</v>
      </c>
      <c r="C494" s="66" t="s">
        <v>550</v>
      </c>
      <c r="D494" s="56">
        <v>1966</v>
      </c>
      <c r="E494" s="56"/>
      <c r="F494" s="56" t="s">
        <v>17202</v>
      </c>
      <c r="G494" s="56">
        <v>5</v>
      </c>
      <c r="H494" s="56" t="s">
        <v>17062</v>
      </c>
      <c r="I494" s="67">
        <v>3417.9</v>
      </c>
      <c r="J494" s="67">
        <v>3179.3</v>
      </c>
      <c r="K494" s="67">
        <v>3093.8</v>
      </c>
      <c r="L494" s="68">
        <v>145</v>
      </c>
      <c r="M494" s="56" t="s">
        <v>17059</v>
      </c>
      <c r="N494" s="56" t="s">
        <v>17075</v>
      </c>
      <c r="O494" s="59" t="s">
        <v>17156</v>
      </c>
      <c r="P494" s="64">
        <v>9832675.1999999993</v>
      </c>
      <c r="Q494" s="64"/>
      <c r="R494" s="64">
        <v>0</v>
      </c>
      <c r="S494" s="64">
        <v>0</v>
      </c>
      <c r="T494" s="64">
        <f>P494-R494-S494</f>
        <v>9832675.1999999993</v>
      </c>
      <c r="U494" s="57">
        <f t="shared" si="204"/>
        <v>2876.8176950759234</v>
      </c>
      <c r="V494" s="64">
        <v>2876.8176950759239</v>
      </c>
    </row>
    <row r="495" spans="1:22" ht="35.25" x14ac:dyDescent="0.5">
      <c r="A495">
        <v>1</v>
      </c>
      <c r="B495" s="56">
        <f>SUBTOTAL(9,$A$403:A495)</f>
        <v>87</v>
      </c>
      <c r="C495" s="66" t="s">
        <v>551</v>
      </c>
      <c r="D495" s="56">
        <v>1953</v>
      </c>
      <c r="E495" s="56"/>
      <c r="F495" s="56" t="s">
        <v>17202</v>
      </c>
      <c r="G495" s="56">
        <v>2</v>
      </c>
      <c r="H495" s="56" t="s">
        <v>17007</v>
      </c>
      <c r="I495" s="67">
        <v>884.1</v>
      </c>
      <c r="J495" s="67">
        <v>820.9</v>
      </c>
      <c r="K495" s="67">
        <v>671</v>
      </c>
      <c r="L495" s="68">
        <v>22</v>
      </c>
      <c r="M495" s="56" t="s">
        <v>17059</v>
      </c>
      <c r="N495" s="56" t="s">
        <v>17097</v>
      </c>
      <c r="O495" s="59" t="s">
        <v>17063</v>
      </c>
      <c r="P495" s="64">
        <v>7276656</v>
      </c>
      <c r="Q495" s="64"/>
      <c r="R495" s="64">
        <v>0</v>
      </c>
      <c r="S495" s="64">
        <v>0</v>
      </c>
      <c r="T495" s="64">
        <f>P495-R495-S495</f>
        <v>7276656</v>
      </c>
      <c r="U495" s="57">
        <f t="shared" si="204"/>
        <v>8230.580251102816</v>
      </c>
      <c r="V495" s="64">
        <v>8434.1771292840167</v>
      </c>
    </row>
    <row r="496" spans="1:22" ht="35.25" x14ac:dyDescent="0.5">
      <c r="B496" s="65" t="s">
        <v>536</v>
      </c>
      <c r="C496" s="83"/>
      <c r="D496" s="56" t="s">
        <v>17037</v>
      </c>
      <c r="E496" s="56" t="s">
        <v>17037</v>
      </c>
      <c r="F496" s="56" t="s">
        <v>17037</v>
      </c>
      <c r="G496" s="56" t="s">
        <v>17037</v>
      </c>
      <c r="H496" s="56" t="s">
        <v>17037</v>
      </c>
      <c r="I496" s="61">
        <f>I497+I498</f>
        <v>5228.93</v>
      </c>
      <c r="J496" s="61">
        <f t="shared" ref="J496:L496" si="219">J497+J498</f>
        <v>3323.23</v>
      </c>
      <c r="K496" s="61">
        <f>K497+K498</f>
        <v>3117.53</v>
      </c>
      <c r="L496" s="62">
        <f t="shared" si="219"/>
        <v>134</v>
      </c>
      <c r="M496" s="56" t="s">
        <v>17037</v>
      </c>
      <c r="N496" s="56" t="s">
        <v>17037</v>
      </c>
      <c r="O496" s="59" t="s">
        <v>17037</v>
      </c>
      <c r="P496" s="63">
        <v>15108214.489999998</v>
      </c>
      <c r="Q496" s="63"/>
      <c r="R496" s="61">
        <f t="shared" ref="R496:T496" si="220">R497+R498</f>
        <v>0</v>
      </c>
      <c r="S496" s="61">
        <f t="shared" si="220"/>
        <v>0</v>
      </c>
      <c r="T496" s="61">
        <f t="shared" si="220"/>
        <v>15108214.489999998</v>
      </c>
      <c r="U496" s="57">
        <f t="shared" si="204"/>
        <v>2889.3510699129647</v>
      </c>
      <c r="V496" s="64">
        <f>MAX(V497:V498)</f>
        <v>7478.440664711633</v>
      </c>
    </row>
    <row r="497" spans="1:22" ht="35.25" x14ac:dyDescent="0.5">
      <c r="A497">
        <v>1</v>
      </c>
      <c r="B497" s="56">
        <f>SUBTOTAL(9,$A$403:A497)</f>
        <v>88</v>
      </c>
      <c r="C497" s="66" t="s">
        <v>552</v>
      </c>
      <c r="D497" s="56">
        <v>1958</v>
      </c>
      <c r="E497" s="56"/>
      <c r="F497" s="56" t="s">
        <v>17202</v>
      </c>
      <c r="G497" s="56">
        <v>4</v>
      </c>
      <c r="H497" s="56" t="s">
        <v>17062</v>
      </c>
      <c r="I497" s="67">
        <v>4615.13</v>
      </c>
      <c r="J497" s="67">
        <v>2752.73</v>
      </c>
      <c r="K497" s="67">
        <v>2547.0300000000002</v>
      </c>
      <c r="L497" s="68">
        <v>107</v>
      </c>
      <c r="M497" s="56" t="s">
        <v>17059</v>
      </c>
      <c r="N497" s="56" t="s">
        <v>17075</v>
      </c>
      <c r="O497" s="59" t="s">
        <v>17151</v>
      </c>
      <c r="P497" s="64">
        <v>10517947.609999999</v>
      </c>
      <c r="Q497" s="64"/>
      <c r="R497" s="64">
        <v>0</v>
      </c>
      <c r="S497" s="64">
        <v>0</v>
      </c>
      <c r="T497" s="64">
        <f>P497-R497-S497</f>
        <v>10517947.609999999</v>
      </c>
      <c r="U497" s="57">
        <f t="shared" si="204"/>
        <v>2279.0143744596576</v>
      </c>
      <c r="V497" s="64">
        <v>3918.7693261078234</v>
      </c>
    </row>
    <row r="498" spans="1:22" ht="35.25" x14ac:dyDescent="0.5">
      <c r="A498">
        <v>1</v>
      </c>
      <c r="B498" s="56">
        <f>SUBTOTAL(9,$A$403:A498)</f>
        <v>89</v>
      </c>
      <c r="C498" s="66" t="s">
        <v>553</v>
      </c>
      <c r="D498" s="56">
        <v>1961</v>
      </c>
      <c r="E498" s="56"/>
      <c r="F498" s="56" t="s">
        <v>17202</v>
      </c>
      <c r="G498" s="56">
        <v>2</v>
      </c>
      <c r="H498" s="56" t="s">
        <v>17007</v>
      </c>
      <c r="I498" s="67">
        <v>613.79999999999995</v>
      </c>
      <c r="J498" s="67">
        <v>570.5</v>
      </c>
      <c r="K498" s="67">
        <v>570.5</v>
      </c>
      <c r="L498" s="68">
        <v>27</v>
      </c>
      <c r="M498" s="56" t="s">
        <v>17059</v>
      </c>
      <c r="N498" s="56" t="s">
        <v>17075</v>
      </c>
      <c r="O498" s="59" t="s">
        <v>17150</v>
      </c>
      <c r="P498" s="64">
        <v>4590266.88</v>
      </c>
      <c r="Q498" s="64"/>
      <c r="R498" s="64">
        <v>0</v>
      </c>
      <c r="S498" s="64">
        <v>0</v>
      </c>
      <c r="T498" s="64">
        <f>P498-R498-S498</f>
        <v>4590266.88</v>
      </c>
      <c r="U498" s="57">
        <f t="shared" si="204"/>
        <v>7478.440664711633</v>
      </c>
      <c r="V498" s="64">
        <v>7478.440664711633</v>
      </c>
    </row>
    <row r="499" spans="1:22" ht="35.25" x14ac:dyDescent="0.5">
      <c r="B499" s="65" t="s">
        <v>459</v>
      </c>
      <c r="C499" s="83"/>
      <c r="D499" s="56" t="s">
        <v>17037</v>
      </c>
      <c r="E499" s="56" t="s">
        <v>17037</v>
      </c>
      <c r="F499" s="56" t="s">
        <v>17037</v>
      </c>
      <c r="G499" s="56" t="s">
        <v>17037</v>
      </c>
      <c r="H499" s="56" t="s">
        <v>17037</v>
      </c>
      <c r="I499" s="61">
        <f>SUM(I500:I507)</f>
        <v>10229.500000000002</v>
      </c>
      <c r="J499" s="61">
        <f t="shared" ref="J499:L499" si="221">SUM(J500:J507)</f>
        <v>9187.8000000000011</v>
      </c>
      <c r="K499" s="61">
        <f>SUM(K500:K507)</f>
        <v>8768.4000000000015</v>
      </c>
      <c r="L499" s="62">
        <f t="shared" si="221"/>
        <v>327</v>
      </c>
      <c r="M499" s="56" t="s">
        <v>17037</v>
      </c>
      <c r="N499" s="56" t="s">
        <v>17037</v>
      </c>
      <c r="O499" s="59" t="s">
        <v>17037</v>
      </c>
      <c r="P499" s="63">
        <v>40448210.159999996</v>
      </c>
      <c r="Q499" s="63">
        <f t="shared" ref="Q499:T499" si="222">SUM(Q500:Q507)</f>
        <v>0</v>
      </c>
      <c r="R499" s="61">
        <f t="shared" si="222"/>
        <v>0</v>
      </c>
      <c r="S499" s="61">
        <f t="shared" si="222"/>
        <v>0</v>
      </c>
      <c r="T499" s="61">
        <f t="shared" si="222"/>
        <v>40448210.159999996</v>
      </c>
      <c r="U499" s="57">
        <f t="shared" si="204"/>
        <v>3954.0749948677835</v>
      </c>
      <c r="V499" s="64">
        <f>MAX(V500:V507)</f>
        <v>32799.317163212436</v>
      </c>
    </row>
    <row r="500" spans="1:22" ht="35.25" x14ac:dyDescent="0.5">
      <c r="A500">
        <v>1</v>
      </c>
      <c r="B500" s="56">
        <f>SUBTOTAL(9,$A$403:A500)</f>
        <v>90</v>
      </c>
      <c r="C500" s="66" t="s">
        <v>476</v>
      </c>
      <c r="D500" s="56">
        <v>1979</v>
      </c>
      <c r="E500" s="56"/>
      <c r="F500" s="56" t="s">
        <v>17064</v>
      </c>
      <c r="G500" s="56">
        <v>5</v>
      </c>
      <c r="H500" s="56" t="s">
        <v>17061</v>
      </c>
      <c r="I500" s="67">
        <v>6142.1</v>
      </c>
      <c r="J500" s="67">
        <v>6142.1</v>
      </c>
      <c r="K500" s="67">
        <v>5882.1</v>
      </c>
      <c r="L500" s="68">
        <v>177</v>
      </c>
      <c r="M500" s="56" t="s">
        <v>17059</v>
      </c>
      <c r="N500" s="56" t="s">
        <v>17075</v>
      </c>
      <c r="O500" s="59" t="s">
        <v>17165</v>
      </c>
      <c r="P500" s="64">
        <v>12960000</v>
      </c>
      <c r="Q500" s="64"/>
      <c r="R500" s="64">
        <v>0</v>
      </c>
      <c r="S500" s="64">
        <v>0</v>
      </c>
      <c r="T500" s="64">
        <f t="shared" ref="T500:T507" si="223">P500-R500-S500</f>
        <v>12960000</v>
      </c>
      <c r="U500" s="57">
        <f t="shared" si="204"/>
        <v>2110.0275150192929</v>
      </c>
      <c r="V500" s="64">
        <v>2351.8999690659548</v>
      </c>
    </row>
    <row r="501" spans="1:22" ht="35.25" x14ac:dyDescent="0.5">
      <c r="A501">
        <v>1</v>
      </c>
      <c r="B501" s="56">
        <f>SUBTOTAL(9,$A$403:A501)</f>
        <v>91</v>
      </c>
      <c r="C501" s="66" t="s">
        <v>477</v>
      </c>
      <c r="D501" s="56">
        <v>1985</v>
      </c>
      <c r="E501" s="56"/>
      <c r="F501" s="56" t="s">
        <v>17202</v>
      </c>
      <c r="G501" s="56">
        <v>2</v>
      </c>
      <c r="H501" s="56">
        <v>3</v>
      </c>
      <c r="I501" s="67">
        <v>862.2</v>
      </c>
      <c r="J501" s="67">
        <v>500.3</v>
      </c>
      <c r="K501" s="67">
        <v>500.3</v>
      </c>
      <c r="L501" s="68">
        <v>29</v>
      </c>
      <c r="M501" s="56" t="s">
        <v>17059</v>
      </c>
      <c r="N501" s="56" t="s">
        <v>17118</v>
      </c>
      <c r="O501" s="59" t="s">
        <v>17168</v>
      </c>
      <c r="P501" s="64">
        <v>4012668</v>
      </c>
      <c r="Q501" s="64"/>
      <c r="R501" s="64">
        <v>0</v>
      </c>
      <c r="S501" s="64">
        <v>0</v>
      </c>
      <c r="T501" s="64">
        <f t="shared" si="223"/>
        <v>4012668</v>
      </c>
      <c r="U501" s="57">
        <f t="shared" si="204"/>
        <v>4653.987473903966</v>
      </c>
      <c r="V501" s="64">
        <v>4653.9874739039669</v>
      </c>
    </row>
    <row r="502" spans="1:22" ht="35.25" x14ac:dyDescent="0.5">
      <c r="A502">
        <v>1</v>
      </c>
      <c r="B502" s="56">
        <f>SUBTOTAL(9,$A$403:A502)</f>
        <v>92</v>
      </c>
      <c r="C502" s="66" t="s">
        <v>478</v>
      </c>
      <c r="D502" s="56">
        <v>1984</v>
      </c>
      <c r="E502" s="56"/>
      <c r="F502" s="56" t="s">
        <v>17202</v>
      </c>
      <c r="G502" s="56">
        <v>2</v>
      </c>
      <c r="H502" s="56" t="s">
        <v>17066</v>
      </c>
      <c r="I502" s="67">
        <v>935.2</v>
      </c>
      <c r="J502" s="67">
        <v>852.4</v>
      </c>
      <c r="K502" s="67">
        <v>852.4</v>
      </c>
      <c r="L502" s="68">
        <v>27</v>
      </c>
      <c r="M502" s="56" t="s">
        <v>17059</v>
      </c>
      <c r="N502" s="56" t="s">
        <v>17075</v>
      </c>
      <c r="O502" s="59" t="s">
        <v>17166</v>
      </c>
      <c r="P502" s="64">
        <v>6108172</v>
      </c>
      <c r="Q502" s="64"/>
      <c r="R502" s="64">
        <v>0</v>
      </c>
      <c r="S502" s="64">
        <v>0</v>
      </c>
      <c r="T502" s="64">
        <f t="shared" si="223"/>
        <v>6108172</v>
      </c>
      <c r="U502" s="57">
        <f t="shared" si="204"/>
        <v>6531.4071856287419</v>
      </c>
      <c r="V502" s="64">
        <v>6531.4076133447388</v>
      </c>
    </row>
    <row r="503" spans="1:22" ht="35.25" x14ac:dyDescent="0.5">
      <c r="A503">
        <v>1</v>
      </c>
      <c r="B503" s="56">
        <f>SUBTOTAL(9,$A$403:A503)</f>
        <v>93</v>
      </c>
      <c r="C503" s="66" t="s">
        <v>460</v>
      </c>
      <c r="D503" s="56">
        <v>1961</v>
      </c>
      <c r="E503" s="56"/>
      <c r="F503" s="56" t="s">
        <v>17202</v>
      </c>
      <c r="G503" s="56">
        <v>2</v>
      </c>
      <c r="H503" s="56" t="s">
        <v>17007</v>
      </c>
      <c r="I503" s="67">
        <v>542.20000000000005</v>
      </c>
      <c r="J503" s="67">
        <v>374.6</v>
      </c>
      <c r="K503" s="67">
        <v>345.1</v>
      </c>
      <c r="L503" s="68">
        <v>25</v>
      </c>
      <c r="M503" s="56" t="s">
        <v>17059</v>
      </c>
      <c r="N503" s="56" t="s">
        <v>17075</v>
      </c>
      <c r="O503" s="59" t="s">
        <v>17165</v>
      </c>
      <c r="P503" s="64">
        <v>3995395.2</v>
      </c>
      <c r="Q503" s="64"/>
      <c r="R503" s="64">
        <v>0</v>
      </c>
      <c r="S503" s="64">
        <v>0</v>
      </c>
      <c r="T503" s="64">
        <f t="shared" si="223"/>
        <v>3995395.2</v>
      </c>
      <c r="U503" s="57">
        <f t="shared" si="204"/>
        <v>7368.8587237181846</v>
      </c>
      <c r="V503" s="64">
        <v>9173.5859092585761</v>
      </c>
    </row>
    <row r="504" spans="1:22" ht="35.25" x14ac:dyDescent="0.5">
      <c r="A504">
        <v>1</v>
      </c>
      <c r="B504" s="56">
        <f>SUBTOTAL(9,$A$403:A504)</f>
        <v>94</v>
      </c>
      <c r="C504" s="66" t="s">
        <v>464</v>
      </c>
      <c r="D504" s="56">
        <v>1959</v>
      </c>
      <c r="E504" s="56"/>
      <c r="F504" s="56" t="s">
        <v>17201</v>
      </c>
      <c r="G504" s="56">
        <v>2</v>
      </c>
      <c r="H504" s="56" t="s">
        <v>17005</v>
      </c>
      <c r="I504" s="67">
        <v>332</v>
      </c>
      <c r="J504" s="67">
        <v>228.8</v>
      </c>
      <c r="K504" s="67">
        <v>228.8</v>
      </c>
      <c r="L504" s="68">
        <v>12</v>
      </c>
      <c r="M504" s="56" t="s">
        <v>17059</v>
      </c>
      <c r="N504" s="56" t="s">
        <v>17075</v>
      </c>
      <c r="O504" s="59" t="s">
        <v>17165</v>
      </c>
      <c r="P504" s="64">
        <v>2183891.1999999997</v>
      </c>
      <c r="Q504" s="64"/>
      <c r="R504" s="64">
        <v>0</v>
      </c>
      <c r="S504" s="64">
        <v>0</v>
      </c>
      <c r="T504" s="64">
        <f t="shared" si="223"/>
        <v>2183891.1999999997</v>
      </c>
      <c r="U504" s="57">
        <f t="shared" si="204"/>
        <v>6577.9855421686734</v>
      </c>
      <c r="V504" s="64">
        <v>8434.8085240963865</v>
      </c>
    </row>
    <row r="505" spans="1:22" ht="35.25" x14ac:dyDescent="0.5">
      <c r="A505">
        <v>1</v>
      </c>
      <c r="B505" s="56">
        <f>SUBTOTAL(9,$A$403:A505)</f>
        <v>95</v>
      </c>
      <c r="C505" s="66" t="s">
        <v>8391</v>
      </c>
      <c r="D505" s="56">
        <v>1917</v>
      </c>
      <c r="E505" s="56"/>
      <c r="F505" s="56" t="s">
        <v>17202</v>
      </c>
      <c r="G505" s="56">
        <v>2</v>
      </c>
      <c r="H505" s="56" t="s">
        <v>17007</v>
      </c>
      <c r="I505" s="67">
        <v>231.6</v>
      </c>
      <c r="J505" s="67">
        <v>231.6</v>
      </c>
      <c r="K505" s="67">
        <v>101.7</v>
      </c>
      <c r="L505" s="68">
        <v>11</v>
      </c>
      <c r="M505" s="56" t="s">
        <v>17059</v>
      </c>
      <c r="N505" s="56" t="s">
        <v>17097</v>
      </c>
      <c r="O505" s="59" t="s">
        <v>17063</v>
      </c>
      <c r="P505" s="64">
        <v>6038858.4400000004</v>
      </c>
      <c r="Q505" s="64"/>
      <c r="R505" s="64">
        <v>0</v>
      </c>
      <c r="S505" s="64">
        <v>0</v>
      </c>
      <c r="T505" s="64">
        <f t="shared" si="223"/>
        <v>6038858.4400000004</v>
      </c>
      <c r="U505" s="57">
        <f t="shared" si="204"/>
        <v>26074.518307426599</v>
      </c>
      <c r="V505" s="64">
        <v>32799.317163212436</v>
      </c>
    </row>
    <row r="506" spans="1:22" ht="35.25" x14ac:dyDescent="0.5">
      <c r="A506">
        <v>1</v>
      </c>
      <c r="B506" s="56">
        <f>SUBTOTAL(9,$A$403:A506)</f>
        <v>96</v>
      </c>
      <c r="C506" s="66" t="s">
        <v>8428</v>
      </c>
      <c r="D506" s="56">
        <v>1917</v>
      </c>
      <c r="E506" s="56"/>
      <c r="F506" s="56" t="s">
        <v>17202</v>
      </c>
      <c r="G506" s="56">
        <v>2</v>
      </c>
      <c r="H506" s="56" t="s">
        <v>17007</v>
      </c>
      <c r="I506" s="67">
        <v>722.2</v>
      </c>
      <c r="J506" s="67">
        <v>514</v>
      </c>
      <c r="K506" s="67">
        <v>514</v>
      </c>
      <c r="L506" s="68">
        <v>21</v>
      </c>
      <c r="M506" s="56" t="s">
        <v>17059</v>
      </c>
      <c r="N506" s="56" t="s">
        <v>17097</v>
      </c>
      <c r="O506" s="59" t="s">
        <v>17063</v>
      </c>
      <c r="P506" s="64">
        <v>2961597.52</v>
      </c>
      <c r="Q506" s="64"/>
      <c r="R506" s="64">
        <v>0</v>
      </c>
      <c r="S506" s="64">
        <v>0</v>
      </c>
      <c r="T506" s="64">
        <f t="shared" si="223"/>
        <v>2961597.52</v>
      </c>
      <c r="U506" s="57">
        <f t="shared" si="204"/>
        <v>4100.7996676820821</v>
      </c>
      <c r="V506" s="64">
        <v>6292.2468914428136</v>
      </c>
    </row>
    <row r="507" spans="1:22" ht="35.25" x14ac:dyDescent="0.5">
      <c r="A507">
        <v>1</v>
      </c>
      <c r="B507" s="56">
        <f>SUBTOTAL(9,$A$403:A507)</f>
        <v>97</v>
      </c>
      <c r="C507" s="66" t="s">
        <v>8243</v>
      </c>
      <c r="D507" s="56">
        <v>1927</v>
      </c>
      <c r="E507" s="56"/>
      <c r="F507" s="56" t="s">
        <v>17202</v>
      </c>
      <c r="G507" s="56">
        <v>2</v>
      </c>
      <c r="H507" s="56" t="s">
        <v>17007</v>
      </c>
      <c r="I507" s="67">
        <v>462</v>
      </c>
      <c r="J507" s="67">
        <v>344</v>
      </c>
      <c r="K507" s="67">
        <v>344</v>
      </c>
      <c r="L507" s="68">
        <v>25</v>
      </c>
      <c r="M507" s="56" t="s">
        <v>17059</v>
      </c>
      <c r="N507" s="56" t="s">
        <v>17075</v>
      </c>
      <c r="O507" s="59" t="s">
        <v>17322</v>
      </c>
      <c r="P507" s="64">
        <v>2187627.7999999998</v>
      </c>
      <c r="Q507" s="64"/>
      <c r="R507" s="64">
        <v>0</v>
      </c>
      <c r="S507" s="64">
        <v>0</v>
      </c>
      <c r="T507" s="64">
        <f t="shared" si="223"/>
        <v>2187627.7999999998</v>
      </c>
      <c r="U507" s="57">
        <f t="shared" si="204"/>
        <v>4735.1251082251074</v>
      </c>
      <c r="V507" s="64">
        <v>8923.5731645021642</v>
      </c>
    </row>
    <row r="508" spans="1:22" ht="35.25" x14ac:dyDescent="0.5">
      <c r="B508" s="65" t="s">
        <v>466</v>
      </c>
      <c r="C508" s="83"/>
      <c r="D508" s="56" t="s">
        <v>17037</v>
      </c>
      <c r="E508" s="56" t="s">
        <v>17037</v>
      </c>
      <c r="F508" s="56" t="s">
        <v>17037</v>
      </c>
      <c r="G508" s="56" t="s">
        <v>17037</v>
      </c>
      <c r="H508" s="56" t="s">
        <v>17037</v>
      </c>
      <c r="I508" s="61">
        <f>I509</f>
        <v>380.9</v>
      </c>
      <c r="J508" s="61">
        <f t="shared" ref="J508:L508" si="224">J509</f>
        <v>352.9</v>
      </c>
      <c r="K508" s="61">
        <f>K509</f>
        <v>176.79999999999998</v>
      </c>
      <c r="L508" s="62">
        <f t="shared" si="224"/>
        <v>9</v>
      </c>
      <c r="M508" s="56" t="s">
        <v>17037</v>
      </c>
      <c r="N508" s="56" t="s">
        <v>17037</v>
      </c>
      <c r="O508" s="59" t="s">
        <v>17037</v>
      </c>
      <c r="P508" s="63">
        <v>508994.24</v>
      </c>
      <c r="Q508" s="63"/>
      <c r="R508" s="61">
        <f t="shared" ref="R508:T508" si="225">R509</f>
        <v>0</v>
      </c>
      <c r="S508" s="61">
        <f t="shared" si="225"/>
        <v>0</v>
      </c>
      <c r="T508" s="61">
        <f t="shared" si="225"/>
        <v>508994.24</v>
      </c>
      <c r="U508" s="57">
        <f t="shared" si="204"/>
        <v>1336.2936203728013</v>
      </c>
      <c r="V508" s="64">
        <f>V509</f>
        <v>1336.2936203728013</v>
      </c>
    </row>
    <row r="509" spans="1:22" ht="35.25" x14ac:dyDescent="0.5">
      <c r="A509">
        <v>1</v>
      </c>
      <c r="B509" s="56">
        <f>SUBTOTAL(9,$A$403:A509)</f>
        <v>98</v>
      </c>
      <c r="C509" s="66" t="s">
        <v>479</v>
      </c>
      <c r="D509" s="56">
        <v>1970</v>
      </c>
      <c r="E509" s="56"/>
      <c r="F509" s="56" t="s">
        <v>17202</v>
      </c>
      <c r="G509" s="56">
        <v>2</v>
      </c>
      <c r="H509" s="56" t="s">
        <v>17005</v>
      </c>
      <c r="I509" s="67">
        <v>380.9</v>
      </c>
      <c r="J509" s="67">
        <v>352.9</v>
      </c>
      <c r="K509" s="67">
        <v>176.79999999999998</v>
      </c>
      <c r="L509" s="68">
        <v>9</v>
      </c>
      <c r="M509" s="56" t="s">
        <v>17059</v>
      </c>
      <c r="N509" s="56" t="s">
        <v>17097</v>
      </c>
      <c r="O509" s="59"/>
      <c r="P509" s="64">
        <v>508994.24</v>
      </c>
      <c r="Q509" s="64"/>
      <c r="R509" s="64">
        <v>0</v>
      </c>
      <c r="S509" s="64">
        <v>0</v>
      </c>
      <c r="T509" s="64">
        <f>P509-R509-S509</f>
        <v>508994.24</v>
      </c>
      <c r="U509" s="57">
        <f t="shared" si="204"/>
        <v>1336.2936203728013</v>
      </c>
      <c r="V509" s="64">
        <v>1336.2936203728013</v>
      </c>
    </row>
    <row r="510" spans="1:22" ht="35.25" x14ac:dyDescent="0.5">
      <c r="B510" s="65" t="s">
        <v>468</v>
      </c>
      <c r="C510" s="83"/>
      <c r="D510" s="56" t="s">
        <v>17037</v>
      </c>
      <c r="E510" s="56" t="s">
        <v>17037</v>
      </c>
      <c r="F510" s="56" t="s">
        <v>17037</v>
      </c>
      <c r="G510" s="56" t="s">
        <v>17037</v>
      </c>
      <c r="H510" s="56" t="s">
        <v>17037</v>
      </c>
      <c r="I510" s="61">
        <f>I511</f>
        <v>749.2</v>
      </c>
      <c r="J510" s="61">
        <f t="shared" ref="J510:L510" si="226">J511</f>
        <v>749.2</v>
      </c>
      <c r="K510" s="61">
        <f>K511</f>
        <v>749.2</v>
      </c>
      <c r="L510" s="62">
        <f t="shared" si="226"/>
        <v>28</v>
      </c>
      <c r="M510" s="56" t="s">
        <v>17037</v>
      </c>
      <c r="N510" s="56" t="s">
        <v>17037</v>
      </c>
      <c r="O510" s="59" t="s">
        <v>17037</v>
      </c>
      <c r="P510" s="63">
        <v>4458520</v>
      </c>
      <c r="Q510" s="63"/>
      <c r="R510" s="61">
        <f t="shared" ref="R510:T510" si="227">R511</f>
        <v>0</v>
      </c>
      <c r="S510" s="61">
        <f t="shared" si="227"/>
        <v>0</v>
      </c>
      <c r="T510" s="61">
        <f t="shared" si="227"/>
        <v>4458520</v>
      </c>
      <c r="U510" s="57">
        <f t="shared" ref="U510:U578" si="228">P510/I510</f>
        <v>5951.0411105178855</v>
      </c>
      <c r="V510" s="64">
        <f>V511</f>
        <v>5951.0411105178855</v>
      </c>
    </row>
    <row r="511" spans="1:22" ht="35.25" x14ac:dyDescent="0.5">
      <c r="A511">
        <v>1</v>
      </c>
      <c r="B511" s="56">
        <f>SUBTOTAL(9,$A$403:A511)</f>
        <v>99</v>
      </c>
      <c r="C511" s="66" t="s">
        <v>456</v>
      </c>
      <c r="D511" s="56">
        <v>1977</v>
      </c>
      <c r="E511" s="56"/>
      <c r="F511" s="56" t="s">
        <v>17202</v>
      </c>
      <c r="G511" s="56">
        <v>4</v>
      </c>
      <c r="H511" s="56" t="s">
        <v>17005</v>
      </c>
      <c r="I511" s="67">
        <v>749.2</v>
      </c>
      <c r="J511" s="67">
        <v>749.2</v>
      </c>
      <c r="K511" s="67">
        <v>749.2</v>
      </c>
      <c r="L511" s="68">
        <v>28</v>
      </c>
      <c r="M511" s="56" t="s">
        <v>17059</v>
      </c>
      <c r="N511" s="56" t="s">
        <v>17097</v>
      </c>
      <c r="O511" s="59"/>
      <c r="P511" s="64">
        <v>4458520</v>
      </c>
      <c r="Q511" s="64"/>
      <c r="R511" s="64">
        <v>0</v>
      </c>
      <c r="S511" s="64">
        <v>0</v>
      </c>
      <c r="T511" s="64">
        <f>P511-R511-S511</f>
        <v>4458520</v>
      </c>
      <c r="U511" s="57">
        <f t="shared" si="228"/>
        <v>5951.0411105178855</v>
      </c>
      <c r="V511" s="64">
        <v>5951.0411105178855</v>
      </c>
    </row>
    <row r="512" spans="1:22" ht="35.25" x14ac:dyDescent="0.5">
      <c r="B512" s="65" t="s">
        <v>470</v>
      </c>
      <c r="C512" s="83"/>
      <c r="D512" s="56" t="s">
        <v>17037</v>
      </c>
      <c r="E512" s="56" t="s">
        <v>17037</v>
      </c>
      <c r="F512" s="56" t="s">
        <v>17037</v>
      </c>
      <c r="G512" s="56" t="s">
        <v>17037</v>
      </c>
      <c r="H512" s="56" t="s">
        <v>17037</v>
      </c>
      <c r="I512" s="61">
        <f>I513</f>
        <v>975.1</v>
      </c>
      <c r="J512" s="61">
        <f t="shared" ref="J512:L512" si="229">J513</f>
        <v>889.8</v>
      </c>
      <c r="K512" s="61">
        <f>K513</f>
        <v>889.8</v>
      </c>
      <c r="L512" s="62">
        <f t="shared" si="229"/>
        <v>42</v>
      </c>
      <c r="M512" s="56" t="s">
        <v>17037</v>
      </c>
      <c r="N512" s="56" t="s">
        <v>17037</v>
      </c>
      <c r="O512" s="59" t="s">
        <v>17037</v>
      </c>
      <c r="P512" s="63">
        <v>1024284.04</v>
      </c>
      <c r="Q512" s="63"/>
      <c r="R512" s="61">
        <f t="shared" ref="R512:T512" si="230">R513</f>
        <v>0</v>
      </c>
      <c r="S512" s="61">
        <f t="shared" si="230"/>
        <v>0</v>
      </c>
      <c r="T512" s="61">
        <f t="shared" si="230"/>
        <v>1024284.04</v>
      </c>
      <c r="U512" s="57">
        <f t="shared" si="228"/>
        <v>1050.4399958978565</v>
      </c>
      <c r="V512" s="64">
        <f>V513</f>
        <v>1081.6099999999999</v>
      </c>
    </row>
    <row r="513" spans="1:22" ht="35.25" x14ac:dyDescent="0.5">
      <c r="A513">
        <v>1</v>
      </c>
      <c r="B513" s="56">
        <f>SUBTOTAL(9,$A$403:A513)</f>
        <v>100</v>
      </c>
      <c r="C513" s="66" t="s">
        <v>480</v>
      </c>
      <c r="D513" s="56">
        <v>1973</v>
      </c>
      <c r="E513" s="56"/>
      <c r="F513" s="56" t="s">
        <v>17202</v>
      </c>
      <c r="G513" s="56">
        <v>2</v>
      </c>
      <c r="H513" s="56" t="s">
        <v>17066</v>
      </c>
      <c r="I513" s="67">
        <v>975.1</v>
      </c>
      <c r="J513" s="67">
        <v>889.8</v>
      </c>
      <c r="K513" s="67">
        <v>889.8</v>
      </c>
      <c r="L513" s="68">
        <v>42</v>
      </c>
      <c r="M513" s="56" t="s">
        <v>17059</v>
      </c>
      <c r="N513" s="56" t="s">
        <v>17118</v>
      </c>
      <c r="O513" s="59" t="s">
        <v>17167</v>
      </c>
      <c r="P513" s="64">
        <v>1024284.04</v>
      </c>
      <c r="Q513" s="64"/>
      <c r="R513" s="64">
        <v>0</v>
      </c>
      <c r="S513" s="64">
        <v>0</v>
      </c>
      <c r="T513" s="64">
        <f>P513-R513-S513</f>
        <v>1024284.04</v>
      </c>
      <c r="U513" s="57">
        <f t="shared" si="228"/>
        <v>1050.4399958978565</v>
      </c>
      <c r="V513" s="64">
        <v>1081.6099999999999</v>
      </c>
    </row>
    <row r="514" spans="1:22" ht="35.25" x14ac:dyDescent="0.5">
      <c r="B514" s="65" t="s">
        <v>482</v>
      </c>
      <c r="C514" s="83"/>
      <c r="D514" s="56" t="s">
        <v>17037</v>
      </c>
      <c r="E514" s="56" t="s">
        <v>17037</v>
      </c>
      <c r="F514" s="56" t="s">
        <v>17037</v>
      </c>
      <c r="G514" s="56" t="s">
        <v>17037</v>
      </c>
      <c r="H514" s="56" t="s">
        <v>17037</v>
      </c>
      <c r="I514" s="61">
        <f>I515</f>
        <v>752.1</v>
      </c>
      <c r="J514" s="61">
        <f t="shared" ref="J514:L514" si="231">J515</f>
        <v>704.7</v>
      </c>
      <c r="K514" s="61">
        <f>K515</f>
        <v>558.30000000000007</v>
      </c>
      <c r="L514" s="62">
        <f t="shared" si="231"/>
        <v>28</v>
      </c>
      <c r="M514" s="56" t="s">
        <v>17037</v>
      </c>
      <c r="N514" s="56" t="s">
        <v>17037</v>
      </c>
      <c r="O514" s="59" t="s">
        <v>17037</v>
      </c>
      <c r="P514" s="63">
        <v>5308128</v>
      </c>
      <c r="Q514" s="63"/>
      <c r="R514" s="61">
        <f t="shared" ref="R514:T514" si="232">R515</f>
        <v>0</v>
      </c>
      <c r="S514" s="61">
        <f t="shared" si="232"/>
        <v>0</v>
      </c>
      <c r="T514" s="61">
        <f t="shared" si="232"/>
        <v>5308128</v>
      </c>
      <c r="U514" s="57">
        <f t="shared" si="228"/>
        <v>7057.7423214998007</v>
      </c>
      <c r="V514" s="64">
        <f>V515</f>
        <v>7057.7423214998007</v>
      </c>
    </row>
    <row r="515" spans="1:22" ht="35.25" x14ac:dyDescent="0.5">
      <c r="A515">
        <v>1</v>
      </c>
      <c r="B515" s="56">
        <f>SUBTOTAL(9,$A$403:A515)</f>
        <v>101</v>
      </c>
      <c r="C515" s="66" t="s">
        <v>8482</v>
      </c>
      <c r="D515" s="56">
        <v>1976</v>
      </c>
      <c r="E515" s="56"/>
      <c r="F515" s="56" t="s">
        <v>17202</v>
      </c>
      <c r="G515" s="56">
        <v>2</v>
      </c>
      <c r="H515" s="56" t="s">
        <v>17007</v>
      </c>
      <c r="I515" s="67">
        <v>752.1</v>
      </c>
      <c r="J515" s="67">
        <v>704.7</v>
      </c>
      <c r="K515" s="67">
        <v>558.30000000000007</v>
      </c>
      <c r="L515" s="68">
        <v>28</v>
      </c>
      <c r="M515" s="56" t="s">
        <v>17059</v>
      </c>
      <c r="N515" s="56" t="s">
        <v>17097</v>
      </c>
      <c r="O515" s="59" t="s">
        <v>17063</v>
      </c>
      <c r="P515" s="64">
        <v>5308128</v>
      </c>
      <c r="Q515" s="64"/>
      <c r="R515" s="64">
        <v>0</v>
      </c>
      <c r="S515" s="64">
        <v>0</v>
      </c>
      <c r="T515" s="64">
        <f>P515-R515-S515</f>
        <v>5308128</v>
      </c>
      <c r="U515" s="57">
        <f t="shared" si="228"/>
        <v>7057.7423214998007</v>
      </c>
      <c r="V515" s="64">
        <v>7057.7423214998007</v>
      </c>
    </row>
    <row r="516" spans="1:22" ht="35.25" x14ac:dyDescent="0.5">
      <c r="B516" s="65" t="s">
        <v>471</v>
      </c>
      <c r="C516" s="83"/>
      <c r="D516" s="56" t="s">
        <v>17037</v>
      </c>
      <c r="E516" s="56" t="s">
        <v>17037</v>
      </c>
      <c r="F516" s="56" t="s">
        <v>17037</v>
      </c>
      <c r="G516" s="56" t="s">
        <v>17037</v>
      </c>
      <c r="H516" s="56" t="s">
        <v>17037</v>
      </c>
      <c r="I516" s="61">
        <f>I517</f>
        <v>917.2</v>
      </c>
      <c r="J516" s="61">
        <f t="shared" ref="J516:L516" si="233">J517</f>
        <v>833.2</v>
      </c>
      <c r="K516" s="61">
        <f>K517</f>
        <v>833.2</v>
      </c>
      <c r="L516" s="62">
        <f t="shared" si="233"/>
        <v>35</v>
      </c>
      <c r="M516" s="56" t="s">
        <v>17037</v>
      </c>
      <c r="N516" s="56" t="s">
        <v>17037</v>
      </c>
      <c r="O516" s="59" t="s">
        <v>17037</v>
      </c>
      <c r="P516" s="63">
        <v>7532677</v>
      </c>
      <c r="Q516" s="63"/>
      <c r="R516" s="61">
        <f t="shared" ref="R516:T516" si="234">R517</f>
        <v>0</v>
      </c>
      <c r="S516" s="61">
        <f t="shared" si="234"/>
        <v>0</v>
      </c>
      <c r="T516" s="61">
        <f t="shared" si="234"/>
        <v>7532677</v>
      </c>
      <c r="U516" s="57">
        <f t="shared" si="228"/>
        <v>8212.6875272568686</v>
      </c>
      <c r="V516" s="64">
        <f>V517</f>
        <v>9426.4463366768414</v>
      </c>
    </row>
    <row r="517" spans="1:22" ht="35.25" x14ac:dyDescent="0.5">
      <c r="A517">
        <v>1</v>
      </c>
      <c r="B517" s="56">
        <f>SUBTOTAL(9,$A$403:A517)</f>
        <v>102</v>
      </c>
      <c r="C517" s="66" t="s">
        <v>483</v>
      </c>
      <c r="D517" s="56">
        <v>1982</v>
      </c>
      <c r="E517" s="56"/>
      <c r="F517" s="56" t="s">
        <v>17202</v>
      </c>
      <c r="G517" s="56">
        <v>2</v>
      </c>
      <c r="H517" s="56" t="s">
        <v>17066</v>
      </c>
      <c r="I517" s="67">
        <v>917.2</v>
      </c>
      <c r="J517" s="67">
        <v>833.2</v>
      </c>
      <c r="K517" s="67">
        <v>833.2</v>
      </c>
      <c r="L517" s="68">
        <v>35</v>
      </c>
      <c r="M517" s="56" t="s">
        <v>17059</v>
      </c>
      <c r="N517" s="56" t="s">
        <v>17097</v>
      </c>
      <c r="O517" s="59" t="s">
        <v>17063</v>
      </c>
      <c r="P517" s="64">
        <v>7532677</v>
      </c>
      <c r="Q517" s="64"/>
      <c r="R517" s="64">
        <v>0</v>
      </c>
      <c r="S517" s="64">
        <v>0</v>
      </c>
      <c r="T517" s="64">
        <f>P517-R517-S517</f>
        <v>7532677</v>
      </c>
      <c r="U517" s="57">
        <f t="shared" si="228"/>
        <v>8212.6875272568686</v>
      </c>
      <c r="V517" s="64">
        <v>9426.4463366768414</v>
      </c>
    </row>
    <row r="518" spans="1:22" ht="35.25" x14ac:dyDescent="0.5">
      <c r="B518" s="65" t="s">
        <v>473</v>
      </c>
      <c r="C518" s="83"/>
      <c r="D518" s="56" t="s">
        <v>17037</v>
      </c>
      <c r="E518" s="56" t="s">
        <v>17037</v>
      </c>
      <c r="F518" s="56" t="s">
        <v>17037</v>
      </c>
      <c r="G518" s="56" t="s">
        <v>17037</v>
      </c>
      <c r="H518" s="56" t="s">
        <v>17037</v>
      </c>
      <c r="I518" s="61">
        <f>I519</f>
        <v>4789.7</v>
      </c>
      <c r="J518" s="61">
        <f t="shared" ref="J518:L518" si="235">J519</f>
        <v>3464.6</v>
      </c>
      <c r="K518" s="61">
        <f>K519</f>
        <v>3242</v>
      </c>
      <c r="L518" s="62">
        <f t="shared" si="235"/>
        <v>163</v>
      </c>
      <c r="M518" s="56" t="s">
        <v>17037</v>
      </c>
      <c r="N518" s="56" t="s">
        <v>17037</v>
      </c>
      <c r="O518" s="59" t="s">
        <v>17037</v>
      </c>
      <c r="P518" s="63">
        <v>7134922.25</v>
      </c>
      <c r="Q518" s="63"/>
      <c r="R518" s="61">
        <f t="shared" ref="R518:T518" si="236">R519</f>
        <v>0</v>
      </c>
      <c r="S518" s="61">
        <f t="shared" si="236"/>
        <v>0</v>
      </c>
      <c r="T518" s="61">
        <f t="shared" si="236"/>
        <v>7134922.25</v>
      </c>
      <c r="U518" s="57">
        <f t="shared" si="228"/>
        <v>1489.638651690085</v>
      </c>
      <c r="V518" s="64">
        <f>V519</f>
        <v>1492.3480101050175</v>
      </c>
    </row>
    <row r="519" spans="1:22" ht="35.25" x14ac:dyDescent="0.5">
      <c r="A519">
        <v>1</v>
      </c>
      <c r="B519" s="56">
        <f>SUBTOTAL(9,$A$403:A519)</f>
        <v>103</v>
      </c>
      <c r="C519" s="66" t="s">
        <v>484</v>
      </c>
      <c r="D519" s="56">
        <v>1993</v>
      </c>
      <c r="E519" s="56"/>
      <c r="F519" s="56" t="s">
        <v>17202</v>
      </c>
      <c r="G519" s="56">
        <v>5</v>
      </c>
      <c r="H519" s="56" t="s">
        <v>17065</v>
      </c>
      <c r="I519" s="67">
        <v>4789.7</v>
      </c>
      <c r="J519" s="67">
        <v>3464.6</v>
      </c>
      <c r="K519" s="67">
        <v>3242</v>
      </c>
      <c r="L519" s="68">
        <v>163</v>
      </c>
      <c r="M519" s="56" t="s">
        <v>17059</v>
      </c>
      <c r="N519" s="56" t="s">
        <v>17097</v>
      </c>
      <c r="O519" s="59" t="s">
        <v>17063</v>
      </c>
      <c r="P519" s="64">
        <v>7134922.25</v>
      </c>
      <c r="Q519" s="64"/>
      <c r="R519" s="64">
        <v>0</v>
      </c>
      <c r="S519" s="64">
        <v>0</v>
      </c>
      <c r="T519" s="64">
        <f>P519-R519-S519</f>
        <v>7134922.25</v>
      </c>
      <c r="U519" s="57">
        <f t="shared" si="228"/>
        <v>1489.638651690085</v>
      </c>
      <c r="V519" s="64">
        <v>1492.3480101050175</v>
      </c>
    </row>
    <row r="520" spans="1:22" ht="35.25" x14ac:dyDescent="0.5">
      <c r="B520" s="65" t="s">
        <v>289</v>
      </c>
      <c r="C520" s="83"/>
      <c r="D520" s="56" t="s">
        <v>17037</v>
      </c>
      <c r="E520" s="56" t="s">
        <v>17037</v>
      </c>
      <c r="F520" s="56" t="s">
        <v>17037</v>
      </c>
      <c r="G520" s="56" t="s">
        <v>17037</v>
      </c>
      <c r="H520" s="56" t="s">
        <v>17037</v>
      </c>
      <c r="I520" s="61">
        <f>SUM(I521:I525)</f>
        <v>8371.6600000000017</v>
      </c>
      <c r="J520" s="61">
        <f>SUM(J521:J525)</f>
        <v>7248.72</v>
      </c>
      <c r="K520" s="61">
        <f>SUM(K521:K525)</f>
        <v>7081.7199999999993</v>
      </c>
      <c r="L520" s="62">
        <f>SUM(L521:L525)</f>
        <v>241</v>
      </c>
      <c r="M520" s="56" t="s">
        <v>17037</v>
      </c>
      <c r="N520" s="56" t="s">
        <v>17037</v>
      </c>
      <c r="O520" s="59" t="s">
        <v>17037</v>
      </c>
      <c r="P520" s="63">
        <v>46844042.669999994</v>
      </c>
      <c r="Q520" s="63">
        <f t="shared" ref="Q520:T520" si="237">SUM(Q521:Q525)</f>
        <v>0</v>
      </c>
      <c r="R520" s="61">
        <f t="shared" si="237"/>
        <v>0</v>
      </c>
      <c r="S520" s="61">
        <f t="shared" si="237"/>
        <v>0</v>
      </c>
      <c r="T520" s="61">
        <f t="shared" si="237"/>
        <v>46844042.669999994</v>
      </c>
      <c r="U520" s="57">
        <f t="shared" si="228"/>
        <v>5595.5500665339951</v>
      </c>
      <c r="V520" s="64">
        <f>MAX(V521:V525)</f>
        <v>34016.762128892115</v>
      </c>
    </row>
    <row r="521" spans="1:22" ht="35.25" x14ac:dyDescent="0.5">
      <c r="A521">
        <v>1</v>
      </c>
      <c r="B521" s="56">
        <f>SUBTOTAL(9,$A$403:A521)</f>
        <v>104</v>
      </c>
      <c r="C521" s="66" t="s">
        <v>293</v>
      </c>
      <c r="D521" s="56">
        <v>1977</v>
      </c>
      <c r="E521" s="56"/>
      <c r="F521" s="56" t="s">
        <v>17202</v>
      </c>
      <c r="G521" s="56">
        <v>2</v>
      </c>
      <c r="H521" s="56" t="s">
        <v>17007</v>
      </c>
      <c r="I521" s="67">
        <v>789.8</v>
      </c>
      <c r="J521" s="67">
        <v>737.56</v>
      </c>
      <c r="K521" s="67">
        <v>682.66</v>
      </c>
      <c r="L521" s="68">
        <v>24</v>
      </c>
      <c r="M521" s="56" t="s">
        <v>17059</v>
      </c>
      <c r="N521" s="56" t="s">
        <v>17075</v>
      </c>
      <c r="O521" s="59" t="s">
        <v>17159</v>
      </c>
      <c r="P521" s="64">
        <v>5571597.5699999994</v>
      </c>
      <c r="Q521" s="64"/>
      <c r="R521" s="64">
        <v>0</v>
      </c>
      <c r="S521" s="64">
        <v>0</v>
      </c>
      <c r="T521" s="64">
        <f>P521-R521-S521</f>
        <v>5571597.5699999994</v>
      </c>
      <c r="U521" s="57">
        <f t="shared" si="228"/>
        <v>7054.4410863509747</v>
      </c>
      <c r="V521" s="64">
        <v>7809.8359660673586</v>
      </c>
    </row>
    <row r="522" spans="1:22" ht="35.25" x14ac:dyDescent="0.5">
      <c r="A522">
        <v>1</v>
      </c>
      <c r="B522" s="56">
        <f>SUBTOTAL(9,$A$403:A522)</f>
        <v>105</v>
      </c>
      <c r="C522" s="66" t="s">
        <v>294</v>
      </c>
      <c r="D522" s="56">
        <v>1978</v>
      </c>
      <c r="E522" s="56"/>
      <c r="F522" s="56" t="s">
        <v>17202</v>
      </c>
      <c r="G522" s="56">
        <v>5</v>
      </c>
      <c r="H522" s="56" t="s">
        <v>17062</v>
      </c>
      <c r="I522" s="67">
        <v>4250.6000000000004</v>
      </c>
      <c r="J522" s="67">
        <v>3369.4</v>
      </c>
      <c r="K522" s="67">
        <v>3339.1</v>
      </c>
      <c r="L522" s="68">
        <v>105</v>
      </c>
      <c r="M522" s="56" t="s">
        <v>17059</v>
      </c>
      <c r="N522" s="56" t="s">
        <v>17075</v>
      </c>
      <c r="O522" s="59" t="s">
        <v>17161</v>
      </c>
      <c r="P522" s="64">
        <v>12242836.76</v>
      </c>
      <c r="Q522" s="64"/>
      <c r="R522" s="64">
        <v>0</v>
      </c>
      <c r="S522" s="64">
        <v>0</v>
      </c>
      <c r="T522" s="64">
        <f>P522-R522-S522</f>
        <v>12242836.76</v>
      </c>
      <c r="U522" s="57">
        <f t="shared" si="228"/>
        <v>2880.260847880299</v>
      </c>
      <c r="V522" s="64">
        <v>3188.6818763468682</v>
      </c>
    </row>
    <row r="523" spans="1:22" ht="35.25" x14ac:dyDescent="0.5">
      <c r="A523">
        <v>1</v>
      </c>
      <c r="B523" s="56">
        <f>SUBTOTAL(9,$A$403:A523)</f>
        <v>106</v>
      </c>
      <c r="C523" s="66" t="s">
        <v>303</v>
      </c>
      <c r="D523" s="56">
        <v>1970</v>
      </c>
      <c r="E523" s="56"/>
      <c r="F523" s="56" t="s">
        <v>17202</v>
      </c>
      <c r="G523" s="56">
        <v>2</v>
      </c>
      <c r="H523" s="56" t="s">
        <v>17066</v>
      </c>
      <c r="I523" s="67">
        <v>926.76</v>
      </c>
      <c r="J523" s="67">
        <v>898.36</v>
      </c>
      <c r="K523" s="67">
        <v>898.36</v>
      </c>
      <c r="L523" s="68">
        <v>30</v>
      </c>
      <c r="M523" s="56" t="s">
        <v>17059</v>
      </c>
      <c r="N523" s="56" t="s">
        <v>17075</v>
      </c>
      <c r="O523" s="59" t="s">
        <v>17162</v>
      </c>
      <c r="P523" s="64">
        <v>7084612.1500000004</v>
      </c>
      <c r="Q523" s="64"/>
      <c r="R523" s="64">
        <v>0</v>
      </c>
      <c r="S523" s="64">
        <v>0</v>
      </c>
      <c r="T523" s="64">
        <f>P523-R523-S523</f>
        <v>7084612.1500000004</v>
      </c>
      <c r="U523" s="57">
        <f t="shared" si="228"/>
        <v>7644.4949609391861</v>
      </c>
      <c r="V523" s="64">
        <v>8463.0732552117042</v>
      </c>
    </row>
    <row r="524" spans="1:22" ht="35.25" x14ac:dyDescent="0.5">
      <c r="A524">
        <v>1</v>
      </c>
      <c r="B524" s="56">
        <f>SUBTOTAL(9,$A$403:A524)</f>
        <v>107</v>
      </c>
      <c r="C524" s="66" t="s">
        <v>290</v>
      </c>
      <c r="D524" s="56">
        <v>1986</v>
      </c>
      <c r="E524" s="56"/>
      <c r="F524" s="56" t="s">
        <v>17202</v>
      </c>
      <c r="G524" s="56">
        <v>2</v>
      </c>
      <c r="H524" s="56" t="s">
        <v>17069</v>
      </c>
      <c r="I524" s="67">
        <v>2128.3000000000002</v>
      </c>
      <c r="J524" s="67">
        <v>1966.1</v>
      </c>
      <c r="K524" s="67">
        <v>1902.1999999999998</v>
      </c>
      <c r="L524" s="68">
        <v>73</v>
      </c>
      <c r="M524" s="56" t="s">
        <v>17059</v>
      </c>
      <c r="N524" s="56" t="s">
        <v>17075</v>
      </c>
      <c r="O524" s="59" t="s">
        <v>17159</v>
      </c>
      <c r="P524" s="64">
        <v>13106283.83</v>
      </c>
      <c r="Q524" s="64"/>
      <c r="R524" s="64">
        <v>0</v>
      </c>
      <c r="S524" s="64">
        <v>0</v>
      </c>
      <c r="T524" s="64">
        <f>P524-R524-S524</f>
        <v>13106283.83</v>
      </c>
      <c r="U524" s="57">
        <f>P524/I524</f>
        <v>6158.09981205657</v>
      </c>
      <c r="V524" s="64">
        <f>U524</f>
        <v>6158.09981205657</v>
      </c>
    </row>
    <row r="525" spans="1:22" ht="35.25" x14ac:dyDescent="0.5">
      <c r="A525">
        <v>1</v>
      </c>
      <c r="B525" s="56">
        <f>SUBTOTAL(9,$A$403:A525)</f>
        <v>108</v>
      </c>
      <c r="C525" s="66" t="s">
        <v>1585</v>
      </c>
      <c r="D525" s="56">
        <v>1846</v>
      </c>
      <c r="E525" s="56"/>
      <c r="F525" s="56" t="s">
        <v>17202</v>
      </c>
      <c r="G525" s="56">
        <v>2</v>
      </c>
      <c r="H525" s="56" t="s">
        <v>17005</v>
      </c>
      <c r="I525" s="67">
        <v>276.2</v>
      </c>
      <c r="J525" s="67">
        <v>277.3</v>
      </c>
      <c r="K525" s="67">
        <v>259.39999999999998</v>
      </c>
      <c r="L525" s="68">
        <v>9</v>
      </c>
      <c r="M525" s="56" t="s">
        <v>17059</v>
      </c>
      <c r="N525" s="56" t="s">
        <v>17075</v>
      </c>
      <c r="O525" s="59" t="s">
        <v>17161</v>
      </c>
      <c r="P525" s="64">
        <v>8838712.3600000013</v>
      </c>
      <c r="Q525" s="64"/>
      <c r="R525" s="64">
        <v>0</v>
      </c>
      <c r="S525" s="64">
        <v>0</v>
      </c>
      <c r="T525" s="64">
        <f>P525-R525-S525</f>
        <v>8838712.3600000013</v>
      </c>
      <c r="U525" s="57">
        <f t="shared" si="228"/>
        <v>32001.130919623469</v>
      </c>
      <c r="V525" s="64">
        <v>34016.762128892115</v>
      </c>
    </row>
    <row r="526" spans="1:22" ht="35.25" x14ac:dyDescent="0.5">
      <c r="B526" s="65" t="s">
        <v>332</v>
      </c>
      <c r="C526" s="83"/>
      <c r="D526" s="56" t="s">
        <v>17037</v>
      </c>
      <c r="E526" s="56" t="s">
        <v>17037</v>
      </c>
      <c r="F526" s="56" t="s">
        <v>17037</v>
      </c>
      <c r="G526" s="56" t="s">
        <v>17037</v>
      </c>
      <c r="H526" s="56" t="s">
        <v>17037</v>
      </c>
      <c r="I526" s="61">
        <f>I527</f>
        <v>775.8</v>
      </c>
      <c r="J526" s="61">
        <f t="shared" ref="J526:L526" si="238">J527</f>
        <v>718.4</v>
      </c>
      <c r="K526" s="61">
        <f>K527</f>
        <v>635.9</v>
      </c>
      <c r="L526" s="62">
        <f t="shared" si="238"/>
        <v>39</v>
      </c>
      <c r="M526" s="56" t="s">
        <v>17037</v>
      </c>
      <c r="N526" s="56" t="s">
        <v>17037</v>
      </c>
      <c r="O526" s="59" t="s">
        <v>17037</v>
      </c>
      <c r="P526" s="63">
        <v>6193827.0800000001</v>
      </c>
      <c r="Q526" s="63"/>
      <c r="R526" s="61">
        <f t="shared" ref="R526:T526" si="239">R527</f>
        <v>0</v>
      </c>
      <c r="S526" s="61">
        <f t="shared" si="239"/>
        <v>0</v>
      </c>
      <c r="T526" s="61">
        <f t="shared" si="239"/>
        <v>6193827.0800000001</v>
      </c>
      <c r="U526" s="57">
        <f t="shared" si="228"/>
        <v>7983.79360659964</v>
      </c>
      <c r="V526" s="64">
        <f>V527</f>
        <v>7983.7935962877045</v>
      </c>
    </row>
    <row r="527" spans="1:22" ht="35.25" x14ac:dyDescent="0.5">
      <c r="A527">
        <v>1</v>
      </c>
      <c r="B527" s="56">
        <f>SUBTOTAL(9,$A$403:A527)</f>
        <v>109</v>
      </c>
      <c r="C527" s="66" t="s">
        <v>334</v>
      </c>
      <c r="D527" s="56">
        <v>1973</v>
      </c>
      <c r="E527" s="56"/>
      <c r="F527" s="56" t="s">
        <v>17202</v>
      </c>
      <c r="G527" s="56">
        <v>2</v>
      </c>
      <c r="H527" s="56" t="s">
        <v>17007</v>
      </c>
      <c r="I527" s="67">
        <v>775.8</v>
      </c>
      <c r="J527" s="67">
        <v>718.4</v>
      </c>
      <c r="K527" s="67">
        <v>635.9</v>
      </c>
      <c r="L527" s="68">
        <v>39</v>
      </c>
      <c r="M527" s="56" t="s">
        <v>17059</v>
      </c>
      <c r="N527" s="56" t="s">
        <v>17097</v>
      </c>
      <c r="O527" s="59" t="s">
        <v>17063</v>
      </c>
      <c r="P527" s="64">
        <v>6193827.0800000001</v>
      </c>
      <c r="Q527" s="64"/>
      <c r="R527" s="64">
        <v>0</v>
      </c>
      <c r="S527" s="64">
        <v>0</v>
      </c>
      <c r="T527" s="64">
        <f>P527-R527-S527</f>
        <v>6193827.0800000001</v>
      </c>
      <c r="U527" s="57">
        <f t="shared" si="228"/>
        <v>7983.79360659964</v>
      </c>
      <c r="V527" s="64">
        <v>7983.7935962877045</v>
      </c>
    </row>
    <row r="528" spans="1:22" ht="35.25" x14ac:dyDescent="0.5">
      <c r="B528" s="65" t="s">
        <v>333</v>
      </c>
      <c r="C528" s="83"/>
      <c r="D528" s="56" t="s">
        <v>17037</v>
      </c>
      <c r="E528" s="56" t="s">
        <v>17037</v>
      </c>
      <c r="F528" s="56" t="s">
        <v>17037</v>
      </c>
      <c r="G528" s="56" t="s">
        <v>17037</v>
      </c>
      <c r="H528" s="56" t="s">
        <v>17037</v>
      </c>
      <c r="I528" s="61">
        <f>I529</f>
        <v>350</v>
      </c>
      <c r="J528" s="61">
        <f t="shared" ref="J528:L528" si="240">J529</f>
        <v>316</v>
      </c>
      <c r="K528" s="61">
        <f>K529</f>
        <v>215</v>
      </c>
      <c r="L528" s="62">
        <f t="shared" si="240"/>
        <v>7</v>
      </c>
      <c r="M528" s="56" t="s">
        <v>17037</v>
      </c>
      <c r="N528" s="56" t="s">
        <v>17037</v>
      </c>
      <c r="O528" s="59" t="s">
        <v>17037</v>
      </c>
      <c r="P528" s="63">
        <v>2190656</v>
      </c>
      <c r="Q528" s="63"/>
      <c r="R528" s="61">
        <f t="shared" ref="R528:T528" si="241">R529</f>
        <v>0</v>
      </c>
      <c r="S528" s="61">
        <f t="shared" si="241"/>
        <v>0</v>
      </c>
      <c r="T528" s="61">
        <f t="shared" si="241"/>
        <v>2190656</v>
      </c>
      <c r="U528" s="57">
        <f t="shared" si="228"/>
        <v>6259.017142857143</v>
      </c>
      <c r="V528" s="64">
        <f>V529</f>
        <v>6259.017142857143</v>
      </c>
    </row>
    <row r="529" spans="1:22" ht="35.25" x14ac:dyDescent="0.5">
      <c r="A529">
        <v>1</v>
      </c>
      <c r="B529" s="56">
        <f>SUBTOTAL(9,$A$403:A529)</f>
        <v>110</v>
      </c>
      <c r="C529" s="66" t="s">
        <v>335</v>
      </c>
      <c r="D529" s="56">
        <v>1962</v>
      </c>
      <c r="E529" s="56"/>
      <c r="F529" s="56" t="s">
        <v>17202</v>
      </c>
      <c r="G529" s="56">
        <v>2</v>
      </c>
      <c r="H529" s="56">
        <v>2</v>
      </c>
      <c r="I529" s="67">
        <v>350</v>
      </c>
      <c r="J529" s="67">
        <v>316</v>
      </c>
      <c r="K529" s="67">
        <v>215</v>
      </c>
      <c r="L529" s="68">
        <v>7</v>
      </c>
      <c r="M529" s="56" t="s">
        <v>17059</v>
      </c>
      <c r="N529" s="56" t="s">
        <v>17097</v>
      </c>
      <c r="O529" s="59" t="s">
        <v>17063</v>
      </c>
      <c r="P529" s="64">
        <v>2190656</v>
      </c>
      <c r="Q529" s="64"/>
      <c r="R529" s="64">
        <v>0</v>
      </c>
      <c r="S529" s="64">
        <v>0</v>
      </c>
      <c r="T529" s="64">
        <f>P529-R529-S529</f>
        <v>2190656</v>
      </c>
      <c r="U529" s="57">
        <f t="shared" si="228"/>
        <v>6259.017142857143</v>
      </c>
      <c r="V529" s="64">
        <v>6259.017142857143</v>
      </c>
    </row>
    <row r="530" spans="1:22" ht="35.25" x14ac:dyDescent="0.5">
      <c r="B530" s="65" t="s">
        <v>355</v>
      </c>
      <c r="C530" s="83"/>
      <c r="D530" s="56" t="s">
        <v>17037</v>
      </c>
      <c r="E530" s="56" t="s">
        <v>17037</v>
      </c>
      <c r="F530" s="56" t="s">
        <v>17037</v>
      </c>
      <c r="G530" s="56" t="s">
        <v>17037</v>
      </c>
      <c r="H530" s="56" t="s">
        <v>17037</v>
      </c>
      <c r="I530" s="61">
        <f>I531</f>
        <v>931.7</v>
      </c>
      <c r="J530" s="61">
        <f t="shared" ref="J530:L530" si="242">J531</f>
        <v>848</v>
      </c>
      <c r="K530" s="61">
        <f>K531</f>
        <v>754.7</v>
      </c>
      <c r="L530" s="62">
        <f t="shared" si="242"/>
        <v>34</v>
      </c>
      <c r="M530" s="56" t="s">
        <v>17037</v>
      </c>
      <c r="N530" s="56" t="s">
        <v>17037</v>
      </c>
      <c r="O530" s="59" t="s">
        <v>17037</v>
      </c>
      <c r="P530" s="63">
        <v>7683651.5</v>
      </c>
      <c r="Q530" s="63"/>
      <c r="R530" s="61">
        <f t="shared" ref="R530:T530" si="243">R531</f>
        <v>0</v>
      </c>
      <c r="S530" s="61">
        <f t="shared" si="243"/>
        <v>0</v>
      </c>
      <c r="T530" s="61">
        <f t="shared" si="243"/>
        <v>7683651.5</v>
      </c>
      <c r="U530" s="57">
        <f t="shared" si="228"/>
        <v>8246.9158527422987</v>
      </c>
      <c r="V530" s="64">
        <f>V531</f>
        <v>8823.0218954599113</v>
      </c>
    </row>
    <row r="531" spans="1:22" ht="35.25" x14ac:dyDescent="0.5">
      <c r="A531">
        <v>1</v>
      </c>
      <c r="B531" s="56">
        <f>SUBTOTAL(9,$A$403:A531)</f>
        <v>111</v>
      </c>
      <c r="C531" s="66" t="s">
        <v>357</v>
      </c>
      <c r="D531" s="56">
        <v>1981</v>
      </c>
      <c r="E531" s="56"/>
      <c r="F531" s="56" t="s">
        <v>17202</v>
      </c>
      <c r="G531" s="56">
        <v>2</v>
      </c>
      <c r="H531" s="56" t="s">
        <v>17066</v>
      </c>
      <c r="I531" s="67">
        <v>931.7</v>
      </c>
      <c r="J531" s="67">
        <v>848</v>
      </c>
      <c r="K531" s="67">
        <v>754.7</v>
      </c>
      <c r="L531" s="68">
        <v>34</v>
      </c>
      <c r="M531" s="56" t="s">
        <v>17059</v>
      </c>
      <c r="N531" s="56" t="s">
        <v>17075</v>
      </c>
      <c r="O531" s="59" t="s">
        <v>17194</v>
      </c>
      <c r="P531" s="64">
        <v>7683651.5</v>
      </c>
      <c r="Q531" s="64"/>
      <c r="R531" s="64">
        <v>0</v>
      </c>
      <c r="S531" s="64">
        <v>0</v>
      </c>
      <c r="T531" s="64">
        <f>P531-R531-S531</f>
        <v>7683651.5</v>
      </c>
      <c r="U531" s="57">
        <f t="shared" si="228"/>
        <v>8246.9158527422987</v>
      </c>
      <c r="V531" s="64">
        <v>8823.0218954599113</v>
      </c>
    </row>
    <row r="532" spans="1:22" ht="35.25" x14ac:dyDescent="0.5">
      <c r="B532" s="65" t="s">
        <v>358</v>
      </c>
      <c r="C532" s="83"/>
      <c r="D532" s="56" t="s">
        <v>17037</v>
      </c>
      <c r="E532" s="56" t="s">
        <v>17037</v>
      </c>
      <c r="F532" s="56" t="s">
        <v>17037</v>
      </c>
      <c r="G532" s="56" t="s">
        <v>17037</v>
      </c>
      <c r="H532" s="56" t="s">
        <v>17037</v>
      </c>
      <c r="I532" s="61">
        <f>I533</f>
        <v>521.6</v>
      </c>
      <c r="J532" s="61">
        <f t="shared" ref="J532:L532" si="244">J533</f>
        <v>521.6</v>
      </c>
      <c r="K532" s="61">
        <f>K533</f>
        <v>521.6</v>
      </c>
      <c r="L532" s="62">
        <f t="shared" si="244"/>
        <v>21</v>
      </c>
      <c r="M532" s="56" t="s">
        <v>17037</v>
      </c>
      <c r="N532" s="56" t="s">
        <v>17037</v>
      </c>
      <c r="O532" s="59" t="s">
        <v>17037</v>
      </c>
      <c r="P532" s="63">
        <v>5423754</v>
      </c>
      <c r="Q532" s="63"/>
      <c r="R532" s="61">
        <f t="shared" ref="R532:T532" si="245">R533</f>
        <v>0</v>
      </c>
      <c r="S532" s="61">
        <f t="shared" si="245"/>
        <v>0</v>
      </c>
      <c r="T532" s="61">
        <f t="shared" si="245"/>
        <v>5423754</v>
      </c>
      <c r="U532" s="57">
        <f t="shared" si="228"/>
        <v>10398.301380368097</v>
      </c>
      <c r="V532" s="64">
        <f>V533</f>
        <v>11124.697085889569</v>
      </c>
    </row>
    <row r="533" spans="1:22" ht="35.25" x14ac:dyDescent="0.5">
      <c r="A533">
        <v>1</v>
      </c>
      <c r="B533" s="56">
        <f>SUBTOTAL(9,$A$403:A533)</f>
        <v>112</v>
      </c>
      <c r="C533" s="66" t="s">
        <v>359</v>
      </c>
      <c r="D533" s="56">
        <v>1973</v>
      </c>
      <c r="E533" s="56"/>
      <c r="F533" s="56" t="s">
        <v>17202</v>
      </c>
      <c r="G533" s="56">
        <v>2</v>
      </c>
      <c r="H533" s="56" t="s">
        <v>17007</v>
      </c>
      <c r="I533" s="67">
        <v>521.6</v>
      </c>
      <c r="J533" s="67">
        <v>521.6</v>
      </c>
      <c r="K533" s="67">
        <v>521.6</v>
      </c>
      <c r="L533" s="68">
        <v>21</v>
      </c>
      <c r="M533" s="56" t="s">
        <v>17059</v>
      </c>
      <c r="N533" s="56" t="s">
        <v>17075</v>
      </c>
      <c r="O533" s="59" t="s">
        <v>17195</v>
      </c>
      <c r="P533" s="64">
        <v>5423754</v>
      </c>
      <c r="Q533" s="64"/>
      <c r="R533" s="64">
        <v>0</v>
      </c>
      <c r="S533" s="64">
        <v>0</v>
      </c>
      <c r="T533" s="64">
        <f>P533-R533-S533</f>
        <v>5423754</v>
      </c>
      <c r="U533" s="57">
        <f t="shared" si="228"/>
        <v>10398.301380368097</v>
      </c>
      <c r="V533" s="64">
        <v>11124.697085889569</v>
      </c>
    </row>
    <row r="534" spans="1:22" ht="35.25" x14ac:dyDescent="0.5">
      <c r="B534" s="65" t="s">
        <v>2949</v>
      </c>
      <c r="C534" s="83"/>
      <c r="D534" s="56" t="s">
        <v>17037</v>
      </c>
      <c r="E534" s="56" t="s">
        <v>17037</v>
      </c>
      <c r="F534" s="56" t="s">
        <v>17037</v>
      </c>
      <c r="G534" s="56" t="s">
        <v>17037</v>
      </c>
      <c r="H534" s="56" t="s">
        <v>17037</v>
      </c>
      <c r="I534" s="61">
        <f>SUM(I535:I539)</f>
        <v>6643.84</v>
      </c>
      <c r="J534" s="61">
        <f t="shared" ref="J534:L534" si="246">SUM(J535:J539)</f>
        <v>5836.73</v>
      </c>
      <c r="K534" s="61">
        <f>K535+K536+K537+K538+K539</f>
        <v>5687.49</v>
      </c>
      <c r="L534" s="62">
        <f t="shared" si="246"/>
        <v>218</v>
      </c>
      <c r="M534" s="56" t="s">
        <v>17037</v>
      </c>
      <c r="N534" s="56" t="s">
        <v>17037</v>
      </c>
      <c r="O534" s="59" t="s">
        <v>17037</v>
      </c>
      <c r="P534" s="63">
        <v>30502927.5</v>
      </c>
      <c r="Q534" s="63"/>
      <c r="R534" s="61">
        <f t="shared" ref="R534:T534" si="247">SUM(R535:R539)</f>
        <v>0</v>
      </c>
      <c r="S534" s="61">
        <f t="shared" si="247"/>
        <v>0</v>
      </c>
      <c r="T534" s="61">
        <f t="shared" si="247"/>
        <v>30502927.5</v>
      </c>
      <c r="U534" s="57">
        <f t="shared" si="228"/>
        <v>4591.1592542866774</v>
      </c>
      <c r="V534" s="64">
        <f>MAX(V535:V539)</f>
        <v>7355.5898766707405</v>
      </c>
    </row>
    <row r="535" spans="1:22" ht="35.25" x14ac:dyDescent="0.5">
      <c r="A535">
        <v>1</v>
      </c>
      <c r="B535" s="56">
        <f>SUBTOTAL(9,$A$403:A535)</f>
        <v>113</v>
      </c>
      <c r="C535" s="66" t="s">
        <v>2953</v>
      </c>
      <c r="D535" s="56">
        <v>1975</v>
      </c>
      <c r="E535" s="56"/>
      <c r="F535" s="56" t="s">
        <v>17202</v>
      </c>
      <c r="G535" s="56">
        <v>5</v>
      </c>
      <c r="H535" s="56" t="s">
        <v>17069</v>
      </c>
      <c r="I535" s="67">
        <v>3265.86</v>
      </c>
      <c r="J535" s="67">
        <v>2962.26</v>
      </c>
      <c r="K535" s="67">
        <v>2962.26</v>
      </c>
      <c r="L535" s="68">
        <v>107</v>
      </c>
      <c r="M535" s="56" t="s">
        <v>17059</v>
      </c>
      <c r="N535" s="56" t="s">
        <v>17075</v>
      </c>
      <c r="O535" s="59" t="s">
        <v>17137</v>
      </c>
      <c r="P535" s="64">
        <v>9437851.5800000001</v>
      </c>
      <c r="Q535" s="64"/>
      <c r="R535" s="64">
        <v>0</v>
      </c>
      <c r="S535" s="64">
        <v>0</v>
      </c>
      <c r="T535" s="64">
        <f>P535-R535-S535</f>
        <v>9437851.5800000001</v>
      </c>
      <c r="U535" s="57">
        <f t="shared" si="228"/>
        <v>2889.8518552540522</v>
      </c>
      <c r="V535" s="64">
        <v>2889.8518564788451</v>
      </c>
    </row>
    <row r="536" spans="1:22" ht="35.25" x14ac:dyDescent="0.5">
      <c r="A536">
        <v>1</v>
      </c>
      <c r="B536" s="56">
        <f>SUBTOTAL(9,$A$403:A536)</f>
        <v>114</v>
      </c>
      <c r="C536" s="66" t="s">
        <v>2954</v>
      </c>
      <c r="D536" s="56">
        <v>1959</v>
      </c>
      <c r="E536" s="56"/>
      <c r="F536" s="56" t="s">
        <v>17202</v>
      </c>
      <c r="G536" s="56">
        <v>2</v>
      </c>
      <c r="H536" s="56" t="s">
        <v>17007</v>
      </c>
      <c r="I536" s="67">
        <v>793.81</v>
      </c>
      <c r="J536" s="67">
        <v>712.95</v>
      </c>
      <c r="K536" s="67">
        <v>667.45</v>
      </c>
      <c r="L536" s="68">
        <v>36</v>
      </c>
      <c r="M536" s="56" t="s">
        <v>17059</v>
      </c>
      <c r="N536" s="56" t="s">
        <v>17075</v>
      </c>
      <c r="O536" s="59" t="s">
        <v>17137</v>
      </c>
      <c r="P536" s="64">
        <v>5838940.7999999998</v>
      </c>
      <c r="Q536" s="64"/>
      <c r="R536" s="64">
        <v>0</v>
      </c>
      <c r="S536" s="64">
        <v>0</v>
      </c>
      <c r="T536" s="64">
        <f>P536-R536-S536</f>
        <v>5838940.7999999998</v>
      </c>
      <c r="U536" s="57">
        <f t="shared" si="228"/>
        <v>7355.5898766707405</v>
      </c>
      <c r="V536" s="64">
        <v>7355.5898766707405</v>
      </c>
    </row>
    <row r="537" spans="1:22" ht="35.25" x14ac:dyDescent="0.5">
      <c r="A537">
        <v>1</v>
      </c>
      <c r="B537" s="56">
        <f>SUBTOTAL(9,$A$403:A537)</f>
        <v>115</v>
      </c>
      <c r="C537" s="66" t="s">
        <v>2951</v>
      </c>
      <c r="D537" s="56">
        <v>1965</v>
      </c>
      <c r="E537" s="56"/>
      <c r="F537" s="56" t="s">
        <v>17202</v>
      </c>
      <c r="G537" s="56">
        <v>2</v>
      </c>
      <c r="H537" s="56" t="s">
        <v>17007</v>
      </c>
      <c r="I537" s="67">
        <v>684.27</v>
      </c>
      <c r="J537" s="67">
        <v>635.52</v>
      </c>
      <c r="K537" s="67">
        <v>591.67999999999995</v>
      </c>
      <c r="L537" s="68">
        <v>22</v>
      </c>
      <c r="M537" s="56" t="s">
        <v>17059</v>
      </c>
      <c r="N537" s="56" t="s">
        <v>17075</v>
      </c>
      <c r="O537" s="59" t="s">
        <v>17138</v>
      </c>
      <c r="P537" s="64">
        <v>4711932.54</v>
      </c>
      <c r="Q537" s="64"/>
      <c r="R537" s="64">
        <v>0</v>
      </c>
      <c r="S537" s="64">
        <v>0</v>
      </c>
      <c r="T537" s="64">
        <f>P537-R537-S537</f>
        <v>4711932.54</v>
      </c>
      <c r="U537" s="57">
        <f t="shared" si="228"/>
        <v>6886.0720768117853</v>
      </c>
      <c r="V537" s="64">
        <v>6886.0720826574316</v>
      </c>
    </row>
    <row r="538" spans="1:22" ht="35.25" x14ac:dyDescent="0.5">
      <c r="A538">
        <v>1</v>
      </c>
      <c r="B538" s="56">
        <f>SUBTOTAL(9,$A$403:A538)</f>
        <v>116</v>
      </c>
      <c r="C538" s="66" t="s">
        <v>2952</v>
      </c>
      <c r="D538" s="56">
        <v>1983</v>
      </c>
      <c r="E538" s="56"/>
      <c r="F538" s="56" t="s">
        <v>17202</v>
      </c>
      <c r="G538" s="56">
        <v>3</v>
      </c>
      <c r="H538" s="56" t="s">
        <v>17005</v>
      </c>
      <c r="I538" s="67">
        <v>855.4</v>
      </c>
      <c r="J538" s="67">
        <v>570.9</v>
      </c>
      <c r="K538" s="67">
        <v>570.9</v>
      </c>
      <c r="L538" s="68">
        <v>17</v>
      </c>
      <c r="M538" s="56" t="s">
        <v>17059</v>
      </c>
      <c r="N538" s="56" t="s">
        <v>17075</v>
      </c>
      <c r="O538" s="59" t="s">
        <v>17137</v>
      </c>
      <c r="P538" s="64">
        <v>3057546.58</v>
      </c>
      <c r="Q538" s="64"/>
      <c r="R538" s="64">
        <v>0</v>
      </c>
      <c r="S538" s="64">
        <v>0</v>
      </c>
      <c r="T538" s="64">
        <f>P538-R538-S538</f>
        <v>3057546.58</v>
      </c>
      <c r="U538" s="57">
        <f t="shared" si="228"/>
        <v>3574.4056347907413</v>
      </c>
      <c r="V538" s="64">
        <v>4616.1899999999996</v>
      </c>
    </row>
    <row r="539" spans="1:22" ht="35.25" x14ac:dyDescent="0.5">
      <c r="A539">
        <v>1</v>
      </c>
      <c r="B539" s="56">
        <f>SUBTOTAL(9,$A$403:A539)</f>
        <v>117</v>
      </c>
      <c r="C539" s="66" t="s">
        <v>2955</v>
      </c>
      <c r="D539" s="56">
        <v>1982</v>
      </c>
      <c r="E539" s="56"/>
      <c r="F539" s="56" t="s">
        <v>17202</v>
      </c>
      <c r="G539" s="56">
        <v>2</v>
      </c>
      <c r="H539" s="56" t="s">
        <v>17066</v>
      </c>
      <c r="I539" s="67">
        <v>1044.5</v>
      </c>
      <c r="J539" s="67">
        <v>955.1</v>
      </c>
      <c r="K539" s="67">
        <v>895.2</v>
      </c>
      <c r="L539" s="68">
        <v>36</v>
      </c>
      <c r="M539" s="56" t="s">
        <v>17059</v>
      </c>
      <c r="N539" s="56" t="s">
        <v>17075</v>
      </c>
      <c r="O539" s="59" t="s">
        <v>17137</v>
      </c>
      <c r="P539" s="64">
        <v>7456656</v>
      </c>
      <c r="Q539" s="64"/>
      <c r="R539" s="64">
        <v>0</v>
      </c>
      <c r="S539" s="64">
        <v>0</v>
      </c>
      <c r="T539" s="64">
        <f>P539-R539-S539</f>
        <v>7456656</v>
      </c>
      <c r="U539" s="57">
        <f t="shared" si="228"/>
        <v>7138.9717568214455</v>
      </c>
      <c r="V539" s="64">
        <v>7138.9717568214455</v>
      </c>
    </row>
    <row r="540" spans="1:22" ht="35.25" x14ac:dyDescent="0.5">
      <c r="B540" s="65" t="s">
        <v>2959</v>
      </c>
      <c r="C540" s="83"/>
      <c r="D540" s="56" t="s">
        <v>17037</v>
      </c>
      <c r="E540" s="56" t="s">
        <v>17037</v>
      </c>
      <c r="F540" s="56" t="s">
        <v>17037</v>
      </c>
      <c r="G540" s="56" t="s">
        <v>17037</v>
      </c>
      <c r="H540" s="56" t="s">
        <v>17037</v>
      </c>
      <c r="I540" s="61">
        <f>I541</f>
        <v>409.7</v>
      </c>
      <c r="J540" s="61">
        <f t="shared" ref="J540:L540" si="248">J541</f>
        <v>351</v>
      </c>
      <c r="K540" s="61">
        <f>K541</f>
        <v>351</v>
      </c>
      <c r="L540" s="62">
        <f t="shared" si="248"/>
        <v>20</v>
      </c>
      <c r="M540" s="56" t="s">
        <v>17037</v>
      </c>
      <c r="N540" s="56" t="s">
        <v>17037</v>
      </c>
      <c r="O540" s="59" t="s">
        <v>17037</v>
      </c>
      <c r="P540" s="63">
        <v>4246200</v>
      </c>
      <c r="Q540" s="63"/>
      <c r="R540" s="61">
        <f t="shared" ref="R540:T540" si="249">R541</f>
        <v>0</v>
      </c>
      <c r="S540" s="61">
        <f t="shared" si="249"/>
        <v>0</v>
      </c>
      <c r="T540" s="61">
        <f t="shared" si="249"/>
        <v>4246200</v>
      </c>
      <c r="U540" s="57">
        <f t="shared" si="228"/>
        <v>10364.168904076154</v>
      </c>
      <c r="V540" s="64">
        <f>V541</f>
        <v>10364.907005125702</v>
      </c>
    </row>
    <row r="541" spans="1:22" ht="35.25" x14ac:dyDescent="0.5">
      <c r="A541">
        <v>1</v>
      </c>
      <c r="B541" s="56">
        <f>SUBTOTAL(9,$A$403:A541)</f>
        <v>118</v>
      </c>
      <c r="C541" s="66" t="s">
        <v>2956</v>
      </c>
      <c r="D541" s="56">
        <v>1969</v>
      </c>
      <c r="E541" s="56"/>
      <c r="F541" s="56" t="s">
        <v>17202</v>
      </c>
      <c r="G541" s="56">
        <v>2</v>
      </c>
      <c r="H541" s="56" t="s">
        <v>17007</v>
      </c>
      <c r="I541" s="67">
        <v>409.7</v>
      </c>
      <c r="J541" s="67">
        <v>351</v>
      </c>
      <c r="K541" s="67">
        <v>351</v>
      </c>
      <c r="L541" s="68">
        <v>20</v>
      </c>
      <c r="M541" s="56" t="s">
        <v>17059</v>
      </c>
      <c r="N541" s="56" t="s">
        <v>17097</v>
      </c>
      <c r="O541" s="59" t="s">
        <v>17063</v>
      </c>
      <c r="P541" s="64">
        <v>4246200</v>
      </c>
      <c r="Q541" s="64"/>
      <c r="R541" s="64">
        <v>0</v>
      </c>
      <c r="S541" s="64">
        <v>0</v>
      </c>
      <c r="T541" s="64">
        <f>P541-R541-S541</f>
        <v>4246200</v>
      </c>
      <c r="U541" s="57">
        <f t="shared" si="228"/>
        <v>10364.168904076154</v>
      </c>
      <c r="V541" s="64">
        <v>10364.907005125702</v>
      </c>
    </row>
    <row r="542" spans="1:22" ht="35.25" x14ac:dyDescent="0.5">
      <c r="B542" s="65" t="s">
        <v>2958</v>
      </c>
      <c r="C542" s="83"/>
      <c r="D542" s="56" t="s">
        <v>17037</v>
      </c>
      <c r="E542" s="56" t="s">
        <v>17037</v>
      </c>
      <c r="F542" s="56" t="s">
        <v>17037</v>
      </c>
      <c r="G542" s="56" t="s">
        <v>17037</v>
      </c>
      <c r="H542" s="56" t="s">
        <v>17037</v>
      </c>
      <c r="I542" s="61">
        <f>I543</f>
        <v>503</v>
      </c>
      <c r="J542" s="61">
        <f t="shared" ref="J542:L542" si="250">J543</f>
        <v>470.3</v>
      </c>
      <c r="K542" s="61">
        <f>K543</f>
        <v>286.20000000000005</v>
      </c>
      <c r="L542" s="62">
        <f t="shared" si="250"/>
        <v>19</v>
      </c>
      <c r="M542" s="56" t="s">
        <v>17037</v>
      </c>
      <c r="N542" s="56" t="s">
        <v>17037</v>
      </c>
      <c r="O542" s="59" t="s">
        <v>17037</v>
      </c>
      <c r="P542" s="63">
        <v>4996380.8</v>
      </c>
      <c r="Q542" s="63"/>
      <c r="R542" s="61">
        <f t="shared" ref="R542:T542" si="251">R543</f>
        <v>0</v>
      </c>
      <c r="S542" s="61">
        <f t="shared" si="251"/>
        <v>0</v>
      </c>
      <c r="T542" s="61">
        <f t="shared" si="251"/>
        <v>4996380.8</v>
      </c>
      <c r="U542" s="57">
        <f t="shared" si="228"/>
        <v>9933.1626242544735</v>
      </c>
      <c r="V542" s="64">
        <f>V543</f>
        <v>9933.1626242544735</v>
      </c>
    </row>
    <row r="543" spans="1:22" ht="35.25" x14ac:dyDescent="0.5">
      <c r="A543">
        <v>1</v>
      </c>
      <c r="B543" s="56">
        <f>SUBTOTAL(9,$A$403:A543)</f>
        <v>119</v>
      </c>
      <c r="C543" s="66" t="s">
        <v>2957</v>
      </c>
      <c r="D543" s="56">
        <v>1890</v>
      </c>
      <c r="E543" s="56"/>
      <c r="F543" s="56" t="s">
        <v>17202</v>
      </c>
      <c r="G543" s="56">
        <v>2</v>
      </c>
      <c r="H543" s="56" t="s">
        <v>17007</v>
      </c>
      <c r="I543" s="67">
        <v>503</v>
      </c>
      <c r="J543" s="67">
        <v>470.3</v>
      </c>
      <c r="K543" s="67">
        <v>286.20000000000005</v>
      </c>
      <c r="L543" s="68">
        <v>19</v>
      </c>
      <c r="M543" s="56" t="s">
        <v>17059</v>
      </c>
      <c r="N543" s="56" t="s">
        <v>17097</v>
      </c>
      <c r="O543" s="59" t="s">
        <v>17063</v>
      </c>
      <c r="P543" s="64">
        <v>4996380.8</v>
      </c>
      <c r="Q543" s="64"/>
      <c r="R543" s="64">
        <v>0</v>
      </c>
      <c r="S543" s="64">
        <v>0</v>
      </c>
      <c r="T543" s="64">
        <f>P543-R543-S543</f>
        <v>4996380.8</v>
      </c>
      <c r="U543" s="57">
        <f t="shared" si="228"/>
        <v>9933.1626242544735</v>
      </c>
      <c r="V543" s="64">
        <v>9933.1626242544735</v>
      </c>
    </row>
    <row r="544" spans="1:22" ht="35.25" x14ac:dyDescent="0.5">
      <c r="B544" s="54" t="s">
        <v>40</v>
      </c>
      <c r="C544" s="84"/>
      <c r="D544" s="56" t="s">
        <v>17037</v>
      </c>
      <c r="E544" s="56" t="s">
        <v>17037</v>
      </c>
      <c r="F544" s="56" t="s">
        <v>17037</v>
      </c>
      <c r="G544" s="56" t="s">
        <v>17037</v>
      </c>
      <c r="H544" s="56" t="s">
        <v>17037</v>
      </c>
      <c r="I544" s="61">
        <f>I545+I546</f>
        <v>1129.7</v>
      </c>
      <c r="J544" s="61">
        <f t="shared" ref="J544:L544" si="252">J545+J546</f>
        <v>1036</v>
      </c>
      <c r="K544" s="61">
        <f>K545+K546</f>
        <v>812.8</v>
      </c>
      <c r="L544" s="62">
        <f t="shared" si="252"/>
        <v>83</v>
      </c>
      <c r="M544" s="56" t="s">
        <v>17037</v>
      </c>
      <c r="N544" s="56" t="s">
        <v>17037</v>
      </c>
      <c r="O544" s="59" t="s">
        <v>17037</v>
      </c>
      <c r="P544" s="63">
        <v>7113696.0700000003</v>
      </c>
      <c r="Q544" s="63"/>
      <c r="R544" s="61">
        <f>R545+R546</f>
        <v>0</v>
      </c>
      <c r="S544" s="61">
        <f t="shared" ref="S544:T544" si="253">S545+S546</f>
        <v>0</v>
      </c>
      <c r="T544" s="61">
        <f t="shared" si="253"/>
        <v>7113696.0700000003</v>
      </c>
      <c r="U544" s="57">
        <f t="shared" si="228"/>
        <v>6296.9780207134636</v>
      </c>
      <c r="V544" s="64">
        <f>MAX(V545:V546)</f>
        <v>13399.749397590364</v>
      </c>
    </row>
    <row r="545" spans="1:22" ht="35.25" x14ac:dyDescent="0.5">
      <c r="A545">
        <v>1</v>
      </c>
      <c r="B545" s="56">
        <f>SUBTOTAL(9,$A$403:A545)</f>
        <v>120</v>
      </c>
      <c r="C545" s="84" t="s">
        <v>12353</v>
      </c>
      <c r="D545" s="56">
        <v>1971</v>
      </c>
      <c r="E545" s="56"/>
      <c r="F545" s="56" t="s">
        <v>17202</v>
      </c>
      <c r="G545" s="56">
        <v>2</v>
      </c>
      <c r="H545" s="56" t="s">
        <v>17005</v>
      </c>
      <c r="I545" s="67">
        <v>789.4</v>
      </c>
      <c r="J545" s="67">
        <v>729.4</v>
      </c>
      <c r="K545" s="67">
        <v>563.4</v>
      </c>
      <c r="L545" s="68">
        <v>27</v>
      </c>
      <c r="M545" s="56" t="s">
        <v>17059</v>
      </c>
      <c r="N545" s="56" t="s">
        <v>17177</v>
      </c>
      <c r="O545" s="59" t="s">
        <v>17178</v>
      </c>
      <c r="P545" s="64">
        <v>2553761.35</v>
      </c>
      <c r="Q545" s="64"/>
      <c r="R545" s="64">
        <v>0</v>
      </c>
      <c r="S545" s="64">
        <v>0</v>
      </c>
      <c r="T545" s="64">
        <f t="shared" ref="T545:T783" si="254">P545-R545-S545</f>
        <v>2553761.35</v>
      </c>
      <c r="U545" s="57">
        <f t="shared" si="228"/>
        <v>3235.0663161895113</v>
      </c>
      <c r="V545" s="64">
        <v>3614.0938054218395</v>
      </c>
    </row>
    <row r="546" spans="1:22" ht="35.25" x14ac:dyDescent="0.5">
      <c r="A546">
        <v>1</v>
      </c>
      <c r="B546" s="56">
        <f>SUBTOTAL(9,$A$403:A546)</f>
        <v>121</v>
      </c>
      <c r="C546" s="84" t="s">
        <v>48</v>
      </c>
      <c r="D546" s="56">
        <v>1985</v>
      </c>
      <c r="E546" s="56"/>
      <c r="F546" s="56" t="s">
        <v>17200</v>
      </c>
      <c r="G546" s="56">
        <v>2</v>
      </c>
      <c r="H546" s="56" t="s">
        <v>17066</v>
      </c>
      <c r="I546" s="67">
        <v>340.3</v>
      </c>
      <c r="J546" s="67">
        <v>306.60000000000002</v>
      </c>
      <c r="K546" s="67">
        <v>249.4</v>
      </c>
      <c r="L546" s="68">
        <v>56</v>
      </c>
      <c r="M546" s="56" t="s">
        <v>17059</v>
      </c>
      <c r="N546" s="56" t="s">
        <v>17075</v>
      </c>
      <c r="O546" s="59" t="s">
        <v>17178</v>
      </c>
      <c r="P546" s="64">
        <v>4559934.72</v>
      </c>
      <c r="Q546" s="64"/>
      <c r="R546" s="64">
        <v>0</v>
      </c>
      <c r="S546" s="64">
        <v>0</v>
      </c>
      <c r="T546" s="64">
        <f t="shared" si="254"/>
        <v>4559934.72</v>
      </c>
      <c r="U546" s="57">
        <f t="shared" si="228"/>
        <v>13399.74939759036</v>
      </c>
      <c r="V546" s="64">
        <v>13399.749397590364</v>
      </c>
    </row>
    <row r="547" spans="1:22" ht="35.25" x14ac:dyDescent="0.5">
      <c r="B547" s="54" t="s">
        <v>45</v>
      </c>
      <c r="C547" s="84"/>
      <c r="D547" s="56" t="s">
        <v>17037</v>
      </c>
      <c r="E547" s="56" t="s">
        <v>17037</v>
      </c>
      <c r="F547" s="56" t="s">
        <v>17037</v>
      </c>
      <c r="G547" s="56" t="s">
        <v>17037</v>
      </c>
      <c r="H547" s="56" t="s">
        <v>17037</v>
      </c>
      <c r="I547" s="61">
        <f>I548</f>
        <v>3613.5</v>
      </c>
      <c r="J547" s="61">
        <f t="shared" ref="J547:L547" si="255">J548</f>
        <v>3180.3</v>
      </c>
      <c r="K547" s="61">
        <f>K548</f>
        <v>3039.8</v>
      </c>
      <c r="L547" s="62">
        <f t="shared" si="255"/>
        <v>125</v>
      </c>
      <c r="M547" s="56" t="s">
        <v>17037</v>
      </c>
      <c r="N547" s="56" t="s">
        <v>17037</v>
      </c>
      <c r="O547" s="59" t="s">
        <v>17037</v>
      </c>
      <c r="P547" s="63">
        <v>7075818.8799999999</v>
      </c>
      <c r="Q547" s="63"/>
      <c r="R547" s="61">
        <f t="shared" ref="R547:T547" si="256">R548</f>
        <v>0</v>
      </c>
      <c r="S547" s="61">
        <f t="shared" si="256"/>
        <v>0</v>
      </c>
      <c r="T547" s="61">
        <f t="shared" si="256"/>
        <v>7075818.8799999999</v>
      </c>
      <c r="U547" s="57">
        <f t="shared" si="228"/>
        <v>1958.1621364328214</v>
      </c>
      <c r="V547" s="64">
        <f>V548</f>
        <v>2072.3758660578387</v>
      </c>
    </row>
    <row r="548" spans="1:22" ht="35.25" x14ac:dyDescent="0.5">
      <c r="A548">
        <v>1</v>
      </c>
      <c r="B548" s="56">
        <f>SUBTOTAL(9,$A$403:A548)</f>
        <v>122</v>
      </c>
      <c r="C548" s="84" t="s">
        <v>46</v>
      </c>
      <c r="D548" s="56">
        <v>1989</v>
      </c>
      <c r="E548" s="56"/>
      <c r="F548" s="56" t="s">
        <v>17064</v>
      </c>
      <c r="G548" s="56">
        <v>5</v>
      </c>
      <c r="H548" s="56" t="s">
        <v>17062</v>
      </c>
      <c r="I548" s="67">
        <v>3613.5</v>
      </c>
      <c r="J548" s="67">
        <v>3180.3</v>
      </c>
      <c r="K548" s="67">
        <v>3039.8</v>
      </c>
      <c r="L548" s="68">
        <v>125</v>
      </c>
      <c r="M548" s="56" t="s">
        <v>17059</v>
      </c>
      <c r="N548" s="56" t="s">
        <v>17075</v>
      </c>
      <c r="O548" s="59" t="s">
        <v>17176</v>
      </c>
      <c r="P548" s="64">
        <v>7075818.8799999999</v>
      </c>
      <c r="Q548" s="64"/>
      <c r="R548" s="64">
        <v>0</v>
      </c>
      <c r="S548" s="64">
        <v>0</v>
      </c>
      <c r="T548" s="64">
        <f t="shared" si="254"/>
        <v>7075818.8799999999</v>
      </c>
      <c r="U548" s="57">
        <f t="shared" si="228"/>
        <v>1958.1621364328214</v>
      </c>
      <c r="V548" s="64">
        <v>2072.3758660578387</v>
      </c>
    </row>
    <row r="549" spans="1:22" ht="35.25" x14ac:dyDescent="0.5">
      <c r="B549" s="54" t="s">
        <v>38</v>
      </c>
      <c r="C549" s="84"/>
      <c r="D549" s="56" t="s">
        <v>17037</v>
      </c>
      <c r="E549" s="56" t="s">
        <v>17037</v>
      </c>
      <c r="F549" s="56" t="s">
        <v>17037</v>
      </c>
      <c r="G549" s="56" t="s">
        <v>17037</v>
      </c>
      <c r="H549" s="56" t="s">
        <v>17037</v>
      </c>
      <c r="I549" s="61">
        <f>I550+I551</f>
        <v>2007.9</v>
      </c>
      <c r="J549" s="61">
        <f t="shared" ref="J549:L549" si="257">J550+J551</f>
        <v>1826.8000000000002</v>
      </c>
      <c r="K549" s="61">
        <f>K550+K551</f>
        <v>1571.6000000000001</v>
      </c>
      <c r="L549" s="62">
        <f t="shared" si="257"/>
        <v>80</v>
      </c>
      <c r="M549" s="56" t="s">
        <v>17037</v>
      </c>
      <c r="N549" s="56" t="s">
        <v>17037</v>
      </c>
      <c r="O549" s="59" t="s">
        <v>17037</v>
      </c>
      <c r="P549" s="63">
        <v>7714787.1999999993</v>
      </c>
      <c r="Q549" s="63">
        <f t="shared" ref="Q549:T549" si="258">Q550+Q551</f>
        <v>0</v>
      </c>
      <c r="R549" s="61">
        <f t="shared" si="258"/>
        <v>0</v>
      </c>
      <c r="S549" s="61">
        <f t="shared" si="258"/>
        <v>0</v>
      </c>
      <c r="T549" s="61">
        <f t="shared" si="258"/>
        <v>7714787.1999999993</v>
      </c>
      <c r="U549" s="57">
        <f t="shared" si="228"/>
        <v>3842.2168434682999</v>
      </c>
      <c r="V549" s="64">
        <f>MAX(V550:V551)</f>
        <v>7003.4445859872612</v>
      </c>
    </row>
    <row r="550" spans="1:22" ht="35.25" x14ac:dyDescent="0.5">
      <c r="A550">
        <v>1</v>
      </c>
      <c r="B550" s="56">
        <f>SUBTOTAL(9,$A$403:A550)</f>
        <v>123</v>
      </c>
      <c r="C550" s="84" t="s">
        <v>17431</v>
      </c>
      <c r="D550" s="56">
        <v>1961</v>
      </c>
      <c r="E550" s="56"/>
      <c r="F550" s="56" t="s">
        <v>17202</v>
      </c>
      <c r="G550" s="56">
        <v>2</v>
      </c>
      <c r="H550" s="56" t="s">
        <v>17007</v>
      </c>
      <c r="I550" s="67">
        <v>314</v>
      </c>
      <c r="J550" s="67">
        <v>290.39999999999998</v>
      </c>
      <c r="K550" s="67">
        <v>214.99999999999997</v>
      </c>
      <c r="L550" s="68">
        <v>16</v>
      </c>
      <c r="M550" s="56" t="s">
        <v>17059</v>
      </c>
      <c r="N550" s="56" t="s">
        <v>17177</v>
      </c>
      <c r="O550" s="59" t="s">
        <v>17179</v>
      </c>
      <c r="P550" s="64">
        <v>2199081.6</v>
      </c>
      <c r="Q550" s="64"/>
      <c r="R550" s="64">
        <v>0</v>
      </c>
      <c r="S550" s="64">
        <v>0</v>
      </c>
      <c r="T550" s="64">
        <f t="shared" si="254"/>
        <v>2199081.6</v>
      </c>
      <c r="U550" s="57">
        <f t="shared" si="228"/>
        <v>7003.4445859872612</v>
      </c>
      <c r="V550" s="64">
        <v>7003.4445859872612</v>
      </c>
    </row>
    <row r="551" spans="1:22" ht="35.25" x14ac:dyDescent="0.5">
      <c r="A551">
        <v>1</v>
      </c>
      <c r="B551" s="56">
        <f>SUBTOTAL(9,$A$403:A551)</f>
        <v>124</v>
      </c>
      <c r="C551" s="66" t="s">
        <v>17396</v>
      </c>
      <c r="D551" s="56">
        <v>1961</v>
      </c>
      <c r="E551" s="56"/>
      <c r="F551" s="56" t="s">
        <v>17202</v>
      </c>
      <c r="G551" s="56">
        <v>3</v>
      </c>
      <c r="H551" s="56" t="s">
        <v>17066</v>
      </c>
      <c r="I551" s="67">
        <v>1693.9</v>
      </c>
      <c r="J551" s="67">
        <v>1536.4</v>
      </c>
      <c r="K551" s="67">
        <v>1356.6000000000001</v>
      </c>
      <c r="L551" s="68">
        <v>64</v>
      </c>
      <c r="M551" s="56" t="s">
        <v>17059</v>
      </c>
      <c r="N551" s="56" t="s">
        <v>17075</v>
      </c>
      <c r="O551" s="59" t="s">
        <v>17176</v>
      </c>
      <c r="P551" s="64">
        <v>5515705.5999999996</v>
      </c>
      <c r="Q551" s="64"/>
      <c r="R551" s="64">
        <v>0</v>
      </c>
      <c r="S551" s="64">
        <v>0</v>
      </c>
      <c r="T551" s="64">
        <f>P551-R551-S551</f>
        <v>5515705.5999999996</v>
      </c>
      <c r="U551" s="57">
        <f t="shared" si="228"/>
        <v>3256.2167778499315</v>
      </c>
      <c r="V551" s="64">
        <v>4034.5255564082881</v>
      </c>
    </row>
    <row r="552" spans="1:22" ht="35.25" x14ac:dyDescent="0.5">
      <c r="B552" s="65" t="s">
        <v>342</v>
      </c>
      <c r="C552" s="83"/>
      <c r="D552" s="56" t="s">
        <v>17037</v>
      </c>
      <c r="E552" s="56" t="s">
        <v>17037</v>
      </c>
      <c r="F552" s="56" t="s">
        <v>17037</v>
      </c>
      <c r="G552" s="56" t="s">
        <v>17037</v>
      </c>
      <c r="H552" s="56" t="s">
        <v>17037</v>
      </c>
      <c r="I552" s="61">
        <f>SUM(I553:I556)</f>
        <v>3500.7</v>
      </c>
      <c r="J552" s="61">
        <f t="shared" ref="J552:L552" si="259">SUM(J553:J556)</f>
        <v>3187.7</v>
      </c>
      <c r="K552" s="61">
        <f>SUM(K553:K556)</f>
        <v>3034.1</v>
      </c>
      <c r="L552" s="62">
        <f t="shared" si="259"/>
        <v>149</v>
      </c>
      <c r="M552" s="56" t="s">
        <v>17037</v>
      </c>
      <c r="N552" s="56" t="s">
        <v>17037</v>
      </c>
      <c r="O552" s="59" t="s">
        <v>17037</v>
      </c>
      <c r="P552" s="63">
        <v>27862155.84</v>
      </c>
      <c r="Q552" s="63">
        <f t="shared" ref="Q552:T552" si="260">SUM(Q553:Q556)</f>
        <v>0</v>
      </c>
      <c r="R552" s="61">
        <f t="shared" si="260"/>
        <v>0</v>
      </c>
      <c r="S552" s="61">
        <f t="shared" si="260"/>
        <v>0</v>
      </c>
      <c r="T552" s="61">
        <f t="shared" si="260"/>
        <v>27862155.84</v>
      </c>
      <c r="U552" s="57">
        <f t="shared" si="228"/>
        <v>7959.0241494558231</v>
      </c>
      <c r="V552" s="64">
        <f>MAX(V553:V556)</f>
        <v>11955.77254808834</v>
      </c>
    </row>
    <row r="553" spans="1:22" ht="35.25" x14ac:dyDescent="0.5">
      <c r="A553">
        <v>1</v>
      </c>
      <c r="B553" s="56">
        <f>SUBTOTAL(9,$A$403:A553)</f>
        <v>125</v>
      </c>
      <c r="C553" s="66" t="s">
        <v>347</v>
      </c>
      <c r="D553" s="56">
        <v>1978</v>
      </c>
      <c r="E553" s="56"/>
      <c r="F553" s="56" t="s">
        <v>17202</v>
      </c>
      <c r="G553" s="56">
        <v>3</v>
      </c>
      <c r="H553" s="56" t="s">
        <v>17066</v>
      </c>
      <c r="I553" s="67">
        <v>1915.3</v>
      </c>
      <c r="J553" s="67">
        <v>1759.2</v>
      </c>
      <c r="K553" s="67">
        <v>1697.1000000000001</v>
      </c>
      <c r="L553" s="68">
        <v>91</v>
      </c>
      <c r="M553" s="56" t="s">
        <v>17059</v>
      </c>
      <c r="N553" s="56" t="s">
        <v>17075</v>
      </c>
      <c r="O553" s="59" t="s">
        <v>17193</v>
      </c>
      <c r="P553" s="64">
        <v>12591733.140000001</v>
      </c>
      <c r="Q553" s="64"/>
      <c r="R553" s="64">
        <v>0</v>
      </c>
      <c r="S553" s="64">
        <v>0</v>
      </c>
      <c r="T553" s="64">
        <f>P553-R553-S553</f>
        <v>12591733.140000001</v>
      </c>
      <c r="U553" s="57">
        <f t="shared" si="228"/>
        <v>6574.2876520649515</v>
      </c>
      <c r="V553" s="64">
        <v>6574.2876520649497</v>
      </c>
    </row>
    <row r="554" spans="1:22" ht="35.25" x14ac:dyDescent="0.5">
      <c r="A554">
        <v>1</v>
      </c>
      <c r="B554" s="56">
        <f>SUBTOTAL(9,$A$403:A554)</f>
        <v>126</v>
      </c>
      <c r="C554" s="66" t="s">
        <v>348</v>
      </c>
      <c r="D554" s="56">
        <v>1953</v>
      </c>
      <c r="E554" s="56"/>
      <c r="F554" s="56" t="s">
        <v>17202</v>
      </c>
      <c r="G554" s="56">
        <v>2</v>
      </c>
      <c r="H554" s="56" t="s">
        <v>17007</v>
      </c>
      <c r="I554" s="67">
        <v>681.7</v>
      </c>
      <c r="J554" s="67">
        <v>612.70000000000005</v>
      </c>
      <c r="K554" s="67">
        <v>612.70000000000005</v>
      </c>
      <c r="L554" s="68">
        <v>24</v>
      </c>
      <c r="M554" s="56" t="s">
        <v>17059</v>
      </c>
      <c r="N554" s="56" t="s">
        <v>17097</v>
      </c>
      <c r="O554" s="59" t="s">
        <v>17063</v>
      </c>
      <c r="P554" s="64">
        <v>5947708.0499999998</v>
      </c>
      <c r="Q554" s="64"/>
      <c r="R554" s="64">
        <v>0</v>
      </c>
      <c r="S554" s="64">
        <v>0</v>
      </c>
      <c r="T554" s="64">
        <f>P554-R554-S554</f>
        <v>5947708.0499999998</v>
      </c>
      <c r="U554" s="57">
        <f t="shared" si="228"/>
        <v>8724.8174416898928</v>
      </c>
      <c r="V554" s="64">
        <v>8724.8174416898928</v>
      </c>
    </row>
    <row r="555" spans="1:22" ht="35.25" x14ac:dyDescent="0.5">
      <c r="A555">
        <v>1</v>
      </c>
      <c r="B555" s="56">
        <f>SUBTOTAL(9,$A$403:A555)</f>
        <v>127</v>
      </c>
      <c r="C555" s="66" t="s">
        <v>340</v>
      </c>
      <c r="D555" s="56">
        <v>1951</v>
      </c>
      <c r="E555" s="56"/>
      <c r="F555" s="56" t="s">
        <v>17202</v>
      </c>
      <c r="G555" s="56">
        <v>2</v>
      </c>
      <c r="H555" s="56" t="s">
        <v>17007</v>
      </c>
      <c r="I555" s="67">
        <v>421.1</v>
      </c>
      <c r="J555" s="67">
        <v>375.7</v>
      </c>
      <c r="K555" s="67">
        <v>284.2</v>
      </c>
      <c r="L555" s="68">
        <v>18</v>
      </c>
      <c r="M555" s="56" t="s">
        <v>17059</v>
      </c>
      <c r="N555" s="56" t="s">
        <v>17097</v>
      </c>
      <c r="O555" s="59" t="s">
        <v>17063</v>
      </c>
      <c r="P555" s="64">
        <v>4666192.8600000003</v>
      </c>
      <c r="Q555" s="64"/>
      <c r="R555" s="64">
        <v>0</v>
      </c>
      <c r="S555" s="64">
        <v>0</v>
      </c>
      <c r="T555" s="64">
        <f>P555-R555-S555</f>
        <v>4666192.8600000003</v>
      </c>
      <c r="U555" s="57">
        <f t="shared" si="228"/>
        <v>11080.961434338637</v>
      </c>
      <c r="V555" s="64">
        <v>11955.77254808834</v>
      </c>
    </row>
    <row r="556" spans="1:22" ht="35.25" x14ac:dyDescent="0.5">
      <c r="A556">
        <v>1</v>
      </c>
      <c r="B556" s="56">
        <f>SUBTOTAL(9,$A$403:A556)</f>
        <v>128</v>
      </c>
      <c r="C556" s="66" t="s">
        <v>341</v>
      </c>
      <c r="D556" s="56">
        <v>1925</v>
      </c>
      <c r="E556" s="56"/>
      <c r="F556" s="56" t="s">
        <v>17202</v>
      </c>
      <c r="G556" s="56">
        <v>2</v>
      </c>
      <c r="H556" s="56" t="s">
        <v>17005</v>
      </c>
      <c r="I556" s="67">
        <v>482.6</v>
      </c>
      <c r="J556" s="67">
        <v>440.1</v>
      </c>
      <c r="K556" s="67">
        <v>440.1</v>
      </c>
      <c r="L556" s="68">
        <v>16</v>
      </c>
      <c r="M556" s="56" t="s">
        <v>17059</v>
      </c>
      <c r="N556" s="56" t="s">
        <v>17097</v>
      </c>
      <c r="O556" s="59" t="s">
        <v>17063</v>
      </c>
      <c r="P556" s="64">
        <v>4656521.79</v>
      </c>
      <c r="Q556" s="64"/>
      <c r="R556" s="64">
        <v>0</v>
      </c>
      <c r="S556" s="64">
        <v>0</v>
      </c>
      <c r="T556" s="64">
        <f>P556-R556-S556</f>
        <v>4656521.79</v>
      </c>
      <c r="U556" s="57">
        <f t="shared" si="228"/>
        <v>9648.8226067136347</v>
      </c>
      <c r="V556" s="64">
        <v>10411.24374222959</v>
      </c>
    </row>
    <row r="557" spans="1:22" ht="35.25" x14ac:dyDescent="0.5">
      <c r="B557" s="65" t="s">
        <v>372</v>
      </c>
      <c r="C557" s="83"/>
      <c r="D557" s="56" t="s">
        <v>17037</v>
      </c>
      <c r="E557" s="56" t="s">
        <v>17037</v>
      </c>
      <c r="F557" s="56" t="s">
        <v>17037</v>
      </c>
      <c r="G557" s="56" t="s">
        <v>17037</v>
      </c>
      <c r="H557" s="56" t="s">
        <v>17037</v>
      </c>
      <c r="I557" s="61">
        <f>I558+I559</f>
        <v>1137.98</v>
      </c>
      <c r="J557" s="61">
        <f t="shared" ref="J557:L557" si="261">J558+J559</f>
        <v>908.26</v>
      </c>
      <c r="K557" s="61">
        <f>K558+K559</f>
        <v>842.66000000000008</v>
      </c>
      <c r="L557" s="62">
        <f t="shared" si="261"/>
        <v>36</v>
      </c>
      <c r="M557" s="56" t="s">
        <v>17037</v>
      </c>
      <c r="N557" s="56" t="s">
        <v>17037</v>
      </c>
      <c r="O557" s="59" t="s">
        <v>17037</v>
      </c>
      <c r="P557" s="63">
        <v>6240219.6099999994</v>
      </c>
      <c r="Q557" s="63">
        <f t="shared" ref="Q557" si="262">Q558+Q559</f>
        <v>0</v>
      </c>
      <c r="R557" s="61">
        <f t="shared" ref="R557" si="263">R558+R559</f>
        <v>0</v>
      </c>
      <c r="S557" s="61">
        <f t="shared" ref="S557" si="264">S558+S559</f>
        <v>0</v>
      </c>
      <c r="T557" s="61">
        <f t="shared" ref="T557" si="265">T558+T559</f>
        <v>6240219.6099999994</v>
      </c>
      <c r="U557" s="57">
        <f t="shared" si="228"/>
        <v>5483.5933935570038</v>
      </c>
      <c r="V557" s="64">
        <f>MAX(V558:V559)</f>
        <v>6462.5683917597489</v>
      </c>
    </row>
    <row r="558" spans="1:22" ht="35.25" x14ac:dyDescent="0.5">
      <c r="A558">
        <v>1</v>
      </c>
      <c r="B558" s="56">
        <f>SUBTOTAL(9,$A$403:A558)</f>
        <v>129</v>
      </c>
      <c r="C558" s="66" t="s">
        <v>376</v>
      </c>
      <c r="D558" s="56">
        <v>1988</v>
      </c>
      <c r="E558" s="56"/>
      <c r="F558" s="56" t="s">
        <v>17202</v>
      </c>
      <c r="G558" s="56">
        <v>2</v>
      </c>
      <c r="H558" s="56" t="s">
        <v>17005</v>
      </c>
      <c r="I558" s="67">
        <v>517.46</v>
      </c>
      <c r="J558" s="67">
        <v>517.46</v>
      </c>
      <c r="K558" s="67">
        <v>487.46000000000004</v>
      </c>
      <c r="L558" s="68">
        <v>15</v>
      </c>
      <c r="M558" s="56" t="s">
        <v>17059</v>
      </c>
      <c r="N558" s="56" t="s">
        <v>17097</v>
      </c>
      <c r="O558" s="59" t="s">
        <v>17063</v>
      </c>
      <c r="P558" s="64">
        <v>3344120.6399999997</v>
      </c>
      <c r="Q558" s="64"/>
      <c r="R558" s="64">
        <v>0</v>
      </c>
      <c r="S558" s="64">
        <v>0</v>
      </c>
      <c r="T558" s="64">
        <f>P558-R558-S558</f>
        <v>3344120.6399999997</v>
      </c>
      <c r="U558" s="57">
        <f t="shared" si="228"/>
        <v>6462.568391759748</v>
      </c>
      <c r="V558" s="64">
        <v>6462.5683917597489</v>
      </c>
    </row>
    <row r="559" spans="1:22" ht="35.25" x14ac:dyDescent="0.5">
      <c r="A559">
        <v>1</v>
      </c>
      <c r="B559" s="56">
        <f>SUBTOTAL(9,$A$403:A559)</f>
        <v>130</v>
      </c>
      <c r="C559" s="66" t="s">
        <v>13164</v>
      </c>
      <c r="D559" s="56">
        <v>1962</v>
      </c>
      <c r="E559" s="56"/>
      <c r="F559" s="56" t="s">
        <v>17201</v>
      </c>
      <c r="G559" s="56">
        <v>2</v>
      </c>
      <c r="H559" s="56" t="s">
        <v>17005</v>
      </c>
      <c r="I559" s="67">
        <v>620.52</v>
      </c>
      <c r="J559" s="67">
        <v>390.8</v>
      </c>
      <c r="K559" s="67">
        <v>355.2</v>
      </c>
      <c r="L559" s="68">
        <v>21</v>
      </c>
      <c r="M559" s="56" t="s">
        <v>17059</v>
      </c>
      <c r="N559" s="56" t="s">
        <v>17097</v>
      </c>
      <c r="O559" s="59" t="s">
        <v>17063</v>
      </c>
      <c r="P559" s="64">
        <v>2896098.97</v>
      </c>
      <c r="Q559" s="64"/>
      <c r="R559" s="64">
        <v>0</v>
      </c>
      <c r="S559" s="64">
        <v>0</v>
      </c>
      <c r="T559" s="64">
        <f>P559-R559-S559</f>
        <v>2896098.97</v>
      </c>
      <c r="U559" s="57">
        <f t="shared" si="228"/>
        <v>4667.2129343131573</v>
      </c>
      <c r="V559" s="64">
        <v>5457.8621962225234</v>
      </c>
    </row>
    <row r="560" spans="1:22" ht="35.25" x14ac:dyDescent="0.5">
      <c r="B560" s="65" t="s">
        <v>375</v>
      </c>
      <c r="C560" s="83"/>
      <c r="D560" s="56" t="s">
        <v>17037</v>
      </c>
      <c r="E560" s="56" t="s">
        <v>17037</v>
      </c>
      <c r="F560" s="56" t="s">
        <v>17037</v>
      </c>
      <c r="G560" s="56" t="s">
        <v>17037</v>
      </c>
      <c r="H560" s="56" t="s">
        <v>17037</v>
      </c>
      <c r="I560" s="61">
        <f>I561</f>
        <v>875.2</v>
      </c>
      <c r="J560" s="61">
        <f t="shared" ref="J560:L560" si="266">J561</f>
        <v>875.2</v>
      </c>
      <c r="K560" s="61">
        <f>K561</f>
        <v>875.2</v>
      </c>
      <c r="L560" s="62">
        <f t="shared" si="266"/>
        <v>30</v>
      </c>
      <c r="M560" s="56" t="s">
        <v>17037</v>
      </c>
      <c r="N560" s="56" t="s">
        <v>17037</v>
      </c>
      <c r="O560" s="59" t="s">
        <v>17037</v>
      </c>
      <c r="P560" s="63">
        <v>7246016</v>
      </c>
      <c r="Q560" s="63"/>
      <c r="R560" s="61">
        <f t="shared" ref="R560:T560" si="267">R561</f>
        <v>0</v>
      </c>
      <c r="S560" s="61">
        <f t="shared" si="267"/>
        <v>0</v>
      </c>
      <c r="T560" s="61">
        <f t="shared" si="267"/>
        <v>7246016</v>
      </c>
      <c r="U560" s="57">
        <f t="shared" si="228"/>
        <v>8279.2687385740392</v>
      </c>
      <c r="V560" s="64">
        <f>V561</f>
        <v>8279.2687385740392</v>
      </c>
    </row>
    <row r="561" spans="1:22" ht="35.25" x14ac:dyDescent="0.5">
      <c r="A561">
        <v>1</v>
      </c>
      <c r="B561" s="56">
        <f>SUBTOTAL(9,$A$403:A561)</f>
        <v>131</v>
      </c>
      <c r="C561" s="66" t="s">
        <v>377</v>
      </c>
      <c r="D561" s="56">
        <v>1982</v>
      </c>
      <c r="E561" s="56"/>
      <c r="F561" s="56" t="s">
        <v>17202</v>
      </c>
      <c r="G561" s="56">
        <v>2</v>
      </c>
      <c r="H561" s="56" t="s">
        <v>17066</v>
      </c>
      <c r="I561" s="67">
        <v>875.2</v>
      </c>
      <c r="J561" s="67">
        <v>875.2</v>
      </c>
      <c r="K561" s="67">
        <v>875.2</v>
      </c>
      <c r="L561" s="68">
        <v>30</v>
      </c>
      <c r="M561" s="56" t="s">
        <v>17059</v>
      </c>
      <c r="N561" s="56" t="s">
        <v>17097</v>
      </c>
      <c r="O561" s="59" t="s">
        <v>17063</v>
      </c>
      <c r="P561" s="64">
        <v>7246016</v>
      </c>
      <c r="Q561" s="64"/>
      <c r="R561" s="64">
        <v>0</v>
      </c>
      <c r="S561" s="64">
        <v>0</v>
      </c>
      <c r="T561" s="64">
        <f>P561-R561-S561</f>
        <v>7246016</v>
      </c>
      <c r="U561" s="57">
        <f t="shared" si="228"/>
        <v>8279.2687385740392</v>
      </c>
      <c r="V561" s="64">
        <v>8279.2687385740392</v>
      </c>
    </row>
    <row r="562" spans="1:22" ht="35.25" x14ac:dyDescent="0.5">
      <c r="B562" s="65" t="s">
        <v>17032</v>
      </c>
      <c r="C562" s="83"/>
      <c r="D562" s="56" t="s">
        <v>17037</v>
      </c>
      <c r="E562" s="56" t="s">
        <v>17037</v>
      </c>
      <c r="F562" s="56" t="s">
        <v>17037</v>
      </c>
      <c r="G562" s="56" t="s">
        <v>17037</v>
      </c>
      <c r="H562" s="56" t="s">
        <v>17037</v>
      </c>
      <c r="I562" s="61">
        <f>I563</f>
        <v>1051.5</v>
      </c>
      <c r="J562" s="61">
        <f t="shared" ref="J562:L562" si="268">J563</f>
        <v>916.3</v>
      </c>
      <c r="K562" s="61">
        <f>K563</f>
        <v>834.19999999999993</v>
      </c>
      <c r="L562" s="62">
        <f t="shared" si="268"/>
        <v>53</v>
      </c>
      <c r="M562" s="56" t="s">
        <v>17037</v>
      </c>
      <c r="N562" s="56" t="s">
        <v>17037</v>
      </c>
      <c r="O562" s="59" t="s">
        <v>17037</v>
      </c>
      <c r="P562" s="63">
        <v>7222802.4000000004</v>
      </c>
      <c r="Q562" s="63"/>
      <c r="R562" s="61">
        <f t="shared" ref="R562:T562" si="269">R563</f>
        <v>0</v>
      </c>
      <c r="S562" s="61">
        <f t="shared" si="269"/>
        <v>0</v>
      </c>
      <c r="T562" s="61">
        <f t="shared" si="269"/>
        <v>7222802.4000000004</v>
      </c>
      <c r="U562" s="57">
        <f t="shared" si="228"/>
        <v>6869.046504992868</v>
      </c>
      <c r="V562" s="64">
        <f>V563</f>
        <v>6869.046504992868</v>
      </c>
    </row>
    <row r="563" spans="1:22" ht="35.25" x14ac:dyDescent="0.5">
      <c r="A563">
        <v>1</v>
      </c>
      <c r="B563" s="56">
        <f>SUBTOTAL(9,$A$403:A563)</f>
        <v>132</v>
      </c>
      <c r="C563" s="66" t="s">
        <v>2495</v>
      </c>
      <c r="D563" s="56">
        <v>1984</v>
      </c>
      <c r="E563" s="56"/>
      <c r="F563" s="56" t="s">
        <v>17202</v>
      </c>
      <c r="G563" s="56">
        <v>2</v>
      </c>
      <c r="H563" s="56" t="s">
        <v>17066</v>
      </c>
      <c r="I563" s="67">
        <v>1051.5</v>
      </c>
      <c r="J563" s="67">
        <v>916.3</v>
      </c>
      <c r="K563" s="67">
        <v>834.19999999999993</v>
      </c>
      <c r="L563" s="68">
        <v>53</v>
      </c>
      <c r="M563" s="56" t="s">
        <v>17059</v>
      </c>
      <c r="N563" s="56" t="s">
        <v>17075</v>
      </c>
      <c r="O563" s="59" t="s">
        <v>17134</v>
      </c>
      <c r="P563" s="64">
        <v>7222802.4000000004</v>
      </c>
      <c r="Q563" s="64"/>
      <c r="R563" s="64">
        <v>0</v>
      </c>
      <c r="S563" s="64">
        <v>0</v>
      </c>
      <c r="T563" s="64">
        <f>P563-R563-S563</f>
        <v>7222802.4000000004</v>
      </c>
      <c r="U563" s="57">
        <f t="shared" si="228"/>
        <v>6869.046504992868</v>
      </c>
      <c r="V563" s="64">
        <v>6869.046504992868</v>
      </c>
    </row>
    <row r="564" spans="1:22" ht="35.25" x14ac:dyDescent="0.5">
      <c r="B564" s="65" t="s">
        <v>219</v>
      </c>
      <c r="C564" s="83"/>
      <c r="D564" s="56" t="s">
        <v>17037</v>
      </c>
      <c r="E564" s="56" t="s">
        <v>17037</v>
      </c>
      <c r="F564" s="56" t="s">
        <v>17037</v>
      </c>
      <c r="G564" s="56" t="s">
        <v>17037</v>
      </c>
      <c r="H564" s="56" t="s">
        <v>17037</v>
      </c>
      <c r="I564" s="61">
        <f>I565</f>
        <v>777.3</v>
      </c>
      <c r="J564" s="61">
        <f t="shared" ref="J564:L564" si="270">J565</f>
        <v>469.4</v>
      </c>
      <c r="K564" s="61">
        <f>K565</f>
        <v>469.4</v>
      </c>
      <c r="L564" s="62">
        <f t="shared" si="270"/>
        <v>35</v>
      </c>
      <c r="M564" s="56" t="s">
        <v>17037</v>
      </c>
      <c r="N564" s="56" t="s">
        <v>17037</v>
      </c>
      <c r="O564" s="59" t="s">
        <v>17037</v>
      </c>
      <c r="P564" s="63">
        <v>5266000</v>
      </c>
      <c r="Q564" s="63"/>
      <c r="R564" s="61">
        <f t="shared" ref="R564:T564" si="271">R565</f>
        <v>0</v>
      </c>
      <c r="S564" s="61">
        <f t="shared" si="271"/>
        <v>2194979.21</v>
      </c>
      <c r="T564" s="61">
        <f t="shared" si="271"/>
        <v>3071020.79</v>
      </c>
      <c r="U564" s="57">
        <f t="shared" si="228"/>
        <v>6774.7330503023286</v>
      </c>
      <c r="V564" s="64">
        <f>V565</f>
        <v>6774.7330503023286</v>
      </c>
    </row>
    <row r="565" spans="1:22" ht="35.25" x14ac:dyDescent="0.5">
      <c r="A565">
        <v>1</v>
      </c>
      <c r="B565" s="56">
        <f>SUBTOTAL(9,$A$403:A565)</f>
        <v>133</v>
      </c>
      <c r="C565" s="66" t="s">
        <v>240</v>
      </c>
      <c r="D565" s="56">
        <v>1978</v>
      </c>
      <c r="E565" s="56"/>
      <c r="F565" s="56" t="s">
        <v>17202</v>
      </c>
      <c r="G565" s="56">
        <v>2</v>
      </c>
      <c r="H565" s="56" t="s">
        <v>17007</v>
      </c>
      <c r="I565" s="67">
        <v>777.3</v>
      </c>
      <c r="J565" s="67">
        <v>469.4</v>
      </c>
      <c r="K565" s="67">
        <v>469.4</v>
      </c>
      <c r="L565" s="68">
        <v>35</v>
      </c>
      <c r="M565" s="56" t="s">
        <v>17059</v>
      </c>
      <c r="N565" s="56" t="s">
        <v>17097</v>
      </c>
      <c r="O565" s="59" t="s">
        <v>17063</v>
      </c>
      <c r="P565" s="64">
        <v>5266000</v>
      </c>
      <c r="Q565" s="64"/>
      <c r="R565" s="64">
        <v>0</v>
      </c>
      <c r="S565" s="64">
        <v>2194979.21</v>
      </c>
      <c r="T565" s="64">
        <f>P565-R565-S565</f>
        <v>3071020.79</v>
      </c>
      <c r="U565" s="57">
        <f t="shared" si="228"/>
        <v>6774.7330503023286</v>
      </c>
      <c r="V565" s="64">
        <v>6774.7330503023286</v>
      </c>
    </row>
    <row r="566" spans="1:22" ht="35.25" x14ac:dyDescent="0.5">
      <c r="B566" s="65" t="s">
        <v>235</v>
      </c>
      <c r="C566" s="83"/>
      <c r="D566" s="56" t="s">
        <v>17037</v>
      </c>
      <c r="E566" s="56" t="s">
        <v>17037</v>
      </c>
      <c r="F566" s="56" t="s">
        <v>17037</v>
      </c>
      <c r="G566" s="56" t="s">
        <v>17037</v>
      </c>
      <c r="H566" s="56" t="s">
        <v>17037</v>
      </c>
      <c r="I566" s="61">
        <f>I567</f>
        <v>7146.1</v>
      </c>
      <c r="J566" s="61">
        <f t="shared" ref="J566:L566" si="272">J567</f>
        <v>4993.7</v>
      </c>
      <c r="K566" s="61">
        <f>K567</f>
        <v>4720.5999999999995</v>
      </c>
      <c r="L566" s="62">
        <f t="shared" si="272"/>
        <v>145</v>
      </c>
      <c r="M566" s="56" t="s">
        <v>17037</v>
      </c>
      <c r="N566" s="56" t="s">
        <v>17037</v>
      </c>
      <c r="O566" s="59" t="s">
        <v>17037</v>
      </c>
      <c r="P566" s="63">
        <v>9893936.3399999999</v>
      </c>
      <c r="Q566" s="63"/>
      <c r="R566" s="61">
        <f t="shared" ref="R566:T566" si="273">R567</f>
        <v>0</v>
      </c>
      <c r="S566" s="61">
        <f t="shared" si="273"/>
        <v>0</v>
      </c>
      <c r="T566" s="61">
        <f t="shared" si="273"/>
        <v>9893936.3399999999</v>
      </c>
      <c r="U566" s="57">
        <f t="shared" si="228"/>
        <v>1384.5225143784721</v>
      </c>
      <c r="V566" s="64">
        <f>V567</f>
        <v>3577.4980053455729</v>
      </c>
    </row>
    <row r="567" spans="1:22" ht="35.25" x14ac:dyDescent="0.5">
      <c r="A567">
        <v>1</v>
      </c>
      <c r="B567" s="56">
        <f>SUBTOTAL(9,$A$403:A567)</f>
        <v>134</v>
      </c>
      <c r="C567" s="66" t="s">
        <v>236</v>
      </c>
      <c r="D567" s="56">
        <v>2007</v>
      </c>
      <c r="E567" s="56"/>
      <c r="F567" s="56" t="s">
        <v>17202</v>
      </c>
      <c r="G567" s="56">
        <v>5</v>
      </c>
      <c r="H567" s="56" t="s">
        <v>17062</v>
      </c>
      <c r="I567" s="67">
        <v>7146.1</v>
      </c>
      <c r="J567" s="67">
        <v>4993.7</v>
      </c>
      <c r="K567" s="67">
        <v>4720.5999999999995</v>
      </c>
      <c r="L567" s="68">
        <v>145</v>
      </c>
      <c r="M567" s="56" t="s">
        <v>17059</v>
      </c>
      <c r="N567" s="56" t="s">
        <v>17075</v>
      </c>
      <c r="O567" s="59" t="s">
        <v>17183</v>
      </c>
      <c r="P567" s="64">
        <v>9893936.3399999999</v>
      </c>
      <c r="Q567" s="64"/>
      <c r="R567" s="64">
        <v>0</v>
      </c>
      <c r="S567" s="64">
        <v>0</v>
      </c>
      <c r="T567" s="64">
        <f>P567-R567-S567</f>
        <v>9893936.3399999999</v>
      </c>
      <c r="U567" s="57">
        <f t="shared" si="228"/>
        <v>1384.5225143784721</v>
      </c>
      <c r="V567" s="64">
        <v>3577.4980053455729</v>
      </c>
    </row>
    <row r="568" spans="1:22" ht="35.25" x14ac:dyDescent="0.5">
      <c r="B568" s="65" t="s">
        <v>220</v>
      </c>
      <c r="C568" s="83"/>
      <c r="D568" s="56" t="s">
        <v>17037</v>
      </c>
      <c r="E568" s="56" t="s">
        <v>17037</v>
      </c>
      <c r="F568" s="56" t="s">
        <v>17037</v>
      </c>
      <c r="G568" s="56" t="s">
        <v>17037</v>
      </c>
      <c r="H568" s="56" t="s">
        <v>17037</v>
      </c>
      <c r="I568" s="61">
        <f>I569+I570</f>
        <v>6301.9</v>
      </c>
      <c r="J568" s="61">
        <f t="shared" ref="J568:L568" si="274">J569+J570</f>
        <v>5277</v>
      </c>
      <c r="K568" s="61">
        <f>K569+K570</f>
        <v>5124.1000000000004</v>
      </c>
      <c r="L568" s="62">
        <f t="shared" si="274"/>
        <v>241</v>
      </c>
      <c r="M568" s="56" t="s">
        <v>17037</v>
      </c>
      <c r="N568" s="56" t="s">
        <v>17037</v>
      </c>
      <c r="O568" s="59" t="s">
        <v>17037</v>
      </c>
      <c r="P568" s="63">
        <v>18347586.559999999</v>
      </c>
      <c r="Q568" s="63"/>
      <c r="R568" s="61">
        <f t="shared" ref="R568:T568" si="275">R569+R570</f>
        <v>0</v>
      </c>
      <c r="S568" s="61">
        <f t="shared" si="275"/>
        <v>0</v>
      </c>
      <c r="T568" s="61">
        <f t="shared" si="275"/>
        <v>18347586.559999999</v>
      </c>
      <c r="U568" s="57">
        <f t="shared" si="228"/>
        <v>2911.437274472778</v>
      </c>
      <c r="V568" s="64">
        <f>MAX(V569:V570)</f>
        <v>7672.6286582278481</v>
      </c>
    </row>
    <row r="569" spans="1:22" ht="35.25" x14ac:dyDescent="0.5">
      <c r="A569">
        <v>1</v>
      </c>
      <c r="B569" s="56">
        <f>SUBTOTAL(9,$A$403:A569)</f>
        <v>135</v>
      </c>
      <c r="C569" s="66" t="s">
        <v>241</v>
      </c>
      <c r="D569" s="56">
        <v>1976</v>
      </c>
      <c r="E569" s="56"/>
      <c r="F569" s="56" t="s">
        <v>17064</v>
      </c>
      <c r="G569" s="56">
        <v>5</v>
      </c>
      <c r="H569" s="56" t="s">
        <v>17065</v>
      </c>
      <c r="I569" s="67">
        <v>5511.9</v>
      </c>
      <c r="J569" s="67">
        <v>4547.1000000000004</v>
      </c>
      <c r="K569" s="67">
        <v>4394.2000000000007</v>
      </c>
      <c r="L569" s="68">
        <v>204</v>
      </c>
      <c r="M569" s="56" t="s">
        <v>17059</v>
      </c>
      <c r="N569" s="56" t="s">
        <v>17075</v>
      </c>
      <c r="O569" s="59" t="s">
        <v>17180</v>
      </c>
      <c r="P569" s="64">
        <v>12286209.92</v>
      </c>
      <c r="Q569" s="64"/>
      <c r="R569" s="64">
        <v>0</v>
      </c>
      <c r="S569" s="64">
        <v>0</v>
      </c>
      <c r="T569" s="64">
        <f>P569-R569-S569</f>
        <v>12286209.92</v>
      </c>
      <c r="U569" s="57">
        <f t="shared" si="228"/>
        <v>2229.0335310872838</v>
      </c>
      <c r="V569" s="64">
        <v>2229.0335310872842</v>
      </c>
    </row>
    <row r="570" spans="1:22" ht="35.25" x14ac:dyDescent="0.5">
      <c r="A570">
        <v>1</v>
      </c>
      <c r="B570" s="56">
        <f>SUBTOTAL(9,$A$403:A570)</f>
        <v>136</v>
      </c>
      <c r="C570" s="66" t="s">
        <v>242</v>
      </c>
      <c r="D570" s="56">
        <v>1982</v>
      </c>
      <c r="E570" s="56"/>
      <c r="F570" s="56" t="s">
        <v>17202</v>
      </c>
      <c r="G570" s="56">
        <v>2</v>
      </c>
      <c r="H570" s="56" t="s">
        <v>17007</v>
      </c>
      <c r="I570" s="67">
        <v>790</v>
      </c>
      <c r="J570" s="67">
        <v>729.9</v>
      </c>
      <c r="K570" s="67">
        <v>729.9</v>
      </c>
      <c r="L570" s="68">
        <v>37</v>
      </c>
      <c r="M570" s="56" t="s">
        <v>17059</v>
      </c>
      <c r="N570" s="56" t="s">
        <v>17075</v>
      </c>
      <c r="O570" s="59" t="s">
        <v>17183</v>
      </c>
      <c r="P570" s="64">
        <v>6061376.6399999997</v>
      </c>
      <c r="Q570" s="64"/>
      <c r="R570" s="64">
        <v>0</v>
      </c>
      <c r="S570" s="64">
        <v>0</v>
      </c>
      <c r="T570" s="64">
        <f>P570-R570-S570</f>
        <v>6061376.6399999997</v>
      </c>
      <c r="U570" s="57">
        <f t="shared" si="228"/>
        <v>7672.6286582278481</v>
      </c>
      <c r="V570" s="64">
        <v>7672.6286582278481</v>
      </c>
    </row>
    <row r="571" spans="1:22" ht="35.25" x14ac:dyDescent="0.5">
      <c r="B571" s="65" t="s">
        <v>221</v>
      </c>
      <c r="C571" s="83"/>
      <c r="D571" s="56" t="s">
        <v>17037</v>
      </c>
      <c r="E571" s="56" t="s">
        <v>17037</v>
      </c>
      <c r="F571" s="56" t="s">
        <v>17037</v>
      </c>
      <c r="G571" s="56" t="s">
        <v>17037</v>
      </c>
      <c r="H571" s="56" t="s">
        <v>17037</v>
      </c>
      <c r="I571" s="61">
        <f>I572</f>
        <v>5897.21</v>
      </c>
      <c r="J571" s="61">
        <f t="shared" ref="J571:L571" si="276">J572</f>
        <v>4536.71</v>
      </c>
      <c r="K571" s="61">
        <f>K572</f>
        <v>4277.51</v>
      </c>
      <c r="L571" s="62">
        <f t="shared" si="276"/>
        <v>221</v>
      </c>
      <c r="M571" s="56" t="s">
        <v>17037</v>
      </c>
      <c r="N571" s="56" t="s">
        <v>17037</v>
      </c>
      <c r="O571" s="59" t="s">
        <v>17037</v>
      </c>
      <c r="P571" s="63">
        <v>12189315.52</v>
      </c>
      <c r="Q571" s="63"/>
      <c r="R571" s="61">
        <f t="shared" ref="R571:T571" si="277">R572</f>
        <v>0</v>
      </c>
      <c r="S571" s="61">
        <f t="shared" si="277"/>
        <v>0</v>
      </c>
      <c r="T571" s="61">
        <f t="shared" si="277"/>
        <v>12189315.52</v>
      </c>
      <c r="U571" s="57">
        <f t="shared" si="228"/>
        <v>2066.9631096738967</v>
      </c>
      <c r="V571" s="64">
        <f>V572</f>
        <v>2066.9631096738967</v>
      </c>
    </row>
    <row r="572" spans="1:22" ht="35.25" x14ac:dyDescent="0.5">
      <c r="A572">
        <v>1</v>
      </c>
      <c r="B572" s="56">
        <f>SUBTOTAL(9,$A$403:A572)</f>
        <v>137</v>
      </c>
      <c r="C572" s="66" t="s">
        <v>237</v>
      </c>
      <c r="D572" s="56">
        <v>1977</v>
      </c>
      <c r="E572" s="56"/>
      <c r="F572" s="56" t="s">
        <v>17202</v>
      </c>
      <c r="G572" s="56">
        <v>5</v>
      </c>
      <c r="H572" s="56" t="s">
        <v>17065</v>
      </c>
      <c r="I572" s="67">
        <v>5897.21</v>
      </c>
      <c r="J572" s="67">
        <v>4536.71</v>
      </c>
      <c r="K572" s="67">
        <v>4277.51</v>
      </c>
      <c r="L572" s="68">
        <v>221</v>
      </c>
      <c r="M572" s="56" t="s">
        <v>17059</v>
      </c>
      <c r="N572" s="56" t="s">
        <v>17075</v>
      </c>
      <c r="O572" s="59" t="s">
        <v>17181</v>
      </c>
      <c r="P572" s="64">
        <v>12189315.52</v>
      </c>
      <c r="Q572" s="64"/>
      <c r="R572" s="64">
        <v>0</v>
      </c>
      <c r="S572" s="64">
        <v>0</v>
      </c>
      <c r="T572" s="64">
        <f>P572-R572-S572</f>
        <v>12189315.52</v>
      </c>
      <c r="U572" s="57">
        <f t="shared" si="228"/>
        <v>2066.9631096738967</v>
      </c>
      <c r="V572" s="64">
        <v>2066.9631096738967</v>
      </c>
    </row>
    <row r="573" spans="1:22" ht="35.25" x14ac:dyDescent="0.5">
      <c r="B573" s="65" t="s">
        <v>222</v>
      </c>
      <c r="C573" s="83"/>
      <c r="D573" s="56" t="s">
        <v>17037</v>
      </c>
      <c r="E573" s="56" t="s">
        <v>17037</v>
      </c>
      <c r="F573" s="56" t="s">
        <v>17037</v>
      </c>
      <c r="G573" s="56" t="s">
        <v>17037</v>
      </c>
      <c r="H573" s="56" t="s">
        <v>17037</v>
      </c>
      <c r="I573" s="61">
        <f>I574+I575</f>
        <v>8782.32</v>
      </c>
      <c r="J573" s="61">
        <f t="shared" ref="J573:L573" si="278">J574+J575</f>
        <v>6868</v>
      </c>
      <c r="K573" s="61">
        <f>K574+K575</f>
        <v>6820.74</v>
      </c>
      <c r="L573" s="62">
        <f t="shared" si="278"/>
        <v>234</v>
      </c>
      <c r="M573" s="56" t="s">
        <v>17037</v>
      </c>
      <c r="N573" s="56" t="s">
        <v>17037</v>
      </c>
      <c r="O573" s="59" t="s">
        <v>17037</v>
      </c>
      <c r="P573" s="63">
        <v>23953980.800000001</v>
      </c>
      <c r="Q573" s="63"/>
      <c r="R573" s="61">
        <f t="shared" ref="R573:T573" si="279">R574+R575</f>
        <v>0</v>
      </c>
      <c r="S573" s="61">
        <f t="shared" si="279"/>
        <v>0</v>
      </c>
      <c r="T573" s="61">
        <f t="shared" si="279"/>
        <v>23953980.800000001</v>
      </c>
      <c r="U573" s="57">
        <f t="shared" si="228"/>
        <v>2727.5231146211936</v>
      </c>
      <c r="V573" s="64">
        <f>MAX(V574:V575)</f>
        <v>7754.345932274834</v>
      </c>
    </row>
    <row r="574" spans="1:22" ht="35.25" x14ac:dyDescent="0.5">
      <c r="A574">
        <v>1</v>
      </c>
      <c r="B574" s="56">
        <f>SUBTOTAL(9,$A$403:A574)</f>
        <v>138</v>
      </c>
      <c r="C574" s="66" t="s">
        <v>238</v>
      </c>
      <c r="D574" s="56">
        <v>1974</v>
      </c>
      <c r="E574" s="56"/>
      <c r="F574" s="56" t="s">
        <v>17202</v>
      </c>
      <c r="G574" s="56">
        <v>5</v>
      </c>
      <c r="H574" s="56" t="s">
        <v>17061</v>
      </c>
      <c r="I574" s="67">
        <v>8070.62</v>
      </c>
      <c r="J574" s="67">
        <v>6208.4</v>
      </c>
      <c r="K574" s="67">
        <v>6161.1399999999994</v>
      </c>
      <c r="L574" s="68">
        <v>210</v>
      </c>
      <c r="M574" s="56" t="s">
        <v>17059</v>
      </c>
      <c r="N574" s="56" t="s">
        <v>17075</v>
      </c>
      <c r="O574" s="59" t="s">
        <v>17184</v>
      </c>
      <c r="P574" s="64">
        <v>18435212.800000001</v>
      </c>
      <c r="Q574" s="64"/>
      <c r="R574" s="64">
        <v>0</v>
      </c>
      <c r="S574" s="64">
        <v>0</v>
      </c>
      <c r="T574" s="64">
        <f>P574-R574-S574</f>
        <v>18435212.800000001</v>
      </c>
      <c r="U574" s="57">
        <f t="shared" si="228"/>
        <v>2284.2374935259004</v>
      </c>
      <c r="V574" s="64">
        <v>2284.2374935259004</v>
      </c>
    </row>
    <row r="575" spans="1:22" ht="35.25" x14ac:dyDescent="0.5">
      <c r="A575">
        <v>1</v>
      </c>
      <c r="B575" s="56">
        <f>SUBTOTAL(9,$A$403:A575)</f>
        <v>139</v>
      </c>
      <c r="C575" s="66" t="s">
        <v>239</v>
      </c>
      <c r="D575" s="56">
        <v>1969</v>
      </c>
      <c r="E575" s="56"/>
      <c r="F575" s="56" t="s">
        <v>17202</v>
      </c>
      <c r="G575" s="56">
        <v>2</v>
      </c>
      <c r="H575" s="56" t="s">
        <v>17007</v>
      </c>
      <c r="I575" s="67">
        <v>711.7</v>
      </c>
      <c r="J575" s="67">
        <v>659.6</v>
      </c>
      <c r="K575" s="67">
        <v>659.6</v>
      </c>
      <c r="L575" s="68">
        <v>24</v>
      </c>
      <c r="M575" s="56" t="s">
        <v>17059</v>
      </c>
      <c r="N575" s="56" t="s">
        <v>17097</v>
      </c>
      <c r="O575" s="59" t="s">
        <v>17063</v>
      </c>
      <c r="P575" s="64">
        <v>5518768</v>
      </c>
      <c r="Q575" s="64"/>
      <c r="R575" s="64">
        <v>0</v>
      </c>
      <c r="S575" s="64">
        <v>0</v>
      </c>
      <c r="T575" s="64">
        <f>P575-R575-S575</f>
        <v>5518768</v>
      </c>
      <c r="U575" s="57">
        <f t="shared" si="228"/>
        <v>7754.345932274834</v>
      </c>
      <c r="V575" s="64">
        <v>7754.345932274834</v>
      </c>
    </row>
    <row r="576" spans="1:22" ht="35.25" x14ac:dyDescent="0.5">
      <c r="B576" s="65" t="s">
        <v>364</v>
      </c>
      <c r="C576" s="83"/>
      <c r="D576" s="56" t="s">
        <v>17037</v>
      </c>
      <c r="E576" s="56" t="s">
        <v>17037</v>
      </c>
      <c r="F576" s="56" t="s">
        <v>17037</v>
      </c>
      <c r="G576" s="56" t="s">
        <v>17037</v>
      </c>
      <c r="H576" s="56" t="s">
        <v>17037</v>
      </c>
      <c r="I576" s="61">
        <f>I577</f>
        <v>974.7</v>
      </c>
      <c r="J576" s="61">
        <f t="shared" ref="J576:L576" si="280">J577</f>
        <v>885.6</v>
      </c>
      <c r="K576" s="61">
        <f>K577</f>
        <v>885.6</v>
      </c>
      <c r="L576" s="62">
        <f t="shared" si="280"/>
        <v>35</v>
      </c>
      <c r="M576" s="56" t="s">
        <v>17037</v>
      </c>
      <c r="N576" s="56" t="s">
        <v>17037</v>
      </c>
      <c r="O576" s="59" t="s">
        <v>17037</v>
      </c>
      <c r="P576" s="63">
        <v>9232207</v>
      </c>
      <c r="Q576" s="63"/>
      <c r="R576" s="61">
        <f t="shared" ref="R576:T576" si="281">R577</f>
        <v>0</v>
      </c>
      <c r="S576" s="61">
        <f t="shared" si="281"/>
        <v>0</v>
      </c>
      <c r="T576" s="61">
        <f t="shared" si="281"/>
        <v>9232207</v>
      </c>
      <c r="U576" s="57">
        <f t="shared" si="228"/>
        <v>9471.8446701549183</v>
      </c>
      <c r="V576" s="64">
        <f>V577</f>
        <v>9872.4886118805789</v>
      </c>
    </row>
    <row r="577" spans="1:22" ht="35.25" x14ac:dyDescent="0.5">
      <c r="A577">
        <v>1</v>
      </c>
      <c r="B577" s="56">
        <f>SUBTOTAL(9,$A$403:A577)</f>
        <v>140</v>
      </c>
      <c r="C577" s="66" t="s">
        <v>369</v>
      </c>
      <c r="D577" s="56">
        <v>1991</v>
      </c>
      <c r="E577" s="56"/>
      <c r="F577" s="56" t="s">
        <v>17202</v>
      </c>
      <c r="G577" s="56">
        <v>2</v>
      </c>
      <c r="H577" s="56" t="s">
        <v>17066</v>
      </c>
      <c r="I577" s="67">
        <v>974.7</v>
      </c>
      <c r="J577" s="67">
        <v>885.6</v>
      </c>
      <c r="K577" s="67">
        <v>885.6</v>
      </c>
      <c r="L577" s="68">
        <v>35</v>
      </c>
      <c r="M577" s="56" t="s">
        <v>17059</v>
      </c>
      <c r="N577" s="56" t="s">
        <v>17075</v>
      </c>
      <c r="O577" s="59" t="s">
        <v>17125</v>
      </c>
      <c r="P577" s="64">
        <v>9232207</v>
      </c>
      <c r="Q577" s="64"/>
      <c r="R577" s="64">
        <v>0</v>
      </c>
      <c r="S577" s="64">
        <v>0</v>
      </c>
      <c r="T577" s="64">
        <f>P577-R577-S577</f>
        <v>9232207</v>
      </c>
      <c r="U577" s="57">
        <f t="shared" si="228"/>
        <v>9471.8446701549183</v>
      </c>
      <c r="V577" s="64">
        <v>9872.4886118805789</v>
      </c>
    </row>
    <row r="578" spans="1:22" ht="35.25" x14ac:dyDescent="0.5">
      <c r="B578" s="65" t="s">
        <v>269</v>
      </c>
      <c r="C578" s="83"/>
      <c r="D578" s="56" t="s">
        <v>17037</v>
      </c>
      <c r="E578" s="56" t="s">
        <v>17037</v>
      </c>
      <c r="F578" s="56" t="s">
        <v>17037</v>
      </c>
      <c r="G578" s="56" t="s">
        <v>17037</v>
      </c>
      <c r="H578" s="56" t="s">
        <v>17037</v>
      </c>
      <c r="I578" s="61">
        <f>I579+I580</f>
        <v>1827.1799999999998</v>
      </c>
      <c r="J578" s="61">
        <f t="shared" ref="J578:L578" si="282">J579+J580</f>
        <v>1558.1999999999998</v>
      </c>
      <c r="K578" s="61">
        <f>K579+K580</f>
        <v>1514.1</v>
      </c>
      <c r="L578" s="62">
        <f t="shared" si="282"/>
        <v>84</v>
      </c>
      <c r="M578" s="56" t="s">
        <v>17037</v>
      </c>
      <c r="N578" s="56" t="s">
        <v>17037</v>
      </c>
      <c r="O578" s="59" t="s">
        <v>17037</v>
      </c>
      <c r="P578" s="63">
        <v>6706777.5999999996</v>
      </c>
      <c r="Q578" s="63"/>
      <c r="R578" s="61">
        <f t="shared" ref="R578:T578" si="283">R579+R580</f>
        <v>0</v>
      </c>
      <c r="S578" s="61">
        <f t="shared" si="283"/>
        <v>0</v>
      </c>
      <c r="T578" s="61">
        <f t="shared" si="283"/>
        <v>6706777.5999999996</v>
      </c>
      <c r="U578" s="57">
        <f t="shared" si="228"/>
        <v>3670.5620683238653</v>
      </c>
      <c r="V578" s="64">
        <f>MAX(V579:V580)</f>
        <v>3673.779072952158</v>
      </c>
    </row>
    <row r="579" spans="1:22" ht="35.25" x14ac:dyDescent="0.5">
      <c r="A579">
        <v>1</v>
      </c>
      <c r="B579" s="56">
        <f>SUBTOTAL(9,$A$403:A579)</f>
        <v>141</v>
      </c>
      <c r="C579" s="66" t="s">
        <v>273</v>
      </c>
      <c r="D579" s="56">
        <v>1986</v>
      </c>
      <c r="E579" s="56"/>
      <c r="F579" s="56" t="s">
        <v>17202</v>
      </c>
      <c r="G579" s="56">
        <v>4</v>
      </c>
      <c r="H579" s="56" t="s">
        <v>17005</v>
      </c>
      <c r="I579" s="67">
        <v>912.79</v>
      </c>
      <c r="J579" s="67">
        <v>778.3</v>
      </c>
      <c r="K579" s="67">
        <v>734.19999999999993</v>
      </c>
      <c r="L579" s="68">
        <v>42</v>
      </c>
      <c r="M579" s="56" t="s">
        <v>17059</v>
      </c>
      <c r="N579" s="56" t="s">
        <v>17075</v>
      </c>
      <c r="O579" s="59" t="s">
        <v>17190</v>
      </c>
      <c r="P579" s="64">
        <v>3353388.8</v>
      </c>
      <c r="Q579" s="64"/>
      <c r="R579" s="64">
        <v>0</v>
      </c>
      <c r="S579" s="64">
        <v>0</v>
      </c>
      <c r="T579" s="64">
        <f>P579-R579-S579</f>
        <v>3353388.8</v>
      </c>
      <c r="U579" s="57">
        <f t="shared" ref="U579:U580" si="284">P579/I579</f>
        <v>3673.7790729521575</v>
      </c>
      <c r="V579" s="64">
        <v>3673.779072952158</v>
      </c>
    </row>
    <row r="580" spans="1:22" ht="35.25" x14ac:dyDescent="0.5">
      <c r="A580">
        <v>1</v>
      </c>
      <c r="B580" s="56">
        <f>SUBTOTAL(9,$A$403:A580)</f>
        <v>142</v>
      </c>
      <c r="C580" s="66" t="s">
        <v>272</v>
      </c>
      <c r="D580" s="56">
        <v>1986</v>
      </c>
      <c r="E580" s="56"/>
      <c r="F580" s="56" t="s">
        <v>17202</v>
      </c>
      <c r="G580" s="56">
        <v>4</v>
      </c>
      <c r="H580" s="56" t="s">
        <v>17005</v>
      </c>
      <c r="I580" s="67">
        <v>914.39</v>
      </c>
      <c r="J580" s="67">
        <v>779.9</v>
      </c>
      <c r="K580" s="67">
        <v>779.9</v>
      </c>
      <c r="L580" s="68">
        <v>42</v>
      </c>
      <c r="M580" s="56" t="s">
        <v>17059</v>
      </c>
      <c r="N580" s="56" t="s">
        <v>17075</v>
      </c>
      <c r="O580" s="59" t="s">
        <v>17190</v>
      </c>
      <c r="P580" s="64">
        <v>3353388.8</v>
      </c>
      <c r="Q580" s="64"/>
      <c r="R580" s="64">
        <v>0</v>
      </c>
      <c r="S580" s="64">
        <v>0</v>
      </c>
      <c r="T580" s="64">
        <f>P580-R580-S580</f>
        <v>3353388.8</v>
      </c>
      <c r="U580" s="57">
        <f t="shared" si="284"/>
        <v>3667.3506928116012</v>
      </c>
      <c r="V580" s="64">
        <v>3667.3506928116017</v>
      </c>
    </row>
    <row r="581" spans="1:22" ht="35.25" x14ac:dyDescent="0.5">
      <c r="B581" s="65" t="s">
        <v>270</v>
      </c>
      <c r="C581" s="83"/>
      <c r="D581" s="56" t="s">
        <v>17037</v>
      </c>
      <c r="E581" s="56" t="s">
        <v>17037</v>
      </c>
      <c r="F581" s="56" t="s">
        <v>17037</v>
      </c>
      <c r="G581" s="56" t="s">
        <v>17037</v>
      </c>
      <c r="H581" s="56" t="s">
        <v>17037</v>
      </c>
      <c r="I581" s="61">
        <f>I582</f>
        <v>378.6</v>
      </c>
      <c r="J581" s="61">
        <f t="shared" ref="J581:L581" si="285">J582</f>
        <v>228.7</v>
      </c>
      <c r="K581" s="61">
        <f>K582</f>
        <v>228.7</v>
      </c>
      <c r="L581" s="62">
        <f t="shared" si="285"/>
        <v>16</v>
      </c>
      <c r="M581" s="56" t="s">
        <v>17037</v>
      </c>
      <c r="N581" s="56" t="s">
        <v>17037</v>
      </c>
      <c r="O581" s="59" t="s">
        <v>17037</v>
      </c>
      <c r="P581" s="63">
        <v>6420307.1999999993</v>
      </c>
      <c r="Q581" s="63"/>
      <c r="R581" s="61">
        <f t="shared" ref="R581:T581" si="286">R582</f>
        <v>0</v>
      </c>
      <c r="S581" s="61">
        <f t="shared" si="286"/>
        <v>0</v>
      </c>
      <c r="T581" s="61">
        <f t="shared" si="286"/>
        <v>6420307.1999999993</v>
      </c>
      <c r="U581" s="57">
        <f t="shared" ref="U581:U643" si="287">P581/I581</f>
        <v>16958.02218700475</v>
      </c>
      <c r="V581" s="64">
        <f>V582</f>
        <v>22389.79</v>
      </c>
    </row>
    <row r="582" spans="1:22" ht="35.25" x14ac:dyDescent="0.5">
      <c r="A582">
        <v>1</v>
      </c>
      <c r="B582" s="56">
        <f>SUBTOTAL(9,$A$403:A582)</f>
        <v>143</v>
      </c>
      <c r="C582" s="66" t="s">
        <v>15569</v>
      </c>
      <c r="D582" s="56">
        <v>1980</v>
      </c>
      <c r="E582" s="56"/>
      <c r="F582" s="56" t="s">
        <v>17202</v>
      </c>
      <c r="G582" s="56">
        <v>2</v>
      </c>
      <c r="H582" s="56" t="s">
        <v>17005</v>
      </c>
      <c r="I582" s="67">
        <v>378.6</v>
      </c>
      <c r="J582" s="67">
        <v>228.7</v>
      </c>
      <c r="K582" s="67">
        <v>228.7</v>
      </c>
      <c r="L582" s="68">
        <v>16</v>
      </c>
      <c r="M582" s="56" t="s">
        <v>17059</v>
      </c>
      <c r="N582" s="56" t="s">
        <v>17075</v>
      </c>
      <c r="O582" s="59" t="s">
        <v>17186</v>
      </c>
      <c r="P582" s="64">
        <v>6420307.1999999993</v>
      </c>
      <c r="Q582" s="64"/>
      <c r="R582" s="64">
        <v>0</v>
      </c>
      <c r="S582" s="64">
        <v>0</v>
      </c>
      <c r="T582" s="64">
        <f>P582-R582-S582</f>
        <v>6420307.1999999993</v>
      </c>
      <c r="U582" s="57">
        <f t="shared" si="287"/>
        <v>16958.02218700475</v>
      </c>
      <c r="V582" s="64">
        <v>22389.79</v>
      </c>
    </row>
    <row r="583" spans="1:22" ht="35.25" x14ac:dyDescent="0.5">
      <c r="B583" s="65" t="s">
        <v>271</v>
      </c>
      <c r="C583" s="83"/>
      <c r="D583" s="56" t="s">
        <v>17037</v>
      </c>
      <c r="E583" s="56" t="s">
        <v>17037</v>
      </c>
      <c r="F583" s="56" t="s">
        <v>17037</v>
      </c>
      <c r="G583" s="56" t="s">
        <v>17037</v>
      </c>
      <c r="H583" s="56" t="s">
        <v>17037</v>
      </c>
      <c r="I583" s="61">
        <f>I584</f>
        <v>492.1</v>
      </c>
      <c r="J583" s="61">
        <f t="shared" ref="J583:L583" si="288">J584</f>
        <v>492.1</v>
      </c>
      <c r="K583" s="61">
        <f>K584</f>
        <v>492.1</v>
      </c>
      <c r="L583" s="62">
        <f t="shared" si="288"/>
        <v>31</v>
      </c>
      <c r="M583" s="56" t="s">
        <v>17037</v>
      </c>
      <c r="N583" s="56" t="s">
        <v>17037</v>
      </c>
      <c r="O583" s="59" t="s">
        <v>17037</v>
      </c>
      <c r="P583" s="63">
        <v>5720982.3999999994</v>
      </c>
      <c r="Q583" s="63"/>
      <c r="R583" s="61">
        <f t="shared" ref="R583:T583" si="289">R584</f>
        <v>0</v>
      </c>
      <c r="S583" s="61">
        <f t="shared" si="289"/>
        <v>0</v>
      </c>
      <c r="T583" s="61">
        <f t="shared" si="289"/>
        <v>5720982.3999999994</v>
      </c>
      <c r="U583" s="57">
        <f t="shared" si="287"/>
        <v>11625.650071123753</v>
      </c>
      <c r="V583" s="64">
        <f>V584</f>
        <v>11625.650071123755</v>
      </c>
    </row>
    <row r="584" spans="1:22" ht="35.25" x14ac:dyDescent="0.5">
      <c r="A584">
        <v>1</v>
      </c>
      <c r="B584" s="56">
        <f>SUBTOTAL(9,$A$403:A584)</f>
        <v>144</v>
      </c>
      <c r="C584" s="66" t="s">
        <v>275</v>
      </c>
      <c r="D584" s="56">
        <v>1984</v>
      </c>
      <c r="E584" s="56"/>
      <c r="F584" s="56" t="s">
        <v>17202</v>
      </c>
      <c r="G584" s="56">
        <v>2</v>
      </c>
      <c r="H584" s="56" t="s">
        <v>17007</v>
      </c>
      <c r="I584" s="67">
        <v>492.1</v>
      </c>
      <c r="J584" s="67">
        <v>492.1</v>
      </c>
      <c r="K584" s="67">
        <v>492.1</v>
      </c>
      <c r="L584" s="68">
        <v>31</v>
      </c>
      <c r="M584" s="56" t="s">
        <v>17059</v>
      </c>
      <c r="N584" s="56" t="s">
        <v>17075</v>
      </c>
      <c r="O584" s="59" t="s">
        <v>17190</v>
      </c>
      <c r="P584" s="64">
        <v>5720982.3999999994</v>
      </c>
      <c r="Q584" s="64"/>
      <c r="R584" s="64">
        <v>0</v>
      </c>
      <c r="S584" s="64">
        <v>0</v>
      </c>
      <c r="T584" s="64">
        <f>P584-R584-S584</f>
        <v>5720982.3999999994</v>
      </c>
      <c r="U584" s="57">
        <f t="shared" si="287"/>
        <v>11625.650071123753</v>
      </c>
      <c r="V584" s="64">
        <v>11625.650071123755</v>
      </c>
    </row>
    <row r="585" spans="1:22" ht="35.25" x14ac:dyDescent="0.5">
      <c r="B585" s="65" t="s">
        <v>261</v>
      </c>
      <c r="C585" s="83"/>
      <c r="D585" s="56" t="s">
        <v>17037</v>
      </c>
      <c r="E585" s="56" t="s">
        <v>17037</v>
      </c>
      <c r="F585" s="56" t="s">
        <v>17037</v>
      </c>
      <c r="G585" s="56" t="s">
        <v>17037</v>
      </c>
      <c r="H585" s="56" t="s">
        <v>17037</v>
      </c>
      <c r="I585" s="61">
        <f>I586</f>
        <v>340</v>
      </c>
      <c r="J585" s="61">
        <f t="shared" ref="J585:L585" si="290">J586</f>
        <v>307.5</v>
      </c>
      <c r="K585" s="61">
        <f>K586</f>
        <v>226.7</v>
      </c>
      <c r="L585" s="62">
        <f t="shared" si="290"/>
        <v>18</v>
      </c>
      <c r="M585" s="56" t="s">
        <v>17037</v>
      </c>
      <c r="N585" s="56" t="s">
        <v>17037</v>
      </c>
      <c r="O585" s="59" t="s">
        <v>17037</v>
      </c>
      <c r="P585" s="63">
        <v>3090510.08</v>
      </c>
      <c r="Q585" s="63"/>
      <c r="R585" s="61">
        <f t="shared" ref="R585:T585" si="291">R586</f>
        <v>0</v>
      </c>
      <c r="S585" s="61">
        <f t="shared" si="291"/>
        <v>0</v>
      </c>
      <c r="T585" s="61">
        <f t="shared" si="291"/>
        <v>3090510.08</v>
      </c>
      <c r="U585" s="57">
        <f t="shared" si="287"/>
        <v>9089.7355294117642</v>
      </c>
      <c r="V585" s="64">
        <f>V586</f>
        <v>9089.7355294117642</v>
      </c>
    </row>
    <row r="586" spans="1:22" ht="35.25" x14ac:dyDescent="0.5">
      <c r="A586">
        <v>1</v>
      </c>
      <c r="B586" s="56">
        <f>SUBTOTAL(9,$A$403:A586)</f>
        <v>145</v>
      </c>
      <c r="C586" s="66" t="s">
        <v>276</v>
      </c>
      <c r="D586" s="56">
        <v>1963</v>
      </c>
      <c r="E586" s="56"/>
      <c r="F586" s="56" t="s">
        <v>17202</v>
      </c>
      <c r="G586" s="56">
        <v>2</v>
      </c>
      <c r="H586" s="56" t="s">
        <v>17005</v>
      </c>
      <c r="I586" s="67">
        <v>340</v>
      </c>
      <c r="J586" s="67">
        <v>307.5</v>
      </c>
      <c r="K586" s="67">
        <v>226.7</v>
      </c>
      <c r="L586" s="68">
        <v>18</v>
      </c>
      <c r="M586" s="56" t="s">
        <v>17059</v>
      </c>
      <c r="N586" s="56" t="s">
        <v>17075</v>
      </c>
      <c r="O586" s="59" t="s">
        <v>17187</v>
      </c>
      <c r="P586" s="64">
        <v>3090510.08</v>
      </c>
      <c r="Q586" s="64"/>
      <c r="R586" s="64">
        <v>0</v>
      </c>
      <c r="S586" s="64">
        <v>0</v>
      </c>
      <c r="T586" s="64">
        <f>P586-R586-S586</f>
        <v>3090510.08</v>
      </c>
      <c r="U586" s="57">
        <f t="shared" si="287"/>
        <v>9089.7355294117642</v>
      </c>
      <c r="V586" s="64">
        <v>9089.7355294117642</v>
      </c>
    </row>
    <row r="587" spans="1:22" ht="35.25" x14ac:dyDescent="0.5">
      <c r="B587" s="65" t="s">
        <v>263</v>
      </c>
      <c r="C587" s="83"/>
      <c r="D587" s="56" t="s">
        <v>17037</v>
      </c>
      <c r="E587" s="56" t="s">
        <v>17037</v>
      </c>
      <c r="F587" s="56" t="s">
        <v>17037</v>
      </c>
      <c r="G587" s="56" t="s">
        <v>17037</v>
      </c>
      <c r="H587" s="56" t="s">
        <v>17037</v>
      </c>
      <c r="I587" s="61">
        <f>I588+I589</f>
        <v>5045.26</v>
      </c>
      <c r="J587" s="61">
        <f t="shared" ref="J587:L587" si="292">J588+J589</f>
        <v>2864.54</v>
      </c>
      <c r="K587" s="61">
        <f>K588+K589</f>
        <v>2748.46</v>
      </c>
      <c r="L587" s="62">
        <f t="shared" si="292"/>
        <v>147</v>
      </c>
      <c r="M587" s="56" t="s">
        <v>17037</v>
      </c>
      <c r="N587" s="56" t="s">
        <v>17037</v>
      </c>
      <c r="O587" s="59" t="s">
        <v>17037</v>
      </c>
      <c r="P587" s="63">
        <v>13086273.609999999</v>
      </c>
      <c r="Q587" s="63"/>
      <c r="R587" s="61">
        <f t="shared" ref="R587:T587" si="293">R588+R589</f>
        <v>0</v>
      </c>
      <c r="S587" s="61">
        <f t="shared" si="293"/>
        <v>0</v>
      </c>
      <c r="T587" s="61">
        <f t="shared" si="293"/>
        <v>13086273.609999999</v>
      </c>
      <c r="U587" s="57">
        <f t="shared" si="287"/>
        <v>2593.7758628891274</v>
      </c>
      <c r="V587" s="64">
        <f>MAX(V588:V589)</f>
        <v>4038.48</v>
      </c>
    </row>
    <row r="588" spans="1:22" ht="35.25" x14ac:dyDescent="0.5">
      <c r="A588">
        <v>1</v>
      </c>
      <c r="B588" s="56">
        <f>SUBTOTAL(9,$A$403:A588)</f>
        <v>146</v>
      </c>
      <c r="C588" s="66" t="s">
        <v>15705</v>
      </c>
      <c r="D588" s="56">
        <v>1956</v>
      </c>
      <c r="E588" s="56"/>
      <c r="F588" s="56" t="s">
        <v>17202</v>
      </c>
      <c r="G588" s="56">
        <v>3</v>
      </c>
      <c r="H588" s="56" t="s">
        <v>17066</v>
      </c>
      <c r="I588" s="67">
        <v>1785.9</v>
      </c>
      <c r="J588" s="67">
        <v>874.54</v>
      </c>
      <c r="K588" s="67">
        <v>758.45999999999992</v>
      </c>
      <c r="L588" s="68">
        <v>43</v>
      </c>
      <c r="M588" s="56" t="s">
        <v>17059</v>
      </c>
      <c r="N588" s="56" t="s">
        <v>17075</v>
      </c>
      <c r="O588" s="59" t="s">
        <v>17206</v>
      </c>
      <c r="P588" s="64">
        <v>6841033.4400000004</v>
      </c>
      <c r="Q588" s="64"/>
      <c r="R588" s="64">
        <v>0</v>
      </c>
      <c r="S588" s="64">
        <v>0</v>
      </c>
      <c r="T588" s="64">
        <f>P588-R588-S588</f>
        <v>6841033.4400000004</v>
      </c>
      <c r="U588" s="57">
        <f t="shared" si="287"/>
        <v>3830.5803460440115</v>
      </c>
      <c r="V588" s="64">
        <v>4038.48</v>
      </c>
    </row>
    <row r="589" spans="1:22" ht="35.25" x14ac:dyDescent="0.5">
      <c r="A589">
        <v>1</v>
      </c>
      <c r="B589" s="56">
        <f>SUBTOTAL(9,$A$403:A589)</f>
        <v>147</v>
      </c>
      <c r="C589" s="66" t="s">
        <v>278</v>
      </c>
      <c r="D589" s="56">
        <v>1967</v>
      </c>
      <c r="E589" s="56"/>
      <c r="F589" s="56" t="s">
        <v>17202</v>
      </c>
      <c r="G589" s="56">
        <v>5</v>
      </c>
      <c r="H589" s="56" t="s">
        <v>17007</v>
      </c>
      <c r="I589" s="67">
        <v>3259.36</v>
      </c>
      <c r="J589" s="67">
        <v>1990</v>
      </c>
      <c r="K589" s="67">
        <v>1990</v>
      </c>
      <c r="L589" s="68">
        <v>104</v>
      </c>
      <c r="M589" s="56" t="s">
        <v>17059</v>
      </c>
      <c r="N589" s="56" t="s">
        <v>17075</v>
      </c>
      <c r="O589" s="59" t="s">
        <v>17191</v>
      </c>
      <c r="P589" s="64">
        <v>6245240.1699999999</v>
      </c>
      <c r="Q589" s="64"/>
      <c r="R589" s="64">
        <v>0</v>
      </c>
      <c r="S589" s="64">
        <v>0</v>
      </c>
      <c r="T589" s="64">
        <f>P589-R589-S589</f>
        <v>6245240.1699999999</v>
      </c>
      <c r="U589" s="57">
        <f t="shared" si="287"/>
        <v>1916.0940092533504</v>
      </c>
      <c r="V589" s="64">
        <v>2318.6937470853177</v>
      </c>
    </row>
    <row r="590" spans="1:22" ht="35.25" x14ac:dyDescent="0.5">
      <c r="B590" s="65" t="s">
        <v>266</v>
      </c>
      <c r="C590" s="83"/>
      <c r="D590" s="56" t="s">
        <v>17037</v>
      </c>
      <c r="E590" s="56" t="s">
        <v>17037</v>
      </c>
      <c r="F590" s="56" t="s">
        <v>17037</v>
      </c>
      <c r="G590" s="56" t="s">
        <v>17037</v>
      </c>
      <c r="H590" s="56" t="s">
        <v>17037</v>
      </c>
      <c r="I590" s="61">
        <f>I591+I592</f>
        <v>6017.86</v>
      </c>
      <c r="J590" s="61">
        <f t="shared" ref="J590:L590" si="294">J591+J592</f>
        <v>5795.87</v>
      </c>
      <c r="K590" s="61">
        <f>K591+K592</f>
        <v>5795.87</v>
      </c>
      <c r="L590" s="62">
        <f t="shared" si="294"/>
        <v>255</v>
      </c>
      <c r="M590" s="56" t="s">
        <v>17037</v>
      </c>
      <c r="N590" s="56" t="s">
        <v>17037</v>
      </c>
      <c r="O590" s="59" t="s">
        <v>17037</v>
      </c>
      <c r="P590" s="63">
        <v>16195763.15</v>
      </c>
      <c r="Q590" s="63">
        <f t="shared" ref="Q590" si="295">Q591+Q592</f>
        <v>0</v>
      </c>
      <c r="R590" s="61">
        <f t="shared" ref="R590" si="296">R591+R592</f>
        <v>0</v>
      </c>
      <c r="S590" s="61">
        <f t="shared" ref="S590" si="297">S591+S592</f>
        <v>0</v>
      </c>
      <c r="T590" s="61">
        <f t="shared" ref="T590" si="298">T591+T592</f>
        <v>16195763.15</v>
      </c>
      <c r="U590" s="57">
        <f t="shared" si="287"/>
        <v>2691.2828065126141</v>
      </c>
      <c r="V590" s="64">
        <f>MAX(V591:V592)</f>
        <v>5932.6136597619725</v>
      </c>
    </row>
    <row r="591" spans="1:22" ht="35.25" x14ac:dyDescent="0.5">
      <c r="A591">
        <v>1</v>
      </c>
      <c r="B591" s="56">
        <f>SUBTOTAL(9,$A$403:A591)</f>
        <v>148</v>
      </c>
      <c r="C591" s="66" t="s">
        <v>279</v>
      </c>
      <c r="D591" s="56">
        <v>1992</v>
      </c>
      <c r="E591" s="56"/>
      <c r="F591" s="56" t="s">
        <v>17064</v>
      </c>
      <c r="G591" s="56">
        <v>5</v>
      </c>
      <c r="H591" s="56" t="s">
        <v>17069</v>
      </c>
      <c r="I591" s="67">
        <v>5532.2</v>
      </c>
      <c r="J591" s="67">
        <v>5532.2</v>
      </c>
      <c r="K591" s="67">
        <v>5532.2</v>
      </c>
      <c r="L591" s="68">
        <v>237</v>
      </c>
      <c r="M591" s="56" t="s">
        <v>17059</v>
      </c>
      <c r="N591" s="56" t="s">
        <v>17075</v>
      </c>
      <c r="O591" s="59" t="s">
        <v>17188</v>
      </c>
      <c r="P591" s="64">
        <v>13944467.15</v>
      </c>
      <c r="Q591" s="64"/>
      <c r="R591" s="64">
        <v>0</v>
      </c>
      <c r="S591" s="64">
        <v>0</v>
      </c>
      <c r="T591" s="64">
        <f>P591-R591-S591</f>
        <v>13944467.15</v>
      </c>
      <c r="U591" s="57">
        <f t="shared" si="287"/>
        <v>2520.6006923104733</v>
      </c>
      <c r="V591" s="64">
        <v>2520.6006926719933</v>
      </c>
    </row>
    <row r="592" spans="1:22" ht="35.25" x14ac:dyDescent="0.5">
      <c r="A592">
        <v>1</v>
      </c>
      <c r="B592" s="56">
        <f>SUBTOTAL(9,$A$403:A592)</f>
        <v>149</v>
      </c>
      <c r="C592" s="66" t="s">
        <v>267</v>
      </c>
      <c r="D592" s="56">
        <v>1959</v>
      </c>
      <c r="E592" s="56"/>
      <c r="F592" s="56" t="s">
        <v>17202</v>
      </c>
      <c r="G592" s="56">
        <v>2</v>
      </c>
      <c r="H592" s="56" t="s">
        <v>17005</v>
      </c>
      <c r="I592" s="67">
        <v>485.66</v>
      </c>
      <c r="J592" s="67">
        <v>263.67</v>
      </c>
      <c r="K592" s="67">
        <v>263.67</v>
      </c>
      <c r="L592" s="68">
        <v>18</v>
      </c>
      <c r="M592" s="56" t="s">
        <v>17059</v>
      </c>
      <c r="N592" s="56" t="s">
        <v>17075</v>
      </c>
      <c r="O592" s="59" t="s">
        <v>17188</v>
      </c>
      <c r="P592" s="64">
        <v>2251296</v>
      </c>
      <c r="Q592" s="64"/>
      <c r="R592" s="64">
        <v>0</v>
      </c>
      <c r="S592" s="64">
        <v>0</v>
      </c>
      <c r="T592" s="64">
        <f>P592-R592-S592</f>
        <v>2251296</v>
      </c>
      <c r="U592" s="57">
        <f t="shared" si="287"/>
        <v>4635.539266153276</v>
      </c>
      <c r="V592" s="64">
        <v>5932.6136597619725</v>
      </c>
    </row>
    <row r="593" spans="1:22" ht="35.25" x14ac:dyDescent="0.5">
      <c r="B593" s="65" t="s">
        <v>52</v>
      </c>
      <c r="C593" s="83"/>
      <c r="D593" s="56" t="s">
        <v>17037</v>
      </c>
      <c r="E593" s="56" t="s">
        <v>17037</v>
      </c>
      <c r="F593" s="56" t="s">
        <v>17037</v>
      </c>
      <c r="G593" s="56" t="s">
        <v>17037</v>
      </c>
      <c r="H593" s="56" t="s">
        <v>17037</v>
      </c>
      <c r="I593" s="61">
        <f>I594+I595</f>
        <v>1012.5</v>
      </c>
      <c r="J593" s="61">
        <f t="shared" ref="J593:L593" si="299">J594+J595</f>
        <v>782.4</v>
      </c>
      <c r="K593" s="61">
        <f>K594+K595</f>
        <v>607.29999999999995</v>
      </c>
      <c r="L593" s="62">
        <f t="shared" si="299"/>
        <v>27</v>
      </c>
      <c r="M593" s="56" t="s">
        <v>17037</v>
      </c>
      <c r="N593" s="56" t="s">
        <v>17037</v>
      </c>
      <c r="O593" s="59" t="s">
        <v>17037</v>
      </c>
      <c r="P593" s="63">
        <v>7510261.4400000004</v>
      </c>
      <c r="Q593" s="63"/>
      <c r="R593" s="61">
        <f t="shared" ref="R593:T593" si="300">R594+R595</f>
        <v>0</v>
      </c>
      <c r="S593" s="61">
        <f t="shared" si="300"/>
        <v>0</v>
      </c>
      <c r="T593" s="61">
        <f t="shared" si="300"/>
        <v>7510261.4400000004</v>
      </c>
      <c r="U593" s="57">
        <f t="shared" si="287"/>
        <v>7417.5421629629636</v>
      </c>
      <c r="V593" s="64">
        <f>MAX(V594:V595)</f>
        <v>10810.528355196773</v>
      </c>
    </row>
    <row r="594" spans="1:22" ht="35.25" x14ac:dyDescent="0.5">
      <c r="A594">
        <v>1</v>
      </c>
      <c r="B594" s="56">
        <f>SUBTOTAL(9,$A$403:A594)</f>
        <v>150</v>
      </c>
      <c r="C594" s="66" t="s">
        <v>60</v>
      </c>
      <c r="D594" s="56">
        <v>1959</v>
      </c>
      <c r="E594" s="56"/>
      <c r="F594" s="56" t="s">
        <v>17202</v>
      </c>
      <c r="G594" s="56">
        <v>2</v>
      </c>
      <c r="H594" s="56" t="s">
        <v>17007</v>
      </c>
      <c r="I594" s="67">
        <v>616.1</v>
      </c>
      <c r="J594" s="67">
        <v>547.4</v>
      </c>
      <c r="K594" s="67">
        <v>400.5</v>
      </c>
      <c r="L594" s="68">
        <v>14</v>
      </c>
      <c r="M594" s="56" t="s">
        <v>17059</v>
      </c>
      <c r="N594" s="56" t="s">
        <v>17075</v>
      </c>
      <c r="O594" s="59" t="s">
        <v>17173</v>
      </c>
      <c r="P594" s="64">
        <v>4223486.4000000004</v>
      </c>
      <c r="Q594" s="64"/>
      <c r="R594" s="64">
        <v>0</v>
      </c>
      <c r="S594" s="64">
        <v>0</v>
      </c>
      <c r="T594" s="64">
        <f t="shared" si="254"/>
        <v>4223486.4000000004</v>
      </c>
      <c r="U594" s="57">
        <f t="shared" si="287"/>
        <v>6855.1962343775367</v>
      </c>
      <c r="V594" s="64">
        <v>7691.6479467618883</v>
      </c>
    </row>
    <row r="595" spans="1:22" ht="35.25" x14ac:dyDescent="0.5">
      <c r="A595">
        <v>1</v>
      </c>
      <c r="B595" s="56">
        <f>SUBTOTAL(9,$A$403:A595)</f>
        <v>151</v>
      </c>
      <c r="C595" s="85" t="s">
        <v>61</v>
      </c>
      <c r="D595" s="56">
        <v>1917</v>
      </c>
      <c r="E595" s="56"/>
      <c r="F595" s="56" t="s">
        <v>17202</v>
      </c>
      <c r="G595" s="56">
        <v>2</v>
      </c>
      <c r="H595" s="56" t="s">
        <v>17062</v>
      </c>
      <c r="I595" s="67">
        <v>396.4</v>
      </c>
      <c r="J595" s="67">
        <v>235</v>
      </c>
      <c r="K595" s="67">
        <v>206.8</v>
      </c>
      <c r="L595" s="68">
        <v>13</v>
      </c>
      <c r="M595" s="56" t="s">
        <v>17059</v>
      </c>
      <c r="N595" s="56" t="s">
        <v>17075</v>
      </c>
      <c r="O595" s="59" t="s">
        <v>17173</v>
      </c>
      <c r="P595" s="64">
        <v>3286775.04</v>
      </c>
      <c r="Q595" s="64"/>
      <c r="R595" s="64">
        <v>0</v>
      </c>
      <c r="S595" s="64">
        <v>0</v>
      </c>
      <c r="T595" s="64">
        <f t="shared" si="254"/>
        <v>3286775.04</v>
      </c>
      <c r="U595" s="57">
        <f t="shared" si="287"/>
        <v>8291.561654894047</v>
      </c>
      <c r="V595" s="64">
        <v>10810.528355196773</v>
      </c>
    </row>
    <row r="596" spans="1:22" ht="35.25" x14ac:dyDescent="0.5">
      <c r="B596" s="83" t="s">
        <v>53</v>
      </c>
      <c r="C596" s="86"/>
      <c r="D596" s="56" t="s">
        <v>17037</v>
      </c>
      <c r="E596" s="56" t="s">
        <v>17037</v>
      </c>
      <c r="F596" s="56" t="s">
        <v>17037</v>
      </c>
      <c r="G596" s="56" t="s">
        <v>17037</v>
      </c>
      <c r="H596" s="56" t="s">
        <v>17037</v>
      </c>
      <c r="I596" s="61">
        <f>I597</f>
        <v>627.79999999999995</v>
      </c>
      <c r="J596" s="61">
        <f t="shared" ref="J596:L596" si="301">J597</f>
        <v>585.20000000000005</v>
      </c>
      <c r="K596" s="61">
        <f>K597</f>
        <v>585.20000000000005</v>
      </c>
      <c r="L596" s="62">
        <f t="shared" si="301"/>
        <v>14</v>
      </c>
      <c r="M596" s="56" t="s">
        <v>17037</v>
      </c>
      <c r="N596" s="56" t="s">
        <v>17037</v>
      </c>
      <c r="O596" s="59" t="s">
        <v>17037</v>
      </c>
      <c r="P596" s="63">
        <v>4654454.3999999994</v>
      </c>
      <c r="Q596" s="63"/>
      <c r="R596" s="61">
        <f t="shared" ref="R596:T596" si="302">R597</f>
        <v>0</v>
      </c>
      <c r="S596" s="61">
        <f t="shared" si="302"/>
        <v>0</v>
      </c>
      <c r="T596" s="61">
        <f t="shared" si="302"/>
        <v>4654454.3999999994</v>
      </c>
      <c r="U596" s="57">
        <f t="shared" si="287"/>
        <v>7413.9127110544759</v>
      </c>
      <c r="V596" s="64">
        <f>V597</f>
        <v>8318.5374323032811</v>
      </c>
    </row>
    <row r="597" spans="1:22" ht="35.25" x14ac:dyDescent="0.5">
      <c r="A597">
        <v>1</v>
      </c>
      <c r="B597" s="56">
        <f>SUBTOTAL(9,$A$403:A597)</f>
        <v>152</v>
      </c>
      <c r="C597" s="66" t="s">
        <v>62</v>
      </c>
      <c r="D597" s="56">
        <v>1962</v>
      </c>
      <c r="E597" s="56"/>
      <c r="F597" s="56" t="s">
        <v>17202</v>
      </c>
      <c r="G597" s="56">
        <v>2</v>
      </c>
      <c r="H597" s="56" t="s">
        <v>17007</v>
      </c>
      <c r="I597" s="67">
        <v>627.79999999999995</v>
      </c>
      <c r="J597" s="67">
        <v>585.20000000000005</v>
      </c>
      <c r="K597" s="67">
        <v>585.20000000000005</v>
      </c>
      <c r="L597" s="68">
        <v>14</v>
      </c>
      <c r="M597" s="56" t="s">
        <v>17059</v>
      </c>
      <c r="N597" s="56" t="s">
        <v>17075</v>
      </c>
      <c r="O597" s="59" t="s">
        <v>17173</v>
      </c>
      <c r="P597" s="64">
        <v>4654454.3999999994</v>
      </c>
      <c r="Q597" s="64"/>
      <c r="R597" s="64">
        <v>0</v>
      </c>
      <c r="S597" s="64">
        <v>0</v>
      </c>
      <c r="T597" s="64">
        <f t="shared" si="254"/>
        <v>4654454.3999999994</v>
      </c>
      <c r="U597" s="57">
        <f t="shared" si="287"/>
        <v>7413.9127110544759</v>
      </c>
      <c r="V597" s="64">
        <v>8318.5374323032811</v>
      </c>
    </row>
    <row r="598" spans="1:22" ht="35.25" x14ac:dyDescent="0.5">
      <c r="B598" s="65" t="s">
        <v>55</v>
      </c>
      <c r="C598" s="83"/>
      <c r="D598" s="56" t="s">
        <v>17037</v>
      </c>
      <c r="E598" s="56" t="s">
        <v>17037</v>
      </c>
      <c r="F598" s="56" t="s">
        <v>17037</v>
      </c>
      <c r="G598" s="56" t="s">
        <v>17037</v>
      </c>
      <c r="H598" s="56" t="s">
        <v>17037</v>
      </c>
      <c r="I598" s="61">
        <f>I599</f>
        <v>722.7</v>
      </c>
      <c r="J598" s="61">
        <f t="shared" ref="J598:L598" si="303">J599</f>
        <v>664.2</v>
      </c>
      <c r="K598" s="61">
        <f>K599</f>
        <v>607.1</v>
      </c>
      <c r="L598" s="62">
        <f t="shared" si="303"/>
        <v>38</v>
      </c>
      <c r="M598" s="56" t="s">
        <v>17037</v>
      </c>
      <c r="N598" s="56" t="s">
        <v>17037</v>
      </c>
      <c r="O598" s="59" t="s">
        <v>17037</v>
      </c>
      <c r="P598" s="63">
        <v>6464520</v>
      </c>
      <c r="Q598" s="63"/>
      <c r="R598" s="61">
        <f t="shared" ref="R598:T598" si="304">R599</f>
        <v>0</v>
      </c>
      <c r="S598" s="61">
        <f t="shared" si="304"/>
        <v>0</v>
      </c>
      <c r="T598" s="61">
        <f t="shared" si="304"/>
        <v>6464520</v>
      </c>
      <c r="U598" s="57">
        <f t="shared" si="287"/>
        <v>8944.9564134495631</v>
      </c>
      <c r="V598" s="64">
        <f>V599</f>
        <v>10036.394769613948</v>
      </c>
    </row>
    <row r="599" spans="1:22" ht="35.25" x14ac:dyDescent="0.5">
      <c r="A599">
        <v>1</v>
      </c>
      <c r="B599" s="56">
        <f>SUBTOTAL(9,$A$403:A599)</f>
        <v>153</v>
      </c>
      <c r="C599" s="87" t="s">
        <v>63</v>
      </c>
      <c r="D599" s="56">
        <v>1975</v>
      </c>
      <c r="E599" s="56"/>
      <c r="F599" s="56" t="s">
        <v>17202</v>
      </c>
      <c r="G599" s="56">
        <v>2</v>
      </c>
      <c r="H599" s="56" t="s">
        <v>17007</v>
      </c>
      <c r="I599" s="67">
        <v>722.7</v>
      </c>
      <c r="J599" s="67">
        <v>664.2</v>
      </c>
      <c r="K599" s="67">
        <v>607.1</v>
      </c>
      <c r="L599" s="68">
        <v>38</v>
      </c>
      <c r="M599" s="56" t="s">
        <v>17059</v>
      </c>
      <c r="N599" s="56" t="s">
        <v>17075</v>
      </c>
      <c r="O599" s="59" t="s">
        <v>17174</v>
      </c>
      <c r="P599" s="64">
        <v>6464520</v>
      </c>
      <c r="Q599" s="64"/>
      <c r="R599" s="64">
        <v>0</v>
      </c>
      <c r="S599" s="64">
        <v>0</v>
      </c>
      <c r="T599" s="64">
        <f t="shared" si="254"/>
        <v>6464520</v>
      </c>
      <c r="U599" s="57">
        <f t="shared" si="287"/>
        <v>8944.9564134495631</v>
      </c>
      <c r="V599" s="64">
        <v>10036.394769613948</v>
      </c>
    </row>
    <row r="600" spans="1:22" ht="35.25" x14ac:dyDescent="0.5">
      <c r="B600" s="65" t="s">
        <v>54</v>
      </c>
      <c r="C600" s="83"/>
      <c r="D600" s="56" t="s">
        <v>17037</v>
      </c>
      <c r="E600" s="56" t="s">
        <v>17037</v>
      </c>
      <c r="F600" s="56" t="s">
        <v>17037</v>
      </c>
      <c r="G600" s="56" t="s">
        <v>17037</v>
      </c>
      <c r="H600" s="56" t="s">
        <v>17037</v>
      </c>
      <c r="I600" s="61">
        <f>I601</f>
        <v>879.5</v>
      </c>
      <c r="J600" s="61">
        <f t="shared" ref="J600:L600" si="305">J601</f>
        <v>662.2</v>
      </c>
      <c r="K600" s="61">
        <f>K601</f>
        <v>389.1</v>
      </c>
      <c r="L600" s="62">
        <f t="shared" si="305"/>
        <v>30</v>
      </c>
      <c r="M600" s="56" t="s">
        <v>17037</v>
      </c>
      <c r="N600" s="56" t="s">
        <v>17037</v>
      </c>
      <c r="O600" s="59" t="s">
        <v>17037</v>
      </c>
      <c r="P600" s="63">
        <v>5602584</v>
      </c>
      <c r="Q600" s="63"/>
      <c r="R600" s="61">
        <f t="shared" ref="R600:T600" si="306">R601</f>
        <v>0</v>
      </c>
      <c r="S600" s="61">
        <f t="shared" si="306"/>
        <v>0</v>
      </c>
      <c r="T600" s="61">
        <f t="shared" si="306"/>
        <v>5602584</v>
      </c>
      <c r="U600" s="57">
        <f t="shared" si="287"/>
        <v>6370.1921546333142</v>
      </c>
      <c r="V600" s="64">
        <f>V601</f>
        <v>7147.4650369528144</v>
      </c>
    </row>
    <row r="601" spans="1:22" ht="35.25" x14ac:dyDescent="0.5">
      <c r="A601">
        <v>1</v>
      </c>
      <c r="B601" s="56">
        <f>SUBTOTAL(9,$A$403:A601)</f>
        <v>154</v>
      </c>
      <c r="C601" s="87" t="s">
        <v>64</v>
      </c>
      <c r="D601" s="56">
        <v>2004</v>
      </c>
      <c r="E601" s="56"/>
      <c r="F601" s="56" t="s">
        <v>17202</v>
      </c>
      <c r="G601" s="56">
        <v>2</v>
      </c>
      <c r="H601" s="56" t="s">
        <v>17005</v>
      </c>
      <c r="I601" s="67">
        <v>879.5</v>
      </c>
      <c r="J601" s="67">
        <v>662.2</v>
      </c>
      <c r="K601" s="67">
        <v>389.1</v>
      </c>
      <c r="L601" s="68">
        <v>30</v>
      </c>
      <c r="M601" s="56" t="s">
        <v>17059</v>
      </c>
      <c r="N601" s="56" t="s">
        <v>17075</v>
      </c>
      <c r="O601" s="59" t="s">
        <v>17175</v>
      </c>
      <c r="P601" s="64">
        <v>5602584</v>
      </c>
      <c r="Q601" s="64"/>
      <c r="R601" s="64">
        <v>0</v>
      </c>
      <c r="S601" s="64">
        <v>0</v>
      </c>
      <c r="T601" s="64">
        <f t="shared" si="254"/>
        <v>5602584</v>
      </c>
      <c r="U601" s="57">
        <f t="shared" si="287"/>
        <v>6370.1921546333142</v>
      </c>
      <c r="V601" s="64">
        <v>7147.4650369528144</v>
      </c>
    </row>
    <row r="602" spans="1:22" ht="35.25" x14ac:dyDescent="0.5">
      <c r="B602" s="65" t="s">
        <v>498</v>
      </c>
      <c r="C602" s="83"/>
      <c r="D602" s="56" t="s">
        <v>17037</v>
      </c>
      <c r="E602" s="56" t="s">
        <v>17037</v>
      </c>
      <c r="F602" s="56" t="s">
        <v>17037</v>
      </c>
      <c r="G602" s="56" t="s">
        <v>17037</v>
      </c>
      <c r="H602" s="56" t="s">
        <v>17037</v>
      </c>
      <c r="I602" s="61">
        <f>I603</f>
        <v>886.6</v>
      </c>
      <c r="J602" s="61">
        <f t="shared" ref="J602:L602" si="307">J603</f>
        <v>831.4</v>
      </c>
      <c r="K602" s="61">
        <f>K603</f>
        <v>772.4</v>
      </c>
      <c r="L602" s="62">
        <f t="shared" si="307"/>
        <v>34</v>
      </c>
      <c r="M602" s="56" t="s">
        <v>17037</v>
      </c>
      <c r="N602" s="56" t="s">
        <v>17037</v>
      </c>
      <c r="O602" s="59" t="s">
        <v>17037</v>
      </c>
      <c r="P602" s="63">
        <v>4641914.7</v>
      </c>
      <c r="Q602" s="63"/>
      <c r="R602" s="61">
        <f t="shared" ref="R602:T602" si="308">R603</f>
        <v>0</v>
      </c>
      <c r="S602" s="61">
        <f t="shared" si="308"/>
        <v>0</v>
      </c>
      <c r="T602" s="61">
        <f t="shared" si="308"/>
        <v>4641914.7</v>
      </c>
      <c r="U602" s="57">
        <f t="shared" si="287"/>
        <v>5235.6357996841871</v>
      </c>
      <c r="V602" s="64">
        <f>V603</f>
        <v>5416.8644258966842</v>
      </c>
    </row>
    <row r="603" spans="1:22" ht="35.25" x14ac:dyDescent="0.5">
      <c r="A603">
        <v>1</v>
      </c>
      <c r="B603" s="56">
        <f>SUBTOTAL(9,$A$403:A603)</f>
        <v>155</v>
      </c>
      <c r="C603" s="66" t="s">
        <v>504</v>
      </c>
      <c r="D603" s="56">
        <v>1958</v>
      </c>
      <c r="E603" s="56"/>
      <c r="F603" s="56" t="s">
        <v>17202</v>
      </c>
      <c r="G603" s="56">
        <v>2</v>
      </c>
      <c r="H603" s="56" t="s">
        <v>17007</v>
      </c>
      <c r="I603" s="67">
        <v>886.6</v>
      </c>
      <c r="J603" s="67">
        <v>831.4</v>
      </c>
      <c r="K603" s="67">
        <v>772.4</v>
      </c>
      <c r="L603" s="68">
        <v>34</v>
      </c>
      <c r="M603" s="56" t="s">
        <v>17059</v>
      </c>
      <c r="N603" s="56" t="s">
        <v>17097</v>
      </c>
      <c r="O603" s="59" t="s">
        <v>17063</v>
      </c>
      <c r="P603" s="64">
        <v>4641914.7</v>
      </c>
      <c r="Q603" s="64"/>
      <c r="R603" s="64">
        <v>0</v>
      </c>
      <c r="S603" s="64">
        <v>0</v>
      </c>
      <c r="T603" s="64">
        <f>P603-R603-S603</f>
        <v>4641914.7</v>
      </c>
      <c r="U603" s="57">
        <f t="shared" si="287"/>
        <v>5235.6357996841871</v>
      </c>
      <c r="V603" s="64">
        <v>5416.8644258966842</v>
      </c>
    </row>
    <row r="604" spans="1:22" ht="35.25" x14ac:dyDescent="0.5">
      <c r="B604" s="65" t="s">
        <v>499</v>
      </c>
      <c r="C604" s="83"/>
      <c r="D604" s="56" t="s">
        <v>17037</v>
      </c>
      <c r="E604" s="56" t="s">
        <v>17037</v>
      </c>
      <c r="F604" s="56" t="s">
        <v>17037</v>
      </c>
      <c r="G604" s="56" t="s">
        <v>17037</v>
      </c>
      <c r="H604" s="56" t="s">
        <v>17037</v>
      </c>
      <c r="I604" s="61">
        <f>I605</f>
        <v>848.5</v>
      </c>
      <c r="J604" s="61">
        <f t="shared" ref="J604:L604" si="309">J605</f>
        <v>766.6</v>
      </c>
      <c r="K604" s="61">
        <f>K605</f>
        <v>675.30000000000007</v>
      </c>
      <c r="L604" s="62">
        <f t="shared" si="309"/>
        <v>48</v>
      </c>
      <c r="M604" s="56" t="s">
        <v>17037</v>
      </c>
      <c r="N604" s="56" t="s">
        <v>17037</v>
      </c>
      <c r="O604" s="59" t="s">
        <v>17037</v>
      </c>
      <c r="P604" s="63">
        <v>5080000</v>
      </c>
      <c r="Q604" s="63"/>
      <c r="R604" s="61">
        <f t="shared" ref="R604:T604" si="310">R605</f>
        <v>0</v>
      </c>
      <c r="S604" s="61">
        <f t="shared" si="310"/>
        <v>0</v>
      </c>
      <c r="T604" s="61">
        <f t="shared" si="310"/>
        <v>5080000</v>
      </c>
      <c r="U604" s="57">
        <f t="shared" si="287"/>
        <v>5987.0359457866825</v>
      </c>
      <c r="V604" s="64">
        <f>V605</f>
        <v>8273.59</v>
      </c>
    </row>
    <row r="605" spans="1:22" ht="35.25" x14ac:dyDescent="0.5">
      <c r="A605">
        <v>1</v>
      </c>
      <c r="B605" s="56">
        <f>SUBTOTAL(9,$A$403:A605)</f>
        <v>156</v>
      </c>
      <c r="C605" s="66" t="s">
        <v>505</v>
      </c>
      <c r="D605" s="56">
        <v>1974</v>
      </c>
      <c r="E605" s="56"/>
      <c r="F605" s="56" t="s">
        <v>17202</v>
      </c>
      <c r="G605" s="56">
        <v>2</v>
      </c>
      <c r="H605" s="56" t="s">
        <v>17007</v>
      </c>
      <c r="I605" s="67">
        <v>848.5</v>
      </c>
      <c r="J605" s="67">
        <v>766.6</v>
      </c>
      <c r="K605" s="67">
        <v>675.30000000000007</v>
      </c>
      <c r="L605" s="68">
        <v>48</v>
      </c>
      <c r="M605" s="56" t="s">
        <v>17059</v>
      </c>
      <c r="N605" s="56" t="s">
        <v>17075</v>
      </c>
      <c r="O605" s="59" t="s">
        <v>17163</v>
      </c>
      <c r="P605" s="64">
        <v>5080000</v>
      </c>
      <c r="Q605" s="64"/>
      <c r="R605" s="64">
        <v>0</v>
      </c>
      <c r="S605" s="64">
        <v>0</v>
      </c>
      <c r="T605" s="64">
        <f>P605-R605-S605</f>
        <v>5080000</v>
      </c>
      <c r="U605" s="57">
        <f t="shared" si="287"/>
        <v>5987.0359457866825</v>
      </c>
      <c r="V605" s="64">
        <v>8273.59</v>
      </c>
    </row>
    <row r="606" spans="1:22" ht="35.25" x14ac:dyDescent="0.5">
      <c r="B606" s="65" t="s">
        <v>502</v>
      </c>
      <c r="C606" s="83"/>
      <c r="D606" s="56" t="s">
        <v>17037</v>
      </c>
      <c r="E606" s="56" t="s">
        <v>17037</v>
      </c>
      <c r="F606" s="56" t="s">
        <v>17037</v>
      </c>
      <c r="G606" s="56" t="s">
        <v>17037</v>
      </c>
      <c r="H606" s="56" t="s">
        <v>17037</v>
      </c>
      <c r="I606" s="61">
        <f>I607</f>
        <v>780.6</v>
      </c>
      <c r="J606" s="61">
        <f t="shared" ref="J606:L606" si="311">J607</f>
        <v>714.2</v>
      </c>
      <c r="K606" s="61">
        <f>K607</f>
        <v>714.2</v>
      </c>
      <c r="L606" s="62">
        <f t="shared" si="311"/>
        <v>37</v>
      </c>
      <c r="M606" s="56" t="s">
        <v>17037</v>
      </c>
      <c r="N606" s="56" t="s">
        <v>17037</v>
      </c>
      <c r="O606" s="59" t="s">
        <v>17037</v>
      </c>
      <c r="P606" s="63">
        <v>5416381.5199999996</v>
      </c>
      <c r="Q606" s="63"/>
      <c r="R606" s="61">
        <f t="shared" ref="R606:T606" si="312">R607</f>
        <v>0</v>
      </c>
      <c r="S606" s="61">
        <f t="shared" si="312"/>
        <v>0</v>
      </c>
      <c r="T606" s="61">
        <f t="shared" si="312"/>
        <v>5416381.5199999996</v>
      </c>
      <c r="U606" s="57">
        <f t="shared" si="287"/>
        <v>6938.7413784268501</v>
      </c>
      <c r="V606" s="64">
        <f>V607</f>
        <v>7178.9220599538821</v>
      </c>
    </row>
    <row r="607" spans="1:22" ht="35.25" x14ac:dyDescent="0.5">
      <c r="A607">
        <v>1</v>
      </c>
      <c r="B607" s="56">
        <f>SUBTOTAL(9,$A$403:A607)</f>
        <v>157</v>
      </c>
      <c r="C607" s="66" t="s">
        <v>506</v>
      </c>
      <c r="D607" s="56">
        <v>1971</v>
      </c>
      <c r="E607" s="56"/>
      <c r="F607" s="56" t="s">
        <v>17202</v>
      </c>
      <c r="G607" s="56">
        <v>2</v>
      </c>
      <c r="H607" s="56" t="s">
        <v>17007</v>
      </c>
      <c r="I607" s="67">
        <v>780.6</v>
      </c>
      <c r="J607" s="67">
        <v>714.2</v>
      </c>
      <c r="K607" s="67">
        <v>714.2</v>
      </c>
      <c r="L607" s="68">
        <v>37</v>
      </c>
      <c r="M607" s="56" t="s">
        <v>17059</v>
      </c>
      <c r="N607" s="56" t="s">
        <v>17097</v>
      </c>
      <c r="O607" s="59" t="s">
        <v>17063</v>
      </c>
      <c r="P607" s="64">
        <v>5416381.5199999996</v>
      </c>
      <c r="Q607" s="64"/>
      <c r="R607" s="64">
        <v>0</v>
      </c>
      <c r="S607" s="64">
        <v>0</v>
      </c>
      <c r="T607" s="64">
        <f>P607-R607-S607</f>
        <v>5416381.5199999996</v>
      </c>
      <c r="U607" s="57">
        <f t="shared" si="287"/>
        <v>6938.7413784268501</v>
      </c>
      <c r="V607" s="64">
        <v>7178.9220599538821</v>
      </c>
    </row>
    <row r="608" spans="1:22" ht="35.25" x14ac:dyDescent="0.5">
      <c r="B608" s="65" t="s">
        <v>305</v>
      </c>
      <c r="C608" s="83"/>
      <c r="D608" s="56" t="s">
        <v>17037</v>
      </c>
      <c r="E608" s="56" t="s">
        <v>17037</v>
      </c>
      <c r="F608" s="56" t="s">
        <v>17037</v>
      </c>
      <c r="G608" s="56" t="s">
        <v>17037</v>
      </c>
      <c r="H608" s="56" t="s">
        <v>17037</v>
      </c>
      <c r="I608" s="61">
        <f>I609+I610</f>
        <v>3900.4</v>
      </c>
      <c r="J608" s="61">
        <f t="shared" ref="J608:L608" si="313">J609+J610</f>
        <v>3600.8</v>
      </c>
      <c r="K608" s="61">
        <f>SUM(K609:K610)</f>
        <v>3549.2000000000003</v>
      </c>
      <c r="L608" s="62">
        <f t="shared" si="313"/>
        <v>147</v>
      </c>
      <c r="M608" s="56" t="s">
        <v>17037</v>
      </c>
      <c r="N608" s="56" t="s">
        <v>17037</v>
      </c>
      <c r="O608" s="59" t="s">
        <v>17037</v>
      </c>
      <c r="P608" s="63">
        <v>13673874.810000001</v>
      </c>
      <c r="Q608" s="63"/>
      <c r="R608" s="61">
        <f t="shared" ref="R608:T608" si="314">R609+R610</f>
        <v>0</v>
      </c>
      <c r="S608" s="61">
        <f t="shared" si="314"/>
        <v>0</v>
      </c>
      <c r="T608" s="61">
        <f t="shared" si="314"/>
        <v>13673874.810000001</v>
      </c>
      <c r="U608" s="57">
        <f t="shared" si="287"/>
        <v>3505.762180801969</v>
      </c>
      <c r="V608" s="64">
        <f>MAX(V609:V610)</f>
        <v>4725.2339024266685</v>
      </c>
    </row>
    <row r="609" spans="1:22" ht="35.25" x14ac:dyDescent="0.5">
      <c r="A609">
        <v>1</v>
      </c>
      <c r="B609" s="56">
        <f>SUBTOTAL(9,$A$403:A609)</f>
        <v>158</v>
      </c>
      <c r="C609" s="66" t="s">
        <v>307</v>
      </c>
      <c r="D609" s="56">
        <v>1970</v>
      </c>
      <c r="E609" s="56"/>
      <c r="F609" s="56" t="s">
        <v>17202</v>
      </c>
      <c r="G609" s="56">
        <v>5</v>
      </c>
      <c r="H609" s="56" t="s">
        <v>17007</v>
      </c>
      <c r="I609" s="67">
        <v>1926.5</v>
      </c>
      <c r="J609" s="67">
        <v>1776.4</v>
      </c>
      <c r="K609" s="67">
        <v>1776.4</v>
      </c>
      <c r="L609" s="68">
        <v>74</v>
      </c>
      <c r="M609" s="56" t="s">
        <v>17059</v>
      </c>
      <c r="N609" s="56" t="s">
        <v>17075</v>
      </c>
      <c r="O609" s="59" t="s">
        <v>17199</v>
      </c>
      <c r="P609" s="64">
        <v>4908976.4800000004</v>
      </c>
      <c r="Q609" s="64"/>
      <c r="R609" s="64">
        <v>0</v>
      </c>
      <c r="S609" s="64">
        <v>0</v>
      </c>
      <c r="T609" s="64">
        <f>P609-R609-S609</f>
        <v>4908976.4800000004</v>
      </c>
      <c r="U609" s="57">
        <f t="shared" si="287"/>
        <v>2548.1320944718404</v>
      </c>
      <c r="V609" s="64">
        <v>2711.5868154684663</v>
      </c>
    </row>
    <row r="610" spans="1:22" ht="35.25" x14ac:dyDescent="0.5">
      <c r="A610">
        <v>1</v>
      </c>
      <c r="B610" s="56">
        <f>SUBTOTAL(9,$A$403:A610)</f>
        <v>159</v>
      </c>
      <c r="C610" s="66" t="s">
        <v>308</v>
      </c>
      <c r="D610" s="56">
        <v>1980</v>
      </c>
      <c r="E610" s="56"/>
      <c r="F610" s="56" t="s">
        <v>17202</v>
      </c>
      <c r="G610" s="56">
        <v>3</v>
      </c>
      <c r="H610" s="56" t="s">
        <v>17062</v>
      </c>
      <c r="I610" s="67">
        <v>1973.9</v>
      </c>
      <c r="J610" s="67">
        <v>1824.4</v>
      </c>
      <c r="K610" s="67">
        <v>1772.8000000000002</v>
      </c>
      <c r="L610" s="68">
        <v>73</v>
      </c>
      <c r="M610" s="56" t="s">
        <v>17059</v>
      </c>
      <c r="N610" s="56" t="s">
        <v>17075</v>
      </c>
      <c r="O610" s="59" t="s">
        <v>17199</v>
      </c>
      <c r="P610" s="64">
        <v>8764898.3300000001</v>
      </c>
      <c r="Q610" s="64"/>
      <c r="R610" s="64">
        <v>0</v>
      </c>
      <c r="S610" s="64">
        <v>0</v>
      </c>
      <c r="T610" s="64">
        <f>P610-R610-S610</f>
        <v>8764898.3300000001</v>
      </c>
      <c r="U610" s="57">
        <f t="shared" si="287"/>
        <v>4440.3963372004655</v>
      </c>
      <c r="V610" s="64">
        <v>4725.2339024266685</v>
      </c>
    </row>
    <row r="611" spans="1:22" ht="35.25" x14ac:dyDescent="0.5">
      <c r="B611" s="65" t="s">
        <v>309</v>
      </c>
      <c r="C611" s="83"/>
      <c r="D611" s="56" t="s">
        <v>17037</v>
      </c>
      <c r="E611" s="56" t="s">
        <v>17037</v>
      </c>
      <c r="F611" s="56" t="s">
        <v>17037</v>
      </c>
      <c r="G611" s="56" t="s">
        <v>17037</v>
      </c>
      <c r="H611" s="56" t="s">
        <v>17037</v>
      </c>
      <c r="I611" s="61">
        <f>I612+I613</f>
        <v>1348.5</v>
      </c>
      <c r="J611" s="61">
        <f t="shared" ref="J611:L611" si="315">J612+J613</f>
        <v>1256.5999999999999</v>
      </c>
      <c r="K611" s="61">
        <f>SUM(K612:K613)</f>
        <v>1111.5</v>
      </c>
      <c r="L611" s="62">
        <f t="shared" si="315"/>
        <v>67</v>
      </c>
      <c r="M611" s="56" t="s">
        <v>17037</v>
      </c>
      <c r="N611" s="56" t="s">
        <v>17037</v>
      </c>
      <c r="O611" s="59" t="s">
        <v>17037</v>
      </c>
      <c r="P611" s="63">
        <v>5923261.2000000002</v>
      </c>
      <c r="Q611" s="63"/>
      <c r="R611" s="61">
        <f t="shared" ref="R611:T611" si="316">R612+R613</f>
        <v>0</v>
      </c>
      <c r="S611" s="61">
        <f t="shared" si="316"/>
        <v>0</v>
      </c>
      <c r="T611" s="61">
        <f t="shared" si="316"/>
        <v>5923261.2000000002</v>
      </c>
      <c r="U611" s="57">
        <f t="shared" si="287"/>
        <v>4392.4814238042272</v>
      </c>
      <c r="V611" s="64">
        <f>MAX(V612:V613)</f>
        <v>7399.5316159250578</v>
      </c>
    </row>
    <row r="612" spans="1:22" ht="35.25" x14ac:dyDescent="0.5">
      <c r="A612">
        <v>1</v>
      </c>
      <c r="B612" s="56">
        <f>SUBTOTAL(9,$A$403:A612)</f>
        <v>160</v>
      </c>
      <c r="C612" s="66" t="s">
        <v>310</v>
      </c>
      <c r="D612" s="56">
        <v>1965</v>
      </c>
      <c r="E612" s="56"/>
      <c r="F612" s="56" t="s">
        <v>17202</v>
      </c>
      <c r="G612" s="56">
        <v>2</v>
      </c>
      <c r="H612" s="56" t="s">
        <v>17005</v>
      </c>
      <c r="I612" s="67">
        <v>341.6</v>
      </c>
      <c r="J612" s="67">
        <v>317.2</v>
      </c>
      <c r="K612" s="67">
        <v>205.7</v>
      </c>
      <c r="L612" s="68">
        <v>20</v>
      </c>
      <c r="M612" s="56" t="s">
        <v>17059</v>
      </c>
      <c r="N612" s="56" t="s">
        <v>17097</v>
      </c>
      <c r="O612" s="59" t="s">
        <v>17063</v>
      </c>
      <c r="P612" s="64">
        <v>2375311.2000000002</v>
      </c>
      <c r="Q612" s="64"/>
      <c r="R612" s="64">
        <v>0</v>
      </c>
      <c r="S612" s="64">
        <v>0</v>
      </c>
      <c r="T612" s="64">
        <f>P612-R612-S612</f>
        <v>2375311.2000000002</v>
      </c>
      <c r="U612" s="57">
        <f t="shared" si="287"/>
        <v>6953.4871194379393</v>
      </c>
      <c r="V612" s="64">
        <v>7399.5316159250578</v>
      </c>
    </row>
    <row r="613" spans="1:22" ht="35.25" x14ac:dyDescent="0.5">
      <c r="A613">
        <v>1</v>
      </c>
      <c r="B613" s="56">
        <f>SUBTOTAL(9,$A$403:A613)</f>
        <v>161</v>
      </c>
      <c r="C613" s="66" t="s">
        <v>311</v>
      </c>
      <c r="D613" s="56">
        <v>1978</v>
      </c>
      <c r="E613" s="56"/>
      <c r="F613" s="56" t="s">
        <v>17064</v>
      </c>
      <c r="G613" s="56">
        <v>3</v>
      </c>
      <c r="H613" s="56" t="s">
        <v>17007</v>
      </c>
      <c r="I613" s="67">
        <v>1006.9</v>
      </c>
      <c r="J613" s="67">
        <v>939.4</v>
      </c>
      <c r="K613" s="67">
        <v>905.8</v>
      </c>
      <c r="L613" s="68">
        <v>47</v>
      </c>
      <c r="M613" s="56" t="s">
        <v>17059</v>
      </c>
      <c r="N613" s="56" t="s">
        <v>17097</v>
      </c>
      <c r="O613" s="59" t="s">
        <v>17063</v>
      </c>
      <c r="P613" s="64">
        <v>3547950</v>
      </c>
      <c r="Q613" s="64"/>
      <c r="R613" s="64">
        <v>0</v>
      </c>
      <c r="S613" s="64">
        <v>0</v>
      </c>
      <c r="T613" s="64">
        <f>P613-R613-S613</f>
        <v>3547950</v>
      </c>
      <c r="U613" s="57">
        <f t="shared" si="287"/>
        <v>3523.6369053530639</v>
      </c>
      <c r="V613" s="64">
        <v>3523.64</v>
      </c>
    </row>
    <row r="614" spans="1:22" ht="35.25" x14ac:dyDescent="0.5">
      <c r="B614" s="65" t="s">
        <v>17219</v>
      </c>
      <c r="C614" s="66"/>
      <c r="D614" s="56" t="s">
        <v>17037</v>
      </c>
      <c r="E614" s="56" t="s">
        <v>17037</v>
      </c>
      <c r="F614" s="56" t="s">
        <v>17037</v>
      </c>
      <c r="G614" s="56" t="s">
        <v>17037</v>
      </c>
      <c r="H614" s="56" t="s">
        <v>17037</v>
      </c>
      <c r="I614" s="67">
        <f>I615+I652+I660+I669+I687+I690+I693+I697+I699+I703+I705+I707+I709+I711+I713+I717+I719+I721+I723+I725+I727+I729+I731+I737+I740+I742+I745+I748+I751+I757+I759+I761+I763+I765+I767+I769+I772+I774+I776+I778+I780+I782+I784+I786+I788+I791+I679</f>
        <v>308722.86</v>
      </c>
      <c r="J614" s="67">
        <f>J615+J652+J660+J669+J687+J690+J693+J697+J699+J703+J705+J707+J709+J711+J713+J717+J719+J721+J723+J725+J727+J729+J731+J737+J740+J742+J745+J748+J751+J757+J759+J761+J763+J765+J767+J769+J772+J774+J776+J778+J780+J782+J784+J786+J788+J791+J679</f>
        <v>251791.24999999997</v>
      </c>
      <c r="K614" s="67">
        <f>K615+K652+K660+K669+K687+K690+K693+K697+K699+K703+K705+K707+K709+K711+K713+K717+K719+K721+K723+K725+K727+K729+K731+K737+K740+K742+K745+K748+K751+K757+K759+K761+K763+K765+K767+K769+K772+K774+K776+K778+K780+K782+K784+K786+K788+K791+K679</f>
        <v>236252.56499999994</v>
      </c>
      <c r="L614" s="62">
        <f>L615+L652+L660+L669+L687+L690+L693+L697+L699+L703+L705+L707+L709+L711+L713+L717+L719+L721+L723+L725+L727+L729+L731+L737+L740+L742+L745+L748+L751+L757+L759+L761+L763+L765+L767+L769+L772+L774+L776+L778+L780+L782+L784+L786+L788+L791+L679</f>
        <v>10816</v>
      </c>
      <c r="M614" s="56" t="s">
        <v>17037</v>
      </c>
      <c r="N614" s="56" t="s">
        <v>17037</v>
      </c>
      <c r="O614" s="59" t="s">
        <v>17037</v>
      </c>
      <c r="P614" s="88">
        <f>P615+P652+P660+P669+P687+P690+P693+P697+P699+P703+P705+P707+P709+P711+P713+P717+P719+P721+P723+P725+P727+P729+P731+P737+P740+P742+P745+P748+P751+P757+P759+P761+P763+P765+P767+P769+P772+P774+P776+P778+P780+P782+P784+P786+P788+P791+P679</f>
        <v>830778530.82999992</v>
      </c>
      <c r="Q614" s="88">
        <f>Q615+Q652+Q660+Q669+Q687+Q690+Q693+Q697+Q699+Q703+Q705+Q707+Q709+Q711+Q713+Q717+Q719+Q721+Q723+Q725+Q727+Q729+Q731+Q737+Q740+Q742+Q745+Q748+Q751+Q757+Q759+Q761+Q763+Q765+Q767+Q769+Q772+Q774+Q776+Q778+Q780+Q782+Q784+Q786+Q788+Q791+Q679</f>
        <v>0</v>
      </c>
      <c r="R614" s="67">
        <f>R615+R652+R660+R669+R687+R690+R693+R697+R699+R703+R705+R707+R709+R711+R713+R717+R719+R721+R723+R725+R727+R729+R731+R737+R740+R742+R745+R748+R751+R757+R759+R761+R763+R765+R767+R769+R772+R774+R776+R778+R780+R782+R784+R786+R788+R791+R679</f>
        <v>0</v>
      </c>
      <c r="S614" s="67">
        <f>S615+S652+S660+S669+S687+S690+S693+S697+S699+S703+S705+S707+S709+S711+S713+S717+S719+S721+S723+S725+S727+S729+S731+S737+S740+S742+S745+S748+S751+S757+S759+S761+S763+S765+S767+S769+S772+S774+S776+S778+S780+S782+S784+S786+S788+S791+S679</f>
        <v>6025176.1500000004</v>
      </c>
      <c r="T614" s="67">
        <f>T615+T652+T660+T669+T687+T690+T693+T697+T699+T703+T705+T707+T709+T711+T713+T717+T719+T721+T723+T725+T727+T729+T731+T737+T740+T742+T745+T748+T751+T757+T759+T761+T763+T765+T767+T769+T772+T774+T776+T778+T780+T782+T784+T786+T788+T791+T679</f>
        <v>824753354.68000007</v>
      </c>
      <c r="U614" s="57">
        <f t="shared" si="287"/>
        <v>2691.0172146954064</v>
      </c>
      <c r="V614" s="64">
        <f>MAX(V615:V793)</f>
        <v>19645.900000000001</v>
      </c>
    </row>
    <row r="615" spans="1:22" ht="35.25" x14ac:dyDescent="0.5">
      <c r="B615" s="65" t="s">
        <v>71</v>
      </c>
      <c r="C615" s="83"/>
      <c r="D615" s="56" t="s">
        <v>17037</v>
      </c>
      <c r="E615" s="56" t="s">
        <v>17037</v>
      </c>
      <c r="F615" s="56" t="s">
        <v>17037</v>
      </c>
      <c r="G615" s="56" t="s">
        <v>17037</v>
      </c>
      <c r="H615" s="56" t="s">
        <v>17037</v>
      </c>
      <c r="I615" s="61">
        <f>SUM(I616:I651)</f>
        <v>79801.5</v>
      </c>
      <c r="J615" s="61">
        <f>SUM(J616:J651)</f>
        <v>67340.98000000001</v>
      </c>
      <c r="K615" s="61">
        <f>SUM(K616:K651)</f>
        <v>61552.980000000018</v>
      </c>
      <c r="L615" s="62">
        <f>SUM(L616:L651)</f>
        <v>3049</v>
      </c>
      <c r="M615" s="56" t="s">
        <v>17037</v>
      </c>
      <c r="N615" s="56" t="s">
        <v>17037</v>
      </c>
      <c r="O615" s="59" t="s">
        <v>17037</v>
      </c>
      <c r="P615" s="63">
        <v>213625283.15999997</v>
      </c>
      <c r="Q615" s="63"/>
      <c r="R615" s="61">
        <f>SUM(R616:R651)</f>
        <v>0</v>
      </c>
      <c r="S615" s="61">
        <f>SUM(S616:S651)</f>
        <v>0</v>
      </c>
      <c r="T615" s="61">
        <f>SUM(T616:T651)</f>
        <v>213625283.15999997</v>
      </c>
      <c r="U615" s="57">
        <f t="shared" si="287"/>
        <v>2676.9582421383052</v>
      </c>
      <c r="V615" s="64">
        <f>MAX(V616:V651)</f>
        <v>10075.682777399592</v>
      </c>
    </row>
    <row r="616" spans="1:22" ht="35.25" x14ac:dyDescent="0.5">
      <c r="A616">
        <v>1</v>
      </c>
      <c r="B616" s="56">
        <f>SUBTOTAL(9,$A$615:A616)</f>
        <v>1</v>
      </c>
      <c r="C616" s="66" t="s">
        <v>150</v>
      </c>
      <c r="D616" s="56">
        <v>1959</v>
      </c>
      <c r="E616" s="56"/>
      <c r="F616" s="56" t="s">
        <v>17202</v>
      </c>
      <c r="G616" s="56">
        <v>2</v>
      </c>
      <c r="H616" s="56">
        <v>1</v>
      </c>
      <c r="I616" s="67">
        <v>269.5</v>
      </c>
      <c r="J616" s="67">
        <v>242</v>
      </c>
      <c r="K616" s="67">
        <v>211.4</v>
      </c>
      <c r="L616" s="68">
        <v>12</v>
      </c>
      <c r="M616" s="56" t="s">
        <v>17059</v>
      </c>
      <c r="N616" s="56" t="s">
        <v>17075</v>
      </c>
      <c r="O616" s="59" t="s">
        <v>17087</v>
      </c>
      <c r="P616" s="64">
        <v>2097858.2999999998</v>
      </c>
      <c r="Q616" s="64"/>
      <c r="R616" s="64">
        <v>0</v>
      </c>
      <c r="S616" s="64">
        <v>0</v>
      </c>
      <c r="T616" s="64">
        <f t="shared" ref="T616:T618" si="317">P616-R616-S616</f>
        <v>2097858.2999999998</v>
      </c>
      <c r="U616" s="57">
        <f t="shared" si="287"/>
        <v>7784.2608534322817</v>
      </c>
      <c r="V616" s="64">
        <v>8003.5384044526909</v>
      </c>
    </row>
    <row r="617" spans="1:22" ht="35.25" x14ac:dyDescent="0.5">
      <c r="A617">
        <v>1</v>
      </c>
      <c r="B617" s="56">
        <f>SUBTOTAL(9,$A$615:A617)</f>
        <v>2</v>
      </c>
      <c r="C617" s="66" t="s">
        <v>151</v>
      </c>
      <c r="D617" s="56">
        <v>1960</v>
      </c>
      <c r="E617" s="56"/>
      <c r="F617" s="56" t="s">
        <v>17202</v>
      </c>
      <c r="G617" s="56">
        <v>2</v>
      </c>
      <c r="H617" s="56">
        <v>2</v>
      </c>
      <c r="I617" s="67">
        <v>543.6</v>
      </c>
      <c r="J617" s="67">
        <v>506.8</v>
      </c>
      <c r="K617" s="67">
        <v>452.6</v>
      </c>
      <c r="L617" s="68">
        <v>27</v>
      </c>
      <c r="M617" s="56" t="s">
        <v>17059</v>
      </c>
      <c r="N617" s="56" t="s">
        <v>17075</v>
      </c>
      <c r="O617" s="59" t="s">
        <v>17103</v>
      </c>
      <c r="P617" s="64">
        <v>4031821.43</v>
      </c>
      <c r="Q617" s="64"/>
      <c r="R617" s="64">
        <v>0</v>
      </c>
      <c r="S617" s="64">
        <v>0</v>
      </c>
      <c r="T617" s="64">
        <f t="shared" si="317"/>
        <v>4031821.43</v>
      </c>
      <c r="U617" s="57">
        <f t="shared" si="287"/>
        <v>7416.8900478292862</v>
      </c>
      <c r="V617" s="64">
        <v>7625.8189845474617</v>
      </c>
    </row>
    <row r="618" spans="1:22" ht="35.25" x14ac:dyDescent="0.5">
      <c r="A618">
        <v>1</v>
      </c>
      <c r="B618" s="56">
        <f>SUBTOTAL(9,$A$615:A618)</f>
        <v>3</v>
      </c>
      <c r="C618" s="66" t="s">
        <v>152</v>
      </c>
      <c r="D618" s="56">
        <v>1963</v>
      </c>
      <c r="E618" s="56"/>
      <c r="F618" s="56" t="s">
        <v>17202</v>
      </c>
      <c r="G618" s="56">
        <v>3</v>
      </c>
      <c r="H618" s="56">
        <v>2</v>
      </c>
      <c r="I618" s="67">
        <v>951.6</v>
      </c>
      <c r="J618" s="67">
        <v>594.9</v>
      </c>
      <c r="K618" s="67">
        <v>594.9</v>
      </c>
      <c r="L618" s="68">
        <v>65</v>
      </c>
      <c r="M618" s="56" t="s">
        <v>17059</v>
      </c>
      <c r="N618" s="56" t="s">
        <v>17075</v>
      </c>
      <c r="O618" s="59" t="s">
        <v>17087</v>
      </c>
      <c r="P618" s="64">
        <v>6179475.7199999997</v>
      </c>
      <c r="Q618" s="64"/>
      <c r="R618" s="64">
        <v>0</v>
      </c>
      <c r="S618" s="64">
        <v>0</v>
      </c>
      <c r="T618" s="64">
        <f t="shared" si="317"/>
        <v>6179475.7199999997</v>
      </c>
      <c r="U618" s="57">
        <f t="shared" si="287"/>
        <v>6493.7744010088272</v>
      </c>
      <c r="V618" s="64">
        <v>6680.8095418242965</v>
      </c>
    </row>
    <row r="619" spans="1:22" ht="35.25" x14ac:dyDescent="0.5">
      <c r="A619">
        <v>1</v>
      </c>
      <c r="B619" s="56">
        <f>SUBTOTAL(9,$A$615:A619)</f>
        <v>4</v>
      </c>
      <c r="C619" s="66" t="s">
        <v>288</v>
      </c>
      <c r="D619" s="56">
        <v>1949</v>
      </c>
      <c r="E619" s="56">
        <v>2008</v>
      </c>
      <c r="F619" s="56" t="s">
        <v>17202</v>
      </c>
      <c r="G619" s="56">
        <v>3</v>
      </c>
      <c r="H619" s="56">
        <v>1</v>
      </c>
      <c r="I619" s="67">
        <v>980.1</v>
      </c>
      <c r="J619" s="67">
        <v>548.6</v>
      </c>
      <c r="K619" s="67">
        <v>533.20000000000005</v>
      </c>
      <c r="L619" s="68">
        <v>37</v>
      </c>
      <c r="M619" s="56" t="s">
        <v>17059</v>
      </c>
      <c r="N619" s="56" t="s">
        <v>17075</v>
      </c>
      <c r="O619" s="59" t="s">
        <v>17104</v>
      </c>
      <c r="P619" s="64">
        <v>3294293.1199999996</v>
      </c>
      <c r="Q619" s="64"/>
      <c r="R619" s="64">
        <v>0</v>
      </c>
      <c r="S619" s="64">
        <v>0</v>
      </c>
      <c r="T619" s="64">
        <f t="shared" ref="T619:T651" si="318">P619-R619-S619</f>
        <v>3294293.1199999996</v>
      </c>
      <c r="U619" s="57">
        <f t="shared" si="287"/>
        <v>3361.180614223038</v>
      </c>
      <c r="V619" s="64">
        <v>3455.8628711355987</v>
      </c>
    </row>
    <row r="620" spans="1:22" ht="35.25" x14ac:dyDescent="0.5">
      <c r="A620">
        <v>1</v>
      </c>
      <c r="B620" s="56">
        <f>SUBTOTAL(9,$A$615:A620)</f>
        <v>5</v>
      </c>
      <c r="C620" s="66" t="s">
        <v>153</v>
      </c>
      <c r="D620" s="56">
        <v>1963</v>
      </c>
      <c r="E620" s="56">
        <v>2008</v>
      </c>
      <c r="F620" s="56" t="s">
        <v>17202</v>
      </c>
      <c r="G620" s="56">
        <v>5</v>
      </c>
      <c r="H620" s="56">
        <v>3</v>
      </c>
      <c r="I620" s="67">
        <v>3666.8</v>
      </c>
      <c r="J620" s="67">
        <v>3100.6</v>
      </c>
      <c r="K620" s="67">
        <v>2725.1</v>
      </c>
      <c r="L620" s="68">
        <v>193</v>
      </c>
      <c r="M620" s="56" t="s">
        <v>17059</v>
      </c>
      <c r="N620" s="56" t="s">
        <v>17075</v>
      </c>
      <c r="O620" s="59" t="s">
        <v>17104</v>
      </c>
      <c r="P620" s="64">
        <v>6079453.1600000001</v>
      </c>
      <c r="Q620" s="64"/>
      <c r="R620" s="64">
        <v>0</v>
      </c>
      <c r="S620" s="64">
        <v>0</v>
      </c>
      <c r="T620" s="64">
        <f t="shared" si="318"/>
        <v>6079453.1600000001</v>
      </c>
      <c r="U620" s="57">
        <f t="shared" si="287"/>
        <v>1657.9723900949057</v>
      </c>
      <c r="V620" s="64">
        <v>1705.7256823388241</v>
      </c>
    </row>
    <row r="621" spans="1:22" ht="35.25" x14ac:dyDescent="0.5">
      <c r="A621">
        <v>1</v>
      </c>
      <c r="B621" s="56">
        <f>SUBTOTAL(9,$A$615:A621)</f>
        <v>6</v>
      </c>
      <c r="C621" s="66" t="s">
        <v>154</v>
      </c>
      <c r="D621" s="56">
        <v>1949</v>
      </c>
      <c r="E621" s="56"/>
      <c r="F621" s="56" t="s">
        <v>17202</v>
      </c>
      <c r="G621" s="56">
        <v>2</v>
      </c>
      <c r="H621" s="56">
        <v>1</v>
      </c>
      <c r="I621" s="67">
        <v>548.79999999999995</v>
      </c>
      <c r="J621" s="67">
        <v>499.5</v>
      </c>
      <c r="K621" s="67">
        <v>440.6</v>
      </c>
      <c r="L621" s="68">
        <v>10</v>
      </c>
      <c r="M621" s="56" t="s">
        <v>17059</v>
      </c>
      <c r="N621" s="56" t="s">
        <v>17075</v>
      </c>
      <c r="O621" s="59" t="s">
        <v>17105</v>
      </c>
      <c r="P621" s="64">
        <v>3687641.5500000003</v>
      </c>
      <c r="Q621" s="64"/>
      <c r="R621" s="64">
        <v>0</v>
      </c>
      <c r="S621" s="64">
        <v>0</v>
      </c>
      <c r="T621" s="64">
        <f t="shared" si="318"/>
        <v>3687641.5500000003</v>
      </c>
      <c r="U621" s="57">
        <f t="shared" si="287"/>
        <v>6719.4634657434417</v>
      </c>
      <c r="V621" s="64">
        <v>6908.7463556851317</v>
      </c>
    </row>
    <row r="622" spans="1:22" ht="35.25" x14ac:dyDescent="0.5">
      <c r="A622">
        <v>1</v>
      </c>
      <c r="B622" s="56">
        <f>SUBTOTAL(9,$A$615:A622)</f>
        <v>7</v>
      </c>
      <c r="C622" s="66" t="s">
        <v>155</v>
      </c>
      <c r="D622" s="56">
        <v>1965</v>
      </c>
      <c r="E622" s="56"/>
      <c r="F622" s="56" t="s">
        <v>17202</v>
      </c>
      <c r="G622" s="56">
        <v>5</v>
      </c>
      <c r="H622" s="56">
        <v>4</v>
      </c>
      <c r="I622" s="67">
        <v>4306.3999999999996</v>
      </c>
      <c r="J622" s="67">
        <v>3255.5</v>
      </c>
      <c r="K622" s="67">
        <v>3054.3</v>
      </c>
      <c r="L622" s="68">
        <v>145</v>
      </c>
      <c r="M622" s="56" t="s">
        <v>17059</v>
      </c>
      <c r="N622" s="56" t="s">
        <v>17075</v>
      </c>
      <c r="O622" s="59" t="s">
        <v>17106</v>
      </c>
      <c r="P622" s="64">
        <v>10063164.049999999</v>
      </c>
      <c r="Q622" s="64"/>
      <c r="R622" s="64">
        <v>0</v>
      </c>
      <c r="S622" s="64">
        <v>0</v>
      </c>
      <c r="T622" s="64">
        <f t="shared" si="318"/>
        <v>10063164.049999999</v>
      </c>
      <c r="U622" s="57">
        <f t="shared" si="287"/>
        <v>2336.7926922719671</v>
      </c>
      <c r="V622" s="64">
        <v>2402.6186141556755</v>
      </c>
    </row>
    <row r="623" spans="1:22" ht="35.25" x14ac:dyDescent="0.5">
      <c r="A623">
        <v>1</v>
      </c>
      <c r="B623" s="56">
        <f>SUBTOTAL(9,$A$615:A623)</f>
        <v>8</v>
      </c>
      <c r="C623" s="66" t="s">
        <v>156</v>
      </c>
      <c r="D623" s="56">
        <v>1960</v>
      </c>
      <c r="E623" s="56"/>
      <c r="F623" s="56" t="s">
        <v>17202</v>
      </c>
      <c r="G623" s="56">
        <v>3</v>
      </c>
      <c r="H623" s="56">
        <v>2</v>
      </c>
      <c r="I623" s="67">
        <v>1103.2</v>
      </c>
      <c r="J623" s="67">
        <v>948.9</v>
      </c>
      <c r="K623" s="67">
        <v>794.06999999999994</v>
      </c>
      <c r="L623" s="68">
        <v>41</v>
      </c>
      <c r="M623" s="56" t="s">
        <v>17059</v>
      </c>
      <c r="N623" s="56" t="s">
        <v>17075</v>
      </c>
      <c r="O623" s="59" t="s">
        <v>17092</v>
      </c>
      <c r="P623" s="64">
        <v>5657661.6099999994</v>
      </c>
      <c r="Q623" s="64"/>
      <c r="R623" s="64">
        <v>0</v>
      </c>
      <c r="S623" s="64">
        <v>0</v>
      </c>
      <c r="T623" s="64">
        <f t="shared" si="318"/>
        <v>5657661.6099999994</v>
      </c>
      <c r="U623" s="57">
        <f t="shared" si="287"/>
        <v>5128.4097262509058</v>
      </c>
      <c r="V623" s="64">
        <v>5272.8736765772301</v>
      </c>
    </row>
    <row r="624" spans="1:22" ht="35.25" x14ac:dyDescent="0.5">
      <c r="A624">
        <v>1</v>
      </c>
      <c r="B624" s="56">
        <f>SUBTOTAL(9,$A$615:A624)</f>
        <v>9</v>
      </c>
      <c r="C624" s="66" t="s">
        <v>157</v>
      </c>
      <c r="D624" s="56">
        <v>1963</v>
      </c>
      <c r="E624" s="56"/>
      <c r="F624" s="56" t="s">
        <v>17202</v>
      </c>
      <c r="G624" s="56">
        <v>4</v>
      </c>
      <c r="H624" s="56">
        <v>4</v>
      </c>
      <c r="I624" s="67">
        <v>2858.7</v>
      </c>
      <c r="J624" s="67">
        <v>2537.4</v>
      </c>
      <c r="K624" s="67">
        <v>1793.2</v>
      </c>
      <c r="L624" s="68">
        <v>88</v>
      </c>
      <c r="M624" s="56" t="s">
        <v>17059</v>
      </c>
      <c r="N624" s="56" t="s">
        <v>17075</v>
      </c>
      <c r="O624" s="59" t="s">
        <v>17104</v>
      </c>
      <c r="P624" s="64">
        <v>8358654.1799999997</v>
      </c>
      <c r="Q624" s="64"/>
      <c r="R624" s="64">
        <v>0</v>
      </c>
      <c r="S624" s="64">
        <v>0</v>
      </c>
      <c r="T624" s="64">
        <f t="shared" si="318"/>
        <v>8358654.1799999997</v>
      </c>
      <c r="U624" s="57">
        <f t="shared" si="287"/>
        <v>2923.9354181970825</v>
      </c>
      <c r="V624" s="64">
        <v>3006.3007660824851</v>
      </c>
    </row>
    <row r="625" spans="1:22" ht="35.25" x14ac:dyDescent="0.5">
      <c r="A625">
        <v>1</v>
      </c>
      <c r="B625" s="56">
        <f>SUBTOTAL(9,$A$615:A625)</f>
        <v>10</v>
      </c>
      <c r="C625" s="66" t="s">
        <v>158</v>
      </c>
      <c r="D625" s="56">
        <v>1956</v>
      </c>
      <c r="E625" s="56"/>
      <c r="F625" s="56" t="s">
        <v>17202</v>
      </c>
      <c r="G625" s="56">
        <v>3</v>
      </c>
      <c r="H625" s="56">
        <v>5</v>
      </c>
      <c r="I625" s="67">
        <v>2430.3000000000002</v>
      </c>
      <c r="J625" s="67">
        <v>2170.4</v>
      </c>
      <c r="K625" s="67">
        <v>2062.3000000000002</v>
      </c>
      <c r="L625" s="68">
        <v>90</v>
      </c>
      <c r="M625" s="56" t="s">
        <v>17059</v>
      </c>
      <c r="N625" s="56" t="s">
        <v>17075</v>
      </c>
      <c r="O625" s="59" t="s">
        <v>17104</v>
      </c>
      <c r="P625" s="64">
        <v>9423972.8499999996</v>
      </c>
      <c r="Q625" s="64"/>
      <c r="R625" s="64">
        <v>0</v>
      </c>
      <c r="S625" s="64">
        <v>0</v>
      </c>
      <c r="T625" s="64">
        <f t="shared" si="318"/>
        <v>9423972.8499999996</v>
      </c>
      <c r="U625" s="57">
        <f t="shared" si="287"/>
        <v>3877.6993992511207</v>
      </c>
      <c r="V625" s="64">
        <v>3986.9316545282472</v>
      </c>
    </row>
    <row r="626" spans="1:22" ht="35.25" x14ac:dyDescent="0.5">
      <c r="A626">
        <v>1</v>
      </c>
      <c r="B626" s="56">
        <f>SUBTOTAL(9,$A$615:A626)</f>
        <v>11</v>
      </c>
      <c r="C626" s="66" t="s">
        <v>159</v>
      </c>
      <c r="D626" s="56">
        <v>1954</v>
      </c>
      <c r="E626" s="56"/>
      <c r="F626" s="56" t="s">
        <v>17202</v>
      </c>
      <c r="G626" s="56">
        <v>4</v>
      </c>
      <c r="H626" s="56">
        <v>3</v>
      </c>
      <c r="I626" s="67">
        <v>4569</v>
      </c>
      <c r="J626" s="67">
        <v>4083.98</v>
      </c>
      <c r="K626" s="67">
        <v>1264.0100000000002</v>
      </c>
      <c r="L626" s="68">
        <v>40</v>
      </c>
      <c r="M626" s="56" t="s">
        <v>17059</v>
      </c>
      <c r="N626" s="56" t="s">
        <v>17075</v>
      </c>
      <c r="O626" s="59" t="s">
        <v>17092</v>
      </c>
      <c r="P626" s="64">
        <v>11974181.85</v>
      </c>
      <c r="Q626" s="64"/>
      <c r="R626" s="64">
        <v>0</v>
      </c>
      <c r="S626" s="64">
        <v>0</v>
      </c>
      <c r="T626" s="64">
        <f t="shared" si="318"/>
        <v>11974181.85</v>
      </c>
      <c r="U626" s="57">
        <f t="shared" si="287"/>
        <v>2620.7445502298096</v>
      </c>
      <c r="V626" s="64">
        <v>2694.5692098927557</v>
      </c>
    </row>
    <row r="627" spans="1:22" ht="35.25" x14ac:dyDescent="0.5">
      <c r="A627">
        <v>1</v>
      </c>
      <c r="B627" s="56">
        <f>SUBTOTAL(9,$A$615:A627)</f>
        <v>12</v>
      </c>
      <c r="C627" s="66" t="s">
        <v>160</v>
      </c>
      <c r="D627" s="56">
        <v>1962</v>
      </c>
      <c r="E627" s="56"/>
      <c r="F627" s="56" t="s">
        <v>17202</v>
      </c>
      <c r="G627" s="56">
        <v>5</v>
      </c>
      <c r="H627" s="56">
        <v>8</v>
      </c>
      <c r="I627" s="67">
        <v>1695</v>
      </c>
      <c r="J627" s="67">
        <v>1572.6</v>
      </c>
      <c r="K627" s="67">
        <v>1528</v>
      </c>
      <c r="L627" s="68">
        <v>104</v>
      </c>
      <c r="M627" s="56" t="s">
        <v>17059</v>
      </c>
      <c r="N627" s="56" t="s">
        <v>17075</v>
      </c>
      <c r="O627" s="59" t="s">
        <v>17089</v>
      </c>
      <c r="P627" s="64">
        <v>4758696.5500000007</v>
      </c>
      <c r="Q627" s="64"/>
      <c r="R627" s="64">
        <v>0</v>
      </c>
      <c r="S627" s="64">
        <v>0</v>
      </c>
      <c r="T627" s="64">
        <f t="shared" si="318"/>
        <v>4758696.5500000007</v>
      </c>
      <c r="U627" s="57">
        <f t="shared" si="287"/>
        <v>2807.4905899705018</v>
      </c>
      <c r="V627" s="64">
        <v>2886.5757640117999</v>
      </c>
    </row>
    <row r="628" spans="1:22" ht="35.25" x14ac:dyDescent="0.5">
      <c r="A628">
        <v>1</v>
      </c>
      <c r="B628" s="56">
        <f>SUBTOTAL(9,$A$615:A628)</f>
        <v>13</v>
      </c>
      <c r="C628" s="66" t="s">
        <v>161</v>
      </c>
      <c r="D628" s="56">
        <v>1964</v>
      </c>
      <c r="E628" s="56"/>
      <c r="F628" s="56" t="s">
        <v>17202</v>
      </c>
      <c r="G628" s="56">
        <v>5</v>
      </c>
      <c r="H628" s="56">
        <v>4</v>
      </c>
      <c r="I628" s="67">
        <v>4214.7</v>
      </c>
      <c r="J628" s="67">
        <v>3312.1</v>
      </c>
      <c r="K628" s="67">
        <v>3170.2999999999997</v>
      </c>
      <c r="L628" s="68">
        <v>213</v>
      </c>
      <c r="M628" s="56" t="s">
        <v>17059</v>
      </c>
      <c r="N628" s="56" t="s">
        <v>17075</v>
      </c>
      <c r="O628" s="59" t="s">
        <v>17104</v>
      </c>
      <c r="P628" s="64">
        <v>9505920.4399999995</v>
      </c>
      <c r="Q628" s="64"/>
      <c r="R628" s="64">
        <v>0</v>
      </c>
      <c r="S628" s="64">
        <v>0</v>
      </c>
      <c r="T628" s="64">
        <f t="shared" si="318"/>
        <v>9505920.4399999995</v>
      </c>
      <c r="U628" s="57">
        <f t="shared" si="287"/>
        <v>2255.4204190096566</v>
      </c>
      <c r="V628" s="64">
        <v>2318.9541367119841</v>
      </c>
    </row>
    <row r="629" spans="1:22" ht="35.25" x14ac:dyDescent="0.5">
      <c r="A629">
        <v>1</v>
      </c>
      <c r="B629" s="56">
        <f>SUBTOTAL(9,$A$615:A629)</f>
        <v>14</v>
      </c>
      <c r="C629" s="66" t="s">
        <v>5358</v>
      </c>
      <c r="D629" s="56">
        <v>1982</v>
      </c>
      <c r="E629" s="56"/>
      <c r="F629" s="56" t="s">
        <v>17064</v>
      </c>
      <c r="G629" s="56">
        <v>2</v>
      </c>
      <c r="H629" s="56">
        <v>2</v>
      </c>
      <c r="I629" s="67">
        <v>616.5</v>
      </c>
      <c r="J629" s="67">
        <v>560</v>
      </c>
      <c r="K629" s="67">
        <v>560</v>
      </c>
      <c r="L629" s="68">
        <v>48</v>
      </c>
      <c r="M629" s="56" t="s">
        <v>17059</v>
      </c>
      <c r="N629" s="56" t="s">
        <v>17075</v>
      </c>
      <c r="O629" s="59" t="s">
        <v>17093</v>
      </c>
      <c r="P629" s="64">
        <v>4056405.71</v>
      </c>
      <c r="Q629" s="64"/>
      <c r="R629" s="64">
        <v>0</v>
      </c>
      <c r="S629" s="64">
        <v>0</v>
      </c>
      <c r="T629" s="64">
        <f t="shared" si="318"/>
        <v>4056405.71</v>
      </c>
      <c r="U629" s="57">
        <f t="shared" si="287"/>
        <v>6579.733511759935</v>
      </c>
      <c r="V629" s="64">
        <v>6765.080291970803</v>
      </c>
    </row>
    <row r="630" spans="1:22" ht="35.25" x14ac:dyDescent="0.5">
      <c r="A630">
        <v>1</v>
      </c>
      <c r="B630" s="56">
        <f>SUBTOTAL(9,$A$615:A630)</f>
        <v>15</v>
      </c>
      <c r="C630" s="66" t="s">
        <v>162</v>
      </c>
      <c r="D630" s="56">
        <v>1974</v>
      </c>
      <c r="E630" s="56"/>
      <c r="F630" s="56" t="s">
        <v>17202</v>
      </c>
      <c r="G630" s="56">
        <v>2</v>
      </c>
      <c r="H630" s="56">
        <v>1</v>
      </c>
      <c r="I630" s="67">
        <v>394.7</v>
      </c>
      <c r="J630" s="67">
        <v>371.8</v>
      </c>
      <c r="K630" s="67">
        <v>371.8</v>
      </c>
      <c r="L630" s="68">
        <v>22</v>
      </c>
      <c r="M630" s="56" t="s">
        <v>17059</v>
      </c>
      <c r="N630" s="56" t="s">
        <v>17075</v>
      </c>
      <c r="O630" s="59" t="s">
        <v>17093</v>
      </c>
      <c r="P630" s="64">
        <v>2766550.64</v>
      </c>
      <c r="Q630" s="64"/>
      <c r="R630" s="64">
        <v>0</v>
      </c>
      <c r="S630" s="64">
        <v>0</v>
      </c>
      <c r="T630" s="64">
        <f t="shared" si="318"/>
        <v>2766550.64</v>
      </c>
      <c r="U630" s="57">
        <f t="shared" si="287"/>
        <v>7009.2491512541174</v>
      </c>
      <c r="V630" s="64">
        <v>7206.6951102102876</v>
      </c>
    </row>
    <row r="631" spans="1:22" ht="35.25" x14ac:dyDescent="0.5">
      <c r="A631">
        <v>1</v>
      </c>
      <c r="B631" s="56">
        <f>SUBTOTAL(9,$A$615:A631)</f>
        <v>16</v>
      </c>
      <c r="C631" s="66" t="s">
        <v>163</v>
      </c>
      <c r="D631" s="56">
        <v>1972</v>
      </c>
      <c r="E631" s="56"/>
      <c r="F631" s="56" t="s">
        <v>17202</v>
      </c>
      <c r="G631" s="56">
        <v>2</v>
      </c>
      <c r="H631" s="56">
        <v>1</v>
      </c>
      <c r="I631" s="67">
        <v>388.2</v>
      </c>
      <c r="J631" s="67">
        <v>366</v>
      </c>
      <c r="K631" s="67">
        <v>366</v>
      </c>
      <c r="L631" s="68">
        <v>21</v>
      </c>
      <c r="M631" s="56" t="s">
        <v>17059</v>
      </c>
      <c r="N631" s="56" t="s">
        <v>17075</v>
      </c>
      <c r="O631" s="59" t="s">
        <v>17093</v>
      </c>
      <c r="P631" s="64">
        <v>2728854.75</v>
      </c>
      <c r="Q631" s="64"/>
      <c r="R631" s="64">
        <v>0</v>
      </c>
      <c r="S631" s="64">
        <v>0</v>
      </c>
      <c r="T631" s="64">
        <f t="shared" si="318"/>
        <v>2728854.75</v>
      </c>
      <c r="U631" s="57">
        <f t="shared" si="287"/>
        <v>7029.5073415765073</v>
      </c>
      <c r="V631" s="64">
        <v>7227.5239567233393</v>
      </c>
    </row>
    <row r="632" spans="1:22" ht="35.25" x14ac:dyDescent="0.5">
      <c r="A632">
        <v>1</v>
      </c>
      <c r="B632" s="56">
        <f>SUBTOTAL(9,$A$615:A632)</f>
        <v>17</v>
      </c>
      <c r="C632" s="66" t="s">
        <v>164</v>
      </c>
      <c r="D632" s="56">
        <v>1969</v>
      </c>
      <c r="E632" s="56"/>
      <c r="F632" s="56" t="s">
        <v>17202</v>
      </c>
      <c r="G632" s="56">
        <v>2</v>
      </c>
      <c r="H632" s="56">
        <v>1</v>
      </c>
      <c r="I632" s="67">
        <v>339.6</v>
      </c>
      <c r="J632" s="67">
        <v>315.2</v>
      </c>
      <c r="K632" s="67">
        <v>315.2</v>
      </c>
      <c r="L632" s="68">
        <v>20</v>
      </c>
      <c r="M632" s="56" t="s">
        <v>17059</v>
      </c>
      <c r="N632" s="56" t="s">
        <v>17075</v>
      </c>
      <c r="O632" s="59" t="s">
        <v>17093</v>
      </c>
      <c r="P632" s="64">
        <v>2491206.7400000002</v>
      </c>
      <c r="Q632" s="64"/>
      <c r="R632" s="64">
        <v>0</v>
      </c>
      <c r="S632" s="64">
        <v>0</v>
      </c>
      <c r="T632" s="64">
        <f t="shared" si="318"/>
        <v>2491206.7400000002</v>
      </c>
      <c r="U632" s="57">
        <f t="shared" si="287"/>
        <v>7335.708892815077</v>
      </c>
      <c r="V632" s="64">
        <v>7542.3510011778553</v>
      </c>
    </row>
    <row r="633" spans="1:22" ht="35.25" x14ac:dyDescent="0.5">
      <c r="A633">
        <v>1</v>
      </c>
      <c r="B633" s="56">
        <f>SUBTOTAL(9,$A$615:A633)</f>
        <v>18</v>
      </c>
      <c r="C633" s="66" t="s">
        <v>165</v>
      </c>
      <c r="D633" s="56">
        <v>1986</v>
      </c>
      <c r="E633" s="56"/>
      <c r="F633" s="56" t="s">
        <v>17064</v>
      </c>
      <c r="G633" s="56">
        <v>4</v>
      </c>
      <c r="H633" s="56">
        <v>4</v>
      </c>
      <c r="I633" s="67">
        <v>2473.3000000000002</v>
      </c>
      <c r="J633" s="67">
        <v>2239.3000000000002</v>
      </c>
      <c r="K633" s="67">
        <v>2148.5</v>
      </c>
      <c r="L633" s="68">
        <v>50</v>
      </c>
      <c r="M633" s="56" t="s">
        <v>17059</v>
      </c>
      <c r="N633" s="56" t="s">
        <v>17075</v>
      </c>
      <c r="O633" s="59" t="s">
        <v>17093</v>
      </c>
      <c r="P633" s="64">
        <v>8243927.5499999998</v>
      </c>
      <c r="Q633" s="64"/>
      <c r="R633" s="64">
        <v>0</v>
      </c>
      <c r="S633" s="64">
        <v>0</v>
      </c>
      <c r="T633" s="64">
        <f t="shared" si="318"/>
        <v>8243927.5499999998</v>
      </c>
      <c r="U633" s="57">
        <f t="shared" si="287"/>
        <v>3333.1692677798887</v>
      </c>
      <c r="V633" s="64">
        <v>3427.0624671491523</v>
      </c>
    </row>
    <row r="634" spans="1:22" ht="35.25" x14ac:dyDescent="0.5">
      <c r="A634">
        <v>1</v>
      </c>
      <c r="B634" s="56">
        <f>SUBTOTAL(9,$A$615:A634)</f>
        <v>19</v>
      </c>
      <c r="C634" s="66" t="s">
        <v>166</v>
      </c>
      <c r="D634" s="56">
        <v>1970</v>
      </c>
      <c r="E634" s="56"/>
      <c r="F634" s="56" t="s">
        <v>17202</v>
      </c>
      <c r="G634" s="56">
        <v>9</v>
      </c>
      <c r="H634" s="56">
        <v>1</v>
      </c>
      <c r="I634" s="67">
        <v>2542.1</v>
      </c>
      <c r="J634" s="67">
        <v>2269.3000000000002</v>
      </c>
      <c r="K634" s="67">
        <v>2269.3000000000002</v>
      </c>
      <c r="L634" s="68">
        <v>104</v>
      </c>
      <c r="M634" s="56" t="s">
        <v>17059</v>
      </c>
      <c r="N634" s="56" t="s">
        <v>17075</v>
      </c>
      <c r="O634" s="59" t="s">
        <v>17092</v>
      </c>
      <c r="P634" s="64">
        <v>2973659.6</v>
      </c>
      <c r="Q634" s="64"/>
      <c r="R634" s="64">
        <v>0</v>
      </c>
      <c r="S634" s="64">
        <v>0</v>
      </c>
      <c r="T634" s="64">
        <f t="shared" si="318"/>
        <v>2973659.6</v>
      </c>
      <c r="U634" s="57">
        <f t="shared" si="287"/>
        <v>1169.764997443059</v>
      </c>
      <c r="V634" s="64">
        <v>1332.9433145824319</v>
      </c>
    </row>
    <row r="635" spans="1:22" ht="35.25" x14ac:dyDescent="0.5">
      <c r="A635">
        <v>1</v>
      </c>
      <c r="B635" s="56">
        <f>SUBTOTAL(9,$A$615:A635)</f>
        <v>20</v>
      </c>
      <c r="C635" s="66" t="s">
        <v>167</v>
      </c>
      <c r="D635" s="56">
        <v>1963</v>
      </c>
      <c r="E635" s="56"/>
      <c r="F635" s="56" t="s">
        <v>17202</v>
      </c>
      <c r="G635" s="56">
        <v>2</v>
      </c>
      <c r="H635" s="56">
        <v>2</v>
      </c>
      <c r="I635" s="67">
        <v>293.8</v>
      </c>
      <c r="J635" s="67">
        <v>199</v>
      </c>
      <c r="K635" s="67">
        <v>199</v>
      </c>
      <c r="L635" s="68">
        <v>17</v>
      </c>
      <c r="M635" s="56" t="s">
        <v>17059</v>
      </c>
      <c r="N635" s="56" t="s">
        <v>17075</v>
      </c>
      <c r="O635" s="59" t="s">
        <v>17087</v>
      </c>
      <c r="P635" s="64">
        <v>2877361.1999999997</v>
      </c>
      <c r="Q635" s="64"/>
      <c r="R635" s="64">
        <v>0</v>
      </c>
      <c r="S635" s="64">
        <v>0</v>
      </c>
      <c r="T635" s="64">
        <f t="shared" si="318"/>
        <v>2877361.1999999997</v>
      </c>
      <c r="U635" s="57">
        <f t="shared" si="287"/>
        <v>9793.6051735874735</v>
      </c>
      <c r="V635" s="64">
        <v>10075.682777399592</v>
      </c>
    </row>
    <row r="636" spans="1:22" ht="35.25" x14ac:dyDescent="0.5">
      <c r="A636">
        <v>1</v>
      </c>
      <c r="B636" s="56">
        <f>SUBTOTAL(9,$A$615:A636)</f>
        <v>21</v>
      </c>
      <c r="C636" s="66" t="s">
        <v>168</v>
      </c>
      <c r="D636" s="56">
        <v>1962</v>
      </c>
      <c r="E636" s="56"/>
      <c r="F636" s="56" t="s">
        <v>17202</v>
      </c>
      <c r="G636" s="56">
        <v>2</v>
      </c>
      <c r="H636" s="56">
        <v>2</v>
      </c>
      <c r="I636" s="67">
        <v>673.1</v>
      </c>
      <c r="J636" s="67">
        <v>625.29999999999995</v>
      </c>
      <c r="K636" s="67">
        <v>585.59999999999991</v>
      </c>
      <c r="L636" s="68">
        <v>40</v>
      </c>
      <c r="M636" s="56" t="s">
        <v>17059</v>
      </c>
      <c r="N636" s="56" t="s">
        <v>17075</v>
      </c>
      <c r="O636" s="59" t="s">
        <v>17107</v>
      </c>
      <c r="P636" s="64">
        <v>1904539.0799999998</v>
      </c>
      <c r="Q636" s="64"/>
      <c r="R636" s="64">
        <v>0</v>
      </c>
      <c r="S636" s="64">
        <v>0</v>
      </c>
      <c r="T636" s="64">
        <f t="shared" si="318"/>
        <v>1904539.0799999998</v>
      </c>
      <c r="U636" s="57">
        <f t="shared" si="287"/>
        <v>2829.5039072946065</v>
      </c>
      <c r="V636" s="64">
        <v>2910.9999108601992</v>
      </c>
    </row>
    <row r="637" spans="1:22" ht="35.25" x14ac:dyDescent="0.5">
      <c r="A637">
        <v>1</v>
      </c>
      <c r="B637" s="56">
        <f>SUBTOTAL(9,$A$615:A637)</f>
        <v>22</v>
      </c>
      <c r="C637" s="66" t="s">
        <v>1104</v>
      </c>
      <c r="D637" s="56">
        <v>1993</v>
      </c>
      <c r="E637" s="56"/>
      <c r="F637" s="56" t="s">
        <v>17202</v>
      </c>
      <c r="G637" s="56">
        <v>10</v>
      </c>
      <c r="H637" s="56">
        <v>9</v>
      </c>
      <c r="I637" s="67">
        <v>14780.2</v>
      </c>
      <c r="J637" s="67">
        <v>12472.3</v>
      </c>
      <c r="K637" s="67">
        <v>12421</v>
      </c>
      <c r="L637" s="68">
        <v>342</v>
      </c>
      <c r="M637" s="56" t="s">
        <v>17059</v>
      </c>
      <c r="N637" s="56" t="s">
        <v>17075</v>
      </c>
      <c r="O637" s="59" t="s">
        <v>17108</v>
      </c>
      <c r="P637" s="64">
        <v>2457800</v>
      </c>
      <c r="Q637" s="64"/>
      <c r="R637" s="64">
        <v>0</v>
      </c>
      <c r="S637" s="64">
        <v>0</v>
      </c>
      <c r="T637" s="64">
        <f t="shared" si="318"/>
        <v>2457800</v>
      </c>
      <c r="U637" s="57">
        <f t="shared" si="287"/>
        <v>166.29003667068105</v>
      </c>
      <c r="V637" s="64">
        <v>180.0962774522672</v>
      </c>
    </row>
    <row r="638" spans="1:22" ht="35.25" x14ac:dyDescent="0.5">
      <c r="A638">
        <v>1</v>
      </c>
      <c r="B638" s="56">
        <f>SUBTOTAL(9,$A$615:A638)</f>
        <v>23</v>
      </c>
      <c r="C638" s="66" t="s">
        <v>169</v>
      </c>
      <c r="D638" s="56">
        <v>1964</v>
      </c>
      <c r="E638" s="56"/>
      <c r="F638" s="56" t="s">
        <v>17202</v>
      </c>
      <c r="G638" s="56">
        <v>2</v>
      </c>
      <c r="H638" s="56">
        <v>2</v>
      </c>
      <c r="I638" s="67">
        <v>704.5</v>
      </c>
      <c r="J638" s="67">
        <v>656.2</v>
      </c>
      <c r="K638" s="67">
        <v>524</v>
      </c>
      <c r="L638" s="68">
        <v>49</v>
      </c>
      <c r="M638" s="56" t="s">
        <v>17059</v>
      </c>
      <c r="N638" s="56" t="s">
        <v>17075</v>
      </c>
      <c r="O638" s="59" t="s">
        <v>17094</v>
      </c>
      <c r="P638" s="64">
        <v>4658584.8</v>
      </c>
      <c r="Q638" s="64"/>
      <c r="R638" s="64">
        <v>0</v>
      </c>
      <c r="S638" s="64">
        <v>0</v>
      </c>
      <c r="T638" s="64">
        <f t="shared" si="318"/>
        <v>4658584.8</v>
      </c>
      <c r="U638" s="57">
        <f t="shared" si="287"/>
        <v>6612.6114975159689</v>
      </c>
      <c r="V638" s="64">
        <v>6803.0694109297383</v>
      </c>
    </row>
    <row r="639" spans="1:22" ht="35.25" x14ac:dyDescent="0.5">
      <c r="A639">
        <v>1</v>
      </c>
      <c r="B639" s="56">
        <f>SUBTOTAL(9,$A$615:A639)</f>
        <v>24</v>
      </c>
      <c r="C639" s="66" t="s">
        <v>171</v>
      </c>
      <c r="D639" s="56">
        <v>1960</v>
      </c>
      <c r="E639" s="56"/>
      <c r="F639" s="56" t="s">
        <v>17202</v>
      </c>
      <c r="G639" s="56">
        <v>4</v>
      </c>
      <c r="H639" s="56">
        <v>2</v>
      </c>
      <c r="I639" s="67">
        <v>1773.8</v>
      </c>
      <c r="J639" s="67">
        <v>1370.8</v>
      </c>
      <c r="K639" s="67">
        <v>1238.3</v>
      </c>
      <c r="L639" s="68">
        <v>41</v>
      </c>
      <c r="M639" s="56" t="s">
        <v>17059</v>
      </c>
      <c r="N639" s="56" t="s">
        <v>17075</v>
      </c>
      <c r="O639" s="59" t="s">
        <v>17104</v>
      </c>
      <c r="P639" s="64">
        <v>4648299.4800000004</v>
      </c>
      <c r="Q639" s="64"/>
      <c r="R639" s="64">
        <v>0</v>
      </c>
      <c r="S639" s="64">
        <v>0</v>
      </c>
      <c r="T639" s="64">
        <f t="shared" si="318"/>
        <v>4648299.4800000004</v>
      </c>
      <c r="U639" s="57">
        <f t="shared" si="287"/>
        <v>2620.5318976209273</v>
      </c>
      <c r="V639" s="64">
        <v>2986.0873604690501</v>
      </c>
    </row>
    <row r="640" spans="1:22" ht="35.25" x14ac:dyDescent="0.5">
      <c r="A640">
        <v>1</v>
      </c>
      <c r="B640" s="56">
        <f>SUBTOTAL(9,$A$615:A640)</f>
        <v>25</v>
      </c>
      <c r="C640" s="66" t="s">
        <v>172</v>
      </c>
      <c r="D640" s="56">
        <v>1969</v>
      </c>
      <c r="E640" s="56"/>
      <c r="F640" s="56" t="s">
        <v>17202</v>
      </c>
      <c r="G640" s="56">
        <v>5</v>
      </c>
      <c r="H640" s="56">
        <v>1</v>
      </c>
      <c r="I640" s="67">
        <v>2168.6</v>
      </c>
      <c r="J640" s="67">
        <v>1315.6</v>
      </c>
      <c r="K640" s="67">
        <v>1168.5</v>
      </c>
      <c r="L640" s="68">
        <v>157</v>
      </c>
      <c r="M640" s="56" t="s">
        <v>17059</v>
      </c>
      <c r="N640" s="56" t="s">
        <v>17075</v>
      </c>
      <c r="O640" s="59" t="s">
        <v>17104</v>
      </c>
      <c r="P640" s="64">
        <v>11351380.17</v>
      </c>
      <c r="Q640" s="64"/>
      <c r="R640" s="64">
        <v>0</v>
      </c>
      <c r="S640" s="64">
        <v>0</v>
      </c>
      <c r="T640" s="64">
        <f t="shared" si="318"/>
        <v>11351380.17</v>
      </c>
      <c r="U640" s="57">
        <f t="shared" si="287"/>
        <v>5234.427819791571</v>
      </c>
      <c r="V640" s="64">
        <v>5381.8782255833266</v>
      </c>
    </row>
    <row r="641" spans="1:22" ht="35.25" x14ac:dyDescent="0.5">
      <c r="A641">
        <v>1</v>
      </c>
      <c r="B641" s="56">
        <f>SUBTOTAL(9,$A$615:A641)</f>
        <v>26</v>
      </c>
      <c r="C641" s="66" t="s">
        <v>173</v>
      </c>
      <c r="D641" s="56">
        <v>1952</v>
      </c>
      <c r="E641" s="56"/>
      <c r="F641" s="56" t="s">
        <v>17202</v>
      </c>
      <c r="G641" s="56">
        <v>2</v>
      </c>
      <c r="H641" s="56">
        <v>1</v>
      </c>
      <c r="I641" s="67">
        <v>769.5</v>
      </c>
      <c r="J641" s="67">
        <v>520.4</v>
      </c>
      <c r="K641" s="67">
        <v>489.4</v>
      </c>
      <c r="L641" s="68">
        <v>29</v>
      </c>
      <c r="M641" s="56" t="s">
        <v>17059</v>
      </c>
      <c r="N641" s="56" t="s">
        <v>17075</v>
      </c>
      <c r="O641" s="59" t="s">
        <v>17104</v>
      </c>
      <c r="P641" s="64">
        <v>5261035.28</v>
      </c>
      <c r="Q641" s="64"/>
      <c r="R641" s="64">
        <v>0</v>
      </c>
      <c r="S641" s="64">
        <v>0</v>
      </c>
      <c r="T641" s="64">
        <f t="shared" si="318"/>
        <v>5261035.28</v>
      </c>
      <c r="U641" s="57">
        <f t="shared" si="287"/>
        <v>6836.9529304743346</v>
      </c>
      <c r="V641" s="64">
        <v>7029.5454191033141</v>
      </c>
    </row>
    <row r="642" spans="1:22" ht="35.25" x14ac:dyDescent="0.5">
      <c r="A642">
        <v>1</v>
      </c>
      <c r="B642" s="56">
        <f>SUBTOTAL(9,$A$615:A642)</f>
        <v>27</v>
      </c>
      <c r="C642" s="66" t="s">
        <v>174</v>
      </c>
      <c r="D642" s="56">
        <v>1980</v>
      </c>
      <c r="E642" s="56"/>
      <c r="F642" s="56" t="s">
        <v>17202</v>
      </c>
      <c r="G642" s="56">
        <v>5</v>
      </c>
      <c r="H642" s="56">
        <v>9</v>
      </c>
      <c r="I642" s="67">
        <v>6695.2</v>
      </c>
      <c r="J642" s="67">
        <v>6067.3</v>
      </c>
      <c r="K642" s="67">
        <v>6006.4000000000005</v>
      </c>
      <c r="L642" s="68">
        <v>320</v>
      </c>
      <c r="M642" s="56" t="s">
        <v>17059</v>
      </c>
      <c r="N642" s="56" t="s">
        <v>17075</v>
      </c>
      <c r="O642" s="59" t="s">
        <v>17109</v>
      </c>
      <c r="P642" s="64">
        <v>12990197.200000001</v>
      </c>
      <c r="Q642" s="64"/>
      <c r="R642" s="64">
        <v>0</v>
      </c>
      <c r="S642" s="64">
        <v>0</v>
      </c>
      <c r="T642" s="64">
        <f t="shared" si="318"/>
        <v>12990197.200000001</v>
      </c>
      <c r="U642" s="57">
        <f t="shared" si="287"/>
        <v>1940.2254152228466</v>
      </c>
      <c r="V642" s="64">
        <v>2210.8803919225716</v>
      </c>
    </row>
    <row r="643" spans="1:22" ht="35.25" x14ac:dyDescent="0.5">
      <c r="A643">
        <v>1</v>
      </c>
      <c r="B643" s="56">
        <f>SUBTOTAL(9,$A$615:A643)</f>
        <v>28</v>
      </c>
      <c r="C643" s="66" t="s">
        <v>175</v>
      </c>
      <c r="D643" s="56">
        <v>1964</v>
      </c>
      <c r="E643" s="56"/>
      <c r="F643" s="56" t="s">
        <v>17202</v>
      </c>
      <c r="G643" s="56">
        <v>4</v>
      </c>
      <c r="H643" s="56">
        <v>2</v>
      </c>
      <c r="I643" s="67">
        <v>1867.3</v>
      </c>
      <c r="J643" s="67">
        <v>1752.4</v>
      </c>
      <c r="K643" s="67">
        <v>1752.4</v>
      </c>
      <c r="L643" s="68">
        <v>96</v>
      </c>
      <c r="M643" s="56" t="s">
        <v>17059</v>
      </c>
      <c r="N643" s="56" t="s">
        <v>17075</v>
      </c>
      <c r="O643" s="59" t="s">
        <v>17104</v>
      </c>
      <c r="P643" s="64">
        <v>8204567.3800000008</v>
      </c>
      <c r="Q643" s="64"/>
      <c r="R643" s="64">
        <v>0</v>
      </c>
      <c r="S643" s="64">
        <v>0</v>
      </c>
      <c r="T643" s="64">
        <f t="shared" si="318"/>
        <v>8204567.3800000008</v>
      </c>
      <c r="U643" s="57">
        <f t="shared" si="287"/>
        <v>4393.8131955229483</v>
      </c>
      <c r="V643" s="64">
        <v>4465.2690729930919</v>
      </c>
    </row>
    <row r="644" spans="1:22" ht="35.25" x14ac:dyDescent="0.5">
      <c r="A644">
        <v>1</v>
      </c>
      <c r="B644" s="56">
        <f>SUBTOTAL(9,$A$615:A644)</f>
        <v>29</v>
      </c>
      <c r="C644" s="66" t="s">
        <v>176</v>
      </c>
      <c r="D644" s="56">
        <v>1963</v>
      </c>
      <c r="E644" s="56"/>
      <c r="F644" s="56" t="s">
        <v>17202</v>
      </c>
      <c r="G644" s="56">
        <v>4</v>
      </c>
      <c r="H644" s="56">
        <v>3</v>
      </c>
      <c r="I644" s="67">
        <v>2187.8000000000002</v>
      </c>
      <c r="J644" s="67">
        <v>2010.2</v>
      </c>
      <c r="K644" s="67">
        <v>1965.8</v>
      </c>
      <c r="L644" s="68">
        <v>107</v>
      </c>
      <c r="M644" s="56" t="s">
        <v>17059</v>
      </c>
      <c r="N644" s="56" t="s">
        <v>17075</v>
      </c>
      <c r="O644" s="59" t="s">
        <v>17110</v>
      </c>
      <c r="P644" s="64">
        <v>6377717.2999999998</v>
      </c>
      <c r="Q644" s="64"/>
      <c r="R644" s="64">
        <v>0</v>
      </c>
      <c r="S644" s="64">
        <v>0</v>
      </c>
      <c r="T644" s="64">
        <f t="shared" si="318"/>
        <v>6377717.2999999998</v>
      </c>
      <c r="U644" s="57">
        <f t="shared" ref="U644:U651" si="319">P644/I644</f>
        <v>2915.1281195721726</v>
      </c>
      <c r="V644" s="64">
        <v>3321.7787731968187</v>
      </c>
    </row>
    <row r="645" spans="1:22" ht="35.25" x14ac:dyDescent="0.5">
      <c r="A645">
        <v>1</v>
      </c>
      <c r="B645" s="56">
        <f>SUBTOTAL(9,$A$615:A645)</f>
        <v>30</v>
      </c>
      <c r="C645" s="66" t="s">
        <v>177</v>
      </c>
      <c r="D645" s="56">
        <v>1976</v>
      </c>
      <c r="E645" s="56">
        <v>2008</v>
      </c>
      <c r="F645" s="56" t="s">
        <v>17064</v>
      </c>
      <c r="G645" s="56">
        <v>9</v>
      </c>
      <c r="H645" s="56">
        <v>2</v>
      </c>
      <c r="I645" s="67">
        <v>4928.3</v>
      </c>
      <c r="J645" s="67">
        <v>3901.8</v>
      </c>
      <c r="K645" s="67">
        <v>3851.8</v>
      </c>
      <c r="L645" s="68">
        <v>167</v>
      </c>
      <c r="M645" s="56" t="s">
        <v>17059</v>
      </c>
      <c r="N645" s="56" t="s">
        <v>17075</v>
      </c>
      <c r="O645" s="59" t="s">
        <v>17111</v>
      </c>
      <c r="P645" s="64">
        <v>4468314.82</v>
      </c>
      <c r="Q645" s="64"/>
      <c r="R645" s="64">
        <v>0</v>
      </c>
      <c r="S645" s="64">
        <v>0</v>
      </c>
      <c r="T645" s="64">
        <f t="shared" si="318"/>
        <v>4468314.82</v>
      </c>
      <c r="U645" s="57">
        <f t="shared" si="319"/>
        <v>906.66453340908629</v>
      </c>
      <c r="V645" s="64">
        <v>1033.141212994339</v>
      </c>
    </row>
    <row r="646" spans="1:22" ht="35.25" x14ac:dyDescent="0.5">
      <c r="A646">
        <v>1</v>
      </c>
      <c r="B646" s="56">
        <f>SUBTOTAL(9,$A$615:A646)</f>
        <v>31</v>
      </c>
      <c r="C646" s="66" t="s">
        <v>178</v>
      </c>
      <c r="D646" s="56">
        <v>1956</v>
      </c>
      <c r="E646" s="56"/>
      <c r="F646" s="56" t="s">
        <v>17202</v>
      </c>
      <c r="G646" s="56">
        <v>2</v>
      </c>
      <c r="H646" s="56">
        <v>1</v>
      </c>
      <c r="I646" s="67">
        <v>481.6</v>
      </c>
      <c r="J646" s="67">
        <v>439.5</v>
      </c>
      <c r="K646" s="67">
        <v>299.3</v>
      </c>
      <c r="L646" s="68">
        <v>22</v>
      </c>
      <c r="M646" s="56" t="s">
        <v>17059</v>
      </c>
      <c r="N646" s="56" t="s">
        <v>17075</v>
      </c>
      <c r="O646" s="59" t="s">
        <v>17104</v>
      </c>
      <c r="P646" s="64">
        <v>3458188.3</v>
      </c>
      <c r="Q646" s="64"/>
      <c r="R646" s="64">
        <v>0</v>
      </c>
      <c r="S646" s="64">
        <v>0</v>
      </c>
      <c r="T646" s="64">
        <f t="shared" si="318"/>
        <v>3458188.3</v>
      </c>
      <c r="U646" s="57">
        <f t="shared" si="319"/>
        <v>7180.623546511627</v>
      </c>
      <c r="V646" s="64">
        <v>7382.8970099667777</v>
      </c>
    </row>
    <row r="647" spans="1:22" ht="35.25" x14ac:dyDescent="0.5">
      <c r="A647">
        <v>1</v>
      </c>
      <c r="B647" s="56">
        <f>SUBTOTAL(9,$A$615:A647)</f>
        <v>32</v>
      </c>
      <c r="C647" s="66" t="s">
        <v>179</v>
      </c>
      <c r="D647" s="56">
        <v>1962</v>
      </c>
      <c r="E647" s="56"/>
      <c r="F647" s="56" t="s">
        <v>17202</v>
      </c>
      <c r="G647" s="56">
        <v>4</v>
      </c>
      <c r="H647" s="56">
        <v>2</v>
      </c>
      <c r="I647" s="67">
        <v>1399</v>
      </c>
      <c r="J647" s="67">
        <v>1283.0999999999999</v>
      </c>
      <c r="K647" s="67">
        <v>1283.0999999999999</v>
      </c>
      <c r="L647" s="68">
        <v>46</v>
      </c>
      <c r="M647" s="56" t="s">
        <v>17059</v>
      </c>
      <c r="N647" s="56" t="s">
        <v>17075</v>
      </c>
      <c r="O647" s="59" t="s">
        <v>17112</v>
      </c>
      <c r="P647" s="64">
        <v>6826881.9900000002</v>
      </c>
      <c r="Q647" s="64"/>
      <c r="R647" s="64">
        <v>0</v>
      </c>
      <c r="S647" s="64">
        <v>0</v>
      </c>
      <c r="T647" s="64">
        <f t="shared" si="318"/>
        <v>6826881.9900000002</v>
      </c>
      <c r="U647" s="57">
        <f t="shared" si="319"/>
        <v>4879.8298713366694</v>
      </c>
      <c r="V647" s="64">
        <v>5020.3798213009295</v>
      </c>
    </row>
    <row r="648" spans="1:22" ht="35.25" x14ac:dyDescent="0.5">
      <c r="A648">
        <v>1</v>
      </c>
      <c r="B648" s="56">
        <f>SUBTOTAL(9,$A$615:A648)</f>
        <v>33</v>
      </c>
      <c r="C648" s="66" t="s">
        <v>180</v>
      </c>
      <c r="D648" s="56">
        <v>1962</v>
      </c>
      <c r="E648" s="56"/>
      <c r="F648" s="56" t="s">
        <v>17202</v>
      </c>
      <c r="G648" s="56">
        <v>4</v>
      </c>
      <c r="H648" s="56">
        <v>2</v>
      </c>
      <c r="I648" s="67">
        <v>1383</v>
      </c>
      <c r="J648" s="67">
        <v>1267.5999999999999</v>
      </c>
      <c r="K648" s="67">
        <v>1267.5999999999999</v>
      </c>
      <c r="L648" s="68">
        <v>69</v>
      </c>
      <c r="M648" s="56" t="s">
        <v>17059</v>
      </c>
      <c r="N648" s="56" t="s">
        <v>17075</v>
      </c>
      <c r="O648" s="59" t="s">
        <v>17112</v>
      </c>
      <c r="P648" s="64">
        <v>6137685.4699999997</v>
      </c>
      <c r="Q648" s="64"/>
      <c r="R648" s="64">
        <v>0</v>
      </c>
      <c r="S648" s="64">
        <v>0</v>
      </c>
      <c r="T648" s="64">
        <f t="shared" si="318"/>
        <v>6137685.4699999997</v>
      </c>
      <c r="U648" s="57">
        <f t="shared" si="319"/>
        <v>4437.950448300795</v>
      </c>
      <c r="V648" s="64">
        <v>4565.7732913955169</v>
      </c>
    </row>
    <row r="649" spans="1:22" ht="35.25" x14ac:dyDescent="0.5">
      <c r="A649">
        <v>1</v>
      </c>
      <c r="B649" s="56">
        <f>SUBTOTAL(9,$A$615:A649)</f>
        <v>34</v>
      </c>
      <c r="C649" s="66" t="s">
        <v>181</v>
      </c>
      <c r="D649" s="56">
        <v>1947</v>
      </c>
      <c r="E649" s="56"/>
      <c r="F649" s="56" t="s">
        <v>17202</v>
      </c>
      <c r="G649" s="56">
        <v>3</v>
      </c>
      <c r="H649" s="56">
        <v>5</v>
      </c>
      <c r="I649" s="67">
        <v>2492.1</v>
      </c>
      <c r="J649" s="67">
        <v>2336</v>
      </c>
      <c r="K649" s="67">
        <v>2217.4</v>
      </c>
      <c r="L649" s="68">
        <v>101</v>
      </c>
      <c r="M649" s="56" t="s">
        <v>17059</v>
      </c>
      <c r="N649" s="56" t="s">
        <v>17075</v>
      </c>
      <c r="O649" s="59" t="s">
        <v>17104</v>
      </c>
      <c r="P649" s="64">
        <v>11513636.4</v>
      </c>
      <c r="Q649" s="64"/>
      <c r="R649" s="64">
        <v>0</v>
      </c>
      <c r="S649" s="64">
        <v>0</v>
      </c>
      <c r="T649" s="64">
        <f t="shared" si="318"/>
        <v>11513636.4</v>
      </c>
      <c r="U649" s="57">
        <f t="shared" si="319"/>
        <v>4620.0539304201275</v>
      </c>
      <c r="V649" s="64">
        <v>4750.1978251274031</v>
      </c>
    </row>
    <row r="650" spans="1:22" ht="35.25" x14ac:dyDescent="0.5">
      <c r="A650">
        <v>1</v>
      </c>
      <c r="B650" s="56">
        <f>SUBTOTAL(9,$A$615:A650)</f>
        <v>35</v>
      </c>
      <c r="C650" s="66" t="s">
        <v>182</v>
      </c>
      <c r="D650" s="56">
        <v>1951</v>
      </c>
      <c r="E650" s="56">
        <v>2017</v>
      </c>
      <c r="F650" s="56" t="s">
        <v>17202</v>
      </c>
      <c r="G650" s="56">
        <v>2</v>
      </c>
      <c r="H650" s="56">
        <v>2</v>
      </c>
      <c r="I650" s="67">
        <v>860.4</v>
      </c>
      <c r="J650" s="67">
        <v>718.6</v>
      </c>
      <c r="K650" s="67">
        <v>718.6</v>
      </c>
      <c r="L650" s="68">
        <v>30</v>
      </c>
      <c r="M650" s="56" t="s">
        <v>17059</v>
      </c>
      <c r="N650" s="56" t="s">
        <v>17075</v>
      </c>
      <c r="O650" s="59" t="s">
        <v>17112</v>
      </c>
      <c r="P650" s="64">
        <v>6330194.6399999997</v>
      </c>
      <c r="Q650" s="64"/>
      <c r="R650" s="64">
        <v>0</v>
      </c>
      <c r="S650" s="64">
        <v>0</v>
      </c>
      <c r="T650" s="64">
        <f t="shared" si="318"/>
        <v>6330194.6399999997</v>
      </c>
      <c r="U650" s="57">
        <f t="shared" si="319"/>
        <v>7357.2694560669452</v>
      </c>
      <c r="V650" s="64">
        <v>7569.175174337518</v>
      </c>
    </row>
    <row r="651" spans="1:22" ht="35.25" x14ac:dyDescent="0.5">
      <c r="A651">
        <v>1</v>
      </c>
      <c r="B651" s="56">
        <f>SUBTOTAL(9,$A$615:A651)</f>
        <v>36</v>
      </c>
      <c r="C651" s="66" t="s">
        <v>184</v>
      </c>
      <c r="D651" s="56">
        <v>1930</v>
      </c>
      <c r="E651" s="56"/>
      <c r="F651" s="56" t="s">
        <v>17202</v>
      </c>
      <c r="G651" s="56">
        <v>3</v>
      </c>
      <c r="H651" s="56">
        <v>3</v>
      </c>
      <c r="I651" s="67">
        <v>1451.2</v>
      </c>
      <c r="J651" s="67">
        <v>910</v>
      </c>
      <c r="K651" s="67">
        <v>910</v>
      </c>
      <c r="L651" s="68">
        <v>86</v>
      </c>
      <c r="M651" s="56" t="s">
        <v>17059</v>
      </c>
      <c r="N651" s="56" t="s">
        <v>17075</v>
      </c>
      <c r="O651" s="59" t="s">
        <v>17113</v>
      </c>
      <c r="P651" s="64">
        <v>5785499.8499999996</v>
      </c>
      <c r="Q651" s="64"/>
      <c r="R651" s="64">
        <v>0</v>
      </c>
      <c r="S651" s="64">
        <v>0</v>
      </c>
      <c r="T651" s="64">
        <f t="shared" si="318"/>
        <v>5785499.8499999996</v>
      </c>
      <c r="U651" s="57">
        <f t="shared" si="319"/>
        <v>3986.7005581587646</v>
      </c>
      <c r="V651" s="64">
        <v>4099.0033076074978</v>
      </c>
    </row>
    <row r="652" spans="1:22" ht="35.25" x14ac:dyDescent="0.5">
      <c r="B652" s="65" t="s">
        <v>568</v>
      </c>
      <c r="C652" s="83"/>
      <c r="D652" s="56" t="s">
        <v>17037</v>
      </c>
      <c r="E652" s="56" t="s">
        <v>17037</v>
      </c>
      <c r="F652" s="56" t="s">
        <v>17037</v>
      </c>
      <c r="G652" s="56" t="s">
        <v>17037</v>
      </c>
      <c r="H652" s="56" t="s">
        <v>17037</v>
      </c>
      <c r="I652" s="61">
        <f>SUM(I653:I659)</f>
        <v>6852.6</v>
      </c>
      <c r="J652" s="61">
        <f t="shared" ref="J652:L652" si="320">SUM(J653:J659)</f>
        <v>6444.5999999999995</v>
      </c>
      <c r="K652" s="61">
        <f>SUM(K653:K659)</f>
        <v>5656.0999999999995</v>
      </c>
      <c r="L652" s="62">
        <f t="shared" si="320"/>
        <v>239</v>
      </c>
      <c r="M652" s="56" t="s">
        <v>17037</v>
      </c>
      <c r="N652" s="56" t="s">
        <v>17037</v>
      </c>
      <c r="O652" s="59" t="s">
        <v>17037</v>
      </c>
      <c r="P652" s="63">
        <v>46707832.399999991</v>
      </c>
      <c r="Q652" s="63"/>
      <c r="R652" s="61">
        <f t="shared" ref="R652:T652" si="321">SUM(R653:R659)</f>
        <v>0</v>
      </c>
      <c r="S652" s="61">
        <f t="shared" si="321"/>
        <v>0</v>
      </c>
      <c r="T652" s="61">
        <f t="shared" si="321"/>
        <v>46707832.399999991</v>
      </c>
      <c r="U652" s="57">
        <f t="shared" ref="U652:U706" si="322">P652/I652</f>
        <v>6816.0745410501104</v>
      </c>
      <c r="V652" s="64">
        <f>MAX(V653:V659)</f>
        <v>19645.900000000001</v>
      </c>
    </row>
    <row r="653" spans="1:22" ht="35.25" x14ac:dyDescent="0.5">
      <c r="A653">
        <v>1</v>
      </c>
      <c r="B653" s="56">
        <f>SUBTOTAL(9,$A$615:A653)</f>
        <v>37</v>
      </c>
      <c r="C653" s="66" t="s">
        <v>587</v>
      </c>
      <c r="D653" s="56">
        <v>1956</v>
      </c>
      <c r="E653" s="56"/>
      <c r="F653" s="56" t="s">
        <v>17202</v>
      </c>
      <c r="G653" s="56">
        <v>2</v>
      </c>
      <c r="H653" s="56" t="s">
        <v>17007</v>
      </c>
      <c r="I653" s="67">
        <v>442.2</v>
      </c>
      <c r="J653" s="67">
        <v>398.8</v>
      </c>
      <c r="K653" s="67">
        <v>343.2</v>
      </c>
      <c r="L653" s="68">
        <v>21</v>
      </c>
      <c r="M653" s="56" t="s">
        <v>17059</v>
      </c>
      <c r="N653" s="56" t="s">
        <v>17097</v>
      </c>
      <c r="O653" s="59" t="s">
        <v>17063</v>
      </c>
      <c r="P653" s="64">
        <v>3608668.1600000001</v>
      </c>
      <c r="Q653" s="64"/>
      <c r="R653" s="64">
        <v>0</v>
      </c>
      <c r="S653" s="64">
        <v>0</v>
      </c>
      <c r="T653" s="64">
        <f t="shared" ref="T653:T659" si="323">P653-R653-S653</f>
        <v>3608668.1600000001</v>
      </c>
      <c r="U653" s="57">
        <f t="shared" si="322"/>
        <v>8160.714970601538</v>
      </c>
      <c r="V653" s="64">
        <v>8160.714970601538</v>
      </c>
    </row>
    <row r="654" spans="1:22" ht="35.25" x14ac:dyDescent="0.5">
      <c r="A654">
        <v>1</v>
      </c>
      <c r="B654" s="56">
        <f>SUBTOTAL(9,$A$615:A654)</f>
        <v>38</v>
      </c>
      <c r="C654" s="66" t="s">
        <v>9819</v>
      </c>
      <c r="D654" s="56">
        <v>1972</v>
      </c>
      <c r="E654" s="56"/>
      <c r="F654" s="56" t="s">
        <v>17202</v>
      </c>
      <c r="G654" s="56">
        <v>2</v>
      </c>
      <c r="H654" s="56" t="s">
        <v>17007</v>
      </c>
      <c r="I654" s="67">
        <v>773.3</v>
      </c>
      <c r="J654" s="67">
        <v>713.2</v>
      </c>
      <c r="K654" s="67">
        <v>449.80000000000007</v>
      </c>
      <c r="L654" s="68">
        <v>23</v>
      </c>
      <c r="M654" s="56" t="s">
        <v>17059</v>
      </c>
      <c r="N654" s="56" t="s">
        <v>17097</v>
      </c>
      <c r="O654" s="59" t="s">
        <v>17063</v>
      </c>
      <c r="P654" s="64">
        <v>7402352.04</v>
      </c>
      <c r="Q654" s="64"/>
      <c r="R654" s="64">
        <v>0</v>
      </c>
      <c r="S654" s="64">
        <v>0</v>
      </c>
      <c r="T654" s="64">
        <f t="shared" si="323"/>
        <v>7402352.04</v>
      </c>
      <c r="U654" s="57">
        <f t="shared" si="322"/>
        <v>9572.419552566922</v>
      </c>
      <c r="V654" s="64">
        <v>9599.76</v>
      </c>
    </row>
    <row r="655" spans="1:22" ht="35.25" x14ac:dyDescent="0.5">
      <c r="A655">
        <v>1</v>
      </c>
      <c r="B655" s="56">
        <f>SUBTOTAL(9,$A$615:A655)</f>
        <v>39</v>
      </c>
      <c r="C655" s="66" t="s">
        <v>9824</v>
      </c>
      <c r="D655" s="56">
        <v>1960</v>
      </c>
      <c r="E655" s="56"/>
      <c r="F655" s="56" t="s">
        <v>17202</v>
      </c>
      <c r="G655" s="56">
        <v>2</v>
      </c>
      <c r="H655" s="56" t="s">
        <v>17005</v>
      </c>
      <c r="I655" s="67">
        <v>305.89999999999998</v>
      </c>
      <c r="J655" s="67">
        <v>279.10000000000002</v>
      </c>
      <c r="K655" s="67">
        <v>241.10000000000002</v>
      </c>
      <c r="L655" s="68">
        <v>14</v>
      </c>
      <c r="M655" s="56" t="s">
        <v>17059</v>
      </c>
      <c r="N655" s="56" t="s">
        <v>17097</v>
      </c>
      <c r="O655" s="59" t="s">
        <v>17063</v>
      </c>
      <c r="P655" s="64">
        <v>2893440.04</v>
      </c>
      <c r="Q655" s="64"/>
      <c r="R655" s="64">
        <v>0</v>
      </c>
      <c r="S655" s="64">
        <v>0</v>
      </c>
      <c r="T655" s="64">
        <f t="shared" si="323"/>
        <v>2893440.04</v>
      </c>
      <c r="U655" s="57">
        <f t="shared" si="322"/>
        <v>9458.777508989866</v>
      </c>
      <c r="V655" s="64">
        <v>9482.7999999999993</v>
      </c>
    </row>
    <row r="656" spans="1:22" ht="35.25" x14ac:dyDescent="0.5">
      <c r="A656">
        <v>1</v>
      </c>
      <c r="B656" s="56">
        <f>SUBTOTAL(9,$A$615:A656)</f>
        <v>40</v>
      </c>
      <c r="C656" s="66" t="s">
        <v>583</v>
      </c>
      <c r="D656" s="56">
        <v>1982</v>
      </c>
      <c r="E656" s="56"/>
      <c r="F656" s="56" t="s">
        <v>17202</v>
      </c>
      <c r="G656" s="56">
        <v>2</v>
      </c>
      <c r="H656" s="56" t="s">
        <v>17066</v>
      </c>
      <c r="I656" s="67">
        <v>917.3</v>
      </c>
      <c r="J656" s="67">
        <v>878.3</v>
      </c>
      <c r="K656" s="67">
        <v>787.3</v>
      </c>
      <c r="L656" s="68">
        <v>28</v>
      </c>
      <c r="M656" s="56" t="s">
        <v>17059</v>
      </c>
      <c r="N656" s="56" t="s">
        <v>17097</v>
      </c>
      <c r="O656" s="59" t="s">
        <v>17063</v>
      </c>
      <c r="P656" s="64">
        <v>10733008.819999998</v>
      </c>
      <c r="Q656" s="64"/>
      <c r="R656" s="64">
        <v>0</v>
      </c>
      <c r="S656" s="64">
        <v>0</v>
      </c>
      <c r="T656" s="64">
        <f t="shared" si="323"/>
        <v>10733008.819999998</v>
      </c>
      <c r="U656" s="57">
        <f t="shared" si="322"/>
        <v>11700.652807151422</v>
      </c>
      <c r="V656" s="64">
        <v>11734.4</v>
      </c>
    </row>
    <row r="657" spans="1:22" ht="35.25" x14ac:dyDescent="0.5">
      <c r="A657">
        <v>1</v>
      </c>
      <c r="B657" s="56">
        <f>SUBTOTAL(9,$A$615:A657)</f>
        <v>41</v>
      </c>
      <c r="C657" s="66" t="s">
        <v>584</v>
      </c>
      <c r="D657" s="56">
        <v>1994</v>
      </c>
      <c r="E657" s="56"/>
      <c r="F657" s="56" t="s">
        <v>17200</v>
      </c>
      <c r="G657" s="56">
        <v>1</v>
      </c>
      <c r="H657" s="56" t="s">
        <v>17007</v>
      </c>
      <c r="I657" s="67">
        <v>414.9</v>
      </c>
      <c r="J657" s="67">
        <v>385.3</v>
      </c>
      <c r="K657" s="67">
        <v>262.60000000000002</v>
      </c>
      <c r="L657" s="68">
        <v>20</v>
      </c>
      <c r="M657" s="56" t="s">
        <v>17059</v>
      </c>
      <c r="N657" s="56" t="s">
        <v>17097</v>
      </c>
      <c r="O657" s="59" t="s">
        <v>17063</v>
      </c>
      <c r="P657" s="64">
        <v>7728346.1900000004</v>
      </c>
      <c r="Q657" s="64"/>
      <c r="R657" s="64">
        <v>0</v>
      </c>
      <c r="S657" s="64">
        <v>0</v>
      </c>
      <c r="T657" s="64">
        <f t="shared" si="323"/>
        <v>7728346.1900000004</v>
      </c>
      <c r="U657" s="57">
        <f t="shared" si="322"/>
        <v>18627.009375753194</v>
      </c>
      <c r="V657" s="64">
        <v>19645.900000000001</v>
      </c>
    </row>
    <row r="658" spans="1:22" ht="35.25" x14ac:dyDescent="0.5">
      <c r="A658">
        <v>1</v>
      </c>
      <c r="B658" s="56">
        <f>SUBTOTAL(9,$A$615:A658)</f>
        <v>42</v>
      </c>
      <c r="C658" s="66" t="s">
        <v>573</v>
      </c>
      <c r="D658" s="56">
        <v>1974</v>
      </c>
      <c r="E658" s="56"/>
      <c r="F658" s="56" t="s">
        <v>17202</v>
      </c>
      <c r="G658" s="56">
        <v>5</v>
      </c>
      <c r="H658" s="56" t="s">
        <v>17062</v>
      </c>
      <c r="I658" s="67">
        <v>3544</v>
      </c>
      <c r="J658" s="67">
        <v>3379.1</v>
      </c>
      <c r="K658" s="67">
        <v>3274.9</v>
      </c>
      <c r="L658" s="68">
        <v>112</v>
      </c>
      <c r="M658" s="56" t="s">
        <v>17059</v>
      </c>
      <c r="N658" s="56" t="s">
        <v>17075</v>
      </c>
      <c r="O658" s="59" t="s">
        <v>17141</v>
      </c>
      <c r="P658" s="64">
        <v>11453009.489999998</v>
      </c>
      <c r="Q658" s="64"/>
      <c r="R658" s="64">
        <v>0</v>
      </c>
      <c r="S658" s="64">
        <v>0</v>
      </c>
      <c r="T658" s="64">
        <f t="shared" si="323"/>
        <v>11453009.489999998</v>
      </c>
      <c r="U658" s="57">
        <f t="shared" si="322"/>
        <v>3231.6618199774261</v>
      </c>
      <c r="V658" s="64">
        <v>3773.95</v>
      </c>
    </row>
    <row r="659" spans="1:22" ht="35.25" x14ac:dyDescent="0.5">
      <c r="A659">
        <v>1</v>
      </c>
      <c r="B659" s="56">
        <f>SUBTOTAL(9,$A$615:A659)</f>
        <v>43</v>
      </c>
      <c r="C659" s="66" t="s">
        <v>9834</v>
      </c>
      <c r="D659" s="56">
        <v>1949</v>
      </c>
      <c r="E659" s="56"/>
      <c r="F659" s="56" t="s">
        <v>17202</v>
      </c>
      <c r="G659" s="56">
        <v>2</v>
      </c>
      <c r="H659" s="56" t="s">
        <v>17005</v>
      </c>
      <c r="I659" s="67">
        <v>455</v>
      </c>
      <c r="J659" s="67">
        <v>410.8</v>
      </c>
      <c r="K659" s="67">
        <v>297.20000000000005</v>
      </c>
      <c r="L659" s="68">
        <v>21</v>
      </c>
      <c r="M659" s="56" t="s">
        <v>17059</v>
      </c>
      <c r="N659" s="56" t="s">
        <v>17097</v>
      </c>
      <c r="O659" s="59" t="s">
        <v>17063</v>
      </c>
      <c r="P659" s="64">
        <v>2889007.66</v>
      </c>
      <c r="Q659" s="64"/>
      <c r="R659" s="64">
        <v>0</v>
      </c>
      <c r="S659" s="64">
        <v>0</v>
      </c>
      <c r="T659" s="64">
        <f t="shared" si="323"/>
        <v>2889007.66</v>
      </c>
      <c r="U659" s="57">
        <f t="shared" si="322"/>
        <v>6349.4673846153846</v>
      </c>
      <c r="V659" s="64">
        <v>6532.3461670329671</v>
      </c>
    </row>
    <row r="660" spans="1:22" ht="35.25" x14ac:dyDescent="0.5">
      <c r="B660" s="65" t="s">
        <v>380</v>
      </c>
      <c r="C660" s="83"/>
      <c r="D660" s="56" t="s">
        <v>17037</v>
      </c>
      <c r="E660" s="56" t="s">
        <v>17037</v>
      </c>
      <c r="F660" s="56" t="s">
        <v>17037</v>
      </c>
      <c r="G660" s="56" t="s">
        <v>17037</v>
      </c>
      <c r="H660" s="56" t="s">
        <v>17037</v>
      </c>
      <c r="I660" s="61">
        <f>SUM(I661:I668)</f>
        <v>73696.67</v>
      </c>
      <c r="J660" s="61">
        <f t="shared" ref="J660:L660" si="324">SUM(J661:J668)</f>
        <v>62726.899999999994</v>
      </c>
      <c r="K660" s="61">
        <f>SUM(K661:K668)</f>
        <v>61774.2</v>
      </c>
      <c r="L660" s="62">
        <f t="shared" si="324"/>
        <v>2328</v>
      </c>
      <c r="M660" s="56" t="s">
        <v>17037</v>
      </c>
      <c r="N660" s="56" t="s">
        <v>17037</v>
      </c>
      <c r="O660" s="59" t="s">
        <v>17037</v>
      </c>
      <c r="P660" s="63">
        <v>77095279.090000004</v>
      </c>
      <c r="Q660" s="63"/>
      <c r="R660" s="61">
        <f t="shared" ref="R660:T660" si="325">SUM(R661:R668)</f>
        <v>0</v>
      </c>
      <c r="S660" s="61">
        <f t="shared" si="325"/>
        <v>0</v>
      </c>
      <c r="T660" s="61">
        <f t="shared" si="325"/>
        <v>77095279.090000004</v>
      </c>
      <c r="U660" s="57">
        <f t="shared" si="322"/>
        <v>1046.1161825900683</v>
      </c>
      <c r="V660" s="64">
        <f>MAX(V661:V668)</f>
        <v>15449.692206941718</v>
      </c>
    </row>
    <row r="661" spans="1:22" ht="35.25" x14ac:dyDescent="0.5">
      <c r="A661">
        <v>1</v>
      </c>
      <c r="B661" s="56">
        <f>SUBTOTAL(9,$A$615:A661)</f>
        <v>44</v>
      </c>
      <c r="C661" s="83" t="s">
        <v>11344</v>
      </c>
      <c r="D661" s="56">
        <v>1990</v>
      </c>
      <c r="E661" s="56">
        <v>2020</v>
      </c>
      <c r="F661" s="56" t="s">
        <v>17064</v>
      </c>
      <c r="G661" s="56">
        <v>9</v>
      </c>
      <c r="H661" s="56" t="s">
        <v>17074</v>
      </c>
      <c r="I661" s="67">
        <v>28464.2</v>
      </c>
      <c r="J661" s="67">
        <v>22228.1</v>
      </c>
      <c r="K661" s="67">
        <v>21976.699999999997</v>
      </c>
      <c r="L661" s="68">
        <v>895</v>
      </c>
      <c r="M661" s="56" t="s">
        <v>17059</v>
      </c>
      <c r="N661" s="56" t="s">
        <v>17075</v>
      </c>
      <c r="O661" s="59" t="s">
        <v>17124</v>
      </c>
      <c r="P661" s="64">
        <v>2377560</v>
      </c>
      <c r="Q661" s="64"/>
      <c r="R661" s="64">
        <v>0</v>
      </c>
      <c r="S661" s="64">
        <v>0</v>
      </c>
      <c r="T661" s="64">
        <f t="shared" ref="T661:T668" si="326">P661-R661-S661</f>
        <v>2377560</v>
      </c>
      <c r="U661" s="57">
        <f t="shared" si="322"/>
        <v>83.528080887571051</v>
      </c>
      <c r="V661" s="64">
        <v>86.347060518124522</v>
      </c>
    </row>
    <row r="662" spans="1:22" ht="35.25" x14ac:dyDescent="0.5">
      <c r="A662">
        <v>1</v>
      </c>
      <c r="B662" s="56">
        <f>SUBTOTAL(9,$A$615:A662)</f>
        <v>45</v>
      </c>
      <c r="C662" s="66" t="s">
        <v>448</v>
      </c>
      <c r="D662" s="56">
        <v>1985</v>
      </c>
      <c r="E662" s="56"/>
      <c r="F662" s="56" t="s">
        <v>17064</v>
      </c>
      <c r="G662" s="56">
        <v>5</v>
      </c>
      <c r="H662" s="56" t="s">
        <v>17065</v>
      </c>
      <c r="I662" s="67">
        <v>6235.5</v>
      </c>
      <c r="J662" s="67">
        <v>5578.6</v>
      </c>
      <c r="K662" s="67">
        <v>5527.5</v>
      </c>
      <c r="L662" s="68">
        <v>201</v>
      </c>
      <c r="M662" s="56" t="s">
        <v>17059</v>
      </c>
      <c r="N662" s="56" t="s">
        <v>17075</v>
      </c>
      <c r="O662" s="59" t="s">
        <v>17120</v>
      </c>
      <c r="P662" s="64">
        <v>10682613.92</v>
      </c>
      <c r="Q662" s="64"/>
      <c r="R662" s="64">
        <v>0</v>
      </c>
      <c r="S662" s="64">
        <v>0</v>
      </c>
      <c r="T662" s="64">
        <f t="shared" si="326"/>
        <v>10682613.92</v>
      </c>
      <c r="U662" s="57">
        <f t="shared" si="322"/>
        <v>1713.1928345762169</v>
      </c>
      <c r="V662" s="64">
        <v>1713.1928345762171</v>
      </c>
    </row>
    <row r="663" spans="1:22" ht="35.25" x14ac:dyDescent="0.5">
      <c r="A663">
        <v>1</v>
      </c>
      <c r="B663" s="56">
        <f>SUBTOTAL(9,$A$615:A663)</f>
        <v>46</v>
      </c>
      <c r="C663" s="66" t="s">
        <v>449</v>
      </c>
      <c r="D663" s="56">
        <v>1972</v>
      </c>
      <c r="E663" s="56"/>
      <c r="F663" s="56" t="s">
        <v>17202</v>
      </c>
      <c r="G663" s="56">
        <v>5</v>
      </c>
      <c r="H663" s="56" t="s">
        <v>17061</v>
      </c>
      <c r="I663" s="67">
        <v>6486.8</v>
      </c>
      <c r="J663" s="67">
        <v>6251.6</v>
      </c>
      <c r="K663" s="67">
        <v>6157.5</v>
      </c>
      <c r="L663" s="68">
        <v>253</v>
      </c>
      <c r="M663" s="56" t="s">
        <v>17059</v>
      </c>
      <c r="N663" s="56" t="s">
        <v>17075</v>
      </c>
      <c r="O663" s="59" t="s">
        <v>17117</v>
      </c>
      <c r="P663" s="64">
        <v>22533360.080000002</v>
      </c>
      <c r="Q663" s="64"/>
      <c r="R663" s="64">
        <v>0</v>
      </c>
      <c r="S663" s="64">
        <v>0</v>
      </c>
      <c r="T663" s="64">
        <f t="shared" si="326"/>
        <v>22533360.080000002</v>
      </c>
      <c r="U663" s="57">
        <f t="shared" si="322"/>
        <v>3473.725115619412</v>
      </c>
      <c r="V663" s="64">
        <v>3767.4652972189679</v>
      </c>
    </row>
    <row r="664" spans="1:22" ht="35.25" x14ac:dyDescent="0.5">
      <c r="A664">
        <v>1</v>
      </c>
      <c r="B664" s="56">
        <f>SUBTOTAL(9,$A$615:A664)</f>
        <v>47</v>
      </c>
      <c r="C664" s="66" t="s">
        <v>11486</v>
      </c>
      <c r="D664" s="56">
        <v>1959</v>
      </c>
      <c r="E664" s="56"/>
      <c r="F664" s="56" t="s">
        <v>17202</v>
      </c>
      <c r="G664" s="56">
        <v>2</v>
      </c>
      <c r="H664" s="56" t="s">
        <v>17005</v>
      </c>
      <c r="I664" s="67">
        <v>305.39999999999998</v>
      </c>
      <c r="J664" s="67">
        <v>284.39999999999998</v>
      </c>
      <c r="K664" s="67">
        <v>284.39999999999998</v>
      </c>
      <c r="L664" s="68">
        <v>21</v>
      </c>
      <c r="M664" s="56" t="s">
        <v>17059</v>
      </c>
      <c r="N664" s="56" t="s">
        <v>17097</v>
      </c>
      <c r="O664" s="59" t="s">
        <v>17063</v>
      </c>
      <c r="P664" s="64">
        <v>4718336</v>
      </c>
      <c r="Q664" s="64"/>
      <c r="R664" s="64">
        <v>0</v>
      </c>
      <c r="S664" s="64">
        <v>0</v>
      </c>
      <c r="T664" s="64">
        <f t="shared" si="326"/>
        <v>4718336</v>
      </c>
      <c r="U664" s="57">
        <f t="shared" si="322"/>
        <v>15449.692206941718</v>
      </c>
      <c r="V664" s="64">
        <v>15449.692206941718</v>
      </c>
    </row>
    <row r="665" spans="1:22" ht="35.25" x14ac:dyDescent="0.5">
      <c r="A665">
        <v>1</v>
      </c>
      <c r="B665" s="56">
        <f>SUBTOTAL(9,$A$615:A665)</f>
        <v>48</v>
      </c>
      <c r="C665" s="66" t="s">
        <v>450</v>
      </c>
      <c r="D665" s="56">
        <v>1968</v>
      </c>
      <c r="E665" s="56"/>
      <c r="F665" s="56" t="s">
        <v>17202</v>
      </c>
      <c r="G665" s="56">
        <v>5</v>
      </c>
      <c r="H665" s="56" t="s">
        <v>17062</v>
      </c>
      <c r="I665" s="67">
        <v>3635.2</v>
      </c>
      <c r="J665" s="67">
        <v>3358.8</v>
      </c>
      <c r="K665" s="67">
        <v>3312.1000000000004</v>
      </c>
      <c r="L665" s="68">
        <v>138</v>
      </c>
      <c r="M665" s="56" t="s">
        <v>17059</v>
      </c>
      <c r="N665" s="56" t="s">
        <v>17075</v>
      </c>
      <c r="O665" s="59" t="s">
        <v>17117</v>
      </c>
      <c r="P665" s="64">
        <v>10376037.890000001</v>
      </c>
      <c r="Q665" s="64"/>
      <c r="R665" s="64">
        <v>0</v>
      </c>
      <c r="S665" s="64">
        <v>0</v>
      </c>
      <c r="T665" s="64">
        <f t="shared" si="326"/>
        <v>10376037.890000001</v>
      </c>
      <c r="U665" s="57">
        <f t="shared" si="322"/>
        <v>2854.3238033670777</v>
      </c>
      <c r="V665" s="64">
        <v>3102.0212422975351</v>
      </c>
    </row>
    <row r="666" spans="1:22" ht="35.25" x14ac:dyDescent="0.5">
      <c r="A666">
        <v>1</v>
      </c>
      <c r="B666" s="56">
        <f>SUBTOTAL(9,$A$615:A666)</f>
        <v>49</v>
      </c>
      <c r="C666" s="66" t="s">
        <v>451</v>
      </c>
      <c r="D666" s="56">
        <v>1967</v>
      </c>
      <c r="E666" s="56"/>
      <c r="F666" s="56" t="s">
        <v>17202</v>
      </c>
      <c r="G666" s="56">
        <v>5</v>
      </c>
      <c r="H666" s="56" t="s">
        <v>17065</v>
      </c>
      <c r="I666" s="67">
        <v>5101.55</v>
      </c>
      <c r="J666" s="67">
        <v>4098.1000000000004</v>
      </c>
      <c r="K666" s="67">
        <v>3588.7000000000003</v>
      </c>
      <c r="L666" s="68">
        <v>162</v>
      </c>
      <c r="M666" s="56" t="s">
        <v>17059</v>
      </c>
      <c r="N666" s="56" t="s">
        <v>17075</v>
      </c>
      <c r="O666" s="59" t="s">
        <v>17432</v>
      </c>
      <c r="P666" s="64">
        <v>14492032</v>
      </c>
      <c r="Q666" s="64"/>
      <c r="R666" s="64">
        <v>0</v>
      </c>
      <c r="S666" s="64">
        <v>0</v>
      </c>
      <c r="T666" s="64">
        <f t="shared" si="326"/>
        <v>14492032</v>
      </c>
      <c r="U666" s="57">
        <f t="shared" si="322"/>
        <v>2840.7115484509609</v>
      </c>
      <c r="V666" s="64">
        <v>2840.7115484509609</v>
      </c>
    </row>
    <row r="667" spans="1:22" ht="35.25" x14ac:dyDescent="0.5">
      <c r="A667">
        <v>1</v>
      </c>
      <c r="B667" s="56">
        <f>SUBTOTAL(9,$A$615:A667)</f>
        <v>50</v>
      </c>
      <c r="C667" s="66" t="s">
        <v>453</v>
      </c>
      <c r="D667" s="56">
        <v>1968</v>
      </c>
      <c r="E667" s="56"/>
      <c r="F667" s="56" t="s">
        <v>17202</v>
      </c>
      <c r="G667" s="56">
        <v>5</v>
      </c>
      <c r="H667" s="56" t="s">
        <v>17062</v>
      </c>
      <c r="I667" s="67">
        <v>5226.22</v>
      </c>
      <c r="J667" s="67">
        <v>3272</v>
      </c>
      <c r="K667" s="67">
        <v>3272</v>
      </c>
      <c r="L667" s="68">
        <v>66</v>
      </c>
      <c r="M667" s="56" t="s">
        <v>17059</v>
      </c>
      <c r="N667" s="56" t="s">
        <v>17075</v>
      </c>
      <c r="O667" s="59" t="s">
        <v>17119</v>
      </c>
      <c r="P667" s="64">
        <v>9537779.2000000011</v>
      </c>
      <c r="Q667" s="64"/>
      <c r="R667" s="64">
        <v>0</v>
      </c>
      <c r="S667" s="64">
        <v>0</v>
      </c>
      <c r="T667" s="64">
        <f t="shared" si="326"/>
        <v>9537779.2000000011</v>
      </c>
      <c r="U667" s="57">
        <f t="shared" si="322"/>
        <v>1824.9861659095868</v>
      </c>
      <c r="V667" s="64">
        <v>1824.9861659095868</v>
      </c>
    </row>
    <row r="668" spans="1:22" ht="35.25" x14ac:dyDescent="0.5">
      <c r="A668">
        <v>1</v>
      </c>
      <c r="B668" s="56">
        <f>SUBTOTAL(9,$A$615:A668)</f>
        <v>51</v>
      </c>
      <c r="C668" s="66" t="s">
        <v>419</v>
      </c>
      <c r="D668" s="56">
        <v>1994</v>
      </c>
      <c r="E668" s="56">
        <v>2017</v>
      </c>
      <c r="F668" s="56" t="s">
        <v>17064</v>
      </c>
      <c r="G668" s="56">
        <v>9</v>
      </c>
      <c r="H668" s="56" t="s">
        <v>17068</v>
      </c>
      <c r="I668" s="67">
        <v>18241.8</v>
      </c>
      <c r="J668" s="67">
        <v>17655.3</v>
      </c>
      <c r="K668" s="67">
        <v>17655.3</v>
      </c>
      <c r="L668" s="68">
        <v>592</v>
      </c>
      <c r="M668" s="56" t="s">
        <v>17059</v>
      </c>
      <c r="N668" s="56" t="s">
        <v>17075</v>
      </c>
      <c r="O668" s="59" t="s">
        <v>17122</v>
      </c>
      <c r="P668" s="64">
        <v>2377560</v>
      </c>
      <c r="Q668" s="64"/>
      <c r="R668" s="64">
        <v>0</v>
      </c>
      <c r="S668" s="64">
        <v>0</v>
      </c>
      <c r="T668" s="64">
        <f t="shared" si="326"/>
        <v>2377560</v>
      </c>
      <c r="U668" s="57">
        <f t="shared" si="322"/>
        <v>130.33582212281684</v>
      </c>
      <c r="V668" s="64">
        <v>1077.8760867896808</v>
      </c>
    </row>
    <row r="669" spans="1:22" ht="35.25" x14ac:dyDescent="0.5">
      <c r="B669" s="65" t="s">
        <v>199</v>
      </c>
      <c r="C669" s="83"/>
      <c r="D669" s="56" t="s">
        <v>17037</v>
      </c>
      <c r="E669" s="56" t="s">
        <v>17037</v>
      </c>
      <c r="F669" s="56" t="s">
        <v>17037</v>
      </c>
      <c r="G669" s="56" t="s">
        <v>17037</v>
      </c>
      <c r="H669" s="56" t="s">
        <v>17037</v>
      </c>
      <c r="I669" s="61">
        <f>SUM(I670:I678)</f>
        <v>24789.8</v>
      </c>
      <c r="J669" s="61">
        <f t="shared" ref="J669:L669" si="327">SUM(J670:J678)</f>
        <v>18552.48</v>
      </c>
      <c r="K669" s="61">
        <f>SUM(K670:K678)</f>
        <v>16845.468000000001</v>
      </c>
      <c r="L669" s="62">
        <f t="shared" si="327"/>
        <v>702</v>
      </c>
      <c r="M669" s="56" t="s">
        <v>17037</v>
      </c>
      <c r="N669" s="56" t="s">
        <v>17037</v>
      </c>
      <c r="O669" s="59" t="s">
        <v>17037</v>
      </c>
      <c r="P669" s="63">
        <v>61634819.170000002</v>
      </c>
      <c r="Q669" s="63"/>
      <c r="R669" s="61">
        <f t="shared" ref="R669:T669" si="328">SUM(R670:R678)</f>
        <v>0</v>
      </c>
      <c r="S669" s="61">
        <f t="shared" si="328"/>
        <v>0</v>
      </c>
      <c r="T669" s="61">
        <f t="shared" si="328"/>
        <v>61634819.170000002</v>
      </c>
      <c r="U669" s="57">
        <f t="shared" si="322"/>
        <v>2486.2975566563669</v>
      </c>
      <c r="V669" s="64">
        <f>MAX(V670:V678)</f>
        <v>7266.4312114989734</v>
      </c>
    </row>
    <row r="670" spans="1:22" ht="35.25" x14ac:dyDescent="0.5">
      <c r="A670">
        <v>1</v>
      </c>
      <c r="B670" s="56">
        <f>SUBTOTAL(9,$A$615:A670)</f>
        <v>52</v>
      </c>
      <c r="C670" s="66" t="s">
        <v>210</v>
      </c>
      <c r="D670" s="56">
        <v>1970</v>
      </c>
      <c r="E670" s="56"/>
      <c r="F670" s="56" t="s">
        <v>17202</v>
      </c>
      <c r="G670" s="56">
        <v>5</v>
      </c>
      <c r="H670" s="56" t="s">
        <v>17069</v>
      </c>
      <c r="I670" s="67">
        <v>3793.69</v>
      </c>
      <c r="J670" s="67">
        <v>3499.5</v>
      </c>
      <c r="K670" s="67">
        <v>3454.6</v>
      </c>
      <c r="L670" s="68">
        <v>99</v>
      </c>
      <c r="M670" s="56" t="s">
        <v>17059</v>
      </c>
      <c r="N670" s="56" t="s">
        <v>17075</v>
      </c>
      <c r="O670" s="59" t="s">
        <v>17129</v>
      </c>
      <c r="P670" s="64">
        <v>9975910.4000000004</v>
      </c>
      <c r="Q670" s="64"/>
      <c r="R670" s="64">
        <v>0</v>
      </c>
      <c r="S670" s="64">
        <v>0</v>
      </c>
      <c r="T670" s="64">
        <f t="shared" ref="T670:T678" si="329">P670-R670-S670</f>
        <v>9975910.4000000004</v>
      </c>
      <c r="U670" s="57">
        <f t="shared" si="322"/>
        <v>2629.606109091676</v>
      </c>
      <c r="V670" s="64">
        <v>2629.606109091676</v>
      </c>
    </row>
    <row r="671" spans="1:22" ht="35.25" x14ac:dyDescent="0.5">
      <c r="A671">
        <v>1</v>
      </c>
      <c r="B671" s="56">
        <f>SUBTOTAL(9,$A$615:A671)</f>
        <v>53</v>
      </c>
      <c r="C671" s="66" t="s">
        <v>211</v>
      </c>
      <c r="D671" s="56">
        <v>1952</v>
      </c>
      <c r="E671" s="56"/>
      <c r="F671" s="56" t="s">
        <v>17067</v>
      </c>
      <c r="G671" s="56">
        <v>2</v>
      </c>
      <c r="H671" s="56" t="s">
        <v>17007</v>
      </c>
      <c r="I671" s="67">
        <v>880.2</v>
      </c>
      <c r="J671" s="67">
        <v>825</v>
      </c>
      <c r="K671" s="67">
        <v>460.78899999999999</v>
      </c>
      <c r="L671" s="68">
        <v>47</v>
      </c>
      <c r="M671" s="56" t="s">
        <v>17059</v>
      </c>
      <c r="N671" s="56" t="s">
        <v>17097</v>
      </c>
      <c r="O671" s="59" t="s">
        <v>17063</v>
      </c>
      <c r="P671" s="64">
        <v>6277072</v>
      </c>
      <c r="Q671" s="64"/>
      <c r="R671" s="64">
        <v>0</v>
      </c>
      <c r="S671" s="64">
        <v>0</v>
      </c>
      <c r="T671" s="64">
        <f t="shared" si="329"/>
        <v>6277072</v>
      </c>
      <c r="U671" s="57">
        <f t="shared" si="322"/>
        <v>7131.4155873665077</v>
      </c>
      <c r="V671" s="64">
        <v>7131.4155873665077</v>
      </c>
    </row>
    <row r="672" spans="1:22" ht="35.25" x14ac:dyDescent="0.5">
      <c r="A672">
        <v>1</v>
      </c>
      <c r="B672" s="56">
        <f>SUBTOTAL(9,$A$615:A672)</f>
        <v>54</v>
      </c>
      <c r="C672" s="66" t="s">
        <v>212</v>
      </c>
      <c r="D672" s="56">
        <v>1963</v>
      </c>
      <c r="E672" s="56">
        <v>2016</v>
      </c>
      <c r="F672" s="56" t="s">
        <v>17202</v>
      </c>
      <c r="G672" s="56">
        <v>4</v>
      </c>
      <c r="H672" s="56" t="s">
        <v>17062</v>
      </c>
      <c r="I672" s="67">
        <v>3279.71</v>
      </c>
      <c r="J672" s="67">
        <v>2573.98</v>
      </c>
      <c r="K672" s="67">
        <v>2330.08</v>
      </c>
      <c r="L672" s="68">
        <v>82</v>
      </c>
      <c r="M672" s="56" t="s">
        <v>17059</v>
      </c>
      <c r="N672" s="56" t="s">
        <v>17075</v>
      </c>
      <c r="O672" s="59" t="s">
        <v>17127</v>
      </c>
      <c r="P672" s="64">
        <v>9664163.1999999993</v>
      </c>
      <c r="Q672" s="64"/>
      <c r="R672" s="64">
        <v>0</v>
      </c>
      <c r="S672" s="64">
        <v>0</v>
      </c>
      <c r="T672" s="64">
        <f t="shared" si="329"/>
        <v>9664163.1999999993</v>
      </c>
      <c r="U672" s="57">
        <f t="shared" si="322"/>
        <v>2946.6517466483315</v>
      </c>
      <c r="V672" s="64">
        <v>2946.6517466483319</v>
      </c>
    </row>
    <row r="673" spans="1:22" ht="35.25" x14ac:dyDescent="0.5">
      <c r="A673">
        <v>1</v>
      </c>
      <c r="B673" s="56">
        <f>SUBTOTAL(9,$A$615:A673)</f>
        <v>55</v>
      </c>
      <c r="C673" s="66" t="s">
        <v>213</v>
      </c>
      <c r="D673" s="56">
        <v>1966</v>
      </c>
      <c r="E673" s="56"/>
      <c r="F673" s="56" t="s">
        <v>17202</v>
      </c>
      <c r="G673" s="56">
        <v>4</v>
      </c>
      <c r="H673" s="56" t="s">
        <v>17062</v>
      </c>
      <c r="I673" s="67">
        <v>3387.6</v>
      </c>
      <c r="J673" s="67">
        <v>2564.1999999999998</v>
      </c>
      <c r="K673" s="67">
        <v>2490.7999999999997</v>
      </c>
      <c r="L673" s="68">
        <v>92</v>
      </c>
      <c r="M673" s="56" t="s">
        <v>17059</v>
      </c>
      <c r="N673" s="56" t="s">
        <v>17075</v>
      </c>
      <c r="O673" s="59" t="s">
        <v>17127</v>
      </c>
      <c r="P673" s="64">
        <v>9689440</v>
      </c>
      <c r="Q673" s="64"/>
      <c r="R673" s="64">
        <v>0</v>
      </c>
      <c r="S673" s="64">
        <v>0</v>
      </c>
      <c r="T673" s="64">
        <f t="shared" si="329"/>
        <v>9689440</v>
      </c>
      <c r="U673" s="57">
        <f t="shared" si="322"/>
        <v>2860.266855590979</v>
      </c>
      <c r="V673" s="64">
        <v>2860.266855590979</v>
      </c>
    </row>
    <row r="674" spans="1:22" ht="35.25" x14ac:dyDescent="0.5">
      <c r="A674">
        <v>1</v>
      </c>
      <c r="B674" s="56">
        <f>SUBTOTAL(9,$A$615:A674)</f>
        <v>56</v>
      </c>
      <c r="C674" s="66" t="s">
        <v>214</v>
      </c>
      <c r="D674" s="56">
        <v>1979</v>
      </c>
      <c r="E674" s="56"/>
      <c r="F674" s="56" t="s">
        <v>17202</v>
      </c>
      <c r="G674" s="56">
        <v>2</v>
      </c>
      <c r="H674" s="56" t="s">
        <v>17066</v>
      </c>
      <c r="I674" s="67">
        <v>988.4</v>
      </c>
      <c r="J674" s="67">
        <v>853</v>
      </c>
      <c r="K674" s="67">
        <v>761.2</v>
      </c>
      <c r="L674" s="68">
        <v>36</v>
      </c>
      <c r="M674" s="56" t="s">
        <v>17059</v>
      </c>
      <c r="N674" s="56" t="s">
        <v>17075</v>
      </c>
      <c r="O674" s="59" t="s">
        <v>17133</v>
      </c>
      <c r="P674" s="64">
        <v>5788942.3700000001</v>
      </c>
      <c r="Q674" s="64"/>
      <c r="R674" s="64">
        <v>0</v>
      </c>
      <c r="S674" s="64">
        <v>0</v>
      </c>
      <c r="T674" s="64">
        <f t="shared" si="329"/>
        <v>5788942.3700000001</v>
      </c>
      <c r="U674" s="57">
        <f t="shared" si="322"/>
        <v>5856.8822035613111</v>
      </c>
      <c r="V674" s="64">
        <v>5856.88220153784</v>
      </c>
    </row>
    <row r="675" spans="1:22" ht="35.25" x14ac:dyDescent="0.5">
      <c r="A675">
        <v>1</v>
      </c>
      <c r="B675" s="56">
        <f>SUBTOTAL(9,$A$615:A675)</f>
        <v>57</v>
      </c>
      <c r="C675" s="66" t="s">
        <v>13914</v>
      </c>
      <c r="D675" s="56">
        <v>1971</v>
      </c>
      <c r="E675" s="56">
        <v>2016</v>
      </c>
      <c r="F675" s="56" t="s">
        <v>17202</v>
      </c>
      <c r="G675" s="56">
        <v>9</v>
      </c>
      <c r="H675" s="56" t="s">
        <v>17005</v>
      </c>
      <c r="I675" s="67">
        <v>2801.6</v>
      </c>
      <c r="J675" s="67">
        <v>2270.4</v>
      </c>
      <c r="K675" s="67">
        <v>2134.4</v>
      </c>
      <c r="L675" s="68">
        <v>77</v>
      </c>
      <c r="M675" s="56" t="s">
        <v>17059</v>
      </c>
      <c r="N675" s="56" t="s">
        <v>17075</v>
      </c>
      <c r="O675" s="59" t="s">
        <v>17127</v>
      </c>
      <c r="P675" s="64">
        <v>2457800</v>
      </c>
      <c r="Q675" s="64"/>
      <c r="R675" s="64">
        <v>0</v>
      </c>
      <c r="S675" s="64">
        <v>0</v>
      </c>
      <c r="T675" s="64">
        <f t="shared" si="329"/>
        <v>2457800</v>
      </c>
      <c r="U675" s="57">
        <f t="shared" si="322"/>
        <v>877.28440890919478</v>
      </c>
      <c r="V675" s="64">
        <v>877.28440890919478</v>
      </c>
    </row>
    <row r="676" spans="1:22" ht="35.25" x14ac:dyDescent="0.5">
      <c r="A676">
        <v>1</v>
      </c>
      <c r="B676" s="56">
        <f>SUBTOTAL(9,$A$615:A676)</f>
        <v>58</v>
      </c>
      <c r="C676" s="66" t="s">
        <v>216</v>
      </c>
      <c r="D676" s="56">
        <v>1941</v>
      </c>
      <c r="E676" s="56"/>
      <c r="F676" s="56" t="s">
        <v>17067</v>
      </c>
      <c r="G676" s="56">
        <v>2</v>
      </c>
      <c r="H676" s="56" t="s">
        <v>17007</v>
      </c>
      <c r="I676" s="67">
        <v>730.5</v>
      </c>
      <c r="J676" s="67">
        <v>661.6</v>
      </c>
      <c r="K676" s="67">
        <v>661.6</v>
      </c>
      <c r="L676" s="68">
        <v>21</v>
      </c>
      <c r="M676" s="56" t="s">
        <v>17059</v>
      </c>
      <c r="N676" s="56" t="s">
        <v>17075</v>
      </c>
      <c r="O676" s="59" t="s">
        <v>17131</v>
      </c>
      <c r="P676" s="64">
        <v>5308128</v>
      </c>
      <c r="Q676" s="64"/>
      <c r="R676" s="64">
        <v>0</v>
      </c>
      <c r="S676" s="64">
        <v>0</v>
      </c>
      <c r="T676" s="64">
        <f t="shared" si="329"/>
        <v>5308128</v>
      </c>
      <c r="U676" s="57">
        <f t="shared" si="322"/>
        <v>7266.4312114989734</v>
      </c>
      <c r="V676" s="64">
        <v>7266.4312114989734</v>
      </c>
    </row>
    <row r="677" spans="1:22" ht="35.25" x14ac:dyDescent="0.5">
      <c r="A677">
        <v>1</v>
      </c>
      <c r="B677" s="56">
        <f>SUBTOTAL(9,$A$615:A677)</f>
        <v>59</v>
      </c>
      <c r="C677" s="66" t="s">
        <v>217</v>
      </c>
      <c r="D677" s="56">
        <v>1970</v>
      </c>
      <c r="E677" s="56"/>
      <c r="F677" s="56" t="s">
        <v>17202</v>
      </c>
      <c r="G677" s="56">
        <v>5</v>
      </c>
      <c r="H677" s="56" t="s">
        <v>17007</v>
      </c>
      <c r="I677" s="67">
        <v>3954.3</v>
      </c>
      <c r="J677" s="67">
        <v>1420.7</v>
      </c>
      <c r="K677" s="67">
        <v>1164.999</v>
      </c>
      <c r="L677" s="68">
        <v>102</v>
      </c>
      <c r="M677" s="56" t="s">
        <v>17059</v>
      </c>
      <c r="N677" s="56" t="s">
        <v>17075</v>
      </c>
      <c r="O677" s="59" t="s">
        <v>17129</v>
      </c>
      <c r="P677" s="64">
        <v>7557763.2000000002</v>
      </c>
      <c r="Q677" s="64"/>
      <c r="R677" s="64">
        <v>0</v>
      </c>
      <c r="S677" s="64">
        <v>0</v>
      </c>
      <c r="T677" s="64">
        <f t="shared" si="329"/>
        <v>7557763.2000000002</v>
      </c>
      <c r="U677" s="57">
        <f t="shared" si="322"/>
        <v>1911.2771413398073</v>
      </c>
      <c r="V677" s="64">
        <v>1911.2771413398073</v>
      </c>
    </row>
    <row r="678" spans="1:22" ht="35.25" x14ac:dyDescent="0.5">
      <c r="A678">
        <v>1</v>
      </c>
      <c r="B678" s="56">
        <f>SUBTOTAL(9,$A$615:A678)</f>
        <v>60</v>
      </c>
      <c r="C678" s="66" t="s">
        <v>218</v>
      </c>
      <c r="D678" s="56">
        <v>1994</v>
      </c>
      <c r="E678" s="56"/>
      <c r="F678" s="56" t="s">
        <v>17064</v>
      </c>
      <c r="G678" s="56">
        <v>9</v>
      </c>
      <c r="H678" s="56" t="s">
        <v>17007</v>
      </c>
      <c r="I678" s="67">
        <v>4973.8</v>
      </c>
      <c r="J678" s="67">
        <v>3884.1</v>
      </c>
      <c r="K678" s="67">
        <v>3387</v>
      </c>
      <c r="L678" s="68">
        <v>146</v>
      </c>
      <c r="M678" s="56" t="s">
        <v>17059</v>
      </c>
      <c r="N678" s="56" t="s">
        <v>17075</v>
      </c>
      <c r="O678" s="59" t="s">
        <v>17127</v>
      </c>
      <c r="P678" s="64">
        <v>4915600</v>
      </c>
      <c r="Q678" s="64"/>
      <c r="R678" s="64">
        <v>0</v>
      </c>
      <c r="S678" s="64">
        <v>0</v>
      </c>
      <c r="T678" s="64">
        <f t="shared" si="329"/>
        <v>4915600</v>
      </c>
      <c r="U678" s="57">
        <f t="shared" si="322"/>
        <v>988.29868510997619</v>
      </c>
      <c r="V678" s="64">
        <v>988.29868510997619</v>
      </c>
    </row>
    <row r="679" spans="1:22" ht="35.25" x14ac:dyDescent="0.5">
      <c r="B679" s="65" t="s">
        <v>509</v>
      </c>
      <c r="C679" s="83"/>
      <c r="D679" s="56" t="s">
        <v>17037</v>
      </c>
      <c r="E679" s="56" t="s">
        <v>17037</v>
      </c>
      <c r="F679" s="56" t="s">
        <v>17037</v>
      </c>
      <c r="G679" s="56" t="s">
        <v>17037</v>
      </c>
      <c r="H679" s="56" t="s">
        <v>17037</v>
      </c>
      <c r="I679" s="61">
        <f>SUM(I680:I686)</f>
        <v>21754.479999999996</v>
      </c>
      <c r="J679" s="61">
        <f t="shared" ref="J679:L679" si="330">SUM(J680:J686)</f>
        <v>15755.079999999998</v>
      </c>
      <c r="K679" s="61">
        <f>SUM(K680:K686)</f>
        <v>15477.470000000001</v>
      </c>
      <c r="L679" s="62">
        <f t="shared" si="330"/>
        <v>553</v>
      </c>
      <c r="M679" s="56" t="s">
        <v>17037</v>
      </c>
      <c r="N679" s="56" t="s">
        <v>17037</v>
      </c>
      <c r="O679" s="59" t="s">
        <v>17037</v>
      </c>
      <c r="P679" s="63">
        <v>56471101.200000003</v>
      </c>
      <c r="Q679" s="63"/>
      <c r="R679" s="61">
        <f t="shared" ref="R679:T679" si="331">SUM(R680:R686)</f>
        <v>0</v>
      </c>
      <c r="S679" s="61">
        <f t="shared" si="331"/>
        <v>0</v>
      </c>
      <c r="T679" s="61">
        <f t="shared" si="331"/>
        <v>56471101.200000003</v>
      </c>
      <c r="U679" s="57">
        <f t="shared" si="322"/>
        <v>2595.8377860560222</v>
      </c>
      <c r="V679" s="64">
        <f>MAX(V680:V686)</f>
        <v>7985.9469979400728</v>
      </c>
    </row>
    <row r="680" spans="1:22" ht="35.25" x14ac:dyDescent="0.5">
      <c r="A680">
        <v>1</v>
      </c>
      <c r="B680" s="56">
        <f>SUBTOTAL(9,$A$615:A680)</f>
        <v>61</v>
      </c>
      <c r="C680" s="66" t="s">
        <v>556</v>
      </c>
      <c r="D680" s="56">
        <v>1970</v>
      </c>
      <c r="E680" s="56"/>
      <c r="F680" s="56" t="s">
        <v>17202</v>
      </c>
      <c r="G680" s="56">
        <v>2</v>
      </c>
      <c r="H680" s="56" t="s">
        <v>17007</v>
      </c>
      <c r="I680" s="67">
        <v>791.29</v>
      </c>
      <c r="J680" s="67">
        <v>743.29</v>
      </c>
      <c r="K680" s="67">
        <v>701.78</v>
      </c>
      <c r="L680" s="68">
        <v>31</v>
      </c>
      <c r="M680" s="56" t="s">
        <v>17059</v>
      </c>
      <c r="N680" s="56" t="s">
        <v>17075</v>
      </c>
      <c r="O680" s="59" t="s">
        <v>17145</v>
      </c>
      <c r="P680" s="64">
        <v>6319200</v>
      </c>
      <c r="Q680" s="64"/>
      <c r="R680" s="64">
        <v>0</v>
      </c>
      <c r="S680" s="64">
        <v>0</v>
      </c>
      <c r="T680" s="64">
        <f t="shared" ref="T680:T698" si="332">P680-R680-S680</f>
        <v>6319200</v>
      </c>
      <c r="U680" s="57">
        <f t="shared" si="322"/>
        <v>7985.9469979400728</v>
      </c>
      <c r="V680" s="64">
        <v>7985.9469979400728</v>
      </c>
    </row>
    <row r="681" spans="1:22" ht="35.25" x14ac:dyDescent="0.5">
      <c r="A681">
        <v>1</v>
      </c>
      <c r="B681" s="56">
        <f>SUBTOTAL(9,$A$615:A681)</f>
        <v>62</v>
      </c>
      <c r="C681" s="66" t="s">
        <v>3355</v>
      </c>
      <c r="D681" s="56">
        <v>1976</v>
      </c>
      <c r="E681" s="56"/>
      <c r="F681" s="56" t="s">
        <v>17202</v>
      </c>
      <c r="G681" s="56">
        <v>3</v>
      </c>
      <c r="H681" s="56" t="s">
        <v>17007</v>
      </c>
      <c r="I681" s="67">
        <v>1655.19</v>
      </c>
      <c r="J681" s="67">
        <v>1064.29</v>
      </c>
      <c r="K681" s="67">
        <v>1064.29</v>
      </c>
      <c r="L681" s="68">
        <v>30</v>
      </c>
      <c r="M681" s="56" t="s">
        <v>17059</v>
      </c>
      <c r="N681" s="56" t="s">
        <v>17075</v>
      </c>
      <c r="O681" s="59" t="s">
        <v>17157</v>
      </c>
      <c r="P681" s="64">
        <v>4657250.3999999994</v>
      </c>
      <c r="Q681" s="64"/>
      <c r="R681" s="64">
        <v>0</v>
      </c>
      <c r="S681" s="64">
        <v>0</v>
      </c>
      <c r="T681" s="64">
        <f t="shared" si="332"/>
        <v>4657250.3999999994</v>
      </c>
      <c r="U681" s="57">
        <f t="shared" si="322"/>
        <v>2813.7255541659865</v>
      </c>
      <c r="V681" s="64">
        <v>2813.725554165987</v>
      </c>
    </row>
    <row r="682" spans="1:22" ht="35.25" x14ac:dyDescent="0.5">
      <c r="A682">
        <v>1</v>
      </c>
      <c r="B682" s="56">
        <f>SUBTOTAL(9,$A$615:A682)</f>
        <v>63</v>
      </c>
      <c r="C682" s="66" t="s">
        <v>557</v>
      </c>
      <c r="D682" s="56">
        <v>1980</v>
      </c>
      <c r="E682" s="56"/>
      <c r="F682" s="56" t="s">
        <v>17202</v>
      </c>
      <c r="G682" s="56">
        <v>3</v>
      </c>
      <c r="H682" s="56" t="s">
        <v>17007</v>
      </c>
      <c r="I682" s="67">
        <v>1224.3</v>
      </c>
      <c r="J682" s="67">
        <v>1127.2</v>
      </c>
      <c r="K682" s="67">
        <v>1127.2</v>
      </c>
      <c r="L682" s="68">
        <v>34</v>
      </c>
      <c r="M682" s="56" t="s">
        <v>17059</v>
      </c>
      <c r="N682" s="56" t="s">
        <v>17097</v>
      </c>
      <c r="O682" s="59" t="s">
        <v>17063</v>
      </c>
      <c r="P682" s="64">
        <v>5139616</v>
      </c>
      <c r="Q682" s="64"/>
      <c r="R682" s="64">
        <v>0</v>
      </c>
      <c r="S682" s="64">
        <v>0</v>
      </c>
      <c r="T682" s="64">
        <f t="shared" si="332"/>
        <v>5139616</v>
      </c>
      <c r="U682" s="57">
        <f t="shared" si="322"/>
        <v>4198.0037572490401</v>
      </c>
      <c r="V682" s="64">
        <v>4198.0037572490401</v>
      </c>
    </row>
    <row r="683" spans="1:22" ht="35.25" x14ac:dyDescent="0.5">
      <c r="A683">
        <v>1</v>
      </c>
      <c r="B683" s="56">
        <f>SUBTOTAL(9,$A$615:A683)</f>
        <v>64</v>
      </c>
      <c r="C683" s="66" t="s">
        <v>558</v>
      </c>
      <c r="D683" s="56">
        <v>1977</v>
      </c>
      <c r="E683" s="56"/>
      <c r="F683" s="56" t="s">
        <v>17202</v>
      </c>
      <c r="G683" s="56">
        <v>5</v>
      </c>
      <c r="H683" s="56" t="s">
        <v>17065</v>
      </c>
      <c r="I683" s="67">
        <v>6351.5</v>
      </c>
      <c r="J683" s="67">
        <v>3817.5</v>
      </c>
      <c r="K683" s="67">
        <v>3761.4</v>
      </c>
      <c r="L683" s="68">
        <v>145</v>
      </c>
      <c r="M683" s="56" t="s">
        <v>17059</v>
      </c>
      <c r="N683" s="56" t="s">
        <v>17075</v>
      </c>
      <c r="O683" s="59" t="s">
        <v>17145</v>
      </c>
      <c r="P683" s="64">
        <v>11220000</v>
      </c>
      <c r="Q683" s="64"/>
      <c r="R683" s="64">
        <v>0</v>
      </c>
      <c r="S683" s="64">
        <v>0</v>
      </c>
      <c r="T683" s="64">
        <f t="shared" si="332"/>
        <v>11220000</v>
      </c>
      <c r="U683" s="57">
        <f t="shared" si="322"/>
        <v>1766.5118475950562</v>
      </c>
      <c r="V683" s="64">
        <v>1853.1831535857673</v>
      </c>
    </row>
    <row r="684" spans="1:22" ht="35.25" x14ac:dyDescent="0.5">
      <c r="A684">
        <v>1</v>
      </c>
      <c r="B684" s="56">
        <f>SUBTOTAL(9,$A$615:A684)</f>
        <v>65</v>
      </c>
      <c r="C684" s="66" t="s">
        <v>559</v>
      </c>
      <c r="D684" s="56">
        <v>1998</v>
      </c>
      <c r="E684" s="56"/>
      <c r="F684" s="56" t="s">
        <v>17064</v>
      </c>
      <c r="G684" s="56">
        <v>6</v>
      </c>
      <c r="H684" s="56" t="s">
        <v>17065</v>
      </c>
      <c r="I684" s="67">
        <v>7459.8</v>
      </c>
      <c r="J684" s="67">
        <v>5573.5</v>
      </c>
      <c r="K684" s="67">
        <v>5462.8</v>
      </c>
      <c r="L684" s="68">
        <v>210</v>
      </c>
      <c r="M684" s="56" t="s">
        <v>17059</v>
      </c>
      <c r="N684" s="56" t="s">
        <v>17075</v>
      </c>
      <c r="O684" s="59" t="s">
        <v>17142</v>
      </c>
      <c r="P684" s="64">
        <v>15166080</v>
      </c>
      <c r="Q684" s="64"/>
      <c r="R684" s="64">
        <v>0</v>
      </c>
      <c r="S684" s="64">
        <v>0</v>
      </c>
      <c r="T684" s="64">
        <f t="shared" si="332"/>
        <v>15166080</v>
      </c>
      <c r="U684" s="57">
        <f t="shared" si="322"/>
        <v>2033.041100297595</v>
      </c>
      <c r="V684" s="64">
        <v>2033.041100297595</v>
      </c>
    </row>
    <row r="685" spans="1:22" ht="35.25" x14ac:dyDescent="0.5">
      <c r="A685">
        <v>1</v>
      </c>
      <c r="B685" s="56">
        <f>SUBTOTAL(9,$A$615:A685)</f>
        <v>66</v>
      </c>
      <c r="C685" s="66" t="s">
        <v>560</v>
      </c>
      <c r="D685" s="56">
        <v>1959</v>
      </c>
      <c r="E685" s="56"/>
      <c r="F685" s="56" t="s">
        <v>17202</v>
      </c>
      <c r="G685" s="56">
        <v>2</v>
      </c>
      <c r="H685" s="56" t="s">
        <v>17007</v>
      </c>
      <c r="I685" s="67">
        <v>1038.8</v>
      </c>
      <c r="J685" s="67">
        <v>549</v>
      </c>
      <c r="K685" s="67">
        <v>479.7</v>
      </c>
      <c r="L685" s="68">
        <v>20</v>
      </c>
      <c r="M685" s="56" t="s">
        <v>17059</v>
      </c>
      <c r="N685" s="56" t="s">
        <v>17075</v>
      </c>
      <c r="O685" s="59" t="s">
        <v>17146</v>
      </c>
      <c r="P685" s="64">
        <v>4280204.8000000007</v>
      </c>
      <c r="Q685" s="64"/>
      <c r="R685" s="64">
        <v>0</v>
      </c>
      <c r="S685" s="64">
        <v>0</v>
      </c>
      <c r="T685" s="64">
        <f t="shared" si="332"/>
        <v>4280204.8000000007</v>
      </c>
      <c r="U685" s="57">
        <f t="shared" si="322"/>
        <v>4120.3357720446675</v>
      </c>
      <c r="V685" s="64">
        <v>4120.3357720446666</v>
      </c>
    </row>
    <row r="686" spans="1:22" ht="35.25" x14ac:dyDescent="0.5">
      <c r="A686">
        <v>1</v>
      </c>
      <c r="B686" s="56">
        <f>SUBTOTAL(9,$A$615:A686)</f>
        <v>67</v>
      </c>
      <c r="C686" s="66" t="s">
        <v>3701</v>
      </c>
      <c r="D686" s="56">
        <v>1989</v>
      </c>
      <c r="E686" s="56"/>
      <c r="F686" s="56" t="s">
        <v>17064</v>
      </c>
      <c r="G686" s="56">
        <v>5</v>
      </c>
      <c r="H686" s="56" t="s">
        <v>17062</v>
      </c>
      <c r="I686" s="67">
        <v>3233.6</v>
      </c>
      <c r="J686" s="67">
        <v>2880.3</v>
      </c>
      <c r="K686" s="67">
        <v>2880.3</v>
      </c>
      <c r="L686" s="68">
        <v>83</v>
      </c>
      <c r="M686" s="56" t="s">
        <v>17059</v>
      </c>
      <c r="N686" s="56" t="s">
        <v>17075</v>
      </c>
      <c r="O686" s="59" t="s">
        <v>17158</v>
      </c>
      <c r="P686" s="64">
        <v>9688750</v>
      </c>
      <c r="Q686" s="64"/>
      <c r="R686" s="64">
        <v>0</v>
      </c>
      <c r="S686" s="64">
        <v>0</v>
      </c>
      <c r="T686" s="64">
        <f t="shared" si="332"/>
        <v>9688750</v>
      </c>
      <c r="U686" s="57">
        <f t="shared" si="322"/>
        <v>2996.2735032162295</v>
      </c>
      <c r="V686" s="64">
        <v>2996.4868876793666</v>
      </c>
    </row>
    <row r="687" spans="1:22" ht="35.25" x14ac:dyDescent="0.5">
      <c r="B687" s="65" t="s">
        <v>534</v>
      </c>
      <c r="C687" s="83"/>
      <c r="D687" s="56" t="s">
        <v>17037</v>
      </c>
      <c r="E687" s="56" t="s">
        <v>17037</v>
      </c>
      <c r="F687" s="56" t="s">
        <v>17037</v>
      </c>
      <c r="G687" s="56" t="s">
        <v>17037</v>
      </c>
      <c r="H687" s="56" t="s">
        <v>17037</v>
      </c>
      <c r="I687" s="61">
        <f>I688+I689</f>
        <v>12900.900000000001</v>
      </c>
      <c r="J687" s="61">
        <f t="shared" ref="J687:L687" si="333">J688+J689</f>
        <v>7528.8</v>
      </c>
      <c r="K687" s="61">
        <v>6868.2000000000007</v>
      </c>
      <c r="L687" s="62">
        <f t="shared" si="333"/>
        <v>373</v>
      </c>
      <c r="M687" s="56" t="s">
        <v>17037</v>
      </c>
      <c r="N687" s="56" t="s">
        <v>17037</v>
      </c>
      <c r="O687" s="59" t="s">
        <v>17037</v>
      </c>
      <c r="P687" s="63">
        <v>17708184.119999997</v>
      </c>
      <c r="Q687" s="63"/>
      <c r="R687" s="61">
        <f t="shared" ref="R687:T687" si="334">R688+R689</f>
        <v>0</v>
      </c>
      <c r="S687" s="61">
        <f t="shared" si="334"/>
        <v>0</v>
      </c>
      <c r="T687" s="61">
        <f t="shared" si="334"/>
        <v>17708184.119999997</v>
      </c>
      <c r="U687" s="57">
        <f t="shared" si="322"/>
        <v>1372.6316861614303</v>
      </c>
      <c r="V687" s="64">
        <f>MAX(V688:V689)</f>
        <v>1577.25</v>
      </c>
    </row>
    <row r="688" spans="1:22" ht="35.25" x14ac:dyDescent="0.5">
      <c r="A688">
        <v>1</v>
      </c>
      <c r="B688" s="56">
        <f>SUBTOTAL(9,$A$615:A688)</f>
        <v>68</v>
      </c>
      <c r="C688" s="66" t="s">
        <v>562</v>
      </c>
      <c r="D688" s="56">
        <v>1985</v>
      </c>
      <c r="E688" s="56"/>
      <c r="F688" s="56" t="s">
        <v>17202</v>
      </c>
      <c r="G688" s="56">
        <v>9</v>
      </c>
      <c r="H688" s="56">
        <v>2</v>
      </c>
      <c r="I688" s="67">
        <v>7420.3</v>
      </c>
      <c r="J688" s="67">
        <v>4284.3</v>
      </c>
      <c r="K688" s="67">
        <v>3692.9</v>
      </c>
      <c r="L688" s="68">
        <v>257</v>
      </c>
      <c r="M688" s="56" t="s">
        <v>17059</v>
      </c>
      <c r="N688" s="56" t="s">
        <v>17075</v>
      </c>
      <c r="O688" s="59" t="s">
        <v>17147</v>
      </c>
      <c r="P688" s="64">
        <v>9336140.879999999</v>
      </c>
      <c r="Q688" s="64"/>
      <c r="R688" s="64">
        <v>0</v>
      </c>
      <c r="S688" s="64">
        <v>0</v>
      </c>
      <c r="T688" s="64">
        <f t="shared" si="332"/>
        <v>9336140.879999999</v>
      </c>
      <c r="U688" s="57">
        <f t="shared" si="322"/>
        <v>1258.1891406007842</v>
      </c>
      <c r="V688" s="64">
        <v>1258.19</v>
      </c>
    </row>
    <row r="689" spans="1:22" ht="35.25" x14ac:dyDescent="0.5">
      <c r="A689">
        <v>1</v>
      </c>
      <c r="B689" s="56">
        <f>SUBTOTAL(9,$A$615:A689)</f>
        <v>69</v>
      </c>
      <c r="C689" s="66" t="s">
        <v>563</v>
      </c>
      <c r="D689" s="56">
        <v>1996</v>
      </c>
      <c r="E689" s="56"/>
      <c r="F689" s="56" t="s">
        <v>17064</v>
      </c>
      <c r="G689" s="56">
        <v>5</v>
      </c>
      <c r="H689" s="56">
        <v>3</v>
      </c>
      <c r="I689" s="67">
        <v>5480.6</v>
      </c>
      <c r="J689" s="67">
        <v>3244.5</v>
      </c>
      <c r="K689" s="67">
        <v>3175.3</v>
      </c>
      <c r="L689" s="68">
        <v>116</v>
      </c>
      <c r="M689" s="56" t="s">
        <v>17059</v>
      </c>
      <c r="N689" s="56" t="s">
        <v>17075</v>
      </c>
      <c r="O689" s="59" t="s">
        <v>17148</v>
      </c>
      <c r="P689" s="64">
        <v>8372043.2400000002</v>
      </c>
      <c r="Q689" s="64"/>
      <c r="R689" s="64">
        <v>0</v>
      </c>
      <c r="S689" s="64">
        <v>0</v>
      </c>
      <c r="T689" s="64">
        <f t="shared" si="332"/>
        <v>8372043.2400000002</v>
      </c>
      <c r="U689" s="57">
        <f t="shared" si="322"/>
        <v>1527.577863737547</v>
      </c>
      <c r="V689" s="64">
        <v>1577.25</v>
      </c>
    </row>
    <row r="690" spans="1:22" ht="35.25" x14ac:dyDescent="0.5">
      <c r="B690" s="65" t="s">
        <v>535</v>
      </c>
      <c r="C690" s="83"/>
      <c r="D690" s="56" t="s">
        <v>17037</v>
      </c>
      <c r="E690" s="56" t="s">
        <v>17037</v>
      </c>
      <c r="F690" s="56" t="s">
        <v>17037</v>
      </c>
      <c r="G690" s="56" t="s">
        <v>17037</v>
      </c>
      <c r="H690" s="56" t="s">
        <v>17037</v>
      </c>
      <c r="I690" s="61">
        <f>I692+I691</f>
        <v>3997.5</v>
      </c>
      <c r="J690" s="61">
        <f t="shared" ref="J690:L690" si="335">J692+J691</f>
        <v>2996.3999999999996</v>
      </c>
      <c r="K690" s="61">
        <f>K691+K692</f>
        <v>2283.1</v>
      </c>
      <c r="L690" s="62">
        <f t="shared" si="335"/>
        <v>130</v>
      </c>
      <c r="M690" s="56" t="s">
        <v>17037</v>
      </c>
      <c r="N690" s="56" t="s">
        <v>17037</v>
      </c>
      <c r="O690" s="59" t="s">
        <v>17037</v>
      </c>
      <c r="P690" s="63">
        <v>17034035.52</v>
      </c>
      <c r="Q690" s="63"/>
      <c r="R690" s="61">
        <f t="shared" ref="R690:T690" si="336">R692+R691</f>
        <v>0</v>
      </c>
      <c r="S690" s="61">
        <f t="shared" si="336"/>
        <v>0</v>
      </c>
      <c r="T690" s="61">
        <f t="shared" si="336"/>
        <v>17034035.52</v>
      </c>
      <c r="U690" s="57">
        <f t="shared" si="322"/>
        <v>4261.1721125703561</v>
      </c>
      <c r="V690" s="64">
        <f>MAX(V691:V692)</f>
        <v>4904.6216288384512</v>
      </c>
    </row>
    <row r="691" spans="1:22" ht="35.25" x14ac:dyDescent="0.5">
      <c r="A691">
        <v>1</v>
      </c>
      <c r="B691" s="56">
        <f>SUBTOTAL(9,$A$615:A691)</f>
        <v>70</v>
      </c>
      <c r="C691" s="66" t="s">
        <v>564</v>
      </c>
      <c r="D691" s="56">
        <v>1965</v>
      </c>
      <c r="E691" s="56"/>
      <c r="F691" s="56" t="s">
        <v>17202</v>
      </c>
      <c r="G691" s="56">
        <v>4</v>
      </c>
      <c r="H691" s="56" t="s">
        <v>17062</v>
      </c>
      <c r="I691" s="67">
        <v>2574.4</v>
      </c>
      <c r="J691" s="67">
        <v>2185.6999999999998</v>
      </c>
      <c r="K691" s="67">
        <v>1855.9999999999998</v>
      </c>
      <c r="L691" s="68">
        <v>109</v>
      </c>
      <c r="M691" s="56" t="s">
        <v>17059</v>
      </c>
      <c r="N691" s="56" t="s">
        <v>17075</v>
      </c>
      <c r="O691" s="59" t="s">
        <v>17156</v>
      </c>
      <c r="P691" s="64">
        <v>10054268.479999999</v>
      </c>
      <c r="Q691" s="64"/>
      <c r="R691" s="64">
        <v>0</v>
      </c>
      <c r="S691" s="64">
        <v>0</v>
      </c>
      <c r="T691" s="64">
        <f t="shared" si="332"/>
        <v>10054268.479999999</v>
      </c>
      <c r="U691" s="57">
        <f t="shared" si="322"/>
        <v>3905.4802983219383</v>
      </c>
      <c r="V691" s="64">
        <v>3905.4802983219392</v>
      </c>
    </row>
    <row r="692" spans="1:22" ht="35.25" x14ac:dyDescent="0.5">
      <c r="A692">
        <v>1</v>
      </c>
      <c r="B692" s="56">
        <f>SUBTOTAL(9,$A$615:A692)</f>
        <v>71</v>
      </c>
      <c r="C692" s="66" t="s">
        <v>565</v>
      </c>
      <c r="D692" s="56">
        <v>1953</v>
      </c>
      <c r="E692" s="56">
        <v>2019</v>
      </c>
      <c r="F692" s="56" t="s">
        <v>17202</v>
      </c>
      <c r="G692" s="56">
        <v>2</v>
      </c>
      <c r="H692" s="56" t="s">
        <v>17007</v>
      </c>
      <c r="I692" s="67">
        <v>1423.1</v>
      </c>
      <c r="J692" s="67">
        <v>810.7</v>
      </c>
      <c r="K692" s="67">
        <v>427.1</v>
      </c>
      <c r="L692" s="68">
        <v>21</v>
      </c>
      <c r="M692" s="56" t="s">
        <v>17059</v>
      </c>
      <c r="N692" s="56" t="s">
        <v>17097</v>
      </c>
      <c r="O692" s="59" t="s">
        <v>17063</v>
      </c>
      <c r="P692" s="64">
        <v>6979767.04</v>
      </c>
      <c r="Q692" s="64"/>
      <c r="R692" s="64">
        <v>0</v>
      </c>
      <c r="S692" s="64">
        <v>0</v>
      </c>
      <c r="T692" s="64">
        <f t="shared" si="332"/>
        <v>6979767.04</v>
      </c>
      <c r="U692" s="57">
        <f t="shared" si="322"/>
        <v>4904.6216288384512</v>
      </c>
      <c r="V692" s="64">
        <v>4904.6216288384512</v>
      </c>
    </row>
    <row r="693" spans="1:22" ht="35.25" x14ac:dyDescent="0.5">
      <c r="B693" s="65" t="s">
        <v>536</v>
      </c>
      <c r="C693" s="83"/>
      <c r="D693" s="56" t="s">
        <v>17037</v>
      </c>
      <c r="E693" s="56" t="s">
        <v>17037</v>
      </c>
      <c r="F693" s="56" t="s">
        <v>17037</v>
      </c>
      <c r="G693" s="56" t="s">
        <v>17037</v>
      </c>
      <c r="H693" s="56" t="s">
        <v>17037</v>
      </c>
      <c r="I693" s="61">
        <f>I694+I695+I696</f>
        <v>5634.57</v>
      </c>
      <c r="J693" s="61">
        <f t="shared" ref="J693:L693" si="337">J694+J695+J696</f>
        <v>3904.43</v>
      </c>
      <c r="K693" s="61">
        <f>K694+K695+K696</f>
        <v>3800.23</v>
      </c>
      <c r="L693" s="62">
        <f t="shared" si="337"/>
        <v>155</v>
      </c>
      <c r="M693" s="56" t="s">
        <v>17037</v>
      </c>
      <c r="N693" s="56" t="s">
        <v>17037</v>
      </c>
      <c r="O693" s="59" t="s">
        <v>17037</v>
      </c>
      <c r="P693" s="63">
        <v>16380603.180000002</v>
      </c>
      <c r="Q693" s="63"/>
      <c r="R693" s="61">
        <f t="shared" ref="R693:T693" si="338">R694+R695+R696</f>
        <v>0</v>
      </c>
      <c r="S693" s="61">
        <f t="shared" si="338"/>
        <v>0</v>
      </c>
      <c r="T693" s="61">
        <f t="shared" si="338"/>
        <v>16380603.180000002</v>
      </c>
      <c r="U693" s="57">
        <f t="shared" si="322"/>
        <v>2907.1611817760722</v>
      </c>
      <c r="V693" s="64">
        <f>MAX(V694:V696)</f>
        <v>3723.0253388157407</v>
      </c>
    </row>
    <row r="694" spans="1:22" ht="35.25" x14ac:dyDescent="0.5">
      <c r="A694">
        <v>1</v>
      </c>
      <c r="B694" s="56">
        <f>SUBTOTAL(9,$A$615:A694)</f>
        <v>72</v>
      </c>
      <c r="C694" s="66" t="s">
        <v>566</v>
      </c>
      <c r="D694" s="56">
        <v>1986</v>
      </c>
      <c r="E694" s="56"/>
      <c r="F694" s="56" t="s">
        <v>17202</v>
      </c>
      <c r="G694" s="56">
        <v>5</v>
      </c>
      <c r="H694" s="56" t="s">
        <v>17005</v>
      </c>
      <c r="I694" s="67">
        <v>2756.73</v>
      </c>
      <c r="J694" s="67">
        <v>1888.03</v>
      </c>
      <c r="K694" s="67">
        <v>1856.53</v>
      </c>
      <c r="L694" s="68">
        <v>75</v>
      </c>
      <c r="M694" s="56" t="s">
        <v>17059</v>
      </c>
      <c r="N694" s="56" t="s">
        <v>17075</v>
      </c>
      <c r="O694" s="59" t="s">
        <v>17150</v>
      </c>
      <c r="P694" s="64">
        <v>5885246.4000000004</v>
      </c>
      <c r="Q694" s="64"/>
      <c r="R694" s="64">
        <v>0</v>
      </c>
      <c r="S694" s="64">
        <v>0</v>
      </c>
      <c r="T694" s="64">
        <f t="shared" si="332"/>
        <v>5885246.4000000004</v>
      </c>
      <c r="U694" s="57">
        <f t="shared" si="322"/>
        <v>2134.8650031015009</v>
      </c>
      <c r="V694" s="64">
        <v>2134.8650031015009</v>
      </c>
    </row>
    <row r="695" spans="1:22" ht="35.25" x14ac:dyDescent="0.5">
      <c r="A695">
        <v>1</v>
      </c>
      <c r="B695" s="56">
        <f>SUBTOTAL(9,$A$615:A695)</f>
        <v>73</v>
      </c>
      <c r="C695" s="66" t="s">
        <v>567</v>
      </c>
      <c r="D695" s="56">
        <v>1979</v>
      </c>
      <c r="E695" s="56"/>
      <c r="F695" s="56" t="s">
        <v>17202</v>
      </c>
      <c r="G695" s="56">
        <v>3</v>
      </c>
      <c r="H695" s="56" t="s">
        <v>17007</v>
      </c>
      <c r="I695" s="67">
        <v>1530.5</v>
      </c>
      <c r="J695" s="67">
        <v>1089.3</v>
      </c>
      <c r="K695" s="67">
        <v>1089.3</v>
      </c>
      <c r="L695" s="68">
        <v>40</v>
      </c>
      <c r="M695" s="56" t="s">
        <v>17059</v>
      </c>
      <c r="N695" s="56" t="s">
        <v>17075</v>
      </c>
      <c r="O695" s="59" t="s">
        <v>17151</v>
      </c>
      <c r="P695" s="64">
        <v>5594598.4000000004</v>
      </c>
      <c r="Q695" s="64"/>
      <c r="R695" s="64">
        <v>0</v>
      </c>
      <c r="S695" s="64">
        <v>0</v>
      </c>
      <c r="T695" s="64">
        <f t="shared" si="332"/>
        <v>5594598.4000000004</v>
      </c>
      <c r="U695" s="57">
        <f t="shared" si="322"/>
        <v>3655.4056844168576</v>
      </c>
      <c r="V695" s="64">
        <v>3655.4056844168576</v>
      </c>
    </row>
    <row r="696" spans="1:22" ht="35.25" x14ac:dyDescent="0.5">
      <c r="A696">
        <v>1</v>
      </c>
      <c r="B696" s="56">
        <f>SUBTOTAL(9,$A$615:A696)</f>
        <v>74</v>
      </c>
      <c r="C696" s="66" t="s">
        <v>530</v>
      </c>
      <c r="D696" s="56">
        <v>1962</v>
      </c>
      <c r="E696" s="56"/>
      <c r="F696" s="56" t="s">
        <v>17202</v>
      </c>
      <c r="G696" s="56">
        <v>3</v>
      </c>
      <c r="H696" s="56" t="s">
        <v>17007</v>
      </c>
      <c r="I696" s="67">
        <v>1347.34</v>
      </c>
      <c r="J696" s="67">
        <v>927.1</v>
      </c>
      <c r="K696" s="67">
        <v>854.4</v>
      </c>
      <c r="L696" s="68">
        <v>40</v>
      </c>
      <c r="M696" s="56" t="s">
        <v>17059</v>
      </c>
      <c r="N696" s="56" t="s">
        <v>17075</v>
      </c>
      <c r="O696" s="59" t="s">
        <v>17150</v>
      </c>
      <c r="P696" s="64">
        <v>4900758.3800000008</v>
      </c>
      <c r="Q696" s="64"/>
      <c r="R696" s="64">
        <v>0</v>
      </c>
      <c r="S696" s="64">
        <v>0</v>
      </c>
      <c r="T696" s="64">
        <f t="shared" si="332"/>
        <v>4900758.3800000008</v>
      </c>
      <c r="U696" s="57">
        <f t="shared" si="322"/>
        <v>3637.3583356836443</v>
      </c>
      <c r="V696" s="64">
        <v>3723.0253388157407</v>
      </c>
    </row>
    <row r="697" spans="1:22" ht="35.25" x14ac:dyDescent="0.5">
      <c r="B697" s="65" t="s">
        <v>53</v>
      </c>
      <c r="C697" s="83"/>
      <c r="D697" s="56" t="s">
        <v>17037</v>
      </c>
      <c r="E697" s="56" t="s">
        <v>17037</v>
      </c>
      <c r="F697" s="56" t="s">
        <v>17037</v>
      </c>
      <c r="G697" s="56" t="s">
        <v>17037</v>
      </c>
      <c r="H697" s="56" t="s">
        <v>17037</v>
      </c>
      <c r="I697" s="61">
        <f>I698</f>
        <v>783</v>
      </c>
      <c r="J697" s="61">
        <f t="shared" ref="J697:L697" si="339">J698</f>
        <v>532.79999999999995</v>
      </c>
      <c r="K697" s="61">
        <f>K698</f>
        <v>371.29999999999995</v>
      </c>
      <c r="L697" s="62">
        <f t="shared" si="339"/>
        <v>32</v>
      </c>
      <c r="M697" s="56" t="s">
        <v>17037</v>
      </c>
      <c r="N697" s="56" t="s">
        <v>17037</v>
      </c>
      <c r="O697" s="59" t="s">
        <v>17037</v>
      </c>
      <c r="P697" s="63">
        <v>5729408</v>
      </c>
      <c r="Q697" s="63"/>
      <c r="R697" s="61">
        <f t="shared" ref="R697:T697" si="340">R698</f>
        <v>0</v>
      </c>
      <c r="S697" s="61">
        <f t="shared" si="340"/>
        <v>0</v>
      </c>
      <c r="T697" s="61">
        <f t="shared" si="340"/>
        <v>5729408</v>
      </c>
      <c r="U697" s="57">
        <f t="shared" si="322"/>
        <v>7317.2515964240101</v>
      </c>
      <c r="V697" s="64">
        <f>V698</f>
        <v>7317.2515964240101</v>
      </c>
    </row>
    <row r="698" spans="1:22" ht="35.25" x14ac:dyDescent="0.5">
      <c r="A698">
        <v>1</v>
      </c>
      <c r="B698" s="56">
        <f>SUBTOTAL(9,$A$615:A698)</f>
        <v>75</v>
      </c>
      <c r="C698" s="66" t="s">
        <v>554</v>
      </c>
      <c r="D698" s="56">
        <v>1974</v>
      </c>
      <c r="E698" s="56"/>
      <c r="F698" s="56" t="s">
        <v>17202</v>
      </c>
      <c r="G698" s="56">
        <v>2</v>
      </c>
      <c r="H698" s="56" t="s">
        <v>17007</v>
      </c>
      <c r="I698" s="67">
        <v>783</v>
      </c>
      <c r="J698" s="67">
        <v>532.79999999999995</v>
      </c>
      <c r="K698" s="67">
        <v>371.29999999999995</v>
      </c>
      <c r="L698" s="68">
        <v>32</v>
      </c>
      <c r="M698" s="56" t="s">
        <v>17059</v>
      </c>
      <c r="N698" s="56" t="s">
        <v>17097</v>
      </c>
      <c r="O698" s="59" t="s">
        <v>17063</v>
      </c>
      <c r="P698" s="64">
        <v>5729408</v>
      </c>
      <c r="Q698" s="64"/>
      <c r="R698" s="64">
        <v>0</v>
      </c>
      <c r="S698" s="64">
        <v>0</v>
      </c>
      <c r="T698" s="64">
        <f t="shared" si="332"/>
        <v>5729408</v>
      </c>
      <c r="U698" s="57">
        <f t="shared" si="322"/>
        <v>7317.2515964240101</v>
      </c>
      <c r="V698" s="64">
        <v>7317.2515964240101</v>
      </c>
    </row>
    <row r="699" spans="1:22" ht="35.25" x14ac:dyDescent="0.5">
      <c r="B699" s="65" t="s">
        <v>459</v>
      </c>
      <c r="C699" s="83"/>
      <c r="D699" s="56" t="s">
        <v>17037</v>
      </c>
      <c r="E699" s="56" t="s">
        <v>17037</v>
      </c>
      <c r="F699" s="56" t="s">
        <v>17037</v>
      </c>
      <c r="G699" s="56" t="s">
        <v>17037</v>
      </c>
      <c r="H699" s="56" t="s">
        <v>17037</v>
      </c>
      <c r="I699" s="61">
        <f>I700+I701+I702</f>
        <v>7773.5</v>
      </c>
      <c r="J699" s="61">
        <f t="shared" ref="J699:L699" si="341">J700+J701+J702</f>
        <v>7079.8</v>
      </c>
      <c r="K699" s="61">
        <f>K700+K701+K702</f>
        <v>6733.9000000000005</v>
      </c>
      <c r="L699" s="62">
        <f t="shared" si="341"/>
        <v>549</v>
      </c>
      <c r="M699" s="56" t="s">
        <v>17037</v>
      </c>
      <c r="N699" s="56" t="s">
        <v>17037</v>
      </c>
      <c r="O699" s="59" t="s">
        <v>17037</v>
      </c>
      <c r="P699" s="63">
        <v>23013460</v>
      </c>
      <c r="Q699" s="63"/>
      <c r="R699" s="61">
        <f t="shared" ref="R699:T699" si="342">R700+R701+R702</f>
        <v>0</v>
      </c>
      <c r="S699" s="61">
        <f t="shared" si="342"/>
        <v>0</v>
      </c>
      <c r="T699" s="61">
        <f t="shared" si="342"/>
        <v>23013460</v>
      </c>
      <c r="U699" s="57">
        <f t="shared" si="322"/>
        <v>2960.5017045089085</v>
      </c>
      <c r="V699" s="64">
        <f>MAX(V700:V702)</f>
        <v>7121.4229847357128</v>
      </c>
    </row>
    <row r="700" spans="1:22" ht="35.25" x14ac:dyDescent="0.5">
      <c r="A700">
        <v>1</v>
      </c>
      <c r="B700" s="56">
        <f>SUBTOTAL(9,$A$615:A700)</f>
        <v>76</v>
      </c>
      <c r="C700" s="66" t="s">
        <v>485</v>
      </c>
      <c r="D700" s="56">
        <v>1967</v>
      </c>
      <c r="E700" s="56"/>
      <c r="F700" s="56" t="s">
        <v>17202</v>
      </c>
      <c r="G700" s="56">
        <v>2</v>
      </c>
      <c r="H700" s="56" t="s">
        <v>17007</v>
      </c>
      <c r="I700" s="67">
        <v>792.7</v>
      </c>
      <c r="J700" s="67">
        <v>743.6</v>
      </c>
      <c r="K700" s="67">
        <v>682.6</v>
      </c>
      <c r="L700" s="68">
        <v>24</v>
      </c>
      <c r="M700" s="56" t="s">
        <v>17059</v>
      </c>
      <c r="N700" s="56" t="s">
        <v>17075</v>
      </c>
      <c r="O700" s="59" t="s">
        <v>17166</v>
      </c>
      <c r="P700" s="64">
        <v>5645152</v>
      </c>
      <c r="Q700" s="64"/>
      <c r="R700" s="64">
        <v>0</v>
      </c>
      <c r="S700" s="64">
        <v>0</v>
      </c>
      <c r="T700" s="64">
        <f t="shared" ref="T700:T710" si="343">P700-R700-S700</f>
        <v>5645152</v>
      </c>
      <c r="U700" s="57">
        <f t="shared" si="322"/>
        <v>7121.4229847357128</v>
      </c>
      <c r="V700" s="64">
        <v>7121.4229847357128</v>
      </c>
    </row>
    <row r="701" spans="1:22" ht="35.25" x14ac:dyDescent="0.5">
      <c r="A701">
        <v>1</v>
      </c>
      <c r="B701" s="56">
        <f>SUBTOTAL(9,$A$615:A701)</f>
        <v>77</v>
      </c>
      <c r="C701" s="66" t="s">
        <v>486</v>
      </c>
      <c r="D701" s="56">
        <v>1973</v>
      </c>
      <c r="E701" s="56"/>
      <c r="F701" s="56" t="s">
        <v>17202</v>
      </c>
      <c r="G701" s="56">
        <v>5</v>
      </c>
      <c r="H701" s="56" t="s">
        <v>17061</v>
      </c>
      <c r="I701" s="67">
        <v>6107.5</v>
      </c>
      <c r="J701" s="67">
        <v>5771.5</v>
      </c>
      <c r="K701" s="67">
        <v>5486.6</v>
      </c>
      <c r="L701" s="68">
        <v>492</v>
      </c>
      <c r="M701" s="56" t="s">
        <v>17059</v>
      </c>
      <c r="N701" s="56" t="s">
        <v>17075</v>
      </c>
      <c r="O701" s="59" t="s">
        <v>17169</v>
      </c>
      <c r="P701" s="64">
        <v>13600000</v>
      </c>
      <c r="Q701" s="64"/>
      <c r="R701" s="64">
        <v>0</v>
      </c>
      <c r="S701" s="64">
        <v>0</v>
      </c>
      <c r="T701" s="64">
        <f t="shared" si="343"/>
        <v>13600000</v>
      </c>
      <c r="U701" s="57">
        <f t="shared" si="322"/>
        <v>2226.7703643061809</v>
      </c>
      <c r="V701" s="64">
        <v>2336.0235775685637</v>
      </c>
    </row>
    <row r="702" spans="1:22" ht="35.25" x14ac:dyDescent="0.5">
      <c r="A702">
        <v>1</v>
      </c>
      <c r="B702" s="56">
        <f>SUBTOTAL(9,$A$615:A702)</f>
        <v>78</v>
      </c>
      <c r="C702" s="66" t="s">
        <v>487</v>
      </c>
      <c r="D702" s="56">
        <v>1970</v>
      </c>
      <c r="E702" s="56"/>
      <c r="F702" s="56" t="s">
        <v>17202</v>
      </c>
      <c r="G702" s="56">
        <v>2</v>
      </c>
      <c r="H702" s="56">
        <v>3</v>
      </c>
      <c r="I702" s="67">
        <v>873.3</v>
      </c>
      <c r="J702" s="67">
        <v>564.70000000000005</v>
      </c>
      <c r="K702" s="67">
        <v>564.70000000000005</v>
      </c>
      <c r="L702" s="68">
        <v>33</v>
      </c>
      <c r="M702" s="56" t="s">
        <v>17059</v>
      </c>
      <c r="N702" s="56" t="s">
        <v>17118</v>
      </c>
      <c r="O702" s="59" t="s">
        <v>17170</v>
      </c>
      <c r="P702" s="64">
        <v>3768308</v>
      </c>
      <c r="Q702" s="64"/>
      <c r="R702" s="64">
        <v>0</v>
      </c>
      <c r="S702" s="64">
        <v>0</v>
      </c>
      <c r="T702" s="64">
        <f t="shared" si="343"/>
        <v>3768308</v>
      </c>
      <c r="U702" s="57">
        <f t="shared" si="322"/>
        <v>4315.0211840146576</v>
      </c>
      <c r="V702" s="64">
        <v>4315.5512195121955</v>
      </c>
    </row>
    <row r="703" spans="1:22" ht="35.25" x14ac:dyDescent="0.5">
      <c r="B703" s="65" t="s">
        <v>473</v>
      </c>
      <c r="C703" s="83"/>
      <c r="D703" s="56" t="s">
        <v>17037</v>
      </c>
      <c r="E703" s="56" t="s">
        <v>17037</v>
      </c>
      <c r="F703" s="56" t="s">
        <v>17037</v>
      </c>
      <c r="G703" s="56" t="s">
        <v>17037</v>
      </c>
      <c r="H703" s="56" t="s">
        <v>17037</v>
      </c>
      <c r="I703" s="61">
        <f>I704</f>
        <v>945.5</v>
      </c>
      <c r="J703" s="61">
        <f t="shared" ref="J703:L703" si="344">J704</f>
        <v>861.6</v>
      </c>
      <c r="K703" s="61">
        <f>K704</f>
        <v>861.6</v>
      </c>
      <c r="L703" s="62">
        <f t="shared" si="344"/>
        <v>39</v>
      </c>
      <c r="M703" s="56" t="s">
        <v>17037</v>
      </c>
      <c r="N703" s="56" t="s">
        <v>17037</v>
      </c>
      <c r="O703" s="59" t="s">
        <v>17037</v>
      </c>
      <c r="P703" s="63">
        <v>5165228.25</v>
      </c>
      <c r="Q703" s="63"/>
      <c r="R703" s="61">
        <f t="shared" ref="R703:T703" si="345">R704</f>
        <v>0</v>
      </c>
      <c r="S703" s="61">
        <f t="shared" si="345"/>
        <v>0</v>
      </c>
      <c r="T703" s="61">
        <f t="shared" si="345"/>
        <v>5165228.25</v>
      </c>
      <c r="U703" s="57">
        <f t="shared" si="322"/>
        <v>5462.9595452141721</v>
      </c>
      <c r="V703" s="64">
        <f>V704</f>
        <v>5476.6845563194083</v>
      </c>
    </row>
    <row r="704" spans="1:22" ht="35.25" x14ac:dyDescent="0.5">
      <c r="A704">
        <v>1</v>
      </c>
      <c r="B704" s="56">
        <f>SUBTOTAL(9,$A$615:A704)</f>
        <v>79</v>
      </c>
      <c r="C704" s="66" t="s">
        <v>488</v>
      </c>
      <c r="D704" s="56">
        <v>1984</v>
      </c>
      <c r="E704" s="56"/>
      <c r="F704" s="56" t="s">
        <v>17202</v>
      </c>
      <c r="G704" s="56">
        <v>2</v>
      </c>
      <c r="H704" s="56" t="s">
        <v>17066</v>
      </c>
      <c r="I704" s="67">
        <v>945.5</v>
      </c>
      <c r="J704" s="67">
        <v>861.6</v>
      </c>
      <c r="K704" s="67">
        <v>861.6</v>
      </c>
      <c r="L704" s="68">
        <v>39</v>
      </c>
      <c r="M704" s="56" t="s">
        <v>17059</v>
      </c>
      <c r="N704" s="56" t="s">
        <v>17097</v>
      </c>
      <c r="O704" s="59" t="s">
        <v>17063</v>
      </c>
      <c r="P704" s="64">
        <v>5165228.25</v>
      </c>
      <c r="Q704" s="64"/>
      <c r="R704" s="64">
        <v>0</v>
      </c>
      <c r="S704" s="64">
        <v>0</v>
      </c>
      <c r="T704" s="64">
        <f t="shared" si="343"/>
        <v>5165228.25</v>
      </c>
      <c r="U704" s="57">
        <f t="shared" si="322"/>
        <v>5462.9595452141721</v>
      </c>
      <c r="V704" s="64">
        <v>5476.6845563194083</v>
      </c>
    </row>
    <row r="705" spans="1:22" ht="35.25" x14ac:dyDescent="0.5">
      <c r="B705" s="65" t="s">
        <v>468</v>
      </c>
      <c r="C705" s="83"/>
      <c r="D705" s="56" t="s">
        <v>17037</v>
      </c>
      <c r="E705" s="56" t="s">
        <v>17037</v>
      </c>
      <c r="F705" s="56" t="s">
        <v>17037</v>
      </c>
      <c r="G705" s="56" t="s">
        <v>17037</v>
      </c>
      <c r="H705" s="56" t="s">
        <v>17037</v>
      </c>
      <c r="I705" s="61">
        <f>I706</f>
        <v>680</v>
      </c>
      <c r="J705" s="61">
        <f t="shared" ref="J705:L705" si="346">J706</f>
        <v>584.70000000000005</v>
      </c>
      <c r="K705" s="61">
        <f>K706</f>
        <v>91.900000000000034</v>
      </c>
      <c r="L705" s="62">
        <f t="shared" si="346"/>
        <v>18</v>
      </c>
      <c r="M705" s="56" t="s">
        <v>17037</v>
      </c>
      <c r="N705" s="56" t="s">
        <v>17037</v>
      </c>
      <c r="O705" s="59" t="s">
        <v>17037</v>
      </c>
      <c r="P705" s="63">
        <v>4301052</v>
      </c>
      <c r="Q705" s="63"/>
      <c r="R705" s="61">
        <f t="shared" ref="R705:T705" si="347">R706</f>
        <v>0</v>
      </c>
      <c r="S705" s="61">
        <f t="shared" si="347"/>
        <v>0</v>
      </c>
      <c r="T705" s="61">
        <f t="shared" si="347"/>
        <v>4301052</v>
      </c>
      <c r="U705" s="57">
        <f t="shared" si="322"/>
        <v>6325.0764705882357</v>
      </c>
      <c r="V705" s="64">
        <f>V706</f>
        <v>7253.3025000000007</v>
      </c>
    </row>
    <row r="706" spans="1:22" ht="35.25" x14ac:dyDescent="0.5">
      <c r="A706">
        <v>1</v>
      </c>
      <c r="B706" s="56">
        <f>SUBTOTAL(9,$A$615:A706)</f>
        <v>80</v>
      </c>
      <c r="C706" s="66" t="s">
        <v>457</v>
      </c>
      <c r="D706" s="56">
        <v>1960</v>
      </c>
      <c r="E706" s="56"/>
      <c r="F706" s="56" t="s">
        <v>17202</v>
      </c>
      <c r="G706" s="56">
        <v>2</v>
      </c>
      <c r="H706" s="56" t="s">
        <v>17007</v>
      </c>
      <c r="I706" s="67">
        <v>680</v>
      </c>
      <c r="J706" s="67">
        <v>584.70000000000005</v>
      </c>
      <c r="K706" s="67">
        <v>91.900000000000034</v>
      </c>
      <c r="L706" s="68">
        <v>18</v>
      </c>
      <c r="M706" s="56" t="s">
        <v>17059</v>
      </c>
      <c r="N706" s="56" t="s">
        <v>17097</v>
      </c>
      <c r="O706" s="59"/>
      <c r="P706" s="64">
        <v>4301052</v>
      </c>
      <c r="Q706" s="64"/>
      <c r="R706" s="64">
        <v>0</v>
      </c>
      <c r="S706" s="64">
        <v>0</v>
      </c>
      <c r="T706" s="64">
        <f t="shared" si="343"/>
        <v>4301052</v>
      </c>
      <c r="U706" s="57">
        <f t="shared" si="322"/>
        <v>6325.0764705882357</v>
      </c>
      <c r="V706" s="64">
        <v>7253.3025000000007</v>
      </c>
    </row>
    <row r="707" spans="1:22" ht="35.25" x14ac:dyDescent="0.5">
      <c r="B707" s="65" t="s">
        <v>470</v>
      </c>
      <c r="C707" s="83"/>
      <c r="D707" s="56" t="s">
        <v>17037</v>
      </c>
      <c r="E707" s="56" t="s">
        <v>17037</v>
      </c>
      <c r="F707" s="56" t="s">
        <v>17037</v>
      </c>
      <c r="G707" s="56" t="s">
        <v>17037</v>
      </c>
      <c r="H707" s="56" t="s">
        <v>17037</v>
      </c>
      <c r="I707" s="61">
        <f>I708</f>
        <v>607.4</v>
      </c>
      <c r="J707" s="61">
        <f t="shared" ref="J707:L707" si="348">J708</f>
        <v>554.6</v>
      </c>
      <c r="K707" s="61">
        <f>K708</f>
        <v>473.90000000000003</v>
      </c>
      <c r="L707" s="62">
        <f t="shared" si="348"/>
        <v>34</v>
      </c>
      <c r="M707" s="56" t="s">
        <v>17037</v>
      </c>
      <c r="N707" s="56" t="s">
        <v>17037</v>
      </c>
      <c r="O707" s="59" t="s">
        <v>17037</v>
      </c>
      <c r="P707" s="63">
        <v>2317210.6399999997</v>
      </c>
      <c r="Q707" s="63"/>
      <c r="R707" s="61">
        <f t="shared" ref="R707:T707" si="349">R708</f>
        <v>0</v>
      </c>
      <c r="S707" s="61">
        <f t="shared" si="349"/>
        <v>0</v>
      </c>
      <c r="T707" s="61">
        <f t="shared" si="349"/>
        <v>2317210.6399999997</v>
      </c>
      <c r="U707" s="57">
        <f t="shared" ref="U707:U769" si="350">P707/I707</f>
        <v>3814.9664800790251</v>
      </c>
      <c r="V707" s="64">
        <f>V708</f>
        <v>5562.0746121172215</v>
      </c>
    </row>
    <row r="708" spans="1:22" ht="35.25" x14ac:dyDescent="0.5">
      <c r="A708">
        <v>1</v>
      </c>
      <c r="B708" s="56">
        <f>SUBTOTAL(9,$A$615:A708)</f>
        <v>81</v>
      </c>
      <c r="C708" s="66" t="s">
        <v>489</v>
      </c>
      <c r="D708" s="56">
        <v>1981</v>
      </c>
      <c r="E708" s="56"/>
      <c r="F708" s="56" t="s">
        <v>17202</v>
      </c>
      <c r="G708" s="56">
        <v>2</v>
      </c>
      <c r="H708" s="56" t="s">
        <v>17007</v>
      </c>
      <c r="I708" s="67">
        <v>607.4</v>
      </c>
      <c r="J708" s="67">
        <v>554.6</v>
      </c>
      <c r="K708" s="67">
        <v>473.90000000000003</v>
      </c>
      <c r="L708" s="68">
        <v>34</v>
      </c>
      <c r="M708" s="56" t="s">
        <v>17059</v>
      </c>
      <c r="N708" s="56" t="s">
        <v>17097</v>
      </c>
      <c r="O708" s="59" t="s">
        <v>17063</v>
      </c>
      <c r="P708" s="64">
        <v>2317210.6399999997</v>
      </c>
      <c r="Q708" s="64"/>
      <c r="R708" s="64">
        <v>0</v>
      </c>
      <c r="S708" s="64">
        <v>0</v>
      </c>
      <c r="T708" s="64">
        <f t="shared" si="343"/>
        <v>2317210.6399999997</v>
      </c>
      <c r="U708" s="57">
        <f t="shared" si="350"/>
        <v>3814.9664800790251</v>
      </c>
      <c r="V708" s="64">
        <v>5562.0746121172215</v>
      </c>
    </row>
    <row r="709" spans="1:22" ht="35.25" x14ac:dyDescent="0.5">
      <c r="B709" s="65" t="s">
        <v>482</v>
      </c>
      <c r="C709" s="83"/>
      <c r="D709" s="56" t="s">
        <v>17037</v>
      </c>
      <c r="E709" s="56" t="s">
        <v>17037</v>
      </c>
      <c r="F709" s="56" t="s">
        <v>17037</v>
      </c>
      <c r="G709" s="56" t="s">
        <v>17037</v>
      </c>
      <c r="H709" s="56" t="s">
        <v>17037</v>
      </c>
      <c r="I709" s="61">
        <f>I710</f>
        <v>797.3</v>
      </c>
      <c r="J709" s="61">
        <f t="shared" ref="J709:L709" si="351">J710</f>
        <v>736.8</v>
      </c>
      <c r="K709" s="61">
        <f>K710</f>
        <v>736.8</v>
      </c>
      <c r="L709" s="62">
        <f t="shared" si="351"/>
        <v>40</v>
      </c>
      <c r="M709" s="56" t="s">
        <v>17037</v>
      </c>
      <c r="N709" s="56" t="s">
        <v>17037</v>
      </c>
      <c r="O709" s="59" t="s">
        <v>17037</v>
      </c>
      <c r="P709" s="63">
        <v>5322451.5199999996</v>
      </c>
      <c r="Q709" s="63"/>
      <c r="R709" s="61">
        <f t="shared" ref="R709:T709" si="352">R710</f>
        <v>0</v>
      </c>
      <c r="S709" s="61">
        <f t="shared" si="352"/>
        <v>0</v>
      </c>
      <c r="T709" s="61">
        <f t="shared" si="352"/>
        <v>5322451.5199999996</v>
      </c>
      <c r="U709" s="57">
        <f t="shared" si="350"/>
        <v>6675.5945315439603</v>
      </c>
      <c r="V709" s="64">
        <f>V710</f>
        <v>6675.5945315439621</v>
      </c>
    </row>
    <row r="710" spans="1:22" ht="35.25" x14ac:dyDescent="0.5">
      <c r="A710">
        <v>1</v>
      </c>
      <c r="B710" s="56">
        <f>SUBTOTAL(9,$A$615:A710)</f>
        <v>82</v>
      </c>
      <c r="C710" s="66" t="s">
        <v>490</v>
      </c>
      <c r="D710" s="56">
        <v>1984</v>
      </c>
      <c r="E710" s="56"/>
      <c r="F710" s="56" t="s">
        <v>17202</v>
      </c>
      <c r="G710" s="56">
        <v>2</v>
      </c>
      <c r="H710" s="56" t="s">
        <v>17007</v>
      </c>
      <c r="I710" s="67">
        <v>797.3</v>
      </c>
      <c r="J710" s="67">
        <v>736.8</v>
      </c>
      <c r="K710" s="67">
        <v>736.8</v>
      </c>
      <c r="L710" s="68">
        <v>40</v>
      </c>
      <c r="M710" s="56" t="s">
        <v>17059</v>
      </c>
      <c r="N710" s="56" t="s">
        <v>17097</v>
      </c>
      <c r="O710" s="59" t="s">
        <v>17063</v>
      </c>
      <c r="P710" s="64">
        <v>5322451.5199999996</v>
      </c>
      <c r="Q710" s="64"/>
      <c r="R710" s="64">
        <v>0</v>
      </c>
      <c r="S710" s="64">
        <v>0</v>
      </c>
      <c r="T710" s="64">
        <f t="shared" si="343"/>
        <v>5322451.5199999996</v>
      </c>
      <c r="U710" s="57">
        <f t="shared" si="350"/>
        <v>6675.5945315439603</v>
      </c>
      <c r="V710" s="64">
        <v>6675.5945315439621</v>
      </c>
    </row>
    <row r="711" spans="1:22" ht="35.25" x14ac:dyDescent="0.5">
      <c r="B711" s="65" t="s">
        <v>468</v>
      </c>
      <c r="C711" s="83"/>
      <c r="D711" s="56" t="s">
        <v>17037</v>
      </c>
      <c r="E711" s="56" t="s">
        <v>17037</v>
      </c>
      <c r="F711" s="56" t="s">
        <v>17037</v>
      </c>
      <c r="G711" s="56" t="s">
        <v>17037</v>
      </c>
      <c r="H711" s="56" t="s">
        <v>17037</v>
      </c>
      <c r="I711" s="61">
        <f>I712</f>
        <v>850</v>
      </c>
      <c r="J711" s="61">
        <f t="shared" ref="J711:L711" si="353">J712</f>
        <v>619.20000000000005</v>
      </c>
      <c r="K711" s="61">
        <f>K712</f>
        <v>90.300000000000068</v>
      </c>
      <c r="L711" s="62">
        <f t="shared" si="353"/>
        <v>40</v>
      </c>
      <c r="M711" s="56" t="s">
        <v>17037</v>
      </c>
      <c r="N711" s="56" t="s">
        <v>17037</v>
      </c>
      <c r="O711" s="59" t="s">
        <v>17037</v>
      </c>
      <c r="P711" s="63">
        <v>542668</v>
      </c>
      <c r="Q711" s="63"/>
      <c r="R711" s="61">
        <f t="shared" ref="R711:T711" si="354">R712</f>
        <v>0</v>
      </c>
      <c r="S711" s="61">
        <f t="shared" si="354"/>
        <v>0</v>
      </c>
      <c r="T711" s="61">
        <f t="shared" si="354"/>
        <v>542668</v>
      </c>
      <c r="U711" s="57">
        <f t="shared" si="350"/>
        <v>638.43294117647054</v>
      </c>
      <c r="V711" s="64">
        <f>V712</f>
        <v>638.43294117647054</v>
      </c>
    </row>
    <row r="712" spans="1:22" ht="35.25" x14ac:dyDescent="0.5">
      <c r="A712">
        <v>1</v>
      </c>
      <c r="B712" s="56">
        <f>SUBTOTAL(9,$A$615:A712)</f>
        <v>83</v>
      </c>
      <c r="C712" s="66" t="s">
        <v>491</v>
      </c>
      <c r="D712" s="56">
        <v>1961</v>
      </c>
      <c r="E712" s="56"/>
      <c r="F712" s="56" t="s">
        <v>17202</v>
      </c>
      <c r="G712" s="56">
        <v>3</v>
      </c>
      <c r="H712" s="56" t="s">
        <v>17066</v>
      </c>
      <c r="I712" s="67">
        <v>850</v>
      </c>
      <c r="J712" s="67">
        <v>619.20000000000005</v>
      </c>
      <c r="K712" s="67">
        <v>90.300000000000068</v>
      </c>
      <c r="L712" s="68">
        <v>40</v>
      </c>
      <c r="M712" s="56" t="s">
        <v>17059</v>
      </c>
      <c r="N712" s="56" t="s">
        <v>17097</v>
      </c>
      <c r="O712" s="59" t="s">
        <v>17063</v>
      </c>
      <c r="P712" s="64">
        <v>542668</v>
      </c>
      <c r="Q712" s="64"/>
      <c r="R712" s="64">
        <v>0</v>
      </c>
      <c r="S712" s="64">
        <v>0</v>
      </c>
      <c r="T712" s="64">
        <f>P712-R712-S712</f>
        <v>542668</v>
      </c>
      <c r="U712" s="57">
        <f t="shared" si="350"/>
        <v>638.43294117647054</v>
      </c>
      <c r="V712" s="64">
        <v>638.43294117647054</v>
      </c>
    </row>
    <row r="713" spans="1:22" ht="35.25" x14ac:dyDescent="0.5">
      <c r="B713" s="65" t="s">
        <v>289</v>
      </c>
      <c r="C713" s="83"/>
      <c r="D713" s="56" t="s">
        <v>17037</v>
      </c>
      <c r="E713" s="56" t="s">
        <v>17037</v>
      </c>
      <c r="F713" s="56" t="s">
        <v>17037</v>
      </c>
      <c r="G713" s="56" t="s">
        <v>17037</v>
      </c>
      <c r="H713" s="56" t="s">
        <v>17037</v>
      </c>
      <c r="I713" s="61">
        <f>SUM(I714:I716)</f>
        <v>4891.2000000000007</v>
      </c>
      <c r="J713" s="61">
        <f t="shared" ref="J713:L713" si="355">SUM(J714:J716)</f>
        <v>4233.7</v>
      </c>
      <c r="K713" s="61">
        <f>K714+K715+K716</f>
        <v>4123.1000000000004</v>
      </c>
      <c r="L713" s="62">
        <f t="shared" si="355"/>
        <v>123</v>
      </c>
      <c r="M713" s="56" t="s">
        <v>17037</v>
      </c>
      <c r="N713" s="56" t="s">
        <v>17037</v>
      </c>
      <c r="O713" s="59" t="s">
        <v>17037</v>
      </c>
      <c r="P713" s="63">
        <v>17182612.66</v>
      </c>
      <c r="Q713" s="63"/>
      <c r="R713" s="61">
        <f t="shared" ref="R713:T713" si="356">SUM(R714:R716)</f>
        <v>0</v>
      </c>
      <c r="S713" s="61">
        <f t="shared" si="356"/>
        <v>0</v>
      </c>
      <c r="T713" s="61">
        <f t="shared" si="356"/>
        <v>17182612.66</v>
      </c>
      <c r="U713" s="57">
        <f t="shared" si="350"/>
        <v>3512.9646426234867</v>
      </c>
      <c r="V713" s="64">
        <f>MAX(V714:V716)</f>
        <v>8977.2841348048878</v>
      </c>
    </row>
    <row r="714" spans="1:22" ht="35.25" x14ac:dyDescent="0.5">
      <c r="A714">
        <v>1</v>
      </c>
      <c r="B714" s="56">
        <f>SUBTOTAL(9,$A$615:A714)</f>
        <v>84</v>
      </c>
      <c r="C714" s="66" t="s">
        <v>295</v>
      </c>
      <c r="D714" s="56">
        <v>1970</v>
      </c>
      <c r="E714" s="56"/>
      <c r="F714" s="56" t="s">
        <v>17202</v>
      </c>
      <c r="G714" s="56">
        <v>5</v>
      </c>
      <c r="H714" s="56" t="s">
        <v>17007</v>
      </c>
      <c r="I714" s="67">
        <v>2091.1</v>
      </c>
      <c r="J714" s="67">
        <v>1780.6</v>
      </c>
      <c r="K714" s="67">
        <v>1670</v>
      </c>
      <c r="L714" s="68">
        <v>55</v>
      </c>
      <c r="M714" s="56" t="s">
        <v>17059</v>
      </c>
      <c r="N714" s="56" t="s">
        <v>17075</v>
      </c>
      <c r="O714" s="59" t="s">
        <v>17159</v>
      </c>
      <c r="P714" s="64">
        <v>5356038.43</v>
      </c>
      <c r="Q714" s="64"/>
      <c r="R714" s="64">
        <v>0</v>
      </c>
      <c r="S714" s="64">
        <v>0</v>
      </c>
      <c r="T714" s="64">
        <f>P714-R714-S714</f>
        <v>5356038.43</v>
      </c>
      <c r="U714" s="57">
        <f t="shared" si="350"/>
        <v>2561.3497345894507</v>
      </c>
      <c r="V714" s="64">
        <v>2918.2942805222133</v>
      </c>
    </row>
    <row r="715" spans="1:22" ht="35.25" x14ac:dyDescent="0.5">
      <c r="A715">
        <v>1</v>
      </c>
      <c r="B715" s="56">
        <f>SUBTOTAL(9,$A$615:A715)</f>
        <v>85</v>
      </c>
      <c r="C715" s="66" t="s">
        <v>296</v>
      </c>
      <c r="D715" s="56">
        <v>1991</v>
      </c>
      <c r="E715" s="56"/>
      <c r="F715" s="56" t="s">
        <v>17202</v>
      </c>
      <c r="G715" s="56">
        <v>5</v>
      </c>
      <c r="H715" s="56" t="s">
        <v>17066</v>
      </c>
      <c r="I715" s="67">
        <v>2039</v>
      </c>
      <c r="J715" s="67">
        <v>1749.4</v>
      </c>
      <c r="K715" s="67">
        <v>1749.4</v>
      </c>
      <c r="L715" s="68">
        <v>49</v>
      </c>
      <c r="M715" s="56" t="s">
        <v>17059</v>
      </c>
      <c r="N715" s="56" t="s">
        <v>17075</v>
      </c>
      <c r="O715" s="59" t="s">
        <v>17161</v>
      </c>
      <c r="P715" s="64">
        <v>5829678.5899999999</v>
      </c>
      <c r="Q715" s="64"/>
      <c r="R715" s="64">
        <v>0</v>
      </c>
      <c r="S715" s="64">
        <v>0</v>
      </c>
      <c r="T715" s="64">
        <f>P715-R715-S715</f>
        <v>5829678.5899999999</v>
      </c>
      <c r="U715" s="57">
        <f t="shared" si="350"/>
        <v>2859.0870966159882</v>
      </c>
      <c r="V715" s="64">
        <v>3003.5424580676804</v>
      </c>
    </row>
    <row r="716" spans="1:22" ht="35.25" x14ac:dyDescent="0.5">
      <c r="A716">
        <v>1</v>
      </c>
      <c r="B716" s="56">
        <f>SUBTOTAL(9,$A$615:A716)</f>
        <v>86</v>
      </c>
      <c r="C716" s="66" t="s">
        <v>297</v>
      </c>
      <c r="D716" s="56">
        <v>1976</v>
      </c>
      <c r="E716" s="56"/>
      <c r="F716" s="56" t="s">
        <v>17202</v>
      </c>
      <c r="G716" s="56">
        <v>2</v>
      </c>
      <c r="H716" s="56" t="s">
        <v>17007</v>
      </c>
      <c r="I716" s="67">
        <v>761.1</v>
      </c>
      <c r="J716" s="67">
        <v>703.7</v>
      </c>
      <c r="K716" s="67">
        <v>703.7</v>
      </c>
      <c r="L716" s="68">
        <v>19</v>
      </c>
      <c r="M716" s="56" t="s">
        <v>17059</v>
      </c>
      <c r="N716" s="56" t="s">
        <v>17075</v>
      </c>
      <c r="O716" s="59" t="s">
        <v>17159</v>
      </c>
      <c r="P716" s="64">
        <v>5996895.6400000006</v>
      </c>
      <c r="Q716" s="64"/>
      <c r="R716" s="64">
        <v>0</v>
      </c>
      <c r="S716" s="64">
        <v>0</v>
      </c>
      <c r="T716" s="64">
        <f>P716-R716-S716</f>
        <v>5996895.6400000006</v>
      </c>
      <c r="U716" s="57">
        <f t="shared" si="350"/>
        <v>7879.2479831822366</v>
      </c>
      <c r="V716" s="64">
        <v>8977.2841348048878</v>
      </c>
    </row>
    <row r="717" spans="1:22" ht="35.25" x14ac:dyDescent="0.5">
      <c r="B717" s="65" t="s">
        <v>298</v>
      </c>
      <c r="C717" s="83"/>
      <c r="D717" s="56" t="s">
        <v>17037</v>
      </c>
      <c r="E717" s="56" t="s">
        <v>17037</v>
      </c>
      <c r="F717" s="56" t="s">
        <v>17037</v>
      </c>
      <c r="G717" s="56" t="s">
        <v>17037</v>
      </c>
      <c r="H717" s="56" t="s">
        <v>17037</v>
      </c>
      <c r="I717" s="61">
        <f>I718</f>
        <v>657.9</v>
      </c>
      <c r="J717" s="61">
        <f t="shared" ref="J717:L717" si="357">J718</f>
        <v>607.4</v>
      </c>
      <c r="K717" s="61">
        <f>K718</f>
        <v>527.4</v>
      </c>
      <c r="L717" s="62">
        <f t="shared" si="357"/>
        <v>26</v>
      </c>
      <c r="M717" s="56" t="s">
        <v>17037</v>
      </c>
      <c r="N717" s="56" t="s">
        <v>17037</v>
      </c>
      <c r="O717" s="59" t="s">
        <v>17037</v>
      </c>
      <c r="P717" s="63">
        <v>6202311.5</v>
      </c>
      <c r="Q717" s="63"/>
      <c r="R717" s="61">
        <f t="shared" ref="R717:T717" si="358">R718</f>
        <v>0</v>
      </c>
      <c r="S717" s="61">
        <f t="shared" si="358"/>
        <v>0</v>
      </c>
      <c r="T717" s="61">
        <f t="shared" si="358"/>
        <v>6202311.5</v>
      </c>
      <c r="U717" s="57">
        <f t="shared" si="350"/>
        <v>9427.4380604955168</v>
      </c>
      <c r="V717" s="64">
        <f>V718</f>
        <v>10436.935248518013</v>
      </c>
    </row>
    <row r="718" spans="1:22" ht="35.25" x14ac:dyDescent="0.5">
      <c r="A718">
        <v>1</v>
      </c>
      <c r="B718" s="56">
        <f>SUBTOTAL(9,$A$615:A718)</f>
        <v>87</v>
      </c>
      <c r="C718" s="66" t="s">
        <v>299</v>
      </c>
      <c r="D718" s="56">
        <v>1976</v>
      </c>
      <c r="E718" s="56"/>
      <c r="F718" s="56" t="s">
        <v>17202</v>
      </c>
      <c r="G718" s="56">
        <v>2</v>
      </c>
      <c r="H718" s="56" t="s">
        <v>17007</v>
      </c>
      <c r="I718" s="67">
        <v>657.9</v>
      </c>
      <c r="J718" s="67">
        <v>607.4</v>
      </c>
      <c r="K718" s="67">
        <v>527.4</v>
      </c>
      <c r="L718" s="68">
        <v>26</v>
      </c>
      <c r="M718" s="56" t="s">
        <v>17059</v>
      </c>
      <c r="N718" s="56" t="s">
        <v>17097</v>
      </c>
      <c r="O718" s="59" t="s">
        <v>17063</v>
      </c>
      <c r="P718" s="64">
        <v>6202311.5</v>
      </c>
      <c r="Q718" s="64"/>
      <c r="R718" s="64">
        <v>0</v>
      </c>
      <c r="S718" s="64">
        <v>0</v>
      </c>
      <c r="T718" s="64">
        <f>P718-R718-S718</f>
        <v>6202311.5</v>
      </c>
      <c r="U718" s="57">
        <f t="shared" si="350"/>
        <v>9427.4380604955168</v>
      </c>
      <c r="V718" s="64">
        <v>10436.935248518013</v>
      </c>
    </row>
    <row r="719" spans="1:22" ht="35.25" x14ac:dyDescent="0.5">
      <c r="B719" s="65" t="s">
        <v>336</v>
      </c>
      <c r="C719" s="83"/>
      <c r="D719" s="56" t="s">
        <v>17037</v>
      </c>
      <c r="E719" s="56" t="s">
        <v>17037</v>
      </c>
      <c r="F719" s="56" t="s">
        <v>17037</v>
      </c>
      <c r="G719" s="56" t="s">
        <v>17037</v>
      </c>
      <c r="H719" s="56" t="s">
        <v>17037</v>
      </c>
      <c r="I719" s="61">
        <f>I720</f>
        <v>497.6</v>
      </c>
      <c r="J719" s="61">
        <f t="shared" ref="J719:L719" si="359">J720</f>
        <v>453</v>
      </c>
      <c r="K719" s="61">
        <f>K720</f>
        <v>356.3</v>
      </c>
      <c r="L719" s="62">
        <f t="shared" si="359"/>
        <v>10</v>
      </c>
      <c r="M719" s="56" t="s">
        <v>17037</v>
      </c>
      <c r="N719" s="56" t="s">
        <v>17037</v>
      </c>
      <c r="O719" s="59" t="s">
        <v>17037</v>
      </c>
      <c r="P719" s="63">
        <v>4945765.3100000005</v>
      </c>
      <c r="Q719" s="63"/>
      <c r="R719" s="61">
        <f t="shared" ref="R719:T719" si="360">R720</f>
        <v>0</v>
      </c>
      <c r="S719" s="61">
        <f t="shared" si="360"/>
        <v>0</v>
      </c>
      <c r="T719" s="61">
        <f t="shared" si="360"/>
        <v>4945765.3100000005</v>
      </c>
      <c r="U719" s="57">
        <f t="shared" si="350"/>
        <v>9939.2389670418015</v>
      </c>
      <c r="V719" s="64">
        <f>V720</f>
        <v>10159.485530546623</v>
      </c>
    </row>
    <row r="720" spans="1:22" ht="35.25" x14ac:dyDescent="0.5">
      <c r="A720">
        <v>1</v>
      </c>
      <c r="B720" s="56">
        <f>SUBTOTAL(9,$A$615:A720)</f>
        <v>88</v>
      </c>
      <c r="C720" s="66" t="s">
        <v>338</v>
      </c>
      <c r="D720" s="56">
        <v>1967</v>
      </c>
      <c r="E720" s="56"/>
      <c r="F720" s="56" t="s">
        <v>17202</v>
      </c>
      <c r="G720" s="56">
        <v>2</v>
      </c>
      <c r="H720" s="56" t="s">
        <v>17007</v>
      </c>
      <c r="I720" s="67">
        <v>497.6</v>
      </c>
      <c r="J720" s="67">
        <v>453</v>
      </c>
      <c r="K720" s="67">
        <v>356.3</v>
      </c>
      <c r="L720" s="68">
        <v>10</v>
      </c>
      <c r="M720" s="56" t="s">
        <v>17059</v>
      </c>
      <c r="N720" s="56" t="s">
        <v>17097</v>
      </c>
      <c r="O720" s="59" t="s">
        <v>17063</v>
      </c>
      <c r="P720" s="64">
        <v>4945765.3100000005</v>
      </c>
      <c r="Q720" s="64"/>
      <c r="R720" s="64">
        <v>0</v>
      </c>
      <c r="S720" s="64">
        <v>0</v>
      </c>
      <c r="T720" s="64">
        <f>P720-R720-S720</f>
        <v>4945765.3100000005</v>
      </c>
      <c r="U720" s="57">
        <f t="shared" si="350"/>
        <v>9939.2389670418015</v>
      </c>
      <c r="V720" s="64">
        <v>10159.485530546623</v>
      </c>
    </row>
    <row r="721" spans="1:22" ht="35.25" x14ac:dyDescent="0.5">
      <c r="B721" s="65" t="s">
        <v>337</v>
      </c>
      <c r="C721" s="83"/>
      <c r="D721" s="56" t="s">
        <v>17037</v>
      </c>
      <c r="E721" s="56" t="s">
        <v>17037</v>
      </c>
      <c r="F721" s="56" t="s">
        <v>17037</v>
      </c>
      <c r="G721" s="56" t="s">
        <v>17037</v>
      </c>
      <c r="H721" s="56" t="s">
        <v>17037</v>
      </c>
      <c r="I721" s="61">
        <f>I722</f>
        <v>399.7</v>
      </c>
      <c r="J721" s="61">
        <f t="shared" ref="J721:L721" si="361">J722</f>
        <v>374.8</v>
      </c>
      <c r="K721" s="61">
        <f>K722</f>
        <v>374.8</v>
      </c>
      <c r="L721" s="62">
        <f t="shared" si="361"/>
        <v>15</v>
      </c>
      <c r="M721" s="56" t="s">
        <v>17037</v>
      </c>
      <c r="N721" s="56" t="s">
        <v>17037</v>
      </c>
      <c r="O721" s="59" t="s">
        <v>17037</v>
      </c>
      <c r="P721" s="63">
        <v>3249753.92</v>
      </c>
      <c r="Q721" s="63"/>
      <c r="R721" s="61">
        <f t="shared" ref="R721:T721" si="362">R722</f>
        <v>0</v>
      </c>
      <c r="S721" s="61">
        <f t="shared" si="362"/>
        <v>0</v>
      </c>
      <c r="T721" s="61">
        <f t="shared" si="362"/>
        <v>3249753.92</v>
      </c>
      <c r="U721" s="57">
        <f t="shared" si="350"/>
        <v>8130.482661996497</v>
      </c>
      <c r="V721" s="64">
        <f>V722</f>
        <v>8130.482661996497</v>
      </c>
    </row>
    <row r="722" spans="1:22" ht="35.25" x14ac:dyDescent="0.5">
      <c r="A722">
        <v>1</v>
      </c>
      <c r="B722" s="56">
        <f>SUBTOTAL(9,$A$615:A722)</f>
        <v>89</v>
      </c>
      <c r="C722" s="66" t="s">
        <v>339</v>
      </c>
      <c r="D722" s="56">
        <v>1971</v>
      </c>
      <c r="E722" s="56"/>
      <c r="F722" s="56" t="s">
        <v>17202</v>
      </c>
      <c r="G722" s="56">
        <v>2</v>
      </c>
      <c r="H722" s="56" t="s">
        <v>17007</v>
      </c>
      <c r="I722" s="67">
        <v>399.7</v>
      </c>
      <c r="J722" s="67">
        <v>374.8</v>
      </c>
      <c r="K722" s="67">
        <v>374.8</v>
      </c>
      <c r="L722" s="68">
        <v>15</v>
      </c>
      <c r="M722" s="56" t="s">
        <v>17059</v>
      </c>
      <c r="N722" s="56" t="s">
        <v>17097</v>
      </c>
      <c r="O722" s="59" t="s">
        <v>17063</v>
      </c>
      <c r="P722" s="64">
        <v>3249753.92</v>
      </c>
      <c r="Q722" s="64"/>
      <c r="R722" s="64">
        <v>0</v>
      </c>
      <c r="S722" s="64">
        <v>0</v>
      </c>
      <c r="T722" s="64">
        <f>P722-R722-S722</f>
        <v>3249753.92</v>
      </c>
      <c r="U722" s="57">
        <f t="shared" si="350"/>
        <v>8130.482661996497</v>
      </c>
      <c r="V722" s="64">
        <v>8130.482661996497</v>
      </c>
    </row>
    <row r="723" spans="1:22" ht="35.25" x14ac:dyDescent="0.5">
      <c r="B723" s="65" t="s">
        <v>360</v>
      </c>
      <c r="C723" s="83"/>
      <c r="D723" s="56" t="s">
        <v>17037</v>
      </c>
      <c r="E723" s="56" t="s">
        <v>17037</v>
      </c>
      <c r="F723" s="56" t="s">
        <v>17037</v>
      </c>
      <c r="G723" s="56" t="s">
        <v>17037</v>
      </c>
      <c r="H723" s="56" t="s">
        <v>17037</v>
      </c>
      <c r="I723" s="61">
        <f>I724</f>
        <v>513.9</v>
      </c>
      <c r="J723" s="61">
        <f t="shared" ref="J723:L723" si="363">J724</f>
        <v>513.9</v>
      </c>
      <c r="K723" s="61">
        <f>K724</f>
        <v>513.9</v>
      </c>
      <c r="L723" s="62">
        <f t="shared" si="363"/>
        <v>20</v>
      </c>
      <c r="M723" s="56" t="s">
        <v>17037</v>
      </c>
      <c r="N723" s="56" t="s">
        <v>17037</v>
      </c>
      <c r="O723" s="59" t="s">
        <v>17037</v>
      </c>
      <c r="P723" s="63">
        <v>4441783.34</v>
      </c>
      <c r="Q723" s="63"/>
      <c r="R723" s="61">
        <f t="shared" ref="R723:T723" si="364">R724</f>
        <v>0</v>
      </c>
      <c r="S723" s="61">
        <f t="shared" si="364"/>
        <v>0</v>
      </c>
      <c r="T723" s="61">
        <f t="shared" si="364"/>
        <v>4441783.34</v>
      </c>
      <c r="U723" s="57">
        <f t="shared" si="350"/>
        <v>8643.2834014399687</v>
      </c>
      <c r="V723" s="64">
        <f>V724</f>
        <v>9247.0785481611201</v>
      </c>
    </row>
    <row r="724" spans="1:22" ht="35.25" x14ac:dyDescent="0.5">
      <c r="A724">
        <v>1</v>
      </c>
      <c r="B724" s="56">
        <f>SUBTOTAL(9,$A$615:A724)</f>
        <v>90</v>
      </c>
      <c r="C724" s="66" t="s">
        <v>362</v>
      </c>
      <c r="D724" s="56">
        <v>1968</v>
      </c>
      <c r="E724" s="56"/>
      <c r="F724" s="56" t="s">
        <v>17202</v>
      </c>
      <c r="G724" s="56">
        <v>2</v>
      </c>
      <c r="H724" s="56" t="s">
        <v>17007</v>
      </c>
      <c r="I724" s="67">
        <v>513.9</v>
      </c>
      <c r="J724" s="67">
        <v>513.9</v>
      </c>
      <c r="K724" s="67">
        <v>513.9</v>
      </c>
      <c r="L724" s="68">
        <v>20</v>
      </c>
      <c r="M724" s="56" t="s">
        <v>17059</v>
      </c>
      <c r="N724" s="56" t="s">
        <v>17075</v>
      </c>
      <c r="O724" s="59" t="s">
        <v>17196</v>
      </c>
      <c r="P724" s="64">
        <v>4441783.34</v>
      </c>
      <c r="Q724" s="64"/>
      <c r="R724" s="64">
        <v>0</v>
      </c>
      <c r="S724" s="64">
        <v>0</v>
      </c>
      <c r="T724" s="64">
        <f>P724-R724-S724</f>
        <v>4441783.34</v>
      </c>
      <c r="U724" s="57">
        <f t="shared" si="350"/>
        <v>8643.2834014399687</v>
      </c>
      <c r="V724" s="64">
        <v>9247.0785481611201</v>
      </c>
    </row>
    <row r="725" spans="1:22" ht="35.25" x14ac:dyDescent="0.5">
      <c r="B725" s="65" t="s">
        <v>361</v>
      </c>
      <c r="C725" s="83"/>
      <c r="D725" s="56" t="s">
        <v>17037</v>
      </c>
      <c r="E725" s="56" t="s">
        <v>17037</v>
      </c>
      <c r="F725" s="56" t="s">
        <v>17037</v>
      </c>
      <c r="G725" s="56" t="s">
        <v>17037</v>
      </c>
      <c r="H725" s="56" t="s">
        <v>17037</v>
      </c>
      <c r="I725" s="61">
        <f>I726</f>
        <v>612.5</v>
      </c>
      <c r="J725" s="61">
        <f t="shared" ref="J725:L725" si="365">J726</f>
        <v>544.6</v>
      </c>
      <c r="K725" s="61">
        <f>K726</f>
        <v>544.6</v>
      </c>
      <c r="L725" s="62">
        <f t="shared" si="365"/>
        <v>29</v>
      </c>
      <c r="M725" s="56" t="s">
        <v>17037</v>
      </c>
      <c r="N725" s="56" t="s">
        <v>17037</v>
      </c>
      <c r="O725" s="59" t="s">
        <v>17037</v>
      </c>
      <c r="P725" s="63">
        <v>4274814.47</v>
      </c>
      <c r="Q725" s="63"/>
      <c r="R725" s="61">
        <f t="shared" ref="R725:T725" si="366">R726</f>
        <v>0</v>
      </c>
      <c r="S725" s="61">
        <f t="shared" si="366"/>
        <v>0</v>
      </c>
      <c r="T725" s="61">
        <f t="shared" si="366"/>
        <v>4274814.47</v>
      </c>
      <c r="U725" s="57">
        <f t="shared" si="350"/>
        <v>6979.2889306122443</v>
      </c>
      <c r="V725" s="64">
        <f>V726</f>
        <v>7466.85551510204</v>
      </c>
    </row>
    <row r="726" spans="1:22" ht="35.25" x14ac:dyDescent="0.5">
      <c r="A726">
        <v>1</v>
      </c>
      <c r="B726" s="56">
        <f>SUBTOTAL(9,$A$615:A726)</f>
        <v>91</v>
      </c>
      <c r="C726" s="66" t="s">
        <v>363</v>
      </c>
      <c r="D726" s="56">
        <v>1987</v>
      </c>
      <c r="E726" s="56"/>
      <c r="F726" s="56" t="s">
        <v>17064</v>
      </c>
      <c r="G726" s="56">
        <v>2</v>
      </c>
      <c r="H726" s="56" t="s">
        <v>17007</v>
      </c>
      <c r="I726" s="67">
        <v>612.5</v>
      </c>
      <c r="J726" s="67">
        <v>544.6</v>
      </c>
      <c r="K726" s="67">
        <v>544.6</v>
      </c>
      <c r="L726" s="68">
        <v>29</v>
      </c>
      <c r="M726" s="56" t="s">
        <v>17059</v>
      </c>
      <c r="N726" s="56" t="s">
        <v>17097</v>
      </c>
      <c r="O726" s="59" t="s">
        <v>17063</v>
      </c>
      <c r="P726" s="64">
        <v>4274814.47</v>
      </c>
      <c r="Q726" s="64"/>
      <c r="R726" s="64">
        <v>0</v>
      </c>
      <c r="S726" s="64">
        <v>0</v>
      </c>
      <c r="T726" s="64">
        <f>P726-R726-S726</f>
        <v>4274814.47</v>
      </c>
      <c r="U726" s="57">
        <f t="shared" si="350"/>
        <v>6979.2889306122443</v>
      </c>
      <c r="V726" s="64">
        <v>7466.85551510204</v>
      </c>
    </row>
    <row r="727" spans="1:22" ht="35.25" x14ac:dyDescent="0.5">
      <c r="B727" s="54" t="s">
        <v>36</v>
      </c>
      <c r="C727" s="84"/>
      <c r="D727" s="56" t="s">
        <v>17037</v>
      </c>
      <c r="E727" s="56" t="s">
        <v>17037</v>
      </c>
      <c r="F727" s="56" t="s">
        <v>17037</v>
      </c>
      <c r="G727" s="56" t="s">
        <v>17037</v>
      </c>
      <c r="H727" s="56" t="s">
        <v>17037</v>
      </c>
      <c r="I727" s="61">
        <f>I728</f>
        <v>1190.5999999999999</v>
      </c>
      <c r="J727" s="61">
        <f t="shared" ref="J727:L727" si="367">J728</f>
        <v>1077.5999999999999</v>
      </c>
      <c r="K727" s="61">
        <f>K728</f>
        <v>956.59999999999991</v>
      </c>
      <c r="L727" s="62">
        <f t="shared" si="367"/>
        <v>58</v>
      </c>
      <c r="M727" s="56" t="s">
        <v>17037</v>
      </c>
      <c r="N727" s="56" t="s">
        <v>17037</v>
      </c>
      <c r="O727" s="59" t="s">
        <v>17037</v>
      </c>
      <c r="P727" s="63">
        <v>5324136.6400000006</v>
      </c>
      <c r="Q727" s="63"/>
      <c r="R727" s="61">
        <f>R728</f>
        <v>0</v>
      </c>
      <c r="S727" s="61">
        <f t="shared" ref="S727:T727" si="368">S728</f>
        <v>0</v>
      </c>
      <c r="T727" s="61">
        <f t="shared" si="368"/>
        <v>5324136.6400000006</v>
      </c>
      <c r="U727" s="57">
        <f t="shared" si="350"/>
        <v>4471.8097093902243</v>
      </c>
      <c r="V727" s="64">
        <f>MAX(V728:V728)</f>
        <v>4471.8097093902234</v>
      </c>
    </row>
    <row r="728" spans="1:22" ht="35.25" x14ac:dyDescent="0.5">
      <c r="A728">
        <v>1</v>
      </c>
      <c r="B728" s="56">
        <f>SUBTOTAL(9,$A$615:A728)</f>
        <v>92</v>
      </c>
      <c r="C728" s="84" t="s">
        <v>50</v>
      </c>
      <c r="D728" s="56">
        <v>1977</v>
      </c>
      <c r="E728" s="56">
        <v>2016</v>
      </c>
      <c r="F728" s="56" t="s">
        <v>17202</v>
      </c>
      <c r="G728" s="56">
        <v>3</v>
      </c>
      <c r="H728" s="56" t="s">
        <v>17007</v>
      </c>
      <c r="I728" s="67">
        <v>1190.5999999999999</v>
      </c>
      <c r="J728" s="67">
        <v>1077.5999999999999</v>
      </c>
      <c r="K728" s="67">
        <v>956.59999999999991</v>
      </c>
      <c r="L728" s="68">
        <v>58</v>
      </c>
      <c r="M728" s="56" t="s">
        <v>17059</v>
      </c>
      <c r="N728" s="56" t="s">
        <v>17097</v>
      </c>
      <c r="O728" s="59" t="s">
        <v>17063</v>
      </c>
      <c r="P728" s="64">
        <v>5324136.6400000006</v>
      </c>
      <c r="Q728" s="64"/>
      <c r="R728" s="64">
        <v>0</v>
      </c>
      <c r="S728" s="64">
        <v>0</v>
      </c>
      <c r="T728" s="64">
        <f>P728-R728-S728</f>
        <v>5324136.6400000006</v>
      </c>
      <c r="U728" s="57">
        <f t="shared" si="350"/>
        <v>4471.8097093902243</v>
      </c>
      <c r="V728" s="64">
        <v>4471.8097093902234</v>
      </c>
    </row>
    <row r="729" spans="1:22" ht="35.25" x14ac:dyDescent="0.5">
      <c r="B729" s="54" t="s">
        <v>45</v>
      </c>
      <c r="C729" s="84"/>
      <c r="D729" s="56" t="s">
        <v>17037</v>
      </c>
      <c r="E729" s="56" t="s">
        <v>17037</v>
      </c>
      <c r="F729" s="56" t="s">
        <v>17037</v>
      </c>
      <c r="G729" s="56" t="s">
        <v>17037</v>
      </c>
      <c r="H729" s="56" t="s">
        <v>17037</v>
      </c>
      <c r="I729" s="61">
        <f>I730</f>
        <v>1049.8</v>
      </c>
      <c r="J729" s="61">
        <f t="shared" ref="J729:L729" si="369">J730</f>
        <v>905.5</v>
      </c>
      <c r="K729" s="61">
        <f>K730</f>
        <v>800.1</v>
      </c>
      <c r="L729" s="62">
        <f t="shared" si="369"/>
        <v>57</v>
      </c>
      <c r="M729" s="56" t="s">
        <v>17037</v>
      </c>
      <c r="N729" s="56" t="s">
        <v>17037</v>
      </c>
      <c r="O729" s="59" t="s">
        <v>17037</v>
      </c>
      <c r="P729" s="63">
        <v>5392384</v>
      </c>
      <c r="Q729" s="63"/>
      <c r="R729" s="61">
        <f t="shared" ref="R729:T729" si="370">R730</f>
        <v>0</v>
      </c>
      <c r="S729" s="61">
        <f t="shared" si="370"/>
        <v>0</v>
      </c>
      <c r="T729" s="61">
        <f t="shared" si="370"/>
        <v>5392384</v>
      </c>
      <c r="U729" s="57">
        <f t="shared" si="350"/>
        <v>5136.5822061345025</v>
      </c>
      <c r="V729" s="64">
        <f>V730</f>
        <v>5136.5822061345025</v>
      </c>
    </row>
    <row r="730" spans="1:22" ht="35.25" x14ac:dyDescent="0.5">
      <c r="A730">
        <v>1</v>
      </c>
      <c r="B730" s="56">
        <f>SUBTOTAL(9,$A$615:A730)</f>
        <v>93</v>
      </c>
      <c r="C730" s="84" t="s">
        <v>51</v>
      </c>
      <c r="D730" s="56">
        <v>1978</v>
      </c>
      <c r="E730" s="56"/>
      <c r="F730" s="56" t="s">
        <v>17202</v>
      </c>
      <c r="G730" s="56">
        <v>2</v>
      </c>
      <c r="H730" s="56" t="s">
        <v>17066</v>
      </c>
      <c r="I730" s="67">
        <v>1049.8</v>
      </c>
      <c r="J730" s="67">
        <v>905.5</v>
      </c>
      <c r="K730" s="67">
        <v>800.1</v>
      </c>
      <c r="L730" s="68">
        <v>57</v>
      </c>
      <c r="M730" s="56" t="s">
        <v>17059</v>
      </c>
      <c r="N730" s="56" t="s">
        <v>17177</v>
      </c>
      <c r="O730" s="59" t="s">
        <v>17176</v>
      </c>
      <c r="P730" s="64">
        <v>5392384</v>
      </c>
      <c r="Q730" s="64"/>
      <c r="R730" s="64">
        <v>0</v>
      </c>
      <c r="S730" s="64">
        <v>0</v>
      </c>
      <c r="T730" s="64">
        <f>P730-R730-S730</f>
        <v>5392384</v>
      </c>
      <c r="U730" s="57">
        <f t="shared" si="350"/>
        <v>5136.5822061345025</v>
      </c>
      <c r="V730" s="64">
        <v>5136.5822061345025</v>
      </c>
    </row>
    <row r="731" spans="1:22" ht="35.25" x14ac:dyDescent="0.5">
      <c r="B731" s="65" t="s">
        <v>349</v>
      </c>
      <c r="C731" s="83"/>
      <c r="D731" s="56" t="s">
        <v>17037</v>
      </c>
      <c r="E731" s="56" t="s">
        <v>17037</v>
      </c>
      <c r="F731" s="56" t="s">
        <v>17037</v>
      </c>
      <c r="G731" s="56" t="s">
        <v>17037</v>
      </c>
      <c r="H731" s="56" t="s">
        <v>17037</v>
      </c>
      <c r="I731" s="61">
        <f>SUM(I732:I736)</f>
        <v>2471.6999999999998</v>
      </c>
      <c r="J731" s="61">
        <f>SUM(J732:J736)</f>
        <v>2249.7999999999997</v>
      </c>
      <c r="K731" s="61">
        <f>SUM(K732:K736)</f>
        <v>1960</v>
      </c>
      <c r="L731" s="62">
        <f>SUM(L732:L736)</f>
        <v>113</v>
      </c>
      <c r="M731" s="56" t="s">
        <v>17037</v>
      </c>
      <c r="N731" s="56" t="s">
        <v>17037</v>
      </c>
      <c r="O731" s="59" t="s">
        <v>17037</v>
      </c>
      <c r="P731" s="63">
        <v>18539441.189999998</v>
      </c>
      <c r="Q731" s="63"/>
      <c r="R731" s="61">
        <f>SUM(R732:R736)</f>
        <v>0</v>
      </c>
      <c r="S731" s="61">
        <f>SUM(S732:S736)</f>
        <v>0</v>
      </c>
      <c r="T731" s="61">
        <f>SUM(T732:T736)</f>
        <v>18539441.189999998</v>
      </c>
      <c r="U731" s="57">
        <f t="shared" si="350"/>
        <v>7500.68422138609</v>
      </c>
      <c r="V731" s="64">
        <f>MAX(V732:V736)</f>
        <v>8064.7609424371485</v>
      </c>
    </row>
    <row r="732" spans="1:22" ht="35.25" x14ac:dyDescent="0.5">
      <c r="A732">
        <v>1</v>
      </c>
      <c r="B732" s="56">
        <f>SUBTOTAL(9,$A$615:A732)</f>
        <v>94</v>
      </c>
      <c r="C732" s="66" t="s">
        <v>350</v>
      </c>
      <c r="D732" s="56">
        <v>1952</v>
      </c>
      <c r="E732" s="56"/>
      <c r="F732" s="56" t="s">
        <v>17202</v>
      </c>
      <c r="G732" s="56">
        <v>2</v>
      </c>
      <c r="H732" s="56" t="s">
        <v>17007</v>
      </c>
      <c r="I732" s="67">
        <v>727.9</v>
      </c>
      <c r="J732" s="67">
        <v>658.7</v>
      </c>
      <c r="K732" s="67">
        <v>545.6</v>
      </c>
      <c r="L732" s="68">
        <v>33</v>
      </c>
      <c r="M732" s="56" t="s">
        <v>17059</v>
      </c>
      <c r="N732" s="56" t="s">
        <v>17097</v>
      </c>
      <c r="O732" s="59" t="s">
        <v>17063</v>
      </c>
      <c r="P732" s="64">
        <v>5870339.4900000002</v>
      </c>
      <c r="Q732" s="64"/>
      <c r="R732" s="64">
        <v>0</v>
      </c>
      <c r="S732" s="64">
        <v>0</v>
      </c>
      <c r="T732" s="64">
        <f>P732-R732-S732</f>
        <v>5870339.4900000002</v>
      </c>
      <c r="U732" s="57">
        <f t="shared" si="350"/>
        <v>8064.7609424371485</v>
      </c>
      <c r="V732" s="64">
        <v>8064.7609424371485</v>
      </c>
    </row>
    <row r="733" spans="1:22" ht="35.25" x14ac:dyDescent="0.5">
      <c r="A733">
        <v>1</v>
      </c>
      <c r="B733" s="56">
        <f>SUBTOTAL(9,$A$615:A733)</f>
        <v>95</v>
      </c>
      <c r="C733" s="66" t="s">
        <v>351</v>
      </c>
      <c r="D733" s="56">
        <v>1972</v>
      </c>
      <c r="E733" s="56"/>
      <c r="F733" s="56" t="s">
        <v>17202</v>
      </c>
      <c r="G733" s="56">
        <v>2</v>
      </c>
      <c r="H733" s="56" t="s">
        <v>17007</v>
      </c>
      <c r="I733" s="67">
        <v>779.7</v>
      </c>
      <c r="J733" s="67">
        <v>723.9</v>
      </c>
      <c r="K733" s="67">
        <v>682.5</v>
      </c>
      <c r="L733" s="68">
        <v>35</v>
      </c>
      <c r="M733" s="56" t="s">
        <v>17059</v>
      </c>
      <c r="N733" s="56" t="s">
        <v>17097</v>
      </c>
      <c r="O733" s="59" t="s">
        <v>17063</v>
      </c>
      <c r="P733" s="64">
        <v>6286195.5</v>
      </c>
      <c r="Q733" s="64"/>
      <c r="R733" s="64">
        <v>0</v>
      </c>
      <c r="S733" s="64">
        <v>0</v>
      </c>
      <c r="T733" s="64">
        <f>P733-R733-S733</f>
        <v>6286195.5</v>
      </c>
      <c r="U733" s="57">
        <f t="shared" si="350"/>
        <v>8062.3258945748357</v>
      </c>
      <c r="V733" s="64">
        <v>8062.3258945748357</v>
      </c>
    </row>
    <row r="734" spans="1:22" ht="35.25" x14ac:dyDescent="0.5">
      <c r="A734">
        <v>1</v>
      </c>
      <c r="B734" s="56">
        <f>SUBTOTAL(9,$A$615:A734)</f>
        <v>96</v>
      </c>
      <c r="C734" s="66" t="s">
        <v>352</v>
      </c>
      <c r="D734" s="56">
        <v>1949</v>
      </c>
      <c r="E734" s="56"/>
      <c r="F734" s="56" t="s">
        <v>17202</v>
      </c>
      <c r="G734" s="56">
        <v>2</v>
      </c>
      <c r="H734" s="56" t="s">
        <v>17005</v>
      </c>
      <c r="I734" s="67">
        <v>275.7</v>
      </c>
      <c r="J734" s="67">
        <v>253.1</v>
      </c>
      <c r="K734" s="67">
        <v>253.1</v>
      </c>
      <c r="L734" s="68">
        <v>10</v>
      </c>
      <c r="M734" s="56" t="s">
        <v>17059</v>
      </c>
      <c r="N734" s="56" t="s">
        <v>17097</v>
      </c>
      <c r="O734" s="59" t="s">
        <v>17063</v>
      </c>
      <c r="P734" s="64">
        <v>1740792.5999999999</v>
      </c>
      <c r="Q734" s="64"/>
      <c r="R734" s="64">
        <v>0</v>
      </c>
      <c r="S734" s="64">
        <v>0</v>
      </c>
      <c r="T734" s="64">
        <f>P734-R734-S734</f>
        <v>1740792.5999999999</v>
      </c>
      <c r="U734" s="57">
        <f t="shared" si="350"/>
        <v>6314.0826985854183</v>
      </c>
      <c r="V734" s="64">
        <v>6314.0826985854183</v>
      </c>
    </row>
    <row r="735" spans="1:22" ht="35.25" x14ac:dyDescent="0.5">
      <c r="A735">
        <v>1</v>
      </c>
      <c r="B735" s="56">
        <f>SUBTOTAL(9,$A$615:A735)</f>
        <v>97</v>
      </c>
      <c r="C735" s="66" t="s">
        <v>353</v>
      </c>
      <c r="D735" s="56">
        <v>1949</v>
      </c>
      <c r="E735" s="56"/>
      <c r="F735" s="56" t="s">
        <v>17202</v>
      </c>
      <c r="G735" s="56">
        <v>2</v>
      </c>
      <c r="H735" s="56" t="s">
        <v>17005</v>
      </c>
      <c r="I735" s="67">
        <v>298.89999999999998</v>
      </c>
      <c r="J735" s="67">
        <v>263.89999999999998</v>
      </c>
      <c r="K735" s="67">
        <v>215.39999999999998</v>
      </c>
      <c r="L735" s="68">
        <v>17</v>
      </c>
      <c r="M735" s="56" t="s">
        <v>17059</v>
      </c>
      <c r="N735" s="56" t="s">
        <v>17097</v>
      </c>
      <c r="O735" s="59" t="s">
        <v>17063</v>
      </c>
      <c r="P735" s="64">
        <v>1740792.5999999999</v>
      </c>
      <c r="Q735" s="64"/>
      <c r="R735" s="64">
        <v>0</v>
      </c>
      <c r="S735" s="64">
        <v>0</v>
      </c>
      <c r="T735" s="64">
        <f>P735-R735-S735</f>
        <v>1740792.5999999999</v>
      </c>
      <c r="U735" s="57">
        <f t="shared" si="350"/>
        <v>5823.9966543994651</v>
      </c>
      <c r="V735" s="64">
        <v>5823.9966543994651</v>
      </c>
    </row>
    <row r="736" spans="1:22" ht="35.25" x14ac:dyDescent="0.5">
      <c r="A736">
        <v>1</v>
      </c>
      <c r="B736" s="56">
        <f>SUBTOTAL(9,$A$615:A736)</f>
        <v>98</v>
      </c>
      <c r="C736" s="66" t="s">
        <v>354</v>
      </c>
      <c r="D736" s="56">
        <v>1950</v>
      </c>
      <c r="E736" s="56"/>
      <c r="F736" s="56" t="s">
        <v>17202</v>
      </c>
      <c r="G736" s="56">
        <v>2</v>
      </c>
      <c r="H736" s="56" t="s">
        <v>17007</v>
      </c>
      <c r="I736" s="67">
        <v>389.5</v>
      </c>
      <c r="J736" s="67">
        <v>350.2</v>
      </c>
      <c r="K736" s="67">
        <v>263.39999999999998</v>
      </c>
      <c r="L736" s="68">
        <v>18</v>
      </c>
      <c r="M736" s="56" t="s">
        <v>17059</v>
      </c>
      <c r="N736" s="56" t="s">
        <v>17097</v>
      </c>
      <c r="O736" s="59" t="s">
        <v>17063</v>
      </c>
      <c r="P736" s="64">
        <v>2901321</v>
      </c>
      <c r="Q736" s="64"/>
      <c r="R736" s="64">
        <v>0</v>
      </c>
      <c r="S736" s="64">
        <v>0</v>
      </c>
      <c r="T736" s="64">
        <f>P736-R736-S736</f>
        <v>2901321</v>
      </c>
      <c r="U736" s="57">
        <f t="shared" si="350"/>
        <v>7448.834403080873</v>
      </c>
      <c r="V736" s="64">
        <v>7448.834403080873</v>
      </c>
    </row>
    <row r="737" spans="1:22" ht="35.25" x14ac:dyDescent="0.5">
      <c r="B737" s="65" t="s">
        <v>372</v>
      </c>
      <c r="C737" s="83"/>
      <c r="D737" s="56" t="s">
        <v>17037</v>
      </c>
      <c r="E737" s="56" t="s">
        <v>17037</v>
      </c>
      <c r="F737" s="56" t="s">
        <v>17037</v>
      </c>
      <c r="G737" s="56" t="s">
        <v>17037</v>
      </c>
      <c r="H737" s="56" t="s">
        <v>17037</v>
      </c>
      <c r="I737" s="61">
        <f>I738+I739</f>
        <v>1319.89</v>
      </c>
      <c r="J737" s="61">
        <f t="shared" ref="J737:L737" si="371">J738+J739</f>
        <v>1319.89</v>
      </c>
      <c r="K737" s="61">
        <f>K738+K739</f>
        <v>1098.99</v>
      </c>
      <c r="L737" s="62">
        <f t="shared" si="371"/>
        <v>63</v>
      </c>
      <c r="M737" s="56" t="s">
        <v>17037</v>
      </c>
      <c r="N737" s="56" t="s">
        <v>17037</v>
      </c>
      <c r="O737" s="59" t="s">
        <v>17037</v>
      </c>
      <c r="P737" s="63">
        <v>9318713.5999999978</v>
      </c>
      <c r="Q737" s="63"/>
      <c r="R737" s="61">
        <f t="shared" ref="R737:T737" si="372">R738+R739</f>
        <v>0</v>
      </c>
      <c r="S737" s="61">
        <f t="shared" si="372"/>
        <v>0</v>
      </c>
      <c r="T737" s="61">
        <f t="shared" si="372"/>
        <v>9318713.5999999978</v>
      </c>
      <c r="U737" s="57">
        <f t="shared" si="350"/>
        <v>7060.2198668070805</v>
      </c>
      <c r="V737" s="64">
        <f>MAX(V738:V739)</f>
        <v>7765.2865203761758</v>
      </c>
    </row>
    <row r="738" spans="1:22" ht="35.25" x14ac:dyDescent="0.5">
      <c r="A738">
        <v>1</v>
      </c>
      <c r="B738" s="56">
        <f>SUBTOTAL(9,$A$615:A738)</f>
        <v>99</v>
      </c>
      <c r="C738" s="66" t="s">
        <v>378</v>
      </c>
      <c r="D738" s="56">
        <v>1969</v>
      </c>
      <c r="E738" s="56"/>
      <c r="F738" s="56" t="s">
        <v>17202</v>
      </c>
      <c r="G738" s="56">
        <v>2</v>
      </c>
      <c r="H738" s="56" t="s">
        <v>17007</v>
      </c>
      <c r="I738" s="67">
        <v>745.69</v>
      </c>
      <c r="J738" s="67">
        <v>745.69</v>
      </c>
      <c r="K738" s="67">
        <v>667.59</v>
      </c>
      <c r="L738" s="68">
        <v>35</v>
      </c>
      <c r="M738" s="56" t="s">
        <v>17059</v>
      </c>
      <c r="N738" s="56" t="s">
        <v>17097</v>
      </c>
      <c r="O738" s="59" t="s">
        <v>17063</v>
      </c>
      <c r="P738" s="64">
        <v>4859886.0799999991</v>
      </c>
      <c r="Q738" s="64"/>
      <c r="R738" s="64">
        <v>0</v>
      </c>
      <c r="S738" s="64">
        <v>0</v>
      </c>
      <c r="T738" s="64">
        <f t="shared" ref="T738:T739" si="373">P738-R738-S738</f>
        <v>4859886.0799999991</v>
      </c>
      <c r="U738" s="57">
        <f t="shared" si="350"/>
        <v>6517.3008622886173</v>
      </c>
      <c r="V738" s="64">
        <v>6517.3008622886182</v>
      </c>
    </row>
    <row r="739" spans="1:22" ht="35.25" x14ac:dyDescent="0.5">
      <c r="A739">
        <v>1</v>
      </c>
      <c r="B739" s="56">
        <f>SUBTOTAL(9,$A$615:A739)</f>
        <v>100</v>
      </c>
      <c r="C739" s="66" t="s">
        <v>379</v>
      </c>
      <c r="D739" s="56">
        <v>1962</v>
      </c>
      <c r="E739" s="56"/>
      <c r="F739" s="56" t="s">
        <v>17202</v>
      </c>
      <c r="G739" s="56">
        <v>2</v>
      </c>
      <c r="H739" s="56" t="s">
        <v>17007</v>
      </c>
      <c r="I739" s="67">
        <v>574.20000000000005</v>
      </c>
      <c r="J739" s="67">
        <v>574.20000000000005</v>
      </c>
      <c r="K739" s="67">
        <v>431.40000000000003</v>
      </c>
      <c r="L739" s="68">
        <v>28</v>
      </c>
      <c r="M739" s="56" t="s">
        <v>17059</v>
      </c>
      <c r="N739" s="56" t="s">
        <v>17097</v>
      </c>
      <c r="O739" s="59" t="s">
        <v>17063</v>
      </c>
      <c r="P739" s="64">
        <v>4458827.5199999996</v>
      </c>
      <c r="Q739" s="64"/>
      <c r="R739" s="64">
        <v>0</v>
      </c>
      <c r="S739" s="64">
        <v>0</v>
      </c>
      <c r="T739" s="64">
        <f t="shared" si="373"/>
        <v>4458827.5199999996</v>
      </c>
      <c r="U739" s="57">
        <f t="shared" si="350"/>
        <v>7765.2865203761739</v>
      </c>
      <c r="V739" s="64">
        <v>7765.2865203761758</v>
      </c>
    </row>
    <row r="740" spans="1:22" ht="35.25" x14ac:dyDescent="0.5">
      <c r="B740" s="65" t="s">
        <v>17032</v>
      </c>
      <c r="C740" s="83"/>
      <c r="D740" s="56" t="s">
        <v>17037</v>
      </c>
      <c r="E740" s="56" t="s">
        <v>17037</v>
      </c>
      <c r="F740" s="56" t="s">
        <v>17037</v>
      </c>
      <c r="G740" s="56" t="s">
        <v>17037</v>
      </c>
      <c r="H740" s="56" t="s">
        <v>17037</v>
      </c>
      <c r="I740" s="61">
        <f>I741</f>
        <v>1003.2</v>
      </c>
      <c r="J740" s="61">
        <f t="shared" ref="J740:L740" si="374">J741</f>
        <v>915.9</v>
      </c>
      <c r="K740" s="61">
        <f>K741</f>
        <v>915.9</v>
      </c>
      <c r="L740" s="62">
        <f t="shared" si="374"/>
        <v>38</v>
      </c>
      <c r="M740" s="56" t="s">
        <v>17037</v>
      </c>
      <c r="N740" s="56" t="s">
        <v>17037</v>
      </c>
      <c r="O740" s="59" t="s">
        <v>17037</v>
      </c>
      <c r="P740" s="63">
        <v>8285735.04</v>
      </c>
      <c r="Q740" s="63"/>
      <c r="R740" s="61">
        <f t="shared" ref="R740:T740" si="375">R741</f>
        <v>0</v>
      </c>
      <c r="S740" s="61">
        <f t="shared" si="375"/>
        <v>0</v>
      </c>
      <c r="T740" s="61">
        <f t="shared" si="375"/>
        <v>8285735.04</v>
      </c>
      <c r="U740" s="57">
        <f t="shared" si="350"/>
        <v>8259.3052631578939</v>
      </c>
      <c r="V740" s="64">
        <f>V741</f>
        <v>8259.3052631578939</v>
      </c>
    </row>
    <row r="741" spans="1:22" ht="35.25" x14ac:dyDescent="0.5">
      <c r="A741">
        <v>1</v>
      </c>
      <c r="B741" s="56">
        <f>SUBTOTAL(9,$A$615:A741)</f>
        <v>101</v>
      </c>
      <c r="C741" s="66" t="s">
        <v>2517</v>
      </c>
      <c r="D741" s="56">
        <v>1988</v>
      </c>
      <c r="E741" s="56"/>
      <c r="F741" s="56" t="s">
        <v>17202</v>
      </c>
      <c r="G741" s="56">
        <v>2</v>
      </c>
      <c r="H741" s="56" t="s">
        <v>17066</v>
      </c>
      <c r="I741" s="67">
        <v>1003.2</v>
      </c>
      <c r="J741" s="67">
        <v>915.9</v>
      </c>
      <c r="K741" s="67">
        <v>915.9</v>
      </c>
      <c r="L741" s="68">
        <v>38</v>
      </c>
      <c r="M741" s="56" t="s">
        <v>17059</v>
      </c>
      <c r="N741" s="56" t="s">
        <v>17075</v>
      </c>
      <c r="O741" s="59" t="s">
        <v>17135</v>
      </c>
      <c r="P741" s="64">
        <v>8285735.04</v>
      </c>
      <c r="Q741" s="64"/>
      <c r="R741" s="64">
        <v>0</v>
      </c>
      <c r="S741" s="64">
        <v>0</v>
      </c>
      <c r="T741" s="64">
        <f t="shared" ref="T741" si="376">P741-R741-S741</f>
        <v>8285735.04</v>
      </c>
      <c r="U741" s="57">
        <f t="shared" si="350"/>
        <v>8259.3052631578939</v>
      </c>
      <c r="V741" s="64">
        <v>8259.3052631578939</v>
      </c>
    </row>
    <row r="742" spans="1:22" ht="35.25" x14ac:dyDescent="0.5">
      <c r="B742" s="65" t="s">
        <v>219</v>
      </c>
      <c r="C742" s="83"/>
      <c r="D742" s="56" t="s">
        <v>17037</v>
      </c>
      <c r="E742" s="56" t="s">
        <v>17037</v>
      </c>
      <c r="F742" s="56" t="s">
        <v>17037</v>
      </c>
      <c r="G742" s="56" t="s">
        <v>17037</v>
      </c>
      <c r="H742" s="56" t="s">
        <v>17037</v>
      </c>
      <c r="I742" s="61">
        <f>I743+I744</f>
        <v>1007</v>
      </c>
      <c r="J742" s="61">
        <f t="shared" ref="J742:L742" si="377">J743+J744</f>
        <v>631.5</v>
      </c>
      <c r="K742" s="61">
        <f>K743+K744</f>
        <v>512.90000000000009</v>
      </c>
      <c r="L742" s="62">
        <f t="shared" si="377"/>
        <v>38</v>
      </c>
      <c r="M742" s="56" t="s">
        <v>17037</v>
      </c>
      <c r="N742" s="56" t="s">
        <v>17037</v>
      </c>
      <c r="O742" s="59" t="s">
        <v>17037</v>
      </c>
      <c r="P742" s="63">
        <v>7585567.6799999997</v>
      </c>
      <c r="Q742" s="63"/>
      <c r="R742" s="61">
        <f t="shared" ref="R742:T742" si="378">R743+R744</f>
        <v>0</v>
      </c>
      <c r="S742" s="61">
        <f t="shared" si="378"/>
        <v>4909226.2300000004</v>
      </c>
      <c r="T742" s="61">
        <f t="shared" si="378"/>
        <v>2676341.4499999993</v>
      </c>
      <c r="U742" s="57">
        <f t="shared" si="350"/>
        <v>7532.837815292949</v>
      </c>
      <c r="V742" s="64">
        <f>MAX(V743:V744)</f>
        <v>7688.9966091699853</v>
      </c>
    </row>
    <row r="743" spans="1:22" ht="35.25" x14ac:dyDescent="0.5">
      <c r="A743">
        <v>1</v>
      </c>
      <c r="B743" s="56">
        <f>SUBTOTAL(9,$A$615:A743)</f>
        <v>102</v>
      </c>
      <c r="C743" s="66" t="s">
        <v>243</v>
      </c>
      <c r="D743" s="56">
        <v>1969</v>
      </c>
      <c r="E743" s="56"/>
      <c r="F743" s="56" t="s">
        <v>17202</v>
      </c>
      <c r="G743" s="56">
        <v>2</v>
      </c>
      <c r="H743" s="56" t="s">
        <v>17007</v>
      </c>
      <c r="I743" s="67">
        <v>678.3</v>
      </c>
      <c r="J743" s="67">
        <v>423.8</v>
      </c>
      <c r="K743" s="67">
        <v>346.20000000000005</v>
      </c>
      <c r="L743" s="68">
        <v>26</v>
      </c>
      <c r="M743" s="56" t="s">
        <v>17059</v>
      </c>
      <c r="N743" s="56" t="s">
        <v>17097</v>
      </c>
      <c r="O743" s="59" t="s">
        <v>17063</v>
      </c>
      <c r="P743" s="64">
        <v>5215446.3999999994</v>
      </c>
      <c r="Q743" s="64"/>
      <c r="R743" s="64">
        <v>0</v>
      </c>
      <c r="S743" s="64">
        <v>3375331.6</v>
      </c>
      <c r="T743" s="64">
        <f t="shared" ref="T743:T760" si="379">P743-R743-S743</f>
        <v>1840114.7999999993</v>
      </c>
      <c r="U743" s="57">
        <f t="shared" si="350"/>
        <v>7688.9966091699835</v>
      </c>
      <c r="V743" s="64">
        <v>7688.9966091699853</v>
      </c>
    </row>
    <row r="744" spans="1:22" ht="35.25" x14ac:dyDescent="0.5">
      <c r="A744">
        <v>1</v>
      </c>
      <c r="B744" s="56">
        <f>SUBTOTAL(9,$A$615:A744)</f>
        <v>103</v>
      </c>
      <c r="C744" s="66" t="s">
        <v>244</v>
      </c>
      <c r="D744" s="56">
        <v>1974</v>
      </c>
      <c r="E744" s="56"/>
      <c r="F744" s="56" t="s">
        <v>17202</v>
      </c>
      <c r="G744" s="56">
        <v>2</v>
      </c>
      <c r="H744" s="56" t="s">
        <v>17005</v>
      </c>
      <c r="I744" s="67">
        <v>328.7</v>
      </c>
      <c r="J744" s="67">
        <v>207.7</v>
      </c>
      <c r="K744" s="67">
        <v>166.7</v>
      </c>
      <c r="L744" s="68">
        <v>12</v>
      </c>
      <c r="M744" s="56" t="s">
        <v>17059</v>
      </c>
      <c r="N744" s="56" t="s">
        <v>17097</v>
      </c>
      <c r="O744" s="59" t="s">
        <v>17063</v>
      </c>
      <c r="P744" s="64">
        <v>2370121.2799999998</v>
      </c>
      <c r="Q744" s="64"/>
      <c r="R744" s="64">
        <v>0</v>
      </c>
      <c r="S744" s="64">
        <v>1533894.63</v>
      </c>
      <c r="T744" s="64">
        <f t="shared" si="379"/>
        <v>836226.64999999991</v>
      </c>
      <c r="U744" s="57">
        <f t="shared" si="350"/>
        <v>7210.5910556738663</v>
      </c>
      <c r="V744" s="64">
        <v>7210.5910556738681</v>
      </c>
    </row>
    <row r="745" spans="1:22" ht="35.25" x14ac:dyDescent="0.5">
      <c r="B745" s="65" t="s">
        <v>220</v>
      </c>
      <c r="C745" s="83"/>
      <c r="D745" s="56" t="s">
        <v>17037</v>
      </c>
      <c r="E745" s="56" t="s">
        <v>17037</v>
      </c>
      <c r="F745" s="56" t="s">
        <v>17037</v>
      </c>
      <c r="G745" s="56" t="s">
        <v>17037</v>
      </c>
      <c r="H745" s="56" t="s">
        <v>17037</v>
      </c>
      <c r="I745" s="61">
        <f>I746+I747</f>
        <v>4402.3999999999996</v>
      </c>
      <c r="J745" s="61">
        <f t="shared" ref="J745:L745" si="380">J746+J747</f>
        <v>4087.7</v>
      </c>
      <c r="K745" s="61">
        <f>K746+K747</f>
        <v>4057.8</v>
      </c>
      <c r="L745" s="62">
        <f t="shared" si="380"/>
        <v>187</v>
      </c>
      <c r="M745" s="56" t="s">
        <v>17037</v>
      </c>
      <c r="N745" s="56" t="s">
        <v>17037</v>
      </c>
      <c r="O745" s="59" t="s">
        <v>17037</v>
      </c>
      <c r="P745" s="63">
        <v>18276811.52</v>
      </c>
      <c r="Q745" s="63"/>
      <c r="R745" s="61">
        <f t="shared" ref="R745:T745" si="381">R746+R747</f>
        <v>0</v>
      </c>
      <c r="S745" s="61">
        <f t="shared" si="381"/>
        <v>0</v>
      </c>
      <c r="T745" s="61">
        <f t="shared" si="381"/>
        <v>18276811.52</v>
      </c>
      <c r="U745" s="57">
        <f t="shared" si="350"/>
        <v>4151.556314737416</v>
      </c>
      <c r="V745" s="64">
        <f>MAX(V746:V747)</f>
        <v>7980.1354074074079</v>
      </c>
    </row>
    <row r="746" spans="1:22" ht="35.25" x14ac:dyDescent="0.5">
      <c r="A746">
        <v>1</v>
      </c>
      <c r="B746" s="56">
        <f>SUBTOTAL(9,$A$615:A746)</f>
        <v>104</v>
      </c>
      <c r="C746" s="66" t="s">
        <v>245</v>
      </c>
      <c r="D746" s="56">
        <v>1984</v>
      </c>
      <c r="E746" s="56"/>
      <c r="F746" s="56" t="s">
        <v>17202</v>
      </c>
      <c r="G746" s="56">
        <v>2</v>
      </c>
      <c r="H746" s="56" t="s">
        <v>17066</v>
      </c>
      <c r="I746" s="67">
        <v>1080</v>
      </c>
      <c r="J746" s="67">
        <v>965.3</v>
      </c>
      <c r="K746" s="67">
        <v>965.3</v>
      </c>
      <c r="L746" s="68">
        <v>53</v>
      </c>
      <c r="M746" s="56" t="s">
        <v>17059</v>
      </c>
      <c r="N746" s="56" t="s">
        <v>17075</v>
      </c>
      <c r="O746" s="59" t="s">
        <v>17183</v>
      </c>
      <c r="P746" s="64">
        <v>8618546.2400000002</v>
      </c>
      <c r="Q746" s="64"/>
      <c r="R746" s="64">
        <v>0</v>
      </c>
      <c r="S746" s="64">
        <v>0</v>
      </c>
      <c r="T746" s="64">
        <f t="shared" si="379"/>
        <v>8618546.2400000002</v>
      </c>
      <c r="U746" s="57">
        <f t="shared" si="350"/>
        <v>7980.1354074074079</v>
      </c>
      <c r="V746" s="64">
        <v>7980.1354074074079</v>
      </c>
    </row>
    <row r="747" spans="1:22" ht="35.25" x14ac:dyDescent="0.5">
      <c r="A747">
        <v>1</v>
      </c>
      <c r="B747" s="56">
        <f>SUBTOTAL(9,$A$615:A747)</f>
        <v>105</v>
      </c>
      <c r="C747" s="66" t="s">
        <v>246</v>
      </c>
      <c r="D747" s="56">
        <v>1977</v>
      </c>
      <c r="E747" s="56"/>
      <c r="F747" s="56" t="s">
        <v>17202</v>
      </c>
      <c r="G747" s="56">
        <v>5</v>
      </c>
      <c r="H747" s="56" t="s">
        <v>17062</v>
      </c>
      <c r="I747" s="67">
        <v>3322.4</v>
      </c>
      <c r="J747" s="67">
        <v>3122.4</v>
      </c>
      <c r="K747" s="67">
        <v>3092.5</v>
      </c>
      <c r="L747" s="68">
        <v>134</v>
      </c>
      <c r="M747" s="56" t="s">
        <v>17059</v>
      </c>
      <c r="N747" s="56" t="s">
        <v>17075</v>
      </c>
      <c r="O747" s="59" t="s">
        <v>17180</v>
      </c>
      <c r="P747" s="64">
        <v>9658265.2799999993</v>
      </c>
      <c r="Q747" s="64"/>
      <c r="R747" s="64">
        <v>0</v>
      </c>
      <c r="S747" s="64">
        <v>0</v>
      </c>
      <c r="T747" s="64">
        <f t="shared" si="379"/>
        <v>9658265.2799999993</v>
      </c>
      <c r="U747" s="57">
        <f t="shared" si="350"/>
        <v>2907.0145918613048</v>
      </c>
      <c r="V747" s="64">
        <v>2907.0145918613048</v>
      </c>
    </row>
    <row r="748" spans="1:22" ht="35.25" x14ac:dyDescent="0.5">
      <c r="B748" s="65" t="s">
        <v>221</v>
      </c>
      <c r="C748" s="83"/>
      <c r="D748" s="56" t="s">
        <v>17037</v>
      </c>
      <c r="E748" s="56" t="s">
        <v>17037</v>
      </c>
      <c r="F748" s="56" t="s">
        <v>17037</v>
      </c>
      <c r="G748" s="56" t="s">
        <v>17037</v>
      </c>
      <c r="H748" s="56" t="s">
        <v>17037</v>
      </c>
      <c r="I748" s="61">
        <f>I749+I750</f>
        <v>6310.48</v>
      </c>
      <c r="J748" s="61">
        <f t="shared" ref="J748:L748" si="382">J749+J750</f>
        <v>4408.75</v>
      </c>
      <c r="K748" s="61">
        <f>K749+K750</f>
        <v>4349.05</v>
      </c>
      <c r="L748" s="62">
        <f t="shared" si="382"/>
        <v>200</v>
      </c>
      <c r="M748" s="56" t="s">
        <v>17037</v>
      </c>
      <c r="N748" s="56" t="s">
        <v>17037</v>
      </c>
      <c r="O748" s="59" t="s">
        <v>17037</v>
      </c>
      <c r="P748" s="63">
        <v>12674630.079999998</v>
      </c>
      <c r="Q748" s="63"/>
      <c r="R748" s="61">
        <f t="shared" ref="R748:T748" si="383">R749+R750</f>
        <v>0</v>
      </c>
      <c r="S748" s="61">
        <f t="shared" si="383"/>
        <v>0</v>
      </c>
      <c r="T748" s="61">
        <f t="shared" si="383"/>
        <v>12674630.079999998</v>
      </c>
      <c r="U748" s="57">
        <f t="shared" si="350"/>
        <v>2008.5049124630771</v>
      </c>
      <c r="V748" s="64">
        <f>MAX(V749:V750)</f>
        <v>2024.6106723232685</v>
      </c>
    </row>
    <row r="749" spans="1:22" ht="35.25" x14ac:dyDescent="0.5">
      <c r="A749">
        <v>1</v>
      </c>
      <c r="B749" s="56">
        <f>SUBTOTAL(9,$A$615:A749)</f>
        <v>106</v>
      </c>
      <c r="C749" s="66" t="s">
        <v>251</v>
      </c>
      <c r="D749" s="56">
        <v>1984</v>
      </c>
      <c r="E749" s="56"/>
      <c r="F749" s="56" t="s">
        <v>17202</v>
      </c>
      <c r="G749" s="56">
        <v>5</v>
      </c>
      <c r="H749" s="56" t="s">
        <v>17066</v>
      </c>
      <c r="I749" s="67">
        <v>2658.84</v>
      </c>
      <c r="J749" s="67">
        <v>1784.6</v>
      </c>
      <c r="K749" s="67">
        <v>1784.6</v>
      </c>
      <c r="L749" s="68">
        <v>89</v>
      </c>
      <c r="M749" s="56" t="s">
        <v>17059</v>
      </c>
      <c r="N749" s="56" t="s">
        <v>17075</v>
      </c>
      <c r="O749" s="59" t="s">
        <v>17181</v>
      </c>
      <c r="P749" s="64">
        <v>5383115.8399999999</v>
      </c>
      <c r="Q749" s="64"/>
      <c r="R749" s="64">
        <v>0</v>
      </c>
      <c r="S749" s="64">
        <v>0</v>
      </c>
      <c r="T749" s="64">
        <f t="shared" si="379"/>
        <v>5383115.8399999999</v>
      </c>
      <c r="U749" s="57">
        <f t="shared" si="350"/>
        <v>2024.6106723232685</v>
      </c>
      <c r="V749" s="64">
        <v>2024.6106723232685</v>
      </c>
    </row>
    <row r="750" spans="1:22" ht="35.25" x14ac:dyDescent="0.5">
      <c r="A750">
        <v>1</v>
      </c>
      <c r="B750" s="56">
        <f>SUBTOTAL(9,$A$615:A750)</f>
        <v>107</v>
      </c>
      <c r="C750" s="66" t="s">
        <v>247</v>
      </c>
      <c r="D750" s="56">
        <v>1979</v>
      </c>
      <c r="E750" s="56"/>
      <c r="F750" s="56" t="s">
        <v>17202</v>
      </c>
      <c r="G750" s="56">
        <v>5</v>
      </c>
      <c r="H750" s="56" t="s">
        <v>17062</v>
      </c>
      <c r="I750" s="67">
        <v>3651.64</v>
      </c>
      <c r="J750" s="67">
        <v>2624.15</v>
      </c>
      <c r="K750" s="67">
        <v>2564.4500000000003</v>
      </c>
      <c r="L750" s="68">
        <v>111</v>
      </c>
      <c r="M750" s="56" t="s">
        <v>17059</v>
      </c>
      <c r="N750" s="56" t="s">
        <v>17075</v>
      </c>
      <c r="O750" s="59" t="s">
        <v>17181</v>
      </c>
      <c r="P750" s="64">
        <v>7291514.2399999993</v>
      </c>
      <c r="Q750" s="64"/>
      <c r="R750" s="64">
        <v>0</v>
      </c>
      <c r="S750" s="64">
        <v>0</v>
      </c>
      <c r="T750" s="64">
        <f t="shared" si="379"/>
        <v>7291514.2399999993</v>
      </c>
      <c r="U750" s="57">
        <f t="shared" si="350"/>
        <v>1996.7779518243856</v>
      </c>
      <c r="V750" s="64">
        <v>1996.7779518243858</v>
      </c>
    </row>
    <row r="751" spans="1:22" ht="35.25" x14ac:dyDescent="0.5">
      <c r="B751" s="65" t="s">
        <v>222</v>
      </c>
      <c r="C751" s="83"/>
      <c r="D751" s="56" t="s">
        <v>17037</v>
      </c>
      <c r="E751" s="56" t="s">
        <v>17037</v>
      </c>
      <c r="F751" s="56" t="s">
        <v>17037</v>
      </c>
      <c r="G751" s="56" t="s">
        <v>17037</v>
      </c>
      <c r="H751" s="56" t="s">
        <v>17037</v>
      </c>
      <c r="I751" s="61">
        <f>I752+I753+I754+I755+I756</f>
        <v>5871.4800000000005</v>
      </c>
      <c r="J751" s="61">
        <f t="shared" ref="J751:L751" si="384">J752+J753+J754+J755+J756</f>
        <v>4848.8999999999996</v>
      </c>
      <c r="K751" s="61">
        <f>SUM(K752:K756)</f>
        <v>4476</v>
      </c>
      <c r="L751" s="62">
        <f t="shared" si="384"/>
        <v>255</v>
      </c>
      <c r="M751" s="56" t="s">
        <v>17037</v>
      </c>
      <c r="N751" s="56" t="s">
        <v>17037</v>
      </c>
      <c r="O751" s="59" t="s">
        <v>17037</v>
      </c>
      <c r="P751" s="63">
        <v>17698274.210000001</v>
      </c>
      <c r="Q751" s="63"/>
      <c r="R751" s="61">
        <f t="shared" ref="R751:T751" si="385">R752+R753+R754+R755+R756</f>
        <v>0</v>
      </c>
      <c r="S751" s="61">
        <f t="shared" si="385"/>
        <v>0</v>
      </c>
      <c r="T751" s="61">
        <f t="shared" si="385"/>
        <v>17698274.210000001</v>
      </c>
      <c r="U751" s="57">
        <f t="shared" si="350"/>
        <v>3014.2782075388145</v>
      </c>
      <c r="V751" s="64">
        <f>MAX(V752:V756)</f>
        <v>7878.7238723872379</v>
      </c>
    </row>
    <row r="752" spans="1:22" ht="35.25" x14ac:dyDescent="0.5">
      <c r="A752">
        <v>1</v>
      </c>
      <c r="B752" s="56">
        <f>SUBTOTAL(9,$A$615:A752)</f>
        <v>108</v>
      </c>
      <c r="C752" s="66" t="s">
        <v>252</v>
      </c>
      <c r="D752" s="56">
        <v>1971</v>
      </c>
      <c r="E752" s="56">
        <v>2015</v>
      </c>
      <c r="F752" s="56" t="s">
        <v>17202</v>
      </c>
      <c r="G752" s="56">
        <v>5</v>
      </c>
      <c r="H752" s="56" t="s">
        <v>17062</v>
      </c>
      <c r="I752" s="67">
        <v>3464.4</v>
      </c>
      <c r="J752" s="67">
        <v>2857.4</v>
      </c>
      <c r="K752" s="67">
        <v>2857.4</v>
      </c>
      <c r="L752" s="68">
        <v>130</v>
      </c>
      <c r="M752" s="56" t="s">
        <v>17059</v>
      </c>
      <c r="N752" s="56" t="s">
        <v>17075</v>
      </c>
      <c r="O752" s="59" t="s">
        <v>17184</v>
      </c>
      <c r="P752" s="64">
        <v>4392922.8499999996</v>
      </c>
      <c r="Q752" s="64"/>
      <c r="R752" s="64">
        <v>0</v>
      </c>
      <c r="S752" s="64">
        <v>0</v>
      </c>
      <c r="T752" s="64">
        <f t="shared" si="379"/>
        <v>4392922.8499999996</v>
      </c>
      <c r="U752" s="57">
        <f t="shared" si="350"/>
        <v>1268.01837258977</v>
      </c>
      <c r="V752" s="64">
        <v>4229.0600000000004</v>
      </c>
    </row>
    <row r="753" spans="1:22" ht="35.25" x14ac:dyDescent="0.5">
      <c r="A753">
        <v>1</v>
      </c>
      <c r="B753" s="56">
        <f>SUBTOTAL(9,$A$615:A753)</f>
        <v>109</v>
      </c>
      <c r="C753" s="66" t="s">
        <v>253</v>
      </c>
      <c r="D753" s="56">
        <v>1963</v>
      </c>
      <c r="E753" s="56"/>
      <c r="F753" s="56" t="s">
        <v>17202</v>
      </c>
      <c r="G753" s="56">
        <v>2</v>
      </c>
      <c r="H753" s="56" t="s">
        <v>17007</v>
      </c>
      <c r="I753" s="67">
        <v>615.58000000000004</v>
      </c>
      <c r="J753" s="67">
        <v>514.9</v>
      </c>
      <c r="K753" s="67">
        <v>351.59999999999997</v>
      </c>
      <c r="L753" s="68">
        <v>36</v>
      </c>
      <c r="M753" s="56" t="s">
        <v>17059</v>
      </c>
      <c r="N753" s="56" t="s">
        <v>17097</v>
      </c>
      <c r="O753" s="59" t="s">
        <v>17063</v>
      </c>
      <c r="P753" s="64">
        <v>3000000</v>
      </c>
      <c r="Q753" s="64"/>
      <c r="R753" s="64">
        <v>0</v>
      </c>
      <c r="S753" s="64">
        <v>0</v>
      </c>
      <c r="T753" s="64">
        <f t="shared" si="379"/>
        <v>3000000</v>
      </c>
      <c r="U753" s="57">
        <f t="shared" si="350"/>
        <v>4873.452678774489</v>
      </c>
      <c r="V753" s="64">
        <v>4873.5600000000004</v>
      </c>
    </row>
    <row r="754" spans="1:22" ht="35.25" x14ac:dyDescent="0.5">
      <c r="A754">
        <v>1</v>
      </c>
      <c r="B754" s="56">
        <f>SUBTOTAL(9,$A$615:A754)</f>
        <v>110</v>
      </c>
      <c r="C754" s="66" t="s">
        <v>254</v>
      </c>
      <c r="D754" s="56">
        <v>1962</v>
      </c>
      <c r="E754" s="56"/>
      <c r="F754" s="56" t="s">
        <v>17202</v>
      </c>
      <c r="G754" s="56">
        <v>2</v>
      </c>
      <c r="H754" s="56" t="s">
        <v>17007</v>
      </c>
      <c r="I754" s="67">
        <v>638.79999999999995</v>
      </c>
      <c r="J754" s="67">
        <v>638.79999999999995</v>
      </c>
      <c r="K754" s="67">
        <v>566.4</v>
      </c>
      <c r="L754" s="68">
        <v>32</v>
      </c>
      <c r="M754" s="56" t="s">
        <v>17059</v>
      </c>
      <c r="N754" s="56" t="s">
        <v>17097</v>
      </c>
      <c r="O754" s="59" t="s">
        <v>17063</v>
      </c>
      <c r="P754" s="64">
        <v>4886848</v>
      </c>
      <c r="Q754" s="64"/>
      <c r="R754" s="64">
        <v>0</v>
      </c>
      <c r="S754" s="64">
        <v>0</v>
      </c>
      <c r="T754" s="64">
        <f t="shared" si="379"/>
        <v>4886848</v>
      </c>
      <c r="U754" s="57">
        <f t="shared" si="350"/>
        <v>7650.043832185348</v>
      </c>
      <c r="V754" s="64">
        <v>7650.043832185348</v>
      </c>
    </row>
    <row r="755" spans="1:22" ht="35.25" x14ac:dyDescent="0.5">
      <c r="A755">
        <v>1</v>
      </c>
      <c r="B755" s="56">
        <f>SUBTOTAL(9,$A$615:A755)</f>
        <v>111</v>
      </c>
      <c r="C755" s="66" t="s">
        <v>255</v>
      </c>
      <c r="D755" s="56">
        <v>1967</v>
      </c>
      <c r="E755" s="56"/>
      <c r="F755" s="56" t="s">
        <v>17202</v>
      </c>
      <c r="G755" s="56">
        <v>2</v>
      </c>
      <c r="H755" s="56" t="s">
        <v>17005</v>
      </c>
      <c r="I755" s="67">
        <v>363.6</v>
      </c>
      <c r="J755" s="67">
        <v>352.4</v>
      </c>
      <c r="K755" s="67">
        <v>352.4</v>
      </c>
      <c r="L755" s="68">
        <v>19</v>
      </c>
      <c r="M755" s="56" t="s">
        <v>17059</v>
      </c>
      <c r="N755" s="56" t="s">
        <v>17097</v>
      </c>
      <c r="O755" s="59" t="s">
        <v>17063</v>
      </c>
      <c r="P755" s="64">
        <v>2864704</v>
      </c>
      <c r="Q755" s="64"/>
      <c r="R755" s="64">
        <v>0</v>
      </c>
      <c r="S755" s="64">
        <v>0</v>
      </c>
      <c r="T755" s="64">
        <f t="shared" si="379"/>
        <v>2864704</v>
      </c>
      <c r="U755" s="57">
        <f t="shared" si="350"/>
        <v>7878.7238723872379</v>
      </c>
      <c r="V755" s="64">
        <v>7878.7238723872379</v>
      </c>
    </row>
    <row r="756" spans="1:22" ht="35.25" x14ac:dyDescent="0.5">
      <c r="A756">
        <v>1</v>
      </c>
      <c r="B756" s="56">
        <f>SUBTOTAL(9,$A$615:A756)</f>
        <v>112</v>
      </c>
      <c r="C756" s="66" t="s">
        <v>256</v>
      </c>
      <c r="D756" s="56">
        <v>1991</v>
      </c>
      <c r="E756" s="56"/>
      <c r="F756" s="56" t="s">
        <v>17202</v>
      </c>
      <c r="G756" s="56">
        <v>4</v>
      </c>
      <c r="H756" s="56" t="s">
        <v>17005</v>
      </c>
      <c r="I756" s="67">
        <v>789.1</v>
      </c>
      <c r="J756" s="67">
        <v>485.4</v>
      </c>
      <c r="K756" s="67">
        <v>348.2</v>
      </c>
      <c r="L756" s="68">
        <v>38</v>
      </c>
      <c r="M756" s="56" t="s">
        <v>17059</v>
      </c>
      <c r="N756" s="56" t="s">
        <v>17097</v>
      </c>
      <c r="O756" s="59" t="s">
        <v>17063</v>
      </c>
      <c r="P756" s="64">
        <v>2553799.36</v>
      </c>
      <c r="Q756" s="64"/>
      <c r="R756" s="64">
        <v>0</v>
      </c>
      <c r="S756" s="64">
        <v>0</v>
      </c>
      <c r="T756" s="64">
        <f t="shared" si="379"/>
        <v>2553799.36</v>
      </c>
      <c r="U756" s="57">
        <f t="shared" si="350"/>
        <v>3236.3443923457098</v>
      </c>
      <c r="V756" s="64">
        <v>3236.3443923457107</v>
      </c>
    </row>
    <row r="757" spans="1:22" ht="35.25" x14ac:dyDescent="0.5">
      <c r="B757" s="65" t="s">
        <v>235</v>
      </c>
      <c r="C757" s="83"/>
      <c r="D757" s="56" t="s">
        <v>17037</v>
      </c>
      <c r="E757" s="56" t="s">
        <v>17037</v>
      </c>
      <c r="F757" s="56" t="s">
        <v>17037</v>
      </c>
      <c r="G757" s="56" t="s">
        <v>17037</v>
      </c>
      <c r="H757" s="56" t="s">
        <v>17037</v>
      </c>
      <c r="I757" s="61">
        <f>I758</f>
        <v>4279.1099999999997</v>
      </c>
      <c r="J757" s="61">
        <f t="shared" ref="J757:L757" si="386">J758</f>
        <v>3373.22</v>
      </c>
      <c r="K757" s="61">
        <f>K758</f>
        <v>3232.1179999999999</v>
      </c>
      <c r="L757" s="62">
        <f t="shared" si="386"/>
        <v>138</v>
      </c>
      <c r="M757" s="56" t="s">
        <v>17037</v>
      </c>
      <c r="N757" s="56" t="s">
        <v>17037</v>
      </c>
      <c r="O757" s="59" t="s">
        <v>17037</v>
      </c>
      <c r="P757" s="63">
        <v>12520415.859999999</v>
      </c>
      <c r="Q757" s="63"/>
      <c r="R757" s="61">
        <f t="shared" ref="R757:T757" si="387">R758</f>
        <v>0</v>
      </c>
      <c r="S757" s="61">
        <f t="shared" si="387"/>
        <v>0</v>
      </c>
      <c r="T757" s="61">
        <f t="shared" si="387"/>
        <v>12520415.859999999</v>
      </c>
      <c r="U757" s="57">
        <f t="shared" si="350"/>
        <v>2925.9392397017136</v>
      </c>
      <c r="V757" s="64">
        <f>V758</f>
        <v>2925.9392406364877</v>
      </c>
    </row>
    <row r="758" spans="1:22" ht="35.25" x14ac:dyDescent="0.5">
      <c r="A758">
        <v>1</v>
      </c>
      <c r="B758" s="56">
        <f>SUBTOTAL(9,$A$615:A758)</f>
        <v>113</v>
      </c>
      <c r="C758" s="66" t="s">
        <v>248</v>
      </c>
      <c r="D758" s="56">
        <v>1975</v>
      </c>
      <c r="E758" s="56">
        <v>2019</v>
      </c>
      <c r="F758" s="56" t="s">
        <v>17202</v>
      </c>
      <c r="G758" s="56">
        <v>5</v>
      </c>
      <c r="H758" s="56" t="s">
        <v>17062</v>
      </c>
      <c r="I758" s="67">
        <v>4279.1099999999997</v>
      </c>
      <c r="J758" s="67">
        <v>3373.22</v>
      </c>
      <c r="K758" s="67">
        <v>3232.1179999999999</v>
      </c>
      <c r="L758" s="68">
        <v>138</v>
      </c>
      <c r="M758" s="56" t="s">
        <v>17059</v>
      </c>
      <c r="N758" s="56" t="s">
        <v>17075</v>
      </c>
      <c r="O758" s="59" t="s">
        <v>17183</v>
      </c>
      <c r="P758" s="64">
        <v>12520415.859999999</v>
      </c>
      <c r="Q758" s="64"/>
      <c r="R758" s="64">
        <v>0</v>
      </c>
      <c r="S758" s="64">
        <v>0</v>
      </c>
      <c r="T758" s="64">
        <f t="shared" si="379"/>
        <v>12520415.859999999</v>
      </c>
      <c r="U758" s="57">
        <f t="shared" si="350"/>
        <v>2925.9392397017136</v>
      </c>
      <c r="V758" s="64">
        <v>2925.9392406364877</v>
      </c>
    </row>
    <row r="759" spans="1:22" ht="35.25" x14ac:dyDescent="0.5">
      <c r="B759" s="65" t="s">
        <v>249</v>
      </c>
      <c r="C759" s="83"/>
      <c r="D759" s="56" t="s">
        <v>17037</v>
      </c>
      <c r="E759" s="56" t="s">
        <v>17037</v>
      </c>
      <c r="F759" s="56" t="s">
        <v>17037</v>
      </c>
      <c r="G759" s="56" t="s">
        <v>17037</v>
      </c>
      <c r="H759" s="56" t="s">
        <v>17037</v>
      </c>
      <c r="I759" s="61">
        <f>I760</f>
        <v>781.8</v>
      </c>
      <c r="J759" s="61">
        <f t="shared" ref="J759:L759" si="388">J760</f>
        <v>700.9</v>
      </c>
      <c r="K759" s="61">
        <f>K760</f>
        <v>700.9</v>
      </c>
      <c r="L759" s="62">
        <f t="shared" si="388"/>
        <v>43</v>
      </c>
      <c r="M759" s="56" t="s">
        <v>17037</v>
      </c>
      <c r="N759" s="56" t="s">
        <v>17037</v>
      </c>
      <c r="O759" s="59" t="s">
        <v>17037</v>
      </c>
      <c r="P759" s="63">
        <v>4975316.8000000007</v>
      </c>
      <c r="Q759" s="63"/>
      <c r="R759" s="61">
        <f t="shared" ref="R759:T759" si="389">R760</f>
        <v>0</v>
      </c>
      <c r="S759" s="61">
        <f t="shared" si="389"/>
        <v>1115949.92</v>
      </c>
      <c r="T759" s="61">
        <f t="shared" si="389"/>
        <v>3859366.8800000008</v>
      </c>
      <c r="U759" s="57">
        <f t="shared" si="350"/>
        <v>6363.9253005883875</v>
      </c>
      <c r="V759" s="64">
        <f>V760</f>
        <v>6363.9253005883857</v>
      </c>
    </row>
    <row r="760" spans="1:22" ht="35.25" x14ac:dyDescent="0.5">
      <c r="A760">
        <v>1</v>
      </c>
      <c r="B760" s="56">
        <f>SUBTOTAL(9,$A$615:A760)</f>
        <v>114</v>
      </c>
      <c r="C760" s="66" t="s">
        <v>250</v>
      </c>
      <c r="D760" s="56">
        <v>1976</v>
      </c>
      <c r="E760" s="56"/>
      <c r="F760" s="56" t="s">
        <v>17202</v>
      </c>
      <c r="G760" s="56">
        <v>2</v>
      </c>
      <c r="H760" s="56" t="s">
        <v>17007</v>
      </c>
      <c r="I760" s="67">
        <v>781.8</v>
      </c>
      <c r="J760" s="67">
        <v>700.9</v>
      </c>
      <c r="K760" s="67">
        <v>700.9</v>
      </c>
      <c r="L760" s="68">
        <v>43</v>
      </c>
      <c r="M760" s="56" t="s">
        <v>17059</v>
      </c>
      <c r="N760" s="56" t="s">
        <v>17185</v>
      </c>
      <c r="O760" s="59" t="s">
        <v>17063</v>
      </c>
      <c r="P760" s="64">
        <v>4975316.8000000007</v>
      </c>
      <c r="Q760" s="64"/>
      <c r="R760" s="64">
        <v>0</v>
      </c>
      <c r="S760" s="64">
        <v>1115949.92</v>
      </c>
      <c r="T760" s="64">
        <f t="shared" si="379"/>
        <v>3859366.8800000008</v>
      </c>
      <c r="U760" s="57">
        <f t="shared" si="350"/>
        <v>6363.9253005883875</v>
      </c>
      <c r="V760" s="64">
        <v>6363.9253005883857</v>
      </c>
    </row>
    <row r="761" spans="1:22" ht="35.25" x14ac:dyDescent="0.5">
      <c r="B761" s="65" t="s">
        <v>367</v>
      </c>
      <c r="C761" s="83"/>
      <c r="D761" s="56" t="s">
        <v>17037</v>
      </c>
      <c r="E761" s="56" t="s">
        <v>17037</v>
      </c>
      <c r="F761" s="56" t="s">
        <v>17037</v>
      </c>
      <c r="G761" s="56" t="s">
        <v>17037</v>
      </c>
      <c r="H761" s="56" t="s">
        <v>17037</v>
      </c>
      <c r="I761" s="61">
        <f>I762</f>
        <v>1055.4000000000001</v>
      </c>
      <c r="J761" s="61">
        <f t="shared" ref="J761:L761" si="390">J762</f>
        <v>941.8</v>
      </c>
      <c r="K761" s="61">
        <f>K762</f>
        <v>941.8</v>
      </c>
      <c r="L761" s="62">
        <f t="shared" si="390"/>
        <v>47</v>
      </c>
      <c r="M761" s="56" t="s">
        <v>17037</v>
      </c>
      <c r="N761" s="56" t="s">
        <v>17037</v>
      </c>
      <c r="O761" s="59" t="s">
        <v>17037</v>
      </c>
      <c r="P761" s="63">
        <v>6736263.6000000006</v>
      </c>
      <c r="Q761" s="63"/>
      <c r="R761" s="61">
        <f t="shared" ref="R761:T761" si="391">R762</f>
        <v>0</v>
      </c>
      <c r="S761" s="61">
        <f t="shared" si="391"/>
        <v>0</v>
      </c>
      <c r="T761" s="61">
        <f t="shared" si="391"/>
        <v>6736263.6000000006</v>
      </c>
      <c r="U761" s="57">
        <f t="shared" si="350"/>
        <v>6382.6640136441156</v>
      </c>
      <c r="V761" s="64">
        <f>V762</f>
        <v>6652.6405343945407</v>
      </c>
    </row>
    <row r="762" spans="1:22" ht="35.25" x14ac:dyDescent="0.5">
      <c r="A762">
        <v>1</v>
      </c>
      <c r="B762" s="56">
        <f>SUBTOTAL(9,$A$615:A762)</f>
        <v>115</v>
      </c>
      <c r="C762" s="66" t="s">
        <v>368</v>
      </c>
      <c r="D762" s="56">
        <v>1970</v>
      </c>
      <c r="E762" s="56"/>
      <c r="F762" s="56" t="s">
        <v>17202</v>
      </c>
      <c r="G762" s="56">
        <v>2</v>
      </c>
      <c r="H762" s="56" t="s">
        <v>17066</v>
      </c>
      <c r="I762" s="67">
        <v>1055.4000000000001</v>
      </c>
      <c r="J762" s="67">
        <v>941.8</v>
      </c>
      <c r="K762" s="67">
        <v>941.8</v>
      </c>
      <c r="L762" s="68">
        <v>47</v>
      </c>
      <c r="M762" s="56" t="s">
        <v>17059</v>
      </c>
      <c r="N762" s="56" t="s">
        <v>17075</v>
      </c>
      <c r="O762" s="59" t="s">
        <v>17125</v>
      </c>
      <c r="P762" s="64">
        <v>6736263.6000000006</v>
      </c>
      <c r="Q762" s="64"/>
      <c r="R762" s="64">
        <v>0</v>
      </c>
      <c r="S762" s="64">
        <v>0</v>
      </c>
      <c r="T762" s="64">
        <f t="shared" ref="T762" si="392">P762-R762-S762</f>
        <v>6736263.6000000006</v>
      </c>
      <c r="U762" s="57">
        <f t="shared" si="350"/>
        <v>6382.6640136441156</v>
      </c>
      <c r="V762" s="64">
        <v>6652.6405343945407</v>
      </c>
    </row>
    <row r="763" spans="1:22" ht="35.25" x14ac:dyDescent="0.5">
      <c r="B763" s="65" t="s">
        <v>280</v>
      </c>
      <c r="C763" s="83"/>
      <c r="D763" s="56" t="s">
        <v>17037</v>
      </c>
      <c r="E763" s="56" t="s">
        <v>17037</v>
      </c>
      <c r="F763" s="56" t="s">
        <v>17037</v>
      </c>
      <c r="G763" s="56" t="s">
        <v>17037</v>
      </c>
      <c r="H763" s="56" t="s">
        <v>17037</v>
      </c>
      <c r="I763" s="61">
        <f>I764</f>
        <v>773.3</v>
      </c>
      <c r="J763" s="61">
        <f t="shared" ref="J763:L763" si="393">J764</f>
        <v>468.7</v>
      </c>
      <c r="K763" s="61">
        <f>K764</f>
        <v>397</v>
      </c>
      <c r="L763" s="62">
        <f t="shared" si="393"/>
        <v>35</v>
      </c>
      <c r="M763" s="56" t="s">
        <v>17037</v>
      </c>
      <c r="N763" s="56" t="s">
        <v>17037</v>
      </c>
      <c r="O763" s="59" t="s">
        <v>17037</v>
      </c>
      <c r="P763" s="63">
        <v>5982176</v>
      </c>
      <c r="Q763" s="63"/>
      <c r="R763" s="61">
        <f t="shared" ref="R763:T763" si="394">R764</f>
        <v>0</v>
      </c>
      <c r="S763" s="61">
        <f t="shared" si="394"/>
        <v>0</v>
      </c>
      <c r="T763" s="61">
        <f t="shared" si="394"/>
        <v>5982176</v>
      </c>
      <c r="U763" s="57">
        <f t="shared" si="350"/>
        <v>7735.9058580111214</v>
      </c>
      <c r="V763" s="64">
        <f>V764</f>
        <v>7735.9058580111214</v>
      </c>
    </row>
    <row r="764" spans="1:22" ht="35.25" x14ac:dyDescent="0.5">
      <c r="A764">
        <v>1</v>
      </c>
      <c r="B764" s="56">
        <f>SUBTOTAL(9,$A$615:A764)</f>
        <v>116</v>
      </c>
      <c r="C764" s="66" t="s">
        <v>282</v>
      </c>
      <c r="D764" s="56">
        <v>1975</v>
      </c>
      <c r="E764" s="56">
        <v>2016</v>
      </c>
      <c r="F764" s="56" t="s">
        <v>17202</v>
      </c>
      <c r="G764" s="56">
        <v>2</v>
      </c>
      <c r="H764" s="56" t="s">
        <v>17007</v>
      </c>
      <c r="I764" s="67">
        <v>773.3</v>
      </c>
      <c r="J764" s="67">
        <v>468.7</v>
      </c>
      <c r="K764" s="67">
        <v>397</v>
      </c>
      <c r="L764" s="68">
        <v>35</v>
      </c>
      <c r="M764" s="56" t="s">
        <v>17059</v>
      </c>
      <c r="N764" s="56" t="s">
        <v>17075</v>
      </c>
      <c r="O764" s="59" t="s">
        <v>17186</v>
      </c>
      <c r="P764" s="64">
        <v>5982176</v>
      </c>
      <c r="Q764" s="64"/>
      <c r="R764" s="64">
        <v>0</v>
      </c>
      <c r="S764" s="64">
        <v>0</v>
      </c>
      <c r="T764" s="64">
        <f>P764-R764-S764</f>
        <v>5982176</v>
      </c>
      <c r="U764" s="57">
        <f t="shared" si="350"/>
        <v>7735.9058580111214</v>
      </c>
      <c r="V764" s="64">
        <v>7735.9058580111214</v>
      </c>
    </row>
    <row r="765" spans="1:22" ht="35.25" x14ac:dyDescent="0.5">
      <c r="B765" s="65" t="s">
        <v>259</v>
      </c>
      <c r="C765" s="83"/>
      <c r="D765" s="56" t="s">
        <v>17037</v>
      </c>
      <c r="E765" s="56" t="s">
        <v>17037</v>
      </c>
      <c r="F765" s="56" t="s">
        <v>17037</v>
      </c>
      <c r="G765" s="56" t="s">
        <v>17037</v>
      </c>
      <c r="H765" s="56" t="s">
        <v>17037</v>
      </c>
      <c r="I765" s="61">
        <f>I766</f>
        <v>660</v>
      </c>
      <c r="J765" s="61">
        <f t="shared" ref="J765:L765" si="395">J766</f>
        <v>612.98</v>
      </c>
      <c r="K765" s="61">
        <f>K766</f>
        <v>520.28</v>
      </c>
      <c r="L765" s="62">
        <f t="shared" si="395"/>
        <v>26</v>
      </c>
      <c r="M765" s="56" t="s">
        <v>17037</v>
      </c>
      <c r="N765" s="56" t="s">
        <v>17037</v>
      </c>
      <c r="O765" s="59" t="s">
        <v>17037</v>
      </c>
      <c r="P765" s="63">
        <v>5266000</v>
      </c>
      <c r="Q765" s="63"/>
      <c r="R765" s="61">
        <f t="shared" ref="R765:T765" si="396">R766</f>
        <v>0</v>
      </c>
      <c r="S765" s="61">
        <f t="shared" si="396"/>
        <v>0</v>
      </c>
      <c r="T765" s="61">
        <f t="shared" si="396"/>
        <v>5266000</v>
      </c>
      <c r="U765" s="57">
        <f t="shared" si="350"/>
        <v>7978.787878787879</v>
      </c>
      <c r="V765" s="64">
        <f>V766</f>
        <v>7978.787878787879</v>
      </c>
    </row>
    <row r="766" spans="1:22" ht="35.25" x14ac:dyDescent="0.5">
      <c r="A766">
        <v>1</v>
      </c>
      <c r="B766" s="56">
        <f>SUBTOTAL(9,$A$615:A766)</f>
        <v>117</v>
      </c>
      <c r="C766" s="66" t="s">
        <v>283</v>
      </c>
      <c r="D766" s="56">
        <v>1966</v>
      </c>
      <c r="E766" s="56">
        <v>2016</v>
      </c>
      <c r="F766" s="56" t="s">
        <v>17202</v>
      </c>
      <c r="G766" s="56">
        <v>2</v>
      </c>
      <c r="H766" s="56" t="s">
        <v>17007</v>
      </c>
      <c r="I766" s="67">
        <v>660</v>
      </c>
      <c r="J766" s="67">
        <v>612.98</v>
      </c>
      <c r="K766" s="67">
        <v>520.28</v>
      </c>
      <c r="L766" s="68">
        <v>26</v>
      </c>
      <c r="M766" s="56" t="s">
        <v>17059</v>
      </c>
      <c r="N766" s="56" t="s">
        <v>17097</v>
      </c>
      <c r="O766" s="59" t="s">
        <v>17063</v>
      </c>
      <c r="P766" s="64">
        <v>5266000</v>
      </c>
      <c r="Q766" s="64"/>
      <c r="R766" s="64">
        <v>0</v>
      </c>
      <c r="S766" s="64">
        <v>0</v>
      </c>
      <c r="T766" s="64">
        <f>P766-R766-S766</f>
        <v>5266000</v>
      </c>
      <c r="U766" s="57">
        <f t="shared" si="350"/>
        <v>7978.787878787879</v>
      </c>
      <c r="V766" s="64">
        <v>7978.787878787879</v>
      </c>
    </row>
    <row r="767" spans="1:22" ht="35.25" x14ac:dyDescent="0.5">
      <c r="B767" s="65" t="s">
        <v>261</v>
      </c>
      <c r="C767" s="83"/>
      <c r="D767" s="56" t="s">
        <v>17037</v>
      </c>
      <c r="E767" s="56" t="s">
        <v>17037</v>
      </c>
      <c r="F767" s="56" t="s">
        <v>17037</v>
      </c>
      <c r="G767" s="56" t="s">
        <v>17037</v>
      </c>
      <c r="H767" s="56" t="s">
        <v>17037</v>
      </c>
      <c r="I767" s="61">
        <f>I768</f>
        <v>1138.3</v>
      </c>
      <c r="J767" s="61">
        <f t="shared" ref="J767:L767" si="397">J768</f>
        <v>998.3</v>
      </c>
      <c r="K767" s="61">
        <f>K768</f>
        <v>956.94899999999996</v>
      </c>
      <c r="L767" s="62">
        <f t="shared" si="397"/>
        <v>50</v>
      </c>
      <c r="M767" s="56" t="s">
        <v>17037</v>
      </c>
      <c r="N767" s="56" t="s">
        <v>17037</v>
      </c>
      <c r="O767" s="59" t="s">
        <v>17037</v>
      </c>
      <c r="P767" s="63">
        <v>2764282.4000000004</v>
      </c>
      <c r="Q767" s="63"/>
      <c r="R767" s="61">
        <f t="shared" ref="R767:T767" si="398">R768</f>
        <v>0</v>
      </c>
      <c r="S767" s="61">
        <f t="shared" si="398"/>
        <v>0</v>
      </c>
      <c r="T767" s="61">
        <f t="shared" si="398"/>
        <v>2764282.4000000004</v>
      </c>
      <c r="U767" s="57">
        <f t="shared" si="350"/>
        <v>2428.4304664851097</v>
      </c>
      <c r="V767" s="64">
        <f>V768</f>
        <v>2428.4304664851097</v>
      </c>
    </row>
    <row r="768" spans="1:22" ht="35.25" x14ac:dyDescent="0.5">
      <c r="A768">
        <v>1</v>
      </c>
      <c r="B768" s="56">
        <f>SUBTOTAL(9,$A$615:A768)</f>
        <v>118</v>
      </c>
      <c r="C768" s="66" t="s">
        <v>284</v>
      </c>
      <c r="D768" s="56">
        <v>1990</v>
      </c>
      <c r="E768" s="56"/>
      <c r="F768" s="56" t="s">
        <v>17202</v>
      </c>
      <c r="G768" s="56">
        <v>5</v>
      </c>
      <c r="H768" s="56" t="s">
        <v>17005</v>
      </c>
      <c r="I768" s="67">
        <v>1138.3</v>
      </c>
      <c r="J768" s="67">
        <v>998.3</v>
      </c>
      <c r="K768" s="67">
        <v>956.94899999999996</v>
      </c>
      <c r="L768" s="68">
        <v>50</v>
      </c>
      <c r="M768" s="56" t="s">
        <v>17059</v>
      </c>
      <c r="N768" s="56" t="s">
        <v>17075</v>
      </c>
      <c r="O768" s="59" t="s">
        <v>17186</v>
      </c>
      <c r="P768" s="64">
        <v>2764282.4000000004</v>
      </c>
      <c r="Q768" s="64"/>
      <c r="R768" s="64">
        <v>0</v>
      </c>
      <c r="S768" s="64">
        <v>0</v>
      </c>
      <c r="T768" s="64">
        <f>P768-R768-S768</f>
        <v>2764282.4000000004</v>
      </c>
      <c r="U768" s="57">
        <f t="shared" si="350"/>
        <v>2428.4304664851097</v>
      </c>
      <c r="V768" s="64">
        <v>2428.4304664851097</v>
      </c>
    </row>
    <row r="769" spans="1:22" ht="35.25" x14ac:dyDescent="0.5">
      <c r="B769" s="65" t="s">
        <v>263</v>
      </c>
      <c r="C769" s="83"/>
      <c r="D769" s="56" t="s">
        <v>17037</v>
      </c>
      <c r="E769" s="56" t="s">
        <v>17037</v>
      </c>
      <c r="F769" s="56" t="s">
        <v>17037</v>
      </c>
      <c r="G769" s="56" t="s">
        <v>17037</v>
      </c>
      <c r="H769" s="56" t="s">
        <v>17037</v>
      </c>
      <c r="I769" s="61">
        <f>I770+I771</f>
        <v>7167.08</v>
      </c>
      <c r="J769" s="61">
        <f t="shared" ref="J769:L769" si="399">J770+J771</f>
        <v>5567</v>
      </c>
      <c r="K769" s="61">
        <f>K770+K771</f>
        <v>5122.63</v>
      </c>
      <c r="L769" s="62">
        <f t="shared" si="399"/>
        <v>273</v>
      </c>
      <c r="M769" s="56" t="s">
        <v>17037</v>
      </c>
      <c r="N769" s="56" t="s">
        <v>17037</v>
      </c>
      <c r="O769" s="59" t="s">
        <v>17037</v>
      </c>
      <c r="P769" s="63">
        <v>18334915.32</v>
      </c>
      <c r="Q769" s="63"/>
      <c r="R769" s="61">
        <f t="shared" ref="R769:T769" si="400">R770+R771</f>
        <v>0</v>
      </c>
      <c r="S769" s="61">
        <f t="shared" si="400"/>
        <v>0</v>
      </c>
      <c r="T769" s="61">
        <f t="shared" si="400"/>
        <v>18334915.32</v>
      </c>
      <c r="U769" s="57">
        <f t="shared" si="350"/>
        <v>2558.2127337772149</v>
      </c>
      <c r="V769" s="64">
        <f>MAX(V770:V771)</f>
        <v>3156.503364913427</v>
      </c>
    </row>
    <row r="770" spans="1:22" ht="35.25" x14ac:dyDescent="0.5">
      <c r="A770">
        <v>1</v>
      </c>
      <c r="B770" s="56">
        <f>SUBTOTAL(9,$A$615:A770)</f>
        <v>119</v>
      </c>
      <c r="C770" s="66" t="s">
        <v>285</v>
      </c>
      <c r="D770" s="56">
        <v>1974</v>
      </c>
      <c r="E770" s="56"/>
      <c r="F770" s="56" t="s">
        <v>17202</v>
      </c>
      <c r="G770" s="56">
        <v>5</v>
      </c>
      <c r="H770" s="56" t="s">
        <v>17062</v>
      </c>
      <c r="I770" s="67">
        <v>3673.2</v>
      </c>
      <c r="J770" s="67">
        <v>3392.7</v>
      </c>
      <c r="K770" s="67">
        <v>2948.33</v>
      </c>
      <c r="L770" s="68">
        <v>179</v>
      </c>
      <c r="M770" s="56" t="s">
        <v>17059</v>
      </c>
      <c r="N770" s="56" t="s">
        <v>17075</v>
      </c>
      <c r="O770" s="59" t="s">
        <v>17191</v>
      </c>
      <c r="P770" s="64">
        <v>11594435.32</v>
      </c>
      <c r="Q770" s="64"/>
      <c r="R770" s="64">
        <v>0</v>
      </c>
      <c r="S770" s="64">
        <v>0</v>
      </c>
      <c r="T770" s="64">
        <f>P770-R770-S770</f>
        <v>11594435.32</v>
      </c>
      <c r="U770" s="57">
        <f t="shared" ref="U770:U771" si="401">P770/I770</f>
        <v>3156.4944244800176</v>
      </c>
      <c r="V770" s="64">
        <v>3156.503364913427</v>
      </c>
    </row>
    <row r="771" spans="1:22" ht="35.25" x14ac:dyDescent="0.5">
      <c r="A771">
        <v>1</v>
      </c>
      <c r="B771" s="56">
        <f>SUBTOTAL(9,$A$615:A771)</f>
        <v>120</v>
      </c>
      <c r="C771" s="66" t="s">
        <v>286</v>
      </c>
      <c r="D771" s="56">
        <v>1966</v>
      </c>
      <c r="E771" s="56"/>
      <c r="F771" s="56" t="s">
        <v>17202</v>
      </c>
      <c r="G771" s="56">
        <v>5</v>
      </c>
      <c r="H771" s="56" t="s">
        <v>17007</v>
      </c>
      <c r="I771" s="67">
        <v>3493.88</v>
      </c>
      <c r="J771" s="67">
        <v>2174.3000000000002</v>
      </c>
      <c r="K771" s="67">
        <v>2174.3000000000002</v>
      </c>
      <c r="L771" s="68">
        <v>94</v>
      </c>
      <c r="M771" s="56" t="s">
        <v>17059</v>
      </c>
      <c r="N771" s="56" t="s">
        <v>17075</v>
      </c>
      <c r="O771" s="59" t="s">
        <v>17191</v>
      </c>
      <c r="P771" s="64">
        <v>6740480</v>
      </c>
      <c r="Q771" s="64"/>
      <c r="R771" s="64">
        <v>0</v>
      </c>
      <c r="S771" s="64">
        <v>0</v>
      </c>
      <c r="T771" s="64">
        <f>P771-R771-S771</f>
        <v>6740480</v>
      </c>
      <c r="U771" s="57">
        <f t="shared" si="401"/>
        <v>1929.2248159639139</v>
      </c>
      <c r="V771" s="64">
        <v>1929.2248159639139</v>
      </c>
    </row>
    <row r="772" spans="1:22" ht="35.25" x14ac:dyDescent="0.5">
      <c r="B772" s="65" t="s">
        <v>266</v>
      </c>
      <c r="C772" s="83"/>
      <c r="D772" s="56" t="s">
        <v>17037</v>
      </c>
      <c r="E772" s="56" t="s">
        <v>17037</v>
      </c>
      <c r="F772" s="56" t="s">
        <v>17037</v>
      </c>
      <c r="G772" s="56" t="s">
        <v>17037</v>
      </c>
      <c r="H772" s="56" t="s">
        <v>17037</v>
      </c>
      <c r="I772" s="61">
        <f>I773</f>
        <v>6230.86</v>
      </c>
      <c r="J772" s="61">
        <f t="shared" ref="J772:L772" si="402">J773</f>
        <v>5515.1</v>
      </c>
      <c r="K772" s="61">
        <f>K773</f>
        <v>5515.1</v>
      </c>
      <c r="L772" s="62">
        <f t="shared" si="402"/>
        <v>201</v>
      </c>
      <c r="M772" s="56" t="s">
        <v>17037</v>
      </c>
      <c r="N772" s="56" t="s">
        <v>17037</v>
      </c>
      <c r="O772" s="59" t="s">
        <v>17037</v>
      </c>
      <c r="P772" s="63">
        <v>13268555.52</v>
      </c>
      <c r="Q772" s="63"/>
      <c r="R772" s="61">
        <f t="shared" ref="R772:T772" si="403">R773</f>
        <v>0</v>
      </c>
      <c r="S772" s="61">
        <f t="shared" si="403"/>
        <v>0</v>
      </c>
      <c r="T772" s="61">
        <f t="shared" si="403"/>
        <v>13268555.52</v>
      </c>
      <c r="U772" s="57">
        <f t="shared" ref="U772:U797" si="404">P772/I772</f>
        <v>2129.4902340928861</v>
      </c>
      <c r="V772" s="64">
        <f>V773</f>
        <v>2129.4902340928866</v>
      </c>
    </row>
    <row r="773" spans="1:22" ht="35.25" x14ac:dyDescent="0.5">
      <c r="A773">
        <v>1</v>
      </c>
      <c r="B773" s="56">
        <f>SUBTOTAL(9,$A$615:A773)</f>
        <v>121</v>
      </c>
      <c r="C773" s="66" t="s">
        <v>287</v>
      </c>
      <c r="D773" s="56">
        <v>1994</v>
      </c>
      <c r="E773" s="56"/>
      <c r="F773" s="56" t="s">
        <v>17064</v>
      </c>
      <c r="G773" s="56">
        <v>5</v>
      </c>
      <c r="H773" s="56" t="s">
        <v>17069</v>
      </c>
      <c r="I773" s="67">
        <v>6230.86</v>
      </c>
      <c r="J773" s="67">
        <v>5515.1</v>
      </c>
      <c r="K773" s="67">
        <v>5515.1</v>
      </c>
      <c r="L773" s="68">
        <v>201</v>
      </c>
      <c r="M773" s="56" t="s">
        <v>17059</v>
      </c>
      <c r="N773" s="56" t="s">
        <v>17075</v>
      </c>
      <c r="O773" s="59" t="s">
        <v>17188</v>
      </c>
      <c r="P773" s="64">
        <v>13268555.52</v>
      </c>
      <c r="Q773" s="64"/>
      <c r="R773" s="64">
        <v>0</v>
      </c>
      <c r="S773" s="64">
        <v>0</v>
      </c>
      <c r="T773" s="64">
        <f>P773-R773-S773</f>
        <v>13268555.52</v>
      </c>
      <c r="U773" s="57">
        <f t="shared" si="404"/>
        <v>2129.4902340928861</v>
      </c>
      <c r="V773" s="64">
        <v>2129.4902340928866</v>
      </c>
    </row>
    <row r="774" spans="1:22" ht="35.25" x14ac:dyDescent="0.5">
      <c r="B774" s="65" t="s">
        <v>52</v>
      </c>
      <c r="C774" s="83"/>
      <c r="D774" s="56" t="s">
        <v>17037</v>
      </c>
      <c r="E774" s="56" t="s">
        <v>17037</v>
      </c>
      <c r="F774" s="56" t="s">
        <v>17037</v>
      </c>
      <c r="G774" s="56" t="s">
        <v>17037</v>
      </c>
      <c r="H774" s="56" t="s">
        <v>17037</v>
      </c>
      <c r="I774" s="67">
        <v>691.6</v>
      </c>
      <c r="J774" s="67">
        <v>691.6</v>
      </c>
      <c r="K774" s="67">
        <f>K775</f>
        <v>457.40000000000003</v>
      </c>
      <c r="L774" s="68">
        <v>17</v>
      </c>
      <c r="M774" s="56" t="s">
        <v>17037</v>
      </c>
      <c r="N774" s="56" t="s">
        <v>17037</v>
      </c>
      <c r="O774" s="59" t="s">
        <v>17037</v>
      </c>
      <c r="P774" s="88">
        <v>5602584</v>
      </c>
      <c r="Q774" s="88"/>
      <c r="R774" s="67">
        <f t="shared" ref="R774" si="405">R775</f>
        <v>0</v>
      </c>
      <c r="S774" s="67">
        <f t="shared" ref="S774" si="406">S775</f>
        <v>0</v>
      </c>
      <c r="T774" s="67">
        <f t="shared" ref="T774" si="407">T775</f>
        <v>5602584</v>
      </c>
      <c r="U774" s="57">
        <f t="shared" si="404"/>
        <v>8100.9022556390973</v>
      </c>
      <c r="V774" s="64">
        <v>9089.3515037593988</v>
      </c>
    </row>
    <row r="775" spans="1:22" ht="35.25" x14ac:dyDescent="0.5">
      <c r="A775">
        <v>1</v>
      </c>
      <c r="B775" s="56">
        <f>SUBTOTAL(9,$A$615:A775)</f>
        <v>122</v>
      </c>
      <c r="C775" s="89" t="s">
        <v>15915</v>
      </c>
      <c r="D775" s="56">
        <v>1969</v>
      </c>
      <c r="E775" s="56"/>
      <c r="F775" s="56" t="s">
        <v>17202</v>
      </c>
      <c r="G775" s="56">
        <v>2</v>
      </c>
      <c r="H775" s="56" t="s">
        <v>17005</v>
      </c>
      <c r="I775" s="67">
        <v>691.6</v>
      </c>
      <c r="J775" s="67">
        <v>691.6</v>
      </c>
      <c r="K775" s="67">
        <v>457.40000000000003</v>
      </c>
      <c r="L775" s="68">
        <v>17</v>
      </c>
      <c r="M775" s="56" t="s">
        <v>17059</v>
      </c>
      <c r="N775" s="56" t="s">
        <v>17075</v>
      </c>
      <c r="O775" s="59" t="s">
        <v>17173</v>
      </c>
      <c r="P775" s="64">
        <v>5602584</v>
      </c>
      <c r="Q775" s="64"/>
      <c r="R775" s="64">
        <v>0</v>
      </c>
      <c r="S775" s="64">
        <v>0</v>
      </c>
      <c r="T775" s="64">
        <f t="shared" si="254"/>
        <v>5602584</v>
      </c>
      <c r="U775" s="57">
        <f t="shared" si="404"/>
        <v>8100.9022556390973</v>
      </c>
      <c r="V775" s="64">
        <v>9089.3515037593988</v>
      </c>
    </row>
    <row r="776" spans="1:22" ht="35.25" x14ac:dyDescent="0.5">
      <c r="B776" s="65" t="s">
        <v>53</v>
      </c>
      <c r="C776" s="90"/>
      <c r="D776" s="56" t="s">
        <v>17037</v>
      </c>
      <c r="E776" s="56" t="s">
        <v>17037</v>
      </c>
      <c r="F776" s="56" t="s">
        <v>17037</v>
      </c>
      <c r="G776" s="56" t="s">
        <v>17037</v>
      </c>
      <c r="H776" s="56" t="s">
        <v>17037</v>
      </c>
      <c r="I776" s="61">
        <f>I777</f>
        <v>362.9</v>
      </c>
      <c r="J776" s="61">
        <f t="shared" ref="J776:L776" si="408">J777</f>
        <v>241.5</v>
      </c>
      <c r="K776" s="61">
        <f>K777</f>
        <v>189.1</v>
      </c>
      <c r="L776" s="62">
        <f t="shared" si="408"/>
        <v>23</v>
      </c>
      <c r="M776" s="56" t="s">
        <v>17037</v>
      </c>
      <c r="N776" s="56" t="s">
        <v>17037</v>
      </c>
      <c r="O776" s="59" t="s">
        <v>17037</v>
      </c>
      <c r="P776" s="63">
        <v>3167614.8</v>
      </c>
      <c r="Q776" s="63"/>
      <c r="R776" s="61">
        <f t="shared" ref="R776:T776" si="409">R777</f>
        <v>0</v>
      </c>
      <c r="S776" s="61">
        <f t="shared" si="409"/>
        <v>0</v>
      </c>
      <c r="T776" s="61">
        <f t="shared" si="409"/>
        <v>3167614.8</v>
      </c>
      <c r="U776" s="57">
        <f t="shared" si="404"/>
        <v>8728.616147699091</v>
      </c>
      <c r="V776" s="64">
        <f>V777</f>
        <v>9793.6572747313312</v>
      </c>
    </row>
    <row r="777" spans="1:22" ht="35.25" x14ac:dyDescent="0.5">
      <c r="A777">
        <v>1</v>
      </c>
      <c r="B777" s="56">
        <f>SUBTOTAL(9,$A$615:A777)</f>
        <v>123</v>
      </c>
      <c r="C777" s="87" t="s">
        <v>66</v>
      </c>
      <c r="D777" s="56">
        <v>1965</v>
      </c>
      <c r="E777" s="56"/>
      <c r="F777" s="56" t="s">
        <v>17202</v>
      </c>
      <c r="G777" s="56">
        <v>2</v>
      </c>
      <c r="H777" s="56" t="s">
        <v>17007</v>
      </c>
      <c r="I777" s="67">
        <v>362.9</v>
      </c>
      <c r="J777" s="67">
        <v>241.5</v>
      </c>
      <c r="K777" s="67">
        <v>189.1</v>
      </c>
      <c r="L777" s="68">
        <v>23</v>
      </c>
      <c r="M777" s="56" t="s">
        <v>17059</v>
      </c>
      <c r="N777" s="56" t="s">
        <v>17075</v>
      </c>
      <c r="O777" s="59" t="s">
        <v>17172</v>
      </c>
      <c r="P777" s="64">
        <v>3167614.8</v>
      </c>
      <c r="Q777" s="64"/>
      <c r="R777" s="64">
        <v>0</v>
      </c>
      <c r="S777" s="64">
        <v>0</v>
      </c>
      <c r="T777" s="64">
        <f t="shared" si="254"/>
        <v>3167614.8</v>
      </c>
      <c r="U777" s="57">
        <f t="shared" si="404"/>
        <v>8728.616147699091</v>
      </c>
      <c r="V777" s="64">
        <v>9793.6572747313312</v>
      </c>
    </row>
    <row r="778" spans="1:22" ht="35.25" x14ac:dyDescent="0.5">
      <c r="B778" s="65" t="s">
        <v>55</v>
      </c>
      <c r="C778" s="83"/>
      <c r="D778" s="56" t="s">
        <v>17037</v>
      </c>
      <c r="E778" s="56" t="s">
        <v>17037</v>
      </c>
      <c r="F778" s="56" t="s">
        <v>17037</v>
      </c>
      <c r="G778" s="56" t="s">
        <v>17037</v>
      </c>
      <c r="H778" s="56" t="s">
        <v>17037</v>
      </c>
      <c r="I778" s="61">
        <f>I779</f>
        <v>375.2</v>
      </c>
      <c r="J778" s="61">
        <f t="shared" ref="J778:L778" si="410">J779</f>
        <v>375.2</v>
      </c>
      <c r="K778" s="61">
        <f>K779</f>
        <v>375.2</v>
      </c>
      <c r="L778" s="62">
        <f t="shared" si="410"/>
        <v>17</v>
      </c>
      <c r="M778" s="56" t="s">
        <v>17037</v>
      </c>
      <c r="N778" s="56" t="s">
        <v>17037</v>
      </c>
      <c r="O778" s="59" t="s">
        <v>17037</v>
      </c>
      <c r="P778" s="63">
        <v>4525164</v>
      </c>
      <c r="Q778" s="63"/>
      <c r="R778" s="61">
        <f t="shared" ref="R778:T778" si="411">R779</f>
        <v>0</v>
      </c>
      <c r="S778" s="61">
        <f t="shared" si="411"/>
        <v>0</v>
      </c>
      <c r="T778" s="61">
        <f t="shared" si="411"/>
        <v>4525164</v>
      </c>
      <c r="U778" s="57">
        <f t="shared" si="404"/>
        <v>12060.671641791045</v>
      </c>
      <c r="V778" s="64">
        <f>V779</f>
        <v>13532.280783582089</v>
      </c>
    </row>
    <row r="779" spans="1:22" ht="35.25" x14ac:dyDescent="0.5">
      <c r="A779">
        <v>1</v>
      </c>
      <c r="B779" s="56">
        <f>SUBTOTAL(9,$A$615:A779)</f>
        <v>124</v>
      </c>
      <c r="C779" s="66" t="s">
        <v>67</v>
      </c>
      <c r="D779" s="56">
        <v>1967</v>
      </c>
      <c r="E779" s="56"/>
      <c r="F779" s="56" t="s">
        <v>17202</v>
      </c>
      <c r="G779" s="56">
        <v>2</v>
      </c>
      <c r="H779" s="56" t="s">
        <v>17007</v>
      </c>
      <c r="I779" s="67">
        <v>375.2</v>
      </c>
      <c r="J779" s="67">
        <v>375.2</v>
      </c>
      <c r="K779" s="67">
        <v>375.2</v>
      </c>
      <c r="L779" s="68">
        <v>17</v>
      </c>
      <c r="M779" s="56" t="s">
        <v>17059</v>
      </c>
      <c r="N779" s="56" t="s">
        <v>17075</v>
      </c>
      <c r="O779" s="59" t="s">
        <v>17174</v>
      </c>
      <c r="P779" s="64">
        <v>4525164</v>
      </c>
      <c r="Q779" s="64"/>
      <c r="R779" s="64">
        <v>0</v>
      </c>
      <c r="S779" s="64">
        <v>0</v>
      </c>
      <c r="T779" s="64">
        <f t="shared" si="254"/>
        <v>4525164</v>
      </c>
      <c r="U779" s="57">
        <f t="shared" si="404"/>
        <v>12060.671641791045</v>
      </c>
      <c r="V779" s="64">
        <v>13532.280783582089</v>
      </c>
    </row>
    <row r="780" spans="1:22" ht="35.25" x14ac:dyDescent="0.5">
      <c r="B780" s="65" t="s">
        <v>56</v>
      </c>
      <c r="C780" s="83"/>
      <c r="D780" s="56" t="s">
        <v>17037</v>
      </c>
      <c r="E780" s="56" t="s">
        <v>17037</v>
      </c>
      <c r="F780" s="56" t="s">
        <v>17037</v>
      </c>
      <c r="G780" s="56" t="s">
        <v>17037</v>
      </c>
      <c r="H780" s="56" t="s">
        <v>17037</v>
      </c>
      <c r="I780" s="61">
        <f>I781</f>
        <v>946</v>
      </c>
      <c r="J780" s="61">
        <f t="shared" ref="J780:L780" si="412">J781</f>
        <v>854.3</v>
      </c>
      <c r="K780" s="61">
        <f>K781</f>
        <v>755.59999999999991</v>
      </c>
      <c r="L780" s="62">
        <f t="shared" si="412"/>
        <v>52</v>
      </c>
      <c r="M780" s="56" t="s">
        <v>17037</v>
      </c>
      <c r="N780" s="56" t="s">
        <v>17037</v>
      </c>
      <c r="O780" s="59" t="s">
        <v>17037</v>
      </c>
      <c r="P780" s="63">
        <v>6572262</v>
      </c>
      <c r="Q780" s="63"/>
      <c r="R780" s="61">
        <f t="shared" ref="R780:T780" si="413">R781</f>
        <v>0</v>
      </c>
      <c r="S780" s="61">
        <f t="shared" si="413"/>
        <v>0</v>
      </c>
      <c r="T780" s="61">
        <f t="shared" si="413"/>
        <v>6572262</v>
      </c>
      <c r="U780" s="57">
        <f t="shared" si="404"/>
        <v>6947.4228329809721</v>
      </c>
      <c r="V780" s="64">
        <f>V781</f>
        <v>7795.1277748414377</v>
      </c>
    </row>
    <row r="781" spans="1:22" ht="35.25" x14ac:dyDescent="0.5">
      <c r="A781">
        <v>1</v>
      </c>
      <c r="B781" s="56">
        <f>SUBTOTAL(9,$A$615:A781)</f>
        <v>125</v>
      </c>
      <c r="C781" s="91" t="s">
        <v>68</v>
      </c>
      <c r="D781" s="56">
        <v>1971</v>
      </c>
      <c r="E781" s="56"/>
      <c r="F781" s="56" t="s">
        <v>17202</v>
      </c>
      <c r="G781" s="56">
        <v>2</v>
      </c>
      <c r="H781" s="56" t="s">
        <v>17066</v>
      </c>
      <c r="I781" s="67">
        <v>946</v>
      </c>
      <c r="J781" s="67">
        <v>854.3</v>
      </c>
      <c r="K781" s="67">
        <v>755.59999999999991</v>
      </c>
      <c r="L781" s="68">
        <v>52</v>
      </c>
      <c r="M781" s="56" t="s">
        <v>17059</v>
      </c>
      <c r="N781" s="56" t="s">
        <v>17075</v>
      </c>
      <c r="O781" s="59" t="s">
        <v>17175</v>
      </c>
      <c r="P781" s="64">
        <v>6572262</v>
      </c>
      <c r="Q781" s="64"/>
      <c r="R781" s="64">
        <v>0</v>
      </c>
      <c r="S781" s="64">
        <v>0</v>
      </c>
      <c r="T781" s="64">
        <f t="shared" si="254"/>
        <v>6572262</v>
      </c>
      <c r="U781" s="57">
        <f t="shared" si="404"/>
        <v>6947.4228329809721</v>
      </c>
      <c r="V781" s="64">
        <v>7795.1277748414377</v>
      </c>
    </row>
    <row r="782" spans="1:22" ht="35.25" x14ac:dyDescent="0.5">
      <c r="B782" s="65" t="s">
        <v>54</v>
      </c>
      <c r="C782" s="83"/>
      <c r="D782" s="56" t="s">
        <v>17037</v>
      </c>
      <c r="E782" s="56" t="s">
        <v>17037</v>
      </c>
      <c r="F782" s="56" t="s">
        <v>17037</v>
      </c>
      <c r="G782" s="56" t="s">
        <v>17037</v>
      </c>
      <c r="H782" s="56" t="s">
        <v>17037</v>
      </c>
      <c r="I782" s="61">
        <f>I783</f>
        <v>418.9</v>
      </c>
      <c r="J782" s="61">
        <f t="shared" ref="J782:L782" si="414">J783</f>
        <v>372.4</v>
      </c>
      <c r="K782" s="61">
        <f>K783</f>
        <v>372.4</v>
      </c>
      <c r="L782" s="62">
        <f t="shared" si="414"/>
        <v>8</v>
      </c>
      <c r="M782" s="56" t="s">
        <v>17037</v>
      </c>
      <c r="N782" s="56" t="s">
        <v>17037</v>
      </c>
      <c r="O782" s="59" t="s">
        <v>17037</v>
      </c>
      <c r="P782" s="63">
        <v>3102969.6</v>
      </c>
      <c r="Q782" s="63"/>
      <c r="R782" s="61">
        <f t="shared" ref="R782:T782" si="415">R783</f>
        <v>0</v>
      </c>
      <c r="S782" s="61">
        <f t="shared" si="415"/>
        <v>0</v>
      </c>
      <c r="T782" s="61">
        <f t="shared" si="415"/>
        <v>3102969.6</v>
      </c>
      <c r="U782" s="57">
        <f t="shared" si="404"/>
        <v>7407.4232513726429</v>
      </c>
      <c r="V782" s="64">
        <f>V783</f>
        <v>8311.2561470518012</v>
      </c>
    </row>
    <row r="783" spans="1:22" ht="35.25" x14ac:dyDescent="0.5">
      <c r="A783">
        <v>1</v>
      </c>
      <c r="B783" s="56">
        <f>SUBTOTAL(9,$A$615:A783)</f>
        <v>126</v>
      </c>
      <c r="C783" s="66" t="s">
        <v>69</v>
      </c>
      <c r="D783" s="56">
        <v>1965</v>
      </c>
      <c r="E783" s="56"/>
      <c r="F783" s="56" t="s">
        <v>17202</v>
      </c>
      <c r="G783" s="56">
        <v>2</v>
      </c>
      <c r="H783" s="56" t="s">
        <v>17007</v>
      </c>
      <c r="I783" s="67">
        <v>418.9</v>
      </c>
      <c r="J783" s="67">
        <v>372.4</v>
      </c>
      <c r="K783" s="67">
        <v>372.4</v>
      </c>
      <c r="L783" s="68">
        <v>8</v>
      </c>
      <c r="M783" s="56" t="s">
        <v>17059</v>
      </c>
      <c r="N783" s="56" t="s">
        <v>17075</v>
      </c>
      <c r="O783" s="59" t="s">
        <v>17173</v>
      </c>
      <c r="P783" s="64">
        <v>3102969.6</v>
      </c>
      <c r="Q783" s="64"/>
      <c r="R783" s="64">
        <v>0</v>
      </c>
      <c r="S783" s="64">
        <v>0</v>
      </c>
      <c r="T783" s="64">
        <f t="shared" si="254"/>
        <v>3102969.6</v>
      </c>
      <c r="U783" s="57">
        <f t="shared" si="404"/>
        <v>7407.4232513726429</v>
      </c>
      <c r="V783" s="64">
        <v>8311.2561470518012</v>
      </c>
    </row>
    <row r="784" spans="1:22" ht="35.25" x14ac:dyDescent="0.5">
      <c r="B784" s="65" t="s">
        <v>493</v>
      </c>
      <c r="C784" s="83"/>
      <c r="D784" s="56" t="s">
        <v>17037</v>
      </c>
      <c r="E784" s="56" t="s">
        <v>17037</v>
      </c>
      <c r="F784" s="56" t="s">
        <v>17037</v>
      </c>
      <c r="G784" s="56" t="s">
        <v>17037</v>
      </c>
      <c r="H784" s="56" t="s">
        <v>17037</v>
      </c>
      <c r="I784" s="61">
        <f>I785</f>
        <v>3265.3</v>
      </c>
      <c r="J784" s="61">
        <f t="shared" ref="J784:L784" si="416">J785</f>
        <v>1908.7</v>
      </c>
      <c r="K784" s="61">
        <f>K785</f>
        <v>1908.7</v>
      </c>
      <c r="L784" s="62">
        <f t="shared" si="416"/>
        <v>102</v>
      </c>
      <c r="M784" s="56" t="s">
        <v>17037</v>
      </c>
      <c r="N784" s="56" t="s">
        <v>17037</v>
      </c>
      <c r="O784" s="59" t="s">
        <v>17037</v>
      </c>
      <c r="P784" s="63">
        <v>16205981.91</v>
      </c>
      <c r="Q784" s="63"/>
      <c r="R784" s="61">
        <f t="shared" ref="R784:T784" si="417">R785</f>
        <v>0</v>
      </c>
      <c r="S784" s="61">
        <f t="shared" si="417"/>
        <v>0</v>
      </c>
      <c r="T784" s="61">
        <f t="shared" si="417"/>
        <v>16205981.91</v>
      </c>
      <c r="U784" s="57">
        <f t="shared" si="404"/>
        <v>4963.091265733623</v>
      </c>
      <c r="V784" s="64">
        <f>V785</f>
        <v>5134.8862279116775</v>
      </c>
    </row>
    <row r="785" spans="1:16198" ht="35.25" x14ac:dyDescent="0.5">
      <c r="A785">
        <v>1</v>
      </c>
      <c r="B785" s="56">
        <f>SUBTOTAL(9,$A$615:A785)</f>
        <v>127</v>
      </c>
      <c r="C785" s="66" t="s">
        <v>496</v>
      </c>
      <c r="D785" s="56">
        <v>1994</v>
      </c>
      <c r="E785" s="56"/>
      <c r="F785" s="56" t="s">
        <v>17202</v>
      </c>
      <c r="G785" s="56">
        <v>2</v>
      </c>
      <c r="H785" s="56" t="s">
        <v>17062</v>
      </c>
      <c r="I785" s="67">
        <v>3265.3</v>
      </c>
      <c r="J785" s="67">
        <v>1908.7</v>
      </c>
      <c r="K785" s="67">
        <v>1908.7</v>
      </c>
      <c r="L785" s="68">
        <v>102</v>
      </c>
      <c r="M785" s="56" t="s">
        <v>17059</v>
      </c>
      <c r="N785" s="56" t="s">
        <v>17075</v>
      </c>
      <c r="O785" s="59" t="s">
        <v>17164</v>
      </c>
      <c r="P785" s="64">
        <v>16205981.91</v>
      </c>
      <c r="Q785" s="64"/>
      <c r="R785" s="64">
        <v>0</v>
      </c>
      <c r="S785" s="64">
        <v>0</v>
      </c>
      <c r="T785" s="64">
        <f t="shared" ref="T785:T787" si="418">P785-R785-S785</f>
        <v>16205981.91</v>
      </c>
      <c r="U785" s="57">
        <f t="shared" si="404"/>
        <v>4963.091265733623</v>
      </c>
      <c r="V785" s="64">
        <v>5134.8862279116775</v>
      </c>
    </row>
    <row r="786" spans="1:16198" ht="35.25" x14ac:dyDescent="0.5">
      <c r="B786" s="65" t="s">
        <v>508</v>
      </c>
      <c r="C786" s="83"/>
      <c r="D786" s="56" t="s">
        <v>17037</v>
      </c>
      <c r="E786" s="56" t="s">
        <v>17037</v>
      </c>
      <c r="F786" s="56" t="s">
        <v>17037</v>
      </c>
      <c r="G786" s="56" t="s">
        <v>17037</v>
      </c>
      <c r="H786" s="56" t="s">
        <v>17037</v>
      </c>
      <c r="I786" s="61">
        <f>I787</f>
        <v>627.5</v>
      </c>
      <c r="J786" s="61">
        <f t="shared" ref="J786:L786" si="419">J787</f>
        <v>559.4</v>
      </c>
      <c r="K786" s="61">
        <f>K787</f>
        <v>559.4</v>
      </c>
      <c r="L786" s="62">
        <f t="shared" si="419"/>
        <v>26</v>
      </c>
      <c r="M786" s="56" t="s">
        <v>17037</v>
      </c>
      <c r="N786" s="56" t="s">
        <v>17037</v>
      </c>
      <c r="O786" s="59" t="s">
        <v>17037</v>
      </c>
      <c r="P786" s="63">
        <v>4039280.1599999997</v>
      </c>
      <c r="Q786" s="63"/>
      <c r="R786" s="61">
        <f t="shared" ref="R786:T786" si="420">R787</f>
        <v>0</v>
      </c>
      <c r="S786" s="61">
        <f t="shared" si="420"/>
        <v>0</v>
      </c>
      <c r="T786" s="61">
        <f t="shared" si="420"/>
        <v>4039280.1599999997</v>
      </c>
      <c r="U786" s="57">
        <f t="shared" si="404"/>
        <v>6437.0998565737045</v>
      </c>
      <c r="V786" s="64">
        <f>V787</f>
        <v>6659.9164940239043</v>
      </c>
    </row>
    <row r="787" spans="1:16198" ht="35.25" x14ac:dyDescent="0.5">
      <c r="A787">
        <v>1</v>
      </c>
      <c r="B787" s="56">
        <f>SUBTOTAL(9,$A$615:A787)</f>
        <v>128</v>
      </c>
      <c r="C787" s="66" t="s">
        <v>507</v>
      </c>
      <c r="D787" s="56">
        <v>1990</v>
      </c>
      <c r="E787" s="56"/>
      <c r="F787" s="56" t="s">
        <v>17064</v>
      </c>
      <c r="G787" s="56">
        <v>2</v>
      </c>
      <c r="H787" s="56" t="s">
        <v>17007</v>
      </c>
      <c r="I787" s="67">
        <v>627.5</v>
      </c>
      <c r="J787" s="67">
        <v>559.4</v>
      </c>
      <c r="K787" s="67">
        <v>559.4</v>
      </c>
      <c r="L787" s="68">
        <v>26</v>
      </c>
      <c r="M787" s="56" t="s">
        <v>17059</v>
      </c>
      <c r="N787" s="56" t="s">
        <v>17097</v>
      </c>
      <c r="O787" s="59" t="s">
        <v>17063</v>
      </c>
      <c r="P787" s="64">
        <v>4039280.1599999997</v>
      </c>
      <c r="Q787" s="64"/>
      <c r="R787" s="64">
        <v>0</v>
      </c>
      <c r="S787" s="64">
        <v>0</v>
      </c>
      <c r="T787" s="64">
        <f t="shared" si="418"/>
        <v>4039280.1599999997</v>
      </c>
      <c r="U787" s="57">
        <f t="shared" si="404"/>
        <v>6437.0998565737045</v>
      </c>
      <c r="V787" s="64">
        <v>6659.9164940239043</v>
      </c>
    </row>
    <row r="788" spans="1:16198" ht="35.25" x14ac:dyDescent="0.5">
      <c r="B788" s="65" t="s">
        <v>313</v>
      </c>
      <c r="C788" s="83"/>
      <c r="D788" s="56" t="s">
        <v>17037</v>
      </c>
      <c r="E788" s="56" t="s">
        <v>17037</v>
      </c>
      <c r="F788" s="56" t="s">
        <v>17037</v>
      </c>
      <c r="G788" s="56" t="s">
        <v>17037</v>
      </c>
      <c r="H788" s="56" t="s">
        <v>17037</v>
      </c>
      <c r="I788" s="61">
        <f>I789+I790</f>
        <v>3230</v>
      </c>
      <c r="J788" s="61">
        <f t="shared" ref="J788:L788" si="421">J789+J790</f>
        <v>2919.7999999999997</v>
      </c>
      <c r="K788" s="61">
        <f t="shared" si="421"/>
        <v>2865.8999999999996</v>
      </c>
      <c r="L788" s="62">
        <f t="shared" si="421"/>
        <v>131</v>
      </c>
      <c r="M788" s="56" t="s">
        <v>17037</v>
      </c>
      <c r="N788" s="56" t="s">
        <v>17037</v>
      </c>
      <c r="O788" s="59" t="s">
        <v>17037</v>
      </c>
      <c r="P788" s="63">
        <v>13569014.32</v>
      </c>
      <c r="Q788" s="63"/>
      <c r="R788" s="61">
        <f t="shared" ref="R788:T788" si="422">R789+R790</f>
        <v>0</v>
      </c>
      <c r="S788" s="61">
        <f t="shared" si="422"/>
        <v>0</v>
      </c>
      <c r="T788" s="61">
        <f t="shared" si="422"/>
        <v>13569014.32</v>
      </c>
      <c r="U788" s="57">
        <f t="shared" si="404"/>
        <v>4200.9332260061919</v>
      </c>
      <c r="V788" s="64">
        <f>MAX(V789:V790)</f>
        <v>7529.3367786391045</v>
      </c>
    </row>
    <row r="789" spans="1:16198" ht="35.25" x14ac:dyDescent="0.5">
      <c r="A789">
        <v>1</v>
      </c>
      <c r="B789" s="56">
        <f>SUBTOTAL(9,$A$615:A789)</f>
        <v>129</v>
      </c>
      <c r="C789" s="66" t="s">
        <v>312</v>
      </c>
      <c r="D789" s="56">
        <v>1980</v>
      </c>
      <c r="E789" s="56"/>
      <c r="F789" s="56" t="s">
        <v>17202</v>
      </c>
      <c r="G789" s="56">
        <v>2</v>
      </c>
      <c r="H789" s="56" t="s">
        <v>17066</v>
      </c>
      <c r="I789" s="67">
        <v>928.8</v>
      </c>
      <c r="J789" s="67">
        <v>844.6</v>
      </c>
      <c r="K789" s="67">
        <v>844.6</v>
      </c>
      <c r="L789" s="68">
        <v>46</v>
      </c>
      <c r="M789" s="56" t="s">
        <v>17059</v>
      </c>
      <c r="N789" s="56" t="s">
        <v>17097</v>
      </c>
      <c r="O789" s="59" t="s">
        <v>17063</v>
      </c>
      <c r="P789" s="64">
        <v>6571694.3200000003</v>
      </c>
      <c r="Q789" s="64"/>
      <c r="R789" s="64">
        <v>0</v>
      </c>
      <c r="S789" s="64">
        <v>0</v>
      </c>
      <c r="T789" s="64">
        <f t="shared" ref="T789:T793" si="423">P789-R789-S789</f>
        <v>6571694.3200000003</v>
      </c>
      <c r="U789" s="57">
        <f t="shared" si="404"/>
        <v>7075.4676141257542</v>
      </c>
      <c r="V789" s="64">
        <v>7529.3367786391045</v>
      </c>
    </row>
    <row r="790" spans="1:16198" ht="35.25" x14ac:dyDescent="0.5">
      <c r="A790">
        <v>1</v>
      </c>
      <c r="B790" s="56">
        <f>SUBTOTAL(9,$A$615:A790)</f>
        <v>130</v>
      </c>
      <c r="C790" s="66" t="s">
        <v>314</v>
      </c>
      <c r="D790" s="56">
        <v>1989</v>
      </c>
      <c r="E790" s="56"/>
      <c r="F790" s="56" t="s">
        <v>17064</v>
      </c>
      <c r="G790" s="56">
        <v>4</v>
      </c>
      <c r="H790" s="56" t="s">
        <v>17062</v>
      </c>
      <c r="I790" s="67">
        <v>2301.1999999999998</v>
      </c>
      <c r="J790" s="67">
        <v>2075.1999999999998</v>
      </c>
      <c r="K790" s="67">
        <v>2021.2999999999997</v>
      </c>
      <c r="L790" s="68">
        <v>85</v>
      </c>
      <c r="M790" s="56" t="s">
        <v>17059</v>
      </c>
      <c r="N790" s="56" t="s">
        <v>17075</v>
      </c>
      <c r="O790" s="59" t="s">
        <v>17199</v>
      </c>
      <c r="P790" s="64">
        <v>6997320</v>
      </c>
      <c r="Q790" s="64"/>
      <c r="R790" s="64">
        <v>0</v>
      </c>
      <c r="S790" s="64">
        <v>0</v>
      </c>
      <c r="T790" s="64">
        <f t="shared" si="423"/>
        <v>6997320</v>
      </c>
      <c r="U790" s="57">
        <f t="shared" si="404"/>
        <v>3040.7265774378589</v>
      </c>
      <c r="V790" s="64">
        <v>3040.73</v>
      </c>
    </row>
    <row r="791" spans="1:16198" ht="35.25" x14ac:dyDescent="0.5">
      <c r="B791" s="65" t="s">
        <v>309</v>
      </c>
      <c r="C791" s="83"/>
      <c r="D791" s="56" t="s">
        <v>17037</v>
      </c>
      <c r="E791" s="56" t="s">
        <v>17037</v>
      </c>
      <c r="F791" s="56" t="s">
        <v>17037</v>
      </c>
      <c r="G791" s="56" t="s">
        <v>17037</v>
      </c>
      <c r="H791" s="56" t="s">
        <v>17037</v>
      </c>
      <c r="I791" s="61">
        <f>I792+I793</f>
        <v>2655.54</v>
      </c>
      <c r="J791" s="61">
        <f t="shared" ref="J791:L791" si="424">J792+J793</f>
        <v>2298.2399999999998</v>
      </c>
      <c r="K791" s="61">
        <f>K792+K793</f>
        <v>2197.1999999999998</v>
      </c>
      <c r="L791" s="62">
        <f t="shared" si="424"/>
        <v>114</v>
      </c>
      <c r="M791" s="56" t="s">
        <v>17037</v>
      </c>
      <c r="N791" s="56" t="s">
        <v>17037</v>
      </c>
      <c r="O791" s="59" t="s">
        <v>17037</v>
      </c>
      <c r="P791" s="63">
        <v>7704383.129999999</v>
      </c>
      <c r="Q791" s="63"/>
      <c r="R791" s="61">
        <f t="shared" ref="R791:T791" si="425">R792+R793</f>
        <v>0</v>
      </c>
      <c r="S791" s="61">
        <f t="shared" si="425"/>
        <v>0</v>
      </c>
      <c r="T791" s="61">
        <f t="shared" si="425"/>
        <v>7704383.129999999</v>
      </c>
      <c r="U791" s="57">
        <f t="shared" si="404"/>
        <v>2901.249135768996</v>
      </c>
      <c r="V791" s="64">
        <f>MAX(V792:V793)</f>
        <v>5669.9467821782182</v>
      </c>
    </row>
    <row r="792" spans="1:16198" ht="35.25" x14ac:dyDescent="0.5">
      <c r="A792">
        <v>1</v>
      </c>
      <c r="B792" s="56">
        <f>SUBTOTAL(9,$A$615:A792)</f>
        <v>131</v>
      </c>
      <c r="C792" s="66" t="s">
        <v>315</v>
      </c>
      <c r="D792" s="56">
        <v>1957</v>
      </c>
      <c r="E792" s="56"/>
      <c r="F792" s="56" t="s">
        <v>17202</v>
      </c>
      <c r="G792" s="56">
        <v>2</v>
      </c>
      <c r="H792" s="56" t="s">
        <v>17005</v>
      </c>
      <c r="I792" s="67">
        <v>791.84</v>
      </c>
      <c r="J792" s="67">
        <v>585.14</v>
      </c>
      <c r="K792" s="67">
        <v>551.79999999999995</v>
      </c>
      <c r="L792" s="68">
        <v>40</v>
      </c>
      <c r="M792" s="56" t="s">
        <v>17059</v>
      </c>
      <c r="N792" s="56" t="s">
        <v>17097</v>
      </c>
      <c r="O792" s="59" t="s">
        <v>17063</v>
      </c>
      <c r="P792" s="64">
        <v>2460578.1199999996</v>
      </c>
      <c r="Q792" s="64"/>
      <c r="R792" s="64">
        <v>0</v>
      </c>
      <c r="S792" s="64">
        <v>0</v>
      </c>
      <c r="T792" s="64">
        <f t="shared" si="423"/>
        <v>2460578.1199999996</v>
      </c>
      <c r="U792" s="57">
        <f t="shared" si="404"/>
        <v>3107.4183168316827</v>
      </c>
      <c r="V792" s="64">
        <v>5669.9467821782182</v>
      </c>
    </row>
    <row r="793" spans="1:16198" ht="35.25" x14ac:dyDescent="0.5">
      <c r="A793">
        <v>1</v>
      </c>
      <c r="B793" s="56">
        <f>SUBTOTAL(9,$A$615:A793)</f>
        <v>132</v>
      </c>
      <c r="C793" s="66" t="s">
        <v>316</v>
      </c>
      <c r="D793" s="56">
        <v>1979</v>
      </c>
      <c r="E793" s="56"/>
      <c r="F793" s="56" t="s">
        <v>17064</v>
      </c>
      <c r="G793" s="56">
        <v>5</v>
      </c>
      <c r="H793" s="56" t="s">
        <v>17066</v>
      </c>
      <c r="I793" s="67">
        <v>1863.7</v>
      </c>
      <c r="J793" s="67">
        <v>1713.1</v>
      </c>
      <c r="K793" s="67">
        <v>1645.3999999999999</v>
      </c>
      <c r="L793" s="68">
        <v>74</v>
      </c>
      <c r="M793" s="56" t="s">
        <v>17059</v>
      </c>
      <c r="N793" s="56" t="s">
        <v>17075</v>
      </c>
      <c r="O793" s="59" t="s">
        <v>17199</v>
      </c>
      <c r="P793" s="64">
        <v>5243805.01</v>
      </c>
      <c r="Q793" s="64"/>
      <c r="R793" s="64">
        <v>0</v>
      </c>
      <c r="S793" s="64">
        <v>0</v>
      </c>
      <c r="T793" s="64">
        <f t="shared" si="423"/>
        <v>5243805.01</v>
      </c>
      <c r="U793" s="57">
        <f t="shared" si="404"/>
        <v>2813.6529538015775</v>
      </c>
      <c r="V793" s="64">
        <v>2813.65</v>
      </c>
    </row>
    <row r="794" spans="1:16198" ht="35.25" x14ac:dyDescent="0.25">
      <c r="B794" s="259" t="s">
        <v>17329</v>
      </c>
      <c r="C794" s="260"/>
      <c r="D794" s="260"/>
      <c r="E794" s="260"/>
      <c r="F794" s="260"/>
      <c r="G794" s="260"/>
      <c r="H794" s="260"/>
      <c r="I794" s="260"/>
      <c r="J794" s="260"/>
      <c r="K794" s="260"/>
      <c r="L794" s="260"/>
      <c r="M794" s="260"/>
      <c r="N794" s="260"/>
      <c r="O794" s="260"/>
      <c r="P794" s="260"/>
      <c r="Q794" s="260"/>
      <c r="R794" s="260"/>
      <c r="S794" s="260"/>
      <c r="T794" s="260"/>
      <c r="U794" s="260"/>
      <c r="V794" s="261"/>
    </row>
    <row r="795" spans="1:16198" ht="35.25" x14ac:dyDescent="0.5">
      <c r="B795" s="65" t="s">
        <v>17333</v>
      </c>
      <c r="C795" s="92"/>
      <c r="D795" s="56" t="s">
        <v>17037</v>
      </c>
      <c r="E795" s="56" t="s">
        <v>17037</v>
      </c>
      <c r="F795" s="56" t="s">
        <v>17037</v>
      </c>
      <c r="G795" s="56" t="s">
        <v>17037</v>
      </c>
      <c r="H795" s="56" t="s">
        <v>17037</v>
      </c>
      <c r="I795" s="61">
        <f>I796</f>
        <v>4994.3</v>
      </c>
      <c r="J795" s="61">
        <f t="shared" ref="J795:L797" si="426">J796</f>
        <v>3051.11</v>
      </c>
      <c r="K795" s="61">
        <f t="shared" si="426"/>
        <v>3051.11</v>
      </c>
      <c r="L795" s="62">
        <f t="shared" si="426"/>
        <v>167</v>
      </c>
      <c r="M795" s="56" t="s">
        <v>17037</v>
      </c>
      <c r="N795" s="56" t="s">
        <v>17037</v>
      </c>
      <c r="O795" s="59" t="s">
        <v>17037</v>
      </c>
      <c r="P795" s="63">
        <f>P796</f>
        <v>4432138.3499999996</v>
      </c>
      <c r="Q795" s="63">
        <f t="shared" ref="Q795:T797" si="427">Q796</f>
        <v>0</v>
      </c>
      <c r="R795" s="61">
        <f t="shared" si="427"/>
        <v>0</v>
      </c>
      <c r="S795" s="61">
        <f t="shared" si="427"/>
        <v>0</v>
      </c>
      <c r="T795" s="61">
        <f t="shared" si="427"/>
        <v>4432138.3499999996</v>
      </c>
      <c r="U795" s="57">
        <f t="shared" si="404"/>
        <v>887.43935085998032</v>
      </c>
      <c r="V795" s="64">
        <f>V796</f>
        <v>1051.81</v>
      </c>
    </row>
    <row r="796" spans="1:16198" s="93" customFormat="1" ht="35.25" x14ac:dyDescent="0.5">
      <c r="B796" s="65" t="s">
        <v>17334</v>
      </c>
      <c r="C796" s="83"/>
      <c r="D796" s="56" t="s">
        <v>17037</v>
      </c>
      <c r="E796" s="56" t="s">
        <v>17037</v>
      </c>
      <c r="F796" s="56" t="s">
        <v>17037</v>
      </c>
      <c r="G796" s="56" t="s">
        <v>17037</v>
      </c>
      <c r="H796" s="56" t="s">
        <v>17037</v>
      </c>
      <c r="I796" s="61">
        <f>I797</f>
        <v>4994.3</v>
      </c>
      <c r="J796" s="61">
        <f t="shared" si="426"/>
        <v>3051.11</v>
      </c>
      <c r="K796" s="61">
        <f t="shared" si="426"/>
        <v>3051.11</v>
      </c>
      <c r="L796" s="62">
        <f t="shared" si="426"/>
        <v>167</v>
      </c>
      <c r="M796" s="56" t="s">
        <v>17037</v>
      </c>
      <c r="N796" s="56" t="s">
        <v>17037</v>
      </c>
      <c r="O796" s="59" t="s">
        <v>17037</v>
      </c>
      <c r="P796" s="63">
        <f>P797</f>
        <v>4432138.3499999996</v>
      </c>
      <c r="Q796" s="63">
        <f t="shared" si="427"/>
        <v>0</v>
      </c>
      <c r="R796" s="61">
        <f t="shared" si="427"/>
        <v>0</v>
      </c>
      <c r="S796" s="61">
        <f t="shared" si="427"/>
        <v>0</v>
      </c>
      <c r="T796" s="61">
        <f t="shared" si="427"/>
        <v>4432138.3499999996</v>
      </c>
      <c r="U796" s="57">
        <f t="shared" si="404"/>
        <v>887.43935085998032</v>
      </c>
      <c r="V796" s="64">
        <f>V797</f>
        <v>1051.81</v>
      </c>
      <c r="W796" s="94"/>
      <c r="X796" s="94"/>
      <c r="Y796" s="94"/>
      <c r="Z796" s="94"/>
      <c r="AA796" s="94"/>
      <c r="AB796" s="94"/>
      <c r="AC796" s="94"/>
      <c r="AD796" s="94"/>
      <c r="AE796" s="94"/>
      <c r="AF796" s="94"/>
      <c r="AG796" s="94"/>
      <c r="AH796" s="94"/>
      <c r="AI796" s="94"/>
      <c r="AJ796" s="94"/>
      <c r="AK796" s="94"/>
      <c r="AL796" s="94"/>
      <c r="AM796" s="94"/>
      <c r="AN796" s="94"/>
      <c r="AO796" s="94"/>
      <c r="AP796" s="94"/>
      <c r="AQ796" s="94"/>
      <c r="AR796" s="94"/>
      <c r="AS796" s="94"/>
      <c r="AT796" s="94"/>
      <c r="AU796" s="94"/>
      <c r="AV796" s="94"/>
      <c r="AW796" s="94"/>
      <c r="AX796" s="94"/>
      <c r="AY796" s="94"/>
      <c r="AZ796" s="94"/>
      <c r="BA796" s="94"/>
      <c r="BB796" s="94"/>
      <c r="BC796" s="94"/>
      <c r="BD796" s="94"/>
      <c r="BE796" s="94"/>
      <c r="BF796" s="94"/>
      <c r="BG796" s="94"/>
      <c r="BH796" s="94"/>
      <c r="BI796" s="94"/>
      <c r="BJ796" s="94"/>
      <c r="BK796" s="94"/>
      <c r="BL796" s="94"/>
      <c r="BM796" s="94"/>
      <c r="BN796" s="94"/>
      <c r="BO796" s="94"/>
      <c r="BP796" s="94"/>
      <c r="BQ796" s="94"/>
      <c r="BR796" s="94"/>
      <c r="BS796" s="94"/>
      <c r="BT796" s="94"/>
      <c r="BU796" s="94"/>
      <c r="BV796" s="94"/>
      <c r="BW796" s="94"/>
      <c r="BX796" s="94"/>
      <c r="BY796" s="94"/>
      <c r="BZ796" s="94"/>
      <c r="CA796" s="94"/>
      <c r="CB796" s="94"/>
      <c r="CC796" s="94"/>
      <c r="CD796" s="94"/>
      <c r="CE796" s="94"/>
      <c r="CF796" s="94"/>
      <c r="CG796" s="94"/>
      <c r="CH796" s="94"/>
      <c r="CI796" s="94"/>
      <c r="CJ796" s="94"/>
      <c r="CK796" s="94"/>
      <c r="CL796" s="94"/>
      <c r="CM796" s="94"/>
      <c r="CN796" s="94"/>
      <c r="CO796" s="94"/>
      <c r="CP796" s="94"/>
      <c r="CQ796" s="94"/>
      <c r="CR796" s="94"/>
      <c r="CS796" s="94"/>
      <c r="CT796" s="94"/>
      <c r="CU796" s="94"/>
      <c r="CV796" s="94"/>
      <c r="CW796" s="94"/>
      <c r="CX796" s="94"/>
      <c r="CY796" s="94"/>
      <c r="CZ796" s="94"/>
      <c r="DA796" s="94"/>
      <c r="DB796" s="94"/>
      <c r="DC796" s="94"/>
      <c r="DD796" s="94"/>
      <c r="DE796" s="94"/>
      <c r="DF796" s="94"/>
      <c r="DG796" s="94"/>
      <c r="DH796" s="94"/>
      <c r="DI796" s="94"/>
      <c r="DJ796" s="94"/>
      <c r="DK796" s="94"/>
      <c r="DL796" s="94"/>
      <c r="DM796" s="94"/>
      <c r="DN796" s="94"/>
      <c r="DO796" s="94"/>
      <c r="DP796" s="94"/>
      <c r="DQ796" s="94"/>
      <c r="DR796" s="94"/>
      <c r="DS796" s="94"/>
      <c r="DT796" s="94"/>
      <c r="DU796" s="94"/>
      <c r="DV796" s="94"/>
      <c r="DW796" s="94"/>
      <c r="DX796" s="94"/>
      <c r="DY796" s="94"/>
      <c r="DZ796" s="94"/>
      <c r="EA796" s="94"/>
      <c r="EB796" s="94"/>
      <c r="EC796" s="94"/>
      <c r="ED796" s="94"/>
      <c r="EE796" s="94"/>
      <c r="EF796" s="94"/>
      <c r="EG796" s="94"/>
      <c r="EH796" s="94"/>
      <c r="EI796" s="94"/>
      <c r="EJ796" s="94"/>
      <c r="EK796" s="94"/>
      <c r="EL796" s="94"/>
      <c r="EM796" s="94"/>
      <c r="EN796" s="94"/>
      <c r="EO796" s="94"/>
      <c r="EP796" s="94"/>
      <c r="EQ796" s="94"/>
      <c r="ER796" s="94"/>
      <c r="ES796" s="94"/>
      <c r="ET796" s="94"/>
      <c r="EU796" s="94"/>
      <c r="EV796" s="94"/>
      <c r="EW796" s="94"/>
      <c r="EX796" s="94"/>
      <c r="EY796" s="94"/>
      <c r="EZ796" s="94"/>
      <c r="FA796" s="94"/>
      <c r="FB796" s="94"/>
      <c r="FC796" s="94"/>
      <c r="FD796" s="94"/>
      <c r="FE796" s="94"/>
      <c r="FF796" s="94"/>
      <c r="FG796" s="94"/>
      <c r="FH796" s="94"/>
      <c r="FI796" s="94"/>
      <c r="FJ796" s="94"/>
      <c r="FK796" s="94"/>
      <c r="FL796" s="94"/>
      <c r="FM796" s="94"/>
      <c r="FN796" s="94"/>
      <c r="FO796" s="94"/>
      <c r="FP796" s="94"/>
      <c r="FQ796" s="94"/>
      <c r="FR796" s="94"/>
      <c r="FS796" s="94"/>
      <c r="FT796" s="94"/>
      <c r="FU796" s="94"/>
      <c r="FV796" s="94"/>
      <c r="FW796" s="94"/>
      <c r="FX796" s="94"/>
      <c r="FY796" s="94"/>
      <c r="FZ796" s="94"/>
      <c r="GA796" s="94"/>
      <c r="GB796" s="94"/>
      <c r="GC796" s="94"/>
      <c r="GD796" s="94"/>
      <c r="GE796" s="94"/>
      <c r="GF796" s="94"/>
      <c r="GG796" s="94"/>
      <c r="GH796" s="94"/>
      <c r="GI796" s="94"/>
      <c r="GJ796" s="94"/>
      <c r="GK796" s="94"/>
      <c r="GL796" s="94"/>
      <c r="GM796" s="94"/>
      <c r="GN796" s="94"/>
      <c r="GO796" s="94"/>
      <c r="GP796" s="94"/>
      <c r="GQ796" s="94"/>
      <c r="GR796" s="94"/>
      <c r="GS796" s="94"/>
      <c r="GT796" s="94"/>
      <c r="GU796" s="94"/>
      <c r="GV796" s="94"/>
      <c r="GW796" s="94"/>
      <c r="GX796" s="94"/>
      <c r="GY796" s="94"/>
      <c r="GZ796" s="94"/>
      <c r="HA796" s="94"/>
      <c r="HB796" s="94"/>
      <c r="HC796" s="94"/>
      <c r="HD796" s="94"/>
      <c r="HE796" s="94"/>
      <c r="HF796" s="94"/>
      <c r="HG796" s="94"/>
      <c r="HH796" s="94"/>
      <c r="HI796" s="94"/>
      <c r="HJ796" s="94"/>
      <c r="HK796" s="94"/>
      <c r="HL796" s="94"/>
      <c r="HM796" s="94"/>
      <c r="HN796" s="94"/>
      <c r="HO796" s="94"/>
      <c r="HP796" s="94"/>
      <c r="HQ796" s="94"/>
      <c r="HR796" s="94"/>
      <c r="HS796" s="94"/>
      <c r="HT796" s="94"/>
      <c r="HU796" s="94"/>
      <c r="HV796" s="94"/>
      <c r="HW796" s="94"/>
      <c r="HX796" s="94"/>
      <c r="HY796" s="94"/>
      <c r="HZ796" s="94"/>
      <c r="IA796" s="94"/>
      <c r="IB796" s="94"/>
      <c r="IC796" s="94"/>
      <c r="ID796" s="94"/>
      <c r="IE796" s="94"/>
      <c r="IF796" s="94"/>
      <c r="IG796" s="94"/>
      <c r="IH796" s="94"/>
      <c r="II796" s="94"/>
      <c r="IJ796" s="94"/>
      <c r="IK796" s="94"/>
      <c r="IL796" s="94"/>
      <c r="IM796" s="94"/>
      <c r="IN796" s="94"/>
      <c r="IO796" s="94"/>
      <c r="IP796" s="94"/>
      <c r="IQ796" s="94"/>
      <c r="IR796" s="94"/>
      <c r="IS796" s="94"/>
      <c r="IT796" s="94"/>
      <c r="IU796" s="94"/>
      <c r="IV796" s="94"/>
      <c r="IW796" s="94"/>
      <c r="IX796" s="94"/>
      <c r="IY796" s="94"/>
      <c r="IZ796" s="94"/>
      <c r="JA796" s="94"/>
      <c r="JB796" s="94"/>
      <c r="JC796" s="94"/>
      <c r="JD796" s="94"/>
      <c r="JE796" s="94"/>
      <c r="JF796" s="94"/>
      <c r="JG796" s="94"/>
      <c r="JH796" s="94"/>
      <c r="JI796" s="94"/>
      <c r="JJ796" s="94"/>
      <c r="JK796" s="94"/>
      <c r="JL796" s="94"/>
      <c r="JM796" s="94"/>
      <c r="JN796" s="94"/>
      <c r="JO796" s="94"/>
      <c r="JP796" s="94"/>
      <c r="JQ796" s="94"/>
      <c r="JR796" s="94"/>
      <c r="JS796" s="94"/>
      <c r="JT796" s="94"/>
      <c r="JU796" s="94"/>
      <c r="JV796" s="94"/>
      <c r="JW796" s="94"/>
      <c r="JX796" s="94"/>
      <c r="JY796" s="94"/>
      <c r="JZ796" s="94"/>
      <c r="KA796" s="94"/>
      <c r="KB796" s="94"/>
      <c r="KC796" s="94"/>
      <c r="KD796" s="94"/>
      <c r="KE796" s="94"/>
      <c r="KF796" s="94"/>
      <c r="KG796" s="94"/>
      <c r="KH796" s="94"/>
      <c r="KI796" s="94"/>
      <c r="KJ796" s="94"/>
      <c r="KK796" s="94"/>
      <c r="KL796" s="94"/>
      <c r="KM796" s="94"/>
      <c r="KN796" s="94"/>
      <c r="KO796" s="94"/>
      <c r="KP796" s="94"/>
      <c r="KQ796" s="94"/>
      <c r="KR796" s="94"/>
      <c r="KS796" s="94"/>
      <c r="KT796" s="94"/>
      <c r="KU796" s="94"/>
      <c r="KV796" s="94"/>
      <c r="KW796" s="94"/>
      <c r="KX796" s="94"/>
      <c r="KY796" s="94"/>
      <c r="KZ796" s="94"/>
      <c r="LA796" s="94"/>
      <c r="LB796" s="94"/>
      <c r="LC796" s="94"/>
      <c r="LD796" s="94"/>
      <c r="LE796" s="94"/>
      <c r="LF796" s="94"/>
      <c r="LG796" s="94"/>
      <c r="LH796" s="94"/>
      <c r="LI796" s="94"/>
      <c r="LJ796" s="94"/>
      <c r="LK796" s="94"/>
      <c r="LL796" s="94"/>
      <c r="LM796" s="94"/>
      <c r="LN796" s="94"/>
      <c r="LO796" s="94"/>
      <c r="LP796" s="94"/>
      <c r="LQ796" s="94"/>
      <c r="LR796" s="94"/>
      <c r="LS796" s="94"/>
      <c r="LT796" s="94"/>
      <c r="LU796" s="94"/>
      <c r="LV796" s="94"/>
      <c r="LW796" s="94"/>
      <c r="LX796" s="94"/>
      <c r="LY796" s="94"/>
      <c r="LZ796" s="94"/>
      <c r="MA796" s="94"/>
      <c r="MB796" s="94"/>
      <c r="MC796" s="94"/>
      <c r="MD796" s="94"/>
      <c r="ME796" s="94"/>
      <c r="MF796" s="94"/>
      <c r="MG796" s="94"/>
      <c r="MH796" s="94"/>
      <c r="MI796" s="94"/>
      <c r="MJ796" s="94"/>
      <c r="MK796" s="94"/>
      <c r="ML796" s="94"/>
      <c r="MM796" s="94"/>
      <c r="MN796" s="94"/>
      <c r="MO796" s="94"/>
      <c r="MP796" s="94"/>
      <c r="MQ796" s="94"/>
      <c r="MR796" s="94"/>
      <c r="MS796" s="94"/>
      <c r="MT796" s="94"/>
      <c r="MU796" s="94"/>
      <c r="MV796" s="94"/>
      <c r="MW796" s="94"/>
      <c r="MX796" s="94"/>
      <c r="MY796" s="94"/>
      <c r="MZ796" s="94"/>
      <c r="NA796" s="94"/>
      <c r="NB796" s="94"/>
      <c r="NC796" s="94"/>
      <c r="ND796" s="94"/>
      <c r="NE796" s="94"/>
      <c r="NF796" s="94"/>
      <c r="NG796" s="94"/>
      <c r="NH796" s="94"/>
      <c r="NI796" s="94"/>
      <c r="NJ796" s="94"/>
      <c r="NK796" s="94"/>
      <c r="NL796" s="94"/>
      <c r="NM796" s="94"/>
      <c r="NN796" s="94"/>
      <c r="NO796" s="94"/>
      <c r="NP796" s="94"/>
      <c r="NQ796" s="94"/>
      <c r="NR796" s="94"/>
      <c r="NS796" s="94"/>
      <c r="NT796" s="94"/>
      <c r="NU796" s="94"/>
      <c r="NV796" s="94"/>
      <c r="NW796" s="94"/>
      <c r="NX796" s="94"/>
      <c r="NY796" s="94"/>
      <c r="NZ796" s="94"/>
      <c r="OA796" s="94"/>
      <c r="OB796" s="94"/>
      <c r="OC796" s="94"/>
      <c r="OD796" s="94"/>
      <c r="OE796" s="94"/>
      <c r="OF796" s="94"/>
      <c r="OG796" s="94"/>
      <c r="OH796" s="94"/>
      <c r="OI796" s="94"/>
      <c r="OJ796" s="94"/>
      <c r="OK796" s="94"/>
      <c r="OL796" s="94"/>
      <c r="OM796" s="94"/>
      <c r="ON796" s="94"/>
      <c r="OO796" s="94"/>
      <c r="OP796" s="94"/>
      <c r="OQ796" s="94"/>
      <c r="OR796" s="94"/>
      <c r="OS796" s="94"/>
      <c r="OT796" s="94"/>
      <c r="OU796" s="94"/>
      <c r="OV796" s="94"/>
      <c r="OW796" s="94"/>
      <c r="OX796" s="94"/>
      <c r="OY796" s="94"/>
      <c r="OZ796" s="94"/>
      <c r="PA796" s="94"/>
      <c r="PB796" s="94"/>
      <c r="PC796" s="94"/>
      <c r="PD796" s="94"/>
      <c r="PE796" s="94"/>
      <c r="PF796" s="94"/>
      <c r="PG796" s="94"/>
      <c r="PH796" s="94"/>
      <c r="PI796" s="94"/>
      <c r="PJ796" s="94"/>
      <c r="PK796" s="94"/>
      <c r="PL796" s="94"/>
      <c r="PM796" s="94"/>
      <c r="PN796" s="94"/>
      <c r="PO796" s="94"/>
      <c r="PP796" s="94"/>
      <c r="PQ796" s="94"/>
      <c r="PR796" s="94"/>
      <c r="PS796" s="94"/>
      <c r="PT796" s="94"/>
      <c r="PU796" s="94"/>
      <c r="PV796" s="94"/>
      <c r="PW796" s="94"/>
      <c r="PX796" s="94"/>
      <c r="PY796" s="94"/>
      <c r="PZ796" s="94"/>
      <c r="QA796" s="94"/>
      <c r="QB796" s="94"/>
      <c r="QC796" s="94"/>
      <c r="QD796" s="94"/>
      <c r="QE796" s="94"/>
      <c r="QF796" s="94"/>
      <c r="QG796" s="94"/>
      <c r="QH796" s="94"/>
      <c r="QI796" s="94"/>
      <c r="QJ796" s="94"/>
      <c r="QK796" s="94"/>
      <c r="QL796" s="94"/>
      <c r="QM796" s="94"/>
      <c r="QN796" s="94"/>
      <c r="QO796" s="94"/>
      <c r="QP796" s="94"/>
      <c r="QQ796" s="94"/>
      <c r="QR796" s="94"/>
      <c r="QS796" s="94"/>
      <c r="QT796" s="94"/>
      <c r="QU796" s="94"/>
      <c r="QV796" s="94"/>
      <c r="QW796" s="94"/>
      <c r="QX796" s="94"/>
      <c r="QY796" s="94"/>
      <c r="QZ796" s="94"/>
      <c r="RA796" s="94"/>
      <c r="RB796" s="94"/>
      <c r="RC796" s="94"/>
      <c r="RD796" s="94"/>
      <c r="RE796" s="94"/>
      <c r="RF796" s="94"/>
      <c r="RG796" s="94"/>
      <c r="RH796" s="94"/>
      <c r="RI796" s="94"/>
      <c r="RJ796" s="94"/>
      <c r="RK796" s="94"/>
      <c r="RL796" s="94"/>
      <c r="RM796" s="94"/>
      <c r="RN796" s="94"/>
      <c r="RO796" s="94"/>
      <c r="RP796" s="94"/>
      <c r="RQ796" s="94"/>
      <c r="RR796" s="94"/>
      <c r="RS796" s="94"/>
      <c r="RT796" s="94"/>
      <c r="RU796" s="94"/>
      <c r="RV796" s="94"/>
      <c r="RW796" s="94"/>
      <c r="RX796" s="94"/>
      <c r="RY796" s="94"/>
      <c r="RZ796" s="94"/>
      <c r="SA796" s="94"/>
      <c r="SB796" s="94"/>
      <c r="SC796" s="94"/>
      <c r="SD796" s="94"/>
      <c r="SE796" s="94"/>
      <c r="SF796" s="94"/>
      <c r="SG796" s="94"/>
      <c r="SH796" s="94"/>
      <c r="SI796" s="94"/>
      <c r="SJ796" s="94"/>
      <c r="SK796" s="94"/>
      <c r="SL796" s="94"/>
      <c r="SM796" s="94"/>
      <c r="SN796" s="94"/>
      <c r="SO796" s="94"/>
      <c r="SP796" s="94"/>
      <c r="SQ796" s="94"/>
      <c r="SR796" s="94"/>
      <c r="SS796" s="94"/>
      <c r="ST796" s="94"/>
      <c r="SU796" s="94"/>
      <c r="SV796" s="94"/>
      <c r="SW796" s="94"/>
      <c r="SX796" s="94"/>
      <c r="SY796" s="94"/>
      <c r="SZ796" s="94"/>
      <c r="TA796" s="94"/>
      <c r="TB796" s="94"/>
      <c r="TC796" s="94"/>
      <c r="TD796" s="94"/>
      <c r="TE796" s="94"/>
      <c r="TF796" s="94"/>
      <c r="TG796" s="94"/>
      <c r="TH796" s="94"/>
      <c r="TI796" s="94"/>
      <c r="TJ796" s="94"/>
      <c r="TK796" s="94"/>
      <c r="TL796" s="94"/>
      <c r="TM796" s="94"/>
      <c r="TN796" s="94"/>
      <c r="TO796" s="94"/>
      <c r="TP796" s="94"/>
      <c r="TQ796" s="94"/>
      <c r="TR796" s="94"/>
      <c r="TS796" s="94"/>
      <c r="TT796" s="94"/>
      <c r="TU796" s="94"/>
      <c r="TV796" s="94"/>
      <c r="TW796" s="94"/>
      <c r="TX796" s="94"/>
      <c r="TY796" s="94"/>
      <c r="TZ796" s="94"/>
      <c r="UA796" s="94"/>
      <c r="UB796" s="94"/>
      <c r="UC796" s="94"/>
      <c r="UD796" s="94"/>
      <c r="UE796" s="94"/>
      <c r="UF796" s="94"/>
      <c r="UG796" s="94"/>
      <c r="UH796" s="94"/>
      <c r="UI796" s="94"/>
      <c r="UJ796" s="94"/>
      <c r="UK796" s="94"/>
      <c r="UL796" s="94"/>
      <c r="UM796" s="94"/>
      <c r="UN796" s="94"/>
      <c r="UO796" s="94"/>
      <c r="UP796" s="94"/>
      <c r="UQ796" s="94"/>
      <c r="UR796" s="94"/>
      <c r="US796" s="94"/>
      <c r="UT796" s="94"/>
      <c r="UU796" s="94"/>
      <c r="UV796" s="94"/>
      <c r="UW796" s="94"/>
      <c r="UX796" s="94"/>
      <c r="UY796" s="94"/>
      <c r="UZ796" s="94"/>
      <c r="VA796" s="94"/>
      <c r="VB796" s="94"/>
      <c r="VC796" s="94"/>
      <c r="VD796" s="94"/>
      <c r="VE796" s="94"/>
      <c r="VF796" s="94"/>
      <c r="VG796" s="94"/>
      <c r="VH796" s="94"/>
      <c r="VI796" s="94"/>
      <c r="VJ796" s="94"/>
      <c r="VK796" s="94"/>
      <c r="VL796" s="94"/>
      <c r="VM796" s="94"/>
      <c r="VN796" s="94"/>
      <c r="VO796" s="94"/>
      <c r="VP796" s="94"/>
      <c r="VQ796" s="94"/>
      <c r="VR796" s="94"/>
      <c r="VS796" s="94"/>
      <c r="VT796" s="94"/>
      <c r="VU796" s="94"/>
      <c r="VV796" s="94"/>
      <c r="VW796" s="94"/>
      <c r="VX796" s="94"/>
      <c r="VY796" s="94"/>
      <c r="VZ796" s="94"/>
      <c r="WA796" s="94"/>
      <c r="WB796" s="94"/>
      <c r="WC796" s="94"/>
      <c r="WD796" s="94"/>
      <c r="WE796" s="94"/>
      <c r="WF796" s="94"/>
      <c r="WG796" s="94"/>
      <c r="WH796" s="94"/>
      <c r="WI796" s="94"/>
      <c r="WJ796" s="94"/>
      <c r="WK796" s="94"/>
      <c r="WL796" s="94"/>
      <c r="WM796" s="94"/>
      <c r="WN796" s="94"/>
      <c r="WO796" s="94"/>
      <c r="WP796" s="94"/>
      <c r="WQ796" s="94"/>
      <c r="WR796" s="94"/>
      <c r="WS796" s="94"/>
      <c r="WT796" s="94"/>
      <c r="WU796" s="94"/>
      <c r="WV796" s="94"/>
      <c r="WW796" s="94"/>
      <c r="WX796" s="94"/>
      <c r="WY796" s="94"/>
      <c r="WZ796" s="94"/>
      <c r="XA796" s="94"/>
      <c r="XB796" s="94"/>
      <c r="XC796" s="94"/>
      <c r="XD796" s="94"/>
      <c r="XE796" s="94"/>
      <c r="XF796" s="94"/>
      <c r="XG796" s="94"/>
      <c r="XH796" s="94"/>
      <c r="XI796" s="94"/>
      <c r="XJ796" s="94"/>
      <c r="XK796" s="94"/>
      <c r="XL796" s="94"/>
      <c r="XM796" s="94"/>
      <c r="XN796" s="94"/>
      <c r="XO796" s="94"/>
      <c r="XP796" s="94"/>
      <c r="XQ796" s="94"/>
      <c r="XR796" s="94"/>
      <c r="XS796" s="94"/>
      <c r="XT796" s="94"/>
      <c r="XU796" s="94"/>
      <c r="XV796" s="94"/>
      <c r="XW796" s="94"/>
      <c r="XX796" s="94"/>
      <c r="XY796" s="94"/>
      <c r="XZ796" s="94"/>
      <c r="YA796" s="94"/>
      <c r="YB796" s="94"/>
      <c r="YC796" s="94"/>
      <c r="YD796" s="94"/>
      <c r="YE796" s="94"/>
      <c r="YF796" s="94"/>
      <c r="YG796" s="94"/>
      <c r="YH796" s="94"/>
      <c r="YI796" s="94"/>
      <c r="YJ796" s="94"/>
      <c r="YK796" s="94"/>
      <c r="YL796" s="94"/>
      <c r="YM796" s="94"/>
      <c r="YN796" s="94"/>
      <c r="YO796" s="94"/>
      <c r="YP796" s="94"/>
      <c r="YQ796" s="94"/>
      <c r="YR796" s="94"/>
      <c r="YS796" s="94"/>
      <c r="YT796" s="94"/>
      <c r="YU796" s="94"/>
      <c r="YV796" s="94"/>
      <c r="YW796" s="94"/>
      <c r="YX796" s="94"/>
      <c r="YY796" s="94"/>
      <c r="YZ796" s="94"/>
      <c r="ZA796" s="94"/>
      <c r="ZB796" s="94"/>
      <c r="ZC796" s="94"/>
      <c r="ZD796" s="94"/>
      <c r="ZE796" s="94"/>
      <c r="ZF796" s="94"/>
      <c r="ZG796" s="94"/>
      <c r="ZH796" s="94"/>
      <c r="ZI796" s="94"/>
      <c r="ZJ796" s="94"/>
      <c r="ZK796" s="94"/>
      <c r="ZL796" s="94"/>
      <c r="ZM796" s="94"/>
      <c r="ZN796" s="94"/>
      <c r="ZO796" s="94"/>
      <c r="ZP796" s="94"/>
      <c r="ZQ796" s="94"/>
      <c r="ZR796" s="94"/>
      <c r="ZS796" s="94"/>
      <c r="ZT796" s="94"/>
      <c r="ZU796" s="94"/>
      <c r="ZV796" s="94"/>
      <c r="ZW796" s="94"/>
      <c r="ZX796" s="94"/>
      <c r="ZY796" s="94"/>
      <c r="ZZ796" s="94"/>
      <c r="AAA796" s="94"/>
      <c r="AAB796" s="94"/>
      <c r="AAC796" s="94"/>
      <c r="AAD796" s="94"/>
      <c r="AAE796" s="94"/>
      <c r="AAF796" s="94"/>
      <c r="AAG796" s="94"/>
      <c r="AAH796" s="94"/>
      <c r="AAI796" s="94"/>
      <c r="AAJ796" s="94"/>
      <c r="AAK796" s="94"/>
      <c r="AAL796" s="94"/>
      <c r="AAM796" s="94"/>
      <c r="AAN796" s="94"/>
      <c r="AAO796" s="94"/>
      <c r="AAP796" s="94"/>
      <c r="AAQ796" s="94"/>
      <c r="AAR796" s="94"/>
      <c r="AAS796" s="94"/>
      <c r="AAT796" s="94"/>
      <c r="AAU796" s="94"/>
      <c r="AAV796" s="94"/>
      <c r="AAW796" s="94"/>
      <c r="AAX796" s="94"/>
      <c r="AAY796" s="94"/>
      <c r="AAZ796" s="94"/>
      <c r="ABA796" s="94"/>
      <c r="ABB796" s="94"/>
      <c r="ABC796" s="94"/>
      <c r="ABD796" s="94"/>
      <c r="ABE796" s="94"/>
      <c r="ABF796" s="94"/>
      <c r="ABG796" s="94"/>
      <c r="ABH796" s="94"/>
      <c r="ABI796" s="94"/>
      <c r="ABJ796" s="94"/>
      <c r="ABK796" s="94"/>
      <c r="ABL796" s="94"/>
      <c r="ABM796" s="94"/>
      <c r="ABN796" s="94"/>
      <c r="ABO796" s="94"/>
      <c r="ABP796" s="94"/>
      <c r="ABQ796" s="94"/>
      <c r="ABR796" s="94"/>
      <c r="ABS796" s="94"/>
      <c r="ABT796" s="94"/>
      <c r="ABU796" s="94"/>
      <c r="ABV796" s="94"/>
      <c r="ABW796" s="94"/>
      <c r="ABX796" s="94"/>
      <c r="ABY796" s="94"/>
      <c r="ABZ796" s="94"/>
      <c r="ACA796" s="94"/>
      <c r="ACB796" s="94"/>
      <c r="ACC796" s="94"/>
      <c r="ACD796" s="94"/>
      <c r="ACE796" s="94"/>
      <c r="ACF796" s="94"/>
      <c r="ACG796" s="94"/>
      <c r="ACH796" s="94"/>
      <c r="ACI796" s="94"/>
      <c r="ACJ796" s="94"/>
      <c r="ACK796" s="94"/>
      <c r="ACL796" s="94"/>
      <c r="ACM796" s="94"/>
      <c r="ACN796" s="94"/>
      <c r="ACO796" s="94"/>
      <c r="ACP796" s="94"/>
      <c r="ACQ796" s="94"/>
      <c r="ACR796" s="94"/>
      <c r="ACS796" s="94"/>
      <c r="ACT796" s="94"/>
      <c r="ACU796" s="94"/>
      <c r="ACV796" s="94"/>
      <c r="ACW796" s="94"/>
      <c r="ACX796" s="94"/>
      <c r="ACY796" s="94"/>
      <c r="ACZ796" s="94"/>
      <c r="ADA796" s="94"/>
      <c r="ADB796" s="94"/>
      <c r="ADC796" s="94"/>
      <c r="ADD796" s="94"/>
      <c r="ADE796" s="94"/>
      <c r="ADF796" s="94"/>
      <c r="ADG796" s="94"/>
      <c r="ADH796" s="94"/>
      <c r="ADI796" s="94"/>
      <c r="ADJ796" s="94"/>
      <c r="ADK796" s="94"/>
      <c r="ADL796" s="94"/>
      <c r="ADM796" s="94"/>
      <c r="ADN796" s="94"/>
      <c r="ADO796" s="94"/>
      <c r="ADP796" s="94"/>
      <c r="ADQ796" s="94"/>
      <c r="ADR796" s="94"/>
      <c r="ADS796" s="94"/>
      <c r="ADT796" s="94"/>
      <c r="ADU796" s="94"/>
      <c r="ADV796" s="94"/>
      <c r="ADW796" s="94"/>
      <c r="ADX796" s="94"/>
      <c r="ADY796" s="94"/>
      <c r="ADZ796" s="94"/>
      <c r="AEA796" s="94"/>
      <c r="AEB796" s="94"/>
      <c r="AEC796" s="94"/>
      <c r="AED796" s="94"/>
      <c r="AEE796" s="94"/>
      <c r="AEF796" s="94"/>
      <c r="AEG796" s="94"/>
      <c r="AEH796" s="94"/>
      <c r="AEI796" s="94"/>
      <c r="AEJ796" s="94"/>
      <c r="AEK796" s="94"/>
      <c r="AEL796" s="94"/>
      <c r="AEM796" s="94"/>
      <c r="AEN796" s="94"/>
      <c r="AEO796" s="94"/>
      <c r="AEP796" s="94"/>
      <c r="AEQ796" s="94"/>
      <c r="AER796" s="94"/>
      <c r="AES796" s="94"/>
      <c r="AET796" s="94"/>
      <c r="AEU796" s="94"/>
      <c r="AEV796" s="94"/>
      <c r="AEW796" s="94"/>
      <c r="AEX796" s="94"/>
      <c r="AEY796" s="94"/>
      <c r="AEZ796" s="94"/>
      <c r="AFA796" s="94"/>
      <c r="AFB796" s="94"/>
      <c r="AFC796" s="94"/>
      <c r="AFD796" s="94"/>
      <c r="AFE796" s="94"/>
      <c r="AFF796" s="94"/>
      <c r="AFG796" s="94"/>
      <c r="AFH796" s="94"/>
      <c r="AFI796" s="94"/>
      <c r="AFJ796" s="94"/>
      <c r="AFK796" s="94"/>
      <c r="AFL796" s="94"/>
      <c r="AFM796" s="94"/>
      <c r="AFN796" s="94"/>
      <c r="AFO796" s="94"/>
      <c r="AFP796" s="94"/>
      <c r="AFQ796" s="94"/>
      <c r="AFR796" s="94"/>
      <c r="AFS796" s="94"/>
      <c r="AFT796" s="94"/>
      <c r="AFU796" s="94"/>
      <c r="AFV796" s="94"/>
      <c r="AFW796" s="94"/>
      <c r="AFX796" s="94"/>
      <c r="AFY796" s="94"/>
      <c r="AFZ796" s="94"/>
      <c r="AGA796" s="94"/>
      <c r="AGB796" s="94"/>
      <c r="AGC796" s="94"/>
      <c r="AGD796" s="94"/>
      <c r="AGE796" s="94"/>
      <c r="AGF796" s="94"/>
      <c r="AGG796" s="94"/>
      <c r="AGH796" s="94"/>
      <c r="AGI796" s="94"/>
      <c r="AGJ796" s="94"/>
      <c r="AGK796" s="94"/>
      <c r="AGL796" s="94"/>
      <c r="AGM796" s="94"/>
      <c r="AGN796" s="94"/>
      <c r="AGO796" s="94"/>
      <c r="AGP796" s="94"/>
      <c r="AGQ796" s="94"/>
      <c r="AGR796" s="94"/>
      <c r="AGS796" s="94"/>
      <c r="AGT796" s="94"/>
      <c r="AGU796" s="94"/>
      <c r="AGV796" s="94"/>
      <c r="AGW796" s="94"/>
      <c r="AGX796" s="94"/>
      <c r="AGY796" s="94"/>
      <c r="AGZ796" s="94"/>
      <c r="AHA796" s="94"/>
      <c r="AHB796" s="94"/>
      <c r="AHC796" s="94"/>
      <c r="AHD796" s="94"/>
      <c r="AHE796" s="94"/>
      <c r="AHF796" s="94"/>
      <c r="AHG796" s="94"/>
      <c r="AHH796" s="94"/>
      <c r="AHI796" s="94"/>
      <c r="AHJ796" s="94"/>
      <c r="AHK796" s="94"/>
      <c r="AHL796" s="94"/>
      <c r="AHM796" s="94"/>
      <c r="AHN796" s="94"/>
      <c r="AHO796" s="94"/>
      <c r="AHP796" s="94"/>
      <c r="AHQ796" s="94"/>
      <c r="AHR796" s="94"/>
      <c r="AHS796" s="94"/>
      <c r="AHT796" s="94"/>
      <c r="AHU796" s="94"/>
      <c r="AHV796" s="94"/>
      <c r="AHW796" s="94"/>
      <c r="AHX796" s="94"/>
      <c r="AHY796" s="94"/>
      <c r="AHZ796" s="94"/>
      <c r="AIA796" s="94"/>
      <c r="AIB796" s="94"/>
      <c r="AIC796" s="94"/>
      <c r="AID796" s="94"/>
      <c r="AIE796" s="94"/>
      <c r="AIF796" s="94"/>
      <c r="AIG796" s="94"/>
      <c r="AIH796" s="94"/>
      <c r="AII796" s="94"/>
      <c r="AIJ796" s="94"/>
      <c r="AIK796" s="94"/>
      <c r="AIL796" s="94"/>
      <c r="AIM796" s="94"/>
      <c r="AIN796" s="94"/>
      <c r="AIO796" s="94"/>
      <c r="AIP796" s="94"/>
      <c r="AIQ796" s="94"/>
      <c r="AIR796" s="94"/>
      <c r="AIS796" s="94"/>
      <c r="AIT796" s="94"/>
      <c r="AIU796" s="94"/>
      <c r="AIV796" s="94"/>
      <c r="AIW796" s="94"/>
      <c r="AIX796" s="94"/>
      <c r="AIY796" s="94"/>
      <c r="AIZ796" s="94"/>
      <c r="AJA796" s="94"/>
      <c r="AJB796" s="94"/>
      <c r="AJC796" s="94"/>
      <c r="AJD796" s="94"/>
      <c r="AJE796" s="94"/>
      <c r="AJF796" s="94"/>
      <c r="AJG796" s="94"/>
      <c r="AJH796" s="94"/>
      <c r="AJI796" s="94"/>
      <c r="AJJ796" s="94"/>
      <c r="AJK796" s="94"/>
      <c r="AJL796" s="94"/>
      <c r="AJM796" s="94"/>
      <c r="AJN796" s="94"/>
      <c r="AJO796" s="94"/>
      <c r="AJP796" s="94"/>
      <c r="AJQ796" s="94"/>
      <c r="AJR796" s="94"/>
      <c r="AJS796" s="94"/>
      <c r="AJT796" s="94"/>
      <c r="AJU796" s="94"/>
      <c r="AJV796" s="94"/>
      <c r="AJW796" s="94"/>
      <c r="AJX796" s="94"/>
      <c r="AJY796" s="94"/>
      <c r="AJZ796" s="94"/>
      <c r="AKA796" s="94"/>
      <c r="AKB796" s="94"/>
      <c r="AKC796" s="94"/>
      <c r="AKD796" s="94"/>
      <c r="AKE796" s="94"/>
      <c r="AKF796" s="94"/>
      <c r="AKG796" s="94"/>
      <c r="AKH796" s="94"/>
      <c r="AKI796" s="94"/>
      <c r="AKJ796" s="94"/>
      <c r="AKK796" s="94"/>
      <c r="AKL796" s="94"/>
      <c r="AKM796" s="94"/>
      <c r="AKN796" s="94"/>
      <c r="AKO796" s="94"/>
      <c r="AKP796" s="94"/>
      <c r="AKQ796" s="94"/>
      <c r="AKR796" s="94"/>
      <c r="AKS796" s="94"/>
      <c r="AKT796" s="94"/>
      <c r="AKU796" s="94"/>
      <c r="AKV796" s="94"/>
      <c r="AKW796" s="94"/>
      <c r="AKX796" s="94"/>
      <c r="AKY796" s="94"/>
      <c r="AKZ796" s="94"/>
      <c r="ALA796" s="94"/>
      <c r="ALB796" s="94"/>
      <c r="ALC796" s="94"/>
      <c r="ALD796" s="94"/>
      <c r="ALE796" s="94"/>
      <c r="ALF796" s="94"/>
      <c r="ALG796" s="94"/>
      <c r="ALH796" s="94"/>
      <c r="ALI796" s="94"/>
      <c r="ALJ796" s="94"/>
      <c r="ALK796" s="94"/>
      <c r="ALL796" s="94"/>
      <c r="ALM796" s="94"/>
      <c r="ALN796" s="94"/>
      <c r="ALO796" s="94"/>
      <c r="ALP796" s="94"/>
      <c r="ALQ796" s="94"/>
      <c r="ALR796" s="94"/>
      <c r="ALS796" s="94"/>
      <c r="ALT796" s="94"/>
      <c r="ALU796" s="94"/>
      <c r="ALV796" s="94"/>
      <c r="ALW796" s="94"/>
      <c r="ALX796" s="94"/>
      <c r="ALY796" s="94"/>
      <c r="ALZ796" s="94"/>
      <c r="AMA796" s="94"/>
      <c r="AMB796" s="94"/>
      <c r="AMC796" s="94"/>
      <c r="AMD796" s="94"/>
      <c r="AME796" s="94"/>
      <c r="AMF796" s="94"/>
      <c r="AMG796" s="94"/>
      <c r="AMH796" s="94"/>
      <c r="AMI796" s="94"/>
      <c r="AMJ796" s="94"/>
      <c r="AMK796" s="94"/>
      <c r="AML796" s="94"/>
      <c r="AMM796" s="94"/>
      <c r="AMN796" s="94"/>
      <c r="AMO796" s="94"/>
      <c r="AMP796" s="94"/>
      <c r="AMQ796" s="94"/>
      <c r="AMR796" s="94"/>
      <c r="AMS796" s="94"/>
      <c r="AMT796" s="94"/>
      <c r="AMU796" s="94"/>
      <c r="AMV796" s="94"/>
      <c r="AMW796" s="94"/>
      <c r="AMX796" s="94"/>
      <c r="AMY796" s="94"/>
      <c r="AMZ796" s="94"/>
      <c r="ANA796" s="94"/>
      <c r="ANB796" s="94"/>
      <c r="ANC796" s="94"/>
      <c r="AND796" s="94"/>
      <c r="ANE796" s="94"/>
      <c r="ANF796" s="94"/>
      <c r="ANG796" s="94"/>
      <c r="ANH796" s="94"/>
      <c r="ANI796" s="94"/>
      <c r="ANJ796" s="94"/>
      <c r="ANK796" s="94"/>
      <c r="ANL796" s="94"/>
      <c r="ANM796" s="94"/>
      <c r="ANN796" s="94"/>
      <c r="ANO796" s="94"/>
      <c r="ANP796" s="94"/>
      <c r="ANQ796" s="94"/>
      <c r="ANR796" s="94"/>
      <c r="ANS796" s="94"/>
      <c r="ANT796" s="94"/>
      <c r="ANU796" s="94"/>
      <c r="ANV796" s="94"/>
      <c r="ANW796" s="94"/>
      <c r="ANX796" s="94"/>
      <c r="ANY796" s="94"/>
      <c r="ANZ796" s="94"/>
      <c r="AOA796" s="94"/>
      <c r="AOB796" s="94"/>
      <c r="AOC796" s="94"/>
      <c r="AOD796" s="94"/>
      <c r="AOE796" s="94"/>
      <c r="AOF796" s="94"/>
      <c r="AOG796" s="94"/>
      <c r="AOH796" s="94"/>
      <c r="AOI796" s="94"/>
      <c r="AOJ796" s="94"/>
      <c r="AOK796" s="94"/>
      <c r="AOL796" s="94"/>
      <c r="AOM796" s="94"/>
      <c r="AON796" s="94"/>
      <c r="AOO796" s="94"/>
      <c r="AOP796" s="94"/>
      <c r="AOQ796" s="94"/>
      <c r="AOR796" s="94"/>
      <c r="AOS796" s="94"/>
      <c r="AOT796" s="94"/>
      <c r="AOU796" s="94"/>
      <c r="AOV796" s="94"/>
      <c r="AOW796" s="94"/>
      <c r="AOX796" s="94"/>
      <c r="AOY796" s="94"/>
      <c r="AOZ796" s="94"/>
      <c r="APA796" s="94"/>
      <c r="APB796" s="94"/>
      <c r="APC796" s="94"/>
      <c r="APD796" s="94"/>
      <c r="APE796" s="94"/>
      <c r="APF796" s="94"/>
      <c r="APG796" s="94"/>
      <c r="APH796" s="94"/>
      <c r="API796" s="94"/>
      <c r="APJ796" s="94"/>
      <c r="APK796" s="94"/>
      <c r="APL796" s="94"/>
      <c r="APM796" s="94"/>
      <c r="APN796" s="94"/>
      <c r="APO796" s="94"/>
      <c r="APP796" s="94"/>
      <c r="APQ796" s="94"/>
      <c r="APR796" s="94"/>
      <c r="APS796" s="94"/>
      <c r="APT796" s="94"/>
      <c r="APU796" s="94"/>
      <c r="APV796" s="94"/>
      <c r="APW796" s="94"/>
      <c r="APX796" s="94"/>
      <c r="APY796" s="94"/>
      <c r="APZ796" s="94"/>
      <c r="AQA796" s="94"/>
      <c r="AQB796" s="94"/>
      <c r="AQC796" s="94"/>
      <c r="AQD796" s="94"/>
      <c r="AQE796" s="94"/>
      <c r="AQF796" s="94"/>
      <c r="AQG796" s="94"/>
      <c r="AQH796" s="94"/>
      <c r="AQI796" s="94"/>
      <c r="AQJ796" s="94"/>
      <c r="AQK796" s="94"/>
      <c r="AQL796" s="94"/>
      <c r="AQM796" s="94"/>
      <c r="AQN796" s="94"/>
      <c r="AQO796" s="94"/>
      <c r="AQP796" s="94"/>
      <c r="AQQ796" s="94"/>
      <c r="AQR796" s="94"/>
      <c r="AQS796" s="94"/>
      <c r="AQT796" s="94"/>
      <c r="AQU796" s="94"/>
      <c r="AQV796" s="94"/>
      <c r="AQW796" s="94"/>
      <c r="AQX796" s="94"/>
      <c r="AQY796" s="94"/>
      <c r="AQZ796" s="94"/>
      <c r="ARA796" s="94"/>
      <c r="ARB796" s="94"/>
      <c r="ARC796" s="94"/>
      <c r="ARD796" s="94"/>
      <c r="ARE796" s="94"/>
      <c r="ARF796" s="94"/>
      <c r="ARG796" s="94"/>
      <c r="ARH796" s="94"/>
      <c r="ARI796" s="94"/>
      <c r="ARJ796" s="94"/>
      <c r="ARK796" s="94"/>
      <c r="ARL796" s="94"/>
      <c r="ARM796" s="94"/>
      <c r="ARN796" s="94"/>
      <c r="ARO796" s="94"/>
      <c r="ARP796" s="94"/>
      <c r="ARQ796" s="94"/>
      <c r="ARR796" s="94"/>
      <c r="ARS796" s="94"/>
      <c r="ART796" s="94"/>
      <c r="ARU796" s="94"/>
      <c r="ARV796" s="94"/>
      <c r="ARW796" s="94"/>
      <c r="ARX796" s="94"/>
      <c r="ARY796" s="94"/>
      <c r="ARZ796" s="94"/>
      <c r="ASA796" s="94"/>
      <c r="ASB796" s="94"/>
      <c r="ASC796" s="94"/>
      <c r="ASD796" s="94"/>
      <c r="ASE796" s="94"/>
      <c r="ASF796" s="94"/>
      <c r="ASG796" s="94"/>
      <c r="ASH796" s="94"/>
      <c r="ASI796" s="94"/>
      <c r="ASJ796" s="94"/>
      <c r="ASK796" s="94"/>
      <c r="ASL796" s="94"/>
      <c r="ASM796" s="94"/>
      <c r="ASN796" s="94"/>
      <c r="ASO796" s="94"/>
      <c r="ASP796" s="94"/>
      <c r="ASQ796" s="94"/>
      <c r="ASR796" s="94"/>
      <c r="ASS796" s="94"/>
      <c r="AST796" s="94"/>
      <c r="ASU796" s="94"/>
      <c r="ASV796" s="94"/>
      <c r="ASW796" s="94"/>
      <c r="ASX796" s="94"/>
      <c r="ASY796" s="94"/>
      <c r="ASZ796" s="94"/>
      <c r="ATA796" s="94"/>
      <c r="ATB796" s="94"/>
      <c r="ATC796" s="94"/>
      <c r="ATD796" s="94"/>
      <c r="ATE796" s="94"/>
      <c r="ATF796" s="94"/>
      <c r="ATG796" s="94"/>
      <c r="ATH796" s="94"/>
      <c r="ATI796" s="94"/>
      <c r="ATJ796" s="94"/>
      <c r="ATK796" s="94"/>
      <c r="ATL796" s="94"/>
      <c r="ATM796" s="94"/>
      <c r="ATN796" s="94"/>
      <c r="ATO796" s="94"/>
      <c r="ATP796" s="94"/>
      <c r="ATQ796" s="94"/>
      <c r="ATR796" s="94"/>
      <c r="ATS796" s="94"/>
      <c r="ATT796" s="94"/>
      <c r="ATU796" s="94"/>
      <c r="ATV796" s="94"/>
      <c r="ATW796" s="94"/>
      <c r="ATX796" s="94"/>
      <c r="ATY796" s="94"/>
      <c r="ATZ796" s="94"/>
      <c r="AUA796" s="94"/>
      <c r="AUB796" s="94"/>
      <c r="AUC796" s="94"/>
      <c r="AUD796" s="94"/>
      <c r="AUE796" s="94"/>
      <c r="AUF796" s="94"/>
      <c r="AUG796" s="94"/>
      <c r="AUH796" s="94"/>
      <c r="AUI796" s="94"/>
      <c r="AUJ796" s="94"/>
      <c r="AUK796" s="94"/>
      <c r="AUL796" s="94"/>
      <c r="AUM796" s="94"/>
      <c r="AUN796" s="94"/>
      <c r="AUO796" s="94"/>
      <c r="AUP796" s="94"/>
      <c r="AUQ796" s="94"/>
      <c r="AUR796" s="94"/>
      <c r="AUS796" s="94"/>
      <c r="AUT796" s="94"/>
      <c r="AUU796" s="94"/>
      <c r="AUV796" s="94"/>
      <c r="AUW796" s="94"/>
      <c r="AUX796" s="94"/>
      <c r="AUY796" s="94"/>
      <c r="AUZ796" s="94"/>
      <c r="AVA796" s="94"/>
      <c r="AVB796" s="94"/>
      <c r="AVC796" s="94"/>
      <c r="AVD796" s="94"/>
      <c r="AVE796" s="94"/>
      <c r="AVF796" s="94"/>
      <c r="AVG796" s="94"/>
      <c r="AVH796" s="94"/>
      <c r="AVI796" s="94"/>
      <c r="AVJ796" s="94"/>
      <c r="AVK796" s="94"/>
      <c r="AVL796" s="94"/>
      <c r="AVM796" s="94"/>
      <c r="AVN796" s="94"/>
      <c r="AVO796" s="94"/>
      <c r="AVP796" s="94"/>
      <c r="AVQ796" s="94"/>
      <c r="AVR796" s="94"/>
      <c r="AVS796" s="94"/>
      <c r="AVT796" s="94"/>
      <c r="AVU796" s="94"/>
      <c r="AVV796" s="94"/>
      <c r="AVW796" s="94"/>
      <c r="AVX796" s="94"/>
      <c r="AVY796" s="94"/>
      <c r="AVZ796" s="94"/>
      <c r="AWA796" s="94"/>
      <c r="AWB796" s="94"/>
      <c r="AWC796" s="94"/>
      <c r="AWD796" s="94"/>
      <c r="AWE796" s="94"/>
      <c r="AWF796" s="94"/>
      <c r="AWG796" s="94"/>
      <c r="AWH796" s="94"/>
      <c r="AWI796" s="94"/>
      <c r="AWJ796" s="94"/>
      <c r="AWK796" s="94"/>
      <c r="AWL796" s="94"/>
      <c r="AWM796" s="94"/>
      <c r="AWN796" s="94"/>
      <c r="AWO796" s="94"/>
      <c r="AWP796" s="94"/>
      <c r="AWQ796" s="94"/>
      <c r="AWR796" s="94"/>
      <c r="AWS796" s="94"/>
      <c r="AWT796" s="94"/>
      <c r="AWU796" s="94"/>
      <c r="AWV796" s="94"/>
      <c r="AWW796" s="94"/>
      <c r="AWX796" s="94"/>
      <c r="AWY796" s="94"/>
      <c r="AWZ796" s="94"/>
      <c r="AXA796" s="94"/>
      <c r="AXB796" s="94"/>
      <c r="AXC796" s="94"/>
      <c r="AXD796" s="94"/>
      <c r="AXE796" s="94"/>
      <c r="AXF796" s="94"/>
      <c r="AXG796" s="94"/>
      <c r="AXH796" s="94"/>
      <c r="AXI796" s="94"/>
      <c r="AXJ796" s="94"/>
      <c r="AXK796" s="94"/>
      <c r="AXL796" s="94"/>
      <c r="AXM796" s="94"/>
      <c r="AXN796" s="94"/>
      <c r="AXO796" s="94"/>
      <c r="AXP796" s="94"/>
      <c r="AXQ796" s="94"/>
      <c r="AXR796" s="94"/>
      <c r="AXS796" s="94"/>
      <c r="AXT796" s="94"/>
      <c r="AXU796" s="94"/>
      <c r="AXV796" s="94"/>
      <c r="AXW796" s="94"/>
      <c r="AXX796" s="94"/>
      <c r="AXY796" s="94"/>
      <c r="AXZ796" s="94"/>
      <c r="AYA796" s="94"/>
      <c r="AYB796" s="94"/>
      <c r="AYC796" s="94"/>
      <c r="AYD796" s="94"/>
      <c r="AYE796" s="94"/>
      <c r="AYF796" s="94"/>
      <c r="AYG796" s="94"/>
      <c r="AYH796" s="94"/>
      <c r="AYI796" s="94"/>
      <c r="AYJ796" s="94"/>
      <c r="AYK796" s="94"/>
      <c r="AYL796" s="94"/>
      <c r="AYM796" s="94"/>
      <c r="AYN796" s="94"/>
      <c r="AYO796" s="94"/>
      <c r="AYP796" s="94"/>
      <c r="AYQ796" s="94"/>
      <c r="AYR796" s="94"/>
      <c r="AYS796" s="94"/>
      <c r="AYT796" s="94"/>
      <c r="AYU796" s="94"/>
      <c r="AYV796" s="94"/>
      <c r="AYW796" s="94"/>
      <c r="AYX796" s="94"/>
      <c r="AYY796" s="94"/>
      <c r="AYZ796" s="94"/>
      <c r="AZA796" s="94"/>
      <c r="AZB796" s="94"/>
      <c r="AZC796" s="94"/>
      <c r="AZD796" s="94"/>
      <c r="AZE796" s="94"/>
      <c r="AZF796" s="94"/>
      <c r="AZG796" s="94"/>
      <c r="AZH796" s="94"/>
      <c r="AZI796" s="94"/>
      <c r="AZJ796" s="94"/>
      <c r="AZK796" s="94"/>
      <c r="AZL796" s="94"/>
      <c r="AZM796" s="94"/>
      <c r="AZN796" s="94"/>
      <c r="AZO796" s="94"/>
      <c r="AZP796" s="94"/>
      <c r="AZQ796" s="94"/>
      <c r="AZR796" s="94"/>
      <c r="AZS796" s="94"/>
      <c r="AZT796" s="94"/>
      <c r="AZU796" s="94"/>
      <c r="AZV796" s="94"/>
      <c r="AZW796" s="94"/>
      <c r="AZX796" s="94"/>
      <c r="AZY796" s="94"/>
      <c r="AZZ796" s="94"/>
      <c r="BAA796" s="94"/>
      <c r="BAB796" s="94"/>
      <c r="BAC796" s="94"/>
      <c r="BAD796" s="94"/>
      <c r="BAE796" s="94"/>
      <c r="BAF796" s="94"/>
      <c r="BAG796" s="94"/>
      <c r="BAH796" s="94"/>
      <c r="BAI796" s="94"/>
      <c r="BAJ796" s="94"/>
      <c r="BAK796" s="94"/>
      <c r="BAL796" s="94"/>
      <c r="BAM796" s="94"/>
      <c r="BAN796" s="94"/>
      <c r="BAO796" s="94"/>
      <c r="BAP796" s="94"/>
      <c r="BAQ796" s="94"/>
      <c r="BAR796" s="94"/>
      <c r="BAS796" s="94"/>
      <c r="BAT796" s="94"/>
      <c r="BAU796" s="94"/>
      <c r="BAV796" s="94"/>
      <c r="BAW796" s="94"/>
      <c r="BAX796" s="94"/>
      <c r="BAY796" s="94"/>
      <c r="BAZ796" s="94"/>
      <c r="BBA796" s="94"/>
      <c r="BBB796" s="94"/>
      <c r="BBC796" s="94"/>
      <c r="BBD796" s="94"/>
      <c r="BBE796" s="94"/>
      <c r="BBF796" s="94"/>
      <c r="BBG796" s="94"/>
      <c r="BBH796" s="94"/>
      <c r="BBI796" s="94"/>
      <c r="BBJ796" s="94"/>
      <c r="BBK796" s="94"/>
      <c r="BBL796" s="94"/>
      <c r="BBM796" s="94"/>
      <c r="BBN796" s="94"/>
      <c r="BBO796" s="94"/>
      <c r="BBP796" s="94"/>
      <c r="BBQ796" s="94"/>
      <c r="BBR796" s="94"/>
      <c r="BBS796" s="94"/>
      <c r="BBT796" s="94"/>
      <c r="BBU796" s="94"/>
      <c r="BBV796" s="94"/>
      <c r="BBW796" s="94"/>
      <c r="BBX796" s="94"/>
      <c r="BBY796" s="94"/>
      <c r="BBZ796" s="94"/>
      <c r="BCA796" s="94"/>
      <c r="BCB796" s="94"/>
      <c r="BCC796" s="94"/>
      <c r="BCD796" s="94"/>
      <c r="BCE796" s="94"/>
      <c r="BCF796" s="94"/>
      <c r="BCG796" s="94"/>
      <c r="BCH796" s="94"/>
      <c r="BCI796" s="94"/>
      <c r="BCJ796" s="94"/>
      <c r="BCK796" s="94"/>
      <c r="BCL796" s="94"/>
      <c r="BCM796" s="94"/>
      <c r="BCN796" s="94"/>
      <c r="BCO796" s="94"/>
      <c r="BCP796" s="94"/>
      <c r="BCQ796" s="94"/>
      <c r="BCR796" s="94"/>
      <c r="BCS796" s="94"/>
      <c r="BCT796" s="94"/>
      <c r="BCU796" s="94"/>
      <c r="BCV796" s="94"/>
      <c r="BCW796" s="94"/>
      <c r="BCX796" s="94"/>
      <c r="BCY796" s="94"/>
      <c r="BCZ796" s="94"/>
      <c r="BDA796" s="94"/>
      <c r="BDB796" s="94"/>
      <c r="BDC796" s="94"/>
      <c r="BDD796" s="94"/>
      <c r="BDE796" s="94"/>
      <c r="BDF796" s="94"/>
      <c r="BDG796" s="94"/>
      <c r="BDH796" s="94"/>
      <c r="BDI796" s="94"/>
      <c r="BDJ796" s="94"/>
      <c r="BDK796" s="94"/>
      <c r="BDL796" s="94"/>
      <c r="BDM796" s="94"/>
      <c r="BDN796" s="94"/>
      <c r="BDO796" s="94"/>
      <c r="BDP796" s="94"/>
      <c r="BDQ796" s="94"/>
      <c r="BDR796" s="94"/>
      <c r="BDS796" s="94"/>
      <c r="BDT796" s="94"/>
      <c r="BDU796" s="94"/>
      <c r="BDV796" s="94"/>
      <c r="BDW796" s="94"/>
      <c r="BDX796" s="94"/>
      <c r="BDY796" s="94"/>
      <c r="BDZ796" s="94"/>
      <c r="BEA796" s="94"/>
      <c r="BEB796" s="94"/>
      <c r="BEC796" s="94"/>
      <c r="BED796" s="94"/>
      <c r="BEE796" s="94"/>
      <c r="BEF796" s="94"/>
      <c r="BEG796" s="94"/>
      <c r="BEH796" s="94"/>
      <c r="BEI796" s="94"/>
      <c r="BEJ796" s="94"/>
      <c r="BEK796" s="94"/>
      <c r="BEL796" s="94"/>
      <c r="BEM796" s="94"/>
      <c r="BEN796" s="94"/>
      <c r="BEO796" s="94"/>
      <c r="BEP796" s="94"/>
      <c r="BEQ796" s="94"/>
      <c r="BER796" s="94"/>
      <c r="BES796" s="94"/>
      <c r="BET796" s="94"/>
      <c r="BEU796" s="94"/>
      <c r="BEV796" s="94"/>
      <c r="BEW796" s="94"/>
      <c r="BEX796" s="94"/>
      <c r="BEY796" s="94"/>
      <c r="BEZ796" s="94"/>
      <c r="BFA796" s="94"/>
      <c r="BFB796" s="94"/>
      <c r="BFC796" s="94"/>
      <c r="BFD796" s="94"/>
      <c r="BFE796" s="94"/>
      <c r="BFF796" s="94"/>
      <c r="BFG796" s="94"/>
      <c r="BFH796" s="94"/>
      <c r="BFI796" s="94"/>
      <c r="BFJ796" s="94"/>
      <c r="BFK796" s="94"/>
      <c r="BFL796" s="94"/>
      <c r="BFM796" s="94"/>
      <c r="BFN796" s="94"/>
      <c r="BFO796" s="94"/>
      <c r="BFP796" s="94"/>
      <c r="BFQ796" s="94"/>
      <c r="BFR796" s="94"/>
      <c r="BFS796" s="94"/>
      <c r="BFT796" s="94"/>
      <c r="BFU796" s="94"/>
      <c r="BFV796" s="94"/>
      <c r="BFW796" s="94"/>
      <c r="BFX796" s="94"/>
      <c r="BFY796" s="94"/>
      <c r="BFZ796" s="94"/>
      <c r="BGA796" s="94"/>
      <c r="BGB796" s="94"/>
      <c r="BGC796" s="94"/>
      <c r="BGD796" s="94"/>
      <c r="BGE796" s="94"/>
      <c r="BGF796" s="94"/>
      <c r="BGG796" s="94"/>
      <c r="BGH796" s="94"/>
      <c r="BGI796" s="94"/>
      <c r="BGJ796" s="94"/>
      <c r="BGK796" s="94"/>
      <c r="BGL796" s="94"/>
      <c r="BGM796" s="94"/>
      <c r="BGN796" s="94"/>
      <c r="BGO796" s="94"/>
      <c r="BGP796" s="94"/>
      <c r="BGQ796" s="94"/>
      <c r="BGR796" s="94"/>
      <c r="BGS796" s="94"/>
      <c r="BGT796" s="94"/>
      <c r="BGU796" s="94"/>
      <c r="BGV796" s="94"/>
      <c r="BGW796" s="94"/>
      <c r="BGX796" s="94"/>
      <c r="BGY796" s="94"/>
      <c r="BGZ796" s="94"/>
      <c r="BHA796" s="94"/>
      <c r="BHB796" s="94"/>
      <c r="BHC796" s="94"/>
      <c r="BHD796" s="94"/>
      <c r="BHE796" s="94"/>
      <c r="BHF796" s="94"/>
      <c r="BHG796" s="94"/>
      <c r="BHH796" s="94"/>
      <c r="BHI796" s="94"/>
      <c r="BHJ796" s="94"/>
      <c r="BHK796" s="94"/>
      <c r="BHL796" s="94"/>
      <c r="BHM796" s="94"/>
      <c r="BHN796" s="94"/>
      <c r="BHO796" s="94"/>
      <c r="BHP796" s="94"/>
      <c r="BHQ796" s="94"/>
      <c r="BHR796" s="94"/>
      <c r="BHS796" s="94"/>
      <c r="BHT796" s="94"/>
      <c r="BHU796" s="94"/>
      <c r="BHV796" s="94"/>
      <c r="BHW796" s="94"/>
      <c r="BHX796" s="94"/>
      <c r="BHY796" s="94"/>
      <c r="BHZ796" s="94"/>
      <c r="BIA796" s="94"/>
      <c r="BIB796" s="94"/>
      <c r="BIC796" s="94"/>
      <c r="BID796" s="94"/>
      <c r="BIE796" s="94"/>
      <c r="BIF796" s="94"/>
      <c r="BIG796" s="94"/>
      <c r="BIH796" s="94"/>
      <c r="BII796" s="94"/>
      <c r="BIJ796" s="94"/>
      <c r="BIK796" s="94"/>
      <c r="BIL796" s="94"/>
      <c r="BIM796" s="94"/>
      <c r="BIN796" s="94"/>
      <c r="BIO796" s="94"/>
      <c r="BIP796" s="94"/>
      <c r="BIQ796" s="94"/>
      <c r="BIR796" s="94"/>
      <c r="BIS796" s="94"/>
      <c r="BIT796" s="94"/>
      <c r="BIU796" s="94"/>
      <c r="BIV796" s="94"/>
      <c r="BIW796" s="94"/>
      <c r="BIX796" s="94"/>
      <c r="BIY796" s="94"/>
      <c r="BIZ796" s="94"/>
      <c r="BJA796" s="94"/>
      <c r="BJB796" s="94"/>
      <c r="BJC796" s="94"/>
      <c r="BJD796" s="94"/>
      <c r="BJE796" s="94"/>
      <c r="BJF796" s="94"/>
      <c r="BJG796" s="94"/>
      <c r="BJH796" s="94"/>
      <c r="BJI796" s="94"/>
      <c r="BJJ796" s="94"/>
      <c r="BJK796" s="94"/>
      <c r="BJL796" s="94"/>
      <c r="BJM796" s="94"/>
      <c r="BJN796" s="94"/>
      <c r="BJO796" s="94"/>
      <c r="BJP796" s="94"/>
      <c r="BJQ796" s="94"/>
      <c r="BJR796" s="94"/>
      <c r="BJS796" s="94"/>
      <c r="BJT796" s="94"/>
      <c r="BJU796" s="94"/>
      <c r="BJV796" s="94"/>
      <c r="BJW796" s="94"/>
      <c r="BJX796" s="94"/>
      <c r="BJY796" s="94"/>
      <c r="BJZ796" s="94"/>
      <c r="BKA796" s="94"/>
      <c r="BKB796" s="94"/>
      <c r="BKC796" s="94"/>
      <c r="BKD796" s="94"/>
      <c r="BKE796" s="94"/>
      <c r="BKF796" s="94"/>
      <c r="BKG796" s="94"/>
      <c r="BKH796" s="94"/>
      <c r="BKI796" s="94"/>
      <c r="BKJ796" s="94"/>
      <c r="BKK796" s="94"/>
      <c r="BKL796" s="94"/>
      <c r="BKM796" s="94"/>
      <c r="BKN796" s="94"/>
      <c r="BKO796" s="94"/>
      <c r="BKP796" s="94"/>
      <c r="BKQ796" s="94"/>
      <c r="BKR796" s="94"/>
      <c r="BKS796" s="94"/>
      <c r="BKT796" s="94"/>
      <c r="BKU796" s="94"/>
      <c r="BKV796" s="94"/>
      <c r="BKW796" s="94"/>
      <c r="BKX796" s="94"/>
      <c r="BKY796" s="94"/>
      <c r="BKZ796" s="94"/>
      <c r="BLA796" s="94"/>
      <c r="BLB796" s="94"/>
      <c r="BLC796" s="94"/>
      <c r="BLD796" s="94"/>
      <c r="BLE796" s="94"/>
      <c r="BLF796" s="94"/>
      <c r="BLG796" s="94"/>
      <c r="BLH796" s="94"/>
      <c r="BLI796" s="94"/>
      <c r="BLJ796" s="94"/>
      <c r="BLK796" s="94"/>
      <c r="BLL796" s="94"/>
      <c r="BLM796" s="94"/>
      <c r="BLN796" s="94"/>
      <c r="BLO796" s="94"/>
      <c r="BLP796" s="94"/>
      <c r="BLQ796" s="94"/>
      <c r="BLR796" s="94"/>
      <c r="BLS796" s="94"/>
      <c r="BLT796" s="94"/>
      <c r="BLU796" s="94"/>
      <c r="BLV796" s="94"/>
      <c r="BLW796" s="94"/>
      <c r="BLX796" s="94"/>
      <c r="BLY796" s="94"/>
      <c r="BLZ796" s="94"/>
      <c r="BMA796" s="94"/>
      <c r="BMB796" s="94"/>
      <c r="BMC796" s="94"/>
      <c r="BMD796" s="94"/>
      <c r="BME796" s="94"/>
      <c r="BMF796" s="94"/>
      <c r="BMG796" s="94"/>
      <c r="BMH796" s="94"/>
      <c r="BMI796" s="94"/>
      <c r="BMJ796" s="94"/>
      <c r="BMK796" s="94"/>
      <c r="BML796" s="94"/>
      <c r="BMM796" s="94"/>
      <c r="BMN796" s="94"/>
      <c r="BMO796" s="94"/>
      <c r="BMP796" s="94"/>
      <c r="BMQ796" s="94"/>
      <c r="BMR796" s="94"/>
      <c r="BMS796" s="94"/>
      <c r="BMT796" s="94"/>
      <c r="BMU796" s="94"/>
      <c r="BMV796" s="94"/>
      <c r="BMW796" s="94"/>
      <c r="BMX796" s="94"/>
      <c r="BMY796" s="94"/>
      <c r="BMZ796" s="94"/>
      <c r="BNA796" s="94"/>
      <c r="BNB796" s="94"/>
      <c r="BNC796" s="94"/>
      <c r="BND796" s="94"/>
      <c r="BNE796" s="94"/>
      <c r="BNF796" s="94"/>
      <c r="BNG796" s="94"/>
      <c r="BNH796" s="94"/>
      <c r="BNI796" s="94"/>
      <c r="BNJ796" s="94"/>
      <c r="BNK796" s="94"/>
      <c r="BNL796" s="94"/>
      <c r="BNM796" s="94"/>
      <c r="BNN796" s="94"/>
      <c r="BNO796" s="94"/>
      <c r="BNP796" s="94"/>
      <c r="BNQ796" s="94"/>
      <c r="BNR796" s="94"/>
      <c r="BNS796" s="94"/>
      <c r="BNT796" s="94"/>
      <c r="BNU796" s="94"/>
      <c r="BNV796" s="94"/>
      <c r="BNW796" s="94"/>
      <c r="BNX796" s="94"/>
      <c r="BNY796" s="94"/>
      <c r="BNZ796" s="94"/>
      <c r="BOA796" s="94"/>
      <c r="BOB796" s="94"/>
      <c r="BOC796" s="94"/>
      <c r="BOD796" s="94"/>
      <c r="BOE796" s="94"/>
      <c r="BOF796" s="94"/>
      <c r="BOG796" s="94"/>
      <c r="BOH796" s="94"/>
      <c r="BOI796" s="94"/>
      <c r="BOJ796" s="94"/>
      <c r="BOK796" s="94"/>
      <c r="BOL796" s="94"/>
      <c r="BOM796" s="94"/>
      <c r="BON796" s="94"/>
      <c r="BOO796" s="94"/>
      <c r="BOP796" s="94"/>
      <c r="BOQ796" s="94"/>
      <c r="BOR796" s="94"/>
      <c r="BOS796" s="94"/>
      <c r="BOT796" s="94"/>
      <c r="BOU796" s="94"/>
      <c r="BOV796" s="94"/>
      <c r="BOW796" s="94"/>
      <c r="BOX796" s="94"/>
      <c r="BOY796" s="94"/>
      <c r="BOZ796" s="94"/>
      <c r="BPA796" s="94"/>
      <c r="BPB796" s="94"/>
      <c r="BPC796" s="94"/>
      <c r="BPD796" s="94"/>
      <c r="BPE796" s="94"/>
      <c r="BPF796" s="94"/>
      <c r="BPG796" s="94"/>
      <c r="BPH796" s="94"/>
      <c r="BPI796" s="94"/>
      <c r="BPJ796" s="94"/>
      <c r="BPK796" s="94"/>
      <c r="BPL796" s="94"/>
      <c r="BPM796" s="94"/>
      <c r="BPN796" s="94"/>
      <c r="BPO796" s="94"/>
      <c r="BPP796" s="94"/>
      <c r="BPQ796" s="94"/>
      <c r="BPR796" s="94"/>
      <c r="BPS796" s="94"/>
      <c r="BPT796" s="94"/>
      <c r="BPU796" s="94"/>
      <c r="BPV796" s="94"/>
      <c r="BPW796" s="94"/>
      <c r="BPX796" s="94"/>
      <c r="BPY796" s="94"/>
      <c r="BPZ796" s="94"/>
      <c r="BQA796" s="94"/>
      <c r="BQB796" s="94"/>
      <c r="BQC796" s="94"/>
      <c r="BQD796" s="94"/>
      <c r="BQE796" s="94"/>
      <c r="BQF796" s="94"/>
      <c r="BQG796" s="94"/>
      <c r="BQH796" s="94"/>
      <c r="BQI796" s="94"/>
      <c r="BQJ796" s="94"/>
      <c r="BQK796" s="94"/>
      <c r="BQL796" s="94"/>
      <c r="BQM796" s="94"/>
      <c r="BQN796" s="94"/>
      <c r="BQO796" s="94"/>
      <c r="BQP796" s="94"/>
      <c r="BQQ796" s="94"/>
      <c r="BQR796" s="94"/>
      <c r="BQS796" s="94"/>
      <c r="BQT796" s="94"/>
      <c r="BQU796" s="94"/>
      <c r="BQV796" s="94"/>
      <c r="BQW796" s="94"/>
      <c r="BQX796" s="94"/>
      <c r="BQY796" s="94"/>
      <c r="BQZ796" s="94"/>
      <c r="BRA796" s="94"/>
      <c r="BRB796" s="94"/>
      <c r="BRC796" s="94"/>
      <c r="BRD796" s="94"/>
      <c r="BRE796" s="94"/>
      <c r="BRF796" s="94"/>
      <c r="BRG796" s="94"/>
      <c r="BRH796" s="94"/>
      <c r="BRI796" s="94"/>
      <c r="BRJ796" s="94"/>
      <c r="BRK796" s="94"/>
      <c r="BRL796" s="94"/>
      <c r="BRM796" s="94"/>
      <c r="BRN796" s="94"/>
      <c r="BRO796" s="94"/>
      <c r="BRP796" s="94"/>
      <c r="BRQ796" s="94"/>
      <c r="BRR796" s="94"/>
      <c r="BRS796" s="94"/>
      <c r="BRT796" s="94"/>
      <c r="BRU796" s="94"/>
      <c r="BRV796" s="94"/>
      <c r="BRW796" s="94"/>
      <c r="BRX796" s="94"/>
      <c r="BRY796" s="94"/>
      <c r="BRZ796" s="94"/>
      <c r="BSA796" s="94"/>
      <c r="BSB796" s="94"/>
      <c r="BSC796" s="94"/>
      <c r="BSD796" s="94"/>
      <c r="BSE796" s="94"/>
      <c r="BSF796" s="94"/>
      <c r="BSG796" s="94"/>
      <c r="BSH796" s="94"/>
      <c r="BSI796" s="94"/>
      <c r="BSJ796" s="94"/>
      <c r="BSK796" s="94"/>
      <c r="BSL796" s="94"/>
      <c r="BSM796" s="94"/>
      <c r="BSN796" s="94"/>
      <c r="BSO796" s="94"/>
      <c r="BSP796" s="94"/>
      <c r="BSQ796" s="94"/>
      <c r="BSR796" s="94"/>
      <c r="BSS796" s="94"/>
      <c r="BST796" s="94"/>
      <c r="BSU796" s="94"/>
      <c r="BSV796" s="94"/>
      <c r="BSW796" s="94"/>
      <c r="BSX796" s="94"/>
      <c r="BSY796" s="94"/>
      <c r="BSZ796" s="94"/>
      <c r="BTA796" s="94"/>
      <c r="BTB796" s="94"/>
      <c r="BTC796" s="94"/>
      <c r="BTD796" s="94"/>
      <c r="BTE796" s="94"/>
      <c r="BTF796" s="94"/>
      <c r="BTG796" s="94"/>
      <c r="BTH796" s="94"/>
      <c r="BTI796" s="94"/>
      <c r="BTJ796" s="94"/>
      <c r="BTK796" s="94"/>
      <c r="BTL796" s="94"/>
      <c r="BTM796" s="94"/>
      <c r="BTN796" s="94"/>
      <c r="BTO796" s="94"/>
      <c r="BTP796" s="94"/>
      <c r="BTQ796" s="94"/>
      <c r="BTR796" s="94"/>
      <c r="BTS796" s="94"/>
      <c r="BTT796" s="94"/>
      <c r="BTU796" s="94"/>
      <c r="BTV796" s="94"/>
      <c r="BTW796" s="94"/>
      <c r="BTX796" s="94"/>
      <c r="BTY796" s="94"/>
      <c r="BTZ796" s="94"/>
      <c r="BUA796" s="94"/>
      <c r="BUB796" s="94"/>
      <c r="BUC796" s="94"/>
      <c r="BUD796" s="94"/>
      <c r="BUE796" s="94"/>
      <c r="BUF796" s="94"/>
      <c r="BUG796" s="94"/>
      <c r="BUH796" s="94"/>
      <c r="BUI796" s="94"/>
      <c r="BUJ796" s="94"/>
      <c r="BUK796" s="94"/>
      <c r="BUL796" s="94"/>
      <c r="BUM796" s="94"/>
      <c r="BUN796" s="94"/>
      <c r="BUO796" s="94"/>
      <c r="BUP796" s="94"/>
      <c r="BUQ796" s="94"/>
      <c r="BUR796" s="94"/>
      <c r="BUS796" s="94"/>
      <c r="BUT796" s="94"/>
      <c r="BUU796" s="94"/>
      <c r="BUV796" s="94"/>
      <c r="BUW796" s="94"/>
      <c r="BUX796" s="94"/>
      <c r="BUY796" s="94"/>
      <c r="BUZ796" s="94"/>
      <c r="BVA796" s="94"/>
      <c r="BVB796" s="94"/>
      <c r="BVC796" s="94"/>
      <c r="BVD796" s="94"/>
      <c r="BVE796" s="94"/>
      <c r="BVF796" s="94"/>
      <c r="BVG796" s="94"/>
      <c r="BVH796" s="94"/>
      <c r="BVI796" s="94"/>
      <c r="BVJ796" s="94"/>
      <c r="BVK796" s="94"/>
      <c r="BVL796" s="94"/>
      <c r="BVM796" s="94"/>
      <c r="BVN796" s="94"/>
      <c r="BVO796" s="94"/>
      <c r="BVP796" s="94"/>
      <c r="BVQ796" s="94"/>
      <c r="BVR796" s="94"/>
      <c r="BVS796" s="94"/>
      <c r="BVT796" s="94"/>
      <c r="BVU796" s="94"/>
      <c r="BVV796" s="94"/>
      <c r="BVW796" s="94"/>
      <c r="BVX796" s="94"/>
      <c r="BVY796" s="94"/>
      <c r="BVZ796" s="94"/>
      <c r="BWA796" s="94"/>
      <c r="BWB796" s="94"/>
      <c r="BWC796" s="94"/>
      <c r="BWD796" s="94"/>
      <c r="BWE796" s="94"/>
      <c r="BWF796" s="94"/>
      <c r="BWG796" s="94"/>
      <c r="BWH796" s="94"/>
      <c r="BWI796" s="94"/>
      <c r="BWJ796" s="94"/>
      <c r="BWK796" s="94"/>
      <c r="BWL796" s="94"/>
      <c r="BWM796" s="94"/>
      <c r="BWN796" s="94"/>
      <c r="BWO796" s="94"/>
      <c r="BWP796" s="94"/>
      <c r="BWQ796" s="94"/>
      <c r="BWR796" s="94"/>
      <c r="BWS796" s="94"/>
      <c r="BWT796" s="94"/>
      <c r="BWU796" s="94"/>
      <c r="BWV796" s="94"/>
      <c r="BWW796" s="94"/>
      <c r="BWX796" s="94"/>
      <c r="BWY796" s="94"/>
      <c r="BWZ796" s="94"/>
      <c r="BXA796" s="94"/>
      <c r="BXB796" s="94"/>
      <c r="BXC796" s="94"/>
      <c r="BXD796" s="94"/>
      <c r="BXE796" s="94"/>
      <c r="BXF796" s="94"/>
      <c r="BXG796" s="94"/>
      <c r="BXH796" s="94"/>
      <c r="BXI796" s="94"/>
      <c r="BXJ796" s="94"/>
      <c r="BXK796" s="94"/>
      <c r="BXL796" s="94"/>
      <c r="BXM796" s="94"/>
      <c r="BXN796" s="94"/>
      <c r="BXO796" s="94"/>
      <c r="BXP796" s="94"/>
      <c r="BXQ796" s="94"/>
      <c r="BXR796" s="94"/>
      <c r="BXS796" s="94"/>
      <c r="BXT796" s="94"/>
      <c r="BXU796" s="94"/>
      <c r="BXV796" s="94"/>
      <c r="BXW796" s="94"/>
      <c r="BXX796" s="94"/>
      <c r="BXY796" s="94"/>
      <c r="BXZ796" s="94"/>
      <c r="BYA796" s="94"/>
      <c r="BYB796" s="94"/>
      <c r="BYC796" s="94"/>
      <c r="BYD796" s="94"/>
      <c r="BYE796" s="94"/>
      <c r="BYF796" s="94"/>
      <c r="BYG796" s="94"/>
      <c r="BYH796" s="94"/>
      <c r="BYI796" s="94"/>
      <c r="BYJ796" s="94"/>
      <c r="BYK796" s="94"/>
      <c r="BYL796" s="94"/>
      <c r="BYM796" s="94"/>
      <c r="BYN796" s="94"/>
      <c r="BYO796" s="94"/>
      <c r="BYP796" s="94"/>
      <c r="BYQ796" s="94"/>
      <c r="BYR796" s="94"/>
      <c r="BYS796" s="94"/>
      <c r="BYT796" s="94"/>
      <c r="BYU796" s="94"/>
      <c r="BYV796" s="94"/>
      <c r="BYW796" s="94"/>
      <c r="BYX796" s="94"/>
      <c r="BYY796" s="94"/>
      <c r="BYZ796" s="94"/>
      <c r="BZA796" s="94"/>
      <c r="BZB796" s="94"/>
      <c r="BZC796" s="94"/>
      <c r="BZD796" s="94"/>
      <c r="BZE796" s="94"/>
      <c r="BZF796" s="94"/>
      <c r="BZG796" s="94"/>
      <c r="BZH796" s="94"/>
      <c r="BZI796" s="94"/>
      <c r="BZJ796" s="94"/>
      <c r="BZK796" s="94"/>
      <c r="BZL796" s="94"/>
      <c r="BZM796" s="94"/>
      <c r="BZN796" s="94"/>
      <c r="BZO796" s="94"/>
      <c r="BZP796" s="94"/>
      <c r="BZQ796" s="94"/>
      <c r="BZR796" s="94"/>
      <c r="BZS796" s="94"/>
      <c r="BZT796" s="94"/>
      <c r="BZU796" s="94"/>
      <c r="BZV796" s="94"/>
      <c r="BZW796" s="94"/>
      <c r="BZX796" s="94"/>
      <c r="BZY796" s="94"/>
      <c r="BZZ796" s="94"/>
      <c r="CAA796" s="94"/>
      <c r="CAB796" s="94"/>
      <c r="CAC796" s="94"/>
      <c r="CAD796" s="94"/>
      <c r="CAE796" s="94"/>
      <c r="CAF796" s="94"/>
      <c r="CAG796" s="94"/>
      <c r="CAH796" s="94"/>
      <c r="CAI796" s="94"/>
      <c r="CAJ796" s="94"/>
      <c r="CAK796" s="94"/>
      <c r="CAL796" s="94"/>
      <c r="CAM796" s="94"/>
      <c r="CAN796" s="94"/>
      <c r="CAO796" s="94"/>
      <c r="CAP796" s="94"/>
      <c r="CAQ796" s="94"/>
      <c r="CAR796" s="94"/>
      <c r="CAS796" s="94"/>
      <c r="CAT796" s="94"/>
      <c r="CAU796" s="94"/>
      <c r="CAV796" s="94"/>
      <c r="CAW796" s="94"/>
      <c r="CAX796" s="94"/>
      <c r="CAY796" s="94"/>
      <c r="CAZ796" s="94"/>
      <c r="CBA796" s="94"/>
      <c r="CBB796" s="94"/>
      <c r="CBC796" s="94"/>
      <c r="CBD796" s="94"/>
      <c r="CBE796" s="94"/>
      <c r="CBF796" s="94"/>
      <c r="CBG796" s="94"/>
      <c r="CBH796" s="94"/>
      <c r="CBI796" s="94"/>
      <c r="CBJ796" s="94"/>
      <c r="CBK796" s="94"/>
      <c r="CBL796" s="94"/>
      <c r="CBM796" s="94"/>
      <c r="CBN796" s="94"/>
      <c r="CBO796" s="94"/>
      <c r="CBP796" s="94"/>
      <c r="CBQ796" s="94"/>
      <c r="CBR796" s="94"/>
      <c r="CBS796" s="94"/>
      <c r="CBT796" s="94"/>
      <c r="CBU796" s="94"/>
      <c r="CBV796" s="94"/>
      <c r="CBW796" s="94"/>
      <c r="CBX796" s="94"/>
      <c r="CBY796" s="94"/>
      <c r="CBZ796" s="94"/>
      <c r="CCA796" s="94"/>
      <c r="CCB796" s="94"/>
      <c r="CCC796" s="94"/>
      <c r="CCD796" s="94"/>
      <c r="CCE796" s="94"/>
      <c r="CCF796" s="94"/>
      <c r="CCG796" s="94"/>
      <c r="CCH796" s="94"/>
      <c r="CCI796" s="94"/>
      <c r="CCJ796" s="94"/>
      <c r="CCK796" s="94"/>
      <c r="CCL796" s="94"/>
      <c r="CCM796" s="94"/>
      <c r="CCN796" s="94"/>
      <c r="CCO796" s="94"/>
      <c r="CCP796" s="94"/>
      <c r="CCQ796" s="94"/>
      <c r="CCR796" s="94"/>
      <c r="CCS796" s="94"/>
      <c r="CCT796" s="94"/>
      <c r="CCU796" s="94"/>
      <c r="CCV796" s="94"/>
      <c r="CCW796" s="94"/>
      <c r="CCX796" s="94"/>
      <c r="CCY796" s="94"/>
      <c r="CCZ796" s="94"/>
      <c r="CDA796" s="94"/>
      <c r="CDB796" s="94"/>
      <c r="CDC796" s="94"/>
      <c r="CDD796" s="94"/>
      <c r="CDE796" s="94"/>
      <c r="CDF796" s="94"/>
      <c r="CDG796" s="94"/>
      <c r="CDH796" s="94"/>
      <c r="CDI796" s="94"/>
      <c r="CDJ796" s="94"/>
      <c r="CDK796" s="94"/>
      <c r="CDL796" s="94"/>
      <c r="CDM796" s="94"/>
      <c r="CDN796" s="94"/>
      <c r="CDO796" s="94"/>
      <c r="CDP796" s="94"/>
      <c r="CDQ796" s="94"/>
      <c r="CDR796" s="94"/>
      <c r="CDS796" s="94"/>
      <c r="CDT796" s="94"/>
      <c r="CDU796" s="94"/>
      <c r="CDV796" s="94"/>
      <c r="CDW796" s="94"/>
      <c r="CDX796" s="94"/>
      <c r="CDY796" s="94"/>
      <c r="CDZ796" s="94"/>
      <c r="CEA796" s="94"/>
      <c r="CEB796" s="94"/>
      <c r="CEC796" s="94"/>
      <c r="CED796" s="94"/>
      <c r="CEE796" s="94"/>
      <c r="CEF796" s="94"/>
      <c r="CEG796" s="94"/>
      <c r="CEH796" s="94"/>
      <c r="CEI796" s="94"/>
      <c r="CEJ796" s="94"/>
      <c r="CEK796" s="94"/>
      <c r="CEL796" s="94"/>
      <c r="CEM796" s="94"/>
      <c r="CEN796" s="94"/>
      <c r="CEO796" s="94"/>
      <c r="CEP796" s="94"/>
      <c r="CEQ796" s="94"/>
      <c r="CER796" s="94"/>
      <c r="CES796" s="94"/>
      <c r="CET796" s="94"/>
      <c r="CEU796" s="94"/>
      <c r="CEV796" s="94"/>
      <c r="CEW796" s="94"/>
      <c r="CEX796" s="94"/>
      <c r="CEY796" s="94"/>
      <c r="CEZ796" s="94"/>
      <c r="CFA796" s="94"/>
      <c r="CFB796" s="94"/>
      <c r="CFC796" s="94"/>
      <c r="CFD796" s="94"/>
      <c r="CFE796" s="94"/>
      <c r="CFF796" s="94"/>
      <c r="CFG796" s="94"/>
      <c r="CFH796" s="94"/>
      <c r="CFI796" s="94"/>
      <c r="CFJ796" s="94"/>
      <c r="CFK796" s="94"/>
      <c r="CFL796" s="94"/>
      <c r="CFM796" s="94"/>
      <c r="CFN796" s="94"/>
      <c r="CFO796" s="94"/>
      <c r="CFP796" s="94"/>
      <c r="CFQ796" s="94"/>
      <c r="CFR796" s="94"/>
      <c r="CFS796" s="94"/>
      <c r="CFT796" s="94"/>
      <c r="CFU796" s="94"/>
      <c r="CFV796" s="94"/>
      <c r="CFW796" s="94"/>
      <c r="CFX796" s="94"/>
      <c r="CFY796" s="94"/>
      <c r="CFZ796" s="94"/>
      <c r="CGA796" s="94"/>
      <c r="CGB796" s="94"/>
      <c r="CGC796" s="94"/>
      <c r="CGD796" s="94"/>
      <c r="CGE796" s="94"/>
      <c r="CGF796" s="94"/>
      <c r="CGG796" s="94"/>
      <c r="CGH796" s="94"/>
      <c r="CGI796" s="94"/>
      <c r="CGJ796" s="94"/>
      <c r="CGK796" s="94"/>
      <c r="CGL796" s="94"/>
      <c r="CGM796" s="94"/>
      <c r="CGN796" s="94"/>
      <c r="CGO796" s="94"/>
      <c r="CGP796" s="94"/>
      <c r="CGQ796" s="94"/>
      <c r="CGR796" s="94"/>
      <c r="CGS796" s="94"/>
      <c r="CGT796" s="94"/>
      <c r="CGU796" s="94"/>
      <c r="CGV796" s="94"/>
      <c r="CGW796" s="94"/>
      <c r="CGX796" s="94"/>
      <c r="CGY796" s="94"/>
      <c r="CGZ796" s="94"/>
      <c r="CHA796" s="94"/>
      <c r="CHB796" s="94"/>
      <c r="CHC796" s="94"/>
      <c r="CHD796" s="94"/>
      <c r="CHE796" s="94"/>
      <c r="CHF796" s="94"/>
      <c r="CHG796" s="94"/>
      <c r="CHH796" s="94"/>
      <c r="CHI796" s="94"/>
      <c r="CHJ796" s="94"/>
      <c r="CHK796" s="94"/>
      <c r="CHL796" s="94"/>
      <c r="CHM796" s="94"/>
      <c r="CHN796" s="94"/>
      <c r="CHO796" s="94"/>
      <c r="CHP796" s="94"/>
      <c r="CHQ796" s="94"/>
      <c r="CHR796" s="94"/>
      <c r="CHS796" s="94"/>
      <c r="CHT796" s="94"/>
      <c r="CHU796" s="94"/>
      <c r="CHV796" s="94"/>
      <c r="CHW796" s="94"/>
      <c r="CHX796" s="94"/>
      <c r="CHY796" s="94"/>
      <c r="CHZ796" s="94"/>
      <c r="CIA796" s="94"/>
      <c r="CIB796" s="94"/>
      <c r="CIC796" s="94"/>
      <c r="CID796" s="94"/>
      <c r="CIE796" s="94"/>
      <c r="CIF796" s="94"/>
      <c r="CIG796" s="94"/>
      <c r="CIH796" s="94"/>
      <c r="CII796" s="94"/>
      <c r="CIJ796" s="94"/>
      <c r="CIK796" s="94"/>
      <c r="CIL796" s="94"/>
      <c r="CIM796" s="94"/>
      <c r="CIN796" s="94"/>
      <c r="CIO796" s="94"/>
      <c r="CIP796" s="94"/>
      <c r="CIQ796" s="94"/>
      <c r="CIR796" s="94"/>
      <c r="CIS796" s="94"/>
      <c r="CIT796" s="94"/>
      <c r="CIU796" s="94"/>
      <c r="CIV796" s="94"/>
      <c r="CIW796" s="94"/>
      <c r="CIX796" s="94"/>
      <c r="CIY796" s="94"/>
      <c r="CIZ796" s="94"/>
      <c r="CJA796" s="94"/>
      <c r="CJB796" s="94"/>
      <c r="CJC796" s="94"/>
      <c r="CJD796" s="94"/>
      <c r="CJE796" s="94"/>
      <c r="CJF796" s="94"/>
      <c r="CJG796" s="94"/>
      <c r="CJH796" s="94"/>
      <c r="CJI796" s="94"/>
      <c r="CJJ796" s="94"/>
      <c r="CJK796" s="94"/>
      <c r="CJL796" s="94"/>
      <c r="CJM796" s="94"/>
      <c r="CJN796" s="94"/>
      <c r="CJO796" s="94"/>
      <c r="CJP796" s="94"/>
      <c r="CJQ796" s="94"/>
      <c r="CJR796" s="94"/>
      <c r="CJS796" s="94"/>
      <c r="CJT796" s="94"/>
      <c r="CJU796" s="94"/>
      <c r="CJV796" s="94"/>
      <c r="CJW796" s="94"/>
      <c r="CJX796" s="94"/>
      <c r="CJY796" s="94"/>
      <c r="CJZ796" s="94"/>
      <c r="CKA796" s="94"/>
      <c r="CKB796" s="94"/>
      <c r="CKC796" s="94"/>
      <c r="CKD796" s="94"/>
      <c r="CKE796" s="94"/>
      <c r="CKF796" s="94"/>
      <c r="CKG796" s="94"/>
      <c r="CKH796" s="94"/>
      <c r="CKI796" s="94"/>
      <c r="CKJ796" s="94"/>
      <c r="CKK796" s="94"/>
      <c r="CKL796" s="94"/>
      <c r="CKM796" s="94"/>
      <c r="CKN796" s="94"/>
      <c r="CKO796" s="94"/>
      <c r="CKP796" s="94"/>
      <c r="CKQ796" s="94"/>
      <c r="CKR796" s="94"/>
      <c r="CKS796" s="94"/>
      <c r="CKT796" s="94"/>
      <c r="CKU796" s="94"/>
      <c r="CKV796" s="94"/>
      <c r="CKW796" s="94"/>
      <c r="CKX796" s="94"/>
      <c r="CKY796" s="94"/>
      <c r="CKZ796" s="94"/>
      <c r="CLA796" s="94"/>
      <c r="CLB796" s="94"/>
      <c r="CLC796" s="94"/>
      <c r="CLD796" s="94"/>
      <c r="CLE796" s="94"/>
      <c r="CLF796" s="94"/>
      <c r="CLG796" s="94"/>
      <c r="CLH796" s="94"/>
      <c r="CLI796" s="94"/>
      <c r="CLJ796" s="94"/>
      <c r="CLK796" s="94"/>
      <c r="CLL796" s="94"/>
      <c r="CLM796" s="94"/>
      <c r="CLN796" s="94"/>
      <c r="CLO796" s="94"/>
      <c r="CLP796" s="94"/>
      <c r="CLQ796" s="94"/>
      <c r="CLR796" s="94"/>
      <c r="CLS796" s="94"/>
      <c r="CLT796" s="94"/>
      <c r="CLU796" s="94"/>
      <c r="CLV796" s="94"/>
      <c r="CLW796" s="94"/>
      <c r="CLX796" s="94"/>
      <c r="CLY796" s="94"/>
      <c r="CLZ796" s="94"/>
      <c r="CMA796" s="94"/>
      <c r="CMB796" s="94"/>
      <c r="CMC796" s="94"/>
      <c r="CMD796" s="94"/>
      <c r="CME796" s="94"/>
      <c r="CMF796" s="94"/>
      <c r="CMG796" s="94"/>
      <c r="CMH796" s="94"/>
      <c r="CMI796" s="94"/>
      <c r="CMJ796" s="94"/>
      <c r="CMK796" s="94"/>
      <c r="CML796" s="94"/>
      <c r="CMM796" s="94"/>
      <c r="CMN796" s="94"/>
      <c r="CMO796" s="94"/>
      <c r="CMP796" s="94"/>
      <c r="CMQ796" s="94"/>
      <c r="CMR796" s="94"/>
      <c r="CMS796" s="94"/>
      <c r="CMT796" s="94"/>
      <c r="CMU796" s="94"/>
      <c r="CMV796" s="94"/>
      <c r="CMW796" s="94"/>
      <c r="CMX796" s="94"/>
      <c r="CMY796" s="94"/>
      <c r="CMZ796" s="94"/>
      <c r="CNA796" s="94"/>
      <c r="CNB796" s="94"/>
      <c r="CNC796" s="94"/>
      <c r="CND796" s="94"/>
      <c r="CNE796" s="94"/>
      <c r="CNF796" s="94"/>
      <c r="CNG796" s="94"/>
      <c r="CNH796" s="94"/>
      <c r="CNI796" s="94"/>
      <c r="CNJ796" s="94"/>
      <c r="CNK796" s="94"/>
      <c r="CNL796" s="94"/>
      <c r="CNM796" s="94"/>
      <c r="CNN796" s="94"/>
      <c r="CNO796" s="94"/>
      <c r="CNP796" s="94"/>
      <c r="CNQ796" s="94"/>
      <c r="CNR796" s="94"/>
      <c r="CNS796" s="94"/>
      <c r="CNT796" s="94"/>
      <c r="CNU796" s="94"/>
      <c r="CNV796" s="94"/>
      <c r="CNW796" s="94"/>
      <c r="CNX796" s="94"/>
      <c r="CNY796" s="94"/>
      <c r="CNZ796" s="94"/>
      <c r="COA796" s="94"/>
      <c r="COB796" s="94"/>
      <c r="COC796" s="94"/>
      <c r="COD796" s="94"/>
      <c r="COE796" s="94"/>
      <c r="COF796" s="94"/>
      <c r="COG796" s="94"/>
      <c r="COH796" s="94"/>
      <c r="COI796" s="94"/>
      <c r="COJ796" s="94"/>
      <c r="COK796" s="94"/>
      <c r="COL796" s="94"/>
      <c r="COM796" s="94"/>
      <c r="CON796" s="94"/>
      <c r="COO796" s="94"/>
      <c r="COP796" s="94"/>
      <c r="COQ796" s="94"/>
      <c r="COR796" s="94"/>
      <c r="COS796" s="94"/>
      <c r="COT796" s="94"/>
      <c r="COU796" s="94"/>
      <c r="COV796" s="94"/>
      <c r="COW796" s="94"/>
      <c r="COX796" s="94"/>
      <c r="COY796" s="94"/>
      <c r="COZ796" s="94"/>
      <c r="CPA796" s="94"/>
      <c r="CPB796" s="94"/>
      <c r="CPC796" s="94"/>
      <c r="CPD796" s="94"/>
      <c r="CPE796" s="94"/>
      <c r="CPF796" s="94"/>
      <c r="CPG796" s="94"/>
      <c r="CPH796" s="94"/>
      <c r="CPI796" s="94"/>
      <c r="CPJ796" s="94"/>
      <c r="CPK796" s="94"/>
      <c r="CPL796" s="94"/>
      <c r="CPM796" s="94"/>
      <c r="CPN796" s="94"/>
      <c r="CPO796" s="94"/>
      <c r="CPP796" s="94"/>
      <c r="CPQ796" s="94"/>
      <c r="CPR796" s="94"/>
      <c r="CPS796" s="94"/>
      <c r="CPT796" s="94"/>
      <c r="CPU796" s="94"/>
      <c r="CPV796" s="94"/>
      <c r="CPW796" s="94"/>
      <c r="CPX796" s="94"/>
      <c r="CPY796" s="94"/>
      <c r="CPZ796" s="94"/>
      <c r="CQA796" s="94"/>
      <c r="CQB796" s="94"/>
      <c r="CQC796" s="94"/>
      <c r="CQD796" s="94"/>
      <c r="CQE796" s="94"/>
      <c r="CQF796" s="94"/>
      <c r="CQG796" s="94"/>
      <c r="CQH796" s="94"/>
      <c r="CQI796" s="94"/>
      <c r="CQJ796" s="94"/>
      <c r="CQK796" s="94"/>
      <c r="CQL796" s="94"/>
      <c r="CQM796" s="94"/>
      <c r="CQN796" s="94"/>
      <c r="CQO796" s="94"/>
      <c r="CQP796" s="94"/>
      <c r="CQQ796" s="94"/>
      <c r="CQR796" s="94"/>
      <c r="CQS796" s="94"/>
      <c r="CQT796" s="94"/>
      <c r="CQU796" s="94"/>
      <c r="CQV796" s="94"/>
      <c r="CQW796" s="94"/>
      <c r="CQX796" s="94"/>
      <c r="CQY796" s="94"/>
      <c r="CQZ796" s="94"/>
      <c r="CRA796" s="94"/>
      <c r="CRB796" s="94"/>
      <c r="CRC796" s="94"/>
      <c r="CRD796" s="94"/>
      <c r="CRE796" s="94"/>
      <c r="CRF796" s="94"/>
      <c r="CRG796" s="94"/>
      <c r="CRH796" s="94"/>
      <c r="CRI796" s="94"/>
      <c r="CRJ796" s="94"/>
      <c r="CRK796" s="94"/>
      <c r="CRL796" s="94"/>
      <c r="CRM796" s="94"/>
      <c r="CRN796" s="94"/>
      <c r="CRO796" s="94"/>
      <c r="CRP796" s="94"/>
      <c r="CRQ796" s="94"/>
      <c r="CRR796" s="94"/>
      <c r="CRS796" s="94"/>
      <c r="CRT796" s="94"/>
      <c r="CRU796" s="94"/>
      <c r="CRV796" s="94"/>
      <c r="CRW796" s="94"/>
      <c r="CRX796" s="94"/>
      <c r="CRY796" s="94"/>
      <c r="CRZ796" s="94"/>
      <c r="CSA796" s="94"/>
      <c r="CSB796" s="94"/>
      <c r="CSC796" s="94"/>
      <c r="CSD796" s="94"/>
      <c r="CSE796" s="94"/>
      <c r="CSF796" s="94"/>
      <c r="CSG796" s="94"/>
      <c r="CSH796" s="94"/>
      <c r="CSI796" s="94"/>
      <c r="CSJ796" s="94"/>
      <c r="CSK796" s="94"/>
      <c r="CSL796" s="94"/>
      <c r="CSM796" s="94"/>
      <c r="CSN796" s="94"/>
      <c r="CSO796" s="94"/>
      <c r="CSP796" s="94"/>
      <c r="CSQ796" s="94"/>
      <c r="CSR796" s="94"/>
      <c r="CSS796" s="94"/>
      <c r="CST796" s="94"/>
      <c r="CSU796" s="94"/>
      <c r="CSV796" s="94"/>
      <c r="CSW796" s="94"/>
      <c r="CSX796" s="94"/>
      <c r="CSY796" s="94"/>
      <c r="CSZ796" s="94"/>
      <c r="CTA796" s="94"/>
      <c r="CTB796" s="94"/>
      <c r="CTC796" s="94"/>
      <c r="CTD796" s="94"/>
      <c r="CTE796" s="94"/>
      <c r="CTF796" s="94"/>
      <c r="CTG796" s="94"/>
      <c r="CTH796" s="94"/>
      <c r="CTI796" s="94"/>
      <c r="CTJ796" s="94"/>
      <c r="CTK796" s="94"/>
      <c r="CTL796" s="94"/>
      <c r="CTM796" s="94"/>
      <c r="CTN796" s="94"/>
      <c r="CTO796" s="94"/>
      <c r="CTP796" s="94"/>
      <c r="CTQ796" s="94"/>
      <c r="CTR796" s="94"/>
      <c r="CTS796" s="94"/>
      <c r="CTT796" s="94"/>
      <c r="CTU796" s="94"/>
      <c r="CTV796" s="94"/>
      <c r="CTW796" s="94"/>
      <c r="CTX796" s="94"/>
      <c r="CTY796" s="94"/>
      <c r="CTZ796" s="94"/>
      <c r="CUA796" s="94"/>
      <c r="CUB796" s="94"/>
      <c r="CUC796" s="94"/>
      <c r="CUD796" s="94"/>
      <c r="CUE796" s="94"/>
      <c r="CUF796" s="94"/>
      <c r="CUG796" s="94"/>
      <c r="CUH796" s="94"/>
      <c r="CUI796" s="94"/>
      <c r="CUJ796" s="94"/>
      <c r="CUK796" s="94"/>
      <c r="CUL796" s="94"/>
      <c r="CUM796" s="94"/>
      <c r="CUN796" s="94"/>
      <c r="CUO796" s="94"/>
      <c r="CUP796" s="94"/>
      <c r="CUQ796" s="94"/>
      <c r="CUR796" s="94"/>
      <c r="CUS796" s="94"/>
      <c r="CUT796" s="94"/>
      <c r="CUU796" s="94"/>
      <c r="CUV796" s="94"/>
      <c r="CUW796" s="94"/>
      <c r="CUX796" s="94"/>
      <c r="CUY796" s="94"/>
      <c r="CUZ796" s="94"/>
      <c r="CVA796" s="94"/>
      <c r="CVB796" s="94"/>
      <c r="CVC796" s="94"/>
      <c r="CVD796" s="94"/>
      <c r="CVE796" s="94"/>
      <c r="CVF796" s="94"/>
      <c r="CVG796" s="94"/>
      <c r="CVH796" s="94"/>
      <c r="CVI796" s="94"/>
      <c r="CVJ796" s="94"/>
      <c r="CVK796" s="94"/>
      <c r="CVL796" s="94"/>
      <c r="CVM796" s="94"/>
      <c r="CVN796" s="94"/>
      <c r="CVO796" s="94"/>
      <c r="CVP796" s="94"/>
      <c r="CVQ796" s="94"/>
      <c r="CVR796" s="94"/>
      <c r="CVS796" s="94"/>
      <c r="CVT796" s="94"/>
      <c r="CVU796" s="94"/>
      <c r="CVV796" s="94"/>
      <c r="CVW796" s="94"/>
      <c r="CVX796" s="94"/>
      <c r="CVY796" s="94"/>
      <c r="CVZ796" s="94"/>
      <c r="CWA796" s="94"/>
      <c r="CWB796" s="94"/>
      <c r="CWC796" s="94"/>
      <c r="CWD796" s="94"/>
      <c r="CWE796" s="94"/>
      <c r="CWF796" s="94"/>
      <c r="CWG796" s="94"/>
      <c r="CWH796" s="94"/>
      <c r="CWI796" s="94"/>
      <c r="CWJ796" s="94"/>
      <c r="CWK796" s="94"/>
      <c r="CWL796" s="94"/>
      <c r="CWM796" s="94"/>
      <c r="CWN796" s="94"/>
      <c r="CWO796" s="94"/>
      <c r="CWP796" s="94"/>
      <c r="CWQ796" s="94"/>
      <c r="CWR796" s="94"/>
      <c r="CWS796" s="94"/>
      <c r="CWT796" s="94"/>
      <c r="CWU796" s="94"/>
      <c r="CWV796" s="94"/>
      <c r="CWW796" s="94"/>
      <c r="CWX796" s="94"/>
      <c r="CWY796" s="94"/>
      <c r="CWZ796" s="94"/>
      <c r="CXA796" s="94"/>
      <c r="CXB796" s="94"/>
      <c r="CXC796" s="94"/>
      <c r="CXD796" s="94"/>
      <c r="CXE796" s="94"/>
      <c r="CXF796" s="94"/>
      <c r="CXG796" s="94"/>
      <c r="CXH796" s="94"/>
      <c r="CXI796" s="94"/>
      <c r="CXJ796" s="94"/>
      <c r="CXK796" s="94"/>
      <c r="CXL796" s="94"/>
      <c r="CXM796" s="94"/>
      <c r="CXN796" s="94"/>
      <c r="CXO796" s="94"/>
      <c r="CXP796" s="94"/>
      <c r="CXQ796" s="94"/>
      <c r="CXR796" s="94"/>
      <c r="CXS796" s="94"/>
      <c r="CXT796" s="94"/>
      <c r="CXU796" s="94"/>
      <c r="CXV796" s="94"/>
      <c r="CXW796" s="94"/>
      <c r="CXX796" s="94"/>
      <c r="CXY796" s="94"/>
      <c r="CXZ796" s="94"/>
      <c r="CYA796" s="94"/>
      <c r="CYB796" s="94"/>
      <c r="CYC796" s="94"/>
      <c r="CYD796" s="94"/>
      <c r="CYE796" s="94"/>
      <c r="CYF796" s="94"/>
      <c r="CYG796" s="94"/>
      <c r="CYH796" s="94"/>
      <c r="CYI796" s="94"/>
      <c r="CYJ796" s="94"/>
      <c r="CYK796" s="94"/>
      <c r="CYL796" s="94"/>
      <c r="CYM796" s="94"/>
      <c r="CYN796" s="94"/>
      <c r="CYO796" s="94"/>
      <c r="CYP796" s="94"/>
      <c r="CYQ796" s="94"/>
      <c r="CYR796" s="94"/>
      <c r="CYS796" s="94"/>
      <c r="CYT796" s="94"/>
      <c r="CYU796" s="94"/>
      <c r="CYV796" s="94"/>
      <c r="CYW796" s="94"/>
      <c r="CYX796" s="94"/>
      <c r="CYY796" s="94"/>
      <c r="CYZ796" s="94"/>
      <c r="CZA796" s="94"/>
      <c r="CZB796" s="94"/>
      <c r="CZC796" s="94"/>
      <c r="CZD796" s="94"/>
      <c r="CZE796" s="94"/>
      <c r="CZF796" s="94"/>
      <c r="CZG796" s="94"/>
      <c r="CZH796" s="94"/>
      <c r="CZI796" s="94"/>
      <c r="CZJ796" s="94"/>
      <c r="CZK796" s="94"/>
      <c r="CZL796" s="94"/>
      <c r="CZM796" s="94"/>
      <c r="CZN796" s="94"/>
      <c r="CZO796" s="94"/>
      <c r="CZP796" s="94"/>
      <c r="CZQ796" s="94"/>
      <c r="CZR796" s="94"/>
      <c r="CZS796" s="94"/>
      <c r="CZT796" s="94"/>
      <c r="CZU796" s="94"/>
      <c r="CZV796" s="94"/>
      <c r="CZW796" s="94"/>
      <c r="CZX796" s="94"/>
      <c r="CZY796" s="94"/>
      <c r="CZZ796" s="94"/>
      <c r="DAA796" s="94"/>
      <c r="DAB796" s="94"/>
      <c r="DAC796" s="94"/>
      <c r="DAD796" s="94"/>
      <c r="DAE796" s="94"/>
      <c r="DAF796" s="94"/>
      <c r="DAG796" s="94"/>
      <c r="DAH796" s="94"/>
      <c r="DAI796" s="94"/>
      <c r="DAJ796" s="94"/>
      <c r="DAK796" s="94"/>
      <c r="DAL796" s="94"/>
      <c r="DAM796" s="94"/>
      <c r="DAN796" s="94"/>
      <c r="DAO796" s="94"/>
      <c r="DAP796" s="94"/>
      <c r="DAQ796" s="94"/>
      <c r="DAR796" s="94"/>
      <c r="DAS796" s="94"/>
      <c r="DAT796" s="94"/>
      <c r="DAU796" s="94"/>
      <c r="DAV796" s="94"/>
      <c r="DAW796" s="94"/>
      <c r="DAX796" s="94"/>
      <c r="DAY796" s="94"/>
      <c r="DAZ796" s="94"/>
      <c r="DBA796" s="94"/>
      <c r="DBB796" s="94"/>
      <c r="DBC796" s="94"/>
      <c r="DBD796" s="94"/>
      <c r="DBE796" s="94"/>
      <c r="DBF796" s="94"/>
      <c r="DBG796" s="94"/>
      <c r="DBH796" s="94"/>
      <c r="DBI796" s="94"/>
      <c r="DBJ796" s="94"/>
      <c r="DBK796" s="94"/>
      <c r="DBL796" s="94"/>
      <c r="DBM796" s="94"/>
      <c r="DBN796" s="94"/>
      <c r="DBO796" s="94"/>
      <c r="DBP796" s="94"/>
      <c r="DBQ796" s="94"/>
      <c r="DBR796" s="94"/>
      <c r="DBS796" s="94"/>
      <c r="DBT796" s="94"/>
      <c r="DBU796" s="94"/>
      <c r="DBV796" s="94"/>
      <c r="DBW796" s="94"/>
      <c r="DBX796" s="94"/>
      <c r="DBY796" s="94"/>
      <c r="DBZ796" s="94"/>
      <c r="DCA796" s="94"/>
      <c r="DCB796" s="94"/>
      <c r="DCC796" s="94"/>
      <c r="DCD796" s="94"/>
      <c r="DCE796" s="94"/>
      <c r="DCF796" s="94"/>
      <c r="DCG796" s="94"/>
      <c r="DCH796" s="94"/>
      <c r="DCI796" s="94"/>
      <c r="DCJ796" s="94"/>
      <c r="DCK796" s="94"/>
      <c r="DCL796" s="94"/>
      <c r="DCM796" s="94"/>
      <c r="DCN796" s="94"/>
      <c r="DCO796" s="94"/>
      <c r="DCP796" s="94"/>
      <c r="DCQ796" s="94"/>
      <c r="DCR796" s="94"/>
      <c r="DCS796" s="94"/>
      <c r="DCT796" s="94"/>
      <c r="DCU796" s="94"/>
      <c r="DCV796" s="94"/>
      <c r="DCW796" s="94"/>
      <c r="DCX796" s="94"/>
      <c r="DCY796" s="94"/>
      <c r="DCZ796" s="94"/>
      <c r="DDA796" s="94"/>
      <c r="DDB796" s="94"/>
      <c r="DDC796" s="94"/>
      <c r="DDD796" s="94"/>
      <c r="DDE796" s="94"/>
      <c r="DDF796" s="94"/>
      <c r="DDG796" s="94"/>
      <c r="DDH796" s="94"/>
      <c r="DDI796" s="94"/>
      <c r="DDJ796" s="94"/>
      <c r="DDK796" s="94"/>
      <c r="DDL796" s="94"/>
      <c r="DDM796" s="94"/>
      <c r="DDN796" s="94"/>
      <c r="DDO796" s="94"/>
      <c r="DDP796" s="94"/>
      <c r="DDQ796" s="94"/>
      <c r="DDR796" s="94"/>
      <c r="DDS796" s="94"/>
      <c r="DDT796" s="94"/>
      <c r="DDU796" s="94"/>
      <c r="DDV796" s="94"/>
      <c r="DDW796" s="94"/>
      <c r="DDX796" s="94"/>
      <c r="DDY796" s="94"/>
      <c r="DDZ796" s="94"/>
      <c r="DEA796" s="94"/>
      <c r="DEB796" s="94"/>
      <c r="DEC796" s="94"/>
      <c r="DED796" s="94"/>
      <c r="DEE796" s="94"/>
      <c r="DEF796" s="94"/>
      <c r="DEG796" s="94"/>
      <c r="DEH796" s="94"/>
      <c r="DEI796" s="94"/>
      <c r="DEJ796" s="94"/>
      <c r="DEK796" s="94"/>
      <c r="DEL796" s="94"/>
      <c r="DEM796" s="94"/>
      <c r="DEN796" s="94"/>
      <c r="DEO796" s="94"/>
      <c r="DEP796" s="94"/>
      <c r="DEQ796" s="94"/>
      <c r="DER796" s="94"/>
      <c r="DES796" s="94"/>
      <c r="DET796" s="94"/>
      <c r="DEU796" s="94"/>
      <c r="DEV796" s="94"/>
      <c r="DEW796" s="94"/>
      <c r="DEX796" s="94"/>
      <c r="DEY796" s="94"/>
      <c r="DEZ796" s="94"/>
      <c r="DFA796" s="94"/>
      <c r="DFB796" s="94"/>
      <c r="DFC796" s="94"/>
      <c r="DFD796" s="94"/>
      <c r="DFE796" s="94"/>
      <c r="DFF796" s="94"/>
      <c r="DFG796" s="94"/>
      <c r="DFH796" s="94"/>
      <c r="DFI796" s="94"/>
      <c r="DFJ796" s="94"/>
      <c r="DFK796" s="94"/>
      <c r="DFL796" s="94"/>
      <c r="DFM796" s="94"/>
      <c r="DFN796" s="94"/>
      <c r="DFO796" s="94"/>
      <c r="DFP796" s="94"/>
      <c r="DFQ796" s="94"/>
      <c r="DFR796" s="94"/>
      <c r="DFS796" s="94"/>
      <c r="DFT796" s="94"/>
      <c r="DFU796" s="94"/>
      <c r="DFV796" s="94"/>
      <c r="DFW796" s="94"/>
      <c r="DFX796" s="94"/>
      <c r="DFY796" s="94"/>
      <c r="DFZ796" s="94"/>
      <c r="DGA796" s="94"/>
      <c r="DGB796" s="94"/>
      <c r="DGC796" s="94"/>
      <c r="DGD796" s="94"/>
      <c r="DGE796" s="94"/>
      <c r="DGF796" s="94"/>
      <c r="DGG796" s="94"/>
      <c r="DGH796" s="94"/>
      <c r="DGI796" s="94"/>
      <c r="DGJ796" s="94"/>
      <c r="DGK796" s="94"/>
      <c r="DGL796" s="94"/>
      <c r="DGM796" s="94"/>
      <c r="DGN796" s="94"/>
      <c r="DGO796" s="94"/>
      <c r="DGP796" s="94"/>
      <c r="DGQ796" s="94"/>
      <c r="DGR796" s="94"/>
      <c r="DGS796" s="94"/>
      <c r="DGT796" s="94"/>
      <c r="DGU796" s="94"/>
      <c r="DGV796" s="94"/>
      <c r="DGW796" s="94"/>
      <c r="DGX796" s="94"/>
      <c r="DGY796" s="94"/>
      <c r="DGZ796" s="94"/>
      <c r="DHA796" s="94"/>
      <c r="DHB796" s="94"/>
      <c r="DHC796" s="94"/>
      <c r="DHD796" s="94"/>
      <c r="DHE796" s="94"/>
      <c r="DHF796" s="94"/>
      <c r="DHG796" s="94"/>
      <c r="DHH796" s="94"/>
      <c r="DHI796" s="94"/>
      <c r="DHJ796" s="94"/>
      <c r="DHK796" s="94"/>
      <c r="DHL796" s="94"/>
      <c r="DHM796" s="94"/>
      <c r="DHN796" s="94"/>
      <c r="DHO796" s="94"/>
      <c r="DHP796" s="94"/>
      <c r="DHQ796" s="94"/>
      <c r="DHR796" s="94"/>
      <c r="DHS796" s="94"/>
      <c r="DHT796" s="94"/>
      <c r="DHU796" s="94"/>
      <c r="DHV796" s="94"/>
      <c r="DHW796" s="94"/>
      <c r="DHX796" s="94"/>
      <c r="DHY796" s="94"/>
      <c r="DHZ796" s="94"/>
      <c r="DIA796" s="94"/>
      <c r="DIB796" s="94"/>
      <c r="DIC796" s="94"/>
      <c r="DID796" s="94"/>
      <c r="DIE796" s="94"/>
      <c r="DIF796" s="94"/>
      <c r="DIG796" s="94"/>
      <c r="DIH796" s="94"/>
      <c r="DII796" s="94"/>
      <c r="DIJ796" s="94"/>
      <c r="DIK796" s="94"/>
      <c r="DIL796" s="94"/>
      <c r="DIM796" s="94"/>
      <c r="DIN796" s="94"/>
      <c r="DIO796" s="94"/>
      <c r="DIP796" s="94"/>
      <c r="DIQ796" s="94"/>
      <c r="DIR796" s="94"/>
      <c r="DIS796" s="94"/>
      <c r="DIT796" s="94"/>
      <c r="DIU796" s="94"/>
      <c r="DIV796" s="94"/>
      <c r="DIW796" s="94"/>
      <c r="DIX796" s="94"/>
      <c r="DIY796" s="94"/>
      <c r="DIZ796" s="94"/>
      <c r="DJA796" s="94"/>
      <c r="DJB796" s="94"/>
      <c r="DJC796" s="94"/>
      <c r="DJD796" s="94"/>
      <c r="DJE796" s="94"/>
      <c r="DJF796" s="94"/>
      <c r="DJG796" s="94"/>
      <c r="DJH796" s="94"/>
      <c r="DJI796" s="94"/>
      <c r="DJJ796" s="94"/>
      <c r="DJK796" s="94"/>
      <c r="DJL796" s="94"/>
      <c r="DJM796" s="94"/>
      <c r="DJN796" s="94"/>
      <c r="DJO796" s="94"/>
      <c r="DJP796" s="94"/>
      <c r="DJQ796" s="94"/>
      <c r="DJR796" s="94"/>
      <c r="DJS796" s="94"/>
      <c r="DJT796" s="94"/>
      <c r="DJU796" s="94"/>
      <c r="DJV796" s="94"/>
      <c r="DJW796" s="94"/>
      <c r="DJX796" s="94"/>
      <c r="DJY796" s="94"/>
      <c r="DJZ796" s="94"/>
      <c r="DKA796" s="94"/>
      <c r="DKB796" s="94"/>
      <c r="DKC796" s="94"/>
      <c r="DKD796" s="94"/>
      <c r="DKE796" s="94"/>
      <c r="DKF796" s="94"/>
      <c r="DKG796" s="94"/>
      <c r="DKH796" s="94"/>
      <c r="DKI796" s="94"/>
      <c r="DKJ796" s="94"/>
      <c r="DKK796" s="94"/>
      <c r="DKL796" s="94"/>
      <c r="DKM796" s="94"/>
      <c r="DKN796" s="94"/>
      <c r="DKO796" s="94"/>
      <c r="DKP796" s="94"/>
      <c r="DKQ796" s="94"/>
      <c r="DKR796" s="94"/>
      <c r="DKS796" s="94"/>
      <c r="DKT796" s="94"/>
      <c r="DKU796" s="94"/>
      <c r="DKV796" s="94"/>
      <c r="DKW796" s="94"/>
      <c r="DKX796" s="94"/>
      <c r="DKY796" s="94"/>
      <c r="DKZ796" s="94"/>
      <c r="DLA796" s="94"/>
      <c r="DLB796" s="94"/>
      <c r="DLC796" s="94"/>
      <c r="DLD796" s="94"/>
      <c r="DLE796" s="94"/>
      <c r="DLF796" s="94"/>
      <c r="DLG796" s="94"/>
      <c r="DLH796" s="94"/>
      <c r="DLI796" s="94"/>
      <c r="DLJ796" s="94"/>
      <c r="DLK796" s="94"/>
      <c r="DLL796" s="94"/>
      <c r="DLM796" s="94"/>
      <c r="DLN796" s="94"/>
      <c r="DLO796" s="94"/>
      <c r="DLP796" s="94"/>
      <c r="DLQ796" s="94"/>
      <c r="DLR796" s="94"/>
      <c r="DLS796" s="94"/>
      <c r="DLT796" s="94"/>
      <c r="DLU796" s="94"/>
      <c r="DLV796" s="94"/>
      <c r="DLW796" s="94"/>
      <c r="DLX796" s="94"/>
      <c r="DLY796" s="94"/>
      <c r="DLZ796" s="94"/>
      <c r="DMA796" s="94"/>
      <c r="DMB796" s="94"/>
      <c r="DMC796" s="94"/>
      <c r="DMD796" s="94"/>
      <c r="DME796" s="94"/>
      <c r="DMF796" s="94"/>
      <c r="DMG796" s="94"/>
      <c r="DMH796" s="94"/>
      <c r="DMI796" s="94"/>
      <c r="DMJ796" s="94"/>
      <c r="DMK796" s="94"/>
      <c r="DML796" s="94"/>
      <c r="DMM796" s="94"/>
      <c r="DMN796" s="94"/>
      <c r="DMO796" s="94"/>
      <c r="DMP796" s="94"/>
      <c r="DMQ796" s="94"/>
      <c r="DMR796" s="94"/>
      <c r="DMS796" s="94"/>
      <c r="DMT796" s="94"/>
      <c r="DMU796" s="94"/>
      <c r="DMV796" s="94"/>
      <c r="DMW796" s="94"/>
      <c r="DMX796" s="94"/>
      <c r="DMY796" s="94"/>
      <c r="DMZ796" s="94"/>
      <c r="DNA796" s="94"/>
      <c r="DNB796" s="94"/>
      <c r="DNC796" s="94"/>
      <c r="DND796" s="94"/>
      <c r="DNE796" s="94"/>
      <c r="DNF796" s="94"/>
      <c r="DNG796" s="94"/>
      <c r="DNH796" s="94"/>
      <c r="DNI796" s="94"/>
      <c r="DNJ796" s="94"/>
      <c r="DNK796" s="94"/>
      <c r="DNL796" s="94"/>
      <c r="DNM796" s="94"/>
      <c r="DNN796" s="94"/>
      <c r="DNO796" s="94"/>
      <c r="DNP796" s="94"/>
      <c r="DNQ796" s="94"/>
      <c r="DNR796" s="94"/>
      <c r="DNS796" s="94"/>
      <c r="DNT796" s="94"/>
      <c r="DNU796" s="94"/>
      <c r="DNV796" s="94"/>
      <c r="DNW796" s="94"/>
      <c r="DNX796" s="94"/>
      <c r="DNY796" s="94"/>
      <c r="DNZ796" s="94"/>
      <c r="DOA796" s="94"/>
      <c r="DOB796" s="94"/>
      <c r="DOC796" s="94"/>
      <c r="DOD796" s="94"/>
      <c r="DOE796" s="94"/>
      <c r="DOF796" s="94"/>
      <c r="DOG796" s="94"/>
      <c r="DOH796" s="94"/>
      <c r="DOI796" s="94"/>
      <c r="DOJ796" s="94"/>
      <c r="DOK796" s="94"/>
      <c r="DOL796" s="94"/>
      <c r="DOM796" s="94"/>
      <c r="DON796" s="94"/>
      <c r="DOO796" s="94"/>
      <c r="DOP796" s="94"/>
      <c r="DOQ796" s="94"/>
      <c r="DOR796" s="94"/>
      <c r="DOS796" s="94"/>
      <c r="DOT796" s="94"/>
      <c r="DOU796" s="94"/>
      <c r="DOV796" s="94"/>
      <c r="DOW796" s="94"/>
      <c r="DOX796" s="94"/>
      <c r="DOY796" s="94"/>
      <c r="DOZ796" s="94"/>
      <c r="DPA796" s="94"/>
      <c r="DPB796" s="94"/>
      <c r="DPC796" s="94"/>
      <c r="DPD796" s="94"/>
      <c r="DPE796" s="94"/>
      <c r="DPF796" s="94"/>
      <c r="DPG796" s="94"/>
      <c r="DPH796" s="94"/>
      <c r="DPI796" s="94"/>
      <c r="DPJ796" s="94"/>
      <c r="DPK796" s="94"/>
      <c r="DPL796" s="94"/>
      <c r="DPM796" s="94"/>
      <c r="DPN796" s="94"/>
      <c r="DPO796" s="94"/>
      <c r="DPP796" s="94"/>
      <c r="DPQ796" s="94"/>
      <c r="DPR796" s="94"/>
      <c r="DPS796" s="94"/>
      <c r="DPT796" s="94"/>
      <c r="DPU796" s="94"/>
      <c r="DPV796" s="94"/>
      <c r="DPW796" s="94"/>
      <c r="DPX796" s="94"/>
      <c r="DPY796" s="94"/>
      <c r="DPZ796" s="94"/>
      <c r="DQA796" s="94"/>
      <c r="DQB796" s="94"/>
      <c r="DQC796" s="94"/>
      <c r="DQD796" s="94"/>
      <c r="DQE796" s="94"/>
      <c r="DQF796" s="94"/>
      <c r="DQG796" s="94"/>
      <c r="DQH796" s="94"/>
      <c r="DQI796" s="94"/>
      <c r="DQJ796" s="94"/>
      <c r="DQK796" s="94"/>
      <c r="DQL796" s="94"/>
      <c r="DQM796" s="94"/>
      <c r="DQN796" s="94"/>
      <c r="DQO796" s="94"/>
      <c r="DQP796" s="94"/>
      <c r="DQQ796" s="94"/>
      <c r="DQR796" s="94"/>
      <c r="DQS796" s="94"/>
      <c r="DQT796" s="94"/>
      <c r="DQU796" s="94"/>
      <c r="DQV796" s="94"/>
      <c r="DQW796" s="94"/>
      <c r="DQX796" s="94"/>
      <c r="DQY796" s="94"/>
      <c r="DQZ796" s="94"/>
      <c r="DRA796" s="94"/>
      <c r="DRB796" s="94"/>
      <c r="DRC796" s="94"/>
      <c r="DRD796" s="94"/>
      <c r="DRE796" s="94"/>
      <c r="DRF796" s="94"/>
      <c r="DRG796" s="94"/>
      <c r="DRH796" s="94"/>
      <c r="DRI796" s="94"/>
      <c r="DRJ796" s="94"/>
      <c r="DRK796" s="94"/>
      <c r="DRL796" s="94"/>
      <c r="DRM796" s="94"/>
      <c r="DRN796" s="94"/>
      <c r="DRO796" s="94"/>
      <c r="DRP796" s="94"/>
      <c r="DRQ796" s="94"/>
      <c r="DRR796" s="94"/>
      <c r="DRS796" s="94"/>
      <c r="DRT796" s="94"/>
      <c r="DRU796" s="94"/>
      <c r="DRV796" s="94"/>
      <c r="DRW796" s="94"/>
      <c r="DRX796" s="94"/>
      <c r="DRY796" s="94"/>
      <c r="DRZ796" s="94"/>
      <c r="DSA796" s="94"/>
      <c r="DSB796" s="94"/>
      <c r="DSC796" s="94"/>
      <c r="DSD796" s="94"/>
      <c r="DSE796" s="94"/>
      <c r="DSF796" s="94"/>
      <c r="DSG796" s="94"/>
      <c r="DSH796" s="94"/>
      <c r="DSI796" s="94"/>
      <c r="DSJ796" s="94"/>
      <c r="DSK796" s="94"/>
      <c r="DSL796" s="94"/>
      <c r="DSM796" s="94"/>
      <c r="DSN796" s="94"/>
      <c r="DSO796" s="94"/>
      <c r="DSP796" s="94"/>
      <c r="DSQ796" s="94"/>
      <c r="DSR796" s="94"/>
      <c r="DSS796" s="94"/>
      <c r="DST796" s="94"/>
      <c r="DSU796" s="94"/>
      <c r="DSV796" s="94"/>
      <c r="DSW796" s="94"/>
      <c r="DSX796" s="94"/>
      <c r="DSY796" s="94"/>
      <c r="DSZ796" s="94"/>
      <c r="DTA796" s="94"/>
      <c r="DTB796" s="94"/>
      <c r="DTC796" s="94"/>
      <c r="DTD796" s="94"/>
      <c r="DTE796" s="94"/>
      <c r="DTF796" s="94"/>
      <c r="DTG796" s="94"/>
      <c r="DTH796" s="94"/>
      <c r="DTI796" s="94"/>
      <c r="DTJ796" s="94"/>
      <c r="DTK796" s="94"/>
      <c r="DTL796" s="94"/>
      <c r="DTM796" s="94"/>
      <c r="DTN796" s="94"/>
      <c r="DTO796" s="94"/>
      <c r="DTP796" s="94"/>
      <c r="DTQ796" s="94"/>
      <c r="DTR796" s="94"/>
      <c r="DTS796" s="94"/>
      <c r="DTT796" s="94"/>
      <c r="DTU796" s="94"/>
      <c r="DTV796" s="94"/>
      <c r="DTW796" s="94"/>
      <c r="DTX796" s="94"/>
      <c r="DTY796" s="94"/>
      <c r="DTZ796" s="94"/>
      <c r="DUA796" s="94"/>
      <c r="DUB796" s="94"/>
      <c r="DUC796" s="94"/>
      <c r="DUD796" s="94"/>
      <c r="DUE796" s="94"/>
      <c r="DUF796" s="94"/>
      <c r="DUG796" s="94"/>
      <c r="DUH796" s="94"/>
      <c r="DUI796" s="94"/>
      <c r="DUJ796" s="94"/>
      <c r="DUK796" s="94"/>
      <c r="DUL796" s="94"/>
      <c r="DUM796" s="94"/>
      <c r="DUN796" s="94"/>
      <c r="DUO796" s="94"/>
      <c r="DUP796" s="94"/>
      <c r="DUQ796" s="94"/>
      <c r="DUR796" s="94"/>
      <c r="DUS796" s="94"/>
      <c r="DUT796" s="94"/>
      <c r="DUU796" s="94"/>
      <c r="DUV796" s="94"/>
      <c r="DUW796" s="94"/>
      <c r="DUX796" s="94"/>
      <c r="DUY796" s="94"/>
      <c r="DUZ796" s="94"/>
      <c r="DVA796" s="94"/>
      <c r="DVB796" s="94"/>
      <c r="DVC796" s="94"/>
      <c r="DVD796" s="94"/>
      <c r="DVE796" s="94"/>
      <c r="DVF796" s="94"/>
      <c r="DVG796" s="94"/>
      <c r="DVH796" s="94"/>
      <c r="DVI796" s="94"/>
      <c r="DVJ796" s="94"/>
      <c r="DVK796" s="94"/>
      <c r="DVL796" s="94"/>
      <c r="DVM796" s="94"/>
      <c r="DVN796" s="94"/>
      <c r="DVO796" s="94"/>
      <c r="DVP796" s="94"/>
      <c r="DVQ796" s="94"/>
      <c r="DVR796" s="94"/>
      <c r="DVS796" s="94"/>
      <c r="DVT796" s="94"/>
      <c r="DVU796" s="94"/>
      <c r="DVV796" s="94"/>
      <c r="DVW796" s="94"/>
      <c r="DVX796" s="94"/>
      <c r="DVY796" s="94"/>
      <c r="DVZ796" s="94"/>
      <c r="DWA796" s="94"/>
      <c r="DWB796" s="94"/>
      <c r="DWC796" s="94"/>
      <c r="DWD796" s="94"/>
      <c r="DWE796" s="94"/>
      <c r="DWF796" s="94"/>
      <c r="DWG796" s="94"/>
      <c r="DWH796" s="94"/>
      <c r="DWI796" s="94"/>
      <c r="DWJ796" s="94"/>
      <c r="DWK796" s="94"/>
      <c r="DWL796" s="94"/>
      <c r="DWM796" s="94"/>
      <c r="DWN796" s="94"/>
      <c r="DWO796" s="94"/>
      <c r="DWP796" s="94"/>
      <c r="DWQ796" s="94"/>
      <c r="DWR796" s="94"/>
      <c r="DWS796" s="94"/>
      <c r="DWT796" s="94"/>
      <c r="DWU796" s="94"/>
      <c r="DWV796" s="94"/>
      <c r="DWW796" s="94"/>
      <c r="DWX796" s="94"/>
      <c r="DWY796" s="94"/>
      <c r="DWZ796" s="94"/>
      <c r="DXA796" s="94"/>
      <c r="DXB796" s="94"/>
      <c r="DXC796" s="94"/>
      <c r="DXD796" s="94"/>
      <c r="DXE796" s="94"/>
      <c r="DXF796" s="94"/>
      <c r="DXG796" s="94"/>
      <c r="DXH796" s="94"/>
      <c r="DXI796" s="94"/>
      <c r="DXJ796" s="94"/>
      <c r="DXK796" s="94"/>
      <c r="DXL796" s="94"/>
      <c r="DXM796" s="94"/>
      <c r="DXN796" s="94"/>
      <c r="DXO796" s="94"/>
      <c r="DXP796" s="94"/>
      <c r="DXQ796" s="94"/>
      <c r="DXR796" s="94"/>
      <c r="DXS796" s="94"/>
      <c r="DXT796" s="94"/>
      <c r="DXU796" s="94"/>
      <c r="DXV796" s="94"/>
      <c r="DXW796" s="94"/>
      <c r="DXX796" s="94"/>
      <c r="DXY796" s="94"/>
      <c r="DXZ796" s="94"/>
      <c r="DYA796" s="94"/>
      <c r="DYB796" s="94"/>
      <c r="DYC796" s="94"/>
      <c r="DYD796" s="94"/>
      <c r="DYE796" s="94"/>
      <c r="DYF796" s="94"/>
      <c r="DYG796" s="94"/>
      <c r="DYH796" s="94"/>
      <c r="DYI796" s="94"/>
      <c r="DYJ796" s="94"/>
      <c r="DYK796" s="94"/>
      <c r="DYL796" s="94"/>
      <c r="DYM796" s="94"/>
      <c r="DYN796" s="94"/>
      <c r="DYO796" s="94"/>
      <c r="DYP796" s="94"/>
      <c r="DYQ796" s="94"/>
      <c r="DYR796" s="94"/>
      <c r="DYS796" s="94"/>
      <c r="DYT796" s="94"/>
      <c r="DYU796" s="94"/>
      <c r="DYV796" s="94"/>
      <c r="DYW796" s="94"/>
      <c r="DYX796" s="94"/>
      <c r="DYY796" s="94"/>
      <c r="DYZ796" s="94"/>
      <c r="DZA796" s="94"/>
      <c r="DZB796" s="94"/>
      <c r="DZC796" s="94"/>
      <c r="DZD796" s="94"/>
      <c r="DZE796" s="94"/>
      <c r="DZF796" s="94"/>
      <c r="DZG796" s="94"/>
      <c r="DZH796" s="94"/>
      <c r="DZI796" s="94"/>
      <c r="DZJ796" s="94"/>
      <c r="DZK796" s="94"/>
      <c r="DZL796" s="94"/>
      <c r="DZM796" s="94"/>
      <c r="DZN796" s="94"/>
      <c r="DZO796" s="94"/>
      <c r="DZP796" s="94"/>
      <c r="DZQ796" s="94"/>
      <c r="DZR796" s="94"/>
      <c r="DZS796" s="94"/>
      <c r="DZT796" s="94"/>
      <c r="DZU796" s="94"/>
      <c r="DZV796" s="94"/>
      <c r="DZW796" s="94"/>
      <c r="DZX796" s="94"/>
      <c r="DZY796" s="94"/>
      <c r="DZZ796" s="94"/>
      <c r="EAA796" s="94"/>
      <c r="EAB796" s="94"/>
      <c r="EAC796" s="94"/>
      <c r="EAD796" s="94"/>
      <c r="EAE796" s="94"/>
      <c r="EAF796" s="94"/>
      <c r="EAG796" s="94"/>
      <c r="EAH796" s="94"/>
      <c r="EAI796" s="94"/>
      <c r="EAJ796" s="94"/>
      <c r="EAK796" s="94"/>
      <c r="EAL796" s="94"/>
      <c r="EAM796" s="94"/>
      <c r="EAN796" s="94"/>
      <c r="EAO796" s="94"/>
      <c r="EAP796" s="94"/>
      <c r="EAQ796" s="94"/>
      <c r="EAR796" s="94"/>
      <c r="EAS796" s="94"/>
      <c r="EAT796" s="94"/>
      <c r="EAU796" s="94"/>
      <c r="EAV796" s="94"/>
      <c r="EAW796" s="94"/>
      <c r="EAX796" s="94"/>
      <c r="EAY796" s="94"/>
      <c r="EAZ796" s="94"/>
      <c r="EBA796" s="94"/>
      <c r="EBB796" s="94"/>
      <c r="EBC796" s="94"/>
      <c r="EBD796" s="94"/>
      <c r="EBE796" s="94"/>
      <c r="EBF796" s="94"/>
      <c r="EBG796" s="94"/>
      <c r="EBH796" s="94"/>
      <c r="EBI796" s="94"/>
      <c r="EBJ796" s="94"/>
      <c r="EBK796" s="94"/>
      <c r="EBL796" s="94"/>
      <c r="EBM796" s="94"/>
      <c r="EBN796" s="94"/>
      <c r="EBO796" s="94"/>
      <c r="EBP796" s="94"/>
      <c r="EBQ796" s="94"/>
      <c r="EBR796" s="94"/>
      <c r="EBS796" s="94"/>
      <c r="EBT796" s="94"/>
      <c r="EBU796" s="94"/>
      <c r="EBV796" s="94"/>
      <c r="EBW796" s="94"/>
      <c r="EBX796" s="94"/>
      <c r="EBY796" s="94"/>
      <c r="EBZ796" s="94"/>
      <c r="ECA796" s="94"/>
      <c r="ECB796" s="94"/>
      <c r="ECC796" s="94"/>
      <c r="ECD796" s="94"/>
      <c r="ECE796" s="94"/>
      <c r="ECF796" s="94"/>
      <c r="ECG796" s="94"/>
      <c r="ECH796" s="94"/>
      <c r="ECI796" s="94"/>
      <c r="ECJ796" s="94"/>
      <c r="ECK796" s="94"/>
      <c r="ECL796" s="94"/>
      <c r="ECM796" s="94"/>
      <c r="ECN796" s="94"/>
      <c r="ECO796" s="94"/>
      <c r="ECP796" s="94"/>
      <c r="ECQ796" s="94"/>
      <c r="ECR796" s="94"/>
      <c r="ECS796" s="94"/>
      <c r="ECT796" s="94"/>
      <c r="ECU796" s="94"/>
      <c r="ECV796" s="94"/>
      <c r="ECW796" s="94"/>
      <c r="ECX796" s="94"/>
      <c r="ECY796" s="94"/>
      <c r="ECZ796" s="94"/>
      <c r="EDA796" s="94"/>
      <c r="EDB796" s="94"/>
      <c r="EDC796" s="94"/>
      <c r="EDD796" s="94"/>
      <c r="EDE796" s="94"/>
      <c r="EDF796" s="94"/>
      <c r="EDG796" s="94"/>
      <c r="EDH796" s="94"/>
      <c r="EDI796" s="94"/>
      <c r="EDJ796" s="94"/>
      <c r="EDK796" s="94"/>
      <c r="EDL796" s="94"/>
      <c r="EDM796" s="94"/>
      <c r="EDN796" s="94"/>
      <c r="EDO796" s="94"/>
      <c r="EDP796" s="94"/>
      <c r="EDQ796" s="94"/>
      <c r="EDR796" s="94"/>
      <c r="EDS796" s="94"/>
      <c r="EDT796" s="94"/>
      <c r="EDU796" s="94"/>
      <c r="EDV796" s="94"/>
      <c r="EDW796" s="94"/>
      <c r="EDX796" s="94"/>
      <c r="EDY796" s="94"/>
      <c r="EDZ796" s="94"/>
      <c r="EEA796" s="94"/>
      <c r="EEB796" s="94"/>
      <c r="EEC796" s="94"/>
      <c r="EED796" s="94"/>
      <c r="EEE796" s="94"/>
      <c r="EEF796" s="94"/>
      <c r="EEG796" s="94"/>
      <c r="EEH796" s="94"/>
      <c r="EEI796" s="94"/>
      <c r="EEJ796" s="94"/>
      <c r="EEK796" s="94"/>
      <c r="EEL796" s="94"/>
      <c r="EEM796" s="94"/>
      <c r="EEN796" s="94"/>
      <c r="EEO796" s="94"/>
      <c r="EEP796" s="94"/>
      <c r="EEQ796" s="94"/>
      <c r="EER796" s="94"/>
      <c r="EES796" s="94"/>
      <c r="EET796" s="94"/>
      <c r="EEU796" s="94"/>
      <c r="EEV796" s="94"/>
      <c r="EEW796" s="94"/>
      <c r="EEX796" s="94"/>
      <c r="EEY796" s="94"/>
      <c r="EEZ796" s="94"/>
      <c r="EFA796" s="94"/>
      <c r="EFB796" s="94"/>
      <c r="EFC796" s="94"/>
      <c r="EFD796" s="94"/>
      <c r="EFE796" s="94"/>
      <c r="EFF796" s="94"/>
      <c r="EFG796" s="94"/>
      <c r="EFH796" s="94"/>
      <c r="EFI796" s="94"/>
      <c r="EFJ796" s="94"/>
      <c r="EFK796" s="94"/>
      <c r="EFL796" s="94"/>
      <c r="EFM796" s="94"/>
      <c r="EFN796" s="94"/>
      <c r="EFO796" s="94"/>
      <c r="EFP796" s="94"/>
      <c r="EFQ796" s="94"/>
      <c r="EFR796" s="94"/>
      <c r="EFS796" s="94"/>
      <c r="EFT796" s="94"/>
      <c r="EFU796" s="94"/>
      <c r="EFV796" s="94"/>
      <c r="EFW796" s="94"/>
      <c r="EFX796" s="94"/>
      <c r="EFY796" s="94"/>
      <c r="EFZ796" s="94"/>
      <c r="EGA796" s="94"/>
      <c r="EGB796" s="94"/>
      <c r="EGC796" s="94"/>
      <c r="EGD796" s="94"/>
      <c r="EGE796" s="94"/>
      <c r="EGF796" s="94"/>
      <c r="EGG796" s="94"/>
      <c r="EGH796" s="94"/>
      <c r="EGI796" s="94"/>
      <c r="EGJ796" s="94"/>
      <c r="EGK796" s="94"/>
      <c r="EGL796" s="94"/>
      <c r="EGM796" s="94"/>
      <c r="EGN796" s="94"/>
      <c r="EGO796" s="94"/>
      <c r="EGP796" s="94"/>
      <c r="EGQ796" s="94"/>
      <c r="EGR796" s="94"/>
      <c r="EGS796" s="94"/>
      <c r="EGT796" s="94"/>
      <c r="EGU796" s="94"/>
      <c r="EGV796" s="94"/>
      <c r="EGW796" s="94"/>
      <c r="EGX796" s="94"/>
      <c r="EGY796" s="94"/>
      <c r="EGZ796" s="94"/>
      <c r="EHA796" s="94"/>
      <c r="EHB796" s="94"/>
      <c r="EHC796" s="94"/>
      <c r="EHD796" s="94"/>
      <c r="EHE796" s="94"/>
      <c r="EHF796" s="94"/>
      <c r="EHG796" s="94"/>
      <c r="EHH796" s="94"/>
      <c r="EHI796" s="94"/>
      <c r="EHJ796" s="94"/>
      <c r="EHK796" s="94"/>
      <c r="EHL796" s="94"/>
      <c r="EHM796" s="94"/>
      <c r="EHN796" s="94"/>
      <c r="EHO796" s="94"/>
      <c r="EHP796" s="94"/>
      <c r="EHQ796" s="94"/>
      <c r="EHR796" s="94"/>
      <c r="EHS796" s="94"/>
      <c r="EHT796" s="94"/>
      <c r="EHU796" s="94"/>
      <c r="EHV796" s="94"/>
      <c r="EHW796" s="94"/>
      <c r="EHX796" s="94"/>
      <c r="EHY796" s="94"/>
      <c r="EHZ796" s="94"/>
      <c r="EIA796" s="94"/>
      <c r="EIB796" s="94"/>
      <c r="EIC796" s="94"/>
      <c r="EID796" s="94"/>
      <c r="EIE796" s="94"/>
      <c r="EIF796" s="94"/>
      <c r="EIG796" s="94"/>
      <c r="EIH796" s="94"/>
      <c r="EII796" s="94"/>
      <c r="EIJ796" s="94"/>
      <c r="EIK796" s="94"/>
      <c r="EIL796" s="94"/>
      <c r="EIM796" s="94"/>
      <c r="EIN796" s="94"/>
      <c r="EIO796" s="94"/>
      <c r="EIP796" s="94"/>
      <c r="EIQ796" s="94"/>
      <c r="EIR796" s="94"/>
      <c r="EIS796" s="94"/>
      <c r="EIT796" s="94"/>
      <c r="EIU796" s="94"/>
      <c r="EIV796" s="94"/>
      <c r="EIW796" s="94"/>
      <c r="EIX796" s="94"/>
      <c r="EIY796" s="94"/>
      <c r="EIZ796" s="94"/>
      <c r="EJA796" s="94"/>
      <c r="EJB796" s="94"/>
      <c r="EJC796" s="94"/>
      <c r="EJD796" s="94"/>
      <c r="EJE796" s="94"/>
      <c r="EJF796" s="94"/>
      <c r="EJG796" s="94"/>
      <c r="EJH796" s="94"/>
      <c r="EJI796" s="94"/>
      <c r="EJJ796" s="94"/>
      <c r="EJK796" s="94"/>
      <c r="EJL796" s="94"/>
      <c r="EJM796" s="94"/>
      <c r="EJN796" s="94"/>
      <c r="EJO796" s="94"/>
      <c r="EJP796" s="94"/>
      <c r="EJQ796" s="94"/>
      <c r="EJR796" s="94"/>
      <c r="EJS796" s="94"/>
      <c r="EJT796" s="94"/>
      <c r="EJU796" s="94"/>
      <c r="EJV796" s="94"/>
      <c r="EJW796" s="94"/>
      <c r="EJX796" s="94"/>
      <c r="EJY796" s="94"/>
      <c r="EJZ796" s="94"/>
      <c r="EKA796" s="94"/>
      <c r="EKB796" s="94"/>
      <c r="EKC796" s="94"/>
      <c r="EKD796" s="94"/>
      <c r="EKE796" s="94"/>
      <c r="EKF796" s="94"/>
      <c r="EKG796" s="94"/>
      <c r="EKH796" s="94"/>
      <c r="EKI796" s="94"/>
      <c r="EKJ796" s="94"/>
      <c r="EKK796" s="94"/>
      <c r="EKL796" s="94"/>
      <c r="EKM796" s="94"/>
      <c r="EKN796" s="94"/>
      <c r="EKO796" s="94"/>
      <c r="EKP796" s="94"/>
      <c r="EKQ796" s="94"/>
      <c r="EKR796" s="94"/>
      <c r="EKS796" s="94"/>
      <c r="EKT796" s="94"/>
      <c r="EKU796" s="94"/>
      <c r="EKV796" s="94"/>
      <c r="EKW796" s="94"/>
      <c r="EKX796" s="94"/>
      <c r="EKY796" s="94"/>
      <c r="EKZ796" s="94"/>
      <c r="ELA796" s="94"/>
      <c r="ELB796" s="94"/>
      <c r="ELC796" s="94"/>
      <c r="ELD796" s="94"/>
      <c r="ELE796" s="94"/>
      <c r="ELF796" s="94"/>
      <c r="ELG796" s="94"/>
      <c r="ELH796" s="94"/>
      <c r="ELI796" s="94"/>
      <c r="ELJ796" s="94"/>
      <c r="ELK796" s="94"/>
      <c r="ELL796" s="94"/>
      <c r="ELM796" s="94"/>
      <c r="ELN796" s="94"/>
      <c r="ELO796" s="94"/>
      <c r="ELP796" s="94"/>
      <c r="ELQ796" s="94"/>
      <c r="ELR796" s="94"/>
      <c r="ELS796" s="94"/>
      <c r="ELT796" s="94"/>
      <c r="ELU796" s="94"/>
      <c r="ELV796" s="94"/>
      <c r="ELW796" s="94"/>
      <c r="ELX796" s="94"/>
      <c r="ELY796" s="94"/>
      <c r="ELZ796" s="94"/>
      <c r="EMA796" s="94"/>
      <c r="EMB796" s="94"/>
      <c r="EMC796" s="94"/>
      <c r="EMD796" s="94"/>
      <c r="EME796" s="94"/>
      <c r="EMF796" s="94"/>
      <c r="EMG796" s="94"/>
      <c r="EMH796" s="94"/>
      <c r="EMI796" s="94"/>
      <c r="EMJ796" s="94"/>
      <c r="EMK796" s="94"/>
      <c r="EML796" s="94"/>
      <c r="EMM796" s="94"/>
      <c r="EMN796" s="94"/>
      <c r="EMO796" s="94"/>
      <c r="EMP796" s="94"/>
      <c r="EMQ796" s="94"/>
      <c r="EMR796" s="94"/>
      <c r="EMS796" s="94"/>
      <c r="EMT796" s="94"/>
      <c r="EMU796" s="94"/>
      <c r="EMV796" s="94"/>
      <c r="EMW796" s="94"/>
      <c r="EMX796" s="94"/>
      <c r="EMY796" s="94"/>
      <c r="EMZ796" s="94"/>
      <c r="ENA796" s="94"/>
      <c r="ENB796" s="94"/>
      <c r="ENC796" s="94"/>
      <c r="END796" s="94"/>
      <c r="ENE796" s="94"/>
      <c r="ENF796" s="94"/>
      <c r="ENG796" s="94"/>
      <c r="ENH796" s="94"/>
      <c r="ENI796" s="94"/>
      <c r="ENJ796" s="94"/>
      <c r="ENK796" s="94"/>
      <c r="ENL796" s="94"/>
      <c r="ENM796" s="94"/>
      <c r="ENN796" s="94"/>
      <c r="ENO796" s="94"/>
      <c r="ENP796" s="94"/>
      <c r="ENQ796" s="94"/>
      <c r="ENR796" s="94"/>
      <c r="ENS796" s="94"/>
      <c r="ENT796" s="94"/>
      <c r="ENU796" s="94"/>
      <c r="ENV796" s="94"/>
      <c r="ENW796" s="94"/>
      <c r="ENX796" s="94"/>
      <c r="ENY796" s="94"/>
      <c r="ENZ796" s="94"/>
      <c r="EOA796" s="94"/>
      <c r="EOB796" s="94"/>
      <c r="EOC796" s="94"/>
      <c r="EOD796" s="94"/>
      <c r="EOE796" s="94"/>
      <c r="EOF796" s="94"/>
      <c r="EOG796" s="94"/>
      <c r="EOH796" s="94"/>
      <c r="EOI796" s="94"/>
      <c r="EOJ796" s="94"/>
      <c r="EOK796" s="94"/>
      <c r="EOL796" s="94"/>
      <c r="EOM796" s="94"/>
      <c r="EON796" s="94"/>
      <c r="EOO796" s="94"/>
      <c r="EOP796" s="94"/>
      <c r="EOQ796" s="94"/>
      <c r="EOR796" s="94"/>
      <c r="EOS796" s="94"/>
      <c r="EOT796" s="94"/>
      <c r="EOU796" s="94"/>
      <c r="EOV796" s="94"/>
      <c r="EOW796" s="94"/>
      <c r="EOX796" s="94"/>
      <c r="EOY796" s="94"/>
      <c r="EOZ796" s="94"/>
      <c r="EPA796" s="94"/>
      <c r="EPB796" s="94"/>
      <c r="EPC796" s="94"/>
      <c r="EPD796" s="94"/>
      <c r="EPE796" s="94"/>
      <c r="EPF796" s="94"/>
      <c r="EPG796" s="94"/>
      <c r="EPH796" s="94"/>
      <c r="EPI796" s="94"/>
      <c r="EPJ796" s="94"/>
      <c r="EPK796" s="94"/>
      <c r="EPL796" s="94"/>
      <c r="EPM796" s="94"/>
      <c r="EPN796" s="94"/>
      <c r="EPO796" s="94"/>
      <c r="EPP796" s="94"/>
      <c r="EPQ796" s="94"/>
      <c r="EPR796" s="94"/>
      <c r="EPS796" s="94"/>
      <c r="EPT796" s="94"/>
      <c r="EPU796" s="94"/>
      <c r="EPV796" s="94"/>
      <c r="EPW796" s="94"/>
      <c r="EPX796" s="94"/>
      <c r="EPY796" s="94"/>
      <c r="EPZ796" s="94"/>
      <c r="EQA796" s="94"/>
      <c r="EQB796" s="94"/>
      <c r="EQC796" s="94"/>
      <c r="EQD796" s="94"/>
      <c r="EQE796" s="94"/>
      <c r="EQF796" s="94"/>
      <c r="EQG796" s="94"/>
      <c r="EQH796" s="94"/>
      <c r="EQI796" s="94"/>
      <c r="EQJ796" s="94"/>
      <c r="EQK796" s="94"/>
      <c r="EQL796" s="94"/>
      <c r="EQM796" s="94"/>
      <c r="EQN796" s="94"/>
      <c r="EQO796" s="94"/>
      <c r="EQP796" s="94"/>
      <c r="EQQ796" s="94"/>
      <c r="EQR796" s="94"/>
      <c r="EQS796" s="94"/>
      <c r="EQT796" s="94"/>
      <c r="EQU796" s="94"/>
      <c r="EQV796" s="94"/>
      <c r="EQW796" s="94"/>
      <c r="EQX796" s="94"/>
      <c r="EQY796" s="94"/>
      <c r="EQZ796" s="94"/>
      <c r="ERA796" s="94"/>
      <c r="ERB796" s="94"/>
      <c r="ERC796" s="94"/>
      <c r="ERD796" s="94"/>
      <c r="ERE796" s="94"/>
      <c r="ERF796" s="94"/>
      <c r="ERG796" s="94"/>
      <c r="ERH796" s="94"/>
      <c r="ERI796" s="94"/>
      <c r="ERJ796" s="94"/>
      <c r="ERK796" s="94"/>
      <c r="ERL796" s="94"/>
      <c r="ERM796" s="94"/>
      <c r="ERN796" s="94"/>
      <c r="ERO796" s="94"/>
      <c r="ERP796" s="94"/>
      <c r="ERQ796" s="94"/>
      <c r="ERR796" s="94"/>
      <c r="ERS796" s="94"/>
      <c r="ERT796" s="94"/>
      <c r="ERU796" s="94"/>
      <c r="ERV796" s="94"/>
      <c r="ERW796" s="94"/>
      <c r="ERX796" s="94"/>
      <c r="ERY796" s="94"/>
      <c r="ERZ796" s="94"/>
      <c r="ESA796" s="94"/>
      <c r="ESB796" s="94"/>
      <c r="ESC796" s="94"/>
      <c r="ESD796" s="94"/>
      <c r="ESE796" s="94"/>
      <c r="ESF796" s="94"/>
      <c r="ESG796" s="94"/>
      <c r="ESH796" s="94"/>
      <c r="ESI796" s="94"/>
      <c r="ESJ796" s="94"/>
      <c r="ESK796" s="94"/>
      <c r="ESL796" s="94"/>
      <c r="ESM796" s="94"/>
      <c r="ESN796" s="94"/>
      <c r="ESO796" s="94"/>
      <c r="ESP796" s="94"/>
      <c r="ESQ796" s="94"/>
      <c r="ESR796" s="94"/>
      <c r="ESS796" s="94"/>
      <c r="EST796" s="94"/>
      <c r="ESU796" s="94"/>
      <c r="ESV796" s="94"/>
      <c r="ESW796" s="94"/>
      <c r="ESX796" s="94"/>
      <c r="ESY796" s="94"/>
      <c r="ESZ796" s="94"/>
      <c r="ETA796" s="94"/>
      <c r="ETB796" s="94"/>
      <c r="ETC796" s="94"/>
      <c r="ETD796" s="94"/>
      <c r="ETE796" s="94"/>
      <c r="ETF796" s="94"/>
      <c r="ETG796" s="94"/>
      <c r="ETH796" s="94"/>
      <c r="ETI796" s="94"/>
      <c r="ETJ796" s="94"/>
      <c r="ETK796" s="94"/>
      <c r="ETL796" s="94"/>
      <c r="ETM796" s="94"/>
      <c r="ETN796" s="94"/>
      <c r="ETO796" s="94"/>
      <c r="ETP796" s="94"/>
      <c r="ETQ796" s="94"/>
      <c r="ETR796" s="94"/>
      <c r="ETS796" s="94"/>
      <c r="ETT796" s="94"/>
      <c r="ETU796" s="94"/>
      <c r="ETV796" s="94"/>
      <c r="ETW796" s="94"/>
      <c r="ETX796" s="94"/>
      <c r="ETY796" s="94"/>
      <c r="ETZ796" s="94"/>
      <c r="EUA796" s="94"/>
      <c r="EUB796" s="94"/>
      <c r="EUC796" s="94"/>
      <c r="EUD796" s="94"/>
      <c r="EUE796" s="94"/>
      <c r="EUF796" s="94"/>
      <c r="EUG796" s="94"/>
      <c r="EUH796" s="94"/>
      <c r="EUI796" s="94"/>
      <c r="EUJ796" s="94"/>
      <c r="EUK796" s="94"/>
      <c r="EUL796" s="94"/>
      <c r="EUM796" s="94"/>
      <c r="EUN796" s="94"/>
      <c r="EUO796" s="94"/>
      <c r="EUP796" s="94"/>
      <c r="EUQ796" s="94"/>
      <c r="EUR796" s="94"/>
      <c r="EUS796" s="94"/>
      <c r="EUT796" s="94"/>
      <c r="EUU796" s="94"/>
      <c r="EUV796" s="94"/>
      <c r="EUW796" s="94"/>
      <c r="EUX796" s="94"/>
      <c r="EUY796" s="94"/>
      <c r="EUZ796" s="94"/>
      <c r="EVA796" s="94"/>
      <c r="EVB796" s="94"/>
      <c r="EVC796" s="94"/>
      <c r="EVD796" s="94"/>
      <c r="EVE796" s="94"/>
      <c r="EVF796" s="94"/>
      <c r="EVG796" s="94"/>
      <c r="EVH796" s="94"/>
      <c r="EVI796" s="94"/>
      <c r="EVJ796" s="94"/>
      <c r="EVK796" s="94"/>
      <c r="EVL796" s="94"/>
      <c r="EVM796" s="94"/>
      <c r="EVN796" s="94"/>
      <c r="EVO796" s="94"/>
      <c r="EVP796" s="94"/>
      <c r="EVQ796" s="94"/>
      <c r="EVR796" s="94"/>
      <c r="EVS796" s="94"/>
      <c r="EVT796" s="94"/>
      <c r="EVU796" s="94"/>
      <c r="EVV796" s="94"/>
      <c r="EVW796" s="94"/>
      <c r="EVX796" s="94"/>
      <c r="EVY796" s="94"/>
      <c r="EVZ796" s="94"/>
      <c r="EWA796" s="94"/>
      <c r="EWB796" s="94"/>
      <c r="EWC796" s="94"/>
      <c r="EWD796" s="94"/>
      <c r="EWE796" s="94"/>
      <c r="EWF796" s="94"/>
      <c r="EWG796" s="94"/>
      <c r="EWH796" s="94"/>
      <c r="EWI796" s="94"/>
      <c r="EWJ796" s="94"/>
      <c r="EWK796" s="94"/>
      <c r="EWL796" s="94"/>
      <c r="EWM796" s="94"/>
      <c r="EWN796" s="94"/>
      <c r="EWO796" s="94"/>
      <c r="EWP796" s="94"/>
      <c r="EWQ796" s="94"/>
      <c r="EWR796" s="94"/>
      <c r="EWS796" s="94"/>
      <c r="EWT796" s="94"/>
      <c r="EWU796" s="94"/>
      <c r="EWV796" s="94"/>
      <c r="EWW796" s="94"/>
      <c r="EWX796" s="94"/>
      <c r="EWY796" s="94"/>
      <c r="EWZ796" s="94"/>
      <c r="EXA796" s="94"/>
      <c r="EXB796" s="94"/>
      <c r="EXC796" s="94"/>
      <c r="EXD796" s="94"/>
      <c r="EXE796" s="94"/>
      <c r="EXF796" s="94"/>
      <c r="EXG796" s="94"/>
      <c r="EXH796" s="94"/>
      <c r="EXI796" s="94"/>
      <c r="EXJ796" s="94"/>
      <c r="EXK796" s="94"/>
      <c r="EXL796" s="94"/>
      <c r="EXM796" s="94"/>
      <c r="EXN796" s="94"/>
      <c r="EXO796" s="94"/>
      <c r="EXP796" s="94"/>
      <c r="EXQ796" s="94"/>
      <c r="EXR796" s="94"/>
      <c r="EXS796" s="94"/>
      <c r="EXT796" s="94"/>
      <c r="EXU796" s="94"/>
      <c r="EXV796" s="94"/>
      <c r="EXW796" s="94"/>
      <c r="EXX796" s="94"/>
      <c r="EXY796" s="94"/>
      <c r="EXZ796" s="94"/>
      <c r="EYA796" s="94"/>
      <c r="EYB796" s="94"/>
      <c r="EYC796" s="94"/>
      <c r="EYD796" s="94"/>
      <c r="EYE796" s="94"/>
      <c r="EYF796" s="94"/>
      <c r="EYG796" s="94"/>
      <c r="EYH796" s="94"/>
      <c r="EYI796" s="94"/>
      <c r="EYJ796" s="94"/>
      <c r="EYK796" s="94"/>
      <c r="EYL796" s="94"/>
      <c r="EYM796" s="94"/>
      <c r="EYN796" s="94"/>
      <c r="EYO796" s="94"/>
      <c r="EYP796" s="94"/>
      <c r="EYQ796" s="94"/>
      <c r="EYR796" s="94"/>
      <c r="EYS796" s="94"/>
      <c r="EYT796" s="94"/>
      <c r="EYU796" s="94"/>
      <c r="EYV796" s="94"/>
      <c r="EYW796" s="94"/>
      <c r="EYX796" s="94"/>
      <c r="EYY796" s="94"/>
      <c r="EYZ796" s="94"/>
      <c r="EZA796" s="94"/>
      <c r="EZB796" s="94"/>
      <c r="EZC796" s="94"/>
      <c r="EZD796" s="94"/>
      <c r="EZE796" s="94"/>
      <c r="EZF796" s="94"/>
      <c r="EZG796" s="94"/>
      <c r="EZH796" s="94"/>
      <c r="EZI796" s="94"/>
      <c r="EZJ796" s="94"/>
      <c r="EZK796" s="94"/>
      <c r="EZL796" s="94"/>
      <c r="EZM796" s="94"/>
      <c r="EZN796" s="94"/>
      <c r="EZO796" s="94"/>
      <c r="EZP796" s="94"/>
      <c r="EZQ796" s="94"/>
      <c r="EZR796" s="94"/>
      <c r="EZS796" s="94"/>
      <c r="EZT796" s="94"/>
      <c r="EZU796" s="94"/>
      <c r="EZV796" s="94"/>
      <c r="EZW796" s="94"/>
      <c r="EZX796" s="94"/>
      <c r="EZY796" s="94"/>
      <c r="EZZ796" s="94"/>
      <c r="FAA796" s="94"/>
      <c r="FAB796" s="94"/>
      <c r="FAC796" s="94"/>
      <c r="FAD796" s="94"/>
      <c r="FAE796" s="94"/>
      <c r="FAF796" s="94"/>
      <c r="FAG796" s="94"/>
      <c r="FAH796" s="94"/>
      <c r="FAI796" s="94"/>
      <c r="FAJ796" s="94"/>
      <c r="FAK796" s="94"/>
      <c r="FAL796" s="94"/>
      <c r="FAM796" s="94"/>
      <c r="FAN796" s="94"/>
      <c r="FAO796" s="94"/>
      <c r="FAP796" s="94"/>
      <c r="FAQ796" s="94"/>
      <c r="FAR796" s="94"/>
      <c r="FAS796" s="94"/>
      <c r="FAT796" s="94"/>
      <c r="FAU796" s="94"/>
      <c r="FAV796" s="94"/>
      <c r="FAW796" s="94"/>
      <c r="FAX796" s="94"/>
      <c r="FAY796" s="94"/>
      <c r="FAZ796" s="94"/>
      <c r="FBA796" s="94"/>
      <c r="FBB796" s="94"/>
      <c r="FBC796" s="94"/>
      <c r="FBD796" s="94"/>
      <c r="FBE796" s="94"/>
      <c r="FBF796" s="94"/>
      <c r="FBG796" s="94"/>
      <c r="FBH796" s="94"/>
      <c r="FBI796" s="94"/>
      <c r="FBJ796" s="94"/>
      <c r="FBK796" s="94"/>
      <c r="FBL796" s="94"/>
      <c r="FBM796" s="94"/>
      <c r="FBN796" s="94"/>
      <c r="FBO796" s="94"/>
      <c r="FBP796" s="94"/>
      <c r="FBQ796" s="94"/>
      <c r="FBR796" s="94"/>
      <c r="FBS796" s="94"/>
      <c r="FBT796" s="94"/>
      <c r="FBU796" s="94"/>
      <c r="FBV796" s="94"/>
      <c r="FBW796" s="94"/>
      <c r="FBX796" s="94"/>
      <c r="FBY796" s="94"/>
      <c r="FBZ796" s="94"/>
      <c r="FCA796" s="94"/>
      <c r="FCB796" s="94"/>
      <c r="FCC796" s="94"/>
      <c r="FCD796" s="94"/>
      <c r="FCE796" s="94"/>
      <c r="FCF796" s="94"/>
      <c r="FCG796" s="94"/>
      <c r="FCH796" s="94"/>
      <c r="FCI796" s="94"/>
      <c r="FCJ796" s="94"/>
      <c r="FCK796" s="94"/>
      <c r="FCL796" s="94"/>
      <c r="FCM796" s="94"/>
      <c r="FCN796" s="94"/>
      <c r="FCO796" s="94"/>
      <c r="FCP796" s="94"/>
      <c r="FCQ796" s="94"/>
      <c r="FCR796" s="94"/>
      <c r="FCS796" s="94"/>
      <c r="FCT796" s="94"/>
      <c r="FCU796" s="94"/>
      <c r="FCV796" s="94"/>
      <c r="FCW796" s="94"/>
      <c r="FCX796" s="94"/>
      <c r="FCY796" s="94"/>
      <c r="FCZ796" s="94"/>
      <c r="FDA796" s="94"/>
      <c r="FDB796" s="94"/>
      <c r="FDC796" s="94"/>
      <c r="FDD796" s="94"/>
      <c r="FDE796" s="94"/>
      <c r="FDF796" s="94"/>
      <c r="FDG796" s="94"/>
      <c r="FDH796" s="94"/>
      <c r="FDI796" s="94"/>
      <c r="FDJ796" s="94"/>
      <c r="FDK796" s="94"/>
      <c r="FDL796" s="94"/>
      <c r="FDM796" s="94"/>
      <c r="FDN796" s="94"/>
      <c r="FDO796" s="94"/>
      <c r="FDP796" s="94"/>
      <c r="FDQ796" s="94"/>
      <c r="FDR796" s="94"/>
      <c r="FDS796" s="94"/>
      <c r="FDT796" s="94"/>
      <c r="FDU796" s="94"/>
      <c r="FDV796" s="94"/>
      <c r="FDW796" s="94"/>
      <c r="FDX796" s="94"/>
      <c r="FDY796" s="94"/>
      <c r="FDZ796" s="94"/>
      <c r="FEA796" s="94"/>
      <c r="FEB796" s="94"/>
      <c r="FEC796" s="94"/>
      <c r="FED796" s="94"/>
      <c r="FEE796" s="94"/>
      <c r="FEF796" s="94"/>
      <c r="FEG796" s="94"/>
      <c r="FEH796" s="94"/>
      <c r="FEI796" s="94"/>
      <c r="FEJ796" s="94"/>
      <c r="FEK796" s="94"/>
      <c r="FEL796" s="94"/>
      <c r="FEM796" s="94"/>
      <c r="FEN796" s="94"/>
      <c r="FEO796" s="94"/>
      <c r="FEP796" s="94"/>
      <c r="FEQ796" s="94"/>
      <c r="FER796" s="94"/>
      <c r="FES796" s="94"/>
      <c r="FET796" s="94"/>
      <c r="FEU796" s="94"/>
      <c r="FEV796" s="94"/>
      <c r="FEW796" s="94"/>
      <c r="FEX796" s="94"/>
      <c r="FEY796" s="94"/>
      <c r="FEZ796" s="94"/>
      <c r="FFA796" s="94"/>
      <c r="FFB796" s="94"/>
      <c r="FFC796" s="94"/>
      <c r="FFD796" s="94"/>
      <c r="FFE796" s="94"/>
      <c r="FFF796" s="94"/>
      <c r="FFG796" s="94"/>
      <c r="FFH796" s="94"/>
      <c r="FFI796" s="94"/>
      <c r="FFJ796" s="94"/>
      <c r="FFK796" s="94"/>
      <c r="FFL796" s="94"/>
      <c r="FFM796" s="94"/>
      <c r="FFN796" s="94"/>
      <c r="FFO796" s="94"/>
      <c r="FFP796" s="94"/>
      <c r="FFQ796" s="94"/>
      <c r="FFR796" s="94"/>
      <c r="FFS796" s="94"/>
      <c r="FFT796" s="94"/>
      <c r="FFU796" s="94"/>
      <c r="FFV796" s="94"/>
      <c r="FFW796" s="94"/>
      <c r="FFX796" s="94"/>
      <c r="FFY796" s="94"/>
      <c r="FFZ796" s="94"/>
      <c r="FGA796" s="94"/>
      <c r="FGB796" s="94"/>
      <c r="FGC796" s="94"/>
      <c r="FGD796" s="94"/>
      <c r="FGE796" s="94"/>
      <c r="FGF796" s="94"/>
      <c r="FGG796" s="94"/>
      <c r="FGH796" s="94"/>
      <c r="FGI796" s="94"/>
      <c r="FGJ796" s="94"/>
      <c r="FGK796" s="94"/>
      <c r="FGL796" s="94"/>
      <c r="FGM796" s="94"/>
      <c r="FGN796" s="94"/>
      <c r="FGO796" s="94"/>
      <c r="FGP796" s="94"/>
      <c r="FGQ796" s="94"/>
      <c r="FGR796" s="94"/>
      <c r="FGS796" s="94"/>
      <c r="FGT796" s="94"/>
      <c r="FGU796" s="94"/>
      <c r="FGV796" s="94"/>
      <c r="FGW796" s="94"/>
      <c r="FGX796" s="94"/>
      <c r="FGY796" s="94"/>
      <c r="FGZ796" s="94"/>
      <c r="FHA796" s="94"/>
      <c r="FHB796" s="94"/>
      <c r="FHC796" s="94"/>
      <c r="FHD796" s="94"/>
      <c r="FHE796" s="94"/>
      <c r="FHF796" s="94"/>
      <c r="FHG796" s="94"/>
      <c r="FHH796" s="94"/>
      <c r="FHI796" s="94"/>
      <c r="FHJ796" s="94"/>
      <c r="FHK796" s="94"/>
      <c r="FHL796" s="94"/>
      <c r="FHM796" s="94"/>
      <c r="FHN796" s="94"/>
      <c r="FHO796" s="94"/>
      <c r="FHP796" s="94"/>
      <c r="FHQ796" s="94"/>
      <c r="FHR796" s="94"/>
      <c r="FHS796" s="94"/>
      <c r="FHT796" s="94"/>
      <c r="FHU796" s="94"/>
      <c r="FHV796" s="94"/>
      <c r="FHW796" s="94"/>
      <c r="FHX796" s="94"/>
      <c r="FHY796" s="94"/>
      <c r="FHZ796" s="94"/>
      <c r="FIA796" s="94"/>
      <c r="FIB796" s="94"/>
      <c r="FIC796" s="94"/>
      <c r="FID796" s="94"/>
      <c r="FIE796" s="94"/>
      <c r="FIF796" s="94"/>
      <c r="FIG796" s="94"/>
      <c r="FIH796" s="94"/>
      <c r="FII796" s="94"/>
      <c r="FIJ796" s="94"/>
      <c r="FIK796" s="94"/>
      <c r="FIL796" s="94"/>
      <c r="FIM796" s="94"/>
      <c r="FIN796" s="94"/>
      <c r="FIO796" s="94"/>
      <c r="FIP796" s="94"/>
      <c r="FIQ796" s="94"/>
      <c r="FIR796" s="94"/>
      <c r="FIS796" s="94"/>
      <c r="FIT796" s="94"/>
      <c r="FIU796" s="94"/>
      <c r="FIV796" s="94"/>
      <c r="FIW796" s="94"/>
      <c r="FIX796" s="94"/>
      <c r="FIY796" s="94"/>
      <c r="FIZ796" s="94"/>
      <c r="FJA796" s="94"/>
      <c r="FJB796" s="94"/>
      <c r="FJC796" s="94"/>
      <c r="FJD796" s="94"/>
      <c r="FJE796" s="94"/>
      <c r="FJF796" s="94"/>
      <c r="FJG796" s="94"/>
      <c r="FJH796" s="94"/>
      <c r="FJI796" s="94"/>
      <c r="FJJ796" s="94"/>
      <c r="FJK796" s="94"/>
      <c r="FJL796" s="94"/>
      <c r="FJM796" s="94"/>
      <c r="FJN796" s="94"/>
      <c r="FJO796" s="94"/>
      <c r="FJP796" s="94"/>
      <c r="FJQ796" s="94"/>
      <c r="FJR796" s="94"/>
      <c r="FJS796" s="94"/>
      <c r="FJT796" s="94"/>
      <c r="FJU796" s="94"/>
      <c r="FJV796" s="94"/>
      <c r="FJW796" s="94"/>
      <c r="FJX796" s="94"/>
      <c r="FJY796" s="94"/>
      <c r="FJZ796" s="94"/>
      <c r="FKA796" s="94"/>
      <c r="FKB796" s="94"/>
      <c r="FKC796" s="94"/>
      <c r="FKD796" s="94"/>
      <c r="FKE796" s="94"/>
      <c r="FKF796" s="94"/>
      <c r="FKG796" s="94"/>
      <c r="FKH796" s="94"/>
      <c r="FKI796" s="94"/>
      <c r="FKJ796" s="94"/>
      <c r="FKK796" s="94"/>
      <c r="FKL796" s="94"/>
      <c r="FKM796" s="94"/>
      <c r="FKN796" s="94"/>
      <c r="FKO796" s="94"/>
      <c r="FKP796" s="94"/>
      <c r="FKQ796" s="94"/>
      <c r="FKR796" s="94"/>
      <c r="FKS796" s="94"/>
      <c r="FKT796" s="94"/>
      <c r="FKU796" s="94"/>
      <c r="FKV796" s="94"/>
      <c r="FKW796" s="94"/>
      <c r="FKX796" s="94"/>
      <c r="FKY796" s="94"/>
      <c r="FKZ796" s="94"/>
      <c r="FLA796" s="94"/>
      <c r="FLB796" s="94"/>
      <c r="FLC796" s="94"/>
      <c r="FLD796" s="94"/>
      <c r="FLE796" s="94"/>
      <c r="FLF796" s="94"/>
      <c r="FLG796" s="94"/>
      <c r="FLH796" s="94"/>
      <c r="FLI796" s="94"/>
      <c r="FLJ796" s="94"/>
      <c r="FLK796" s="94"/>
      <c r="FLL796" s="94"/>
      <c r="FLM796" s="94"/>
      <c r="FLN796" s="94"/>
      <c r="FLO796" s="94"/>
      <c r="FLP796" s="94"/>
      <c r="FLQ796" s="94"/>
      <c r="FLR796" s="94"/>
      <c r="FLS796" s="94"/>
      <c r="FLT796" s="94"/>
      <c r="FLU796" s="94"/>
      <c r="FLV796" s="94"/>
      <c r="FLW796" s="94"/>
      <c r="FLX796" s="94"/>
      <c r="FLY796" s="94"/>
      <c r="FLZ796" s="94"/>
      <c r="FMA796" s="94"/>
      <c r="FMB796" s="94"/>
      <c r="FMC796" s="94"/>
      <c r="FMD796" s="94"/>
      <c r="FME796" s="94"/>
      <c r="FMF796" s="94"/>
      <c r="FMG796" s="94"/>
      <c r="FMH796" s="94"/>
      <c r="FMI796" s="94"/>
      <c r="FMJ796" s="94"/>
      <c r="FMK796" s="94"/>
      <c r="FML796" s="94"/>
      <c r="FMM796" s="94"/>
      <c r="FMN796" s="94"/>
      <c r="FMO796" s="94"/>
      <c r="FMP796" s="94"/>
      <c r="FMQ796" s="94"/>
      <c r="FMR796" s="94"/>
      <c r="FMS796" s="94"/>
      <c r="FMT796" s="94"/>
      <c r="FMU796" s="94"/>
      <c r="FMV796" s="94"/>
      <c r="FMW796" s="94"/>
      <c r="FMX796" s="94"/>
      <c r="FMY796" s="94"/>
      <c r="FMZ796" s="94"/>
      <c r="FNA796" s="94"/>
      <c r="FNB796" s="94"/>
      <c r="FNC796" s="94"/>
      <c r="FND796" s="94"/>
      <c r="FNE796" s="94"/>
      <c r="FNF796" s="94"/>
      <c r="FNG796" s="94"/>
      <c r="FNH796" s="94"/>
      <c r="FNI796" s="94"/>
      <c r="FNJ796" s="94"/>
      <c r="FNK796" s="94"/>
      <c r="FNL796" s="94"/>
      <c r="FNM796" s="94"/>
      <c r="FNN796" s="94"/>
      <c r="FNO796" s="94"/>
      <c r="FNP796" s="94"/>
      <c r="FNQ796" s="94"/>
      <c r="FNR796" s="94"/>
      <c r="FNS796" s="94"/>
      <c r="FNT796" s="94"/>
      <c r="FNU796" s="94"/>
      <c r="FNV796" s="94"/>
      <c r="FNW796" s="94"/>
      <c r="FNX796" s="94"/>
      <c r="FNY796" s="94"/>
      <c r="FNZ796" s="94"/>
      <c r="FOA796" s="94"/>
      <c r="FOB796" s="94"/>
      <c r="FOC796" s="94"/>
      <c r="FOD796" s="94"/>
      <c r="FOE796" s="94"/>
      <c r="FOF796" s="94"/>
      <c r="FOG796" s="94"/>
      <c r="FOH796" s="94"/>
      <c r="FOI796" s="94"/>
      <c r="FOJ796" s="94"/>
      <c r="FOK796" s="94"/>
      <c r="FOL796" s="94"/>
      <c r="FOM796" s="94"/>
      <c r="FON796" s="94"/>
      <c r="FOO796" s="94"/>
      <c r="FOP796" s="94"/>
      <c r="FOQ796" s="94"/>
      <c r="FOR796" s="94"/>
      <c r="FOS796" s="94"/>
      <c r="FOT796" s="94"/>
      <c r="FOU796" s="94"/>
      <c r="FOV796" s="94"/>
      <c r="FOW796" s="94"/>
      <c r="FOX796" s="94"/>
      <c r="FOY796" s="94"/>
      <c r="FOZ796" s="94"/>
      <c r="FPA796" s="94"/>
      <c r="FPB796" s="94"/>
      <c r="FPC796" s="94"/>
      <c r="FPD796" s="94"/>
      <c r="FPE796" s="94"/>
      <c r="FPF796" s="94"/>
      <c r="FPG796" s="94"/>
      <c r="FPH796" s="94"/>
      <c r="FPI796" s="94"/>
      <c r="FPJ796" s="94"/>
      <c r="FPK796" s="94"/>
      <c r="FPL796" s="94"/>
      <c r="FPM796" s="94"/>
      <c r="FPN796" s="94"/>
      <c r="FPO796" s="94"/>
      <c r="FPP796" s="94"/>
      <c r="FPQ796" s="94"/>
      <c r="FPR796" s="94"/>
      <c r="FPS796" s="94"/>
      <c r="FPT796" s="94"/>
      <c r="FPU796" s="94"/>
      <c r="FPV796" s="94"/>
      <c r="FPW796" s="94"/>
      <c r="FPX796" s="94"/>
      <c r="FPY796" s="94"/>
      <c r="FPZ796" s="94"/>
      <c r="FQA796" s="94"/>
      <c r="FQB796" s="94"/>
      <c r="FQC796" s="94"/>
      <c r="FQD796" s="94"/>
      <c r="FQE796" s="94"/>
      <c r="FQF796" s="94"/>
      <c r="FQG796" s="94"/>
      <c r="FQH796" s="94"/>
      <c r="FQI796" s="94"/>
      <c r="FQJ796" s="94"/>
      <c r="FQK796" s="94"/>
      <c r="FQL796" s="94"/>
      <c r="FQM796" s="94"/>
      <c r="FQN796" s="94"/>
      <c r="FQO796" s="94"/>
      <c r="FQP796" s="94"/>
      <c r="FQQ796" s="94"/>
      <c r="FQR796" s="94"/>
      <c r="FQS796" s="94"/>
      <c r="FQT796" s="94"/>
      <c r="FQU796" s="94"/>
      <c r="FQV796" s="94"/>
      <c r="FQW796" s="94"/>
      <c r="FQX796" s="94"/>
      <c r="FQY796" s="94"/>
      <c r="FQZ796" s="94"/>
      <c r="FRA796" s="94"/>
      <c r="FRB796" s="94"/>
      <c r="FRC796" s="94"/>
      <c r="FRD796" s="94"/>
      <c r="FRE796" s="94"/>
      <c r="FRF796" s="94"/>
      <c r="FRG796" s="94"/>
      <c r="FRH796" s="94"/>
      <c r="FRI796" s="94"/>
      <c r="FRJ796" s="94"/>
      <c r="FRK796" s="94"/>
      <c r="FRL796" s="94"/>
      <c r="FRM796" s="94"/>
      <c r="FRN796" s="94"/>
      <c r="FRO796" s="94"/>
      <c r="FRP796" s="94"/>
      <c r="FRQ796" s="94"/>
      <c r="FRR796" s="94"/>
      <c r="FRS796" s="94"/>
      <c r="FRT796" s="94"/>
      <c r="FRU796" s="94"/>
      <c r="FRV796" s="94"/>
      <c r="FRW796" s="94"/>
      <c r="FRX796" s="94"/>
      <c r="FRY796" s="94"/>
      <c r="FRZ796" s="94"/>
      <c r="FSA796" s="94"/>
      <c r="FSB796" s="94"/>
      <c r="FSC796" s="94"/>
      <c r="FSD796" s="94"/>
      <c r="FSE796" s="94"/>
      <c r="FSF796" s="94"/>
      <c r="FSG796" s="94"/>
      <c r="FSH796" s="94"/>
      <c r="FSI796" s="94"/>
      <c r="FSJ796" s="94"/>
      <c r="FSK796" s="94"/>
      <c r="FSL796" s="94"/>
      <c r="FSM796" s="94"/>
      <c r="FSN796" s="94"/>
      <c r="FSO796" s="94"/>
      <c r="FSP796" s="94"/>
      <c r="FSQ796" s="94"/>
      <c r="FSR796" s="94"/>
      <c r="FSS796" s="94"/>
      <c r="FST796" s="94"/>
      <c r="FSU796" s="94"/>
      <c r="FSV796" s="94"/>
      <c r="FSW796" s="94"/>
      <c r="FSX796" s="94"/>
      <c r="FSY796" s="94"/>
      <c r="FSZ796" s="94"/>
      <c r="FTA796" s="94"/>
      <c r="FTB796" s="94"/>
      <c r="FTC796" s="94"/>
      <c r="FTD796" s="94"/>
      <c r="FTE796" s="94"/>
      <c r="FTF796" s="94"/>
      <c r="FTG796" s="94"/>
      <c r="FTH796" s="94"/>
      <c r="FTI796" s="94"/>
      <c r="FTJ796" s="94"/>
      <c r="FTK796" s="94"/>
      <c r="FTL796" s="94"/>
      <c r="FTM796" s="94"/>
      <c r="FTN796" s="94"/>
      <c r="FTO796" s="94"/>
      <c r="FTP796" s="94"/>
      <c r="FTQ796" s="94"/>
      <c r="FTR796" s="94"/>
      <c r="FTS796" s="94"/>
      <c r="FTT796" s="94"/>
      <c r="FTU796" s="94"/>
      <c r="FTV796" s="94"/>
      <c r="FTW796" s="94"/>
      <c r="FTX796" s="94"/>
      <c r="FTY796" s="94"/>
      <c r="FTZ796" s="94"/>
      <c r="FUA796" s="94"/>
      <c r="FUB796" s="94"/>
      <c r="FUC796" s="94"/>
      <c r="FUD796" s="94"/>
      <c r="FUE796" s="94"/>
      <c r="FUF796" s="94"/>
      <c r="FUG796" s="94"/>
      <c r="FUH796" s="94"/>
      <c r="FUI796" s="94"/>
      <c r="FUJ796" s="94"/>
      <c r="FUK796" s="94"/>
      <c r="FUL796" s="94"/>
      <c r="FUM796" s="94"/>
      <c r="FUN796" s="94"/>
      <c r="FUO796" s="94"/>
      <c r="FUP796" s="94"/>
      <c r="FUQ796" s="94"/>
      <c r="FUR796" s="94"/>
      <c r="FUS796" s="94"/>
      <c r="FUT796" s="94"/>
      <c r="FUU796" s="94"/>
      <c r="FUV796" s="94"/>
      <c r="FUW796" s="94"/>
      <c r="FUX796" s="94"/>
      <c r="FUY796" s="94"/>
      <c r="FUZ796" s="94"/>
      <c r="FVA796" s="94"/>
      <c r="FVB796" s="94"/>
      <c r="FVC796" s="94"/>
      <c r="FVD796" s="94"/>
      <c r="FVE796" s="94"/>
      <c r="FVF796" s="94"/>
      <c r="FVG796" s="94"/>
      <c r="FVH796" s="94"/>
      <c r="FVI796" s="94"/>
      <c r="FVJ796" s="94"/>
      <c r="FVK796" s="94"/>
      <c r="FVL796" s="94"/>
      <c r="FVM796" s="94"/>
      <c r="FVN796" s="94"/>
      <c r="FVO796" s="94"/>
      <c r="FVP796" s="94"/>
      <c r="FVQ796" s="94"/>
      <c r="FVR796" s="94"/>
      <c r="FVS796" s="94"/>
      <c r="FVT796" s="94"/>
      <c r="FVU796" s="94"/>
      <c r="FVV796" s="94"/>
      <c r="FVW796" s="94"/>
      <c r="FVX796" s="94"/>
      <c r="FVY796" s="94"/>
      <c r="FVZ796" s="94"/>
      <c r="FWA796" s="94"/>
      <c r="FWB796" s="94"/>
      <c r="FWC796" s="94"/>
      <c r="FWD796" s="94"/>
      <c r="FWE796" s="94"/>
      <c r="FWF796" s="94"/>
      <c r="FWG796" s="94"/>
      <c r="FWH796" s="94"/>
      <c r="FWI796" s="94"/>
      <c r="FWJ796" s="94"/>
      <c r="FWK796" s="94"/>
      <c r="FWL796" s="94"/>
      <c r="FWM796" s="94"/>
      <c r="FWN796" s="94"/>
      <c r="FWO796" s="94"/>
      <c r="FWP796" s="94"/>
      <c r="FWQ796" s="94"/>
      <c r="FWR796" s="94"/>
      <c r="FWS796" s="94"/>
      <c r="FWT796" s="94"/>
      <c r="FWU796" s="94"/>
      <c r="FWV796" s="94"/>
      <c r="FWW796" s="94"/>
      <c r="FWX796" s="94"/>
      <c r="FWY796" s="94"/>
      <c r="FWZ796" s="94"/>
      <c r="FXA796" s="94"/>
      <c r="FXB796" s="94"/>
      <c r="FXC796" s="94"/>
      <c r="FXD796" s="94"/>
      <c r="FXE796" s="94"/>
      <c r="FXF796" s="94"/>
      <c r="FXG796" s="94"/>
      <c r="FXH796" s="94"/>
      <c r="FXI796" s="94"/>
      <c r="FXJ796" s="94"/>
      <c r="FXK796" s="94"/>
      <c r="FXL796" s="94"/>
      <c r="FXM796" s="94"/>
      <c r="FXN796" s="94"/>
      <c r="FXO796" s="94"/>
      <c r="FXP796" s="94"/>
      <c r="FXQ796" s="94"/>
      <c r="FXR796" s="94"/>
      <c r="FXS796" s="94"/>
      <c r="FXT796" s="94"/>
      <c r="FXU796" s="94"/>
      <c r="FXV796" s="94"/>
      <c r="FXW796" s="94"/>
      <c r="FXX796" s="94"/>
      <c r="FXY796" s="94"/>
      <c r="FXZ796" s="94"/>
      <c r="FYA796" s="94"/>
      <c r="FYB796" s="94"/>
      <c r="FYC796" s="94"/>
      <c r="FYD796" s="94"/>
      <c r="FYE796" s="94"/>
      <c r="FYF796" s="94"/>
      <c r="FYG796" s="94"/>
      <c r="FYH796" s="94"/>
      <c r="FYI796" s="94"/>
      <c r="FYJ796" s="94"/>
      <c r="FYK796" s="94"/>
      <c r="FYL796" s="94"/>
      <c r="FYM796" s="94"/>
      <c r="FYN796" s="94"/>
      <c r="FYO796" s="94"/>
      <c r="FYP796" s="94"/>
      <c r="FYQ796" s="94"/>
      <c r="FYR796" s="94"/>
      <c r="FYS796" s="94"/>
      <c r="FYT796" s="94"/>
      <c r="FYU796" s="94"/>
      <c r="FYV796" s="94"/>
      <c r="FYW796" s="94"/>
      <c r="FYX796" s="94"/>
      <c r="FYY796" s="94"/>
      <c r="FYZ796" s="94"/>
      <c r="FZA796" s="94"/>
      <c r="FZB796" s="94"/>
      <c r="FZC796" s="94"/>
      <c r="FZD796" s="94"/>
      <c r="FZE796" s="94"/>
      <c r="FZF796" s="94"/>
      <c r="FZG796" s="94"/>
      <c r="FZH796" s="94"/>
      <c r="FZI796" s="94"/>
      <c r="FZJ796" s="94"/>
      <c r="FZK796" s="94"/>
      <c r="FZL796" s="94"/>
      <c r="FZM796" s="94"/>
      <c r="FZN796" s="94"/>
      <c r="FZO796" s="94"/>
      <c r="FZP796" s="94"/>
      <c r="FZQ796" s="94"/>
      <c r="FZR796" s="94"/>
      <c r="FZS796" s="94"/>
      <c r="FZT796" s="94"/>
      <c r="FZU796" s="94"/>
      <c r="FZV796" s="94"/>
      <c r="FZW796" s="94"/>
      <c r="FZX796" s="94"/>
      <c r="FZY796" s="94"/>
      <c r="FZZ796" s="94"/>
      <c r="GAA796" s="94"/>
      <c r="GAB796" s="94"/>
      <c r="GAC796" s="94"/>
      <c r="GAD796" s="94"/>
      <c r="GAE796" s="94"/>
      <c r="GAF796" s="94"/>
      <c r="GAG796" s="94"/>
      <c r="GAH796" s="94"/>
      <c r="GAI796" s="94"/>
      <c r="GAJ796" s="94"/>
      <c r="GAK796" s="94"/>
      <c r="GAL796" s="94"/>
      <c r="GAM796" s="94"/>
      <c r="GAN796" s="94"/>
      <c r="GAO796" s="94"/>
      <c r="GAP796" s="94"/>
      <c r="GAQ796" s="94"/>
      <c r="GAR796" s="94"/>
      <c r="GAS796" s="94"/>
      <c r="GAT796" s="94"/>
      <c r="GAU796" s="94"/>
      <c r="GAV796" s="94"/>
      <c r="GAW796" s="94"/>
      <c r="GAX796" s="94"/>
      <c r="GAY796" s="94"/>
      <c r="GAZ796" s="94"/>
      <c r="GBA796" s="94"/>
      <c r="GBB796" s="94"/>
      <c r="GBC796" s="94"/>
      <c r="GBD796" s="94"/>
      <c r="GBE796" s="94"/>
      <c r="GBF796" s="94"/>
      <c r="GBG796" s="94"/>
      <c r="GBH796" s="94"/>
      <c r="GBI796" s="94"/>
      <c r="GBJ796" s="94"/>
      <c r="GBK796" s="94"/>
      <c r="GBL796" s="94"/>
      <c r="GBM796" s="94"/>
      <c r="GBN796" s="94"/>
      <c r="GBO796" s="94"/>
      <c r="GBP796" s="94"/>
      <c r="GBQ796" s="94"/>
      <c r="GBR796" s="94"/>
      <c r="GBS796" s="94"/>
      <c r="GBT796" s="94"/>
      <c r="GBU796" s="94"/>
      <c r="GBV796" s="94"/>
      <c r="GBW796" s="94"/>
      <c r="GBX796" s="94"/>
      <c r="GBY796" s="94"/>
      <c r="GBZ796" s="94"/>
      <c r="GCA796" s="94"/>
      <c r="GCB796" s="94"/>
      <c r="GCC796" s="94"/>
      <c r="GCD796" s="94"/>
      <c r="GCE796" s="94"/>
      <c r="GCF796" s="94"/>
      <c r="GCG796" s="94"/>
      <c r="GCH796" s="94"/>
      <c r="GCI796" s="94"/>
      <c r="GCJ796" s="94"/>
      <c r="GCK796" s="94"/>
      <c r="GCL796" s="94"/>
      <c r="GCM796" s="94"/>
      <c r="GCN796" s="94"/>
      <c r="GCO796" s="94"/>
      <c r="GCP796" s="94"/>
      <c r="GCQ796" s="94"/>
      <c r="GCR796" s="94"/>
      <c r="GCS796" s="94"/>
      <c r="GCT796" s="94"/>
      <c r="GCU796" s="94"/>
      <c r="GCV796" s="94"/>
      <c r="GCW796" s="94"/>
      <c r="GCX796" s="94"/>
      <c r="GCY796" s="94"/>
      <c r="GCZ796" s="94"/>
      <c r="GDA796" s="94"/>
      <c r="GDB796" s="94"/>
      <c r="GDC796" s="94"/>
      <c r="GDD796" s="94"/>
      <c r="GDE796" s="94"/>
      <c r="GDF796" s="94"/>
      <c r="GDG796" s="94"/>
      <c r="GDH796" s="94"/>
      <c r="GDI796" s="94"/>
      <c r="GDJ796" s="94"/>
      <c r="GDK796" s="94"/>
      <c r="GDL796" s="94"/>
      <c r="GDM796" s="94"/>
      <c r="GDN796" s="94"/>
      <c r="GDO796" s="94"/>
      <c r="GDP796" s="94"/>
      <c r="GDQ796" s="94"/>
      <c r="GDR796" s="94"/>
      <c r="GDS796" s="94"/>
      <c r="GDT796" s="94"/>
      <c r="GDU796" s="94"/>
      <c r="GDV796" s="94"/>
      <c r="GDW796" s="94"/>
      <c r="GDX796" s="94"/>
      <c r="GDY796" s="94"/>
      <c r="GDZ796" s="94"/>
      <c r="GEA796" s="94"/>
      <c r="GEB796" s="94"/>
      <c r="GEC796" s="94"/>
      <c r="GED796" s="94"/>
      <c r="GEE796" s="94"/>
      <c r="GEF796" s="94"/>
      <c r="GEG796" s="94"/>
      <c r="GEH796" s="94"/>
      <c r="GEI796" s="94"/>
      <c r="GEJ796" s="94"/>
      <c r="GEK796" s="94"/>
      <c r="GEL796" s="94"/>
      <c r="GEM796" s="94"/>
      <c r="GEN796" s="94"/>
      <c r="GEO796" s="94"/>
      <c r="GEP796" s="94"/>
      <c r="GEQ796" s="94"/>
      <c r="GER796" s="94"/>
      <c r="GES796" s="94"/>
      <c r="GET796" s="94"/>
      <c r="GEU796" s="94"/>
      <c r="GEV796" s="94"/>
      <c r="GEW796" s="94"/>
      <c r="GEX796" s="94"/>
      <c r="GEY796" s="94"/>
      <c r="GEZ796" s="94"/>
      <c r="GFA796" s="94"/>
      <c r="GFB796" s="94"/>
      <c r="GFC796" s="94"/>
      <c r="GFD796" s="94"/>
      <c r="GFE796" s="94"/>
      <c r="GFF796" s="94"/>
      <c r="GFG796" s="94"/>
      <c r="GFH796" s="94"/>
      <c r="GFI796" s="94"/>
      <c r="GFJ796" s="94"/>
      <c r="GFK796" s="94"/>
      <c r="GFL796" s="94"/>
      <c r="GFM796" s="94"/>
      <c r="GFN796" s="94"/>
      <c r="GFO796" s="94"/>
      <c r="GFP796" s="94"/>
      <c r="GFQ796" s="94"/>
      <c r="GFR796" s="94"/>
      <c r="GFS796" s="94"/>
      <c r="GFT796" s="94"/>
      <c r="GFU796" s="94"/>
      <c r="GFV796" s="94"/>
      <c r="GFW796" s="94"/>
      <c r="GFX796" s="94"/>
      <c r="GFY796" s="94"/>
      <c r="GFZ796" s="94"/>
      <c r="GGA796" s="94"/>
      <c r="GGB796" s="94"/>
      <c r="GGC796" s="94"/>
      <c r="GGD796" s="94"/>
      <c r="GGE796" s="94"/>
      <c r="GGF796" s="94"/>
      <c r="GGG796" s="94"/>
      <c r="GGH796" s="94"/>
      <c r="GGI796" s="94"/>
      <c r="GGJ796" s="94"/>
      <c r="GGK796" s="94"/>
      <c r="GGL796" s="94"/>
      <c r="GGM796" s="94"/>
      <c r="GGN796" s="94"/>
      <c r="GGO796" s="94"/>
      <c r="GGP796" s="94"/>
      <c r="GGQ796" s="94"/>
      <c r="GGR796" s="94"/>
      <c r="GGS796" s="94"/>
      <c r="GGT796" s="94"/>
      <c r="GGU796" s="94"/>
      <c r="GGV796" s="94"/>
      <c r="GGW796" s="94"/>
      <c r="GGX796" s="94"/>
      <c r="GGY796" s="94"/>
      <c r="GGZ796" s="94"/>
      <c r="GHA796" s="94"/>
      <c r="GHB796" s="94"/>
      <c r="GHC796" s="94"/>
      <c r="GHD796" s="94"/>
      <c r="GHE796" s="94"/>
      <c r="GHF796" s="94"/>
      <c r="GHG796" s="94"/>
      <c r="GHH796" s="94"/>
      <c r="GHI796" s="94"/>
      <c r="GHJ796" s="94"/>
      <c r="GHK796" s="94"/>
      <c r="GHL796" s="94"/>
      <c r="GHM796" s="94"/>
      <c r="GHN796" s="94"/>
      <c r="GHO796" s="94"/>
      <c r="GHP796" s="94"/>
      <c r="GHQ796" s="94"/>
      <c r="GHR796" s="94"/>
      <c r="GHS796" s="94"/>
      <c r="GHT796" s="94"/>
      <c r="GHU796" s="94"/>
      <c r="GHV796" s="94"/>
      <c r="GHW796" s="94"/>
      <c r="GHX796" s="94"/>
      <c r="GHY796" s="94"/>
      <c r="GHZ796" s="94"/>
      <c r="GIA796" s="94"/>
      <c r="GIB796" s="94"/>
      <c r="GIC796" s="94"/>
      <c r="GID796" s="94"/>
      <c r="GIE796" s="94"/>
      <c r="GIF796" s="94"/>
      <c r="GIG796" s="94"/>
      <c r="GIH796" s="94"/>
      <c r="GII796" s="94"/>
      <c r="GIJ796" s="94"/>
      <c r="GIK796" s="94"/>
      <c r="GIL796" s="94"/>
      <c r="GIM796" s="94"/>
      <c r="GIN796" s="94"/>
      <c r="GIO796" s="94"/>
      <c r="GIP796" s="94"/>
      <c r="GIQ796" s="94"/>
      <c r="GIR796" s="94"/>
      <c r="GIS796" s="94"/>
      <c r="GIT796" s="94"/>
      <c r="GIU796" s="94"/>
      <c r="GIV796" s="94"/>
      <c r="GIW796" s="94"/>
      <c r="GIX796" s="94"/>
      <c r="GIY796" s="94"/>
      <c r="GIZ796" s="94"/>
      <c r="GJA796" s="94"/>
      <c r="GJB796" s="94"/>
      <c r="GJC796" s="94"/>
      <c r="GJD796" s="94"/>
      <c r="GJE796" s="94"/>
      <c r="GJF796" s="94"/>
      <c r="GJG796" s="94"/>
      <c r="GJH796" s="94"/>
      <c r="GJI796" s="94"/>
      <c r="GJJ796" s="94"/>
      <c r="GJK796" s="94"/>
      <c r="GJL796" s="94"/>
      <c r="GJM796" s="94"/>
      <c r="GJN796" s="94"/>
      <c r="GJO796" s="94"/>
      <c r="GJP796" s="94"/>
      <c r="GJQ796" s="94"/>
      <c r="GJR796" s="94"/>
      <c r="GJS796" s="94"/>
      <c r="GJT796" s="94"/>
      <c r="GJU796" s="94"/>
      <c r="GJV796" s="94"/>
      <c r="GJW796" s="94"/>
      <c r="GJX796" s="94"/>
      <c r="GJY796" s="94"/>
      <c r="GJZ796" s="94"/>
      <c r="GKA796" s="94"/>
      <c r="GKB796" s="94"/>
      <c r="GKC796" s="94"/>
      <c r="GKD796" s="94"/>
      <c r="GKE796" s="94"/>
      <c r="GKF796" s="94"/>
      <c r="GKG796" s="94"/>
      <c r="GKH796" s="94"/>
      <c r="GKI796" s="94"/>
      <c r="GKJ796" s="94"/>
      <c r="GKK796" s="94"/>
      <c r="GKL796" s="94"/>
      <c r="GKM796" s="94"/>
      <c r="GKN796" s="94"/>
      <c r="GKO796" s="94"/>
      <c r="GKP796" s="94"/>
      <c r="GKQ796" s="94"/>
      <c r="GKR796" s="94"/>
      <c r="GKS796" s="94"/>
      <c r="GKT796" s="94"/>
      <c r="GKU796" s="94"/>
      <c r="GKV796" s="94"/>
      <c r="GKW796" s="94"/>
      <c r="GKX796" s="94"/>
      <c r="GKY796" s="94"/>
      <c r="GKZ796" s="94"/>
      <c r="GLA796" s="94"/>
      <c r="GLB796" s="94"/>
      <c r="GLC796" s="94"/>
      <c r="GLD796" s="94"/>
      <c r="GLE796" s="94"/>
      <c r="GLF796" s="94"/>
      <c r="GLG796" s="94"/>
      <c r="GLH796" s="94"/>
      <c r="GLI796" s="94"/>
      <c r="GLJ796" s="94"/>
      <c r="GLK796" s="94"/>
      <c r="GLL796" s="94"/>
      <c r="GLM796" s="94"/>
      <c r="GLN796" s="94"/>
      <c r="GLO796" s="94"/>
      <c r="GLP796" s="94"/>
      <c r="GLQ796" s="94"/>
      <c r="GLR796" s="94"/>
      <c r="GLS796" s="94"/>
      <c r="GLT796" s="94"/>
      <c r="GLU796" s="94"/>
      <c r="GLV796" s="94"/>
      <c r="GLW796" s="94"/>
      <c r="GLX796" s="94"/>
      <c r="GLY796" s="94"/>
      <c r="GLZ796" s="94"/>
      <c r="GMA796" s="94"/>
      <c r="GMB796" s="94"/>
      <c r="GMC796" s="94"/>
      <c r="GMD796" s="94"/>
      <c r="GME796" s="94"/>
      <c r="GMF796" s="94"/>
      <c r="GMG796" s="94"/>
      <c r="GMH796" s="94"/>
      <c r="GMI796" s="94"/>
      <c r="GMJ796" s="94"/>
      <c r="GMK796" s="94"/>
      <c r="GML796" s="94"/>
      <c r="GMM796" s="94"/>
      <c r="GMN796" s="94"/>
      <c r="GMO796" s="94"/>
      <c r="GMP796" s="94"/>
      <c r="GMQ796" s="94"/>
      <c r="GMR796" s="94"/>
      <c r="GMS796" s="94"/>
      <c r="GMT796" s="94"/>
      <c r="GMU796" s="94"/>
      <c r="GMV796" s="94"/>
      <c r="GMW796" s="94"/>
      <c r="GMX796" s="94"/>
      <c r="GMY796" s="94"/>
      <c r="GMZ796" s="94"/>
      <c r="GNA796" s="94"/>
      <c r="GNB796" s="94"/>
      <c r="GNC796" s="94"/>
      <c r="GND796" s="94"/>
      <c r="GNE796" s="94"/>
      <c r="GNF796" s="94"/>
      <c r="GNG796" s="94"/>
      <c r="GNH796" s="94"/>
      <c r="GNI796" s="94"/>
      <c r="GNJ796" s="94"/>
      <c r="GNK796" s="94"/>
      <c r="GNL796" s="94"/>
      <c r="GNM796" s="94"/>
      <c r="GNN796" s="94"/>
      <c r="GNO796" s="94"/>
      <c r="GNP796" s="94"/>
      <c r="GNQ796" s="94"/>
      <c r="GNR796" s="94"/>
      <c r="GNS796" s="94"/>
      <c r="GNT796" s="94"/>
      <c r="GNU796" s="94"/>
      <c r="GNV796" s="94"/>
      <c r="GNW796" s="94"/>
      <c r="GNX796" s="94"/>
      <c r="GNY796" s="94"/>
      <c r="GNZ796" s="94"/>
      <c r="GOA796" s="94"/>
      <c r="GOB796" s="94"/>
      <c r="GOC796" s="94"/>
      <c r="GOD796" s="94"/>
      <c r="GOE796" s="94"/>
      <c r="GOF796" s="94"/>
      <c r="GOG796" s="94"/>
      <c r="GOH796" s="94"/>
      <c r="GOI796" s="94"/>
      <c r="GOJ796" s="94"/>
      <c r="GOK796" s="94"/>
      <c r="GOL796" s="94"/>
      <c r="GOM796" s="94"/>
      <c r="GON796" s="94"/>
      <c r="GOO796" s="94"/>
      <c r="GOP796" s="94"/>
      <c r="GOQ796" s="94"/>
      <c r="GOR796" s="94"/>
      <c r="GOS796" s="94"/>
      <c r="GOT796" s="94"/>
      <c r="GOU796" s="94"/>
      <c r="GOV796" s="94"/>
      <c r="GOW796" s="94"/>
      <c r="GOX796" s="94"/>
      <c r="GOY796" s="94"/>
      <c r="GOZ796" s="94"/>
      <c r="GPA796" s="94"/>
      <c r="GPB796" s="94"/>
      <c r="GPC796" s="94"/>
      <c r="GPD796" s="94"/>
      <c r="GPE796" s="94"/>
      <c r="GPF796" s="94"/>
      <c r="GPG796" s="94"/>
      <c r="GPH796" s="94"/>
      <c r="GPI796" s="94"/>
      <c r="GPJ796" s="94"/>
      <c r="GPK796" s="94"/>
      <c r="GPL796" s="94"/>
      <c r="GPM796" s="94"/>
      <c r="GPN796" s="94"/>
      <c r="GPO796" s="94"/>
      <c r="GPP796" s="94"/>
      <c r="GPQ796" s="94"/>
      <c r="GPR796" s="94"/>
      <c r="GPS796" s="94"/>
      <c r="GPT796" s="94"/>
      <c r="GPU796" s="94"/>
      <c r="GPV796" s="94"/>
      <c r="GPW796" s="94"/>
      <c r="GPX796" s="94"/>
      <c r="GPY796" s="94"/>
      <c r="GPZ796" s="94"/>
      <c r="GQA796" s="94"/>
      <c r="GQB796" s="94"/>
      <c r="GQC796" s="94"/>
      <c r="GQD796" s="94"/>
      <c r="GQE796" s="94"/>
      <c r="GQF796" s="94"/>
      <c r="GQG796" s="94"/>
      <c r="GQH796" s="94"/>
      <c r="GQI796" s="94"/>
      <c r="GQJ796" s="94"/>
      <c r="GQK796" s="94"/>
      <c r="GQL796" s="94"/>
      <c r="GQM796" s="94"/>
      <c r="GQN796" s="94"/>
      <c r="GQO796" s="94"/>
      <c r="GQP796" s="94"/>
      <c r="GQQ796" s="94"/>
      <c r="GQR796" s="94"/>
      <c r="GQS796" s="94"/>
      <c r="GQT796" s="94"/>
      <c r="GQU796" s="94"/>
      <c r="GQV796" s="94"/>
      <c r="GQW796" s="94"/>
      <c r="GQX796" s="94"/>
      <c r="GQY796" s="94"/>
      <c r="GQZ796" s="94"/>
      <c r="GRA796" s="94"/>
      <c r="GRB796" s="94"/>
      <c r="GRC796" s="94"/>
      <c r="GRD796" s="94"/>
      <c r="GRE796" s="94"/>
      <c r="GRF796" s="94"/>
      <c r="GRG796" s="94"/>
      <c r="GRH796" s="94"/>
      <c r="GRI796" s="94"/>
      <c r="GRJ796" s="94"/>
      <c r="GRK796" s="94"/>
      <c r="GRL796" s="94"/>
      <c r="GRM796" s="94"/>
      <c r="GRN796" s="94"/>
      <c r="GRO796" s="94"/>
      <c r="GRP796" s="94"/>
      <c r="GRQ796" s="94"/>
      <c r="GRR796" s="94"/>
      <c r="GRS796" s="94"/>
      <c r="GRT796" s="94"/>
      <c r="GRU796" s="94"/>
      <c r="GRV796" s="94"/>
      <c r="GRW796" s="94"/>
      <c r="GRX796" s="94"/>
      <c r="GRY796" s="94"/>
      <c r="GRZ796" s="94"/>
      <c r="GSA796" s="94"/>
      <c r="GSB796" s="94"/>
      <c r="GSC796" s="94"/>
      <c r="GSD796" s="94"/>
      <c r="GSE796" s="94"/>
      <c r="GSF796" s="94"/>
      <c r="GSG796" s="94"/>
      <c r="GSH796" s="94"/>
      <c r="GSI796" s="94"/>
      <c r="GSJ796" s="94"/>
      <c r="GSK796" s="94"/>
      <c r="GSL796" s="94"/>
      <c r="GSM796" s="94"/>
      <c r="GSN796" s="94"/>
      <c r="GSO796" s="94"/>
      <c r="GSP796" s="94"/>
      <c r="GSQ796" s="94"/>
      <c r="GSR796" s="94"/>
      <c r="GSS796" s="94"/>
      <c r="GST796" s="94"/>
      <c r="GSU796" s="94"/>
      <c r="GSV796" s="94"/>
      <c r="GSW796" s="94"/>
      <c r="GSX796" s="94"/>
      <c r="GSY796" s="94"/>
      <c r="GSZ796" s="94"/>
      <c r="GTA796" s="94"/>
      <c r="GTB796" s="94"/>
      <c r="GTC796" s="94"/>
      <c r="GTD796" s="94"/>
      <c r="GTE796" s="94"/>
      <c r="GTF796" s="94"/>
      <c r="GTG796" s="94"/>
      <c r="GTH796" s="94"/>
      <c r="GTI796" s="94"/>
      <c r="GTJ796" s="94"/>
      <c r="GTK796" s="94"/>
      <c r="GTL796" s="94"/>
      <c r="GTM796" s="94"/>
      <c r="GTN796" s="94"/>
      <c r="GTO796" s="94"/>
      <c r="GTP796" s="94"/>
      <c r="GTQ796" s="94"/>
      <c r="GTR796" s="94"/>
      <c r="GTS796" s="94"/>
      <c r="GTT796" s="94"/>
      <c r="GTU796" s="94"/>
      <c r="GTV796" s="94"/>
      <c r="GTW796" s="94"/>
      <c r="GTX796" s="94"/>
      <c r="GTY796" s="94"/>
      <c r="GTZ796" s="94"/>
      <c r="GUA796" s="94"/>
      <c r="GUB796" s="94"/>
      <c r="GUC796" s="94"/>
      <c r="GUD796" s="94"/>
      <c r="GUE796" s="94"/>
      <c r="GUF796" s="94"/>
      <c r="GUG796" s="94"/>
      <c r="GUH796" s="94"/>
      <c r="GUI796" s="94"/>
      <c r="GUJ796" s="94"/>
      <c r="GUK796" s="94"/>
      <c r="GUL796" s="94"/>
      <c r="GUM796" s="94"/>
      <c r="GUN796" s="94"/>
      <c r="GUO796" s="94"/>
      <c r="GUP796" s="94"/>
      <c r="GUQ796" s="94"/>
      <c r="GUR796" s="94"/>
      <c r="GUS796" s="94"/>
      <c r="GUT796" s="94"/>
      <c r="GUU796" s="94"/>
      <c r="GUV796" s="94"/>
      <c r="GUW796" s="94"/>
      <c r="GUX796" s="94"/>
      <c r="GUY796" s="94"/>
      <c r="GUZ796" s="94"/>
      <c r="GVA796" s="94"/>
      <c r="GVB796" s="94"/>
      <c r="GVC796" s="94"/>
      <c r="GVD796" s="94"/>
      <c r="GVE796" s="94"/>
      <c r="GVF796" s="94"/>
      <c r="GVG796" s="94"/>
      <c r="GVH796" s="94"/>
      <c r="GVI796" s="94"/>
      <c r="GVJ796" s="94"/>
      <c r="GVK796" s="94"/>
      <c r="GVL796" s="94"/>
      <c r="GVM796" s="94"/>
      <c r="GVN796" s="94"/>
      <c r="GVO796" s="94"/>
      <c r="GVP796" s="94"/>
      <c r="GVQ796" s="94"/>
      <c r="GVR796" s="94"/>
      <c r="GVS796" s="94"/>
      <c r="GVT796" s="94"/>
      <c r="GVU796" s="94"/>
      <c r="GVV796" s="94"/>
      <c r="GVW796" s="94"/>
      <c r="GVX796" s="94"/>
      <c r="GVY796" s="94"/>
      <c r="GVZ796" s="94"/>
      <c r="GWA796" s="94"/>
      <c r="GWB796" s="94"/>
      <c r="GWC796" s="94"/>
      <c r="GWD796" s="94"/>
      <c r="GWE796" s="94"/>
      <c r="GWF796" s="94"/>
      <c r="GWG796" s="94"/>
      <c r="GWH796" s="94"/>
      <c r="GWI796" s="94"/>
      <c r="GWJ796" s="94"/>
      <c r="GWK796" s="94"/>
      <c r="GWL796" s="94"/>
      <c r="GWM796" s="94"/>
      <c r="GWN796" s="94"/>
      <c r="GWO796" s="94"/>
      <c r="GWP796" s="94"/>
      <c r="GWQ796" s="94"/>
      <c r="GWR796" s="94"/>
      <c r="GWS796" s="94"/>
      <c r="GWT796" s="94"/>
      <c r="GWU796" s="94"/>
      <c r="GWV796" s="94"/>
      <c r="GWW796" s="94"/>
      <c r="GWX796" s="94"/>
      <c r="GWY796" s="94"/>
      <c r="GWZ796" s="94"/>
      <c r="GXA796" s="94"/>
      <c r="GXB796" s="94"/>
      <c r="GXC796" s="94"/>
      <c r="GXD796" s="94"/>
      <c r="GXE796" s="94"/>
      <c r="GXF796" s="94"/>
      <c r="GXG796" s="94"/>
      <c r="GXH796" s="94"/>
      <c r="GXI796" s="94"/>
      <c r="GXJ796" s="94"/>
      <c r="GXK796" s="94"/>
      <c r="GXL796" s="94"/>
      <c r="GXM796" s="94"/>
      <c r="GXN796" s="94"/>
      <c r="GXO796" s="94"/>
      <c r="GXP796" s="94"/>
      <c r="GXQ796" s="94"/>
      <c r="GXR796" s="94"/>
      <c r="GXS796" s="94"/>
      <c r="GXT796" s="94"/>
      <c r="GXU796" s="94"/>
      <c r="GXV796" s="94"/>
      <c r="GXW796" s="94"/>
      <c r="GXX796" s="94"/>
      <c r="GXY796" s="94"/>
      <c r="GXZ796" s="94"/>
      <c r="GYA796" s="94"/>
      <c r="GYB796" s="94"/>
      <c r="GYC796" s="94"/>
      <c r="GYD796" s="94"/>
      <c r="GYE796" s="94"/>
      <c r="GYF796" s="94"/>
      <c r="GYG796" s="94"/>
      <c r="GYH796" s="94"/>
      <c r="GYI796" s="94"/>
      <c r="GYJ796" s="94"/>
      <c r="GYK796" s="94"/>
      <c r="GYL796" s="94"/>
      <c r="GYM796" s="94"/>
      <c r="GYN796" s="94"/>
      <c r="GYO796" s="94"/>
      <c r="GYP796" s="94"/>
      <c r="GYQ796" s="94"/>
      <c r="GYR796" s="94"/>
      <c r="GYS796" s="94"/>
      <c r="GYT796" s="94"/>
      <c r="GYU796" s="94"/>
      <c r="GYV796" s="94"/>
      <c r="GYW796" s="94"/>
      <c r="GYX796" s="94"/>
      <c r="GYY796" s="94"/>
      <c r="GYZ796" s="94"/>
      <c r="GZA796" s="94"/>
      <c r="GZB796" s="94"/>
      <c r="GZC796" s="94"/>
      <c r="GZD796" s="94"/>
      <c r="GZE796" s="94"/>
      <c r="GZF796" s="94"/>
      <c r="GZG796" s="94"/>
      <c r="GZH796" s="94"/>
      <c r="GZI796" s="94"/>
      <c r="GZJ796" s="94"/>
      <c r="GZK796" s="94"/>
      <c r="GZL796" s="94"/>
      <c r="GZM796" s="94"/>
      <c r="GZN796" s="94"/>
      <c r="GZO796" s="94"/>
      <c r="GZP796" s="94"/>
      <c r="GZQ796" s="94"/>
      <c r="GZR796" s="94"/>
      <c r="GZS796" s="94"/>
      <c r="GZT796" s="94"/>
      <c r="GZU796" s="94"/>
      <c r="GZV796" s="94"/>
      <c r="GZW796" s="94"/>
      <c r="GZX796" s="94"/>
      <c r="GZY796" s="94"/>
      <c r="GZZ796" s="94"/>
      <c r="HAA796" s="94"/>
      <c r="HAB796" s="94"/>
      <c r="HAC796" s="94"/>
      <c r="HAD796" s="94"/>
      <c r="HAE796" s="94"/>
      <c r="HAF796" s="94"/>
      <c r="HAG796" s="94"/>
      <c r="HAH796" s="94"/>
      <c r="HAI796" s="94"/>
      <c r="HAJ796" s="94"/>
      <c r="HAK796" s="94"/>
      <c r="HAL796" s="94"/>
      <c r="HAM796" s="94"/>
      <c r="HAN796" s="94"/>
      <c r="HAO796" s="94"/>
      <c r="HAP796" s="94"/>
      <c r="HAQ796" s="94"/>
      <c r="HAR796" s="94"/>
      <c r="HAS796" s="94"/>
      <c r="HAT796" s="94"/>
      <c r="HAU796" s="94"/>
      <c r="HAV796" s="94"/>
      <c r="HAW796" s="94"/>
      <c r="HAX796" s="94"/>
      <c r="HAY796" s="94"/>
      <c r="HAZ796" s="94"/>
      <c r="HBA796" s="94"/>
      <c r="HBB796" s="94"/>
      <c r="HBC796" s="94"/>
      <c r="HBD796" s="94"/>
      <c r="HBE796" s="94"/>
      <c r="HBF796" s="94"/>
      <c r="HBG796" s="94"/>
      <c r="HBH796" s="94"/>
      <c r="HBI796" s="94"/>
      <c r="HBJ796" s="94"/>
      <c r="HBK796" s="94"/>
      <c r="HBL796" s="94"/>
      <c r="HBM796" s="94"/>
      <c r="HBN796" s="94"/>
      <c r="HBO796" s="94"/>
      <c r="HBP796" s="94"/>
      <c r="HBQ796" s="94"/>
      <c r="HBR796" s="94"/>
      <c r="HBS796" s="94"/>
      <c r="HBT796" s="94"/>
      <c r="HBU796" s="94"/>
      <c r="HBV796" s="94"/>
      <c r="HBW796" s="94"/>
      <c r="HBX796" s="94"/>
      <c r="HBY796" s="94"/>
      <c r="HBZ796" s="94"/>
      <c r="HCA796" s="94"/>
      <c r="HCB796" s="94"/>
      <c r="HCC796" s="94"/>
      <c r="HCD796" s="94"/>
      <c r="HCE796" s="94"/>
      <c r="HCF796" s="94"/>
      <c r="HCG796" s="94"/>
      <c r="HCH796" s="94"/>
      <c r="HCI796" s="94"/>
      <c r="HCJ796" s="94"/>
      <c r="HCK796" s="94"/>
      <c r="HCL796" s="94"/>
      <c r="HCM796" s="94"/>
      <c r="HCN796" s="94"/>
      <c r="HCO796" s="94"/>
      <c r="HCP796" s="94"/>
      <c r="HCQ796" s="94"/>
      <c r="HCR796" s="94"/>
      <c r="HCS796" s="94"/>
      <c r="HCT796" s="94"/>
      <c r="HCU796" s="94"/>
      <c r="HCV796" s="94"/>
      <c r="HCW796" s="94"/>
      <c r="HCX796" s="94"/>
      <c r="HCY796" s="94"/>
      <c r="HCZ796" s="94"/>
      <c r="HDA796" s="94"/>
      <c r="HDB796" s="94"/>
      <c r="HDC796" s="94"/>
      <c r="HDD796" s="94"/>
      <c r="HDE796" s="94"/>
      <c r="HDF796" s="94"/>
      <c r="HDG796" s="94"/>
      <c r="HDH796" s="94"/>
      <c r="HDI796" s="94"/>
      <c r="HDJ796" s="94"/>
      <c r="HDK796" s="94"/>
      <c r="HDL796" s="94"/>
      <c r="HDM796" s="94"/>
      <c r="HDN796" s="94"/>
      <c r="HDO796" s="94"/>
      <c r="HDP796" s="94"/>
      <c r="HDQ796" s="94"/>
      <c r="HDR796" s="94"/>
      <c r="HDS796" s="94"/>
      <c r="HDT796" s="94"/>
      <c r="HDU796" s="94"/>
      <c r="HDV796" s="94"/>
      <c r="HDW796" s="94"/>
      <c r="HDX796" s="94"/>
      <c r="HDY796" s="94"/>
      <c r="HDZ796" s="94"/>
      <c r="HEA796" s="94"/>
      <c r="HEB796" s="94"/>
      <c r="HEC796" s="94"/>
      <c r="HED796" s="94"/>
      <c r="HEE796" s="94"/>
      <c r="HEF796" s="94"/>
      <c r="HEG796" s="94"/>
      <c r="HEH796" s="94"/>
      <c r="HEI796" s="94"/>
      <c r="HEJ796" s="94"/>
      <c r="HEK796" s="94"/>
      <c r="HEL796" s="94"/>
      <c r="HEM796" s="94"/>
      <c r="HEN796" s="94"/>
      <c r="HEO796" s="94"/>
      <c r="HEP796" s="94"/>
      <c r="HEQ796" s="94"/>
      <c r="HER796" s="94"/>
      <c r="HES796" s="94"/>
      <c r="HET796" s="94"/>
      <c r="HEU796" s="94"/>
      <c r="HEV796" s="94"/>
      <c r="HEW796" s="94"/>
      <c r="HEX796" s="94"/>
      <c r="HEY796" s="94"/>
      <c r="HEZ796" s="94"/>
      <c r="HFA796" s="94"/>
      <c r="HFB796" s="94"/>
      <c r="HFC796" s="94"/>
      <c r="HFD796" s="94"/>
      <c r="HFE796" s="94"/>
      <c r="HFF796" s="94"/>
      <c r="HFG796" s="94"/>
      <c r="HFH796" s="94"/>
      <c r="HFI796" s="94"/>
      <c r="HFJ796" s="94"/>
      <c r="HFK796" s="94"/>
      <c r="HFL796" s="94"/>
      <c r="HFM796" s="94"/>
      <c r="HFN796" s="94"/>
      <c r="HFO796" s="94"/>
      <c r="HFP796" s="94"/>
      <c r="HFQ796" s="94"/>
      <c r="HFR796" s="94"/>
      <c r="HFS796" s="94"/>
      <c r="HFT796" s="94"/>
      <c r="HFU796" s="94"/>
      <c r="HFV796" s="94"/>
      <c r="HFW796" s="94"/>
      <c r="HFX796" s="94"/>
      <c r="HFY796" s="94"/>
      <c r="HFZ796" s="94"/>
      <c r="HGA796" s="94"/>
      <c r="HGB796" s="94"/>
      <c r="HGC796" s="94"/>
      <c r="HGD796" s="94"/>
      <c r="HGE796" s="94"/>
      <c r="HGF796" s="94"/>
      <c r="HGG796" s="94"/>
      <c r="HGH796" s="94"/>
      <c r="HGI796" s="94"/>
      <c r="HGJ796" s="94"/>
      <c r="HGK796" s="94"/>
      <c r="HGL796" s="94"/>
      <c r="HGM796" s="94"/>
      <c r="HGN796" s="94"/>
      <c r="HGO796" s="94"/>
      <c r="HGP796" s="94"/>
      <c r="HGQ796" s="94"/>
      <c r="HGR796" s="94"/>
      <c r="HGS796" s="94"/>
      <c r="HGT796" s="94"/>
      <c r="HGU796" s="94"/>
      <c r="HGV796" s="94"/>
      <c r="HGW796" s="94"/>
      <c r="HGX796" s="94"/>
      <c r="HGY796" s="94"/>
      <c r="HGZ796" s="94"/>
      <c r="HHA796" s="94"/>
      <c r="HHB796" s="94"/>
      <c r="HHC796" s="94"/>
      <c r="HHD796" s="94"/>
      <c r="HHE796" s="94"/>
      <c r="HHF796" s="94"/>
      <c r="HHG796" s="94"/>
      <c r="HHH796" s="94"/>
      <c r="HHI796" s="94"/>
      <c r="HHJ796" s="94"/>
      <c r="HHK796" s="94"/>
      <c r="HHL796" s="94"/>
      <c r="HHM796" s="94"/>
      <c r="HHN796" s="94"/>
      <c r="HHO796" s="94"/>
      <c r="HHP796" s="94"/>
      <c r="HHQ796" s="94"/>
      <c r="HHR796" s="94"/>
      <c r="HHS796" s="94"/>
      <c r="HHT796" s="94"/>
      <c r="HHU796" s="94"/>
      <c r="HHV796" s="94"/>
      <c r="HHW796" s="94"/>
      <c r="HHX796" s="94"/>
      <c r="HHY796" s="94"/>
      <c r="HHZ796" s="94"/>
      <c r="HIA796" s="94"/>
      <c r="HIB796" s="94"/>
      <c r="HIC796" s="94"/>
      <c r="HID796" s="94"/>
      <c r="HIE796" s="94"/>
      <c r="HIF796" s="94"/>
      <c r="HIG796" s="94"/>
      <c r="HIH796" s="94"/>
      <c r="HII796" s="94"/>
      <c r="HIJ796" s="94"/>
      <c r="HIK796" s="94"/>
      <c r="HIL796" s="94"/>
      <c r="HIM796" s="94"/>
      <c r="HIN796" s="94"/>
      <c r="HIO796" s="94"/>
      <c r="HIP796" s="94"/>
      <c r="HIQ796" s="94"/>
      <c r="HIR796" s="94"/>
      <c r="HIS796" s="94"/>
      <c r="HIT796" s="94"/>
      <c r="HIU796" s="94"/>
      <c r="HIV796" s="94"/>
      <c r="HIW796" s="94"/>
      <c r="HIX796" s="94"/>
      <c r="HIY796" s="94"/>
      <c r="HIZ796" s="94"/>
      <c r="HJA796" s="94"/>
      <c r="HJB796" s="94"/>
      <c r="HJC796" s="94"/>
      <c r="HJD796" s="94"/>
      <c r="HJE796" s="94"/>
      <c r="HJF796" s="94"/>
      <c r="HJG796" s="94"/>
      <c r="HJH796" s="94"/>
      <c r="HJI796" s="94"/>
      <c r="HJJ796" s="94"/>
      <c r="HJK796" s="94"/>
      <c r="HJL796" s="94"/>
      <c r="HJM796" s="94"/>
      <c r="HJN796" s="94"/>
      <c r="HJO796" s="94"/>
      <c r="HJP796" s="94"/>
      <c r="HJQ796" s="94"/>
      <c r="HJR796" s="94"/>
      <c r="HJS796" s="94"/>
      <c r="HJT796" s="94"/>
      <c r="HJU796" s="94"/>
      <c r="HJV796" s="94"/>
      <c r="HJW796" s="94"/>
      <c r="HJX796" s="94"/>
      <c r="HJY796" s="94"/>
      <c r="HJZ796" s="94"/>
      <c r="HKA796" s="94"/>
      <c r="HKB796" s="94"/>
      <c r="HKC796" s="94"/>
      <c r="HKD796" s="94"/>
      <c r="HKE796" s="94"/>
      <c r="HKF796" s="94"/>
      <c r="HKG796" s="94"/>
      <c r="HKH796" s="94"/>
      <c r="HKI796" s="94"/>
      <c r="HKJ796" s="94"/>
      <c r="HKK796" s="94"/>
      <c r="HKL796" s="94"/>
      <c r="HKM796" s="94"/>
      <c r="HKN796" s="94"/>
      <c r="HKO796" s="94"/>
      <c r="HKP796" s="94"/>
      <c r="HKQ796" s="94"/>
      <c r="HKR796" s="94"/>
      <c r="HKS796" s="94"/>
      <c r="HKT796" s="94"/>
      <c r="HKU796" s="94"/>
      <c r="HKV796" s="94"/>
      <c r="HKW796" s="94"/>
      <c r="HKX796" s="94"/>
      <c r="HKY796" s="94"/>
      <c r="HKZ796" s="94"/>
      <c r="HLA796" s="94"/>
      <c r="HLB796" s="94"/>
      <c r="HLC796" s="94"/>
      <c r="HLD796" s="94"/>
      <c r="HLE796" s="94"/>
      <c r="HLF796" s="94"/>
      <c r="HLG796" s="94"/>
      <c r="HLH796" s="94"/>
      <c r="HLI796" s="94"/>
      <c r="HLJ796" s="94"/>
      <c r="HLK796" s="94"/>
      <c r="HLL796" s="94"/>
      <c r="HLM796" s="94"/>
      <c r="HLN796" s="94"/>
      <c r="HLO796" s="94"/>
      <c r="HLP796" s="94"/>
      <c r="HLQ796" s="94"/>
      <c r="HLR796" s="94"/>
      <c r="HLS796" s="94"/>
      <c r="HLT796" s="94"/>
      <c r="HLU796" s="94"/>
      <c r="HLV796" s="94"/>
      <c r="HLW796" s="94"/>
      <c r="HLX796" s="94"/>
      <c r="HLY796" s="94"/>
      <c r="HLZ796" s="94"/>
      <c r="HMA796" s="94"/>
      <c r="HMB796" s="94"/>
      <c r="HMC796" s="94"/>
      <c r="HMD796" s="94"/>
      <c r="HME796" s="94"/>
      <c r="HMF796" s="94"/>
      <c r="HMG796" s="94"/>
      <c r="HMH796" s="94"/>
      <c r="HMI796" s="94"/>
      <c r="HMJ796" s="94"/>
      <c r="HMK796" s="94"/>
      <c r="HML796" s="94"/>
      <c r="HMM796" s="94"/>
      <c r="HMN796" s="94"/>
      <c r="HMO796" s="94"/>
      <c r="HMP796" s="94"/>
      <c r="HMQ796" s="94"/>
      <c r="HMR796" s="94"/>
      <c r="HMS796" s="94"/>
      <c r="HMT796" s="94"/>
      <c r="HMU796" s="94"/>
      <c r="HMV796" s="94"/>
      <c r="HMW796" s="94"/>
      <c r="HMX796" s="94"/>
      <c r="HMY796" s="94"/>
      <c r="HMZ796" s="94"/>
      <c r="HNA796" s="94"/>
      <c r="HNB796" s="94"/>
      <c r="HNC796" s="94"/>
      <c r="HND796" s="94"/>
      <c r="HNE796" s="94"/>
      <c r="HNF796" s="94"/>
      <c r="HNG796" s="94"/>
      <c r="HNH796" s="94"/>
      <c r="HNI796" s="94"/>
      <c r="HNJ796" s="94"/>
      <c r="HNK796" s="94"/>
      <c r="HNL796" s="94"/>
      <c r="HNM796" s="94"/>
      <c r="HNN796" s="94"/>
      <c r="HNO796" s="94"/>
      <c r="HNP796" s="94"/>
      <c r="HNQ796" s="94"/>
      <c r="HNR796" s="94"/>
      <c r="HNS796" s="94"/>
      <c r="HNT796" s="94"/>
      <c r="HNU796" s="94"/>
      <c r="HNV796" s="94"/>
      <c r="HNW796" s="94"/>
      <c r="HNX796" s="94"/>
      <c r="HNY796" s="94"/>
      <c r="HNZ796" s="94"/>
      <c r="HOA796" s="94"/>
      <c r="HOB796" s="94"/>
      <c r="HOC796" s="94"/>
      <c r="HOD796" s="94"/>
      <c r="HOE796" s="94"/>
      <c r="HOF796" s="94"/>
      <c r="HOG796" s="94"/>
      <c r="HOH796" s="94"/>
      <c r="HOI796" s="94"/>
      <c r="HOJ796" s="94"/>
      <c r="HOK796" s="94"/>
      <c r="HOL796" s="94"/>
      <c r="HOM796" s="94"/>
      <c r="HON796" s="94"/>
      <c r="HOO796" s="94"/>
      <c r="HOP796" s="94"/>
      <c r="HOQ796" s="94"/>
      <c r="HOR796" s="94"/>
      <c r="HOS796" s="94"/>
      <c r="HOT796" s="94"/>
      <c r="HOU796" s="94"/>
      <c r="HOV796" s="94"/>
      <c r="HOW796" s="94"/>
      <c r="HOX796" s="94"/>
      <c r="HOY796" s="94"/>
      <c r="HOZ796" s="94"/>
      <c r="HPA796" s="94"/>
      <c r="HPB796" s="94"/>
      <c r="HPC796" s="94"/>
      <c r="HPD796" s="94"/>
      <c r="HPE796" s="94"/>
      <c r="HPF796" s="94"/>
      <c r="HPG796" s="94"/>
      <c r="HPH796" s="94"/>
      <c r="HPI796" s="94"/>
      <c r="HPJ796" s="94"/>
      <c r="HPK796" s="94"/>
      <c r="HPL796" s="94"/>
      <c r="HPM796" s="94"/>
      <c r="HPN796" s="94"/>
      <c r="HPO796" s="94"/>
      <c r="HPP796" s="94"/>
      <c r="HPQ796" s="94"/>
      <c r="HPR796" s="94"/>
      <c r="HPS796" s="94"/>
      <c r="HPT796" s="94"/>
      <c r="HPU796" s="94"/>
      <c r="HPV796" s="94"/>
      <c r="HPW796" s="94"/>
      <c r="HPX796" s="94"/>
      <c r="HPY796" s="94"/>
      <c r="HPZ796" s="94"/>
      <c r="HQA796" s="94"/>
      <c r="HQB796" s="94"/>
      <c r="HQC796" s="94"/>
      <c r="HQD796" s="94"/>
      <c r="HQE796" s="94"/>
      <c r="HQF796" s="94"/>
      <c r="HQG796" s="94"/>
      <c r="HQH796" s="94"/>
      <c r="HQI796" s="94"/>
      <c r="HQJ796" s="94"/>
      <c r="HQK796" s="94"/>
      <c r="HQL796" s="94"/>
      <c r="HQM796" s="94"/>
      <c r="HQN796" s="94"/>
      <c r="HQO796" s="94"/>
      <c r="HQP796" s="94"/>
      <c r="HQQ796" s="94"/>
      <c r="HQR796" s="94"/>
      <c r="HQS796" s="94"/>
      <c r="HQT796" s="94"/>
      <c r="HQU796" s="94"/>
      <c r="HQV796" s="94"/>
      <c r="HQW796" s="94"/>
      <c r="HQX796" s="94"/>
      <c r="HQY796" s="94"/>
      <c r="HQZ796" s="94"/>
      <c r="HRA796" s="94"/>
      <c r="HRB796" s="94"/>
      <c r="HRC796" s="94"/>
      <c r="HRD796" s="94"/>
      <c r="HRE796" s="94"/>
      <c r="HRF796" s="94"/>
      <c r="HRG796" s="94"/>
      <c r="HRH796" s="94"/>
      <c r="HRI796" s="94"/>
      <c r="HRJ796" s="94"/>
      <c r="HRK796" s="94"/>
      <c r="HRL796" s="94"/>
      <c r="HRM796" s="94"/>
      <c r="HRN796" s="94"/>
      <c r="HRO796" s="94"/>
      <c r="HRP796" s="94"/>
      <c r="HRQ796" s="94"/>
      <c r="HRR796" s="94"/>
      <c r="HRS796" s="94"/>
      <c r="HRT796" s="94"/>
      <c r="HRU796" s="94"/>
      <c r="HRV796" s="94"/>
      <c r="HRW796" s="94"/>
      <c r="HRX796" s="94"/>
      <c r="HRY796" s="94"/>
      <c r="HRZ796" s="94"/>
      <c r="HSA796" s="94"/>
      <c r="HSB796" s="94"/>
      <c r="HSC796" s="94"/>
      <c r="HSD796" s="94"/>
      <c r="HSE796" s="94"/>
      <c r="HSF796" s="94"/>
      <c r="HSG796" s="94"/>
      <c r="HSH796" s="94"/>
      <c r="HSI796" s="94"/>
      <c r="HSJ796" s="94"/>
      <c r="HSK796" s="94"/>
      <c r="HSL796" s="94"/>
      <c r="HSM796" s="94"/>
      <c r="HSN796" s="94"/>
      <c r="HSO796" s="94"/>
      <c r="HSP796" s="94"/>
      <c r="HSQ796" s="94"/>
      <c r="HSR796" s="94"/>
      <c r="HSS796" s="94"/>
      <c r="HST796" s="94"/>
      <c r="HSU796" s="94"/>
      <c r="HSV796" s="94"/>
      <c r="HSW796" s="94"/>
      <c r="HSX796" s="94"/>
      <c r="HSY796" s="94"/>
      <c r="HSZ796" s="94"/>
      <c r="HTA796" s="94"/>
      <c r="HTB796" s="94"/>
      <c r="HTC796" s="94"/>
      <c r="HTD796" s="94"/>
      <c r="HTE796" s="94"/>
      <c r="HTF796" s="94"/>
      <c r="HTG796" s="94"/>
      <c r="HTH796" s="94"/>
      <c r="HTI796" s="94"/>
      <c r="HTJ796" s="94"/>
      <c r="HTK796" s="94"/>
      <c r="HTL796" s="94"/>
      <c r="HTM796" s="94"/>
      <c r="HTN796" s="94"/>
      <c r="HTO796" s="94"/>
      <c r="HTP796" s="94"/>
      <c r="HTQ796" s="94"/>
      <c r="HTR796" s="94"/>
      <c r="HTS796" s="94"/>
      <c r="HTT796" s="94"/>
      <c r="HTU796" s="94"/>
      <c r="HTV796" s="94"/>
      <c r="HTW796" s="94"/>
      <c r="HTX796" s="94"/>
      <c r="HTY796" s="94"/>
      <c r="HTZ796" s="94"/>
      <c r="HUA796" s="94"/>
      <c r="HUB796" s="94"/>
      <c r="HUC796" s="94"/>
      <c r="HUD796" s="94"/>
      <c r="HUE796" s="94"/>
      <c r="HUF796" s="94"/>
      <c r="HUG796" s="94"/>
      <c r="HUH796" s="94"/>
      <c r="HUI796" s="94"/>
      <c r="HUJ796" s="94"/>
      <c r="HUK796" s="94"/>
      <c r="HUL796" s="94"/>
      <c r="HUM796" s="94"/>
      <c r="HUN796" s="94"/>
      <c r="HUO796" s="94"/>
      <c r="HUP796" s="94"/>
      <c r="HUQ796" s="94"/>
      <c r="HUR796" s="94"/>
      <c r="HUS796" s="94"/>
      <c r="HUT796" s="94"/>
      <c r="HUU796" s="94"/>
      <c r="HUV796" s="94"/>
      <c r="HUW796" s="94"/>
      <c r="HUX796" s="94"/>
      <c r="HUY796" s="94"/>
      <c r="HUZ796" s="94"/>
      <c r="HVA796" s="94"/>
      <c r="HVB796" s="94"/>
      <c r="HVC796" s="94"/>
      <c r="HVD796" s="94"/>
      <c r="HVE796" s="94"/>
      <c r="HVF796" s="94"/>
      <c r="HVG796" s="94"/>
      <c r="HVH796" s="94"/>
      <c r="HVI796" s="94"/>
      <c r="HVJ796" s="94"/>
      <c r="HVK796" s="94"/>
      <c r="HVL796" s="94"/>
      <c r="HVM796" s="94"/>
      <c r="HVN796" s="94"/>
      <c r="HVO796" s="94"/>
      <c r="HVP796" s="94"/>
      <c r="HVQ796" s="94"/>
      <c r="HVR796" s="94"/>
      <c r="HVS796" s="94"/>
      <c r="HVT796" s="94"/>
      <c r="HVU796" s="94"/>
      <c r="HVV796" s="94"/>
      <c r="HVW796" s="94"/>
      <c r="HVX796" s="94"/>
      <c r="HVY796" s="94"/>
      <c r="HVZ796" s="94"/>
      <c r="HWA796" s="94"/>
      <c r="HWB796" s="94"/>
      <c r="HWC796" s="94"/>
      <c r="HWD796" s="94"/>
      <c r="HWE796" s="94"/>
      <c r="HWF796" s="94"/>
      <c r="HWG796" s="94"/>
      <c r="HWH796" s="94"/>
      <c r="HWI796" s="94"/>
      <c r="HWJ796" s="94"/>
      <c r="HWK796" s="94"/>
      <c r="HWL796" s="94"/>
      <c r="HWM796" s="94"/>
      <c r="HWN796" s="94"/>
      <c r="HWO796" s="94"/>
      <c r="HWP796" s="94"/>
      <c r="HWQ796" s="94"/>
      <c r="HWR796" s="94"/>
      <c r="HWS796" s="94"/>
      <c r="HWT796" s="94"/>
      <c r="HWU796" s="94"/>
      <c r="HWV796" s="94"/>
      <c r="HWW796" s="94"/>
      <c r="HWX796" s="94"/>
      <c r="HWY796" s="94"/>
      <c r="HWZ796" s="94"/>
      <c r="HXA796" s="94"/>
      <c r="HXB796" s="94"/>
      <c r="HXC796" s="94"/>
      <c r="HXD796" s="94"/>
      <c r="HXE796" s="94"/>
      <c r="HXF796" s="94"/>
      <c r="HXG796" s="94"/>
      <c r="HXH796" s="94"/>
      <c r="HXI796" s="94"/>
      <c r="HXJ796" s="94"/>
      <c r="HXK796" s="94"/>
      <c r="HXL796" s="94"/>
      <c r="HXM796" s="94"/>
      <c r="HXN796" s="94"/>
      <c r="HXO796" s="94"/>
      <c r="HXP796" s="94"/>
      <c r="HXQ796" s="94"/>
      <c r="HXR796" s="94"/>
      <c r="HXS796" s="94"/>
      <c r="HXT796" s="94"/>
      <c r="HXU796" s="94"/>
      <c r="HXV796" s="94"/>
      <c r="HXW796" s="94"/>
      <c r="HXX796" s="94"/>
      <c r="HXY796" s="94"/>
      <c r="HXZ796" s="94"/>
      <c r="HYA796" s="94"/>
      <c r="HYB796" s="94"/>
      <c r="HYC796" s="94"/>
      <c r="HYD796" s="94"/>
      <c r="HYE796" s="94"/>
      <c r="HYF796" s="94"/>
      <c r="HYG796" s="94"/>
      <c r="HYH796" s="94"/>
      <c r="HYI796" s="94"/>
      <c r="HYJ796" s="94"/>
      <c r="HYK796" s="94"/>
      <c r="HYL796" s="94"/>
      <c r="HYM796" s="94"/>
      <c r="HYN796" s="94"/>
      <c r="HYO796" s="94"/>
      <c r="HYP796" s="94"/>
      <c r="HYQ796" s="94"/>
      <c r="HYR796" s="94"/>
      <c r="HYS796" s="94"/>
      <c r="HYT796" s="94"/>
      <c r="HYU796" s="94"/>
      <c r="HYV796" s="94"/>
      <c r="HYW796" s="94"/>
      <c r="HYX796" s="94"/>
      <c r="HYY796" s="94"/>
      <c r="HYZ796" s="94"/>
      <c r="HZA796" s="94"/>
      <c r="HZB796" s="94"/>
      <c r="HZC796" s="94"/>
      <c r="HZD796" s="94"/>
      <c r="HZE796" s="94"/>
      <c r="HZF796" s="94"/>
      <c r="HZG796" s="94"/>
      <c r="HZH796" s="94"/>
      <c r="HZI796" s="94"/>
      <c r="HZJ796" s="94"/>
      <c r="HZK796" s="94"/>
      <c r="HZL796" s="94"/>
      <c r="HZM796" s="94"/>
      <c r="HZN796" s="94"/>
      <c r="HZO796" s="94"/>
      <c r="HZP796" s="94"/>
      <c r="HZQ796" s="94"/>
      <c r="HZR796" s="94"/>
      <c r="HZS796" s="94"/>
      <c r="HZT796" s="94"/>
      <c r="HZU796" s="94"/>
      <c r="HZV796" s="94"/>
      <c r="HZW796" s="94"/>
      <c r="HZX796" s="94"/>
      <c r="HZY796" s="94"/>
      <c r="HZZ796" s="94"/>
      <c r="IAA796" s="94"/>
      <c r="IAB796" s="94"/>
      <c r="IAC796" s="94"/>
      <c r="IAD796" s="94"/>
      <c r="IAE796" s="94"/>
      <c r="IAF796" s="94"/>
      <c r="IAG796" s="94"/>
      <c r="IAH796" s="94"/>
      <c r="IAI796" s="94"/>
      <c r="IAJ796" s="94"/>
      <c r="IAK796" s="94"/>
      <c r="IAL796" s="94"/>
      <c r="IAM796" s="94"/>
      <c r="IAN796" s="94"/>
      <c r="IAO796" s="94"/>
      <c r="IAP796" s="94"/>
      <c r="IAQ796" s="94"/>
      <c r="IAR796" s="94"/>
      <c r="IAS796" s="94"/>
      <c r="IAT796" s="94"/>
      <c r="IAU796" s="94"/>
      <c r="IAV796" s="94"/>
      <c r="IAW796" s="94"/>
      <c r="IAX796" s="94"/>
      <c r="IAY796" s="94"/>
      <c r="IAZ796" s="94"/>
      <c r="IBA796" s="94"/>
      <c r="IBB796" s="94"/>
      <c r="IBC796" s="94"/>
      <c r="IBD796" s="94"/>
      <c r="IBE796" s="94"/>
      <c r="IBF796" s="94"/>
      <c r="IBG796" s="94"/>
      <c r="IBH796" s="94"/>
      <c r="IBI796" s="94"/>
      <c r="IBJ796" s="94"/>
      <c r="IBK796" s="94"/>
      <c r="IBL796" s="94"/>
      <c r="IBM796" s="94"/>
      <c r="IBN796" s="94"/>
      <c r="IBO796" s="94"/>
      <c r="IBP796" s="94"/>
      <c r="IBQ796" s="94"/>
      <c r="IBR796" s="94"/>
      <c r="IBS796" s="94"/>
      <c r="IBT796" s="94"/>
      <c r="IBU796" s="94"/>
      <c r="IBV796" s="94"/>
      <c r="IBW796" s="94"/>
      <c r="IBX796" s="94"/>
      <c r="IBY796" s="94"/>
      <c r="IBZ796" s="94"/>
      <c r="ICA796" s="94"/>
      <c r="ICB796" s="94"/>
      <c r="ICC796" s="94"/>
      <c r="ICD796" s="94"/>
      <c r="ICE796" s="94"/>
      <c r="ICF796" s="94"/>
      <c r="ICG796" s="94"/>
      <c r="ICH796" s="94"/>
      <c r="ICI796" s="94"/>
      <c r="ICJ796" s="94"/>
      <c r="ICK796" s="94"/>
      <c r="ICL796" s="94"/>
      <c r="ICM796" s="94"/>
      <c r="ICN796" s="94"/>
      <c r="ICO796" s="94"/>
      <c r="ICP796" s="94"/>
      <c r="ICQ796" s="94"/>
      <c r="ICR796" s="94"/>
      <c r="ICS796" s="94"/>
      <c r="ICT796" s="94"/>
      <c r="ICU796" s="94"/>
      <c r="ICV796" s="94"/>
      <c r="ICW796" s="94"/>
      <c r="ICX796" s="94"/>
      <c r="ICY796" s="94"/>
      <c r="ICZ796" s="94"/>
      <c r="IDA796" s="94"/>
      <c r="IDB796" s="94"/>
      <c r="IDC796" s="94"/>
      <c r="IDD796" s="94"/>
      <c r="IDE796" s="94"/>
      <c r="IDF796" s="94"/>
      <c r="IDG796" s="94"/>
      <c r="IDH796" s="94"/>
      <c r="IDI796" s="94"/>
      <c r="IDJ796" s="94"/>
      <c r="IDK796" s="94"/>
      <c r="IDL796" s="94"/>
      <c r="IDM796" s="94"/>
      <c r="IDN796" s="94"/>
      <c r="IDO796" s="94"/>
      <c r="IDP796" s="94"/>
      <c r="IDQ796" s="94"/>
      <c r="IDR796" s="94"/>
      <c r="IDS796" s="94"/>
      <c r="IDT796" s="94"/>
      <c r="IDU796" s="94"/>
      <c r="IDV796" s="94"/>
      <c r="IDW796" s="94"/>
      <c r="IDX796" s="94"/>
      <c r="IDY796" s="94"/>
      <c r="IDZ796" s="94"/>
      <c r="IEA796" s="94"/>
      <c r="IEB796" s="94"/>
      <c r="IEC796" s="94"/>
      <c r="IED796" s="94"/>
      <c r="IEE796" s="94"/>
      <c r="IEF796" s="94"/>
      <c r="IEG796" s="94"/>
      <c r="IEH796" s="94"/>
      <c r="IEI796" s="94"/>
      <c r="IEJ796" s="94"/>
      <c r="IEK796" s="94"/>
      <c r="IEL796" s="94"/>
      <c r="IEM796" s="94"/>
      <c r="IEN796" s="94"/>
      <c r="IEO796" s="94"/>
      <c r="IEP796" s="94"/>
      <c r="IEQ796" s="94"/>
      <c r="IER796" s="94"/>
      <c r="IES796" s="94"/>
      <c r="IET796" s="94"/>
      <c r="IEU796" s="94"/>
      <c r="IEV796" s="94"/>
      <c r="IEW796" s="94"/>
      <c r="IEX796" s="94"/>
      <c r="IEY796" s="94"/>
      <c r="IEZ796" s="94"/>
      <c r="IFA796" s="94"/>
      <c r="IFB796" s="94"/>
      <c r="IFC796" s="94"/>
      <c r="IFD796" s="94"/>
      <c r="IFE796" s="94"/>
      <c r="IFF796" s="94"/>
      <c r="IFG796" s="94"/>
      <c r="IFH796" s="94"/>
      <c r="IFI796" s="94"/>
      <c r="IFJ796" s="94"/>
      <c r="IFK796" s="94"/>
      <c r="IFL796" s="94"/>
      <c r="IFM796" s="94"/>
      <c r="IFN796" s="94"/>
      <c r="IFO796" s="94"/>
      <c r="IFP796" s="94"/>
      <c r="IFQ796" s="94"/>
      <c r="IFR796" s="94"/>
      <c r="IFS796" s="94"/>
      <c r="IFT796" s="94"/>
      <c r="IFU796" s="94"/>
      <c r="IFV796" s="94"/>
      <c r="IFW796" s="94"/>
      <c r="IFX796" s="94"/>
      <c r="IFY796" s="94"/>
      <c r="IFZ796" s="94"/>
      <c r="IGA796" s="94"/>
      <c r="IGB796" s="94"/>
      <c r="IGC796" s="94"/>
      <c r="IGD796" s="94"/>
      <c r="IGE796" s="94"/>
      <c r="IGF796" s="94"/>
      <c r="IGG796" s="94"/>
      <c r="IGH796" s="94"/>
      <c r="IGI796" s="94"/>
      <c r="IGJ796" s="94"/>
      <c r="IGK796" s="94"/>
      <c r="IGL796" s="94"/>
      <c r="IGM796" s="94"/>
      <c r="IGN796" s="94"/>
      <c r="IGO796" s="94"/>
      <c r="IGP796" s="94"/>
      <c r="IGQ796" s="94"/>
      <c r="IGR796" s="94"/>
      <c r="IGS796" s="94"/>
      <c r="IGT796" s="94"/>
      <c r="IGU796" s="94"/>
      <c r="IGV796" s="94"/>
      <c r="IGW796" s="94"/>
      <c r="IGX796" s="94"/>
      <c r="IGY796" s="94"/>
      <c r="IGZ796" s="94"/>
      <c r="IHA796" s="94"/>
      <c r="IHB796" s="94"/>
      <c r="IHC796" s="94"/>
      <c r="IHD796" s="94"/>
      <c r="IHE796" s="94"/>
      <c r="IHF796" s="94"/>
      <c r="IHG796" s="94"/>
      <c r="IHH796" s="94"/>
      <c r="IHI796" s="94"/>
      <c r="IHJ796" s="94"/>
      <c r="IHK796" s="94"/>
      <c r="IHL796" s="94"/>
      <c r="IHM796" s="94"/>
      <c r="IHN796" s="94"/>
      <c r="IHO796" s="94"/>
      <c r="IHP796" s="94"/>
      <c r="IHQ796" s="94"/>
      <c r="IHR796" s="94"/>
      <c r="IHS796" s="94"/>
      <c r="IHT796" s="94"/>
      <c r="IHU796" s="94"/>
      <c r="IHV796" s="94"/>
      <c r="IHW796" s="94"/>
      <c r="IHX796" s="94"/>
      <c r="IHY796" s="94"/>
      <c r="IHZ796" s="94"/>
      <c r="IIA796" s="94"/>
      <c r="IIB796" s="94"/>
      <c r="IIC796" s="94"/>
      <c r="IID796" s="94"/>
      <c r="IIE796" s="94"/>
      <c r="IIF796" s="94"/>
      <c r="IIG796" s="94"/>
      <c r="IIH796" s="94"/>
      <c r="III796" s="94"/>
      <c r="IIJ796" s="94"/>
      <c r="IIK796" s="94"/>
      <c r="IIL796" s="94"/>
      <c r="IIM796" s="94"/>
      <c r="IIN796" s="94"/>
      <c r="IIO796" s="94"/>
      <c r="IIP796" s="94"/>
      <c r="IIQ796" s="94"/>
      <c r="IIR796" s="94"/>
      <c r="IIS796" s="94"/>
      <c r="IIT796" s="94"/>
      <c r="IIU796" s="94"/>
      <c r="IIV796" s="94"/>
      <c r="IIW796" s="94"/>
      <c r="IIX796" s="94"/>
      <c r="IIY796" s="94"/>
      <c r="IIZ796" s="94"/>
      <c r="IJA796" s="94"/>
      <c r="IJB796" s="94"/>
      <c r="IJC796" s="94"/>
      <c r="IJD796" s="94"/>
      <c r="IJE796" s="94"/>
      <c r="IJF796" s="94"/>
      <c r="IJG796" s="94"/>
      <c r="IJH796" s="94"/>
      <c r="IJI796" s="94"/>
      <c r="IJJ796" s="94"/>
      <c r="IJK796" s="94"/>
      <c r="IJL796" s="94"/>
      <c r="IJM796" s="94"/>
      <c r="IJN796" s="94"/>
      <c r="IJO796" s="94"/>
      <c r="IJP796" s="94"/>
      <c r="IJQ796" s="94"/>
      <c r="IJR796" s="94"/>
      <c r="IJS796" s="94"/>
      <c r="IJT796" s="94"/>
      <c r="IJU796" s="94"/>
      <c r="IJV796" s="94"/>
      <c r="IJW796" s="94"/>
      <c r="IJX796" s="94"/>
      <c r="IJY796" s="94"/>
      <c r="IJZ796" s="94"/>
      <c r="IKA796" s="94"/>
      <c r="IKB796" s="94"/>
      <c r="IKC796" s="94"/>
      <c r="IKD796" s="94"/>
      <c r="IKE796" s="94"/>
      <c r="IKF796" s="94"/>
      <c r="IKG796" s="94"/>
      <c r="IKH796" s="94"/>
      <c r="IKI796" s="94"/>
      <c r="IKJ796" s="94"/>
      <c r="IKK796" s="94"/>
      <c r="IKL796" s="94"/>
      <c r="IKM796" s="94"/>
      <c r="IKN796" s="94"/>
      <c r="IKO796" s="94"/>
      <c r="IKP796" s="94"/>
      <c r="IKQ796" s="94"/>
      <c r="IKR796" s="94"/>
      <c r="IKS796" s="94"/>
      <c r="IKT796" s="94"/>
      <c r="IKU796" s="94"/>
      <c r="IKV796" s="94"/>
      <c r="IKW796" s="94"/>
      <c r="IKX796" s="94"/>
      <c r="IKY796" s="94"/>
      <c r="IKZ796" s="94"/>
      <c r="ILA796" s="94"/>
      <c r="ILB796" s="94"/>
      <c r="ILC796" s="94"/>
      <c r="ILD796" s="94"/>
      <c r="ILE796" s="94"/>
      <c r="ILF796" s="94"/>
      <c r="ILG796" s="94"/>
      <c r="ILH796" s="94"/>
      <c r="ILI796" s="94"/>
      <c r="ILJ796" s="94"/>
      <c r="ILK796" s="94"/>
      <c r="ILL796" s="94"/>
      <c r="ILM796" s="94"/>
      <c r="ILN796" s="94"/>
      <c r="ILO796" s="94"/>
      <c r="ILP796" s="94"/>
      <c r="ILQ796" s="94"/>
      <c r="ILR796" s="94"/>
      <c r="ILS796" s="94"/>
      <c r="ILT796" s="94"/>
      <c r="ILU796" s="94"/>
      <c r="ILV796" s="94"/>
      <c r="ILW796" s="94"/>
      <c r="ILX796" s="94"/>
      <c r="ILY796" s="94"/>
      <c r="ILZ796" s="94"/>
      <c r="IMA796" s="94"/>
      <c r="IMB796" s="94"/>
      <c r="IMC796" s="94"/>
      <c r="IMD796" s="94"/>
      <c r="IME796" s="94"/>
      <c r="IMF796" s="94"/>
      <c r="IMG796" s="94"/>
      <c r="IMH796" s="94"/>
      <c r="IMI796" s="94"/>
      <c r="IMJ796" s="94"/>
      <c r="IMK796" s="94"/>
      <c r="IML796" s="94"/>
      <c r="IMM796" s="94"/>
      <c r="IMN796" s="94"/>
      <c r="IMO796" s="94"/>
      <c r="IMP796" s="94"/>
      <c r="IMQ796" s="94"/>
      <c r="IMR796" s="94"/>
      <c r="IMS796" s="94"/>
      <c r="IMT796" s="94"/>
      <c r="IMU796" s="94"/>
      <c r="IMV796" s="94"/>
      <c r="IMW796" s="94"/>
      <c r="IMX796" s="94"/>
      <c r="IMY796" s="94"/>
      <c r="IMZ796" s="94"/>
      <c r="INA796" s="94"/>
      <c r="INB796" s="94"/>
      <c r="INC796" s="94"/>
      <c r="IND796" s="94"/>
      <c r="INE796" s="94"/>
      <c r="INF796" s="94"/>
      <c r="ING796" s="94"/>
      <c r="INH796" s="94"/>
      <c r="INI796" s="94"/>
      <c r="INJ796" s="94"/>
      <c r="INK796" s="94"/>
      <c r="INL796" s="94"/>
      <c r="INM796" s="94"/>
      <c r="INN796" s="94"/>
      <c r="INO796" s="94"/>
      <c r="INP796" s="94"/>
      <c r="INQ796" s="94"/>
      <c r="INR796" s="94"/>
      <c r="INS796" s="94"/>
      <c r="INT796" s="94"/>
      <c r="INU796" s="94"/>
      <c r="INV796" s="94"/>
      <c r="INW796" s="94"/>
      <c r="INX796" s="94"/>
      <c r="INY796" s="94"/>
      <c r="INZ796" s="94"/>
      <c r="IOA796" s="94"/>
      <c r="IOB796" s="94"/>
      <c r="IOC796" s="94"/>
      <c r="IOD796" s="94"/>
      <c r="IOE796" s="94"/>
      <c r="IOF796" s="94"/>
      <c r="IOG796" s="94"/>
      <c r="IOH796" s="94"/>
      <c r="IOI796" s="94"/>
      <c r="IOJ796" s="94"/>
      <c r="IOK796" s="94"/>
      <c r="IOL796" s="94"/>
      <c r="IOM796" s="94"/>
      <c r="ION796" s="94"/>
      <c r="IOO796" s="94"/>
      <c r="IOP796" s="94"/>
      <c r="IOQ796" s="94"/>
      <c r="IOR796" s="94"/>
      <c r="IOS796" s="94"/>
      <c r="IOT796" s="94"/>
      <c r="IOU796" s="94"/>
      <c r="IOV796" s="94"/>
      <c r="IOW796" s="94"/>
      <c r="IOX796" s="94"/>
      <c r="IOY796" s="94"/>
      <c r="IOZ796" s="94"/>
      <c r="IPA796" s="94"/>
      <c r="IPB796" s="94"/>
      <c r="IPC796" s="94"/>
      <c r="IPD796" s="94"/>
      <c r="IPE796" s="94"/>
      <c r="IPF796" s="94"/>
      <c r="IPG796" s="94"/>
      <c r="IPH796" s="94"/>
      <c r="IPI796" s="94"/>
      <c r="IPJ796" s="94"/>
      <c r="IPK796" s="94"/>
      <c r="IPL796" s="94"/>
      <c r="IPM796" s="94"/>
      <c r="IPN796" s="94"/>
      <c r="IPO796" s="94"/>
      <c r="IPP796" s="94"/>
      <c r="IPQ796" s="94"/>
      <c r="IPR796" s="94"/>
      <c r="IPS796" s="94"/>
      <c r="IPT796" s="94"/>
      <c r="IPU796" s="94"/>
      <c r="IPV796" s="94"/>
      <c r="IPW796" s="94"/>
      <c r="IPX796" s="94"/>
      <c r="IPY796" s="94"/>
      <c r="IPZ796" s="94"/>
      <c r="IQA796" s="94"/>
      <c r="IQB796" s="94"/>
      <c r="IQC796" s="94"/>
      <c r="IQD796" s="94"/>
      <c r="IQE796" s="94"/>
      <c r="IQF796" s="94"/>
      <c r="IQG796" s="94"/>
      <c r="IQH796" s="94"/>
      <c r="IQI796" s="94"/>
      <c r="IQJ796" s="94"/>
      <c r="IQK796" s="94"/>
      <c r="IQL796" s="94"/>
      <c r="IQM796" s="94"/>
      <c r="IQN796" s="94"/>
      <c r="IQO796" s="94"/>
      <c r="IQP796" s="94"/>
      <c r="IQQ796" s="94"/>
      <c r="IQR796" s="94"/>
      <c r="IQS796" s="94"/>
      <c r="IQT796" s="94"/>
      <c r="IQU796" s="94"/>
      <c r="IQV796" s="94"/>
      <c r="IQW796" s="94"/>
      <c r="IQX796" s="94"/>
      <c r="IQY796" s="94"/>
      <c r="IQZ796" s="94"/>
      <c r="IRA796" s="94"/>
      <c r="IRB796" s="94"/>
      <c r="IRC796" s="94"/>
      <c r="IRD796" s="94"/>
      <c r="IRE796" s="94"/>
      <c r="IRF796" s="94"/>
      <c r="IRG796" s="94"/>
      <c r="IRH796" s="94"/>
      <c r="IRI796" s="94"/>
      <c r="IRJ796" s="94"/>
      <c r="IRK796" s="94"/>
      <c r="IRL796" s="94"/>
      <c r="IRM796" s="94"/>
      <c r="IRN796" s="94"/>
      <c r="IRO796" s="94"/>
      <c r="IRP796" s="94"/>
      <c r="IRQ796" s="94"/>
      <c r="IRR796" s="94"/>
      <c r="IRS796" s="94"/>
      <c r="IRT796" s="94"/>
      <c r="IRU796" s="94"/>
      <c r="IRV796" s="94"/>
      <c r="IRW796" s="94"/>
      <c r="IRX796" s="94"/>
      <c r="IRY796" s="94"/>
      <c r="IRZ796" s="94"/>
      <c r="ISA796" s="94"/>
      <c r="ISB796" s="94"/>
      <c r="ISC796" s="94"/>
      <c r="ISD796" s="94"/>
      <c r="ISE796" s="94"/>
      <c r="ISF796" s="94"/>
      <c r="ISG796" s="94"/>
      <c r="ISH796" s="94"/>
      <c r="ISI796" s="94"/>
      <c r="ISJ796" s="94"/>
      <c r="ISK796" s="94"/>
      <c r="ISL796" s="94"/>
      <c r="ISM796" s="94"/>
      <c r="ISN796" s="94"/>
      <c r="ISO796" s="94"/>
      <c r="ISP796" s="94"/>
      <c r="ISQ796" s="94"/>
      <c r="ISR796" s="94"/>
      <c r="ISS796" s="94"/>
      <c r="IST796" s="94"/>
      <c r="ISU796" s="94"/>
      <c r="ISV796" s="94"/>
      <c r="ISW796" s="94"/>
      <c r="ISX796" s="94"/>
      <c r="ISY796" s="94"/>
      <c r="ISZ796" s="94"/>
      <c r="ITA796" s="94"/>
      <c r="ITB796" s="94"/>
      <c r="ITC796" s="94"/>
      <c r="ITD796" s="94"/>
      <c r="ITE796" s="94"/>
      <c r="ITF796" s="94"/>
      <c r="ITG796" s="94"/>
      <c r="ITH796" s="94"/>
      <c r="ITI796" s="94"/>
      <c r="ITJ796" s="94"/>
      <c r="ITK796" s="94"/>
      <c r="ITL796" s="94"/>
      <c r="ITM796" s="94"/>
      <c r="ITN796" s="94"/>
      <c r="ITO796" s="94"/>
      <c r="ITP796" s="94"/>
      <c r="ITQ796" s="94"/>
      <c r="ITR796" s="94"/>
      <c r="ITS796" s="94"/>
      <c r="ITT796" s="94"/>
      <c r="ITU796" s="94"/>
      <c r="ITV796" s="94"/>
      <c r="ITW796" s="94"/>
      <c r="ITX796" s="94"/>
      <c r="ITY796" s="94"/>
      <c r="ITZ796" s="94"/>
      <c r="IUA796" s="94"/>
      <c r="IUB796" s="94"/>
      <c r="IUC796" s="94"/>
      <c r="IUD796" s="94"/>
      <c r="IUE796" s="94"/>
      <c r="IUF796" s="94"/>
      <c r="IUG796" s="94"/>
      <c r="IUH796" s="94"/>
      <c r="IUI796" s="94"/>
      <c r="IUJ796" s="94"/>
      <c r="IUK796" s="94"/>
      <c r="IUL796" s="94"/>
      <c r="IUM796" s="94"/>
      <c r="IUN796" s="94"/>
      <c r="IUO796" s="94"/>
      <c r="IUP796" s="94"/>
      <c r="IUQ796" s="94"/>
      <c r="IUR796" s="94"/>
      <c r="IUS796" s="94"/>
      <c r="IUT796" s="94"/>
      <c r="IUU796" s="94"/>
      <c r="IUV796" s="94"/>
      <c r="IUW796" s="94"/>
      <c r="IUX796" s="94"/>
      <c r="IUY796" s="94"/>
      <c r="IUZ796" s="94"/>
      <c r="IVA796" s="94"/>
      <c r="IVB796" s="94"/>
      <c r="IVC796" s="94"/>
      <c r="IVD796" s="94"/>
      <c r="IVE796" s="94"/>
      <c r="IVF796" s="94"/>
      <c r="IVG796" s="94"/>
      <c r="IVH796" s="94"/>
      <c r="IVI796" s="94"/>
      <c r="IVJ796" s="94"/>
      <c r="IVK796" s="94"/>
      <c r="IVL796" s="94"/>
      <c r="IVM796" s="94"/>
      <c r="IVN796" s="94"/>
      <c r="IVO796" s="94"/>
      <c r="IVP796" s="94"/>
      <c r="IVQ796" s="94"/>
      <c r="IVR796" s="94"/>
      <c r="IVS796" s="94"/>
      <c r="IVT796" s="94"/>
      <c r="IVU796" s="94"/>
      <c r="IVV796" s="94"/>
      <c r="IVW796" s="94"/>
      <c r="IVX796" s="94"/>
      <c r="IVY796" s="94"/>
      <c r="IVZ796" s="94"/>
      <c r="IWA796" s="94"/>
      <c r="IWB796" s="94"/>
      <c r="IWC796" s="94"/>
      <c r="IWD796" s="94"/>
      <c r="IWE796" s="94"/>
      <c r="IWF796" s="94"/>
      <c r="IWG796" s="94"/>
      <c r="IWH796" s="94"/>
      <c r="IWI796" s="94"/>
      <c r="IWJ796" s="94"/>
      <c r="IWK796" s="94"/>
      <c r="IWL796" s="94"/>
      <c r="IWM796" s="94"/>
      <c r="IWN796" s="94"/>
      <c r="IWO796" s="94"/>
      <c r="IWP796" s="94"/>
      <c r="IWQ796" s="94"/>
      <c r="IWR796" s="94"/>
      <c r="IWS796" s="94"/>
      <c r="IWT796" s="94"/>
      <c r="IWU796" s="94"/>
      <c r="IWV796" s="94"/>
      <c r="IWW796" s="94"/>
      <c r="IWX796" s="94"/>
      <c r="IWY796" s="94"/>
      <c r="IWZ796" s="94"/>
      <c r="IXA796" s="94"/>
      <c r="IXB796" s="94"/>
      <c r="IXC796" s="94"/>
      <c r="IXD796" s="94"/>
      <c r="IXE796" s="94"/>
      <c r="IXF796" s="94"/>
      <c r="IXG796" s="94"/>
      <c r="IXH796" s="94"/>
      <c r="IXI796" s="94"/>
      <c r="IXJ796" s="94"/>
      <c r="IXK796" s="94"/>
      <c r="IXL796" s="94"/>
      <c r="IXM796" s="94"/>
      <c r="IXN796" s="94"/>
      <c r="IXO796" s="94"/>
      <c r="IXP796" s="94"/>
      <c r="IXQ796" s="94"/>
      <c r="IXR796" s="94"/>
      <c r="IXS796" s="94"/>
      <c r="IXT796" s="94"/>
      <c r="IXU796" s="94"/>
      <c r="IXV796" s="94"/>
      <c r="IXW796" s="94"/>
      <c r="IXX796" s="94"/>
      <c r="IXY796" s="94"/>
      <c r="IXZ796" s="94"/>
      <c r="IYA796" s="94"/>
      <c r="IYB796" s="94"/>
      <c r="IYC796" s="94"/>
      <c r="IYD796" s="94"/>
      <c r="IYE796" s="94"/>
      <c r="IYF796" s="94"/>
      <c r="IYG796" s="94"/>
      <c r="IYH796" s="94"/>
      <c r="IYI796" s="94"/>
      <c r="IYJ796" s="94"/>
      <c r="IYK796" s="94"/>
      <c r="IYL796" s="94"/>
      <c r="IYM796" s="94"/>
      <c r="IYN796" s="94"/>
      <c r="IYO796" s="94"/>
      <c r="IYP796" s="94"/>
      <c r="IYQ796" s="94"/>
      <c r="IYR796" s="94"/>
      <c r="IYS796" s="94"/>
      <c r="IYT796" s="94"/>
      <c r="IYU796" s="94"/>
      <c r="IYV796" s="94"/>
      <c r="IYW796" s="94"/>
      <c r="IYX796" s="94"/>
      <c r="IYY796" s="94"/>
      <c r="IYZ796" s="94"/>
      <c r="IZA796" s="94"/>
      <c r="IZB796" s="94"/>
      <c r="IZC796" s="94"/>
      <c r="IZD796" s="94"/>
      <c r="IZE796" s="94"/>
      <c r="IZF796" s="94"/>
      <c r="IZG796" s="94"/>
      <c r="IZH796" s="94"/>
      <c r="IZI796" s="94"/>
      <c r="IZJ796" s="94"/>
      <c r="IZK796" s="94"/>
      <c r="IZL796" s="94"/>
      <c r="IZM796" s="94"/>
      <c r="IZN796" s="94"/>
      <c r="IZO796" s="94"/>
      <c r="IZP796" s="94"/>
      <c r="IZQ796" s="94"/>
      <c r="IZR796" s="94"/>
      <c r="IZS796" s="94"/>
      <c r="IZT796" s="94"/>
      <c r="IZU796" s="94"/>
      <c r="IZV796" s="94"/>
      <c r="IZW796" s="94"/>
      <c r="IZX796" s="94"/>
      <c r="IZY796" s="94"/>
      <c r="IZZ796" s="94"/>
      <c r="JAA796" s="94"/>
      <c r="JAB796" s="94"/>
      <c r="JAC796" s="94"/>
      <c r="JAD796" s="94"/>
      <c r="JAE796" s="94"/>
      <c r="JAF796" s="94"/>
      <c r="JAG796" s="94"/>
      <c r="JAH796" s="94"/>
      <c r="JAI796" s="94"/>
      <c r="JAJ796" s="94"/>
      <c r="JAK796" s="94"/>
      <c r="JAL796" s="94"/>
      <c r="JAM796" s="94"/>
      <c r="JAN796" s="94"/>
      <c r="JAO796" s="94"/>
      <c r="JAP796" s="94"/>
      <c r="JAQ796" s="94"/>
      <c r="JAR796" s="94"/>
      <c r="JAS796" s="94"/>
      <c r="JAT796" s="94"/>
      <c r="JAU796" s="94"/>
      <c r="JAV796" s="94"/>
      <c r="JAW796" s="94"/>
      <c r="JAX796" s="94"/>
      <c r="JAY796" s="94"/>
      <c r="JAZ796" s="94"/>
      <c r="JBA796" s="94"/>
      <c r="JBB796" s="94"/>
      <c r="JBC796" s="94"/>
      <c r="JBD796" s="94"/>
      <c r="JBE796" s="94"/>
      <c r="JBF796" s="94"/>
      <c r="JBG796" s="94"/>
      <c r="JBH796" s="94"/>
      <c r="JBI796" s="94"/>
      <c r="JBJ796" s="94"/>
      <c r="JBK796" s="94"/>
      <c r="JBL796" s="94"/>
      <c r="JBM796" s="94"/>
      <c r="JBN796" s="94"/>
      <c r="JBO796" s="94"/>
      <c r="JBP796" s="94"/>
      <c r="JBQ796" s="94"/>
      <c r="JBR796" s="94"/>
      <c r="JBS796" s="94"/>
      <c r="JBT796" s="94"/>
      <c r="JBU796" s="94"/>
      <c r="JBV796" s="94"/>
      <c r="JBW796" s="94"/>
      <c r="JBX796" s="94"/>
      <c r="JBY796" s="94"/>
      <c r="JBZ796" s="94"/>
      <c r="JCA796" s="94"/>
      <c r="JCB796" s="94"/>
      <c r="JCC796" s="94"/>
      <c r="JCD796" s="94"/>
      <c r="JCE796" s="94"/>
      <c r="JCF796" s="94"/>
      <c r="JCG796" s="94"/>
      <c r="JCH796" s="94"/>
      <c r="JCI796" s="94"/>
      <c r="JCJ796" s="94"/>
      <c r="JCK796" s="94"/>
      <c r="JCL796" s="94"/>
      <c r="JCM796" s="94"/>
      <c r="JCN796" s="94"/>
      <c r="JCO796" s="94"/>
      <c r="JCP796" s="94"/>
      <c r="JCQ796" s="94"/>
      <c r="JCR796" s="94"/>
      <c r="JCS796" s="94"/>
      <c r="JCT796" s="94"/>
      <c r="JCU796" s="94"/>
      <c r="JCV796" s="94"/>
      <c r="JCW796" s="94"/>
      <c r="JCX796" s="94"/>
      <c r="JCY796" s="94"/>
      <c r="JCZ796" s="94"/>
      <c r="JDA796" s="94"/>
      <c r="JDB796" s="94"/>
      <c r="JDC796" s="94"/>
      <c r="JDD796" s="94"/>
      <c r="JDE796" s="94"/>
      <c r="JDF796" s="94"/>
      <c r="JDG796" s="94"/>
      <c r="JDH796" s="94"/>
      <c r="JDI796" s="94"/>
      <c r="JDJ796" s="94"/>
      <c r="JDK796" s="94"/>
      <c r="JDL796" s="94"/>
      <c r="JDM796" s="94"/>
      <c r="JDN796" s="94"/>
      <c r="JDO796" s="94"/>
      <c r="JDP796" s="94"/>
      <c r="JDQ796" s="94"/>
      <c r="JDR796" s="94"/>
      <c r="JDS796" s="94"/>
      <c r="JDT796" s="94"/>
      <c r="JDU796" s="94"/>
      <c r="JDV796" s="94"/>
      <c r="JDW796" s="94"/>
      <c r="JDX796" s="94"/>
      <c r="JDY796" s="94"/>
      <c r="JDZ796" s="94"/>
      <c r="JEA796" s="94"/>
      <c r="JEB796" s="94"/>
      <c r="JEC796" s="94"/>
      <c r="JED796" s="94"/>
      <c r="JEE796" s="94"/>
      <c r="JEF796" s="94"/>
      <c r="JEG796" s="94"/>
      <c r="JEH796" s="94"/>
      <c r="JEI796" s="94"/>
      <c r="JEJ796" s="94"/>
      <c r="JEK796" s="94"/>
      <c r="JEL796" s="94"/>
      <c r="JEM796" s="94"/>
      <c r="JEN796" s="94"/>
      <c r="JEO796" s="94"/>
      <c r="JEP796" s="94"/>
      <c r="JEQ796" s="94"/>
      <c r="JER796" s="94"/>
      <c r="JES796" s="94"/>
      <c r="JET796" s="94"/>
      <c r="JEU796" s="94"/>
      <c r="JEV796" s="94"/>
      <c r="JEW796" s="94"/>
      <c r="JEX796" s="94"/>
      <c r="JEY796" s="94"/>
      <c r="JEZ796" s="94"/>
      <c r="JFA796" s="94"/>
      <c r="JFB796" s="94"/>
      <c r="JFC796" s="94"/>
      <c r="JFD796" s="94"/>
      <c r="JFE796" s="94"/>
      <c r="JFF796" s="94"/>
      <c r="JFG796" s="94"/>
      <c r="JFH796" s="94"/>
      <c r="JFI796" s="94"/>
      <c r="JFJ796" s="94"/>
      <c r="JFK796" s="94"/>
      <c r="JFL796" s="94"/>
      <c r="JFM796" s="94"/>
      <c r="JFN796" s="94"/>
      <c r="JFO796" s="94"/>
      <c r="JFP796" s="94"/>
      <c r="JFQ796" s="94"/>
      <c r="JFR796" s="94"/>
      <c r="JFS796" s="94"/>
      <c r="JFT796" s="94"/>
      <c r="JFU796" s="94"/>
      <c r="JFV796" s="94"/>
      <c r="JFW796" s="94"/>
      <c r="JFX796" s="94"/>
      <c r="JFY796" s="94"/>
      <c r="JFZ796" s="94"/>
      <c r="JGA796" s="94"/>
      <c r="JGB796" s="94"/>
      <c r="JGC796" s="94"/>
      <c r="JGD796" s="94"/>
      <c r="JGE796" s="94"/>
      <c r="JGF796" s="94"/>
      <c r="JGG796" s="94"/>
      <c r="JGH796" s="94"/>
      <c r="JGI796" s="94"/>
      <c r="JGJ796" s="94"/>
      <c r="JGK796" s="94"/>
      <c r="JGL796" s="94"/>
      <c r="JGM796" s="94"/>
      <c r="JGN796" s="94"/>
      <c r="JGO796" s="94"/>
      <c r="JGP796" s="94"/>
      <c r="JGQ796" s="94"/>
      <c r="JGR796" s="94"/>
      <c r="JGS796" s="94"/>
      <c r="JGT796" s="94"/>
      <c r="JGU796" s="94"/>
      <c r="JGV796" s="94"/>
      <c r="JGW796" s="94"/>
      <c r="JGX796" s="94"/>
      <c r="JGY796" s="94"/>
      <c r="JGZ796" s="94"/>
      <c r="JHA796" s="94"/>
      <c r="JHB796" s="94"/>
      <c r="JHC796" s="94"/>
      <c r="JHD796" s="94"/>
      <c r="JHE796" s="94"/>
      <c r="JHF796" s="94"/>
      <c r="JHG796" s="94"/>
      <c r="JHH796" s="94"/>
      <c r="JHI796" s="94"/>
      <c r="JHJ796" s="94"/>
      <c r="JHK796" s="94"/>
      <c r="JHL796" s="94"/>
      <c r="JHM796" s="94"/>
      <c r="JHN796" s="94"/>
      <c r="JHO796" s="94"/>
      <c r="JHP796" s="94"/>
      <c r="JHQ796" s="94"/>
      <c r="JHR796" s="94"/>
      <c r="JHS796" s="94"/>
      <c r="JHT796" s="94"/>
      <c r="JHU796" s="94"/>
      <c r="JHV796" s="94"/>
      <c r="JHW796" s="94"/>
      <c r="JHX796" s="94"/>
      <c r="JHY796" s="94"/>
      <c r="JHZ796" s="94"/>
      <c r="JIA796" s="94"/>
      <c r="JIB796" s="94"/>
      <c r="JIC796" s="94"/>
      <c r="JID796" s="94"/>
      <c r="JIE796" s="94"/>
      <c r="JIF796" s="94"/>
      <c r="JIG796" s="94"/>
      <c r="JIH796" s="94"/>
      <c r="JII796" s="94"/>
      <c r="JIJ796" s="94"/>
      <c r="JIK796" s="94"/>
      <c r="JIL796" s="94"/>
      <c r="JIM796" s="94"/>
      <c r="JIN796" s="94"/>
      <c r="JIO796" s="94"/>
      <c r="JIP796" s="94"/>
      <c r="JIQ796" s="94"/>
      <c r="JIR796" s="94"/>
      <c r="JIS796" s="94"/>
      <c r="JIT796" s="94"/>
      <c r="JIU796" s="94"/>
      <c r="JIV796" s="94"/>
      <c r="JIW796" s="94"/>
      <c r="JIX796" s="94"/>
      <c r="JIY796" s="94"/>
      <c r="JIZ796" s="94"/>
      <c r="JJA796" s="94"/>
      <c r="JJB796" s="94"/>
      <c r="JJC796" s="94"/>
      <c r="JJD796" s="94"/>
      <c r="JJE796" s="94"/>
      <c r="JJF796" s="94"/>
      <c r="JJG796" s="94"/>
      <c r="JJH796" s="94"/>
      <c r="JJI796" s="94"/>
      <c r="JJJ796" s="94"/>
      <c r="JJK796" s="94"/>
      <c r="JJL796" s="94"/>
      <c r="JJM796" s="94"/>
      <c r="JJN796" s="94"/>
      <c r="JJO796" s="94"/>
      <c r="JJP796" s="94"/>
      <c r="JJQ796" s="94"/>
      <c r="JJR796" s="94"/>
      <c r="JJS796" s="94"/>
      <c r="JJT796" s="94"/>
      <c r="JJU796" s="94"/>
      <c r="JJV796" s="94"/>
      <c r="JJW796" s="94"/>
      <c r="JJX796" s="94"/>
      <c r="JJY796" s="94"/>
      <c r="JJZ796" s="94"/>
      <c r="JKA796" s="94"/>
      <c r="JKB796" s="94"/>
      <c r="JKC796" s="94"/>
      <c r="JKD796" s="94"/>
      <c r="JKE796" s="94"/>
      <c r="JKF796" s="94"/>
      <c r="JKG796" s="94"/>
      <c r="JKH796" s="94"/>
      <c r="JKI796" s="94"/>
      <c r="JKJ796" s="94"/>
      <c r="JKK796" s="94"/>
      <c r="JKL796" s="94"/>
      <c r="JKM796" s="94"/>
      <c r="JKN796" s="94"/>
      <c r="JKO796" s="94"/>
      <c r="JKP796" s="94"/>
      <c r="JKQ796" s="94"/>
      <c r="JKR796" s="94"/>
      <c r="JKS796" s="94"/>
      <c r="JKT796" s="94"/>
      <c r="JKU796" s="94"/>
      <c r="JKV796" s="94"/>
      <c r="JKW796" s="94"/>
      <c r="JKX796" s="94"/>
      <c r="JKY796" s="94"/>
      <c r="JKZ796" s="94"/>
      <c r="JLA796" s="94"/>
      <c r="JLB796" s="94"/>
      <c r="JLC796" s="94"/>
      <c r="JLD796" s="94"/>
      <c r="JLE796" s="94"/>
      <c r="JLF796" s="94"/>
      <c r="JLG796" s="94"/>
      <c r="JLH796" s="94"/>
      <c r="JLI796" s="94"/>
      <c r="JLJ796" s="94"/>
      <c r="JLK796" s="94"/>
      <c r="JLL796" s="94"/>
      <c r="JLM796" s="94"/>
      <c r="JLN796" s="94"/>
      <c r="JLO796" s="94"/>
      <c r="JLP796" s="94"/>
      <c r="JLQ796" s="94"/>
      <c r="JLR796" s="94"/>
      <c r="JLS796" s="94"/>
      <c r="JLT796" s="94"/>
      <c r="JLU796" s="94"/>
      <c r="JLV796" s="94"/>
      <c r="JLW796" s="94"/>
      <c r="JLX796" s="94"/>
      <c r="JLY796" s="94"/>
      <c r="JLZ796" s="94"/>
      <c r="JMA796" s="94"/>
      <c r="JMB796" s="94"/>
      <c r="JMC796" s="94"/>
      <c r="JMD796" s="94"/>
      <c r="JME796" s="94"/>
      <c r="JMF796" s="94"/>
      <c r="JMG796" s="94"/>
      <c r="JMH796" s="94"/>
      <c r="JMI796" s="94"/>
      <c r="JMJ796" s="94"/>
      <c r="JMK796" s="94"/>
      <c r="JML796" s="94"/>
      <c r="JMM796" s="94"/>
      <c r="JMN796" s="94"/>
      <c r="JMO796" s="94"/>
      <c r="JMP796" s="94"/>
      <c r="JMQ796" s="94"/>
      <c r="JMR796" s="94"/>
      <c r="JMS796" s="94"/>
      <c r="JMT796" s="94"/>
      <c r="JMU796" s="94"/>
      <c r="JMV796" s="94"/>
      <c r="JMW796" s="94"/>
      <c r="JMX796" s="94"/>
      <c r="JMY796" s="94"/>
      <c r="JMZ796" s="94"/>
      <c r="JNA796" s="94"/>
      <c r="JNB796" s="94"/>
      <c r="JNC796" s="94"/>
      <c r="JND796" s="94"/>
      <c r="JNE796" s="94"/>
      <c r="JNF796" s="94"/>
      <c r="JNG796" s="94"/>
      <c r="JNH796" s="94"/>
      <c r="JNI796" s="94"/>
      <c r="JNJ796" s="94"/>
      <c r="JNK796" s="94"/>
      <c r="JNL796" s="94"/>
      <c r="JNM796" s="94"/>
      <c r="JNN796" s="94"/>
      <c r="JNO796" s="94"/>
      <c r="JNP796" s="94"/>
      <c r="JNQ796" s="94"/>
      <c r="JNR796" s="94"/>
      <c r="JNS796" s="94"/>
      <c r="JNT796" s="94"/>
      <c r="JNU796" s="94"/>
      <c r="JNV796" s="94"/>
      <c r="JNW796" s="94"/>
      <c r="JNX796" s="94"/>
      <c r="JNY796" s="94"/>
      <c r="JNZ796" s="94"/>
      <c r="JOA796" s="94"/>
      <c r="JOB796" s="94"/>
      <c r="JOC796" s="94"/>
      <c r="JOD796" s="94"/>
      <c r="JOE796" s="94"/>
      <c r="JOF796" s="94"/>
      <c r="JOG796" s="94"/>
      <c r="JOH796" s="94"/>
      <c r="JOI796" s="94"/>
      <c r="JOJ796" s="94"/>
      <c r="JOK796" s="94"/>
      <c r="JOL796" s="94"/>
      <c r="JOM796" s="94"/>
      <c r="JON796" s="94"/>
      <c r="JOO796" s="94"/>
      <c r="JOP796" s="94"/>
      <c r="JOQ796" s="94"/>
      <c r="JOR796" s="94"/>
      <c r="JOS796" s="94"/>
      <c r="JOT796" s="94"/>
      <c r="JOU796" s="94"/>
      <c r="JOV796" s="94"/>
      <c r="JOW796" s="94"/>
      <c r="JOX796" s="94"/>
      <c r="JOY796" s="94"/>
      <c r="JOZ796" s="94"/>
      <c r="JPA796" s="94"/>
      <c r="JPB796" s="94"/>
      <c r="JPC796" s="94"/>
      <c r="JPD796" s="94"/>
      <c r="JPE796" s="94"/>
      <c r="JPF796" s="94"/>
      <c r="JPG796" s="94"/>
      <c r="JPH796" s="94"/>
      <c r="JPI796" s="94"/>
      <c r="JPJ796" s="94"/>
      <c r="JPK796" s="94"/>
      <c r="JPL796" s="94"/>
      <c r="JPM796" s="94"/>
      <c r="JPN796" s="94"/>
      <c r="JPO796" s="94"/>
      <c r="JPP796" s="94"/>
      <c r="JPQ796" s="94"/>
      <c r="JPR796" s="94"/>
      <c r="JPS796" s="94"/>
      <c r="JPT796" s="94"/>
      <c r="JPU796" s="94"/>
      <c r="JPV796" s="94"/>
      <c r="JPW796" s="94"/>
      <c r="JPX796" s="94"/>
      <c r="JPY796" s="94"/>
      <c r="JPZ796" s="94"/>
      <c r="JQA796" s="94"/>
      <c r="JQB796" s="94"/>
      <c r="JQC796" s="94"/>
      <c r="JQD796" s="94"/>
      <c r="JQE796" s="94"/>
      <c r="JQF796" s="94"/>
      <c r="JQG796" s="94"/>
      <c r="JQH796" s="94"/>
      <c r="JQI796" s="94"/>
      <c r="JQJ796" s="94"/>
      <c r="JQK796" s="94"/>
      <c r="JQL796" s="94"/>
      <c r="JQM796" s="94"/>
      <c r="JQN796" s="94"/>
      <c r="JQO796" s="94"/>
      <c r="JQP796" s="94"/>
      <c r="JQQ796" s="94"/>
      <c r="JQR796" s="94"/>
      <c r="JQS796" s="94"/>
      <c r="JQT796" s="94"/>
      <c r="JQU796" s="94"/>
      <c r="JQV796" s="94"/>
      <c r="JQW796" s="94"/>
      <c r="JQX796" s="94"/>
      <c r="JQY796" s="94"/>
      <c r="JQZ796" s="94"/>
      <c r="JRA796" s="94"/>
      <c r="JRB796" s="94"/>
      <c r="JRC796" s="94"/>
      <c r="JRD796" s="94"/>
      <c r="JRE796" s="94"/>
      <c r="JRF796" s="94"/>
      <c r="JRG796" s="94"/>
      <c r="JRH796" s="94"/>
      <c r="JRI796" s="94"/>
      <c r="JRJ796" s="94"/>
      <c r="JRK796" s="94"/>
      <c r="JRL796" s="94"/>
      <c r="JRM796" s="94"/>
      <c r="JRN796" s="94"/>
      <c r="JRO796" s="94"/>
      <c r="JRP796" s="94"/>
      <c r="JRQ796" s="94"/>
      <c r="JRR796" s="94"/>
      <c r="JRS796" s="94"/>
      <c r="JRT796" s="94"/>
      <c r="JRU796" s="94"/>
      <c r="JRV796" s="94"/>
      <c r="JRW796" s="94"/>
      <c r="JRX796" s="94"/>
      <c r="JRY796" s="94"/>
      <c r="JRZ796" s="94"/>
      <c r="JSA796" s="94"/>
      <c r="JSB796" s="94"/>
      <c r="JSC796" s="94"/>
      <c r="JSD796" s="94"/>
      <c r="JSE796" s="94"/>
      <c r="JSF796" s="94"/>
      <c r="JSG796" s="94"/>
      <c r="JSH796" s="94"/>
      <c r="JSI796" s="94"/>
      <c r="JSJ796" s="94"/>
      <c r="JSK796" s="94"/>
      <c r="JSL796" s="94"/>
      <c r="JSM796" s="94"/>
      <c r="JSN796" s="94"/>
      <c r="JSO796" s="94"/>
      <c r="JSP796" s="94"/>
      <c r="JSQ796" s="94"/>
      <c r="JSR796" s="94"/>
      <c r="JSS796" s="94"/>
      <c r="JST796" s="94"/>
      <c r="JSU796" s="94"/>
      <c r="JSV796" s="94"/>
      <c r="JSW796" s="94"/>
      <c r="JSX796" s="94"/>
      <c r="JSY796" s="94"/>
      <c r="JSZ796" s="94"/>
      <c r="JTA796" s="94"/>
      <c r="JTB796" s="94"/>
      <c r="JTC796" s="94"/>
      <c r="JTD796" s="94"/>
      <c r="JTE796" s="94"/>
      <c r="JTF796" s="94"/>
      <c r="JTG796" s="94"/>
      <c r="JTH796" s="94"/>
      <c r="JTI796" s="94"/>
      <c r="JTJ796" s="94"/>
      <c r="JTK796" s="94"/>
      <c r="JTL796" s="94"/>
      <c r="JTM796" s="94"/>
      <c r="JTN796" s="94"/>
      <c r="JTO796" s="94"/>
      <c r="JTP796" s="94"/>
      <c r="JTQ796" s="94"/>
      <c r="JTR796" s="94"/>
      <c r="JTS796" s="94"/>
      <c r="JTT796" s="94"/>
      <c r="JTU796" s="94"/>
      <c r="JTV796" s="94"/>
      <c r="JTW796" s="94"/>
      <c r="JTX796" s="94"/>
      <c r="JTY796" s="94"/>
      <c r="JTZ796" s="94"/>
      <c r="JUA796" s="94"/>
      <c r="JUB796" s="94"/>
      <c r="JUC796" s="94"/>
      <c r="JUD796" s="94"/>
      <c r="JUE796" s="94"/>
      <c r="JUF796" s="94"/>
      <c r="JUG796" s="94"/>
      <c r="JUH796" s="94"/>
      <c r="JUI796" s="94"/>
      <c r="JUJ796" s="94"/>
      <c r="JUK796" s="94"/>
      <c r="JUL796" s="94"/>
      <c r="JUM796" s="94"/>
      <c r="JUN796" s="94"/>
      <c r="JUO796" s="94"/>
      <c r="JUP796" s="94"/>
      <c r="JUQ796" s="94"/>
      <c r="JUR796" s="94"/>
      <c r="JUS796" s="94"/>
      <c r="JUT796" s="94"/>
      <c r="JUU796" s="94"/>
      <c r="JUV796" s="94"/>
      <c r="JUW796" s="94"/>
      <c r="JUX796" s="94"/>
      <c r="JUY796" s="94"/>
      <c r="JUZ796" s="94"/>
      <c r="JVA796" s="94"/>
      <c r="JVB796" s="94"/>
      <c r="JVC796" s="94"/>
      <c r="JVD796" s="94"/>
      <c r="JVE796" s="94"/>
      <c r="JVF796" s="94"/>
      <c r="JVG796" s="94"/>
      <c r="JVH796" s="94"/>
      <c r="JVI796" s="94"/>
      <c r="JVJ796" s="94"/>
      <c r="JVK796" s="94"/>
      <c r="JVL796" s="94"/>
      <c r="JVM796" s="94"/>
      <c r="JVN796" s="94"/>
      <c r="JVO796" s="94"/>
      <c r="JVP796" s="94"/>
      <c r="JVQ796" s="94"/>
      <c r="JVR796" s="94"/>
      <c r="JVS796" s="94"/>
      <c r="JVT796" s="94"/>
      <c r="JVU796" s="94"/>
      <c r="JVV796" s="94"/>
      <c r="JVW796" s="94"/>
      <c r="JVX796" s="94"/>
      <c r="JVY796" s="94"/>
      <c r="JVZ796" s="94"/>
      <c r="JWA796" s="94"/>
      <c r="JWB796" s="94"/>
      <c r="JWC796" s="94"/>
      <c r="JWD796" s="94"/>
      <c r="JWE796" s="94"/>
      <c r="JWF796" s="94"/>
      <c r="JWG796" s="94"/>
      <c r="JWH796" s="94"/>
      <c r="JWI796" s="94"/>
      <c r="JWJ796" s="94"/>
      <c r="JWK796" s="94"/>
      <c r="JWL796" s="94"/>
      <c r="JWM796" s="94"/>
      <c r="JWN796" s="94"/>
      <c r="JWO796" s="94"/>
      <c r="JWP796" s="94"/>
      <c r="JWQ796" s="94"/>
      <c r="JWR796" s="94"/>
      <c r="JWS796" s="94"/>
      <c r="JWT796" s="94"/>
      <c r="JWU796" s="94"/>
      <c r="JWV796" s="94"/>
      <c r="JWW796" s="94"/>
      <c r="JWX796" s="94"/>
      <c r="JWY796" s="94"/>
      <c r="JWZ796" s="94"/>
      <c r="JXA796" s="94"/>
      <c r="JXB796" s="94"/>
      <c r="JXC796" s="94"/>
      <c r="JXD796" s="94"/>
      <c r="JXE796" s="94"/>
      <c r="JXF796" s="94"/>
      <c r="JXG796" s="94"/>
      <c r="JXH796" s="94"/>
      <c r="JXI796" s="94"/>
      <c r="JXJ796" s="94"/>
      <c r="JXK796" s="94"/>
      <c r="JXL796" s="94"/>
      <c r="JXM796" s="94"/>
      <c r="JXN796" s="94"/>
      <c r="JXO796" s="94"/>
      <c r="JXP796" s="94"/>
      <c r="JXQ796" s="94"/>
      <c r="JXR796" s="94"/>
      <c r="JXS796" s="94"/>
      <c r="JXT796" s="94"/>
      <c r="JXU796" s="94"/>
      <c r="JXV796" s="94"/>
      <c r="JXW796" s="94"/>
      <c r="JXX796" s="94"/>
      <c r="JXY796" s="94"/>
      <c r="JXZ796" s="94"/>
      <c r="JYA796" s="94"/>
      <c r="JYB796" s="94"/>
      <c r="JYC796" s="94"/>
      <c r="JYD796" s="94"/>
      <c r="JYE796" s="94"/>
      <c r="JYF796" s="94"/>
      <c r="JYG796" s="94"/>
      <c r="JYH796" s="94"/>
      <c r="JYI796" s="94"/>
      <c r="JYJ796" s="94"/>
      <c r="JYK796" s="94"/>
      <c r="JYL796" s="94"/>
      <c r="JYM796" s="94"/>
      <c r="JYN796" s="94"/>
      <c r="JYO796" s="94"/>
      <c r="JYP796" s="94"/>
      <c r="JYQ796" s="94"/>
      <c r="JYR796" s="94"/>
      <c r="JYS796" s="94"/>
      <c r="JYT796" s="94"/>
      <c r="JYU796" s="94"/>
      <c r="JYV796" s="94"/>
      <c r="JYW796" s="94"/>
      <c r="JYX796" s="94"/>
      <c r="JYY796" s="94"/>
      <c r="JYZ796" s="94"/>
      <c r="JZA796" s="94"/>
      <c r="JZB796" s="94"/>
      <c r="JZC796" s="94"/>
      <c r="JZD796" s="94"/>
      <c r="JZE796" s="94"/>
      <c r="JZF796" s="94"/>
      <c r="JZG796" s="94"/>
      <c r="JZH796" s="94"/>
      <c r="JZI796" s="94"/>
      <c r="JZJ796" s="94"/>
      <c r="JZK796" s="94"/>
      <c r="JZL796" s="94"/>
      <c r="JZM796" s="94"/>
      <c r="JZN796" s="94"/>
      <c r="JZO796" s="94"/>
      <c r="JZP796" s="94"/>
      <c r="JZQ796" s="94"/>
      <c r="JZR796" s="94"/>
      <c r="JZS796" s="94"/>
      <c r="JZT796" s="94"/>
      <c r="JZU796" s="94"/>
      <c r="JZV796" s="94"/>
      <c r="JZW796" s="94"/>
      <c r="JZX796" s="94"/>
      <c r="JZY796" s="94"/>
      <c r="JZZ796" s="94"/>
      <c r="KAA796" s="94"/>
      <c r="KAB796" s="94"/>
      <c r="KAC796" s="94"/>
      <c r="KAD796" s="94"/>
      <c r="KAE796" s="94"/>
      <c r="KAF796" s="94"/>
      <c r="KAG796" s="94"/>
      <c r="KAH796" s="94"/>
      <c r="KAI796" s="94"/>
      <c r="KAJ796" s="94"/>
      <c r="KAK796" s="94"/>
      <c r="KAL796" s="94"/>
      <c r="KAM796" s="94"/>
      <c r="KAN796" s="94"/>
      <c r="KAO796" s="94"/>
      <c r="KAP796" s="94"/>
      <c r="KAQ796" s="94"/>
      <c r="KAR796" s="94"/>
      <c r="KAS796" s="94"/>
      <c r="KAT796" s="94"/>
      <c r="KAU796" s="94"/>
      <c r="KAV796" s="94"/>
      <c r="KAW796" s="94"/>
      <c r="KAX796" s="94"/>
      <c r="KAY796" s="94"/>
      <c r="KAZ796" s="94"/>
      <c r="KBA796" s="94"/>
      <c r="KBB796" s="94"/>
      <c r="KBC796" s="94"/>
      <c r="KBD796" s="94"/>
      <c r="KBE796" s="94"/>
      <c r="KBF796" s="94"/>
      <c r="KBG796" s="94"/>
      <c r="KBH796" s="94"/>
      <c r="KBI796" s="94"/>
      <c r="KBJ796" s="94"/>
      <c r="KBK796" s="94"/>
      <c r="KBL796" s="94"/>
      <c r="KBM796" s="94"/>
      <c r="KBN796" s="94"/>
      <c r="KBO796" s="94"/>
      <c r="KBP796" s="94"/>
      <c r="KBQ796" s="94"/>
      <c r="KBR796" s="94"/>
      <c r="KBS796" s="94"/>
      <c r="KBT796" s="94"/>
      <c r="KBU796" s="94"/>
      <c r="KBV796" s="94"/>
      <c r="KBW796" s="94"/>
      <c r="KBX796" s="94"/>
      <c r="KBY796" s="94"/>
      <c r="KBZ796" s="94"/>
      <c r="KCA796" s="94"/>
      <c r="KCB796" s="94"/>
      <c r="KCC796" s="94"/>
      <c r="KCD796" s="94"/>
      <c r="KCE796" s="94"/>
      <c r="KCF796" s="94"/>
      <c r="KCG796" s="94"/>
      <c r="KCH796" s="94"/>
      <c r="KCI796" s="94"/>
      <c r="KCJ796" s="94"/>
      <c r="KCK796" s="94"/>
      <c r="KCL796" s="94"/>
      <c r="KCM796" s="94"/>
      <c r="KCN796" s="94"/>
      <c r="KCO796" s="94"/>
      <c r="KCP796" s="94"/>
      <c r="KCQ796" s="94"/>
      <c r="KCR796" s="94"/>
      <c r="KCS796" s="94"/>
      <c r="KCT796" s="94"/>
      <c r="KCU796" s="94"/>
      <c r="KCV796" s="94"/>
      <c r="KCW796" s="94"/>
      <c r="KCX796" s="94"/>
      <c r="KCY796" s="94"/>
      <c r="KCZ796" s="94"/>
      <c r="KDA796" s="94"/>
      <c r="KDB796" s="94"/>
      <c r="KDC796" s="94"/>
      <c r="KDD796" s="94"/>
      <c r="KDE796" s="94"/>
      <c r="KDF796" s="94"/>
      <c r="KDG796" s="94"/>
      <c r="KDH796" s="94"/>
      <c r="KDI796" s="94"/>
      <c r="KDJ796" s="94"/>
      <c r="KDK796" s="94"/>
      <c r="KDL796" s="94"/>
      <c r="KDM796" s="94"/>
      <c r="KDN796" s="94"/>
      <c r="KDO796" s="94"/>
      <c r="KDP796" s="94"/>
      <c r="KDQ796" s="94"/>
      <c r="KDR796" s="94"/>
      <c r="KDS796" s="94"/>
      <c r="KDT796" s="94"/>
      <c r="KDU796" s="94"/>
      <c r="KDV796" s="94"/>
      <c r="KDW796" s="94"/>
      <c r="KDX796" s="94"/>
      <c r="KDY796" s="94"/>
      <c r="KDZ796" s="94"/>
      <c r="KEA796" s="94"/>
      <c r="KEB796" s="94"/>
      <c r="KEC796" s="94"/>
      <c r="KED796" s="94"/>
      <c r="KEE796" s="94"/>
      <c r="KEF796" s="94"/>
      <c r="KEG796" s="94"/>
      <c r="KEH796" s="94"/>
      <c r="KEI796" s="94"/>
      <c r="KEJ796" s="94"/>
      <c r="KEK796" s="94"/>
      <c r="KEL796" s="94"/>
      <c r="KEM796" s="94"/>
      <c r="KEN796" s="94"/>
      <c r="KEO796" s="94"/>
      <c r="KEP796" s="94"/>
      <c r="KEQ796" s="94"/>
      <c r="KER796" s="94"/>
      <c r="KES796" s="94"/>
      <c r="KET796" s="94"/>
      <c r="KEU796" s="94"/>
      <c r="KEV796" s="94"/>
      <c r="KEW796" s="94"/>
      <c r="KEX796" s="94"/>
      <c r="KEY796" s="94"/>
      <c r="KEZ796" s="94"/>
      <c r="KFA796" s="94"/>
      <c r="KFB796" s="94"/>
      <c r="KFC796" s="94"/>
      <c r="KFD796" s="94"/>
      <c r="KFE796" s="94"/>
      <c r="KFF796" s="94"/>
      <c r="KFG796" s="94"/>
      <c r="KFH796" s="94"/>
      <c r="KFI796" s="94"/>
      <c r="KFJ796" s="94"/>
      <c r="KFK796" s="94"/>
      <c r="KFL796" s="94"/>
      <c r="KFM796" s="94"/>
      <c r="KFN796" s="94"/>
      <c r="KFO796" s="94"/>
      <c r="KFP796" s="94"/>
      <c r="KFQ796" s="94"/>
      <c r="KFR796" s="94"/>
      <c r="KFS796" s="94"/>
      <c r="KFT796" s="94"/>
      <c r="KFU796" s="94"/>
      <c r="KFV796" s="94"/>
      <c r="KFW796" s="94"/>
      <c r="KFX796" s="94"/>
      <c r="KFY796" s="94"/>
      <c r="KFZ796" s="94"/>
      <c r="KGA796" s="94"/>
      <c r="KGB796" s="94"/>
      <c r="KGC796" s="94"/>
      <c r="KGD796" s="94"/>
      <c r="KGE796" s="94"/>
      <c r="KGF796" s="94"/>
      <c r="KGG796" s="94"/>
      <c r="KGH796" s="94"/>
      <c r="KGI796" s="94"/>
      <c r="KGJ796" s="94"/>
      <c r="KGK796" s="94"/>
      <c r="KGL796" s="94"/>
      <c r="KGM796" s="94"/>
      <c r="KGN796" s="94"/>
      <c r="KGO796" s="94"/>
      <c r="KGP796" s="94"/>
      <c r="KGQ796" s="94"/>
      <c r="KGR796" s="94"/>
      <c r="KGS796" s="94"/>
      <c r="KGT796" s="94"/>
      <c r="KGU796" s="94"/>
      <c r="KGV796" s="94"/>
      <c r="KGW796" s="94"/>
      <c r="KGX796" s="94"/>
      <c r="KGY796" s="94"/>
      <c r="KGZ796" s="94"/>
      <c r="KHA796" s="94"/>
      <c r="KHB796" s="94"/>
      <c r="KHC796" s="94"/>
      <c r="KHD796" s="94"/>
      <c r="KHE796" s="94"/>
      <c r="KHF796" s="94"/>
      <c r="KHG796" s="94"/>
      <c r="KHH796" s="94"/>
      <c r="KHI796" s="94"/>
      <c r="KHJ796" s="94"/>
      <c r="KHK796" s="94"/>
      <c r="KHL796" s="94"/>
      <c r="KHM796" s="94"/>
      <c r="KHN796" s="94"/>
      <c r="KHO796" s="94"/>
      <c r="KHP796" s="94"/>
      <c r="KHQ796" s="94"/>
      <c r="KHR796" s="94"/>
      <c r="KHS796" s="94"/>
      <c r="KHT796" s="94"/>
      <c r="KHU796" s="94"/>
      <c r="KHV796" s="94"/>
      <c r="KHW796" s="94"/>
      <c r="KHX796" s="94"/>
      <c r="KHY796" s="94"/>
      <c r="KHZ796" s="94"/>
      <c r="KIA796" s="94"/>
      <c r="KIB796" s="94"/>
      <c r="KIC796" s="94"/>
      <c r="KID796" s="94"/>
      <c r="KIE796" s="94"/>
      <c r="KIF796" s="94"/>
      <c r="KIG796" s="94"/>
      <c r="KIH796" s="94"/>
      <c r="KII796" s="94"/>
      <c r="KIJ796" s="94"/>
      <c r="KIK796" s="94"/>
      <c r="KIL796" s="94"/>
      <c r="KIM796" s="94"/>
      <c r="KIN796" s="94"/>
      <c r="KIO796" s="94"/>
      <c r="KIP796" s="94"/>
      <c r="KIQ796" s="94"/>
      <c r="KIR796" s="94"/>
      <c r="KIS796" s="94"/>
      <c r="KIT796" s="94"/>
      <c r="KIU796" s="94"/>
      <c r="KIV796" s="94"/>
      <c r="KIW796" s="94"/>
      <c r="KIX796" s="94"/>
      <c r="KIY796" s="94"/>
      <c r="KIZ796" s="94"/>
      <c r="KJA796" s="94"/>
      <c r="KJB796" s="94"/>
      <c r="KJC796" s="94"/>
      <c r="KJD796" s="94"/>
      <c r="KJE796" s="94"/>
      <c r="KJF796" s="94"/>
      <c r="KJG796" s="94"/>
      <c r="KJH796" s="94"/>
      <c r="KJI796" s="94"/>
      <c r="KJJ796" s="94"/>
      <c r="KJK796" s="94"/>
      <c r="KJL796" s="94"/>
      <c r="KJM796" s="94"/>
      <c r="KJN796" s="94"/>
      <c r="KJO796" s="94"/>
      <c r="KJP796" s="94"/>
      <c r="KJQ796" s="94"/>
      <c r="KJR796" s="94"/>
      <c r="KJS796" s="94"/>
      <c r="KJT796" s="94"/>
      <c r="KJU796" s="94"/>
      <c r="KJV796" s="94"/>
      <c r="KJW796" s="94"/>
      <c r="KJX796" s="94"/>
      <c r="KJY796" s="94"/>
      <c r="KJZ796" s="94"/>
      <c r="KKA796" s="94"/>
      <c r="KKB796" s="94"/>
      <c r="KKC796" s="94"/>
      <c r="KKD796" s="94"/>
      <c r="KKE796" s="94"/>
      <c r="KKF796" s="94"/>
      <c r="KKG796" s="94"/>
      <c r="KKH796" s="94"/>
      <c r="KKI796" s="94"/>
      <c r="KKJ796" s="94"/>
      <c r="KKK796" s="94"/>
      <c r="KKL796" s="94"/>
      <c r="KKM796" s="94"/>
      <c r="KKN796" s="94"/>
      <c r="KKO796" s="94"/>
      <c r="KKP796" s="94"/>
      <c r="KKQ796" s="94"/>
      <c r="KKR796" s="94"/>
      <c r="KKS796" s="94"/>
      <c r="KKT796" s="94"/>
      <c r="KKU796" s="94"/>
      <c r="KKV796" s="94"/>
      <c r="KKW796" s="94"/>
      <c r="KKX796" s="94"/>
      <c r="KKY796" s="94"/>
      <c r="KKZ796" s="94"/>
      <c r="KLA796" s="94"/>
      <c r="KLB796" s="94"/>
      <c r="KLC796" s="94"/>
      <c r="KLD796" s="94"/>
      <c r="KLE796" s="94"/>
      <c r="KLF796" s="94"/>
      <c r="KLG796" s="94"/>
      <c r="KLH796" s="94"/>
      <c r="KLI796" s="94"/>
      <c r="KLJ796" s="94"/>
      <c r="KLK796" s="94"/>
      <c r="KLL796" s="94"/>
      <c r="KLM796" s="94"/>
      <c r="KLN796" s="94"/>
      <c r="KLO796" s="94"/>
      <c r="KLP796" s="94"/>
      <c r="KLQ796" s="94"/>
      <c r="KLR796" s="94"/>
      <c r="KLS796" s="94"/>
      <c r="KLT796" s="94"/>
      <c r="KLU796" s="94"/>
      <c r="KLV796" s="94"/>
      <c r="KLW796" s="94"/>
      <c r="KLX796" s="94"/>
      <c r="KLY796" s="94"/>
      <c r="KLZ796" s="94"/>
      <c r="KMA796" s="94"/>
      <c r="KMB796" s="94"/>
      <c r="KMC796" s="94"/>
      <c r="KMD796" s="94"/>
      <c r="KME796" s="94"/>
      <c r="KMF796" s="94"/>
      <c r="KMG796" s="94"/>
      <c r="KMH796" s="94"/>
      <c r="KMI796" s="94"/>
      <c r="KMJ796" s="94"/>
      <c r="KMK796" s="94"/>
      <c r="KML796" s="94"/>
      <c r="KMM796" s="94"/>
      <c r="KMN796" s="94"/>
      <c r="KMO796" s="94"/>
      <c r="KMP796" s="94"/>
      <c r="KMQ796" s="94"/>
      <c r="KMR796" s="94"/>
      <c r="KMS796" s="94"/>
      <c r="KMT796" s="94"/>
      <c r="KMU796" s="94"/>
      <c r="KMV796" s="94"/>
      <c r="KMW796" s="94"/>
      <c r="KMX796" s="94"/>
      <c r="KMY796" s="94"/>
      <c r="KMZ796" s="94"/>
      <c r="KNA796" s="94"/>
      <c r="KNB796" s="94"/>
      <c r="KNC796" s="94"/>
      <c r="KND796" s="94"/>
      <c r="KNE796" s="94"/>
      <c r="KNF796" s="94"/>
      <c r="KNG796" s="94"/>
      <c r="KNH796" s="94"/>
      <c r="KNI796" s="94"/>
      <c r="KNJ796" s="94"/>
      <c r="KNK796" s="94"/>
      <c r="KNL796" s="94"/>
      <c r="KNM796" s="94"/>
      <c r="KNN796" s="94"/>
      <c r="KNO796" s="94"/>
      <c r="KNP796" s="94"/>
      <c r="KNQ796" s="94"/>
      <c r="KNR796" s="94"/>
      <c r="KNS796" s="94"/>
      <c r="KNT796" s="94"/>
      <c r="KNU796" s="94"/>
      <c r="KNV796" s="94"/>
      <c r="KNW796" s="94"/>
      <c r="KNX796" s="94"/>
      <c r="KNY796" s="94"/>
      <c r="KNZ796" s="94"/>
      <c r="KOA796" s="94"/>
      <c r="KOB796" s="94"/>
      <c r="KOC796" s="94"/>
      <c r="KOD796" s="94"/>
      <c r="KOE796" s="94"/>
      <c r="KOF796" s="94"/>
      <c r="KOG796" s="94"/>
      <c r="KOH796" s="94"/>
      <c r="KOI796" s="94"/>
      <c r="KOJ796" s="94"/>
      <c r="KOK796" s="94"/>
      <c r="KOL796" s="94"/>
      <c r="KOM796" s="94"/>
      <c r="KON796" s="94"/>
      <c r="KOO796" s="94"/>
      <c r="KOP796" s="94"/>
      <c r="KOQ796" s="94"/>
      <c r="KOR796" s="94"/>
      <c r="KOS796" s="94"/>
      <c r="KOT796" s="94"/>
      <c r="KOU796" s="94"/>
      <c r="KOV796" s="94"/>
      <c r="KOW796" s="94"/>
      <c r="KOX796" s="94"/>
      <c r="KOY796" s="94"/>
      <c r="KOZ796" s="94"/>
      <c r="KPA796" s="94"/>
      <c r="KPB796" s="94"/>
      <c r="KPC796" s="94"/>
      <c r="KPD796" s="94"/>
      <c r="KPE796" s="94"/>
      <c r="KPF796" s="94"/>
      <c r="KPG796" s="94"/>
      <c r="KPH796" s="94"/>
      <c r="KPI796" s="94"/>
      <c r="KPJ796" s="94"/>
      <c r="KPK796" s="94"/>
      <c r="KPL796" s="94"/>
      <c r="KPM796" s="94"/>
      <c r="KPN796" s="94"/>
      <c r="KPO796" s="94"/>
      <c r="KPP796" s="94"/>
      <c r="KPQ796" s="94"/>
      <c r="KPR796" s="94"/>
      <c r="KPS796" s="94"/>
      <c r="KPT796" s="94"/>
      <c r="KPU796" s="94"/>
      <c r="KPV796" s="94"/>
      <c r="KPW796" s="94"/>
      <c r="KPX796" s="94"/>
      <c r="KPY796" s="94"/>
      <c r="KPZ796" s="94"/>
      <c r="KQA796" s="94"/>
      <c r="KQB796" s="94"/>
      <c r="KQC796" s="94"/>
      <c r="KQD796" s="94"/>
      <c r="KQE796" s="94"/>
      <c r="KQF796" s="94"/>
      <c r="KQG796" s="94"/>
      <c r="KQH796" s="94"/>
      <c r="KQI796" s="94"/>
      <c r="KQJ796" s="94"/>
      <c r="KQK796" s="94"/>
      <c r="KQL796" s="94"/>
      <c r="KQM796" s="94"/>
      <c r="KQN796" s="94"/>
      <c r="KQO796" s="94"/>
      <c r="KQP796" s="94"/>
      <c r="KQQ796" s="94"/>
      <c r="KQR796" s="94"/>
      <c r="KQS796" s="94"/>
      <c r="KQT796" s="94"/>
      <c r="KQU796" s="94"/>
      <c r="KQV796" s="94"/>
      <c r="KQW796" s="94"/>
      <c r="KQX796" s="94"/>
      <c r="KQY796" s="94"/>
      <c r="KQZ796" s="94"/>
      <c r="KRA796" s="94"/>
      <c r="KRB796" s="94"/>
      <c r="KRC796" s="94"/>
      <c r="KRD796" s="94"/>
      <c r="KRE796" s="94"/>
      <c r="KRF796" s="94"/>
      <c r="KRG796" s="94"/>
      <c r="KRH796" s="94"/>
      <c r="KRI796" s="94"/>
      <c r="KRJ796" s="94"/>
      <c r="KRK796" s="94"/>
      <c r="KRL796" s="94"/>
      <c r="KRM796" s="94"/>
      <c r="KRN796" s="94"/>
      <c r="KRO796" s="94"/>
      <c r="KRP796" s="94"/>
      <c r="KRQ796" s="94"/>
      <c r="KRR796" s="94"/>
      <c r="KRS796" s="94"/>
      <c r="KRT796" s="94"/>
      <c r="KRU796" s="94"/>
      <c r="KRV796" s="94"/>
      <c r="KRW796" s="94"/>
      <c r="KRX796" s="94"/>
      <c r="KRY796" s="94"/>
      <c r="KRZ796" s="94"/>
      <c r="KSA796" s="94"/>
      <c r="KSB796" s="94"/>
      <c r="KSC796" s="94"/>
      <c r="KSD796" s="94"/>
      <c r="KSE796" s="94"/>
      <c r="KSF796" s="94"/>
      <c r="KSG796" s="94"/>
      <c r="KSH796" s="94"/>
      <c r="KSI796" s="94"/>
      <c r="KSJ796" s="94"/>
      <c r="KSK796" s="94"/>
      <c r="KSL796" s="94"/>
      <c r="KSM796" s="94"/>
      <c r="KSN796" s="94"/>
      <c r="KSO796" s="94"/>
      <c r="KSP796" s="94"/>
      <c r="KSQ796" s="94"/>
      <c r="KSR796" s="94"/>
      <c r="KSS796" s="94"/>
      <c r="KST796" s="94"/>
      <c r="KSU796" s="94"/>
      <c r="KSV796" s="94"/>
      <c r="KSW796" s="94"/>
      <c r="KSX796" s="94"/>
      <c r="KSY796" s="94"/>
      <c r="KSZ796" s="94"/>
      <c r="KTA796" s="94"/>
      <c r="KTB796" s="94"/>
      <c r="KTC796" s="94"/>
      <c r="KTD796" s="94"/>
      <c r="KTE796" s="94"/>
      <c r="KTF796" s="94"/>
      <c r="KTG796" s="94"/>
      <c r="KTH796" s="94"/>
      <c r="KTI796" s="94"/>
      <c r="KTJ796" s="94"/>
      <c r="KTK796" s="94"/>
      <c r="KTL796" s="94"/>
      <c r="KTM796" s="94"/>
      <c r="KTN796" s="94"/>
      <c r="KTO796" s="94"/>
      <c r="KTP796" s="94"/>
      <c r="KTQ796" s="94"/>
      <c r="KTR796" s="94"/>
      <c r="KTS796" s="94"/>
      <c r="KTT796" s="94"/>
      <c r="KTU796" s="94"/>
      <c r="KTV796" s="94"/>
      <c r="KTW796" s="94"/>
      <c r="KTX796" s="94"/>
      <c r="KTY796" s="94"/>
      <c r="KTZ796" s="94"/>
      <c r="KUA796" s="94"/>
      <c r="KUB796" s="94"/>
      <c r="KUC796" s="94"/>
      <c r="KUD796" s="94"/>
      <c r="KUE796" s="94"/>
      <c r="KUF796" s="94"/>
      <c r="KUG796" s="94"/>
      <c r="KUH796" s="94"/>
      <c r="KUI796" s="94"/>
      <c r="KUJ796" s="94"/>
      <c r="KUK796" s="94"/>
      <c r="KUL796" s="94"/>
      <c r="KUM796" s="94"/>
      <c r="KUN796" s="94"/>
      <c r="KUO796" s="94"/>
      <c r="KUP796" s="94"/>
      <c r="KUQ796" s="94"/>
      <c r="KUR796" s="94"/>
      <c r="KUS796" s="94"/>
      <c r="KUT796" s="94"/>
      <c r="KUU796" s="94"/>
      <c r="KUV796" s="94"/>
      <c r="KUW796" s="94"/>
      <c r="KUX796" s="94"/>
      <c r="KUY796" s="94"/>
      <c r="KUZ796" s="94"/>
      <c r="KVA796" s="94"/>
      <c r="KVB796" s="94"/>
      <c r="KVC796" s="94"/>
      <c r="KVD796" s="94"/>
      <c r="KVE796" s="94"/>
      <c r="KVF796" s="94"/>
      <c r="KVG796" s="94"/>
      <c r="KVH796" s="94"/>
      <c r="KVI796" s="94"/>
      <c r="KVJ796" s="94"/>
      <c r="KVK796" s="94"/>
      <c r="KVL796" s="94"/>
      <c r="KVM796" s="94"/>
      <c r="KVN796" s="94"/>
      <c r="KVO796" s="94"/>
      <c r="KVP796" s="94"/>
      <c r="KVQ796" s="94"/>
      <c r="KVR796" s="94"/>
      <c r="KVS796" s="94"/>
      <c r="KVT796" s="94"/>
      <c r="KVU796" s="94"/>
      <c r="KVV796" s="94"/>
      <c r="KVW796" s="94"/>
      <c r="KVX796" s="94"/>
      <c r="KVY796" s="94"/>
      <c r="KVZ796" s="94"/>
      <c r="KWA796" s="94"/>
      <c r="KWB796" s="94"/>
      <c r="KWC796" s="94"/>
      <c r="KWD796" s="94"/>
      <c r="KWE796" s="94"/>
      <c r="KWF796" s="94"/>
      <c r="KWG796" s="94"/>
      <c r="KWH796" s="94"/>
      <c r="KWI796" s="94"/>
      <c r="KWJ796" s="94"/>
      <c r="KWK796" s="94"/>
      <c r="KWL796" s="94"/>
      <c r="KWM796" s="94"/>
      <c r="KWN796" s="94"/>
      <c r="KWO796" s="94"/>
      <c r="KWP796" s="94"/>
      <c r="KWQ796" s="94"/>
      <c r="KWR796" s="94"/>
      <c r="KWS796" s="94"/>
      <c r="KWT796" s="94"/>
      <c r="KWU796" s="94"/>
      <c r="KWV796" s="94"/>
      <c r="KWW796" s="94"/>
      <c r="KWX796" s="94"/>
      <c r="KWY796" s="94"/>
      <c r="KWZ796" s="94"/>
      <c r="KXA796" s="94"/>
      <c r="KXB796" s="94"/>
      <c r="KXC796" s="94"/>
      <c r="KXD796" s="94"/>
      <c r="KXE796" s="94"/>
      <c r="KXF796" s="94"/>
      <c r="KXG796" s="94"/>
      <c r="KXH796" s="94"/>
      <c r="KXI796" s="94"/>
      <c r="KXJ796" s="94"/>
      <c r="KXK796" s="94"/>
      <c r="KXL796" s="94"/>
      <c r="KXM796" s="94"/>
      <c r="KXN796" s="94"/>
      <c r="KXO796" s="94"/>
      <c r="KXP796" s="94"/>
      <c r="KXQ796" s="94"/>
      <c r="KXR796" s="94"/>
      <c r="KXS796" s="94"/>
      <c r="KXT796" s="94"/>
      <c r="KXU796" s="94"/>
      <c r="KXV796" s="94"/>
      <c r="KXW796" s="94"/>
      <c r="KXX796" s="94"/>
      <c r="KXY796" s="94"/>
      <c r="KXZ796" s="94"/>
      <c r="KYA796" s="94"/>
      <c r="KYB796" s="94"/>
      <c r="KYC796" s="94"/>
      <c r="KYD796" s="94"/>
      <c r="KYE796" s="94"/>
      <c r="KYF796" s="94"/>
      <c r="KYG796" s="94"/>
      <c r="KYH796" s="94"/>
      <c r="KYI796" s="94"/>
      <c r="KYJ796" s="94"/>
      <c r="KYK796" s="94"/>
      <c r="KYL796" s="94"/>
      <c r="KYM796" s="94"/>
      <c r="KYN796" s="94"/>
      <c r="KYO796" s="94"/>
      <c r="KYP796" s="94"/>
      <c r="KYQ796" s="94"/>
      <c r="KYR796" s="94"/>
      <c r="KYS796" s="94"/>
      <c r="KYT796" s="94"/>
      <c r="KYU796" s="94"/>
      <c r="KYV796" s="94"/>
      <c r="KYW796" s="94"/>
      <c r="KYX796" s="94"/>
      <c r="KYY796" s="94"/>
      <c r="KYZ796" s="94"/>
      <c r="KZA796" s="94"/>
      <c r="KZB796" s="94"/>
      <c r="KZC796" s="94"/>
      <c r="KZD796" s="94"/>
      <c r="KZE796" s="94"/>
      <c r="KZF796" s="94"/>
      <c r="KZG796" s="94"/>
      <c r="KZH796" s="94"/>
      <c r="KZI796" s="94"/>
      <c r="KZJ796" s="94"/>
      <c r="KZK796" s="94"/>
      <c r="KZL796" s="94"/>
      <c r="KZM796" s="94"/>
      <c r="KZN796" s="94"/>
      <c r="KZO796" s="94"/>
      <c r="KZP796" s="94"/>
      <c r="KZQ796" s="94"/>
      <c r="KZR796" s="94"/>
      <c r="KZS796" s="94"/>
      <c r="KZT796" s="94"/>
      <c r="KZU796" s="94"/>
      <c r="KZV796" s="94"/>
      <c r="KZW796" s="94"/>
      <c r="KZX796" s="94"/>
      <c r="KZY796" s="94"/>
      <c r="KZZ796" s="94"/>
      <c r="LAA796" s="94"/>
      <c r="LAB796" s="94"/>
      <c r="LAC796" s="94"/>
      <c r="LAD796" s="94"/>
      <c r="LAE796" s="94"/>
      <c r="LAF796" s="94"/>
      <c r="LAG796" s="94"/>
      <c r="LAH796" s="94"/>
      <c r="LAI796" s="94"/>
      <c r="LAJ796" s="94"/>
      <c r="LAK796" s="94"/>
      <c r="LAL796" s="94"/>
      <c r="LAM796" s="94"/>
      <c r="LAN796" s="94"/>
      <c r="LAO796" s="94"/>
      <c r="LAP796" s="94"/>
      <c r="LAQ796" s="94"/>
      <c r="LAR796" s="94"/>
      <c r="LAS796" s="94"/>
      <c r="LAT796" s="94"/>
      <c r="LAU796" s="94"/>
      <c r="LAV796" s="94"/>
      <c r="LAW796" s="94"/>
      <c r="LAX796" s="94"/>
      <c r="LAY796" s="94"/>
      <c r="LAZ796" s="94"/>
      <c r="LBA796" s="94"/>
      <c r="LBB796" s="94"/>
      <c r="LBC796" s="94"/>
      <c r="LBD796" s="94"/>
      <c r="LBE796" s="94"/>
      <c r="LBF796" s="94"/>
      <c r="LBG796" s="94"/>
      <c r="LBH796" s="94"/>
      <c r="LBI796" s="94"/>
      <c r="LBJ796" s="94"/>
      <c r="LBK796" s="94"/>
      <c r="LBL796" s="94"/>
      <c r="LBM796" s="94"/>
      <c r="LBN796" s="94"/>
      <c r="LBO796" s="94"/>
      <c r="LBP796" s="94"/>
      <c r="LBQ796" s="94"/>
      <c r="LBR796" s="94"/>
      <c r="LBS796" s="94"/>
      <c r="LBT796" s="94"/>
      <c r="LBU796" s="94"/>
      <c r="LBV796" s="94"/>
      <c r="LBW796" s="94"/>
      <c r="LBX796" s="94"/>
      <c r="LBY796" s="94"/>
      <c r="LBZ796" s="94"/>
      <c r="LCA796" s="94"/>
      <c r="LCB796" s="94"/>
      <c r="LCC796" s="94"/>
      <c r="LCD796" s="94"/>
      <c r="LCE796" s="94"/>
      <c r="LCF796" s="94"/>
      <c r="LCG796" s="94"/>
      <c r="LCH796" s="94"/>
      <c r="LCI796" s="94"/>
      <c r="LCJ796" s="94"/>
      <c r="LCK796" s="94"/>
      <c r="LCL796" s="94"/>
      <c r="LCM796" s="94"/>
      <c r="LCN796" s="94"/>
      <c r="LCO796" s="94"/>
      <c r="LCP796" s="94"/>
      <c r="LCQ796" s="94"/>
      <c r="LCR796" s="94"/>
      <c r="LCS796" s="94"/>
      <c r="LCT796" s="94"/>
      <c r="LCU796" s="94"/>
      <c r="LCV796" s="94"/>
      <c r="LCW796" s="94"/>
      <c r="LCX796" s="94"/>
      <c r="LCY796" s="94"/>
      <c r="LCZ796" s="94"/>
      <c r="LDA796" s="94"/>
      <c r="LDB796" s="94"/>
      <c r="LDC796" s="94"/>
      <c r="LDD796" s="94"/>
      <c r="LDE796" s="94"/>
      <c r="LDF796" s="94"/>
      <c r="LDG796" s="94"/>
      <c r="LDH796" s="94"/>
      <c r="LDI796" s="94"/>
      <c r="LDJ796" s="94"/>
      <c r="LDK796" s="94"/>
      <c r="LDL796" s="94"/>
      <c r="LDM796" s="94"/>
      <c r="LDN796" s="94"/>
      <c r="LDO796" s="94"/>
      <c r="LDP796" s="94"/>
      <c r="LDQ796" s="94"/>
      <c r="LDR796" s="94"/>
      <c r="LDS796" s="94"/>
      <c r="LDT796" s="94"/>
      <c r="LDU796" s="94"/>
      <c r="LDV796" s="94"/>
      <c r="LDW796" s="94"/>
      <c r="LDX796" s="94"/>
      <c r="LDY796" s="94"/>
      <c r="LDZ796" s="94"/>
      <c r="LEA796" s="94"/>
      <c r="LEB796" s="94"/>
      <c r="LEC796" s="94"/>
      <c r="LED796" s="94"/>
      <c r="LEE796" s="94"/>
      <c r="LEF796" s="94"/>
      <c r="LEG796" s="94"/>
      <c r="LEH796" s="94"/>
      <c r="LEI796" s="94"/>
      <c r="LEJ796" s="94"/>
      <c r="LEK796" s="94"/>
      <c r="LEL796" s="94"/>
      <c r="LEM796" s="94"/>
      <c r="LEN796" s="94"/>
      <c r="LEO796" s="94"/>
      <c r="LEP796" s="94"/>
      <c r="LEQ796" s="94"/>
      <c r="LER796" s="94"/>
      <c r="LES796" s="94"/>
      <c r="LET796" s="94"/>
      <c r="LEU796" s="94"/>
      <c r="LEV796" s="94"/>
      <c r="LEW796" s="94"/>
      <c r="LEX796" s="94"/>
      <c r="LEY796" s="94"/>
      <c r="LEZ796" s="94"/>
      <c r="LFA796" s="94"/>
      <c r="LFB796" s="94"/>
      <c r="LFC796" s="94"/>
      <c r="LFD796" s="94"/>
      <c r="LFE796" s="94"/>
      <c r="LFF796" s="94"/>
      <c r="LFG796" s="94"/>
      <c r="LFH796" s="94"/>
      <c r="LFI796" s="94"/>
      <c r="LFJ796" s="94"/>
      <c r="LFK796" s="94"/>
      <c r="LFL796" s="94"/>
      <c r="LFM796" s="94"/>
      <c r="LFN796" s="94"/>
      <c r="LFO796" s="94"/>
      <c r="LFP796" s="94"/>
      <c r="LFQ796" s="94"/>
      <c r="LFR796" s="94"/>
      <c r="LFS796" s="94"/>
      <c r="LFT796" s="94"/>
      <c r="LFU796" s="94"/>
      <c r="LFV796" s="94"/>
      <c r="LFW796" s="94"/>
      <c r="LFX796" s="94"/>
      <c r="LFY796" s="94"/>
      <c r="LFZ796" s="94"/>
      <c r="LGA796" s="94"/>
      <c r="LGB796" s="94"/>
      <c r="LGC796" s="94"/>
      <c r="LGD796" s="94"/>
      <c r="LGE796" s="94"/>
      <c r="LGF796" s="94"/>
      <c r="LGG796" s="94"/>
      <c r="LGH796" s="94"/>
      <c r="LGI796" s="94"/>
      <c r="LGJ796" s="94"/>
      <c r="LGK796" s="94"/>
      <c r="LGL796" s="94"/>
      <c r="LGM796" s="94"/>
      <c r="LGN796" s="94"/>
      <c r="LGO796" s="94"/>
      <c r="LGP796" s="94"/>
      <c r="LGQ796" s="94"/>
      <c r="LGR796" s="94"/>
      <c r="LGS796" s="94"/>
      <c r="LGT796" s="94"/>
      <c r="LGU796" s="94"/>
      <c r="LGV796" s="94"/>
      <c r="LGW796" s="94"/>
      <c r="LGX796" s="94"/>
      <c r="LGY796" s="94"/>
      <c r="LGZ796" s="94"/>
      <c r="LHA796" s="94"/>
      <c r="LHB796" s="94"/>
      <c r="LHC796" s="94"/>
      <c r="LHD796" s="94"/>
      <c r="LHE796" s="94"/>
      <c r="LHF796" s="94"/>
      <c r="LHG796" s="94"/>
      <c r="LHH796" s="94"/>
      <c r="LHI796" s="94"/>
      <c r="LHJ796" s="94"/>
      <c r="LHK796" s="94"/>
      <c r="LHL796" s="94"/>
      <c r="LHM796" s="94"/>
      <c r="LHN796" s="94"/>
      <c r="LHO796" s="94"/>
      <c r="LHP796" s="94"/>
      <c r="LHQ796" s="94"/>
      <c r="LHR796" s="94"/>
      <c r="LHS796" s="94"/>
      <c r="LHT796" s="94"/>
      <c r="LHU796" s="94"/>
      <c r="LHV796" s="94"/>
      <c r="LHW796" s="94"/>
      <c r="LHX796" s="94"/>
      <c r="LHY796" s="94"/>
      <c r="LHZ796" s="94"/>
      <c r="LIA796" s="94"/>
      <c r="LIB796" s="94"/>
      <c r="LIC796" s="94"/>
      <c r="LID796" s="94"/>
      <c r="LIE796" s="94"/>
      <c r="LIF796" s="94"/>
      <c r="LIG796" s="94"/>
      <c r="LIH796" s="94"/>
      <c r="LII796" s="94"/>
      <c r="LIJ796" s="94"/>
      <c r="LIK796" s="94"/>
      <c r="LIL796" s="94"/>
      <c r="LIM796" s="94"/>
      <c r="LIN796" s="94"/>
      <c r="LIO796" s="94"/>
      <c r="LIP796" s="94"/>
      <c r="LIQ796" s="94"/>
      <c r="LIR796" s="94"/>
      <c r="LIS796" s="94"/>
      <c r="LIT796" s="94"/>
      <c r="LIU796" s="94"/>
      <c r="LIV796" s="94"/>
      <c r="LIW796" s="94"/>
      <c r="LIX796" s="94"/>
      <c r="LIY796" s="94"/>
      <c r="LIZ796" s="94"/>
      <c r="LJA796" s="94"/>
      <c r="LJB796" s="94"/>
      <c r="LJC796" s="94"/>
      <c r="LJD796" s="94"/>
      <c r="LJE796" s="94"/>
      <c r="LJF796" s="94"/>
      <c r="LJG796" s="94"/>
      <c r="LJH796" s="94"/>
      <c r="LJI796" s="94"/>
      <c r="LJJ796" s="94"/>
      <c r="LJK796" s="94"/>
      <c r="LJL796" s="94"/>
      <c r="LJM796" s="94"/>
      <c r="LJN796" s="94"/>
      <c r="LJO796" s="94"/>
      <c r="LJP796" s="94"/>
      <c r="LJQ796" s="94"/>
      <c r="LJR796" s="94"/>
      <c r="LJS796" s="94"/>
      <c r="LJT796" s="94"/>
      <c r="LJU796" s="94"/>
      <c r="LJV796" s="94"/>
      <c r="LJW796" s="94"/>
      <c r="LJX796" s="94"/>
      <c r="LJY796" s="94"/>
      <c r="LJZ796" s="94"/>
      <c r="LKA796" s="94"/>
      <c r="LKB796" s="94"/>
      <c r="LKC796" s="94"/>
      <c r="LKD796" s="94"/>
      <c r="LKE796" s="94"/>
      <c r="LKF796" s="94"/>
      <c r="LKG796" s="94"/>
      <c r="LKH796" s="94"/>
      <c r="LKI796" s="94"/>
      <c r="LKJ796" s="94"/>
      <c r="LKK796" s="94"/>
      <c r="LKL796" s="94"/>
      <c r="LKM796" s="94"/>
      <c r="LKN796" s="94"/>
      <c r="LKO796" s="94"/>
      <c r="LKP796" s="94"/>
      <c r="LKQ796" s="94"/>
      <c r="LKR796" s="94"/>
      <c r="LKS796" s="94"/>
      <c r="LKT796" s="94"/>
      <c r="LKU796" s="94"/>
      <c r="LKV796" s="94"/>
      <c r="LKW796" s="94"/>
      <c r="LKX796" s="94"/>
      <c r="LKY796" s="94"/>
      <c r="LKZ796" s="94"/>
      <c r="LLA796" s="94"/>
      <c r="LLB796" s="94"/>
      <c r="LLC796" s="94"/>
      <c r="LLD796" s="94"/>
      <c r="LLE796" s="94"/>
      <c r="LLF796" s="94"/>
      <c r="LLG796" s="94"/>
      <c r="LLH796" s="94"/>
      <c r="LLI796" s="94"/>
      <c r="LLJ796" s="94"/>
      <c r="LLK796" s="94"/>
      <c r="LLL796" s="94"/>
      <c r="LLM796" s="94"/>
      <c r="LLN796" s="94"/>
      <c r="LLO796" s="94"/>
      <c r="LLP796" s="94"/>
      <c r="LLQ796" s="94"/>
      <c r="LLR796" s="94"/>
      <c r="LLS796" s="94"/>
      <c r="LLT796" s="94"/>
      <c r="LLU796" s="94"/>
      <c r="LLV796" s="94"/>
      <c r="LLW796" s="94"/>
      <c r="LLX796" s="94"/>
      <c r="LLY796" s="94"/>
      <c r="LLZ796" s="94"/>
      <c r="LMA796" s="94"/>
      <c r="LMB796" s="94"/>
      <c r="LMC796" s="94"/>
      <c r="LMD796" s="94"/>
      <c r="LME796" s="94"/>
      <c r="LMF796" s="94"/>
      <c r="LMG796" s="94"/>
      <c r="LMH796" s="94"/>
      <c r="LMI796" s="94"/>
      <c r="LMJ796" s="94"/>
      <c r="LMK796" s="94"/>
      <c r="LML796" s="94"/>
      <c r="LMM796" s="94"/>
      <c r="LMN796" s="94"/>
      <c r="LMO796" s="94"/>
      <c r="LMP796" s="94"/>
      <c r="LMQ796" s="94"/>
      <c r="LMR796" s="94"/>
      <c r="LMS796" s="94"/>
      <c r="LMT796" s="94"/>
      <c r="LMU796" s="94"/>
      <c r="LMV796" s="94"/>
      <c r="LMW796" s="94"/>
      <c r="LMX796" s="94"/>
      <c r="LMY796" s="94"/>
      <c r="LMZ796" s="94"/>
      <c r="LNA796" s="94"/>
      <c r="LNB796" s="94"/>
      <c r="LNC796" s="94"/>
      <c r="LND796" s="94"/>
      <c r="LNE796" s="94"/>
      <c r="LNF796" s="94"/>
      <c r="LNG796" s="94"/>
      <c r="LNH796" s="94"/>
      <c r="LNI796" s="94"/>
      <c r="LNJ796" s="94"/>
      <c r="LNK796" s="94"/>
      <c r="LNL796" s="94"/>
      <c r="LNM796" s="94"/>
      <c r="LNN796" s="94"/>
      <c r="LNO796" s="94"/>
      <c r="LNP796" s="94"/>
      <c r="LNQ796" s="94"/>
      <c r="LNR796" s="94"/>
      <c r="LNS796" s="94"/>
      <c r="LNT796" s="94"/>
      <c r="LNU796" s="94"/>
      <c r="LNV796" s="94"/>
      <c r="LNW796" s="94"/>
      <c r="LNX796" s="94"/>
      <c r="LNY796" s="94"/>
      <c r="LNZ796" s="94"/>
      <c r="LOA796" s="94"/>
      <c r="LOB796" s="94"/>
      <c r="LOC796" s="94"/>
      <c r="LOD796" s="94"/>
      <c r="LOE796" s="94"/>
      <c r="LOF796" s="94"/>
      <c r="LOG796" s="94"/>
      <c r="LOH796" s="94"/>
      <c r="LOI796" s="94"/>
      <c r="LOJ796" s="94"/>
      <c r="LOK796" s="94"/>
      <c r="LOL796" s="94"/>
      <c r="LOM796" s="94"/>
      <c r="LON796" s="94"/>
      <c r="LOO796" s="94"/>
      <c r="LOP796" s="94"/>
      <c r="LOQ796" s="94"/>
      <c r="LOR796" s="94"/>
      <c r="LOS796" s="94"/>
      <c r="LOT796" s="94"/>
      <c r="LOU796" s="94"/>
      <c r="LOV796" s="94"/>
      <c r="LOW796" s="94"/>
      <c r="LOX796" s="94"/>
      <c r="LOY796" s="94"/>
      <c r="LOZ796" s="94"/>
      <c r="LPA796" s="94"/>
      <c r="LPB796" s="94"/>
      <c r="LPC796" s="94"/>
      <c r="LPD796" s="94"/>
      <c r="LPE796" s="94"/>
      <c r="LPF796" s="94"/>
      <c r="LPG796" s="94"/>
      <c r="LPH796" s="94"/>
      <c r="LPI796" s="94"/>
      <c r="LPJ796" s="94"/>
      <c r="LPK796" s="94"/>
      <c r="LPL796" s="94"/>
      <c r="LPM796" s="94"/>
      <c r="LPN796" s="94"/>
      <c r="LPO796" s="94"/>
      <c r="LPP796" s="94"/>
      <c r="LPQ796" s="94"/>
      <c r="LPR796" s="94"/>
      <c r="LPS796" s="94"/>
      <c r="LPT796" s="94"/>
      <c r="LPU796" s="94"/>
      <c r="LPV796" s="94"/>
      <c r="LPW796" s="94"/>
      <c r="LPX796" s="94"/>
      <c r="LPY796" s="94"/>
      <c r="LPZ796" s="94"/>
      <c r="LQA796" s="94"/>
      <c r="LQB796" s="94"/>
      <c r="LQC796" s="94"/>
      <c r="LQD796" s="94"/>
      <c r="LQE796" s="94"/>
      <c r="LQF796" s="94"/>
      <c r="LQG796" s="94"/>
      <c r="LQH796" s="94"/>
      <c r="LQI796" s="94"/>
      <c r="LQJ796" s="94"/>
      <c r="LQK796" s="94"/>
      <c r="LQL796" s="94"/>
      <c r="LQM796" s="94"/>
      <c r="LQN796" s="94"/>
      <c r="LQO796" s="94"/>
      <c r="LQP796" s="94"/>
      <c r="LQQ796" s="94"/>
      <c r="LQR796" s="94"/>
      <c r="LQS796" s="94"/>
      <c r="LQT796" s="94"/>
      <c r="LQU796" s="94"/>
      <c r="LQV796" s="94"/>
      <c r="LQW796" s="94"/>
      <c r="LQX796" s="94"/>
      <c r="LQY796" s="94"/>
      <c r="LQZ796" s="94"/>
      <c r="LRA796" s="94"/>
      <c r="LRB796" s="94"/>
      <c r="LRC796" s="94"/>
      <c r="LRD796" s="94"/>
      <c r="LRE796" s="94"/>
      <c r="LRF796" s="94"/>
      <c r="LRG796" s="94"/>
      <c r="LRH796" s="94"/>
      <c r="LRI796" s="94"/>
      <c r="LRJ796" s="94"/>
      <c r="LRK796" s="94"/>
      <c r="LRL796" s="94"/>
      <c r="LRM796" s="94"/>
      <c r="LRN796" s="94"/>
      <c r="LRO796" s="94"/>
      <c r="LRP796" s="94"/>
      <c r="LRQ796" s="94"/>
      <c r="LRR796" s="94"/>
      <c r="LRS796" s="94"/>
      <c r="LRT796" s="94"/>
      <c r="LRU796" s="94"/>
      <c r="LRV796" s="94"/>
      <c r="LRW796" s="94"/>
      <c r="LRX796" s="94"/>
      <c r="LRY796" s="94"/>
      <c r="LRZ796" s="94"/>
      <c r="LSA796" s="94"/>
      <c r="LSB796" s="94"/>
      <c r="LSC796" s="94"/>
      <c r="LSD796" s="94"/>
      <c r="LSE796" s="94"/>
      <c r="LSF796" s="94"/>
      <c r="LSG796" s="94"/>
      <c r="LSH796" s="94"/>
      <c r="LSI796" s="94"/>
      <c r="LSJ796" s="94"/>
      <c r="LSK796" s="94"/>
      <c r="LSL796" s="94"/>
      <c r="LSM796" s="94"/>
      <c r="LSN796" s="94"/>
      <c r="LSO796" s="94"/>
      <c r="LSP796" s="94"/>
      <c r="LSQ796" s="94"/>
      <c r="LSR796" s="94"/>
      <c r="LSS796" s="94"/>
      <c r="LST796" s="94"/>
      <c r="LSU796" s="94"/>
      <c r="LSV796" s="94"/>
      <c r="LSW796" s="94"/>
      <c r="LSX796" s="94"/>
      <c r="LSY796" s="94"/>
      <c r="LSZ796" s="94"/>
      <c r="LTA796" s="94"/>
      <c r="LTB796" s="94"/>
      <c r="LTC796" s="94"/>
      <c r="LTD796" s="94"/>
      <c r="LTE796" s="94"/>
      <c r="LTF796" s="94"/>
      <c r="LTG796" s="94"/>
      <c r="LTH796" s="94"/>
      <c r="LTI796" s="94"/>
      <c r="LTJ796" s="94"/>
      <c r="LTK796" s="94"/>
      <c r="LTL796" s="94"/>
      <c r="LTM796" s="94"/>
      <c r="LTN796" s="94"/>
      <c r="LTO796" s="94"/>
      <c r="LTP796" s="94"/>
      <c r="LTQ796" s="94"/>
      <c r="LTR796" s="94"/>
      <c r="LTS796" s="94"/>
      <c r="LTT796" s="94"/>
      <c r="LTU796" s="94"/>
      <c r="LTV796" s="94"/>
      <c r="LTW796" s="94"/>
      <c r="LTX796" s="94"/>
      <c r="LTY796" s="94"/>
      <c r="LTZ796" s="94"/>
      <c r="LUA796" s="94"/>
      <c r="LUB796" s="94"/>
      <c r="LUC796" s="94"/>
      <c r="LUD796" s="94"/>
      <c r="LUE796" s="94"/>
      <c r="LUF796" s="94"/>
      <c r="LUG796" s="94"/>
      <c r="LUH796" s="94"/>
      <c r="LUI796" s="94"/>
      <c r="LUJ796" s="94"/>
      <c r="LUK796" s="94"/>
      <c r="LUL796" s="94"/>
      <c r="LUM796" s="94"/>
      <c r="LUN796" s="94"/>
      <c r="LUO796" s="94"/>
      <c r="LUP796" s="94"/>
      <c r="LUQ796" s="94"/>
      <c r="LUR796" s="94"/>
      <c r="LUS796" s="94"/>
      <c r="LUT796" s="94"/>
      <c r="LUU796" s="94"/>
      <c r="LUV796" s="94"/>
      <c r="LUW796" s="94"/>
      <c r="LUX796" s="94"/>
      <c r="LUY796" s="94"/>
      <c r="LUZ796" s="94"/>
      <c r="LVA796" s="94"/>
      <c r="LVB796" s="94"/>
      <c r="LVC796" s="94"/>
      <c r="LVD796" s="94"/>
      <c r="LVE796" s="94"/>
      <c r="LVF796" s="94"/>
      <c r="LVG796" s="94"/>
      <c r="LVH796" s="94"/>
      <c r="LVI796" s="94"/>
      <c r="LVJ796" s="94"/>
      <c r="LVK796" s="94"/>
      <c r="LVL796" s="94"/>
      <c r="LVM796" s="94"/>
      <c r="LVN796" s="94"/>
      <c r="LVO796" s="94"/>
      <c r="LVP796" s="94"/>
      <c r="LVQ796" s="94"/>
      <c r="LVR796" s="94"/>
      <c r="LVS796" s="94"/>
      <c r="LVT796" s="94"/>
      <c r="LVU796" s="94"/>
      <c r="LVV796" s="94"/>
      <c r="LVW796" s="94"/>
      <c r="LVX796" s="94"/>
      <c r="LVY796" s="94"/>
      <c r="LVZ796" s="94"/>
      <c r="LWA796" s="94"/>
      <c r="LWB796" s="94"/>
      <c r="LWC796" s="94"/>
      <c r="LWD796" s="94"/>
      <c r="LWE796" s="94"/>
      <c r="LWF796" s="94"/>
      <c r="LWG796" s="94"/>
      <c r="LWH796" s="94"/>
      <c r="LWI796" s="94"/>
      <c r="LWJ796" s="94"/>
      <c r="LWK796" s="94"/>
      <c r="LWL796" s="94"/>
      <c r="LWM796" s="94"/>
      <c r="LWN796" s="94"/>
      <c r="LWO796" s="94"/>
      <c r="LWP796" s="94"/>
      <c r="LWQ796" s="94"/>
      <c r="LWR796" s="94"/>
      <c r="LWS796" s="94"/>
      <c r="LWT796" s="94"/>
      <c r="LWU796" s="94"/>
      <c r="LWV796" s="94"/>
      <c r="LWW796" s="94"/>
      <c r="LWX796" s="94"/>
      <c r="LWY796" s="94"/>
      <c r="LWZ796" s="94"/>
      <c r="LXA796" s="94"/>
      <c r="LXB796" s="94"/>
      <c r="LXC796" s="94"/>
      <c r="LXD796" s="94"/>
      <c r="LXE796" s="94"/>
      <c r="LXF796" s="94"/>
      <c r="LXG796" s="94"/>
      <c r="LXH796" s="94"/>
      <c r="LXI796" s="94"/>
      <c r="LXJ796" s="94"/>
      <c r="LXK796" s="94"/>
      <c r="LXL796" s="94"/>
      <c r="LXM796" s="94"/>
      <c r="LXN796" s="94"/>
      <c r="LXO796" s="94"/>
      <c r="LXP796" s="94"/>
      <c r="LXQ796" s="94"/>
      <c r="LXR796" s="94"/>
      <c r="LXS796" s="94"/>
      <c r="LXT796" s="94"/>
      <c r="LXU796" s="94"/>
      <c r="LXV796" s="94"/>
      <c r="LXW796" s="94"/>
      <c r="LXX796" s="94"/>
      <c r="LXY796" s="94"/>
      <c r="LXZ796" s="94"/>
      <c r="LYA796" s="94"/>
      <c r="LYB796" s="94"/>
      <c r="LYC796" s="94"/>
      <c r="LYD796" s="94"/>
      <c r="LYE796" s="94"/>
      <c r="LYF796" s="94"/>
      <c r="LYG796" s="94"/>
      <c r="LYH796" s="94"/>
      <c r="LYI796" s="94"/>
      <c r="LYJ796" s="94"/>
      <c r="LYK796" s="94"/>
      <c r="LYL796" s="94"/>
      <c r="LYM796" s="94"/>
      <c r="LYN796" s="94"/>
      <c r="LYO796" s="94"/>
      <c r="LYP796" s="94"/>
      <c r="LYQ796" s="94"/>
      <c r="LYR796" s="94"/>
      <c r="LYS796" s="94"/>
      <c r="LYT796" s="94"/>
      <c r="LYU796" s="94"/>
      <c r="LYV796" s="94"/>
      <c r="LYW796" s="94"/>
      <c r="LYX796" s="94"/>
      <c r="LYY796" s="94"/>
      <c r="LYZ796" s="94"/>
      <c r="LZA796" s="94"/>
      <c r="LZB796" s="94"/>
      <c r="LZC796" s="94"/>
      <c r="LZD796" s="94"/>
      <c r="LZE796" s="94"/>
      <c r="LZF796" s="94"/>
      <c r="LZG796" s="94"/>
      <c r="LZH796" s="94"/>
      <c r="LZI796" s="94"/>
      <c r="LZJ796" s="94"/>
      <c r="LZK796" s="94"/>
      <c r="LZL796" s="94"/>
      <c r="LZM796" s="94"/>
      <c r="LZN796" s="94"/>
      <c r="LZO796" s="94"/>
      <c r="LZP796" s="94"/>
      <c r="LZQ796" s="94"/>
      <c r="LZR796" s="94"/>
      <c r="LZS796" s="94"/>
      <c r="LZT796" s="94"/>
      <c r="LZU796" s="94"/>
      <c r="LZV796" s="94"/>
      <c r="LZW796" s="94"/>
      <c r="LZX796" s="94"/>
      <c r="LZY796" s="94"/>
      <c r="LZZ796" s="94"/>
      <c r="MAA796" s="94"/>
      <c r="MAB796" s="94"/>
      <c r="MAC796" s="94"/>
      <c r="MAD796" s="94"/>
      <c r="MAE796" s="94"/>
      <c r="MAF796" s="94"/>
      <c r="MAG796" s="94"/>
      <c r="MAH796" s="94"/>
      <c r="MAI796" s="94"/>
      <c r="MAJ796" s="94"/>
      <c r="MAK796" s="94"/>
      <c r="MAL796" s="94"/>
      <c r="MAM796" s="94"/>
      <c r="MAN796" s="94"/>
      <c r="MAO796" s="94"/>
      <c r="MAP796" s="94"/>
      <c r="MAQ796" s="94"/>
      <c r="MAR796" s="94"/>
      <c r="MAS796" s="94"/>
      <c r="MAT796" s="94"/>
      <c r="MAU796" s="94"/>
      <c r="MAV796" s="94"/>
      <c r="MAW796" s="94"/>
      <c r="MAX796" s="94"/>
      <c r="MAY796" s="94"/>
      <c r="MAZ796" s="94"/>
      <c r="MBA796" s="94"/>
      <c r="MBB796" s="94"/>
      <c r="MBC796" s="94"/>
      <c r="MBD796" s="94"/>
      <c r="MBE796" s="94"/>
      <c r="MBF796" s="94"/>
      <c r="MBG796" s="94"/>
      <c r="MBH796" s="94"/>
      <c r="MBI796" s="94"/>
      <c r="MBJ796" s="94"/>
      <c r="MBK796" s="94"/>
      <c r="MBL796" s="94"/>
      <c r="MBM796" s="94"/>
      <c r="MBN796" s="94"/>
      <c r="MBO796" s="94"/>
      <c r="MBP796" s="94"/>
      <c r="MBQ796" s="94"/>
      <c r="MBR796" s="94"/>
      <c r="MBS796" s="94"/>
      <c r="MBT796" s="94"/>
      <c r="MBU796" s="94"/>
      <c r="MBV796" s="94"/>
      <c r="MBW796" s="94"/>
      <c r="MBX796" s="94"/>
      <c r="MBY796" s="94"/>
      <c r="MBZ796" s="94"/>
      <c r="MCA796" s="94"/>
      <c r="MCB796" s="94"/>
      <c r="MCC796" s="94"/>
      <c r="MCD796" s="94"/>
      <c r="MCE796" s="94"/>
      <c r="MCF796" s="94"/>
      <c r="MCG796" s="94"/>
      <c r="MCH796" s="94"/>
      <c r="MCI796" s="94"/>
      <c r="MCJ796" s="94"/>
      <c r="MCK796" s="94"/>
      <c r="MCL796" s="94"/>
      <c r="MCM796" s="94"/>
      <c r="MCN796" s="94"/>
      <c r="MCO796" s="94"/>
      <c r="MCP796" s="94"/>
      <c r="MCQ796" s="94"/>
      <c r="MCR796" s="94"/>
      <c r="MCS796" s="94"/>
      <c r="MCT796" s="94"/>
      <c r="MCU796" s="94"/>
      <c r="MCV796" s="94"/>
      <c r="MCW796" s="94"/>
      <c r="MCX796" s="94"/>
      <c r="MCY796" s="94"/>
      <c r="MCZ796" s="94"/>
      <c r="MDA796" s="94"/>
      <c r="MDB796" s="94"/>
      <c r="MDC796" s="94"/>
      <c r="MDD796" s="94"/>
      <c r="MDE796" s="94"/>
      <c r="MDF796" s="94"/>
      <c r="MDG796" s="94"/>
      <c r="MDH796" s="94"/>
      <c r="MDI796" s="94"/>
      <c r="MDJ796" s="94"/>
      <c r="MDK796" s="94"/>
      <c r="MDL796" s="94"/>
      <c r="MDM796" s="94"/>
      <c r="MDN796" s="94"/>
      <c r="MDO796" s="94"/>
      <c r="MDP796" s="94"/>
      <c r="MDQ796" s="94"/>
      <c r="MDR796" s="94"/>
      <c r="MDS796" s="94"/>
      <c r="MDT796" s="94"/>
      <c r="MDU796" s="94"/>
      <c r="MDV796" s="94"/>
      <c r="MDW796" s="94"/>
      <c r="MDX796" s="94"/>
      <c r="MDY796" s="94"/>
      <c r="MDZ796" s="94"/>
      <c r="MEA796" s="94"/>
      <c r="MEB796" s="94"/>
      <c r="MEC796" s="94"/>
      <c r="MED796" s="94"/>
      <c r="MEE796" s="94"/>
      <c r="MEF796" s="94"/>
      <c r="MEG796" s="94"/>
      <c r="MEH796" s="94"/>
      <c r="MEI796" s="94"/>
      <c r="MEJ796" s="94"/>
      <c r="MEK796" s="94"/>
      <c r="MEL796" s="94"/>
      <c r="MEM796" s="94"/>
      <c r="MEN796" s="94"/>
      <c r="MEO796" s="94"/>
      <c r="MEP796" s="94"/>
      <c r="MEQ796" s="94"/>
      <c r="MER796" s="94"/>
      <c r="MES796" s="94"/>
      <c r="MET796" s="94"/>
      <c r="MEU796" s="94"/>
      <c r="MEV796" s="94"/>
      <c r="MEW796" s="94"/>
      <c r="MEX796" s="94"/>
      <c r="MEY796" s="94"/>
      <c r="MEZ796" s="94"/>
      <c r="MFA796" s="94"/>
      <c r="MFB796" s="94"/>
      <c r="MFC796" s="94"/>
      <c r="MFD796" s="94"/>
      <c r="MFE796" s="94"/>
      <c r="MFF796" s="94"/>
      <c r="MFG796" s="94"/>
      <c r="MFH796" s="94"/>
      <c r="MFI796" s="94"/>
      <c r="MFJ796" s="94"/>
      <c r="MFK796" s="94"/>
      <c r="MFL796" s="94"/>
      <c r="MFM796" s="94"/>
      <c r="MFN796" s="94"/>
      <c r="MFO796" s="94"/>
      <c r="MFP796" s="94"/>
      <c r="MFQ796" s="94"/>
      <c r="MFR796" s="94"/>
      <c r="MFS796" s="94"/>
      <c r="MFT796" s="94"/>
      <c r="MFU796" s="94"/>
      <c r="MFV796" s="94"/>
      <c r="MFW796" s="94"/>
      <c r="MFX796" s="94"/>
      <c r="MFY796" s="94"/>
      <c r="MFZ796" s="94"/>
      <c r="MGA796" s="94"/>
      <c r="MGB796" s="94"/>
      <c r="MGC796" s="94"/>
      <c r="MGD796" s="94"/>
      <c r="MGE796" s="94"/>
      <c r="MGF796" s="94"/>
      <c r="MGG796" s="94"/>
      <c r="MGH796" s="94"/>
      <c r="MGI796" s="94"/>
      <c r="MGJ796" s="94"/>
      <c r="MGK796" s="94"/>
      <c r="MGL796" s="94"/>
      <c r="MGM796" s="94"/>
      <c r="MGN796" s="94"/>
      <c r="MGO796" s="94"/>
      <c r="MGP796" s="94"/>
      <c r="MGQ796" s="94"/>
      <c r="MGR796" s="94"/>
      <c r="MGS796" s="94"/>
      <c r="MGT796" s="94"/>
      <c r="MGU796" s="94"/>
      <c r="MGV796" s="94"/>
      <c r="MGW796" s="94"/>
      <c r="MGX796" s="94"/>
      <c r="MGY796" s="94"/>
      <c r="MGZ796" s="94"/>
      <c r="MHA796" s="94"/>
      <c r="MHB796" s="94"/>
      <c r="MHC796" s="94"/>
      <c r="MHD796" s="94"/>
      <c r="MHE796" s="94"/>
      <c r="MHF796" s="94"/>
      <c r="MHG796" s="94"/>
      <c r="MHH796" s="94"/>
      <c r="MHI796" s="94"/>
      <c r="MHJ796" s="94"/>
      <c r="MHK796" s="94"/>
      <c r="MHL796" s="94"/>
      <c r="MHM796" s="94"/>
      <c r="MHN796" s="94"/>
      <c r="MHO796" s="94"/>
      <c r="MHP796" s="94"/>
      <c r="MHQ796" s="94"/>
      <c r="MHR796" s="94"/>
      <c r="MHS796" s="94"/>
      <c r="MHT796" s="94"/>
      <c r="MHU796" s="94"/>
      <c r="MHV796" s="94"/>
      <c r="MHW796" s="94"/>
      <c r="MHX796" s="94"/>
      <c r="MHY796" s="94"/>
      <c r="MHZ796" s="94"/>
      <c r="MIA796" s="94"/>
      <c r="MIB796" s="94"/>
      <c r="MIC796" s="94"/>
      <c r="MID796" s="94"/>
      <c r="MIE796" s="94"/>
      <c r="MIF796" s="94"/>
      <c r="MIG796" s="94"/>
      <c r="MIH796" s="94"/>
      <c r="MII796" s="94"/>
      <c r="MIJ796" s="94"/>
      <c r="MIK796" s="94"/>
      <c r="MIL796" s="94"/>
      <c r="MIM796" s="94"/>
      <c r="MIN796" s="94"/>
      <c r="MIO796" s="94"/>
      <c r="MIP796" s="94"/>
      <c r="MIQ796" s="94"/>
      <c r="MIR796" s="94"/>
      <c r="MIS796" s="94"/>
      <c r="MIT796" s="94"/>
      <c r="MIU796" s="94"/>
      <c r="MIV796" s="94"/>
      <c r="MIW796" s="94"/>
      <c r="MIX796" s="94"/>
      <c r="MIY796" s="94"/>
      <c r="MIZ796" s="94"/>
      <c r="MJA796" s="94"/>
      <c r="MJB796" s="94"/>
      <c r="MJC796" s="94"/>
      <c r="MJD796" s="94"/>
      <c r="MJE796" s="94"/>
      <c r="MJF796" s="94"/>
      <c r="MJG796" s="94"/>
      <c r="MJH796" s="94"/>
      <c r="MJI796" s="94"/>
      <c r="MJJ796" s="94"/>
      <c r="MJK796" s="94"/>
      <c r="MJL796" s="94"/>
      <c r="MJM796" s="94"/>
      <c r="MJN796" s="94"/>
      <c r="MJO796" s="94"/>
      <c r="MJP796" s="94"/>
      <c r="MJQ796" s="94"/>
      <c r="MJR796" s="94"/>
      <c r="MJS796" s="94"/>
      <c r="MJT796" s="94"/>
      <c r="MJU796" s="94"/>
      <c r="MJV796" s="94"/>
      <c r="MJW796" s="94"/>
      <c r="MJX796" s="94"/>
      <c r="MJY796" s="94"/>
      <c r="MJZ796" s="94"/>
      <c r="MKA796" s="94"/>
      <c r="MKB796" s="94"/>
      <c r="MKC796" s="94"/>
      <c r="MKD796" s="94"/>
      <c r="MKE796" s="94"/>
      <c r="MKF796" s="94"/>
      <c r="MKG796" s="94"/>
      <c r="MKH796" s="94"/>
      <c r="MKI796" s="94"/>
      <c r="MKJ796" s="94"/>
      <c r="MKK796" s="94"/>
      <c r="MKL796" s="94"/>
      <c r="MKM796" s="94"/>
      <c r="MKN796" s="94"/>
      <c r="MKO796" s="94"/>
      <c r="MKP796" s="94"/>
      <c r="MKQ796" s="94"/>
      <c r="MKR796" s="94"/>
      <c r="MKS796" s="94"/>
      <c r="MKT796" s="94"/>
      <c r="MKU796" s="94"/>
      <c r="MKV796" s="94"/>
      <c r="MKW796" s="94"/>
      <c r="MKX796" s="94"/>
      <c r="MKY796" s="94"/>
      <c r="MKZ796" s="94"/>
      <c r="MLA796" s="94"/>
      <c r="MLB796" s="94"/>
      <c r="MLC796" s="94"/>
      <c r="MLD796" s="94"/>
      <c r="MLE796" s="94"/>
      <c r="MLF796" s="94"/>
      <c r="MLG796" s="94"/>
      <c r="MLH796" s="94"/>
      <c r="MLI796" s="94"/>
      <c r="MLJ796" s="94"/>
      <c r="MLK796" s="94"/>
      <c r="MLL796" s="94"/>
      <c r="MLM796" s="94"/>
      <c r="MLN796" s="94"/>
      <c r="MLO796" s="94"/>
      <c r="MLP796" s="94"/>
      <c r="MLQ796" s="94"/>
      <c r="MLR796" s="94"/>
      <c r="MLS796" s="94"/>
      <c r="MLT796" s="94"/>
      <c r="MLU796" s="94"/>
      <c r="MLV796" s="94"/>
      <c r="MLW796" s="94"/>
      <c r="MLX796" s="94"/>
      <c r="MLY796" s="94"/>
      <c r="MLZ796" s="94"/>
      <c r="MMA796" s="94"/>
      <c r="MMB796" s="94"/>
      <c r="MMC796" s="94"/>
      <c r="MMD796" s="94"/>
      <c r="MME796" s="94"/>
      <c r="MMF796" s="94"/>
      <c r="MMG796" s="94"/>
      <c r="MMH796" s="94"/>
      <c r="MMI796" s="94"/>
      <c r="MMJ796" s="94"/>
      <c r="MMK796" s="94"/>
      <c r="MML796" s="94"/>
      <c r="MMM796" s="94"/>
      <c r="MMN796" s="94"/>
      <c r="MMO796" s="94"/>
      <c r="MMP796" s="94"/>
      <c r="MMQ796" s="94"/>
      <c r="MMR796" s="94"/>
      <c r="MMS796" s="94"/>
      <c r="MMT796" s="94"/>
      <c r="MMU796" s="94"/>
      <c r="MMV796" s="94"/>
      <c r="MMW796" s="94"/>
      <c r="MMX796" s="94"/>
      <c r="MMY796" s="94"/>
      <c r="MMZ796" s="94"/>
      <c r="MNA796" s="94"/>
      <c r="MNB796" s="94"/>
      <c r="MNC796" s="94"/>
      <c r="MND796" s="94"/>
      <c r="MNE796" s="94"/>
      <c r="MNF796" s="94"/>
      <c r="MNG796" s="94"/>
      <c r="MNH796" s="94"/>
      <c r="MNI796" s="94"/>
      <c r="MNJ796" s="94"/>
      <c r="MNK796" s="94"/>
      <c r="MNL796" s="94"/>
      <c r="MNM796" s="94"/>
      <c r="MNN796" s="94"/>
      <c r="MNO796" s="94"/>
      <c r="MNP796" s="94"/>
      <c r="MNQ796" s="94"/>
      <c r="MNR796" s="94"/>
      <c r="MNS796" s="94"/>
      <c r="MNT796" s="94"/>
      <c r="MNU796" s="94"/>
      <c r="MNV796" s="94"/>
      <c r="MNW796" s="94"/>
      <c r="MNX796" s="94"/>
      <c r="MNY796" s="94"/>
      <c r="MNZ796" s="94"/>
      <c r="MOA796" s="94"/>
      <c r="MOB796" s="94"/>
      <c r="MOC796" s="94"/>
      <c r="MOD796" s="94"/>
      <c r="MOE796" s="94"/>
      <c r="MOF796" s="94"/>
      <c r="MOG796" s="94"/>
      <c r="MOH796" s="94"/>
      <c r="MOI796" s="94"/>
      <c r="MOJ796" s="94"/>
      <c r="MOK796" s="94"/>
      <c r="MOL796" s="94"/>
      <c r="MOM796" s="94"/>
      <c r="MON796" s="94"/>
      <c r="MOO796" s="94"/>
      <c r="MOP796" s="94"/>
      <c r="MOQ796" s="94"/>
      <c r="MOR796" s="94"/>
      <c r="MOS796" s="94"/>
      <c r="MOT796" s="94"/>
      <c r="MOU796" s="94"/>
      <c r="MOV796" s="94"/>
      <c r="MOW796" s="94"/>
      <c r="MOX796" s="94"/>
      <c r="MOY796" s="94"/>
      <c r="MOZ796" s="94"/>
      <c r="MPA796" s="94"/>
      <c r="MPB796" s="94"/>
      <c r="MPC796" s="94"/>
      <c r="MPD796" s="94"/>
      <c r="MPE796" s="94"/>
      <c r="MPF796" s="94"/>
      <c r="MPG796" s="94"/>
      <c r="MPH796" s="94"/>
      <c r="MPI796" s="94"/>
      <c r="MPJ796" s="94"/>
      <c r="MPK796" s="94"/>
      <c r="MPL796" s="94"/>
      <c r="MPM796" s="94"/>
      <c r="MPN796" s="94"/>
      <c r="MPO796" s="94"/>
      <c r="MPP796" s="94"/>
      <c r="MPQ796" s="94"/>
      <c r="MPR796" s="94"/>
      <c r="MPS796" s="94"/>
      <c r="MPT796" s="94"/>
      <c r="MPU796" s="94"/>
      <c r="MPV796" s="94"/>
      <c r="MPW796" s="94"/>
      <c r="MPX796" s="94"/>
      <c r="MPY796" s="94"/>
      <c r="MPZ796" s="94"/>
      <c r="MQA796" s="94"/>
      <c r="MQB796" s="94"/>
      <c r="MQC796" s="94"/>
      <c r="MQD796" s="94"/>
      <c r="MQE796" s="94"/>
      <c r="MQF796" s="94"/>
      <c r="MQG796" s="94"/>
      <c r="MQH796" s="94"/>
      <c r="MQI796" s="94"/>
      <c r="MQJ796" s="94"/>
      <c r="MQK796" s="94"/>
      <c r="MQL796" s="94"/>
      <c r="MQM796" s="94"/>
      <c r="MQN796" s="94"/>
      <c r="MQO796" s="94"/>
      <c r="MQP796" s="94"/>
      <c r="MQQ796" s="94"/>
      <c r="MQR796" s="94"/>
      <c r="MQS796" s="94"/>
      <c r="MQT796" s="94"/>
      <c r="MQU796" s="94"/>
      <c r="MQV796" s="94"/>
      <c r="MQW796" s="94"/>
      <c r="MQX796" s="94"/>
      <c r="MQY796" s="94"/>
      <c r="MQZ796" s="94"/>
      <c r="MRA796" s="94"/>
      <c r="MRB796" s="94"/>
      <c r="MRC796" s="94"/>
      <c r="MRD796" s="94"/>
      <c r="MRE796" s="94"/>
      <c r="MRF796" s="94"/>
      <c r="MRG796" s="94"/>
      <c r="MRH796" s="94"/>
      <c r="MRI796" s="94"/>
      <c r="MRJ796" s="94"/>
      <c r="MRK796" s="94"/>
      <c r="MRL796" s="94"/>
      <c r="MRM796" s="94"/>
      <c r="MRN796" s="94"/>
      <c r="MRO796" s="94"/>
      <c r="MRP796" s="94"/>
      <c r="MRQ796" s="94"/>
      <c r="MRR796" s="94"/>
      <c r="MRS796" s="94"/>
      <c r="MRT796" s="94"/>
      <c r="MRU796" s="94"/>
      <c r="MRV796" s="94"/>
      <c r="MRW796" s="94"/>
      <c r="MRX796" s="94"/>
      <c r="MRY796" s="94"/>
      <c r="MRZ796" s="94"/>
      <c r="MSA796" s="94"/>
      <c r="MSB796" s="94"/>
      <c r="MSC796" s="94"/>
      <c r="MSD796" s="94"/>
      <c r="MSE796" s="94"/>
      <c r="MSF796" s="94"/>
      <c r="MSG796" s="94"/>
      <c r="MSH796" s="94"/>
      <c r="MSI796" s="94"/>
      <c r="MSJ796" s="94"/>
      <c r="MSK796" s="94"/>
      <c r="MSL796" s="94"/>
      <c r="MSM796" s="94"/>
      <c r="MSN796" s="94"/>
      <c r="MSO796" s="94"/>
      <c r="MSP796" s="94"/>
      <c r="MSQ796" s="94"/>
      <c r="MSR796" s="94"/>
      <c r="MSS796" s="94"/>
      <c r="MST796" s="94"/>
      <c r="MSU796" s="94"/>
      <c r="MSV796" s="94"/>
      <c r="MSW796" s="94"/>
      <c r="MSX796" s="94"/>
      <c r="MSY796" s="94"/>
      <c r="MSZ796" s="94"/>
      <c r="MTA796" s="94"/>
      <c r="MTB796" s="94"/>
      <c r="MTC796" s="94"/>
      <c r="MTD796" s="94"/>
      <c r="MTE796" s="94"/>
      <c r="MTF796" s="94"/>
      <c r="MTG796" s="94"/>
      <c r="MTH796" s="94"/>
      <c r="MTI796" s="94"/>
      <c r="MTJ796" s="94"/>
      <c r="MTK796" s="94"/>
      <c r="MTL796" s="94"/>
      <c r="MTM796" s="94"/>
      <c r="MTN796" s="94"/>
      <c r="MTO796" s="94"/>
      <c r="MTP796" s="94"/>
      <c r="MTQ796" s="94"/>
      <c r="MTR796" s="94"/>
      <c r="MTS796" s="94"/>
      <c r="MTT796" s="94"/>
      <c r="MTU796" s="94"/>
      <c r="MTV796" s="94"/>
      <c r="MTW796" s="94"/>
      <c r="MTX796" s="94"/>
      <c r="MTY796" s="94"/>
      <c r="MTZ796" s="94"/>
      <c r="MUA796" s="94"/>
      <c r="MUB796" s="94"/>
      <c r="MUC796" s="94"/>
      <c r="MUD796" s="94"/>
      <c r="MUE796" s="94"/>
      <c r="MUF796" s="94"/>
      <c r="MUG796" s="94"/>
      <c r="MUH796" s="94"/>
      <c r="MUI796" s="94"/>
      <c r="MUJ796" s="94"/>
      <c r="MUK796" s="94"/>
      <c r="MUL796" s="94"/>
      <c r="MUM796" s="94"/>
      <c r="MUN796" s="94"/>
      <c r="MUO796" s="94"/>
      <c r="MUP796" s="94"/>
      <c r="MUQ796" s="94"/>
      <c r="MUR796" s="94"/>
      <c r="MUS796" s="94"/>
      <c r="MUT796" s="94"/>
      <c r="MUU796" s="94"/>
      <c r="MUV796" s="94"/>
      <c r="MUW796" s="94"/>
      <c r="MUX796" s="94"/>
      <c r="MUY796" s="94"/>
      <c r="MUZ796" s="94"/>
      <c r="MVA796" s="94"/>
      <c r="MVB796" s="94"/>
      <c r="MVC796" s="94"/>
      <c r="MVD796" s="94"/>
      <c r="MVE796" s="94"/>
      <c r="MVF796" s="94"/>
      <c r="MVG796" s="94"/>
      <c r="MVH796" s="94"/>
      <c r="MVI796" s="94"/>
      <c r="MVJ796" s="94"/>
      <c r="MVK796" s="94"/>
      <c r="MVL796" s="94"/>
      <c r="MVM796" s="94"/>
      <c r="MVN796" s="94"/>
      <c r="MVO796" s="94"/>
      <c r="MVP796" s="94"/>
      <c r="MVQ796" s="94"/>
      <c r="MVR796" s="94"/>
      <c r="MVS796" s="94"/>
      <c r="MVT796" s="94"/>
      <c r="MVU796" s="94"/>
      <c r="MVV796" s="94"/>
      <c r="MVW796" s="94"/>
      <c r="MVX796" s="94"/>
      <c r="MVY796" s="94"/>
      <c r="MVZ796" s="94"/>
      <c r="MWA796" s="94"/>
      <c r="MWB796" s="94"/>
      <c r="MWC796" s="94"/>
      <c r="MWD796" s="94"/>
      <c r="MWE796" s="94"/>
      <c r="MWF796" s="94"/>
      <c r="MWG796" s="94"/>
      <c r="MWH796" s="94"/>
      <c r="MWI796" s="94"/>
      <c r="MWJ796" s="94"/>
      <c r="MWK796" s="94"/>
      <c r="MWL796" s="94"/>
      <c r="MWM796" s="94"/>
      <c r="MWN796" s="94"/>
      <c r="MWO796" s="94"/>
      <c r="MWP796" s="94"/>
      <c r="MWQ796" s="94"/>
      <c r="MWR796" s="94"/>
      <c r="MWS796" s="94"/>
      <c r="MWT796" s="94"/>
      <c r="MWU796" s="94"/>
      <c r="MWV796" s="94"/>
      <c r="MWW796" s="94"/>
      <c r="MWX796" s="94"/>
      <c r="MWY796" s="94"/>
      <c r="MWZ796" s="94"/>
      <c r="MXA796" s="94"/>
      <c r="MXB796" s="94"/>
      <c r="MXC796" s="94"/>
      <c r="MXD796" s="94"/>
      <c r="MXE796" s="94"/>
      <c r="MXF796" s="94"/>
      <c r="MXG796" s="94"/>
      <c r="MXH796" s="94"/>
      <c r="MXI796" s="94"/>
      <c r="MXJ796" s="94"/>
      <c r="MXK796" s="94"/>
      <c r="MXL796" s="94"/>
      <c r="MXM796" s="94"/>
      <c r="MXN796" s="94"/>
      <c r="MXO796" s="94"/>
      <c r="MXP796" s="94"/>
      <c r="MXQ796" s="94"/>
      <c r="MXR796" s="94"/>
      <c r="MXS796" s="94"/>
      <c r="MXT796" s="94"/>
      <c r="MXU796" s="94"/>
      <c r="MXV796" s="94"/>
      <c r="MXW796" s="94"/>
      <c r="MXX796" s="94"/>
      <c r="MXY796" s="94"/>
      <c r="MXZ796" s="94"/>
      <c r="MYA796" s="94"/>
      <c r="MYB796" s="94"/>
      <c r="MYC796" s="94"/>
      <c r="MYD796" s="94"/>
      <c r="MYE796" s="94"/>
      <c r="MYF796" s="94"/>
      <c r="MYG796" s="94"/>
      <c r="MYH796" s="94"/>
      <c r="MYI796" s="94"/>
      <c r="MYJ796" s="94"/>
      <c r="MYK796" s="94"/>
      <c r="MYL796" s="94"/>
      <c r="MYM796" s="94"/>
      <c r="MYN796" s="94"/>
      <c r="MYO796" s="94"/>
      <c r="MYP796" s="94"/>
      <c r="MYQ796" s="94"/>
      <c r="MYR796" s="94"/>
      <c r="MYS796" s="94"/>
      <c r="MYT796" s="94"/>
      <c r="MYU796" s="94"/>
      <c r="MYV796" s="94"/>
      <c r="MYW796" s="94"/>
      <c r="MYX796" s="94"/>
      <c r="MYY796" s="94"/>
      <c r="MYZ796" s="94"/>
      <c r="MZA796" s="94"/>
      <c r="MZB796" s="94"/>
      <c r="MZC796" s="94"/>
      <c r="MZD796" s="94"/>
      <c r="MZE796" s="94"/>
      <c r="MZF796" s="94"/>
      <c r="MZG796" s="94"/>
      <c r="MZH796" s="94"/>
      <c r="MZI796" s="94"/>
      <c r="MZJ796" s="94"/>
      <c r="MZK796" s="94"/>
      <c r="MZL796" s="94"/>
      <c r="MZM796" s="94"/>
      <c r="MZN796" s="94"/>
      <c r="MZO796" s="94"/>
      <c r="MZP796" s="94"/>
      <c r="MZQ796" s="94"/>
      <c r="MZR796" s="94"/>
      <c r="MZS796" s="94"/>
      <c r="MZT796" s="94"/>
      <c r="MZU796" s="94"/>
      <c r="MZV796" s="94"/>
      <c r="MZW796" s="94"/>
      <c r="MZX796" s="94"/>
      <c r="MZY796" s="94"/>
      <c r="MZZ796" s="94"/>
      <c r="NAA796" s="94"/>
      <c r="NAB796" s="94"/>
      <c r="NAC796" s="94"/>
      <c r="NAD796" s="94"/>
      <c r="NAE796" s="94"/>
      <c r="NAF796" s="94"/>
      <c r="NAG796" s="94"/>
      <c r="NAH796" s="94"/>
      <c r="NAI796" s="94"/>
      <c r="NAJ796" s="94"/>
      <c r="NAK796" s="94"/>
      <c r="NAL796" s="94"/>
      <c r="NAM796" s="94"/>
      <c r="NAN796" s="94"/>
      <c r="NAO796" s="94"/>
      <c r="NAP796" s="94"/>
      <c r="NAQ796" s="94"/>
      <c r="NAR796" s="94"/>
      <c r="NAS796" s="94"/>
      <c r="NAT796" s="94"/>
      <c r="NAU796" s="94"/>
      <c r="NAV796" s="94"/>
      <c r="NAW796" s="94"/>
      <c r="NAX796" s="94"/>
      <c r="NAY796" s="94"/>
      <c r="NAZ796" s="94"/>
      <c r="NBA796" s="94"/>
      <c r="NBB796" s="94"/>
      <c r="NBC796" s="94"/>
      <c r="NBD796" s="94"/>
      <c r="NBE796" s="94"/>
      <c r="NBF796" s="94"/>
      <c r="NBG796" s="94"/>
      <c r="NBH796" s="94"/>
      <c r="NBI796" s="94"/>
      <c r="NBJ796" s="94"/>
      <c r="NBK796" s="94"/>
      <c r="NBL796" s="94"/>
      <c r="NBM796" s="94"/>
      <c r="NBN796" s="94"/>
      <c r="NBO796" s="94"/>
      <c r="NBP796" s="94"/>
      <c r="NBQ796" s="94"/>
      <c r="NBR796" s="94"/>
      <c r="NBS796" s="94"/>
      <c r="NBT796" s="94"/>
      <c r="NBU796" s="94"/>
      <c r="NBV796" s="94"/>
      <c r="NBW796" s="94"/>
      <c r="NBX796" s="94"/>
      <c r="NBY796" s="94"/>
      <c r="NBZ796" s="94"/>
      <c r="NCA796" s="94"/>
      <c r="NCB796" s="94"/>
      <c r="NCC796" s="94"/>
      <c r="NCD796" s="94"/>
      <c r="NCE796" s="94"/>
      <c r="NCF796" s="94"/>
      <c r="NCG796" s="94"/>
      <c r="NCH796" s="94"/>
      <c r="NCI796" s="94"/>
      <c r="NCJ796" s="94"/>
      <c r="NCK796" s="94"/>
      <c r="NCL796" s="94"/>
      <c r="NCM796" s="94"/>
      <c r="NCN796" s="94"/>
      <c r="NCO796" s="94"/>
      <c r="NCP796" s="94"/>
      <c r="NCQ796" s="94"/>
      <c r="NCR796" s="94"/>
      <c r="NCS796" s="94"/>
      <c r="NCT796" s="94"/>
      <c r="NCU796" s="94"/>
      <c r="NCV796" s="94"/>
      <c r="NCW796" s="94"/>
      <c r="NCX796" s="94"/>
      <c r="NCY796" s="94"/>
      <c r="NCZ796" s="94"/>
      <c r="NDA796" s="94"/>
      <c r="NDB796" s="94"/>
      <c r="NDC796" s="94"/>
      <c r="NDD796" s="94"/>
      <c r="NDE796" s="94"/>
      <c r="NDF796" s="94"/>
      <c r="NDG796" s="94"/>
      <c r="NDH796" s="94"/>
      <c r="NDI796" s="94"/>
      <c r="NDJ796" s="94"/>
      <c r="NDK796" s="94"/>
      <c r="NDL796" s="94"/>
      <c r="NDM796" s="94"/>
      <c r="NDN796" s="94"/>
      <c r="NDO796" s="94"/>
      <c r="NDP796" s="94"/>
      <c r="NDQ796" s="94"/>
      <c r="NDR796" s="94"/>
      <c r="NDS796" s="94"/>
      <c r="NDT796" s="94"/>
      <c r="NDU796" s="94"/>
      <c r="NDV796" s="94"/>
      <c r="NDW796" s="94"/>
      <c r="NDX796" s="94"/>
      <c r="NDY796" s="94"/>
      <c r="NDZ796" s="94"/>
      <c r="NEA796" s="94"/>
      <c r="NEB796" s="94"/>
      <c r="NEC796" s="94"/>
      <c r="NED796" s="94"/>
      <c r="NEE796" s="94"/>
      <c r="NEF796" s="94"/>
      <c r="NEG796" s="94"/>
      <c r="NEH796" s="94"/>
      <c r="NEI796" s="94"/>
      <c r="NEJ796" s="94"/>
      <c r="NEK796" s="94"/>
      <c r="NEL796" s="94"/>
      <c r="NEM796" s="94"/>
      <c r="NEN796" s="94"/>
      <c r="NEO796" s="94"/>
      <c r="NEP796" s="94"/>
      <c r="NEQ796" s="94"/>
      <c r="NER796" s="94"/>
      <c r="NES796" s="94"/>
      <c r="NET796" s="94"/>
      <c r="NEU796" s="94"/>
      <c r="NEV796" s="94"/>
      <c r="NEW796" s="94"/>
      <c r="NEX796" s="94"/>
      <c r="NEY796" s="94"/>
      <c r="NEZ796" s="94"/>
      <c r="NFA796" s="94"/>
      <c r="NFB796" s="94"/>
      <c r="NFC796" s="94"/>
      <c r="NFD796" s="94"/>
      <c r="NFE796" s="94"/>
      <c r="NFF796" s="94"/>
      <c r="NFG796" s="94"/>
      <c r="NFH796" s="94"/>
      <c r="NFI796" s="94"/>
      <c r="NFJ796" s="94"/>
      <c r="NFK796" s="94"/>
      <c r="NFL796" s="94"/>
      <c r="NFM796" s="94"/>
      <c r="NFN796" s="94"/>
      <c r="NFO796" s="94"/>
      <c r="NFP796" s="94"/>
      <c r="NFQ796" s="94"/>
      <c r="NFR796" s="94"/>
      <c r="NFS796" s="94"/>
      <c r="NFT796" s="94"/>
      <c r="NFU796" s="94"/>
      <c r="NFV796" s="94"/>
      <c r="NFW796" s="94"/>
      <c r="NFX796" s="94"/>
      <c r="NFY796" s="94"/>
      <c r="NFZ796" s="94"/>
      <c r="NGA796" s="94"/>
      <c r="NGB796" s="94"/>
      <c r="NGC796" s="94"/>
      <c r="NGD796" s="94"/>
      <c r="NGE796" s="94"/>
      <c r="NGF796" s="94"/>
      <c r="NGG796" s="94"/>
      <c r="NGH796" s="94"/>
      <c r="NGI796" s="94"/>
      <c r="NGJ796" s="94"/>
      <c r="NGK796" s="94"/>
      <c r="NGL796" s="94"/>
      <c r="NGM796" s="94"/>
      <c r="NGN796" s="94"/>
      <c r="NGO796" s="94"/>
      <c r="NGP796" s="94"/>
      <c r="NGQ796" s="94"/>
      <c r="NGR796" s="94"/>
      <c r="NGS796" s="94"/>
      <c r="NGT796" s="94"/>
      <c r="NGU796" s="94"/>
      <c r="NGV796" s="94"/>
      <c r="NGW796" s="94"/>
      <c r="NGX796" s="94"/>
      <c r="NGY796" s="94"/>
      <c r="NGZ796" s="94"/>
      <c r="NHA796" s="94"/>
      <c r="NHB796" s="94"/>
      <c r="NHC796" s="94"/>
      <c r="NHD796" s="94"/>
      <c r="NHE796" s="94"/>
      <c r="NHF796" s="94"/>
      <c r="NHG796" s="94"/>
      <c r="NHH796" s="94"/>
      <c r="NHI796" s="94"/>
      <c r="NHJ796" s="94"/>
      <c r="NHK796" s="94"/>
      <c r="NHL796" s="94"/>
      <c r="NHM796" s="94"/>
      <c r="NHN796" s="94"/>
      <c r="NHO796" s="94"/>
      <c r="NHP796" s="94"/>
      <c r="NHQ796" s="94"/>
      <c r="NHR796" s="94"/>
      <c r="NHS796" s="94"/>
      <c r="NHT796" s="94"/>
      <c r="NHU796" s="94"/>
      <c r="NHV796" s="94"/>
      <c r="NHW796" s="94"/>
      <c r="NHX796" s="94"/>
      <c r="NHY796" s="94"/>
      <c r="NHZ796" s="94"/>
      <c r="NIA796" s="94"/>
      <c r="NIB796" s="94"/>
      <c r="NIC796" s="94"/>
      <c r="NID796" s="94"/>
      <c r="NIE796" s="94"/>
      <c r="NIF796" s="94"/>
      <c r="NIG796" s="94"/>
      <c r="NIH796" s="94"/>
      <c r="NII796" s="94"/>
      <c r="NIJ796" s="94"/>
      <c r="NIK796" s="94"/>
      <c r="NIL796" s="94"/>
      <c r="NIM796" s="94"/>
      <c r="NIN796" s="94"/>
      <c r="NIO796" s="94"/>
      <c r="NIP796" s="94"/>
      <c r="NIQ796" s="94"/>
      <c r="NIR796" s="94"/>
      <c r="NIS796" s="94"/>
      <c r="NIT796" s="94"/>
      <c r="NIU796" s="94"/>
      <c r="NIV796" s="94"/>
      <c r="NIW796" s="94"/>
      <c r="NIX796" s="94"/>
      <c r="NIY796" s="94"/>
      <c r="NIZ796" s="94"/>
      <c r="NJA796" s="94"/>
      <c r="NJB796" s="94"/>
      <c r="NJC796" s="94"/>
      <c r="NJD796" s="94"/>
      <c r="NJE796" s="94"/>
      <c r="NJF796" s="94"/>
      <c r="NJG796" s="94"/>
      <c r="NJH796" s="94"/>
      <c r="NJI796" s="94"/>
      <c r="NJJ796" s="94"/>
      <c r="NJK796" s="94"/>
      <c r="NJL796" s="94"/>
      <c r="NJM796" s="94"/>
      <c r="NJN796" s="94"/>
      <c r="NJO796" s="94"/>
      <c r="NJP796" s="94"/>
      <c r="NJQ796" s="94"/>
      <c r="NJR796" s="94"/>
      <c r="NJS796" s="94"/>
      <c r="NJT796" s="94"/>
      <c r="NJU796" s="94"/>
      <c r="NJV796" s="94"/>
      <c r="NJW796" s="94"/>
      <c r="NJX796" s="94"/>
      <c r="NJY796" s="94"/>
      <c r="NJZ796" s="94"/>
      <c r="NKA796" s="94"/>
      <c r="NKB796" s="94"/>
      <c r="NKC796" s="94"/>
      <c r="NKD796" s="94"/>
      <c r="NKE796" s="94"/>
      <c r="NKF796" s="94"/>
      <c r="NKG796" s="94"/>
      <c r="NKH796" s="94"/>
      <c r="NKI796" s="94"/>
      <c r="NKJ796" s="94"/>
      <c r="NKK796" s="94"/>
      <c r="NKL796" s="94"/>
      <c r="NKM796" s="94"/>
      <c r="NKN796" s="94"/>
      <c r="NKO796" s="94"/>
      <c r="NKP796" s="94"/>
      <c r="NKQ796" s="94"/>
      <c r="NKR796" s="94"/>
      <c r="NKS796" s="94"/>
      <c r="NKT796" s="94"/>
      <c r="NKU796" s="94"/>
      <c r="NKV796" s="94"/>
      <c r="NKW796" s="94"/>
      <c r="NKX796" s="94"/>
      <c r="NKY796" s="94"/>
      <c r="NKZ796" s="94"/>
      <c r="NLA796" s="94"/>
      <c r="NLB796" s="94"/>
      <c r="NLC796" s="94"/>
      <c r="NLD796" s="94"/>
      <c r="NLE796" s="94"/>
      <c r="NLF796" s="94"/>
      <c r="NLG796" s="94"/>
      <c r="NLH796" s="94"/>
      <c r="NLI796" s="94"/>
      <c r="NLJ796" s="94"/>
      <c r="NLK796" s="94"/>
      <c r="NLL796" s="94"/>
      <c r="NLM796" s="94"/>
      <c r="NLN796" s="94"/>
      <c r="NLO796" s="94"/>
      <c r="NLP796" s="94"/>
      <c r="NLQ796" s="94"/>
      <c r="NLR796" s="94"/>
      <c r="NLS796" s="94"/>
      <c r="NLT796" s="94"/>
      <c r="NLU796" s="94"/>
      <c r="NLV796" s="94"/>
      <c r="NLW796" s="94"/>
      <c r="NLX796" s="94"/>
      <c r="NLY796" s="94"/>
      <c r="NLZ796" s="94"/>
      <c r="NMA796" s="94"/>
      <c r="NMB796" s="94"/>
      <c r="NMC796" s="94"/>
      <c r="NMD796" s="94"/>
      <c r="NME796" s="94"/>
      <c r="NMF796" s="94"/>
      <c r="NMG796" s="94"/>
      <c r="NMH796" s="94"/>
      <c r="NMI796" s="94"/>
      <c r="NMJ796" s="94"/>
      <c r="NMK796" s="94"/>
      <c r="NML796" s="94"/>
      <c r="NMM796" s="94"/>
      <c r="NMN796" s="94"/>
      <c r="NMO796" s="94"/>
      <c r="NMP796" s="94"/>
      <c r="NMQ796" s="94"/>
      <c r="NMR796" s="94"/>
      <c r="NMS796" s="94"/>
      <c r="NMT796" s="94"/>
      <c r="NMU796" s="94"/>
      <c r="NMV796" s="94"/>
      <c r="NMW796" s="94"/>
      <c r="NMX796" s="94"/>
      <c r="NMY796" s="94"/>
      <c r="NMZ796" s="94"/>
      <c r="NNA796" s="94"/>
      <c r="NNB796" s="94"/>
      <c r="NNC796" s="94"/>
      <c r="NND796" s="94"/>
      <c r="NNE796" s="94"/>
      <c r="NNF796" s="94"/>
      <c r="NNG796" s="94"/>
      <c r="NNH796" s="94"/>
      <c r="NNI796" s="94"/>
      <c r="NNJ796" s="94"/>
      <c r="NNK796" s="94"/>
      <c r="NNL796" s="94"/>
      <c r="NNM796" s="94"/>
      <c r="NNN796" s="94"/>
      <c r="NNO796" s="94"/>
      <c r="NNP796" s="94"/>
      <c r="NNQ796" s="94"/>
      <c r="NNR796" s="94"/>
      <c r="NNS796" s="94"/>
      <c r="NNT796" s="94"/>
      <c r="NNU796" s="94"/>
      <c r="NNV796" s="94"/>
      <c r="NNW796" s="94"/>
      <c r="NNX796" s="94"/>
      <c r="NNY796" s="94"/>
      <c r="NNZ796" s="94"/>
      <c r="NOA796" s="94"/>
      <c r="NOB796" s="94"/>
      <c r="NOC796" s="94"/>
      <c r="NOD796" s="94"/>
      <c r="NOE796" s="94"/>
      <c r="NOF796" s="94"/>
      <c r="NOG796" s="94"/>
      <c r="NOH796" s="94"/>
      <c r="NOI796" s="94"/>
      <c r="NOJ796" s="94"/>
      <c r="NOK796" s="94"/>
      <c r="NOL796" s="94"/>
      <c r="NOM796" s="94"/>
      <c r="NON796" s="94"/>
      <c r="NOO796" s="94"/>
      <c r="NOP796" s="94"/>
      <c r="NOQ796" s="94"/>
      <c r="NOR796" s="94"/>
      <c r="NOS796" s="94"/>
      <c r="NOT796" s="94"/>
      <c r="NOU796" s="94"/>
      <c r="NOV796" s="94"/>
      <c r="NOW796" s="94"/>
      <c r="NOX796" s="94"/>
      <c r="NOY796" s="94"/>
      <c r="NOZ796" s="94"/>
      <c r="NPA796" s="94"/>
      <c r="NPB796" s="94"/>
      <c r="NPC796" s="94"/>
      <c r="NPD796" s="94"/>
      <c r="NPE796" s="94"/>
      <c r="NPF796" s="94"/>
      <c r="NPG796" s="94"/>
      <c r="NPH796" s="94"/>
      <c r="NPI796" s="94"/>
      <c r="NPJ796" s="94"/>
      <c r="NPK796" s="94"/>
      <c r="NPL796" s="94"/>
      <c r="NPM796" s="94"/>
      <c r="NPN796" s="94"/>
      <c r="NPO796" s="94"/>
      <c r="NPP796" s="94"/>
      <c r="NPQ796" s="94"/>
      <c r="NPR796" s="94"/>
      <c r="NPS796" s="94"/>
      <c r="NPT796" s="94"/>
      <c r="NPU796" s="94"/>
      <c r="NPV796" s="94"/>
      <c r="NPW796" s="94"/>
      <c r="NPX796" s="94"/>
      <c r="NPY796" s="94"/>
      <c r="NPZ796" s="94"/>
      <c r="NQA796" s="94"/>
      <c r="NQB796" s="94"/>
      <c r="NQC796" s="94"/>
      <c r="NQD796" s="94"/>
      <c r="NQE796" s="94"/>
      <c r="NQF796" s="94"/>
      <c r="NQG796" s="94"/>
      <c r="NQH796" s="94"/>
      <c r="NQI796" s="94"/>
      <c r="NQJ796" s="94"/>
      <c r="NQK796" s="94"/>
      <c r="NQL796" s="94"/>
      <c r="NQM796" s="94"/>
      <c r="NQN796" s="94"/>
      <c r="NQO796" s="94"/>
      <c r="NQP796" s="94"/>
      <c r="NQQ796" s="94"/>
      <c r="NQR796" s="94"/>
      <c r="NQS796" s="94"/>
      <c r="NQT796" s="94"/>
      <c r="NQU796" s="94"/>
      <c r="NQV796" s="94"/>
      <c r="NQW796" s="94"/>
      <c r="NQX796" s="94"/>
      <c r="NQY796" s="94"/>
      <c r="NQZ796" s="94"/>
      <c r="NRA796" s="94"/>
      <c r="NRB796" s="94"/>
      <c r="NRC796" s="94"/>
      <c r="NRD796" s="94"/>
      <c r="NRE796" s="94"/>
      <c r="NRF796" s="94"/>
      <c r="NRG796" s="94"/>
      <c r="NRH796" s="94"/>
      <c r="NRI796" s="94"/>
      <c r="NRJ796" s="94"/>
      <c r="NRK796" s="94"/>
      <c r="NRL796" s="94"/>
      <c r="NRM796" s="94"/>
      <c r="NRN796" s="94"/>
      <c r="NRO796" s="94"/>
      <c r="NRP796" s="94"/>
      <c r="NRQ796" s="94"/>
      <c r="NRR796" s="94"/>
      <c r="NRS796" s="94"/>
      <c r="NRT796" s="94"/>
      <c r="NRU796" s="94"/>
      <c r="NRV796" s="94"/>
      <c r="NRW796" s="94"/>
      <c r="NRX796" s="94"/>
      <c r="NRY796" s="94"/>
      <c r="NRZ796" s="94"/>
      <c r="NSA796" s="94"/>
      <c r="NSB796" s="94"/>
      <c r="NSC796" s="94"/>
      <c r="NSD796" s="94"/>
      <c r="NSE796" s="94"/>
      <c r="NSF796" s="94"/>
      <c r="NSG796" s="94"/>
      <c r="NSH796" s="94"/>
      <c r="NSI796" s="94"/>
      <c r="NSJ796" s="94"/>
      <c r="NSK796" s="94"/>
      <c r="NSL796" s="94"/>
      <c r="NSM796" s="94"/>
      <c r="NSN796" s="94"/>
      <c r="NSO796" s="94"/>
      <c r="NSP796" s="94"/>
      <c r="NSQ796" s="94"/>
      <c r="NSR796" s="94"/>
      <c r="NSS796" s="94"/>
      <c r="NST796" s="94"/>
      <c r="NSU796" s="94"/>
      <c r="NSV796" s="94"/>
      <c r="NSW796" s="94"/>
      <c r="NSX796" s="94"/>
      <c r="NSY796" s="94"/>
      <c r="NSZ796" s="94"/>
      <c r="NTA796" s="94"/>
      <c r="NTB796" s="94"/>
      <c r="NTC796" s="94"/>
      <c r="NTD796" s="94"/>
      <c r="NTE796" s="94"/>
      <c r="NTF796" s="94"/>
      <c r="NTG796" s="94"/>
      <c r="NTH796" s="94"/>
      <c r="NTI796" s="94"/>
      <c r="NTJ796" s="94"/>
      <c r="NTK796" s="94"/>
      <c r="NTL796" s="94"/>
      <c r="NTM796" s="94"/>
      <c r="NTN796" s="94"/>
      <c r="NTO796" s="94"/>
      <c r="NTP796" s="94"/>
      <c r="NTQ796" s="94"/>
      <c r="NTR796" s="94"/>
      <c r="NTS796" s="94"/>
      <c r="NTT796" s="94"/>
      <c r="NTU796" s="94"/>
      <c r="NTV796" s="94"/>
      <c r="NTW796" s="94"/>
      <c r="NTX796" s="94"/>
      <c r="NTY796" s="94"/>
      <c r="NTZ796" s="94"/>
      <c r="NUA796" s="94"/>
      <c r="NUB796" s="94"/>
      <c r="NUC796" s="94"/>
      <c r="NUD796" s="94"/>
      <c r="NUE796" s="94"/>
      <c r="NUF796" s="94"/>
      <c r="NUG796" s="94"/>
      <c r="NUH796" s="94"/>
      <c r="NUI796" s="94"/>
      <c r="NUJ796" s="94"/>
      <c r="NUK796" s="94"/>
      <c r="NUL796" s="94"/>
      <c r="NUM796" s="94"/>
      <c r="NUN796" s="94"/>
      <c r="NUO796" s="94"/>
      <c r="NUP796" s="94"/>
      <c r="NUQ796" s="94"/>
      <c r="NUR796" s="94"/>
      <c r="NUS796" s="94"/>
      <c r="NUT796" s="94"/>
      <c r="NUU796" s="94"/>
      <c r="NUV796" s="94"/>
      <c r="NUW796" s="94"/>
      <c r="NUX796" s="94"/>
      <c r="NUY796" s="94"/>
      <c r="NUZ796" s="94"/>
      <c r="NVA796" s="94"/>
      <c r="NVB796" s="94"/>
      <c r="NVC796" s="94"/>
      <c r="NVD796" s="94"/>
      <c r="NVE796" s="94"/>
      <c r="NVF796" s="94"/>
      <c r="NVG796" s="94"/>
      <c r="NVH796" s="94"/>
      <c r="NVI796" s="94"/>
      <c r="NVJ796" s="94"/>
      <c r="NVK796" s="94"/>
      <c r="NVL796" s="94"/>
      <c r="NVM796" s="94"/>
      <c r="NVN796" s="94"/>
      <c r="NVO796" s="94"/>
      <c r="NVP796" s="94"/>
      <c r="NVQ796" s="94"/>
      <c r="NVR796" s="94"/>
      <c r="NVS796" s="94"/>
      <c r="NVT796" s="94"/>
      <c r="NVU796" s="94"/>
      <c r="NVV796" s="94"/>
      <c r="NVW796" s="94"/>
      <c r="NVX796" s="94"/>
      <c r="NVY796" s="94"/>
      <c r="NVZ796" s="94"/>
      <c r="NWA796" s="94"/>
      <c r="NWB796" s="94"/>
      <c r="NWC796" s="94"/>
      <c r="NWD796" s="94"/>
      <c r="NWE796" s="94"/>
      <c r="NWF796" s="94"/>
      <c r="NWG796" s="94"/>
      <c r="NWH796" s="94"/>
      <c r="NWI796" s="94"/>
      <c r="NWJ796" s="94"/>
      <c r="NWK796" s="94"/>
      <c r="NWL796" s="94"/>
      <c r="NWM796" s="94"/>
      <c r="NWN796" s="94"/>
      <c r="NWO796" s="94"/>
      <c r="NWP796" s="94"/>
      <c r="NWQ796" s="94"/>
      <c r="NWR796" s="94"/>
      <c r="NWS796" s="94"/>
      <c r="NWT796" s="94"/>
      <c r="NWU796" s="94"/>
      <c r="NWV796" s="94"/>
      <c r="NWW796" s="94"/>
      <c r="NWX796" s="94"/>
      <c r="NWY796" s="94"/>
      <c r="NWZ796" s="94"/>
      <c r="NXA796" s="94"/>
      <c r="NXB796" s="94"/>
      <c r="NXC796" s="94"/>
      <c r="NXD796" s="94"/>
      <c r="NXE796" s="94"/>
      <c r="NXF796" s="94"/>
      <c r="NXG796" s="94"/>
      <c r="NXH796" s="94"/>
      <c r="NXI796" s="94"/>
      <c r="NXJ796" s="94"/>
      <c r="NXK796" s="94"/>
      <c r="NXL796" s="94"/>
      <c r="NXM796" s="94"/>
      <c r="NXN796" s="94"/>
      <c r="NXO796" s="94"/>
      <c r="NXP796" s="94"/>
      <c r="NXQ796" s="94"/>
      <c r="NXR796" s="94"/>
      <c r="NXS796" s="94"/>
      <c r="NXT796" s="94"/>
      <c r="NXU796" s="94"/>
      <c r="NXV796" s="94"/>
      <c r="NXW796" s="94"/>
      <c r="NXX796" s="94"/>
      <c r="NXY796" s="94"/>
      <c r="NXZ796" s="94"/>
      <c r="NYA796" s="94"/>
      <c r="NYB796" s="94"/>
      <c r="NYC796" s="94"/>
      <c r="NYD796" s="94"/>
      <c r="NYE796" s="94"/>
      <c r="NYF796" s="94"/>
      <c r="NYG796" s="94"/>
      <c r="NYH796" s="94"/>
      <c r="NYI796" s="94"/>
      <c r="NYJ796" s="94"/>
      <c r="NYK796" s="94"/>
      <c r="NYL796" s="94"/>
      <c r="NYM796" s="94"/>
      <c r="NYN796" s="94"/>
      <c r="NYO796" s="94"/>
      <c r="NYP796" s="94"/>
      <c r="NYQ796" s="94"/>
      <c r="NYR796" s="94"/>
      <c r="NYS796" s="94"/>
      <c r="NYT796" s="94"/>
      <c r="NYU796" s="94"/>
      <c r="NYV796" s="94"/>
      <c r="NYW796" s="94"/>
      <c r="NYX796" s="94"/>
      <c r="NYY796" s="94"/>
      <c r="NYZ796" s="94"/>
      <c r="NZA796" s="94"/>
      <c r="NZB796" s="94"/>
      <c r="NZC796" s="94"/>
      <c r="NZD796" s="94"/>
      <c r="NZE796" s="94"/>
      <c r="NZF796" s="94"/>
      <c r="NZG796" s="94"/>
      <c r="NZH796" s="94"/>
      <c r="NZI796" s="94"/>
      <c r="NZJ796" s="94"/>
      <c r="NZK796" s="94"/>
      <c r="NZL796" s="94"/>
      <c r="NZM796" s="94"/>
      <c r="NZN796" s="94"/>
      <c r="NZO796" s="94"/>
      <c r="NZP796" s="94"/>
      <c r="NZQ796" s="94"/>
      <c r="NZR796" s="94"/>
      <c r="NZS796" s="94"/>
      <c r="NZT796" s="94"/>
      <c r="NZU796" s="94"/>
      <c r="NZV796" s="94"/>
      <c r="NZW796" s="94"/>
      <c r="NZX796" s="94"/>
      <c r="NZY796" s="94"/>
      <c r="NZZ796" s="94"/>
      <c r="OAA796" s="94"/>
      <c r="OAB796" s="94"/>
      <c r="OAC796" s="94"/>
      <c r="OAD796" s="94"/>
      <c r="OAE796" s="94"/>
      <c r="OAF796" s="94"/>
      <c r="OAG796" s="94"/>
      <c r="OAH796" s="94"/>
      <c r="OAI796" s="94"/>
      <c r="OAJ796" s="94"/>
      <c r="OAK796" s="94"/>
      <c r="OAL796" s="94"/>
      <c r="OAM796" s="94"/>
      <c r="OAN796" s="94"/>
      <c r="OAO796" s="94"/>
      <c r="OAP796" s="94"/>
      <c r="OAQ796" s="94"/>
      <c r="OAR796" s="94"/>
      <c r="OAS796" s="94"/>
      <c r="OAT796" s="94"/>
      <c r="OAU796" s="94"/>
      <c r="OAV796" s="94"/>
      <c r="OAW796" s="94"/>
      <c r="OAX796" s="94"/>
      <c r="OAY796" s="94"/>
      <c r="OAZ796" s="94"/>
      <c r="OBA796" s="94"/>
      <c r="OBB796" s="94"/>
      <c r="OBC796" s="94"/>
      <c r="OBD796" s="94"/>
      <c r="OBE796" s="94"/>
      <c r="OBF796" s="94"/>
      <c r="OBG796" s="94"/>
      <c r="OBH796" s="94"/>
      <c r="OBI796" s="94"/>
      <c r="OBJ796" s="94"/>
      <c r="OBK796" s="94"/>
      <c r="OBL796" s="94"/>
      <c r="OBM796" s="94"/>
      <c r="OBN796" s="94"/>
      <c r="OBO796" s="94"/>
      <c r="OBP796" s="94"/>
      <c r="OBQ796" s="94"/>
      <c r="OBR796" s="94"/>
      <c r="OBS796" s="94"/>
      <c r="OBT796" s="94"/>
      <c r="OBU796" s="94"/>
      <c r="OBV796" s="94"/>
      <c r="OBW796" s="94"/>
      <c r="OBX796" s="94"/>
      <c r="OBY796" s="94"/>
      <c r="OBZ796" s="94"/>
      <c r="OCA796" s="94"/>
      <c r="OCB796" s="94"/>
      <c r="OCC796" s="94"/>
      <c r="OCD796" s="94"/>
      <c r="OCE796" s="94"/>
      <c r="OCF796" s="94"/>
      <c r="OCG796" s="94"/>
      <c r="OCH796" s="94"/>
      <c r="OCI796" s="94"/>
      <c r="OCJ796" s="94"/>
      <c r="OCK796" s="94"/>
      <c r="OCL796" s="94"/>
      <c r="OCM796" s="94"/>
      <c r="OCN796" s="94"/>
      <c r="OCO796" s="94"/>
      <c r="OCP796" s="94"/>
      <c r="OCQ796" s="94"/>
      <c r="OCR796" s="94"/>
      <c r="OCS796" s="94"/>
      <c r="OCT796" s="94"/>
      <c r="OCU796" s="94"/>
      <c r="OCV796" s="94"/>
      <c r="OCW796" s="94"/>
      <c r="OCX796" s="94"/>
      <c r="OCY796" s="94"/>
      <c r="OCZ796" s="94"/>
      <c r="ODA796" s="94"/>
      <c r="ODB796" s="94"/>
      <c r="ODC796" s="94"/>
      <c r="ODD796" s="94"/>
      <c r="ODE796" s="94"/>
      <c r="ODF796" s="94"/>
      <c r="ODG796" s="94"/>
      <c r="ODH796" s="94"/>
      <c r="ODI796" s="94"/>
      <c r="ODJ796" s="94"/>
      <c r="ODK796" s="94"/>
      <c r="ODL796" s="94"/>
      <c r="ODM796" s="94"/>
      <c r="ODN796" s="94"/>
      <c r="ODO796" s="94"/>
      <c r="ODP796" s="94"/>
      <c r="ODQ796" s="94"/>
      <c r="ODR796" s="94"/>
      <c r="ODS796" s="94"/>
      <c r="ODT796" s="94"/>
      <c r="ODU796" s="94"/>
      <c r="ODV796" s="94"/>
      <c r="ODW796" s="94"/>
      <c r="ODX796" s="94"/>
      <c r="ODY796" s="94"/>
      <c r="ODZ796" s="94"/>
      <c r="OEA796" s="94"/>
      <c r="OEB796" s="94"/>
      <c r="OEC796" s="94"/>
      <c r="OED796" s="94"/>
      <c r="OEE796" s="94"/>
      <c r="OEF796" s="94"/>
      <c r="OEG796" s="94"/>
      <c r="OEH796" s="94"/>
      <c r="OEI796" s="94"/>
      <c r="OEJ796" s="94"/>
      <c r="OEK796" s="94"/>
      <c r="OEL796" s="94"/>
      <c r="OEM796" s="94"/>
      <c r="OEN796" s="94"/>
      <c r="OEO796" s="94"/>
      <c r="OEP796" s="94"/>
      <c r="OEQ796" s="94"/>
      <c r="OER796" s="94"/>
      <c r="OES796" s="94"/>
      <c r="OET796" s="94"/>
      <c r="OEU796" s="94"/>
      <c r="OEV796" s="94"/>
      <c r="OEW796" s="94"/>
      <c r="OEX796" s="94"/>
      <c r="OEY796" s="94"/>
      <c r="OEZ796" s="94"/>
      <c r="OFA796" s="94"/>
      <c r="OFB796" s="94"/>
      <c r="OFC796" s="94"/>
      <c r="OFD796" s="94"/>
      <c r="OFE796" s="94"/>
      <c r="OFF796" s="94"/>
      <c r="OFG796" s="94"/>
      <c r="OFH796" s="94"/>
      <c r="OFI796" s="94"/>
      <c r="OFJ796" s="94"/>
      <c r="OFK796" s="94"/>
      <c r="OFL796" s="94"/>
      <c r="OFM796" s="94"/>
      <c r="OFN796" s="94"/>
      <c r="OFO796" s="94"/>
      <c r="OFP796" s="94"/>
      <c r="OFQ796" s="94"/>
      <c r="OFR796" s="94"/>
      <c r="OFS796" s="94"/>
      <c r="OFT796" s="94"/>
      <c r="OFU796" s="94"/>
      <c r="OFV796" s="94"/>
      <c r="OFW796" s="94"/>
      <c r="OFX796" s="94"/>
      <c r="OFY796" s="94"/>
      <c r="OFZ796" s="94"/>
      <c r="OGA796" s="94"/>
      <c r="OGB796" s="94"/>
      <c r="OGC796" s="94"/>
      <c r="OGD796" s="94"/>
      <c r="OGE796" s="94"/>
      <c r="OGF796" s="94"/>
      <c r="OGG796" s="94"/>
      <c r="OGH796" s="94"/>
      <c r="OGI796" s="94"/>
      <c r="OGJ796" s="94"/>
      <c r="OGK796" s="94"/>
      <c r="OGL796" s="94"/>
      <c r="OGM796" s="94"/>
      <c r="OGN796" s="94"/>
      <c r="OGO796" s="94"/>
      <c r="OGP796" s="94"/>
      <c r="OGQ796" s="94"/>
      <c r="OGR796" s="94"/>
      <c r="OGS796" s="94"/>
      <c r="OGT796" s="94"/>
      <c r="OGU796" s="94"/>
      <c r="OGV796" s="94"/>
      <c r="OGW796" s="94"/>
      <c r="OGX796" s="94"/>
      <c r="OGY796" s="94"/>
      <c r="OGZ796" s="94"/>
      <c r="OHA796" s="94"/>
      <c r="OHB796" s="94"/>
      <c r="OHC796" s="94"/>
      <c r="OHD796" s="94"/>
      <c r="OHE796" s="94"/>
      <c r="OHF796" s="94"/>
      <c r="OHG796" s="94"/>
      <c r="OHH796" s="94"/>
      <c r="OHI796" s="94"/>
      <c r="OHJ796" s="94"/>
      <c r="OHK796" s="94"/>
      <c r="OHL796" s="94"/>
      <c r="OHM796" s="94"/>
      <c r="OHN796" s="94"/>
      <c r="OHO796" s="94"/>
      <c r="OHP796" s="94"/>
      <c r="OHQ796" s="94"/>
      <c r="OHR796" s="94"/>
      <c r="OHS796" s="94"/>
      <c r="OHT796" s="94"/>
      <c r="OHU796" s="94"/>
      <c r="OHV796" s="94"/>
      <c r="OHW796" s="94"/>
      <c r="OHX796" s="94"/>
      <c r="OHY796" s="94"/>
      <c r="OHZ796" s="94"/>
      <c r="OIA796" s="94"/>
      <c r="OIB796" s="94"/>
      <c r="OIC796" s="94"/>
      <c r="OID796" s="94"/>
      <c r="OIE796" s="94"/>
      <c r="OIF796" s="94"/>
      <c r="OIG796" s="94"/>
      <c r="OIH796" s="94"/>
      <c r="OII796" s="94"/>
      <c r="OIJ796" s="94"/>
      <c r="OIK796" s="94"/>
      <c r="OIL796" s="94"/>
      <c r="OIM796" s="94"/>
      <c r="OIN796" s="94"/>
      <c r="OIO796" s="94"/>
      <c r="OIP796" s="94"/>
      <c r="OIQ796" s="94"/>
      <c r="OIR796" s="94"/>
      <c r="OIS796" s="94"/>
      <c r="OIT796" s="94"/>
      <c r="OIU796" s="94"/>
      <c r="OIV796" s="94"/>
      <c r="OIW796" s="94"/>
      <c r="OIX796" s="94"/>
      <c r="OIY796" s="94"/>
      <c r="OIZ796" s="94"/>
      <c r="OJA796" s="94"/>
      <c r="OJB796" s="94"/>
      <c r="OJC796" s="94"/>
      <c r="OJD796" s="94"/>
      <c r="OJE796" s="94"/>
      <c r="OJF796" s="94"/>
      <c r="OJG796" s="94"/>
      <c r="OJH796" s="94"/>
      <c r="OJI796" s="94"/>
      <c r="OJJ796" s="94"/>
      <c r="OJK796" s="94"/>
      <c r="OJL796" s="94"/>
      <c r="OJM796" s="94"/>
      <c r="OJN796" s="94"/>
      <c r="OJO796" s="94"/>
      <c r="OJP796" s="94"/>
      <c r="OJQ796" s="94"/>
      <c r="OJR796" s="94"/>
      <c r="OJS796" s="94"/>
      <c r="OJT796" s="94"/>
      <c r="OJU796" s="94"/>
      <c r="OJV796" s="94"/>
      <c r="OJW796" s="94"/>
      <c r="OJX796" s="94"/>
      <c r="OJY796" s="94"/>
      <c r="OJZ796" s="94"/>
      <c r="OKA796" s="94"/>
      <c r="OKB796" s="94"/>
      <c r="OKC796" s="94"/>
      <c r="OKD796" s="94"/>
      <c r="OKE796" s="94"/>
      <c r="OKF796" s="94"/>
      <c r="OKG796" s="94"/>
      <c r="OKH796" s="94"/>
      <c r="OKI796" s="94"/>
      <c r="OKJ796" s="94"/>
      <c r="OKK796" s="94"/>
      <c r="OKL796" s="94"/>
      <c r="OKM796" s="94"/>
      <c r="OKN796" s="94"/>
      <c r="OKO796" s="94"/>
      <c r="OKP796" s="94"/>
      <c r="OKQ796" s="94"/>
      <c r="OKR796" s="94"/>
      <c r="OKS796" s="94"/>
      <c r="OKT796" s="94"/>
      <c r="OKU796" s="94"/>
      <c r="OKV796" s="94"/>
      <c r="OKW796" s="94"/>
      <c r="OKX796" s="94"/>
      <c r="OKY796" s="94"/>
      <c r="OKZ796" s="94"/>
      <c r="OLA796" s="94"/>
      <c r="OLB796" s="94"/>
      <c r="OLC796" s="94"/>
      <c r="OLD796" s="94"/>
      <c r="OLE796" s="94"/>
      <c r="OLF796" s="94"/>
      <c r="OLG796" s="94"/>
      <c r="OLH796" s="94"/>
      <c r="OLI796" s="94"/>
      <c r="OLJ796" s="94"/>
      <c r="OLK796" s="94"/>
      <c r="OLL796" s="94"/>
      <c r="OLM796" s="94"/>
      <c r="OLN796" s="94"/>
      <c r="OLO796" s="94"/>
      <c r="OLP796" s="94"/>
      <c r="OLQ796" s="94"/>
      <c r="OLR796" s="94"/>
      <c r="OLS796" s="94"/>
      <c r="OLT796" s="94"/>
      <c r="OLU796" s="94"/>
      <c r="OLV796" s="94"/>
      <c r="OLW796" s="94"/>
      <c r="OLX796" s="94"/>
      <c r="OLY796" s="94"/>
      <c r="OLZ796" s="94"/>
      <c r="OMA796" s="94"/>
      <c r="OMB796" s="94"/>
      <c r="OMC796" s="94"/>
      <c r="OMD796" s="94"/>
      <c r="OME796" s="94"/>
      <c r="OMF796" s="94"/>
      <c r="OMG796" s="94"/>
      <c r="OMH796" s="94"/>
      <c r="OMI796" s="94"/>
      <c r="OMJ796" s="94"/>
      <c r="OMK796" s="94"/>
      <c r="OML796" s="94"/>
      <c r="OMM796" s="94"/>
      <c r="OMN796" s="94"/>
      <c r="OMO796" s="94"/>
      <c r="OMP796" s="94"/>
      <c r="OMQ796" s="94"/>
      <c r="OMR796" s="94"/>
      <c r="OMS796" s="94"/>
      <c r="OMT796" s="94"/>
      <c r="OMU796" s="94"/>
      <c r="OMV796" s="94"/>
      <c r="OMW796" s="94"/>
      <c r="OMX796" s="94"/>
      <c r="OMY796" s="94"/>
      <c r="OMZ796" s="94"/>
      <c r="ONA796" s="94"/>
      <c r="ONB796" s="94"/>
      <c r="ONC796" s="94"/>
      <c r="OND796" s="94"/>
      <c r="ONE796" s="94"/>
      <c r="ONF796" s="94"/>
      <c r="ONG796" s="94"/>
      <c r="ONH796" s="94"/>
      <c r="ONI796" s="94"/>
      <c r="ONJ796" s="94"/>
      <c r="ONK796" s="94"/>
      <c r="ONL796" s="94"/>
      <c r="ONM796" s="94"/>
      <c r="ONN796" s="94"/>
      <c r="ONO796" s="94"/>
      <c r="ONP796" s="94"/>
      <c r="ONQ796" s="94"/>
      <c r="ONR796" s="94"/>
      <c r="ONS796" s="94"/>
      <c r="ONT796" s="94"/>
      <c r="ONU796" s="94"/>
      <c r="ONV796" s="94"/>
      <c r="ONW796" s="94"/>
      <c r="ONX796" s="94"/>
      <c r="ONY796" s="94"/>
      <c r="ONZ796" s="94"/>
      <c r="OOA796" s="94"/>
      <c r="OOB796" s="94"/>
      <c r="OOC796" s="94"/>
      <c r="OOD796" s="94"/>
      <c r="OOE796" s="94"/>
      <c r="OOF796" s="94"/>
      <c r="OOG796" s="94"/>
      <c r="OOH796" s="94"/>
      <c r="OOI796" s="94"/>
      <c r="OOJ796" s="94"/>
      <c r="OOK796" s="94"/>
      <c r="OOL796" s="94"/>
      <c r="OOM796" s="94"/>
      <c r="OON796" s="94"/>
      <c r="OOO796" s="94"/>
      <c r="OOP796" s="94"/>
      <c r="OOQ796" s="94"/>
      <c r="OOR796" s="94"/>
      <c r="OOS796" s="94"/>
      <c r="OOT796" s="94"/>
      <c r="OOU796" s="94"/>
      <c r="OOV796" s="94"/>
      <c r="OOW796" s="94"/>
      <c r="OOX796" s="94"/>
      <c r="OOY796" s="94"/>
      <c r="OOZ796" s="94"/>
      <c r="OPA796" s="94"/>
      <c r="OPB796" s="94"/>
      <c r="OPC796" s="94"/>
      <c r="OPD796" s="94"/>
      <c r="OPE796" s="94"/>
      <c r="OPF796" s="94"/>
      <c r="OPG796" s="94"/>
      <c r="OPH796" s="94"/>
      <c r="OPI796" s="94"/>
      <c r="OPJ796" s="94"/>
      <c r="OPK796" s="94"/>
      <c r="OPL796" s="94"/>
      <c r="OPM796" s="94"/>
      <c r="OPN796" s="94"/>
      <c r="OPO796" s="94"/>
      <c r="OPP796" s="94"/>
      <c r="OPQ796" s="94"/>
      <c r="OPR796" s="94"/>
      <c r="OPS796" s="94"/>
      <c r="OPT796" s="94"/>
      <c r="OPU796" s="94"/>
      <c r="OPV796" s="94"/>
      <c r="OPW796" s="94"/>
      <c r="OPX796" s="94"/>
      <c r="OPY796" s="94"/>
      <c r="OPZ796" s="94"/>
      <c r="OQA796" s="94"/>
      <c r="OQB796" s="94"/>
      <c r="OQC796" s="94"/>
      <c r="OQD796" s="94"/>
      <c r="OQE796" s="94"/>
      <c r="OQF796" s="94"/>
      <c r="OQG796" s="94"/>
      <c r="OQH796" s="94"/>
      <c r="OQI796" s="94"/>
      <c r="OQJ796" s="94"/>
      <c r="OQK796" s="94"/>
      <c r="OQL796" s="94"/>
      <c r="OQM796" s="94"/>
      <c r="OQN796" s="94"/>
      <c r="OQO796" s="94"/>
      <c r="OQP796" s="94"/>
      <c r="OQQ796" s="94"/>
      <c r="OQR796" s="94"/>
      <c r="OQS796" s="94"/>
      <c r="OQT796" s="94"/>
      <c r="OQU796" s="94"/>
      <c r="OQV796" s="94"/>
      <c r="OQW796" s="94"/>
      <c r="OQX796" s="94"/>
      <c r="OQY796" s="94"/>
      <c r="OQZ796" s="94"/>
      <c r="ORA796" s="94"/>
      <c r="ORB796" s="94"/>
      <c r="ORC796" s="94"/>
      <c r="ORD796" s="94"/>
      <c r="ORE796" s="94"/>
      <c r="ORF796" s="94"/>
      <c r="ORG796" s="94"/>
      <c r="ORH796" s="94"/>
      <c r="ORI796" s="94"/>
      <c r="ORJ796" s="94"/>
      <c r="ORK796" s="94"/>
      <c r="ORL796" s="94"/>
      <c r="ORM796" s="94"/>
      <c r="ORN796" s="94"/>
      <c r="ORO796" s="94"/>
      <c r="ORP796" s="94"/>
      <c r="ORQ796" s="94"/>
      <c r="ORR796" s="94"/>
      <c r="ORS796" s="94"/>
      <c r="ORT796" s="94"/>
      <c r="ORU796" s="94"/>
      <c r="ORV796" s="94"/>
      <c r="ORW796" s="94"/>
      <c r="ORX796" s="94"/>
      <c r="ORY796" s="94"/>
      <c r="ORZ796" s="94"/>
      <c r="OSA796" s="94"/>
      <c r="OSB796" s="94"/>
      <c r="OSC796" s="94"/>
      <c r="OSD796" s="94"/>
      <c r="OSE796" s="94"/>
      <c r="OSF796" s="94"/>
      <c r="OSG796" s="94"/>
      <c r="OSH796" s="94"/>
      <c r="OSI796" s="94"/>
      <c r="OSJ796" s="94"/>
      <c r="OSK796" s="94"/>
      <c r="OSL796" s="94"/>
      <c r="OSM796" s="94"/>
      <c r="OSN796" s="94"/>
      <c r="OSO796" s="94"/>
      <c r="OSP796" s="94"/>
      <c r="OSQ796" s="94"/>
      <c r="OSR796" s="94"/>
      <c r="OSS796" s="94"/>
      <c r="OST796" s="94"/>
      <c r="OSU796" s="94"/>
      <c r="OSV796" s="94"/>
      <c r="OSW796" s="94"/>
      <c r="OSX796" s="94"/>
      <c r="OSY796" s="94"/>
      <c r="OSZ796" s="94"/>
      <c r="OTA796" s="94"/>
      <c r="OTB796" s="94"/>
      <c r="OTC796" s="94"/>
      <c r="OTD796" s="94"/>
      <c r="OTE796" s="94"/>
      <c r="OTF796" s="94"/>
      <c r="OTG796" s="94"/>
      <c r="OTH796" s="94"/>
      <c r="OTI796" s="94"/>
      <c r="OTJ796" s="94"/>
      <c r="OTK796" s="94"/>
      <c r="OTL796" s="94"/>
      <c r="OTM796" s="94"/>
      <c r="OTN796" s="94"/>
      <c r="OTO796" s="94"/>
      <c r="OTP796" s="94"/>
      <c r="OTQ796" s="94"/>
      <c r="OTR796" s="94"/>
      <c r="OTS796" s="94"/>
      <c r="OTT796" s="94"/>
      <c r="OTU796" s="94"/>
      <c r="OTV796" s="94"/>
      <c r="OTW796" s="94"/>
      <c r="OTX796" s="94"/>
      <c r="OTY796" s="94"/>
      <c r="OTZ796" s="94"/>
      <c r="OUA796" s="94"/>
      <c r="OUB796" s="94"/>
      <c r="OUC796" s="94"/>
      <c r="OUD796" s="94"/>
      <c r="OUE796" s="94"/>
      <c r="OUF796" s="94"/>
      <c r="OUG796" s="94"/>
      <c r="OUH796" s="94"/>
      <c r="OUI796" s="94"/>
      <c r="OUJ796" s="94"/>
      <c r="OUK796" s="94"/>
      <c r="OUL796" s="94"/>
      <c r="OUM796" s="94"/>
      <c r="OUN796" s="94"/>
      <c r="OUO796" s="94"/>
      <c r="OUP796" s="94"/>
      <c r="OUQ796" s="94"/>
      <c r="OUR796" s="94"/>
      <c r="OUS796" s="94"/>
      <c r="OUT796" s="94"/>
      <c r="OUU796" s="94"/>
      <c r="OUV796" s="94"/>
      <c r="OUW796" s="94"/>
      <c r="OUX796" s="94"/>
      <c r="OUY796" s="94"/>
      <c r="OUZ796" s="94"/>
      <c r="OVA796" s="94"/>
      <c r="OVB796" s="94"/>
      <c r="OVC796" s="94"/>
      <c r="OVD796" s="94"/>
      <c r="OVE796" s="94"/>
      <c r="OVF796" s="94"/>
      <c r="OVG796" s="94"/>
      <c r="OVH796" s="94"/>
      <c r="OVI796" s="94"/>
      <c r="OVJ796" s="94"/>
      <c r="OVK796" s="94"/>
      <c r="OVL796" s="94"/>
      <c r="OVM796" s="94"/>
      <c r="OVN796" s="94"/>
      <c r="OVO796" s="94"/>
      <c r="OVP796" s="94"/>
      <c r="OVQ796" s="94"/>
      <c r="OVR796" s="94"/>
      <c r="OVS796" s="94"/>
      <c r="OVT796" s="94"/>
      <c r="OVU796" s="94"/>
      <c r="OVV796" s="94"/>
      <c r="OVW796" s="94"/>
      <c r="OVX796" s="94"/>
      <c r="OVY796" s="94"/>
      <c r="OVZ796" s="94"/>
      <c r="OWA796" s="94"/>
      <c r="OWB796" s="94"/>
      <c r="OWC796" s="94"/>
      <c r="OWD796" s="94"/>
      <c r="OWE796" s="94"/>
      <c r="OWF796" s="94"/>
      <c r="OWG796" s="94"/>
      <c r="OWH796" s="94"/>
      <c r="OWI796" s="94"/>
      <c r="OWJ796" s="94"/>
      <c r="OWK796" s="94"/>
      <c r="OWL796" s="94"/>
      <c r="OWM796" s="94"/>
      <c r="OWN796" s="94"/>
      <c r="OWO796" s="94"/>
      <c r="OWP796" s="94"/>
      <c r="OWQ796" s="94"/>
      <c r="OWR796" s="94"/>
      <c r="OWS796" s="94"/>
      <c r="OWT796" s="94"/>
      <c r="OWU796" s="94"/>
      <c r="OWV796" s="94"/>
      <c r="OWW796" s="94"/>
      <c r="OWX796" s="94"/>
      <c r="OWY796" s="94"/>
      <c r="OWZ796" s="94"/>
      <c r="OXA796" s="94"/>
      <c r="OXB796" s="94"/>
      <c r="OXC796" s="94"/>
      <c r="OXD796" s="94"/>
      <c r="OXE796" s="94"/>
      <c r="OXF796" s="94"/>
      <c r="OXG796" s="94"/>
      <c r="OXH796" s="94"/>
      <c r="OXI796" s="94"/>
      <c r="OXJ796" s="94"/>
      <c r="OXK796" s="94"/>
      <c r="OXL796" s="94"/>
      <c r="OXM796" s="94"/>
      <c r="OXN796" s="94"/>
      <c r="OXO796" s="94"/>
      <c r="OXP796" s="94"/>
      <c r="OXQ796" s="94"/>
      <c r="OXR796" s="94"/>
      <c r="OXS796" s="94"/>
      <c r="OXT796" s="94"/>
      <c r="OXU796" s="94"/>
      <c r="OXV796" s="94"/>
      <c r="OXW796" s="94"/>
      <c r="OXX796" s="94"/>
      <c r="OXY796" s="94"/>
      <c r="OXZ796" s="94"/>
      <c r="OYA796" s="94"/>
      <c r="OYB796" s="94"/>
      <c r="OYC796" s="94"/>
      <c r="OYD796" s="94"/>
      <c r="OYE796" s="94"/>
      <c r="OYF796" s="94"/>
      <c r="OYG796" s="94"/>
      <c r="OYH796" s="94"/>
      <c r="OYI796" s="94"/>
      <c r="OYJ796" s="94"/>
      <c r="OYK796" s="94"/>
      <c r="OYL796" s="94"/>
      <c r="OYM796" s="94"/>
      <c r="OYN796" s="94"/>
      <c r="OYO796" s="94"/>
      <c r="OYP796" s="94"/>
      <c r="OYQ796" s="94"/>
      <c r="OYR796" s="94"/>
      <c r="OYS796" s="94"/>
      <c r="OYT796" s="94"/>
      <c r="OYU796" s="94"/>
      <c r="OYV796" s="94"/>
      <c r="OYW796" s="94"/>
      <c r="OYX796" s="94"/>
      <c r="OYY796" s="94"/>
      <c r="OYZ796" s="94"/>
      <c r="OZA796" s="94"/>
      <c r="OZB796" s="94"/>
      <c r="OZC796" s="94"/>
      <c r="OZD796" s="94"/>
      <c r="OZE796" s="94"/>
      <c r="OZF796" s="94"/>
      <c r="OZG796" s="94"/>
      <c r="OZH796" s="94"/>
      <c r="OZI796" s="94"/>
      <c r="OZJ796" s="94"/>
      <c r="OZK796" s="94"/>
      <c r="OZL796" s="94"/>
      <c r="OZM796" s="94"/>
      <c r="OZN796" s="94"/>
      <c r="OZO796" s="94"/>
      <c r="OZP796" s="94"/>
      <c r="OZQ796" s="94"/>
      <c r="OZR796" s="94"/>
      <c r="OZS796" s="94"/>
      <c r="OZT796" s="94"/>
      <c r="OZU796" s="94"/>
      <c r="OZV796" s="94"/>
      <c r="OZW796" s="94"/>
      <c r="OZX796" s="94"/>
      <c r="OZY796" s="94"/>
      <c r="OZZ796" s="94"/>
      <c r="PAA796" s="94"/>
      <c r="PAB796" s="94"/>
      <c r="PAC796" s="94"/>
      <c r="PAD796" s="94"/>
      <c r="PAE796" s="94"/>
      <c r="PAF796" s="94"/>
      <c r="PAG796" s="94"/>
      <c r="PAH796" s="94"/>
      <c r="PAI796" s="94"/>
      <c r="PAJ796" s="94"/>
      <c r="PAK796" s="94"/>
      <c r="PAL796" s="94"/>
      <c r="PAM796" s="94"/>
      <c r="PAN796" s="94"/>
      <c r="PAO796" s="94"/>
      <c r="PAP796" s="94"/>
      <c r="PAQ796" s="94"/>
      <c r="PAR796" s="94"/>
      <c r="PAS796" s="94"/>
      <c r="PAT796" s="94"/>
      <c r="PAU796" s="94"/>
      <c r="PAV796" s="94"/>
      <c r="PAW796" s="94"/>
      <c r="PAX796" s="94"/>
      <c r="PAY796" s="94"/>
      <c r="PAZ796" s="94"/>
      <c r="PBA796" s="94"/>
      <c r="PBB796" s="94"/>
      <c r="PBC796" s="94"/>
      <c r="PBD796" s="94"/>
      <c r="PBE796" s="94"/>
      <c r="PBF796" s="94"/>
      <c r="PBG796" s="94"/>
      <c r="PBH796" s="94"/>
      <c r="PBI796" s="94"/>
      <c r="PBJ796" s="94"/>
      <c r="PBK796" s="94"/>
      <c r="PBL796" s="94"/>
      <c r="PBM796" s="94"/>
      <c r="PBN796" s="94"/>
      <c r="PBO796" s="94"/>
      <c r="PBP796" s="94"/>
      <c r="PBQ796" s="94"/>
      <c r="PBR796" s="94"/>
      <c r="PBS796" s="94"/>
      <c r="PBT796" s="94"/>
      <c r="PBU796" s="94"/>
      <c r="PBV796" s="94"/>
      <c r="PBW796" s="94"/>
      <c r="PBX796" s="94"/>
      <c r="PBY796" s="94"/>
      <c r="PBZ796" s="94"/>
      <c r="PCA796" s="94"/>
      <c r="PCB796" s="94"/>
      <c r="PCC796" s="94"/>
      <c r="PCD796" s="94"/>
      <c r="PCE796" s="94"/>
      <c r="PCF796" s="94"/>
      <c r="PCG796" s="94"/>
      <c r="PCH796" s="94"/>
      <c r="PCI796" s="94"/>
      <c r="PCJ796" s="94"/>
      <c r="PCK796" s="94"/>
      <c r="PCL796" s="94"/>
      <c r="PCM796" s="94"/>
      <c r="PCN796" s="94"/>
      <c r="PCO796" s="94"/>
      <c r="PCP796" s="94"/>
      <c r="PCQ796" s="94"/>
      <c r="PCR796" s="94"/>
      <c r="PCS796" s="94"/>
      <c r="PCT796" s="94"/>
      <c r="PCU796" s="94"/>
      <c r="PCV796" s="94"/>
      <c r="PCW796" s="94"/>
      <c r="PCX796" s="94"/>
      <c r="PCY796" s="94"/>
      <c r="PCZ796" s="94"/>
      <c r="PDA796" s="94"/>
      <c r="PDB796" s="94"/>
      <c r="PDC796" s="94"/>
      <c r="PDD796" s="94"/>
      <c r="PDE796" s="94"/>
      <c r="PDF796" s="94"/>
      <c r="PDG796" s="94"/>
      <c r="PDH796" s="94"/>
      <c r="PDI796" s="94"/>
      <c r="PDJ796" s="94"/>
      <c r="PDK796" s="94"/>
      <c r="PDL796" s="94"/>
      <c r="PDM796" s="94"/>
      <c r="PDN796" s="94"/>
      <c r="PDO796" s="94"/>
      <c r="PDP796" s="94"/>
      <c r="PDQ796" s="94"/>
      <c r="PDR796" s="94"/>
      <c r="PDS796" s="94"/>
      <c r="PDT796" s="94"/>
      <c r="PDU796" s="94"/>
      <c r="PDV796" s="94"/>
      <c r="PDW796" s="94"/>
      <c r="PDX796" s="94"/>
      <c r="PDY796" s="94"/>
      <c r="PDZ796" s="94"/>
      <c r="PEA796" s="94"/>
      <c r="PEB796" s="94"/>
      <c r="PEC796" s="94"/>
      <c r="PED796" s="94"/>
      <c r="PEE796" s="94"/>
      <c r="PEF796" s="94"/>
      <c r="PEG796" s="94"/>
      <c r="PEH796" s="94"/>
      <c r="PEI796" s="94"/>
      <c r="PEJ796" s="94"/>
      <c r="PEK796" s="94"/>
      <c r="PEL796" s="94"/>
      <c r="PEM796" s="94"/>
      <c r="PEN796" s="94"/>
      <c r="PEO796" s="94"/>
      <c r="PEP796" s="94"/>
      <c r="PEQ796" s="94"/>
      <c r="PER796" s="94"/>
      <c r="PES796" s="94"/>
      <c r="PET796" s="94"/>
      <c r="PEU796" s="94"/>
      <c r="PEV796" s="94"/>
      <c r="PEW796" s="94"/>
      <c r="PEX796" s="94"/>
      <c r="PEY796" s="94"/>
      <c r="PEZ796" s="94"/>
      <c r="PFA796" s="94"/>
      <c r="PFB796" s="94"/>
      <c r="PFC796" s="94"/>
      <c r="PFD796" s="94"/>
      <c r="PFE796" s="94"/>
      <c r="PFF796" s="94"/>
      <c r="PFG796" s="94"/>
      <c r="PFH796" s="94"/>
      <c r="PFI796" s="94"/>
      <c r="PFJ796" s="94"/>
      <c r="PFK796" s="94"/>
      <c r="PFL796" s="94"/>
      <c r="PFM796" s="94"/>
      <c r="PFN796" s="94"/>
      <c r="PFO796" s="94"/>
      <c r="PFP796" s="94"/>
      <c r="PFQ796" s="94"/>
      <c r="PFR796" s="94"/>
      <c r="PFS796" s="94"/>
      <c r="PFT796" s="94"/>
      <c r="PFU796" s="94"/>
      <c r="PFV796" s="94"/>
      <c r="PFW796" s="94"/>
      <c r="PFX796" s="94"/>
      <c r="PFY796" s="94"/>
      <c r="PFZ796" s="94"/>
      <c r="PGA796" s="94"/>
      <c r="PGB796" s="94"/>
      <c r="PGC796" s="94"/>
      <c r="PGD796" s="94"/>
      <c r="PGE796" s="94"/>
      <c r="PGF796" s="94"/>
      <c r="PGG796" s="94"/>
      <c r="PGH796" s="94"/>
      <c r="PGI796" s="94"/>
      <c r="PGJ796" s="94"/>
      <c r="PGK796" s="94"/>
      <c r="PGL796" s="94"/>
      <c r="PGM796" s="94"/>
      <c r="PGN796" s="94"/>
      <c r="PGO796" s="94"/>
      <c r="PGP796" s="94"/>
      <c r="PGQ796" s="94"/>
      <c r="PGR796" s="94"/>
      <c r="PGS796" s="94"/>
      <c r="PGT796" s="94"/>
      <c r="PGU796" s="94"/>
      <c r="PGV796" s="94"/>
      <c r="PGW796" s="94"/>
      <c r="PGX796" s="94"/>
      <c r="PGY796" s="94"/>
      <c r="PGZ796" s="94"/>
      <c r="PHA796" s="94"/>
      <c r="PHB796" s="94"/>
      <c r="PHC796" s="94"/>
      <c r="PHD796" s="94"/>
      <c r="PHE796" s="94"/>
      <c r="PHF796" s="94"/>
      <c r="PHG796" s="94"/>
      <c r="PHH796" s="94"/>
      <c r="PHI796" s="94"/>
      <c r="PHJ796" s="94"/>
      <c r="PHK796" s="94"/>
      <c r="PHL796" s="94"/>
      <c r="PHM796" s="94"/>
      <c r="PHN796" s="94"/>
      <c r="PHO796" s="94"/>
      <c r="PHP796" s="94"/>
      <c r="PHQ796" s="94"/>
      <c r="PHR796" s="94"/>
      <c r="PHS796" s="94"/>
      <c r="PHT796" s="94"/>
      <c r="PHU796" s="94"/>
      <c r="PHV796" s="94"/>
      <c r="PHW796" s="94"/>
      <c r="PHX796" s="94"/>
      <c r="PHY796" s="94"/>
      <c r="PHZ796" s="94"/>
      <c r="PIA796" s="94"/>
      <c r="PIB796" s="94"/>
      <c r="PIC796" s="94"/>
      <c r="PID796" s="94"/>
      <c r="PIE796" s="94"/>
      <c r="PIF796" s="94"/>
      <c r="PIG796" s="94"/>
      <c r="PIH796" s="94"/>
      <c r="PII796" s="94"/>
      <c r="PIJ796" s="94"/>
      <c r="PIK796" s="94"/>
      <c r="PIL796" s="94"/>
      <c r="PIM796" s="94"/>
      <c r="PIN796" s="94"/>
      <c r="PIO796" s="94"/>
      <c r="PIP796" s="94"/>
      <c r="PIQ796" s="94"/>
      <c r="PIR796" s="94"/>
      <c r="PIS796" s="94"/>
      <c r="PIT796" s="94"/>
      <c r="PIU796" s="94"/>
      <c r="PIV796" s="94"/>
      <c r="PIW796" s="94"/>
      <c r="PIX796" s="94"/>
      <c r="PIY796" s="94"/>
      <c r="PIZ796" s="94"/>
      <c r="PJA796" s="94"/>
      <c r="PJB796" s="94"/>
      <c r="PJC796" s="94"/>
      <c r="PJD796" s="94"/>
      <c r="PJE796" s="94"/>
      <c r="PJF796" s="94"/>
      <c r="PJG796" s="94"/>
      <c r="PJH796" s="94"/>
      <c r="PJI796" s="94"/>
      <c r="PJJ796" s="94"/>
      <c r="PJK796" s="94"/>
      <c r="PJL796" s="94"/>
      <c r="PJM796" s="94"/>
      <c r="PJN796" s="94"/>
      <c r="PJO796" s="94"/>
      <c r="PJP796" s="94"/>
      <c r="PJQ796" s="94"/>
      <c r="PJR796" s="94"/>
      <c r="PJS796" s="94"/>
      <c r="PJT796" s="94"/>
      <c r="PJU796" s="94"/>
      <c r="PJV796" s="94"/>
      <c r="PJW796" s="94"/>
      <c r="PJX796" s="94"/>
      <c r="PJY796" s="94"/>
      <c r="PJZ796" s="94"/>
      <c r="PKA796" s="94"/>
      <c r="PKB796" s="94"/>
      <c r="PKC796" s="94"/>
      <c r="PKD796" s="94"/>
      <c r="PKE796" s="94"/>
      <c r="PKF796" s="94"/>
      <c r="PKG796" s="94"/>
      <c r="PKH796" s="94"/>
      <c r="PKI796" s="94"/>
      <c r="PKJ796" s="94"/>
      <c r="PKK796" s="94"/>
      <c r="PKL796" s="94"/>
      <c r="PKM796" s="94"/>
      <c r="PKN796" s="94"/>
      <c r="PKO796" s="94"/>
      <c r="PKP796" s="94"/>
      <c r="PKQ796" s="94"/>
      <c r="PKR796" s="94"/>
      <c r="PKS796" s="94"/>
      <c r="PKT796" s="94"/>
      <c r="PKU796" s="94"/>
      <c r="PKV796" s="94"/>
      <c r="PKW796" s="94"/>
      <c r="PKX796" s="94"/>
      <c r="PKY796" s="94"/>
      <c r="PKZ796" s="94"/>
      <c r="PLA796" s="94"/>
      <c r="PLB796" s="94"/>
      <c r="PLC796" s="94"/>
      <c r="PLD796" s="94"/>
      <c r="PLE796" s="94"/>
      <c r="PLF796" s="94"/>
      <c r="PLG796" s="94"/>
      <c r="PLH796" s="94"/>
      <c r="PLI796" s="94"/>
      <c r="PLJ796" s="94"/>
      <c r="PLK796" s="94"/>
      <c r="PLL796" s="94"/>
      <c r="PLM796" s="94"/>
      <c r="PLN796" s="94"/>
      <c r="PLO796" s="94"/>
      <c r="PLP796" s="94"/>
      <c r="PLQ796" s="94"/>
      <c r="PLR796" s="94"/>
      <c r="PLS796" s="94"/>
      <c r="PLT796" s="94"/>
      <c r="PLU796" s="94"/>
      <c r="PLV796" s="94"/>
      <c r="PLW796" s="94"/>
      <c r="PLX796" s="94"/>
      <c r="PLY796" s="94"/>
      <c r="PLZ796" s="94"/>
      <c r="PMA796" s="94"/>
      <c r="PMB796" s="94"/>
      <c r="PMC796" s="94"/>
      <c r="PMD796" s="94"/>
      <c r="PME796" s="94"/>
      <c r="PMF796" s="94"/>
      <c r="PMG796" s="94"/>
      <c r="PMH796" s="94"/>
      <c r="PMI796" s="94"/>
      <c r="PMJ796" s="94"/>
      <c r="PMK796" s="94"/>
      <c r="PML796" s="94"/>
      <c r="PMM796" s="94"/>
      <c r="PMN796" s="94"/>
      <c r="PMO796" s="94"/>
      <c r="PMP796" s="94"/>
      <c r="PMQ796" s="94"/>
      <c r="PMR796" s="94"/>
      <c r="PMS796" s="94"/>
      <c r="PMT796" s="94"/>
      <c r="PMU796" s="94"/>
      <c r="PMV796" s="94"/>
      <c r="PMW796" s="94"/>
      <c r="PMX796" s="94"/>
      <c r="PMY796" s="94"/>
      <c r="PMZ796" s="94"/>
      <c r="PNA796" s="94"/>
      <c r="PNB796" s="94"/>
      <c r="PNC796" s="94"/>
      <c r="PND796" s="94"/>
      <c r="PNE796" s="94"/>
      <c r="PNF796" s="94"/>
      <c r="PNG796" s="94"/>
      <c r="PNH796" s="94"/>
      <c r="PNI796" s="94"/>
      <c r="PNJ796" s="94"/>
      <c r="PNK796" s="94"/>
      <c r="PNL796" s="94"/>
      <c r="PNM796" s="94"/>
      <c r="PNN796" s="94"/>
      <c r="PNO796" s="94"/>
      <c r="PNP796" s="94"/>
      <c r="PNQ796" s="94"/>
      <c r="PNR796" s="94"/>
      <c r="PNS796" s="94"/>
      <c r="PNT796" s="94"/>
      <c r="PNU796" s="94"/>
      <c r="PNV796" s="94"/>
      <c r="PNW796" s="94"/>
      <c r="PNX796" s="94"/>
      <c r="PNY796" s="94"/>
      <c r="PNZ796" s="94"/>
      <c r="POA796" s="94"/>
      <c r="POB796" s="94"/>
      <c r="POC796" s="94"/>
      <c r="POD796" s="94"/>
      <c r="POE796" s="94"/>
      <c r="POF796" s="94"/>
      <c r="POG796" s="94"/>
      <c r="POH796" s="94"/>
      <c r="POI796" s="94"/>
      <c r="POJ796" s="94"/>
      <c r="POK796" s="94"/>
      <c r="POL796" s="94"/>
      <c r="POM796" s="94"/>
      <c r="PON796" s="94"/>
      <c r="POO796" s="94"/>
      <c r="POP796" s="94"/>
      <c r="POQ796" s="94"/>
      <c r="POR796" s="94"/>
      <c r="POS796" s="94"/>
      <c r="POT796" s="94"/>
      <c r="POU796" s="94"/>
      <c r="POV796" s="94"/>
      <c r="POW796" s="94"/>
      <c r="POX796" s="94"/>
      <c r="POY796" s="94"/>
      <c r="POZ796" s="94"/>
      <c r="PPA796" s="94"/>
      <c r="PPB796" s="94"/>
      <c r="PPC796" s="94"/>
      <c r="PPD796" s="94"/>
      <c r="PPE796" s="94"/>
      <c r="PPF796" s="94"/>
      <c r="PPG796" s="94"/>
      <c r="PPH796" s="94"/>
      <c r="PPI796" s="94"/>
      <c r="PPJ796" s="94"/>
      <c r="PPK796" s="94"/>
      <c r="PPL796" s="94"/>
      <c r="PPM796" s="94"/>
      <c r="PPN796" s="94"/>
      <c r="PPO796" s="94"/>
      <c r="PPP796" s="94"/>
      <c r="PPQ796" s="94"/>
      <c r="PPR796" s="94"/>
      <c r="PPS796" s="94"/>
      <c r="PPT796" s="94"/>
      <c r="PPU796" s="94"/>
      <c r="PPV796" s="94"/>
      <c r="PPW796" s="94"/>
      <c r="PPX796" s="94"/>
      <c r="PPY796" s="94"/>
      <c r="PPZ796" s="94"/>
      <c r="PQA796" s="94"/>
      <c r="PQB796" s="94"/>
      <c r="PQC796" s="94"/>
      <c r="PQD796" s="94"/>
      <c r="PQE796" s="94"/>
      <c r="PQF796" s="94"/>
      <c r="PQG796" s="94"/>
      <c r="PQH796" s="94"/>
      <c r="PQI796" s="94"/>
      <c r="PQJ796" s="94"/>
      <c r="PQK796" s="94"/>
      <c r="PQL796" s="94"/>
      <c r="PQM796" s="94"/>
      <c r="PQN796" s="94"/>
      <c r="PQO796" s="94"/>
      <c r="PQP796" s="94"/>
      <c r="PQQ796" s="94"/>
      <c r="PQR796" s="94"/>
      <c r="PQS796" s="94"/>
      <c r="PQT796" s="94"/>
      <c r="PQU796" s="94"/>
      <c r="PQV796" s="94"/>
      <c r="PQW796" s="94"/>
      <c r="PQX796" s="94"/>
      <c r="PQY796" s="94"/>
      <c r="PQZ796" s="94"/>
      <c r="PRA796" s="94"/>
      <c r="PRB796" s="94"/>
      <c r="PRC796" s="94"/>
      <c r="PRD796" s="94"/>
      <c r="PRE796" s="94"/>
      <c r="PRF796" s="94"/>
      <c r="PRG796" s="94"/>
      <c r="PRH796" s="94"/>
      <c r="PRI796" s="94"/>
      <c r="PRJ796" s="94"/>
      <c r="PRK796" s="94"/>
      <c r="PRL796" s="94"/>
      <c r="PRM796" s="94"/>
      <c r="PRN796" s="94"/>
      <c r="PRO796" s="94"/>
      <c r="PRP796" s="94"/>
      <c r="PRQ796" s="94"/>
      <c r="PRR796" s="94"/>
      <c r="PRS796" s="94"/>
      <c r="PRT796" s="94"/>
      <c r="PRU796" s="94"/>
      <c r="PRV796" s="94"/>
      <c r="PRW796" s="94"/>
      <c r="PRX796" s="94"/>
      <c r="PRY796" s="94"/>
      <c r="PRZ796" s="94"/>
      <c r="PSA796" s="94"/>
      <c r="PSB796" s="94"/>
      <c r="PSC796" s="94"/>
      <c r="PSD796" s="94"/>
      <c r="PSE796" s="94"/>
      <c r="PSF796" s="94"/>
      <c r="PSG796" s="94"/>
      <c r="PSH796" s="94"/>
      <c r="PSI796" s="94"/>
      <c r="PSJ796" s="94"/>
      <c r="PSK796" s="94"/>
      <c r="PSL796" s="94"/>
      <c r="PSM796" s="94"/>
      <c r="PSN796" s="94"/>
      <c r="PSO796" s="94"/>
      <c r="PSP796" s="94"/>
      <c r="PSQ796" s="94"/>
      <c r="PSR796" s="94"/>
      <c r="PSS796" s="94"/>
      <c r="PST796" s="94"/>
      <c r="PSU796" s="94"/>
      <c r="PSV796" s="94"/>
      <c r="PSW796" s="94"/>
      <c r="PSX796" s="94"/>
      <c r="PSY796" s="94"/>
      <c r="PSZ796" s="94"/>
      <c r="PTA796" s="94"/>
      <c r="PTB796" s="94"/>
      <c r="PTC796" s="94"/>
      <c r="PTD796" s="94"/>
      <c r="PTE796" s="94"/>
      <c r="PTF796" s="94"/>
      <c r="PTG796" s="94"/>
      <c r="PTH796" s="94"/>
      <c r="PTI796" s="94"/>
      <c r="PTJ796" s="94"/>
      <c r="PTK796" s="94"/>
      <c r="PTL796" s="94"/>
      <c r="PTM796" s="94"/>
      <c r="PTN796" s="94"/>
      <c r="PTO796" s="94"/>
      <c r="PTP796" s="94"/>
      <c r="PTQ796" s="94"/>
      <c r="PTR796" s="94"/>
      <c r="PTS796" s="94"/>
      <c r="PTT796" s="94"/>
      <c r="PTU796" s="94"/>
      <c r="PTV796" s="94"/>
      <c r="PTW796" s="94"/>
      <c r="PTX796" s="94"/>
      <c r="PTY796" s="94"/>
      <c r="PTZ796" s="94"/>
      <c r="PUA796" s="94"/>
      <c r="PUB796" s="94"/>
      <c r="PUC796" s="94"/>
      <c r="PUD796" s="94"/>
      <c r="PUE796" s="94"/>
      <c r="PUF796" s="94"/>
      <c r="PUG796" s="94"/>
      <c r="PUH796" s="94"/>
      <c r="PUI796" s="94"/>
      <c r="PUJ796" s="94"/>
      <c r="PUK796" s="94"/>
      <c r="PUL796" s="94"/>
      <c r="PUM796" s="94"/>
      <c r="PUN796" s="94"/>
      <c r="PUO796" s="94"/>
      <c r="PUP796" s="94"/>
      <c r="PUQ796" s="94"/>
      <c r="PUR796" s="94"/>
      <c r="PUS796" s="94"/>
      <c r="PUT796" s="94"/>
      <c r="PUU796" s="94"/>
      <c r="PUV796" s="94"/>
      <c r="PUW796" s="94"/>
      <c r="PUX796" s="94"/>
      <c r="PUY796" s="94"/>
      <c r="PUZ796" s="94"/>
      <c r="PVA796" s="94"/>
      <c r="PVB796" s="94"/>
      <c r="PVC796" s="94"/>
      <c r="PVD796" s="94"/>
      <c r="PVE796" s="94"/>
      <c r="PVF796" s="94"/>
      <c r="PVG796" s="94"/>
      <c r="PVH796" s="94"/>
      <c r="PVI796" s="94"/>
      <c r="PVJ796" s="94"/>
      <c r="PVK796" s="94"/>
      <c r="PVL796" s="94"/>
      <c r="PVM796" s="94"/>
      <c r="PVN796" s="94"/>
      <c r="PVO796" s="94"/>
      <c r="PVP796" s="94"/>
      <c r="PVQ796" s="94"/>
      <c r="PVR796" s="94"/>
      <c r="PVS796" s="94"/>
      <c r="PVT796" s="94"/>
      <c r="PVU796" s="94"/>
      <c r="PVV796" s="94"/>
      <c r="PVW796" s="94"/>
      <c r="PVX796" s="94"/>
      <c r="PVY796" s="94"/>
      <c r="PVZ796" s="94"/>
      <c r="PWA796" s="94"/>
      <c r="PWB796" s="94"/>
      <c r="PWC796" s="94"/>
      <c r="PWD796" s="94"/>
      <c r="PWE796" s="94"/>
      <c r="PWF796" s="94"/>
      <c r="PWG796" s="94"/>
      <c r="PWH796" s="94"/>
      <c r="PWI796" s="94"/>
      <c r="PWJ796" s="94"/>
      <c r="PWK796" s="94"/>
      <c r="PWL796" s="94"/>
      <c r="PWM796" s="94"/>
      <c r="PWN796" s="94"/>
      <c r="PWO796" s="94"/>
      <c r="PWP796" s="94"/>
      <c r="PWQ796" s="94"/>
      <c r="PWR796" s="94"/>
      <c r="PWS796" s="94"/>
      <c r="PWT796" s="94"/>
      <c r="PWU796" s="94"/>
      <c r="PWV796" s="94"/>
      <c r="PWW796" s="94"/>
      <c r="PWX796" s="94"/>
      <c r="PWY796" s="94"/>
      <c r="PWZ796" s="94"/>
      <c r="PXA796" s="94"/>
      <c r="PXB796" s="94"/>
      <c r="PXC796" s="94"/>
      <c r="PXD796" s="94"/>
      <c r="PXE796" s="94"/>
      <c r="PXF796" s="94"/>
      <c r="PXG796" s="94"/>
      <c r="PXH796" s="94"/>
      <c r="PXI796" s="94"/>
      <c r="PXJ796" s="94"/>
      <c r="PXK796" s="94"/>
      <c r="PXL796" s="94"/>
      <c r="PXM796" s="94"/>
      <c r="PXN796" s="94"/>
      <c r="PXO796" s="94"/>
      <c r="PXP796" s="94"/>
      <c r="PXQ796" s="94"/>
      <c r="PXR796" s="94"/>
      <c r="PXS796" s="94"/>
      <c r="PXT796" s="94"/>
      <c r="PXU796" s="94"/>
      <c r="PXV796" s="94"/>
      <c r="PXW796" s="94"/>
      <c r="PXX796" s="94"/>
      <c r="PXY796" s="94"/>
      <c r="PXZ796" s="94"/>
      <c r="PYA796" s="94"/>
      <c r="PYB796" s="94"/>
      <c r="PYC796" s="94"/>
      <c r="PYD796" s="94"/>
      <c r="PYE796" s="94"/>
      <c r="PYF796" s="94"/>
      <c r="PYG796" s="94"/>
      <c r="PYH796" s="94"/>
      <c r="PYI796" s="94"/>
      <c r="PYJ796" s="94"/>
      <c r="PYK796" s="94"/>
      <c r="PYL796" s="94"/>
      <c r="PYM796" s="94"/>
      <c r="PYN796" s="94"/>
      <c r="PYO796" s="94"/>
      <c r="PYP796" s="94"/>
      <c r="PYQ796" s="94"/>
      <c r="PYR796" s="94"/>
      <c r="PYS796" s="94"/>
      <c r="PYT796" s="94"/>
      <c r="PYU796" s="94"/>
      <c r="PYV796" s="94"/>
      <c r="PYW796" s="94"/>
      <c r="PYX796" s="94"/>
      <c r="PYY796" s="94"/>
      <c r="PYZ796" s="94"/>
      <c r="PZA796" s="94"/>
      <c r="PZB796" s="94"/>
      <c r="PZC796" s="94"/>
      <c r="PZD796" s="94"/>
      <c r="PZE796" s="94"/>
      <c r="PZF796" s="94"/>
      <c r="PZG796" s="94"/>
      <c r="PZH796" s="94"/>
      <c r="PZI796" s="94"/>
      <c r="PZJ796" s="94"/>
      <c r="PZK796" s="94"/>
      <c r="PZL796" s="94"/>
      <c r="PZM796" s="94"/>
      <c r="PZN796" s="94"/>
      <c r="PZO796" s="94"/>
      <c r="PZP796" s="94"/>
      <c r="PZQ796" s="94"/>
      <c r="PZR796" s="94"/>
      <c r="PZS796" s="94"/>
      <c r="PZT796" s="94"/>
      <c r="PZU796" s="94"/>
      <c r="PZV796" s="94"/>
      <c r="PZW796" s="94"/>
      <c r="PZX796" s="94"/>
      <c r="PZY796" s="94"/>
      <c r="PZZ796" s="94"/>
      <c r="QAA796" s="94"/>
      <c r="QAB796" s="94"/>
      <c r="QAC796" s="94"/>
      <c r="QAD796" s="94"/>
      <c r="QAE796" s="94"/>
      <c r="QAF796" s="94"/>
      <c r="QAG796" s="94"/>
      <c r="QAH796" s="94"/>
      <c r="QAI796" s="94"/>
      <c r="QAJ796" s="94"/>
      <c r="QAK796" s="94"/>
      <c r="QAL796" s="94"/>
      <c r="QAM796" s="94"/>
      <c r="QAN796" s="94"/>
      <c r="QAO796" s="94"/>
      <c r="QAP796" s="94"/>
      <c r="QAQ796" s="94"/>
      <c r="QAR796" s="94"/>
      <c r="QAS796" s="94"/>
      <c r="QAT796" s="94"/>
      <c r="QAU796" s="94"/>
      <c r="QAV796" s="94"/>
      <c r="QAW796" s="94"/>
      <c r="QAX796" s="94"/>
      <c r="QAY796" s="94"/>
      <c r="QAZ796" s="94"/>
      <c r="QBA796" s="94"/>
      <c r="QBB796" s="94"/>
      <c r="QBC796" s="94"/>
      <c r="QBD796" s="94"/>
      <c r="QBE796" s="94"/>
      <c r="QBF796" s="94"/>
      <c r="QBG796" s="94"/>
      <c r="QBH796" s="94"/>
      <c r="QBI796" s="94"/>
      <c r="QBJ796" s="94"/>
      <c r="QBK796" s="94"/>
      <c r="QBL796" s="94"/>
      <c r="QBM796" s="94"/>
      <c r="QBN796" s="94"/>
      <c r="QBO796" s="94"/>
      <c r="QBP796" s="94"/>
      <c r="QBQ796" s="94"/>
      <c r="QBR796" s="94"/>
      <c r="QBS796" s="94"/>
      <c r="QBT796" s="94"/>
      <c r="QBU796" s="94"/>
      <c r="QBV796" s="94"/>
      <c r="QBW796" s="94"/>
      <c r="QBX796" s="94"/>
      <c r="QBY796" s="94"/>
      <c r="QBZ796" s="94"/>
      <c r="QCA796" s="94"/>
      <c r="QCB796" s="94"/>
      <c r="QCC796" s="94"/>
      <c r="QCD796" s="94"/>
      <c r="QCE796" s="94"/>
      <c r="QCF796" s="94"/>
      <c r="QCG796" s="94"/>
      <c r="QCH796" s="94"/>
      <c r="QCI796" s="94"/>
      <c r="QCJ796" s="94"/>
      <c r="QCK796" s="94"/>
      <c r="QCL796" s="94"/>
      <c r="QCM796" s="94"/>
      <c r="QCN796" s="94"/>
      <c r="QCO796" s="94"/>
      <c r="QCP796" s="94"/>
      <c r="QCQ796" s="94"/>
      <c r="QCR796" s="94"/>
      <c r="QCS796" s="94"/>
      <c r="QCT796" s="94"/>
      <c r="QCU796" s="94"/>
      <c r="QCV796" s="94"/>
      <c r="QCW796" s="94"/>
      <c r="QCX796" s="94"/>
      <c r="QCY796" s="94"/>
      <c r="QCZ796" s="94"/>
      <c r="QDA796" s="94"/>
      <c r="QDB796" s="94"/>
      <c r="QDC796" s="94"/>
      <c r="QDD796" s="94"/>
      <c r="QDE796" s="94"/>
      <c r="QDF796" s="94"/>
      <c r="QDG796" s="94"/>
      <c r="QDH796" s="94"/>
      <c r="QDI796" s="94"/>
      <c r="QDJ796" s="94"/>
      <c r="QDK796" s="94"/>
      <c r="QDL796" s="94"/>
      <c r="QDM796" s="94"/>
      <c r="QDN796" s="94"/>
      <c r="QDO796" s="94"/>
      <c r="QDP796" s="94"/>
      <c r="QDQ796" s="94"/>
      <c r="QDR796" s="94"/>
      <c r="QDS796" s="94"/>
      <c r="QDT796" s="94"/>
      <c r="QDU796" s="94"/>
      <c r="QDV796" s="94"/>
      <c r="QDW796" s="94"/>
      <c r="QDX796" s="94"/>
      <c r="QDY796" s="94"/>
      <c r="QDZ796" s="94"/>
      <c r="QEA796" s="94"/>
      <c r="QEB796" s="94"/>
      <c r="QEC796" s="94"/>
      <c r="QED796" s="94"/>
      <c r="QEE796" s="94"/>
      <c r="QEF796" s="94"/>
      <c r="QEG796" s="94"/>
      <c r="QEH796" s="94"/>
      <c r="QEI796" s="94"/>
      <c r="QEJ796" s="94"/>
      <c r="QEK796" s="94"/>
      <c r="QEL796" s="94"/>
      <c r="QEM796" s="94"/>
      <c r="QEN796" s="94"/>
      <c r="QEO796" s="94"/>
      <c r="QEP796" s="94"/>
      <c r="QEQ796" s="94"/>
      <c r="QER796" s="94"/>
      <c r="QES796" s="94"/>
      <c r="QET796" s="94"/>
      <c r="QEU796" s="94"/>
      <c r="QEV796" s="94"/>
      <c r="QEW796" s="94"/>
      <c r="QEX796" s="94"/>
      <c r="QEY796" s="94"/>
      <c r="QEZ796" s="94"/>
      <c r="QFA796" s="94"/>
      <c r="QFB796" s="94"/>
      <c r="QFC796" s="94"/>
      <c r="QFD796" s="94"/>
      <c r="QFE796" s="94"/>
      <c r="QFF796" s="94"/>
      <c r="QFG796" s="94"/>
      <c r="QFH796" s="94"/>
      <c r="QFI796" s="94"/>
      <c r="QFJ796" s="94"/>
      <c r="QFK796" s="94"/>
      <c r="QFL796" s="94"/>
      <c r="QFM796" s="94"/>
      <c r="QFN796" s="94"/>
      <c r="QFO796" s="94"/>
      <c r="QFP796" s="94"/>
      <c r="QFQ796" s="94"/>
      <c r="QFR796" s="94"/>
      <c r="QFS796" s="94"/>
      <c r="QFT796" s="94"/>
      <c r="QFU796" s="94"/>
      <c r="QFV796" s="94"/>
      <c r="QFW796" s="94"/>
      <c r="QFX796" s="94"/>
      <c r="QFY796" s="94"/>
      <c r="QFZ796" s="94"/>
      <c r="QGA796" s="94"/>
      <c r="QGB796" s="94"/>
      <c r="QGC796" s="94"/>
      <c r="QGD796" s="94"/>
      <c r="QGE796" s="94"/>
      <c r="QGF796" s="94"/>
      <c r="QGG796" s="94"/>
      <c r="QGH796" s="94"/>
      <c r="QGI796" s="94"/>
      <c r="QGJ796" s="94"/>
      <c r="QGK796" s="94"/>
      <c r="QGL796" s="94"/>
      <c r="QGM796" s="94"/>
      <c r="QGN796" s="94"/>
      <c r="QGO796" s="94"/>
      <c r="QGP796" s="94"/>
      <c r="QGQ796" s="94"/>
      <c r="QGR796" s="94"/>
      <c r="QGS796" s="94"/>
      <c r="QGT796" s="94"/>
      <c r="QGU796" s="94"/>
      <c r="QGV796" s="94"/>
      <c r="QGW796" s="94"/>
      <c r="QGX796" s="94"/>
      <c r="QGY796" s="94"/>
      <c r="QGZ796" s="94"/>
      <c r="QHA796" s="94"/>
      <c r="QHB796" s="94"/>
      <c r="QHC796" s="94"/>
      <c r="QHD796" s="94"/>
      <c r="QHE796" s="94"/>
      <c r="QHF796" s="94"/>
      <c r="QHG796" s="94"/>
      <c r="QHH796" s="94"/>
      <c r="QHI796" s="94"/>
      <c r="QHJ796" s="94"/>
      <c r="QHK796" s="94"/>
      <c r="QHL796" s="94"/>
      <c r="QHM796" s="94"/>
      <c r="QHN796" s="94"/>
      <c r="QHO796" s="94"/>
      <c r="QHP796" s="94"/>
      <c r="QHQ796" s="94"/>
      <c r="QHR796" s="94"/>
      <c r="QHS796" s="94"/>
      <c r="QHT796" s="94"/>
      <c r="QHU796" s="94"/>
      <c r="QHV796" s="94"/>
      <c r="QHW796" s="94"/>
      <c r="QHX796" s="94"/>
      <c r="QHY796" s="94"/>
      <c r="QHZ796" s="94"/>
      <c r="QIA796" s="94"/>
      <c r="QIB796" s="94"/>
      <c r="QIC796" s="94"/>
      <c r="QID796" s="94"/>
      <c r="QIE796" s="94"/>
      <c r="QIF796" s="94"/>
      <c r="QIG796" s="94"/>
      <c r="QIH796" s="94"/>
      <c r="QII796" s="94"/>
      <c r="QIJ796" s="94"/>
      <c r="QIK796" s="94"/>
      <c r="QIL796" s="94"/>
      <c r="QIM796" s="94"/>
      <c r="QIN796" s="94"/>
      <c r="QIO796" s="94"/>
      <c r="QIP796" s="94"/>
      <c r="QIQ796" s="94"/>
      <c r="QIR796" s="94"/>
      <c r="QIS796" s="94"/>
      <c r="QIT796" s="94"/>
      <c r="QIU796" s="94"/>
      <c r="QIV796" s="94"/>
      <c r="QIW796" s="94"/>
      <c r="QIX796" s="94"/>
      <c r="QIY796" s="94"/>
      <c r="QIZ796" s="94"/>
      <c r="QJA796" s="94"/>
      <c r="QJB796" s="94"/>
      <c r="QJC796" s="94"/>
      <c r="QJD796" s="94"/>
      <c r="QJE796" s="94"/>
      <c r="QJF796" s="94"/>
      <c r="QJG796" s="94"/>
      <c r="QJH796" s="94"/>
      <c r="QJI796" s="94"/>
      <c r="QJJ796" s="94"/>
      <c r="QJK796" s="94"/>
      <c r="QJL796" s="94"/>
      <c r="QJM796" s="94"/>
      <c r="QJN796" s="94"/>
      <c r="QJO796" s="94"/>
      <c r="QJP796" s="94"/>
      <c r="QJQ796" s="94"/>
      <c r="QJR796" s="94"/>
      <c r="QJS796" s="94"/>
      <c r="QJT796" s="94"/>
      <c r="QJU796" s="94"/>
      <c r="QJV796" s="94"/>
      <c r="QJW796" s="94"/>
      <c r="QJX796" s="94"/>
      <c r="QJY796" s="94"/>
      <c r="QJZ796" s="94"/>
      <c r="QKA796" s="94"/>
      <c r="QKB796" s="94"/>
      <c r="QKC796" s="94"/>
      <c r="QKD796" s="94"/>
      <c r="QKE796" s="94"/>
      <c r="QKF796" s="94"/>
      <c r="QKG796" s="94"/>
      <c r="QKH796" s="94"/>
      <c r="QKI796" s="94"/>
      <c r="QKJ796" s="94"/>
      <c r="QKK796" s="94"/>
      <c r="QKL796" s="94"/>
      <c r="QKM796" s="94"/>
      <c r="QKN796" s="94"/>
      <c r="QKO796" s="94"/>
      <c r="QKP796" s="94"/>
      <c r="QKQ796" s="94"/>
      <c r="QKR796" s="94"/>
      <c r="QKS796" s="94"/>
      <c r="QKT796" s="94"/>
      <c r="QKU796" s="94"/>
      <c r="QKV796" s="94"/>
      <c r="QKW796" s="94"/>
      <c r="QKX796" s="94"/>
      <c r="QKY796" s="94"/>
      <c r="QKZ796" s="94"/>
      <c r="QLA796" s="94"/>
      <c r="QLB796" s="94"/>
      <c r="QLC796" s="94"/>
      <c r="QLD796" s="94"/>
      <c r="QLE796" s="94"/>
      <c r="QLF796" s="94"/>
      <c r="QLG796" s="94"/>
      <c r="QLH796" s="94"/>
      <c r="QLI796" s="94"/>
      <c r="QLJ796" s="94"/>
      <c r="QLK796" s="94"/>
      <c r="QLL796" s="94"/>
      <c r="QLM796" s="94"/>
      <c r="QLN796" s="94"/>
      <c r="QLO796" s="94"/>
      <c r="QLP796" s="94"/>
      <c r="QLQ796" s="94"/>
      <c r="QLR796" s="94"/>
      <c r="QLS796" s="94"/>
      <c r="QLT796" s="94"/>
      <c r="QLU796" s="94"/>
      <c r="QLV796" s="94"/>
      <c r="QLW796" s="94"/>
      <c r="QLX796" s="94"/>
      <c r="QLY796" s="94"/>
      <c r="QLZ796" s="94"/>
      <c r="QMA796" s="94"/>
      <c r="QMB796" s="94"/>
      <c r="QMC796" s="94"/>
      <c r="QMD796" s="94"/>
      <c r="QME796" s="94"/>
      <c r="QMF796" s="94"/>
      <c r="QMG796" s="94"/>
      <c r="QMH796" s="94"/>
      <c r="QMI796" s="94"/>
      <c r="QMJ796" s="94"/>
      <c r="QMK796" s="94"/>
      <c r="QML796" s="94"/>
      <c r="QMM796" s="94"/>
      <c r="QMN796" s="94"/>
      <c r="QMO796" s="94"/>
      <c r="QMP796" s="94"/>
      <c r="QMQ796" s="94"/>
      <c r="QMR796" s="94"/>
      <c r="QMS796" s="94"/>
      <c r="QMT796" s="94"/>
      <c r="QMU796" s="94"/>
      <c r="QMV796" s="94"/>
      <c r="QMW796" s="94"/>
      <c r="QMX796" s="94"/>
      <c r="QMY796" s="94"/>
      <c r="QMZ796" s="94"/>
      <c r="QNA796" s="94"/>
      <c r="QNB796" s="94"/>
      <c r="QNC796" s="94"/>
      <c r="QND796" s="94"/>
      <c r="QNE796" s="94"/>
      <c r="QNF796" s="94"/>
      <c r="QNG796" s="94"/>
      <c r="QNH796" s="94"/>
      <c r="QNI796" s="94"/>
      <c r="QNJ796" s="94"/>
      <c r="QNK796" s="94"/>
      <c r="QNL796" s="94"/>
      <c r="QNM796" s="94"/>
      <c r="QNN796" s="94"/>
      <c r="QNO796" s="94"/>
      <c r="QNP796" s="94"/>
      <c r="QNQ796" s="94"/>
      <c r="QNR796" s="94"/>
      <c r="QNS796" s="94"/>
      <c r="QNT796" s="94"/>
      <c r="QNU796" s="94"/>
      <c r="QNV796" s="94"/>
      <c r="QNW796" s="94"/>
      <c r="QNX796" s="94"/>
      <c r="QNY796" s="94"/>
      <c r="QNZ796" s="94"/>
      <c r="QOA796" s="94"/>
      <c r="QOB796" s="94"/>
      <c r="QOC796" s="94"/>
      <c r="QOD796" s="94"/>
      <c r="QOE796" s="94"/>
      <c r="QOF796" s="94"/>
      <c r="QOG796" s="94"/>
      <c r="QOH796" s="94"/>
      <c r="QOI796" s="94"/>
      <c r="QOJ796" s="94"/>
      <c r="QOK796" s="94"/>
      <c r="QOL796" s="94"/>
      <c r="QOM796" s="94"/>
      <c r="QON796" s="94"/>
      <c r="QOO796" s="94"/>
      <c r="QOP796" s="94"/>
      <c r="QOQ796" s="94"/>
      <c r="QOR796" s="94"/>
      <c r="QOS796" s="94"/>
      <c r="QOT796" s="94"/>
      <c r="QOU796" s="94"/>
      <c r="QOV796" s="94"/>
      <c r="QOW796" s="94"/>
      <c r="QOX796" s="94"/>
      <c r="QOY796" s="94"/>
      <c r="QOZ796" s="94"/>
      <c r="QPA796" s="94"/>
      <c r="QPB796" s="94"/>
      <c r="QPC796" s="94"/>
      <c r="QPD796" s="94"/>
      <c r="QPE796" s="94"/>
      <c r="QPF796" s="94"/>
      <c r="QPG796" s="94"/>
      <c r="QPH796" s="94"/>
      <c r="QPI796" s="94"/>
      <c r="QPJ796" s="94"/>
      <c r="QPK796" s="94"/>
      <c r="QPL796" s="94"/>
      <c r="QPM796" s="94"/>
      <c r="QPN796" s="94"/>
      <c r="QPO796" s="94"/>
      <c r="QPP796" s="94"/>
      <c r="QPQ796" s="94"/>
      <c r="QPR796" s="94"/>
      <c r="QPS796" s="94"/>
      <c r="QPT796" s="94"/>
      <c r="QPU796" s="94"/>
      <c r="QPV796" s="94"/>
      <c r="QPW796" s="94"/>
      <c r="QPX796" s="94"/>
      <c r="QPY796" s="94"/>
      <c r="QPZ796" s="94"/>
      <c r="QQA796" s="94"/>
      <c r="QQB796" s="94"/>
      <c r="QQC796" s="94"/>
      <c r="QQD796" s="94"/>
      <c r="QQE796" s="94"/>
      <c r="QQF796" s="94"/>
      <c r="QQG796" s="94"/>
      <c r="QQH796" s="94"/>
      <c r="QQI796" s="94"/>
      <c r="QQJ796" s="94"/>
      <c r="QQK796" s="94"/>
      <c r="QQL796" s="94"/>
      <c r="QQM796" s="94"/>
      <c r="QQN796" s="94"/>
      <c r="QQO796" s="94"/>
      <c r="QQP796" s="94"/>
      <c r="QQQ796" s="94"/>
      <c r="QQR796" s="94"/>
      <c r="QQS796" s="94"/>
      <c r="QQT796" s="94"/>
      <c r="QQU796" s="94"/>
      <c r="QQV796" s="94"/>
      <c r="QQW796" s="94"/>
      <c r="QQX796" s="94"/>
      <c r="QQY796" s="94"/>
      <c r="QQZ796" s="94"/>
      <c r="QRA796" s="94"/>
      <c r="QRB796" s="94"/>
      <c r="QRC796" s="94"/>
      <c r="QRD796" s="94"/>
      <c r="QRE796" s="94"/>
      <c r="QRF796" s="94"/>
      <c r="QRG796" s="94"/>
      <c r="QRH796" s="94"/>
      <c r="QRI796" s="94"/>
      <c r="QRJ796" s="94"/>
      <c r="QRK796" s="94"/>
      <c r="QRL796" s="94"/>
      <c r="QRM796" s="94"/>
      <c r="QRN796" s="94"/>
      <c r="QRO796" s="94"/>
      <c r="QRP796" s="94"/>
      <c r="QRQ796" s="94"/>
      <c r="QRR796" s="94"/>
      <c r="QRS796" s="94"/>
      <c r="QRT796" s="94"/>
      <c r="QRU796" s="94"/>
      <c r="QRV796" s="94"/>
      <c r="QRW796" s="94"/>
      <c r="QRX796" s="94"/>
      <c r="QRY796" s="94"/>
      <c r="QRZ796" s="94"/>
      <c r="QSA796" s="94"/>
      <c r="QSB796" s="94"/>
      <c r="QSC796" s="94"/>
      <c r="QSD796" s="94"/>
      <c r="QSE796" s="94"/>
      <c r="QSF796" s="94"/>
      <c r="QSG796" s="94"/>
      <c r="QSH796" s="94"/>
      <c r="QSI796" s="94"/>
      <c r="QSJ796" s="94"/>
      <c r="QSK796" s="94"/>
      <c r="QSL796" s="94"/>
      <c r="QSM796" s="94"/>
      <c r="QSN796" s="94"/>
      <c r="QSO796" s="94"/>
      <c r="QSP796" s="94"/>
      <c r="QSQ796" s="94"/>
      <c r="QSR796" s="94"/>
      <c r="QSS796" s="94"/>
      <c r="QST796" s="94"/>
      <c r="QSU796" s="94"/>
      <c r="QSV796" s="94"/>
      <c r="QSW796" s="94"/>
      <c r="QSX796" s="94"/>
      <c r="QSY796" s="94"/>
      <c r="QSZ796" s="94"/>
      <c r="QTA796" s="94"/>
      <c r="QTB796" s="94"/>
      <c r="QTC796" s="94"/>
      <c r="QTD796" s="94"/>
      <c r="QTE796" s="94"/>
      <c r="QTF796" s="94"/>
      <c r="QTG796" s="94"/>
      <c r="QTH796" s="94"/>
      <c r="QTI796" s="94"/>
      <c r="QTJ796" s="94"/>
      <c r="QTK796" s="94"/>
      <c r="QTL796" s="94"/>
      <c r="QTM796" s="94"/>
      <c r="QTN796" s="94"/>
      <c r="QTO796" s="94"/>
      <c r="QTP796" s="94"/>
      <c r="QTQ796" s="94"/>
      <c r="QTR796" s="94"/>
      <c r="QTS796" s="94"/>
      <c r="QTT796" s="94"/>
      <c r="QTU796" s="94"/>
      <c r="QTV796" s="94"/>
      <c r="QTW796" s="94"/>
      <c r="QTX796" s="94"/>
      <c r="QTY796" s="94"/>
      <c r="QTZ796" s="94"/>
      <c r="QUA796" s="94"/>
      <c r="QUB796" s="94"/>
      <c r="QUC796" s="94"/>
      <c r="QUD796" s="94"/>
      <c r="QUE796" s="94"/>
      <c r="QUF796" s="94"/>
      <c r="QUG796" s="94"/>
      <c r="QUH796" s="94"/>
      <c r="QUI796" s="94"/>
      <c r="QUJ796" s="94"/>
      <c r="QUK796" s="94"/>
      <c r="QUL796" s="94"/>
      <c r="QUM796" s="94"/>
      <c r="QUN796" s="94"/>
      <c r="QUO796" s="94"/>
      <c r="QUP796" s="94"/>
      <c r="QUQ796" s="94"/>
      <c r="QUR796" s="94"/>
      <c r="QUS796" s="94"/>
      <c r="QUT796" s="94"/>
      <c r="QUU796" s="94"/>
      <c r="QUV796" s="94"/>
      <c r="QUW796" s="94"/>
      <c r="QUX796" s="94"/>
      <c r="QUY796" s="94"/>
      <c r="QUZ796" s="94"/>
      <c r="QVA796" s="94"/>
      <c r="QVB796" s="94"/>
      <c r="QVC796" s="94"/>
      <c r="QVD796" s="94"/>
      <c r="QVE796" s="94"/>
      <c r="QVF796" s="94"/>
      <c r="QVG796" s="94"/>
      <c r="QVH796" s="94"/>
      <c r="QVI796" s="94"/>
      <c r="QVJ796" s="94"/>
      <c r="QVK796" s="94"/>
      <c r="QVL796" s="94"/>
      <c r="QVM796" s="94"/>
      <c r="QVN796" s="94"/>
      <c r="QVO796" s="94"/>
      <c r="QVP796" s="94"/>
      <c r="QVQ796" s="94"/>
      <c r="QVR796" s="94"/>
      <c r="QVS796" s="94"/>
      <c r="QVT796" s="94"/>
      <c r="QVU796" s="94"/>
      <c r="QVV796" s="94"/>
      <c r="QVW796" s="94"/>
      <c r="QVX796" s="94"/>
      <c r="QVY796" s="94"/>
      <c r="QVZ796" s="94"/>
      <c r="QWA796" s="94"/>
      <c r="QWB796" s="94"/>
      <c r="QWC796" s="94"/>
      <c r="QWD796" s="94"/>
      <c r="QWE796" s="94"/>
      <c r="QWF796" s="94"/>
      <c r="QWG796" s="94"/>
      <c r="QWH796" s="94"/>
      <c r="QWI796" s="94"/>
      <c r="QWJ796" s="94"/>
      <c r="QWK796" s="94"/>
      <c r="QWL796" s="94"/>
      <c r="QWM796" s="94"/>
      <c r="QWN796" s="94"/>
      <c r="QWO796" s="94"/>
      <c r="QWP796" s="94"/>
      <c r="QWQ796" s="94"/>
      <c r="QWR796" s="94"/>
      <c r="QWS796" s="94"/>
      <c r="QWT796" s="94"/>
      <c r="QWU796" s="94"/>
      <c r="QWV796" s="94"/>
      <c r="QWW796" s="94"/>
      <c r="QWX796" s="94"/>
      <c r="QWY796" s="94"/>
      <c r="QWZ796" s="94"/>
      <c r="QXA796" s="94"/>
      <c r="QXB796" s="94"/>
      <c r="QXC796" s="94"/>
      <c r="QXD796" s="94"/>
      <c r="QXE796" s="94"/>
      <c r="QXF796" s="94"/>
      <c r="QXG796" s="94"/>
      <c r="QXH796" s="94"/>
      <c r="QXI796" s="94"/>
      <c r="QXJ796" s="94"/>
      <c r="QXK796" s="94"/>
      <c r="QXL796" s="94"/>
      <c r="QXM796" s="94"/>
      <c r="QXN796" s="94"/>
      <c r="QXO796" s="94"/>
      <c r="QXP796" s="94"/>
      <c r="QXQ796" s="94"/>
      <c r="QXR796" s="94"/>
      <c r="QXS796" s="94"/>
      <c r="QXT796" s="94"/>
      <c r="QXU796" s="94"/>
      <c r="QXV796" s="94"/>
      <c r="QXW796" s="94"/>
      <c r="QXX796" s="94"/>
      <c r="QXY796" s="94"/>
      <c r="QXZ796" s="94"/>
      <c r="QYA796" s="94"/>
      <c r="QYB796" s="94"/>
      <c r="QYC796" s="94"/>
      <c r="QYD796" s="94"/>
      <c r="QYE796" s="94"/>
      <c r="QYF796" s="94"/>
      <c r="QYG796" s="94"/>
      <c r="QYH796" s="94"/>
      <c r="QYI796" s="94"/>
      <c r="QYJ796" s="94"/>
      <c r="QYK796" s="94"/>
      <c r="QYL796" s="94"/>
      <c r="QYM796" s="94"/>
      <c r="QYN796" s="94"/>
      <c r="QYO796" s="94"/>
      <c r="QYP796" s="94"/>
      <c r="QYQ796" s="94"/>
      <c r="QYR796" s="94"/>
      <c r="QYS796" s="94"/>
      <c r="QYT796" s="94"/>
      <c r="QYU796" s="94"/>
      <c r="QYV796" s="94"/>
      <c r="QYW796" s="94"/>
      <c r="QYX796" s="94"/>
      <c r="QYY796" s="94"/>
      <c r="QYZ796" s="94"/>
      <c r="QZA796" s="94"/>
      <c r="QZB796" s="94"/>
      <c r="QZC796" s="94"/>
      <c r="QZD796" s="94"/>
      <c r="QZE796" s="94"/>
      <c r="QZF796" s="94"/>
      <c r="QZG796" s="94"/>
      <c r="QZH796" s="94"/>
      <c r="QZI796" s="94"/>
      <c r="QZJ796" s="94"/>
      <c r="QZK796" s="94"/>
      <c r="QZL796" s="94"/>
      <c r="QZM796" s="94"/>
      <c r="QZN796" s="94"/>
      <c r="QZO796" s="94"/>
      <c r="QZP796" s="94"/>
      <c r="QZQ796" s="94"/>
      <c r="QZR796" s="94"/>
      <c r="QZS796" s="94"/>
      <c r="QZT796" s="94"/>
      <c r="QZU796" s="94"/>
      <c r="QZV796" s="94"/>
      <c r="QZW796" s="94"/>
      <c r="QZX796" s="94"/>
      <c r="QZY796" s="94"/>
      <c r="QZZ796" s="94"/>
      <c r="RAA796" s="94"/>
      <c r="RAB796" s="94"/>
      <c r="RAC796" s="94"/>
      <c r="RAD796" s="94"/>
      <c r="RAE796" s="94"/>
      <c r="RAF796" s="94"/>
      <c r="RAG796" s="94"/>
      <c r="RAH796" s="94"/>
      <c r="RAI796" s="94"/>
      <c r="RAJ796" s="94"/>
      <c r="RAK796" s="94"/>
      <c r="RAL796" s="94"/>
      <c r="RAM796" s="94"/>
      <c r="RAN796" s="94"/>
      <c r="RAO796" s="94"/>
      <c r="RAP796" s="94"/>
      <c r="RAQ796" s="94"/>
      <c r="RAR796" s="94"/>
      <c r="RAS796" s="94"/>
      <c r="RAT796" s="94"/>
      <c r="RAU796" s="94"/>
      <c r="RAV796" s="94"/>
      <c r="RAW796" s="94"/>
      <c r="RAX796" s="94"/>
      <c r="RAY796" s="94"/>
      <c r="RAZ796" s="94"/>
      <c r="RBA796" s="94"/>
      <c r="RBB796" s="94"/>
      <c r="RBC796" s="94"/>
      <c r="RBD796" s="94"/>
      <c r="RBE796" s="94"/>
      <c r="RBF796" s="94"/>
      <c r="RBG796" s="94"/>
      <c r="RBH796" s="94"/>
      <c r="RBI796" s="94"/>
      <c r="RBJ796" s="94"/>
      <c r="RBK796" s="94"/>
      <c r="RBL796" s="94"/>
      <c r="RBM796" s="94"/>
      <c r="RBN796" s="94"/>
      <c r="RBO796" s="94"/>
      <c r="RBP796" s="94"/>
      <c r="RBQ796" s="94"/>
      <c r="RBR796" s="94"/>
      <c r="RBS796" s="94"/>
      <c r="RBT796" s="94"/>
      <c r="RBU796" s="94"/>
      <c r="RBV796" s="94"/>
      <c r="RBW796" s="94"/>
      <c r="RBX796" s="94"/>
      <c r="RBY796" s="94"/>
      <c r="RBZ796" s="94"/>
      <c r="RCA796" s="94"/>
      <c r="RCB796" s="94"/>
      <c r="RCC796" s="94"/>
      <c r="RCD796" s="94"/>
      <c r="RCE796" s="94"/>
      <c r="RCF796" s="94"/>
      <c r="RCG796" s="94"/>
      <c r="RCH796" s="94"/>
      <c r="RCI796" s="94"/>
      <c r="RCJ796" s="94"/>
      <c r="RCK796" s="94"/>
      <c r="RCL796" s="94"/>
      <c r="RCM796" s="94"/>
      <c r="RCN796" s="94"/>
      <c r="RCO796" s="94"/>
      <c r="RCP796" s="94"/>
      <c r="RCQ796" s="94"/>
      <c r="RCR796" s="94"/>
      <c r="RCS796" s="94"/>
      <c r="RCT796" s="94"/>
      <c r="RCU796" s="94"/>
      <c r="RCV796" s="94"/>
      <c r="RCW796" s="94"/>
      <c r="RCX796" s="94"/>
      <c r="RCY796" s="94"/>
      <c r="RCZ796" s="94"/>
      <c r="RDA796" s="94"/>
      <c r="RDB796" s="94"/>
      <c r="RDC796" s="94"/>
      <c r="RDD796" s="94"/>
      <c r="RDE796" s="94"/>
      <c r="RDF796" s="94"/>
      <c r="RDG796" s="94"/>
      <c r="RDH796" s="94"/>
      <c r="RDI796" s="94"/>
      <c r="RDJ796" s="94"/>
      <c r="RDK796" s="94"/>
      <c r="RDL796" s="94"/>
      <c r="RDM796" s="94"/>
      <c r="RDN796" s="94"/>
      <c r="RDO796" s="94"/>
      <c r="RDP796" s="94"/>
      <c r="RDQ796" s="94"/>
      <c r="RDR796" s="94"/>
      <c r="RDS796" s="94"/>
      <c r="RDT796" s="94"/>
      <c r="RDU796" s="94"/>
      <c r="RDV796" s="94"/>
      <c r="RDW796" s="94"/>
      <c r="RDX796" s="94"/>
      <c r="RDY796" s="94"/>
      <c r="RDZ796" s="94"/>
      <c r="REA796" s="94"/>
      <c r="REB796" s="94"/>
      <c r="REC796" s="94"/>
      <c r="RED796" s="94"/>
      <c r="REE796" s="94"/>
      <c r="REF796" s="94"/>
      <c r="REG796" s="94"/>
      <c r="REH796" s="94"/>
      <c r="REI796" s="94"/>
      <c r="REJ796" s="94"/>
      <c r="REK796" s="94"/>
      <c r="REL796" s="94"/>
      <c r="REM796" s="94"/>
      <c r="REN796" s="94"/>
      <c r="REO796" s="94"/>
      <c r="REP796" s="94"/>
      <c r="REQ796" s="94"/>
      <c r="RER796" s="94"/>
      <c r="RES796" s="94"/>
      <c r="RET796" s="94"/>
      <c r="REU796" s="94"/>
      <c r="REV796" s="94"/>
      <c r="REW796" s="94"/>
      <c r="REX796" s="94"/>
      <c r="REY796" s="94"/>
      <c r="REZ796" s="94"/>
      <c r="RFA796" s="94"/>
      <c r="RFB796" s="94"/>
      <c r="RFC796" s="94"/>
      <c r="RFD796" s="94"/>
      <c r="RFE796" s="94"/>
      <c r="RFF796" s="94"/>
      <c r="RFG796" s="94"/>
      <c r="RFH796" s="94"/>
      <c r="RFI796" s="94"/>
      <c r="RFJ796" s="94"/>
      <c r="RFK796" s="94"/>
      <c r="RFL796" s="94"/>
      <c r="RFM796" s="94"/>
      <c r="RFN796" s="94"/>
      <c r="RFO796" s="94"/>
      <c r="RFP796" s="94"/>
      <c r="RFQ796" s="94"/>
      <c r="RFR796" s="94"/>
      <c r="RFS796" s="94"/>
      <c r="RFT796" s="94"/>
      <c r="RFU796" s="94"/>
      <c r="RFV796" s="94"/>
      <c r="RFW796" s="94"/>
      <c r="RFX796" s="94"/>
      <c r="RFY796" s="94"/>
      <c r="RFZ796" s="94"/>
      <c r="RGA796" s="94"/>
      <c r="RGB796" s="94"/>
      <c r="RGC796" s="94"/>
      <c r="RGD796" s="94"/>
      <c r="RGE796" s="94"/>
      <c r="RGF796" s="94"/>
      <c r="RGG796" s="94"/>
      <c r="RGH796" s="94"/>
      <c r="RGI796" s="94"/>
      <c r="RGJ796" s="94"/>
      <c r="RGK796" s="94"/>
      <c r="RGL796" s="94"/>
      <c r="RGM796" s="94"/>
      <c r="RGN796" s="94"/>
      <c r="RGO796" s="94"/>
      <c r="RGP796" s="94"/>
      <c r="RGQ796" s="94"/>
      <c r="RGR796" s="94"/>
      <c r="RGS796" s="94"/>
      <c r="RGT796" s="94"/>
      <c r="RGU796" s="94"/>
      <c r="RGV796" s="94"/>
      <c r="RGW796" s="94"/>
      <c r="RGX796" s="94"/>
      <c r="RGY796" s="94"/>
      <c r="RGZ796" s="94"/>
      <c r="RHA796" s="94"/>
      <c r="RHB796" s="94"/>
      <c r="RHC796" s="94"/>
      <c r="RHD796" s="94"/>
      <c r="RHE796" s="94"/>
      <c r="RHF796" s="94"/>
      <c r="RHG796" s="94"/>
      <c r="RHH796" s="94"/>
      <c r="RHI796" s="94"/>
      <c r="RHJ796" s="94"/>
      <c r="RHK796" s="94"/>
      <c r="RHL796" s="94"/>
      <c r="RHM796" s="94"/>
      <c r="RHN796" s="94"/>
      <c r="RHO796" s="94"/>
      <c r="RHP796" s="94"/>
      <c r="RHQ796" s="94"/>
      <c r="RHR796" s="94"/>
      <c r="RHS796" s="94"/>
      <c r="RHT796" s="94"/>
      <c r="RHU796" s="94"/>
      <c r="RHV796" s="94"/>
      <c r="RHW796" s="94"/>
      <c r="RHX796" s="94"/>
      <c r="RHY796" s="94"/>
      <c r="RHZ796" s="94"/>
      <c r="RIA796" s="94"/>
      <c r="RIB796" s="94"/>
      <c r="RIC796" s="94"/>
      <c r="RID796" s="94"/>
      <c r="RIE796" s="94"/>
      <c r="RIF796" s="94"/>
      <c r="RIG796" s="94"/>
      <c r="RIH796" s="94"/>
      <c r="RII796" s="94"/>
      <c r="RIJ796" s="94"/>
      <c r="RIK796" s="94"/>
      <c r="RIL796" s="94"/>
      <c r="RIM796" s="94"/>
      <c r="RIN796" s="94"/>
      <c r="RIO796" s="94"/>
      <c r="RIP796" s="94"/>
      <c r="RIQ796" s="94"/>
      <c r="RIR796" s="94"/>
      <c r="RIS796" s="94"/>
      <c r="RIT796" s="94"/>
      <c r="RIU796" s="94"/>
      <c r="RIV796" s="94"/>
      <c r="RIW796" s="94"/>
      <c r="RIX796" s="94"/>
      <c r="RIY796" s="94"/>
      <c r="RIZ796" s="94"/>
      <c r="RJA796" s="94"/>
      <c r="RJB796" s="94"/>
      <c r="RJC796" s="94"/>
      <c r="RJD796" s="94"/>
      <c r="RJE796" s="94"/>
      <c r="RJF796" s="94"/>
      <c r="RJG796" s="94"/>
      <c r="RJH796" s="94"/>
      <c r="RJI796" s="94"/>
      <c r="RJJ796" s="94"/>
      <c r="RJK796" s="94"/>
      <c r="RJL796" s="94"/>
      <c r="RJM796" s="94"/>
      <c r="RJN796" s="94"/>
      <c r="RJO796" s="94"/>
      <c r="RJP796" s="94"/>
      <c r="RJQ796" s="94"/>
      <c r="RJR796" s="94"/>
      <c r="RJS796" s="94"/>
      <c r="RJT796" s="94"/>
      <c r="RJU796" s="94"/>
      <c r="RJV796" s="94"/>
      <c r="RJW796" s="94"/>
      <c r="RJX796" s="94"/>
      <c r="RJY796" s="94"/>
      <c r="RJZ796" s="94"/>
      <c r="RKA796" s="94"/>
      <c r="RKB796" s="94"/>
      <c r="RKC796" s="94"/>
      <c r="RKD796" s="94"/>
      <c r="RKE796" s="94"/>
      <c r="RKF796" s="94"/>
      <c r="RKG796" s="94"/>
      <c r="RKH796" s="94"/>
      <c r="RKI796" s="94"/>
      <c r="RKJ796" s="94"/>
      <c r="RKK796" s="94"/>
      <c r="RKL796" s="94"/>
      <c r="RKM796" s="94"/>
      <c r="RKN796" s="94"/>
      <c r="RKO796" s="94"/>
      <c r="RKP796" s="94"/>
      <c r="RKQ796" s="94"/>
      <c r="RKR796" s="94"/>
      <c r="RKS796" s="94"/>
      <c r="RKT796" s="94"/>
      <c r="RKU796" s="94"/>
      <c r="RKV796" s="94"/>
      <c r="RKW796" s="94"/>
      <c r="RKX796" s="94"/>
      <c r="RKY796" s="94"/>
      <c r="RKZ796" s="94"/>
      <c r="RLA796" s="94"/>
      <c r="RLB796" s="94"/>
      <c r="RLC796" s="94"/>
      <c r="RLD796" s="94"/>
      <c r="RLE796" s="94"/>
      <c r="RLF796" s="94"/>
      <c r="RLG796" s="94"/>
      <c r="RLH796" s="94"/>
      <c r="RLI796" s="94"/>
      <c r="RLJ796" s="94"/>
      <c r="RLK796" s="94"/>
      <c r="RLL796" s="94"/>
      <c r="RLM796" s="94"/>
      <c r="RLN796" s="94"/>
      <c r="RLO796" s="94"/>
      <c r="RLP796" s="94"/>
      <c r="RLQ796" s="94"/>
      <c r="RLR796" s="94"/>
      <c r="RLS796" s="94"/>
      <c r="RLT796" s="94"/>
      <c r="RLU796" s="94"/>
      <c r="RLV796" s="94"/>
      <c r="RLW796" s="94"/>
      <c r="RLX796" s="94"/>
      <c r="RLY796" s="94"/>
      <c r="RLZ796" s="94"/>
      <c r="RMA796" s="94"/>
      <c r="RMB796" s="94"/>
      <c r="RMC796" s="94"/>
      <c r="RMD796" s="94"/>
      <c r="RME796" s="94"/>
      <c r="RMF796" s="94"/>
      <c r="RMG796" s="94"/>
      <c r="RMH796" s="94"/>
      <c r="RMI796" s="94"/>
      <c r="RMJ796" s="94"/>
      <c r="RMK796" s="94"/>
      <c r="RML796" s="94"/>
      <c r="RMM796" s="94"/>
      <c r="RMN796" s="94"/>
      <c r="RMO796" s="94"/>
      <c r="RMP796" s="94"/>
      <c r="RMQ796" s="94"/>
      <c r="RMR796" s="94"/>
      <c r="RMS796" s="94"/>
      <c r="RMT796" s="94"/>
      <c r="RMU796" s="94"/>
      <c r="RMV796" s="94"/>
      <c r="RMW796" s="94"/>
      <c r="RMX796" s="94"/>
      <c r="RMY796" s="94"/>
      <c r="RMZ796" s="94"/>
      <c r="RNA796" s="94"/>
      <c r="RNB796" s="94"/>
      <c r="RNC796" s="94"/>
      <c r="RND796" s="94"/>
      <c r="RNE796" s="94"/>
      <c r="RNF796" s="94"/>
      <c r="RNG796" s="94"/>
      <c r="RNH796" s="94"/>
      <c r="RNI796" s="94"/>
      <c r="RNJ796" s="94"/>
      <c r="RNK796" s="94"/>
      <c r="RNL796" s="94"/>
      <c r="RNM796" s="94"/>
      <c r="RNN796" s="94"/>
      <c r="RNO796" s="94"/>
      <c r="RNP796" s="94"/>
      <c r="RNQ796" s="94"/>
      <c r="RNR796" s="94"/>
      <c r="RNS796" s="94"/>
      <c r="RNT796" s="94"/>
      <c r="RNU796" s="94"/>
      <c r="RNV796" s="94"/>
      <c r="RNW796" s="94"/>
      <c r="RNX796" s="94"/>
      <c r="RNY796" s="94"/>
      <c r="RNZ796" s="94"/>
      <c r="ROA796" s="94"/>
      <c r="ROB796" s="94"/>
      <c r="ROC796" s="94"/>
      <c r="ROD796" s="94"/>
      <c r="ROE796" s="94"/>
      <c r="ROF796" s="94"/>
      <c r="ROG796" s="94"/>
      <c r="ROH796" s="94"/>
      <c r="ROI796" s="94"/>
      <c r="ROJ796" s="94"/>
      <c r="ROK796" s="94"/>
      <c r="ROL796" s="94"/>
      <c r="ROM796" s="94"/>
      <c r="RON796" s="94"/>
      <c r="ROO796" s="94"/>
      <c r="ROP796" s="94"/>
      <c r="ROQ796" s="94"/>
      <c r="ROR796" s="94"/>
      <c r="ROS796" s="94"/>
      <c r="ROT796" s="94"/>
      <c r="ROU796" s="94"/>
      <c r="ROV796" s="94"/>
      <c r="ROW796" s="94"/>
      <c r="ROX796" s="94"/>
      <c r="ROY796" s="94"/>
      <c r="ROZ796" s="94"/>
      <c r="RPA796" s="94"/>
      <c r="RPB796" s="94"/>
      <c r="RPC796" s="94"/>
      <c r="RPD796" s="94"/>
      <c r="RPE796" s="94"/>
      <c r="RPF796" s="94"/>
      <c r="RPG796" s="94"/>
      <c r="RPH796" s="94"/>
      <c r="RPI796" s="94"/>
      <c r="RPJ796" s="94"/>
      <c r="RPK796" s="94"/>
      <c r="RPL796" s="94"/>
      <c r="RPM796" s="94"/>
      <c r="RPN796" s="94"/>
      <c r="RPO796" s="94"/>
      <c r="RPP796" s="94"/>
      <c r="RPQ796" s="94"/>
      <c r="RPR796" s="94"/>
      <c r="RPS796" s="94"/>
      <c r="RPT796" s="94"/>
      <c r="RPU796" s="94"/>
      <c r="RPV796" s="94"/>
      <c r="RPW796" s="94"/>
      <c r="RPX796" s="94"/>
      <c r="RPY796" s="94"/>
      <c r="RPZ796" s="94"/>
      <c r="RQA796" s="94"/>
      <c r="RQB796" s="94"/>
      <c r="RQC796" s="94"/>
      <c r="RQD796" s="94"/>
      <c r="RQE796" s="94"/>
      <c r="RQF796" s="94"/>
      <c r="RQG796" s="94"/>
      <c r="RQH796" s="94"/>
      <c r="RQI796" s="94"/>
      <c r="RQJ796" s="94"/>
      <c r="RQK796" s="94"/>
      <c r="RQL796" s="94"/>
      <c r="RQM796" s="94"/>
      <c r="RQN796" s="94"/>
      <c r="RQO796" s="94"/>
      <c r="RQP796" s="94"/>
      <c r="RQQ796" s="94"/>
      <c r="RQR796" s="94"/>
      <c r="RQS796" s="94"/>
      <c r="RQT796" s="94"/>
      <c r="RQU796" s="94"/>
      <c r="RQV796" s="94"/>
      <c r="RQW796" s="94"/>
      <c r="RQX796" s="94"/>
      <c r="RQY796" s="94"/>
      <c r="RQZ796" s="94"/>
      <c r="RRA796" s="94"/>
      <c r="RRB796" s="94"/>
      <c r="RRC796" s="94"/>
      <c r="RRD796" s="94"/>
      <c r="RRE796" s="94"/>
      <c r="RRF796" s="94"/>
      <c r="RRG796" s="94"/>
      <c r="RRH796" s="94"/>
      <c r="RRI796" s="94"/>
      <c r="RRJ796" s="94"/>
      <c r="RRK796" s="94"/>
      <c r="RRL796" s="94"/>
      <c r="RRM796" s="94"/>
      <c r="RRN796" s="94"/>
      <c r="RRO796" s="94"/>
      <c r="RRP796" s="94"/>
      <c r="RRQ796" s="94"/>
      <c r="RRR796" s="94"/>
      <c r="RRS796" s="94"/>
      <c r="RRT796" s="94"/>
      <c r="RRU796" s="94"/>
      <c r="RRV796" s="94"/>
      <c r="RRW796" s="94"/>
      <c r="RRX796" s="94"/>
      <c r="RRY796" s="94"/>
      <c r="RRZ796" s="94"/>
      <c r="RSA796" s="94"/>
      <c r="RSB796" s="94"/>
      <c r="RSC796" s="94"/>
      <c r="RSD796" s="94"/>
      <c r="RSE796" s="94"/>
      <c r="RSF796" s="94"/>
      <c r="RSG796" s="94"/>
      <c r="RSH796" s="94"/>
      <c r="RSI796" s="94"/>
      <c r="RSJ796" s="94"/>
      <c r="RSK796" s="94"/>
      <c r="RSL796" s="94"/>
      <c r="RSM796" s="94"/>
      <c r="RSN796" s="94"/>
      <c r="RSO796" s="94"/>
      <c r="RSP796" s="94"/>
      <c r="RSQ796" s="94"/>
      <c r="RSR796" s="94"/>
      <c r="RSS796" s="94"/>
      <c r="RST796" s="94"/>
      <c r="RSU796" s="94"/>
      <c r="RSV796" s="94"/>
      <c r="RSW796" s="94"/>
      <c r="RSX796" s="94"/>
      <c r="RSY796" s="94"/>
      <c r="RSZ796" s="94"/>
      <c r="RTA796" s="94"/>
      <c r="RTB796" s="94"/>
      <c r="RTC796" s="94"/>
      <c r="RTD796" s="94"/>
      <c r="RTE796" s="94"/>
      <c r="RTF796" s="94"/>
      <c r="RTG796" s="94"/>
      <c r="RTH796" s="94"/>
      <c r="RTI796" s="94"/>
      <c r="RTJ796" s="94"/>
      <c r="RTK796" s="94"/>
      <c r="RTL796" s="94"/>
      <c r="RTM796" s="94"/>
      <c r="RTN796" s="94"/>
      <c r="RTO796" s="94"/>
      <c r="RTP796" s="94"/>
      <c r="RTQ796" s="94"/>
      <c r="RTR796" s="94"/>
      <c r="RTS796" s="94"/>
      <c r="RTT796" s="94"/>
      <c r="RTU796" s="94"/>
      <c r="RTV796" s="94"/>
      <c r="RTW796" s="94"/>
      <c r="RTX796" s="94"/>
      <c r="RTY796" s="94"/>
      <c r="RTZ796" s="94"/>
      <c r="RUA796" s="94"/>
      <c r="RUB796" s="94"/>
      <c r="RUC796" s="94"/>
      <c r="RUD796" s="94"/>
      <c r="RUE796" s="94"/>
      <c r="RUF796" s="94"/>
      <c r="RUG796" s="94"/>
      <c r="RUH796" s="94"/>
      <c r="RUI796" s="94"/>
      <c r="RUJ796" s="94"/>
      <c r="RUK796" s="94"/>
      <c r="RUL796" s="94"/>
      <c r="RUM796" s="94"/>
      <c r="RUN796" s="94"/>
      <c r="RUO796" s="94"/>
      <c r="RUP796" s="94"/>
      <c r="RUQ796" s="94"/>
      <c r="RUR796" s="94"/>
      <c r="RUS796" s="94"/>
      <c r="RUT796" s="94"/>
      <c r="RUU796" s="94"/>
      <c r="RUV796" s="94"/>
      <c r="RUW796" s="94"/>
      <c r="RUX796" s="94"/>
      <c r="RUY796" s="94"/>
      <c r="RUZ796" s="94"/>
      <c r="RVA796" s="94"/>
      <c r="RVB796" s="94"/>
      <c r="RVC796" s="94"/>
      <c r="RVD796" s="94"/>
      <c r="RVE796" s="94"/>
      <c r="RVF796" s="94"/>
      <c r="RVG796" s="94"/>
      <c r="RVH796" s="94"/>
      <c r="RVI796" s="94"/>
      <c r="RVJ796" s="94"/>
      <c r="RVK796" s="94"/>
      <c r="RVL796" s="94"/>
      <c r="RVM796" s="94"/>
      <c r="RVN796" s="94"/>
      <c r="RVO796" s="94"/>
      <c r="RVP796" s="94"/>
      <c r="RVQ796" s="94"/>
      <c r="RVR796" s="94"/>
      <c r="RVS796" s="94"/>
      <c r="RVT796" s="94"/>
      <c r="RVU796" s="94"/>
      <c r="RVV796" s="94"/>
      <c r="RVW796" s="94"/>
      <c r="RVX796" s="94"/>
      <c r="RVY796" s="94"/>
      <c r="RVZ796" s="94"/>
      <c r="RWA796" s="94"/>
      <c r="RWB796" s="94"/>
      <c r="RWC796" s="94"/>
      <c r="RWD796" s="94"/>
      <c r="RWE796" s="94"/>
      <c r="RWF796" s="94"/>
      <c r="RWG796" s="94"/>
      <c r="RWH796" s="94"/>
      <c r="RWI796" s="94"/>
      <c r="RWJ796" s="94"/>
      <c r="RWK796" s="94"/>
      <c r="RWL796" s="94"/>
      <c r="RWM796" s="94"/>
      <c r="RWN796" s="94"/>
      <c r="RWO796" s="94"/>
      <c r="RWP796" s="94"/>
      <c r="RWQ796" s="94"/>
      <c r="RWR796" s="94"/>
      <c r="RWS796" s="94"/>
      <c r="RWT796" s="94"/>
      <c r="RWU796" s="94"/>
      <c r="RWV796" s="94"/>
      <c r="RWW796" s="94"/>
      <c r="RWX796" s="94"/>
      <c r="RWY796" s="94"/>
      <c r="RWZ796" s="94"/>
      <c r="RXA796" s="94"/>
      <c r="RXB796" s="94"/>
      <c r="RXC796" s="94"/>
      <c r="RXD796" s="94"/>
      <c r="RXE796" s="94"/>
      <c r="RXF796" s="94"/>
      <c r="RXG796" s="94"/>
      <c r="RXH796" s="94"/>
      <c r="RXI796" s="94"/>
      <c r="RXJ796" s="94"/>
      <c r="RXK796" s="94"/>
      <c r="RXL796" s="94"/>
      <c r="RXM796" s="94"/>
      <c r="RXN796" s="94"/>
      <c r="RXO796" s="94"/>
      <c r="RXP796" s="94"/>
      <c r="RXQ796" s="94"/>
      <c r="RXR796" s="94"/>
      <c r="RXS796" s="94"/>
      <c r="RXT796" s="94"/>
      <c r="RXU796" s="94"/>
      <c r="RXV796" s="94"/>
      <c r="RXW796" s="94"/>
      <c r="RXX796" s="94"/>
      <c r="RXY796" s="94"/>
      <c r="RXZ796" s="94"/>
      <c r="RYA796" s="94"/>
      <c r="RYB796" s="94"/>
      <c r="RYC796" s="94"/>
      <c r="RYD796" s="94"/>
      <c r="RYE796" s="94"/>
      <c r="RYF796" s="94"/>
      <c r="RYG796" s="94"/>
      <c r="RYH796" s="94"/>
      <c r="RYI796" s="94"/>
      <c r="RYJ796" s="94"/>
      <c r="RYK796" s="94"/>
      <c r="RYL796" s="94"/>
      <c r="RYM796" s="94"/>
      <c r="RYN796" s="94"/>
      <c r="RYO796" s="94"/>
      <c r="RYP796" s="94"/>
      <c r="RYQ796" s="94"/>
      <c r="RYR796" s="94"/>
      <c r="RYS796" s="94"/>
      <c r="RYT796" s="94"/>
      <c r="RYU796" s="94"/>
      <c r="RYV796" s="94"/>
      <c r="RYW796" s="94"/>
      <c r="RYX796" s="94"/>
      <c r="RYY796" s="94"/>
      <c r="RYZ796" s="94"/>
      <c r="RZA796" s="94"/>
      <c r="RZB796" s="94"/>
      <c r="RZC796" s="94"/>
      <c r="RZD796" s="94"/>
      <c r="RZE796" s="94"/>
      <c r="RZF796" s="94"/>
      <c r="RZG796" s="94"/>
      <c r="RZH796" s="94"/>
      <c r="RZI796" s="94"/>
      <c r="RZJ796" s="94"/>
      <c r="RZK796" s="94"/>
      <c r="RZL796" s="94"/>
      <c r="RZM796" s="94"/>
      <c r="RZN796" s="94"/>
      <c r="RZO796" s="94"/>
      <c r="RZP796" s="94"/>
      <c r="RZQ796" s="94"/>
      <c r="RZR796" s="94"/>
      <c r="RZS796" s="94"/>
      <c r="RZT796" s="94"/>
      <c r="RZU796" s="94"/>
      <c r="RZV796" s="94"/>
      <c r="RZW796" s="94"/>
      <c r="RZX796" s="94"/>
      <c r="RZY796" s="94"/>
      <c r="RZZ796" s="94"/>
      <c r="SAA796" s="94"/>
      <c r="SAB796" s="94"/>
      <c r="SAC796" s="94"/>
      <c r="SAD796" s="94"/>
      <c r="SAE796" s="94"/>
      <c r="SAF796" s="94"/>
      <c r="SAG796" s="94"/>
      <c r="SAH796" s="94"/>
      <c r="SAI796" s="94"/>
      <c r="SAJ796" s="94"/>
      <c r="SAK796" s="94"/>
      <c r="SAL796" s="94"/>
      <c r="SAM796" s="94"/>
      <c r="SAN796" s="94"/>
      <c r="SAO796" s="94"/>
      <c r="SAP796" s="94"/>
      <c r="SAQ796" s="94"/>
      <c r="SAR796" s="94"/>
      <c r="SAS796" s="94"/>
      <c r="SAT796" s="94"/>
      <c r="SAU796" s="94"/>
      <c r="SAV796" s="94"/>
      <c r="SAW796" s="94"/>
      <c r="SAX796" s="94"/>
      <c r="SAY796" s="94"/>
      <c r="SAZ796" s="94"/>
      <c r="SBA796" s="94"/>
      <c r="SBB796" s="94"/>
      <c r="SBC796" s="94"/>
      <c r="SBD796" s="94"/>
      <c r="SBE796" s="94"/>
      <c r="SBF796" s="94"/>
      <c r="SBG796" s="94"/>
      <c r="SBH796" s="94"/>
      <c r="SBI796" s="94"/>
      <c r="SBJ796" s="94"/>
      <c r="SBK796" s="94"/>
      <c r="SBL796" s="94"/>
      <c r="SBM796" s="94"/>
      <c r="SBN796" s="94"/>
      <c r="SBO796" s="94"/>
      <c r="SBP796" s="94"/>
      <c r="SBQ796" s="94"/>
      <c r="SBR796" s="94"/>
      <c r="SBS796" s="94"/>
      <c r="SBT796" s="94"/>
      <c r="SBU796" s="94"/>
      <c r="SBV796" s="94"/>
      <c r="SBW796" s="94"/>
      <c r="SBX796" s="94"/>
      <c r="SBY796" s="94"/>
      <c r="SBZ796" s="94"/>
      <c r="SCA796" s="94"/>
      <c r="SCB796" s="94"/>
      <c r="SCC796" s="94"/>
      <c r="SCD796" s="94"/>
      <c r="SCE796" s="94"/>
      <c r="SCF796" s="94"/>
      <c r="SCG796" s="94"/>
      <c r="SCH796" s="94"/>
      <c r="SCI796" s="94"/>
      <c r="SCJ796" s="94"/>
      <c r="SCK796" s="94"/>
      <c r="SCL796" s="94"/>
      <c r="SCM796" s="94"/>
      <c r="SCN796" s="94"/>
      <c r="SCO796" s="94"/>
      <c r="SCP796" s="94"/>
      <c r="SCQ796" s="94"/>
      <c r="SCR796" s="94"/>
      <c r="SCS796" s="94"/>
      <c r="SCT796" s="94"/>
      <c r="SCU796" s="94"/>
      <c r="SCV796" s="94"/>
      <c r="SCW796" s="94"/>
      <c r="SCX796" s="94"/>
      <c r="SCY796" s="94"/>
      <c r="SCZ796" s="94"/>
      <c r="SDA796" s="94"/>
      <c r="SDB796" s="94"/>
      <c r="SDC796" s="94"/>
      <c r="SDD796" s="94"/>
      <c r="SDE796" s="94"/>
      <c r="SDF796" s="94"/>
      <c r="SDG796" s="94"/>
      <c r="SDH796" s="94"/>
      <c r="SDI796" s="94"/>
      <c r="SDJ796" s="94"/>
      <c r="SDK796" s="94"/>
      <c r="SDL796" s="94"/>
      <c r="SDM796" s="94"/>
      <c r="SDN796" s="94"/>
      <c r="SDO796" s="94"/>
      <c r="SDP796" s="94"/>
      <c r="SDQ796" s="94"/>
      <c r="SDR796" s="94"/>
      <c r="SDS796" s="94"/>
      <c r="SDT796" s="94"/>
      <c r="SDU796" s="94"/>
      <c r="SDV796" s="94"/>
      <c r="SDW796" s="94"/>
      <c r="SDX796" s="94"/>
      <c r="SDY796" s="94"/>
      <c r="SDZ796" s="94"/>
      <c r="SEA796" s="94"/>
      <c r="SEB796" s="94"/>
      <c r="SEC796" s="94"/>
      <c r="SED796" s="94"/>
      <c r="SEE796" s="94"/>
      <c r="SEF796" s="94"/>
      <c r="SEG796" s="94"/>
      <c r="SEH796" s="94"/>
      <c r="SEI796" s="94"/>
      <c r="SEJ796" s="94"/>
      <c r="SEK796" s="94"/>
      <c r="SEL796" s="94"/>
      <c r="SEM796" s="94"/>
      <c r="SEN796" s="94"/>
      <c r="SEO796" s="94"/>
      <c r="SEP796" s="94"/>
      <c r="SEQ796" s="94"/>
      <c r="SER796" s="94"/>
      <c r="SES796" s="94"/>
      <c r="SET796" s="94"/>
      <c r="SEU796" s="94"/>
      <c r="SEV796" s="94"/>
      <c r="SEW796" s="94"/>
      <c r="SEX796" s="94"/>
      <c r="SEY796" s="94"/>
      <c r="SEZ796" s="94"/>
      <c r="SFA796" s="94"/>
      <c r="SFB796" s="94"/>
      <c r="SFC796" s="94"/>
      <c r="SFD796" s="94"/>
      <c r="SFE796" s="94"/>
      <c r="SFF796" s="94"/>
      <c r="SFG796" s="94"/>
      <c r="SFH796" s="94"/>
      <c r="SFI796" s="94"/>
      <c r="SFJ796" s="94"/>
      <c r="SFK796" s="94"/>
      <c r="SFL796" s="94"/>
      <c r="SFM796" s="94"/>
      <c r="SFN796" s="94"/>
      <c r="SFO796" s="94"/>
      <c r="SFP796" s="94"/>
      <c r="SFQ796" s="94"/>
      <c r="SFR796" s="94"/>
      <c r="SFS796" s="94"/>
      <c r="SFT796" s="94"/>
      <c r="SFU796" s="94"/>
      <c r="SFV796" s="94"/>
      <c r="SFW796" s="94"/>
      <c r="SFX796" s="94"/>
      <c r="SFY796" s="94"/>
      <c r="SFZ796" s="94"/>
      <c r="SGA796" s="94"/>
      <c r="SGB796" s="94"/>
      <c r="SGC796" s="94"/>
      <c r="SGD796" s="94"/>
      <c r="SGE796" s="94"/>
      <c r="SGF796" s="94"/>
      <c r="SGG796" s="94"/>
      <c r="SGH796" s="94"/>
      <c r="SGI796" s="94"/>
      <c r="SGJ796" s="94"/>
      <c r="SGK796" s="94"/>
      <c r="SGL796" s="94"/>
      <c r="SGM796" s="94"/>
      <c r="SGN796" s="94"/>
      <c r="SGO796" s="94"/>
      <c r="SGP796" s="94"/>
      <c r="SGQ796" s="94"/>
      <c r="SGR796" s="94"/>
      <c r="SGS796" s="94"/>
      <c r="SGT796" s="94"/>
      <c r="SGU796" s="94"/>
      <c r="SGV796" s="94"/>
      <c r="SGW796" s="94"/>
      <c r="SGX796" s="94"/>
      <c r="SGY796" s="94"/>
      <c r="SGZ796" s="94"/>
      <c r="SHA796" s="94"/>
      <c r="SHB796" s="94"/>
      <c r="SHC796" s="94"/>
      <c r="SHD796" s="94"/>
      <c r="SHE796" s="94"/>
      <c r="SHF796" s="94"/>
      <c r="SHG796" s="94"/>
      <c r="SHH796" s="94"/>
      <c r="SHI796" s="94"/>
      <c r="SHJ796" s="94"/>
      <c r="SHK796" s="94"/>
      <c r="SHL796" s="94"/>
      <c r="SHM796" s="94"/>
      <c r="SHN796" s="94"/>
      <c r="SHO796" s="94"/>
      <c r="SHP796" s="94"/>
      <c r="SHQ796" s="94"/>
      <c r="SHR796" s="94"/>
      <c r="SHS796" s="94"/>
      <c r="SHT796" s="94"/>
      <c r="SHU796" s="94"/>
      <c r="SHV796" s="94"/>
      <c r="SHW796" s="94"/>
      <c r="SHX796" s="94"/>
      <c r="SHY796" s="94"/>
      <c r="SHZ796" s="94"/>
      <c r="SIA796" s="94"/>
      <c r="SIB796" s="94"/>
      <c r="SIC796" s="94"/>
      <c r="SID796" s="94"/>
      <c r="SIE796" s="94"/>
      <c r="SIF796" s="94"/>
      <c r="SIG796" s="94"/>
      <c r="SIH796" s="94"/>
      <c r="SII796" s="94"/>
      <c r="SIJ796" s="94"/>
      <c r="SIK796" s="94"/>
      <c r="SIL796" s="94"/>
      <c r="SIM796" s="94"/>
      <c r="SIN796" s="94"/>
      <c r="SIO796" s="94"/>
      <c r="SIP796" s="94"/>
      <c r="SIQ796" s="94"/>
      <c r="SIR796" s="94"/>
      <c r="SIS796" s="94"/>
      <c r="SIT796" s="94"/>
      <c r="SIU796" s="94"/>
      <c r="SIV796" s="94"/>
      <c r="SIW796" s="94"/>
      <c r="SIX796" s="94"/>
      <c r="SIY796" s="94"/>
      <c r="SIZ796" s="94"/>
      <c r="SJA796" s="94"/>
      <c r="SJB796" s="94"/>
      <c r="SJC796" s="94"/>
      <c r="SJD796" s="94"/>
      <c r="SJE796" s="94"/>
      <c r="SJF796" s="94"/>
      <c r="SJG796" s="94"/>
      <c r="SJH796" s="94"/>
      <c r="SJI796" s="94"/>
      <c r="SJJ796" s="94"/>
      <c r="SJK796" s="94"/>
      <c r="SJL796" s="94"/>
      <c r="SJM796" s="94"/>
      <c r="SJN796" s="94"/>
      <c r="SJO796" s="94"/>
      <c r="SJP796" s="94"/>
      <c r="SJQ796" s="94"/>
      <c r="SJR796" s="94"/>
      <c r="SJS796" s="94"/>
      <c r="SJT796" s="94"/>
      <c r="SJU796" s="94"/>
      <c r="SJV796" s="94"/>
      <c r="SJW796" s="94"/>
      <c r="SJX796" s="94"/>
      <c r="SJY796" s="94"/>
      <c r="SJZ796" s="94"/>
      <c r="SKA796" s="94"/>
      <c r="SKB796" s="94"/>
      <c r="SKC796" s="94"/>
      <c r="SKD796" s="94"/>
      <c r="SKE796" s="94"/>
      <c r="SKF796" s="94"/>
      <c r="SKG796" s="94"/>
      <c r="SKH796" s="94"/>
      <c r="SKI796" s="94"/>
      <c r="SKJ796" s="94"/>
      <c r="SKK796" s="94"/>
      <c r="SKL796" s="94"/>
      <c r="SKM796" s="94"/>
      <c r="SKN796" s="94"/>
      <c r="SKO796" s="94"/>
      <c r="SKP796" s="94"/>
      <c r="SKQ796" s="94"/>
      <c r="SKR796" s="94"/>
      <c r="SKS796" s="94"/>
      <c r="SKT796" s="94"/>
      <c r="SKU796" s="94"/>
      <c r="SKV796" s="94"/>
      <c r="SKW796" s="94"/>
      <c r="SKX796" s="94"/>
      <c r="SKY796" s="94"/>
      <c r="SKZ796" s="94"/>
      <c r="SLA796" s="94"/>
      <c r="SLB796" s="94"/>
      <c r="SLC796" s="94"/>
      <c r="SLD796" s="94"/>
      <c r="SLE796" s="94"/>
      <c r="SLF796" s="94"/>
      <c r="SLG796" s="94"/>
      <c r="SLH796" s="94"/>
      <c r="SLI796" s="94"/>
      <c r="SLJ796" s="94"/>
      <c r="SLK796" s="94"/>
      <c r="SLL796" s="94"/>
      <c r="SLM796" s="94"/>
      <c r="SLN796" s="94"/>
      <c r="SLO796" s="94"/>
      <c r="SLP796" s="94"/>
      <c r="SLQ796" s="94"/>
      <c r="SLR796" s="94"/>
      <c r="SLS796" s="94"/>
      <c r="SLT796" s="94"/>
      <c r="SLU796" s="94"/>
      <c r="SLV796" s="94"/>
      <c r="SLW796" s="94"/>
      <c r="SLX796" s="94"/>
      <c r="SLY796" s="94"/>
      <c r="SLZ796" s="94"/>
      <c r="SMA796" s="94"/>
      <c r="SMB796" s="94"/>
      <c r="SMC796" s="94"/>
      <c r="SMD796" s="94"/>
      <c r="SME796" s="94"/>
      <c r="SMF796" s="94"/>
      <c r="SMG796" s="94"/>
      <c r="SMH796" s="94"/>
      <c r="SMI796" s="94"/>
      <c r="SMJ796" s="94"/>
      <c r="SMK796" s="94"/>
      <c r="SML796" s="94"/>
      <c r="SMM796" s="94"/>
      <c r="SMN796" s="94"/>
      <c r="SMO796" s="94"/>
      <c r="SMP796" s="94"/>
      <c r="SMQ796" s="94"/>
      <c r="SMR796" s="94"/>
      <c r="SMS796" s="94"/>
      <c r="SMT796" s="94"/>
      <c r="SMU796" s="94"/>
      <c r="SMV796" s="94"/>
      <c r="SMW796" s="94"/>
      <c r="SMX796" s="94"/>
      <c r="SMY796" s="94"/>
      <c r="SMZ796" s="94"/>
      <c r="SNA796" s="94"/>
      <c r="SNB796" s="94"/>
      <c r="SNC796" s="94"/>
      <c r="SND796" s="94"/>
      <c r="SNE796" s="94"/>
      <c r="SNF796" s="94"/>
      <c r="SNG796" s="94"/>
      <c r="SNH796" s="94"/>
      <c r="SNI796" s="94"/>
      <c r="SNJ796" s="94"/>
      <c r="SNK796" s="94"/>
      <c r="SNL796" s="94"/>
      <c r="SNM796" s="94"/>
      <c r="SNN796" s="94"/>
      <c r="SNO796" s="94"/>
      <c r="SNP796" s="94"/>
      <c r="SNQ796" s="94"/>
      <c r="SNR796" s="94"/>
      <c r="SNS796" s="94"/>
      <c r="SNT796" s="94"/>
      <c r="SNU796" s="94"/>
      <c r="SNV796" s="94"/>
      <c r="SNW796" s="94"/>
      <c r="SNX796" s="94"/>
      <c r="SNY796" s="94"/>
      <c r="SNZ796" s="94"/>
      <c r="SOA796" s="94"/>
      <c r="SOB796" s="94"/>
      <c r="SOC796" s="94"/>
      <c r="SOD796" s="94"/>
      <c r="SOE796" s="94"/>
      <c r="SOF796" s="94"/>
      <c r="SOG796" s="94"/>
      <c r="SOH796" s="94"/>
      <c r="SOI796" s="94"/>
      <c r="SOJ796" s="94"/>
      <c r="SOK796" s="94"/>
      <c r="SOL796" s="94"/>
      <c r="SOM796" s="94"/>
      <c r="SON796" s="94"/>
      <c r="SOO796" s="94"/>
      <c r="SOP796" s="94"/>
      <c r="SOQ796" s="94"/>
      <c r="SOR796" s="94"/>
      <c r="SOS796" s="94"/>
      <c r="SOT796" s="94"/>
      <c r="SOU796" s="94"/>
      <c r="SOV796" s="94"/>
      <c r="SOW796" s="94"/>
      <c r="SOX796" s="94"/>
      <c r="SOY796" s="94"/>
      <c r="SOZ796" s="94"/>
      <c r="SPA796" s="94"/>
      <c r="SPB796" s="94"/>
      <c r="SPC796" s="94"/>
      <c r="SPD796" s="94"/>
      <c r="SPE796" s="94"/>
      <c r="SPF796" s="94"/>
      <c r="SPG796" s="94"/>
      <c r="SPH796" s="94"/>
      <c r="SPI796" s="94"/>
      <c r="SPJ796" s="94"/>
      <c r="SPK796" s="94"/>
      <c r="SPL796" s="94"/>
      <c r="SPM796" s="94"/>
      <c r="SPN796" s="94"/>
      <c r="SPO796" s="94"/>
      <c r="SPP796" s="94"/>
      <c r="SPQ796" s="94"/>
      <c r="SPR796" s="94"/>
      <c r="SPS796" s="94"/>
      <c r="SPT796" s="94"/>
      <c r="SPU796" s="94"/>
      <c r="SPV796" s="94"/>
      <c r="SPW796" s="94"/>
      <c r="SPX796" s="94"/>
      <c r="SPY796" s="94"/>
      <c r="SPZ796" s="94"/>
      <c r="SQA796" s="94"/>
      <c r="SQB796" s="94"/>
      <c r="SQC796" s="94"/>
      <c r="SQD796" s="94"/>
      <c r="SQE796" s="94"/>
      <c r="SQF796" s="94"/>
      <c r="SQG796" s="94"/>
      <c r="SQH796" s="94"/>
      <c r="SQI796" s="94"/>
      <c r="SQJ796" s="94"/>
      <c r="SQK796" s="94"/>
      <c r="SQL796" s="94"/>
      <c r="SQM796" s="94"/>
      <c r="SQN796" s="94"/>
      <c r="SQO796" s="94"/>
      <c r="SQP796" s="94"/>
      <c r="SQQ796" s="94"/>
      <c r="SQR796" s="94"/>
      <c r="SQS796" s="94"/>
      <c r="SQT796" s="94"/>
      <c r="SQU796" s="94"/>
      <c r="SQV796" s="94"/>
      <c r="SQW796" s="94"/>
      <c r="SQX796" s="94"/>
      <c r="SQY796" s="94"/>
      <c r="SQZ796" s="94"/>
      <c r="SRA796" s="94"/>
      <c r="SRB796" s="94"/>
      <c r="SRC796" s="94"/>
      <c r="SRD796" s="94"/>
      <c r="SRE796" s="94"/>
      <c r="SRF796" s="94"/>
      <c r="SRG796" s="94"/>
      <c r="SRH796" s="94"/>
      <c r="SRI796" s="94"/>
      <c r="SRJ796" s="94"/>
      <c r="SRK796" s="94"/>
      <c r="SRL796" s="94"/>
      <c r="SRM796" s="94"/>
      <c r="SRN796" s="94"/>
      <c r="SRO796" s="94"/>
      <c r="SRP796" s="94"/>
      <c r="SRQ796" s="94"/>
      <c r="SRR796" s="94"/>
      <c r="SRS796" s="94"/>
      <c r="SRT796" s="94"/>
      <c r="SRU796" s="94"/>
      <c r="SRV796" s="94"/>
      <c r="SRW796" s="94"/>
      <c r="SRX796" s="94"/>
      <c r="SRY796" s="94"/>
      <c r="SRZ796" s="94"/>
      <c r="SSA796" s="94"/>
      <c r="SSB796" s="94"/>
      <c r="SSC796" s="94"/>
      <c r="SSD796" s="94"/>
      <c r="SSE796" s="94"/>
      <c r="SSF796" s="94"/>
      <c r="SSG796" s="94"/>
      <c r="SSH796" s="94"/>
      <c r="SSI796" s="94"/>
      <c r="SSJ796" s="94"/>
      <c r="SSK796" s="94"/>
      <c r="SSL796" s="94"/>
      <c r="SSM796" s="94"/>
      <c r="SSN796" s="94"/>
      <c r="SSO796" s="94"/>
      <c r="SSP796" s="94"/>
      <c r="SSQ796" s="94"/>
      <c r="SSR796" s="94"/>
      <c r="SSS796" s="94"/>
      <c r="SST796" s="94"/>
      <c r="SSU796" s="94"/>
      <c r="SSV796" s="94"/>
      <c r="SSW796" s="94"/>
      <c r="SSX796" s="94"/>
      <c r="SSY796" s="94"/>
      <c r="SSZ796" s="94"/>
      <c r="STA796" s="94"/>
      <c r="STB796" s="94"/>
      <c r="STC796" s="94"/>
      <c r="STD796" s="94"/>
      <c r="STE796" s="94"/>
      <c r="STF796" s="94"/>
      <c r="STG796" s="94"/>
      <c r="STH796" s="94"/>
      <c r="STI796" s="94"/>
      <c r="STJ796" s="94"/>
      <c r="STK796" s="94"/>
      <c r="STL796" s="94"/>
      <c r="STM796" s="94"/>
      <c r="STN796" s="94"/>
      <c r="STO796" s="94"/>
      <c r="STP796" s="94"/>
      <c r="STQ796" s="94"/>
      <c r="STR796" s="94"/>
      <c r="STS796" s="94"/>
      <c r="STT796" s="94"/>
      <c r="STU796" s="94"/>
      <c r="STV796" s="94"/>
      <c r="STW796" s="94"/>
      <c r="STX796" s="94"/>
      <c r="STY796" s="94"/>
      <c r="STZ796" s="94"/>
      <c r="SUA796" s="94"/>
      <c r="SUB796" s="94"/>
      <c r="SUC796" s="94"/>
      <c r="SUD796" s="94"/>
      <c r="SUE796" s="94"/>
      <c r="SUF796" s="94"/>
      <c r="SUG796" s="94"/>
      <c r="SUH796" s="94"/>
      <c r="SUI796" s="94"/>
      <c r="SUJ796" s="94"/>
      <c r="SUK796" s="94"/>
      <c r="SUL796" s="94"/>
      <c r="SUM796" s="94"/>
      <c r="SUN796" s="94"/>
      <c r="SUO796" s="94"/>
      <c r="SUP796" s="94"/>
      <c r="SUQ796" s="94"/>
      <c r="SUR796" s="94"/>
      <c r="SUS796" s="94"/>
      <c r="SUT796" s="94"/>
      <c r="SUU796" s="94"/>
      <c r="SUV796" s="94"/>
      <c r="SUW796" s="94"/>
      <c r="SUX796" s="94"/>
      <c r="SUY796" s="94"/>
      <c r="SUZ796" s="94"/>
      <c r="SVA796" s="94"/>
      <c r="SVB796" s="94"/>
      <c r="SVC796" s="94"/>
      <c r="SVD796" s="94"/>
      <c r="SVE796" s="94"/>
      <c r="SVF796" s="94"/>
      <c r="SVG796" s="94"/>
      <c r="SVH796" s="94"/>
      <c r="SVI796" s="94"/>
      <c r="SVJ796" s="94"/>
      <c r="SVK796" s="94"/>
      <c r="SVL796" s="94"/>
      <c r="SVM796" s="94"/>
      <c r="SVN796" s="94"/>
      <c r="SVO796" s="94"/>
      <c r="SVP796" s="94"/>
      <c r="SVQ796" s="94"/>
      <c r="SVR796" s="94"/>
      <c r="SVS796" s="94"/>
      <c r="SVT796" s="94"/>
      <c r="SVU796" s="94"/>
      <c r="SVV796" s="94"/>
      <c r="SVW796" s="94"/>
      <c r="SVX796" s="94"/>
      <c r="SVY796" s="94"/>
      <c r="SVZ796" s="94"/>
      <c r="SWA796" s="94"/>
      <c r="SWB796" s="94"/>
      <c r="SWC796" s="94"/>
      <c r="SWD796" s="94"/>
      <c r="SWE796" s="94"/>
      <c r="SWF796" s="94"/>
      <c r="SWG796" s="94"/>
      <c r="SWH796" s="94"/>
      <c r="SWI796" s="94"/>
      <c r="SWJ796" s="94"/>
      <c r="SWK796" s="94"/>
      <c r="SWL796" s="94"/>
      <c r="SWM796" s="94"/>
      <c r="SWN796" s="94"/>
      <c r="SWO796" s="94"/>
      <c r="SWP796" s="94"/>
      <c r="SWQ796" s="94"/>
      <c r="SWR796" s="94"/>
      <c r="SWS796" s="94"/>
      <c r="SWT796" s="94"/>
      <c r="SWU796" s="94"/>
      <c r="SWV796" s="94"/>
      <c r="SWW796" s="94"/>
      <c r="SWX796" s="94"/>
      <c r="SWY796" s="94"/>
      <c r="SWZ796" s="94"/>
      <c r="SXA796" s="94"/>
      <c r="SXB796" s="94"/>
      <c r="SXC796" s="94"/>
      <c r="SXD796" s="94"/>
      <c r="SXE796" s="94"/>
      <c r="SXF796" s="94"/>
      <c r="SXG796" s="94"/>
      <c r="SXH796" s="94"/>
      <c r="SXI796" s="94"/>
      <c r="SXJ796" s="94"/>
      <c r="SXK796" s="94"/>
      <c r="SXL796" s="94"/>
      <c r="SXM796" s="94"/>
      <c r="SXN796" s="94"/>
      <c r="SXO796" s="94"/>
      <c r="SXP796" s="94"/>
      <c r="SXQ796" s="94"/>
      <c r="SXR796" s="94"/>
      <c r="SXS796" s="94"/>
      <c r="SXT796" s="94"/>
      <c r="SXU796" s="94"/>
      <c r="SXV796" s="94"/>
      <c r="SXW796" s="94"/>
      <c r="SXX796" s="94"/>
      <c r="SXY796" s="94"/>
      <c r="SXZ796" s="94"/>
      <c r="SYA796" s="94"/>
      <c r="SYB796" s="94"/>
      <c r="SYC796" s="94"/>
      <c r="SYD796" s="94"/>
      <c r="SYE796" s="94"/>
      <c r="SYF796" s="94"/>
      <c r="SYG796" s="94"/>
      <c r="SYH796" s="94"/>
      <c r="SYI796" s="94"/>
      <c r="SYJ796" s="94"/>
      <c r="SYK796" s="94"/>
      <c r="SYL796" s="94"/>
      <c r="SYM796" s="94"/>
      <c r="SYN796" s="94"/>
      <c r="SYO796" s="94"/>
      <c r="SYP796" s="94"/>
      <c r="SYQ796" s="94"/>
      <c r="SYR796" s="94"/>
      <c r="SYS796" s="94"/>
      <c r="SYT796" s="94"/>
      <c r="SYU796" s="94"/>
      <c r="SYV796" s="94"/>
      <c r="SYW796" s="94"/>
      <c r="SYX796" s="94"/>
      <c r="SYY796" s="94"/>
      <c r="SYZ796" s="94"/>
      <c r="SZA796" s="94"/>
      <c r="SZB796" s="94"/>
      <c r="SZC796" s="94"/>
      <c r="SZD796" s="94"/>
      <c r="SZE796" s="94"/>
      <c r="SZF796" s="94"/>
      <c r="SZG796" s="94"/>
      <c r="SZH796" s="94"/>
      <c r="SZI796" s="94"/>
      <c r="SZJ796" s="94"/>
      <c r="SZK796" s="94"/>
      <c r="SZL796" s="94"/>
      <c r="SZM796" s="94"/>
      <c r="SZN796" s="94"/>
      <c r="SZO796" s="94"/>
      <c r="SZP796" s="94"/>
      <c r="SZQ796" s="94"/>
      <c r="SZR796" s="94"/>
      <c r="SZS796" s="94"/>
      <c r="SZT796" s="94"/>
      <c r="SZU796" s="94"/>
      <c r="SZV796" s="94"/>
      <c r="SZW796" s="94"/>
      <c r="SZX796" s="94"/>
      <c r="SZY796" s="94"/>
      <c r="SZZ796" s="94"/>
      <c r="TAA796" s="94"/>
      <c r="TAB796" s="94"/>
      <c r="TAC796" s="94"/>
      <c r="TAD796" s="94"/>
      <c r="TAE796" s="94"/>
      <c r="TAF796" s="94"/>
      <c r="TAG796" s="94"/>
      <c r="TAH796" s="94"/>
      <c r="TAI796" s="94"/>
      <c r="TAJ796" s="94"/>
      <c r="TAK796" s="94"/>
      <c r="TAL796" s="94"/>
      <c r="TAM796" s="94"/>
      <c r="TAN796" s="94"/>
      <c r="TAO796" s="94"/>
      <c r="TAP796" s="94"/>
      <c r="TAQ796" s="94"/>
      <c r="TAR796" s="94"/>
      <c r="TAS796" s="94"/>
      <c r="TAT796" s="94"/>
      <c r="TAU796" s="94"/>
      <c r="TAV796" s="94"/>
      <c r="TAW796" s="94"/>
      <c r="TAX796" s="94"/>
      <c r="TAY796" s="94"/>
      <c r="TAZ796" s="94"/>
      <c r="TBA796" s="94"/>
      <c r="TBB796" s="94"/>
      <c r="TBC796" s="94"/>
      <c r="TBD796" s="94"/>
      <c r="TBE796" s="94"/>
      <c r="TBF796" s="94"/>
      <c r="TBG796" s="94"/>
      <c r="TBH796" s="94"/>
      <c r="TBI796" s="94"/>
      <c r="TBJ796" s="94"/>
      <c r="TBK796" s="94"/>
      <c r="TBL796" s="94"/>
      <c r="TBM796" s="94"/>
      <c r="TBN796" s="94"/>
      <c r="TBO796" s="94"/>
      <c r="TBP796" s="94"/>
      <c r="TBQ796" s="94"/>
      <c r="TBR796" s="94"/>
      <c r="TBS796" s="94"/>
      <c r="TBT796" s="94"/>
      <c r="TBU796" s="94"/>
      <c r="TBV796" s="94"/>
      <c r="TBW796" s="94"/>
      <c r="TBX796" s="94"/>
      <c r="TBY796" s="94"/>
      <c r="TBZ796" s="94"/>
      <c r="TCA796" s="94"/>
      <c r="TCB796" s="94"/>
      <c r="TCC796" s="94"/>
      <c r="TCD796" s="94"/>
      <c r="TCE796" s="94"/>
      <c r="TCF796" s="94"/>
      <c r="TCG796" s="94"/>
      <c r="TCH796" s="94"/>
      <c r="TCI796" s="94"/>
      <c r="TCJ796" s="94"/>
      <c r="TCK796" s="94"/>
      <c r="TCL796" s="94"/>
      <c r="TCM796" s="94"/>
      <c r="TCN796" s="94"/>
      <c r="TCO796" s="94"/>
      <c r="TCP796" s="94"/>
      <c r="TCQ796" s="94"/>
      <c r="TCR796" s="94"/>
      <c r="TCS796" s="94"/>
      <c r="TCT796" s="94"/>
      <c r="TCU796" s="94"/>
      <c r="TCV796" s="94"/>
      <c r="TCW796" s="94"/>
      <c r="TCX796" s="94"/>
      <c r="TCY796" s="94"/>
      <c r="TCZ796" s="94"/>
      <c r="TDA796" s="94"/>
      <c r="TDB796" s="94"/>
      <c r="TDC796" s="94"/>
      <c r="TDD796" s="94"/>
      <c r="TDE796" s="94"/>
      <c r="TDF796" s="94"/>
      <c r="TDG796" s="94"/>
      <c r="TDH796" s="94"/>
      <c r="TDI796" s="94"/>
      <c r="TDJ796" s="94"/>
      <c r="TDK796" s="94"/>
      <c r="TDL796" s="94"/>
      <c r="TDM796" s="94"/>
      <c r="TDN796" s="94"/>
      <c r="TDO796" s="94"/>
      <c r="TDP796" s="94"/>
      <c r="TDQ796" s="94"/>
      <c r="TDR796" s="94"/>
      <c r="TDS796" s="94"/>
      <c r="TDT796" s="94"/>
      <c r="TDU796" s="94"/>
      <c r="TDV796" s="94"/>
      <c r="TDW796" s="94"/>
      <c r="TDX796" s="94"/>
      <c r="TDY796" s="94"/>
      <c r="TDZ796" s="94"/>
      <c r="TEA796" s="94"/>
      <c r="TEB796" s="94"/>
      <c r="TEC796" s="94"/>
      <c r="TED796" s="94"/>
      <c r="TEE796" s="94"/>
      <c r="TEF796" s="94"/>
      <c r="TEG796" s="94"/>
      <c r="TEH796" s="94"/>
      <c r="TEI796" s="94"/>
      <c r="TEJ796" s="94"/>
      <c r="TEK796" s="94"/>
      <c r="TEL796" s="94"/>
      <c r="TEM796" s="94"/>
      <c r="TEN796" s="94"/>
      <c r="TEO796" s="94"/>
      <c r="TEP796" s="94"/>
      <c r="TEQ796" s="94"/>
      <c r="TER796" s="94"/>
      <c r="TES796" s="94"/>
      <c r="TET796" s="94"/>
      <c r="TEU796" s="94"/>
      <c r="TEV796" s="94"/>
      <c r="TEW796" s="94"/>
      <c r="TEX796" s="94"/>
      <c r="TEY796" s="94"/>
      <c r="TEZ796" s="94"/>
      <c r="TFA796" s="94"/>
      <c r="TFB796" s="94"/>
      <c r="TFC796" s="94"/>
      <c r="TFD796" s="94"/>
      <c r="TFE796" s="94"/>
      <c r="TFF796" s="94"/>
      <c r="TFG796" s="94"/>
      <c r="TFH796" s="94"/>
      <c r="TFI796" s="94"/>
      <c r="TFJ796" s="94"/>
      <c r="TFK796" s="94"/>
      <c r="TFL796" s="94"/>
      <c r="TFM796" s="94"/>
      <c r="TFN796" s="94"/>
      <c r="TFO796" s="94"/>
      <c r="TFP796" s="94"/>
      <c r="TFQ796" s="94"/>
      <c r="TFR796" s="94"/>
      <c r="TFS796" s="94"/>
      <c r="TFT796" s="94"/>
      <c r="TFU796" s="94"/>
      <c r="TFV796" s="94"/>
      <c r="TFW796" s="94"/>
      <c r="TFX796" s="94"/>
      <c r="TFY796" s="94"/>
      <c r="TFZ796" s="94"/>
      <c r="TGA796" s="94"/>
      <c r="TGB796" s="94"/>
      <c r="TGC796" s="94"/>
      <c r="TGD796" s="94"/>
      <c r="TGE796" s="94"/>
      <c r="TGF796" s="94"/>
      <c r="TGG796" s="94"/>
      <c r="TGH796" s="94"/>
      <c r="TGI796" s="94"/>
      <c r="TGJ796" s="94"/>
      <c r="TGK796" s="94"/>
      <c r="TGL796" s="94"/>
      <c r="TGM796" s="94"/>
      <c r="TGN796" s="94"/>
      <c r="TGO796" s="94"/>
      <c r="TGP796" s="94"/>
      <c r="TGQ796" s="94"/>
      <c r="TGR796" s="94"/>
      <c r="TGS796" s="94"/>
      <c r="TGT796" s="94"/>
      <c r="TGU796" s="94"/>
      <c r="TGV796" s="94"/>
      <c r="TGW796" s="94"/>
      <c r="TGX796" s="94"/>
      <c r="TGY796" s="94"/>
      <c r="TGZ796" s="94"/>
      <c r="THA796" s="94"/>
      <c r="THB796" s="94"/>
      <c r="THC796" s="94"/>
      <c r="THD796" s="94"/>
      <c r="THE796" s="94"/>
      <c r="THF796" s="94"/>
      <c r="THG796" s="94"/>
      <c r="THH796" s="94"/>
      <c r="THI796" s="94"/>
      <c r="THJ796" s="94"/>
      <c r="THK796" s="94"/>
      <c r="THL796" s="94"/>
      <c r="THM796" s="94"/>
      <c r="THN796" s="94"/>
      <c r="THO796" s="94"/>
      <c r="THP796" s="94"/>
      <c r="THQ796" s="94"/>
      <c r="THR796" s="94"/>
      <c r="THS796" s="94"/>
      <c r="THT796" s="94"/>
      <c r="THU796" s="94"/>
      <c r="THV796" s="94"/>
      <c r="THW796" s="94"/>
      <c r="THX796" s="94"/>
      <c r="THY796" s="94"/>
      <c r="THZ796" s="94"/>
      <c r="TIA796" s="94"/>
      <c r="TIB796" s="94"/>
      <c r="TIC796" s="94"/>
      <c r="TID796" s="94"/>
      <c r="TIE796" s="94"/>
      <c r="TIF796" s="94"/>
      <c r="TIG796" s="94"/>
      <c r="TIH796" s="94"/>
      <c r="TII796" s="94"/>
      <c r="TIJ796" s="94"/>
      <c r="TIK796" s="94"/>
      <c r="TIL796" s="94"/>
      <c r="TIM796" s="94"/>
      <c r="TIN796" s="94"/>
      <c r="TIO796" s="94"/>
      <c r="TIP796" s="94"/>
      <c r="TIQ796" s="94"/>
      <c r="TIR796" s="94"/>
      <c r="TIS796" s="94"/>
      <c r="TIT796" s="94"/>
      <c r="TIU796" s="94"/>
      <c r="TIV796" s="94"/>
      <c r="TIW796" s="94"/>
      <c r="TIX796" s="94"/>
      <c r="TIY796" s="94"/>
      <c r="TIZ796" s="94"/>
      <c r="TJA796" s="94"/>
      <c r="TJB796" s="94"/>
      <c r="TJC796" s="94"/>
      <c r="TJD796" s="94"/>
      <c r="TJE796" s="94"/>
      <c r="TJF796" s="94"/>
      <c r="TJG796" s="94"/>
      <c r="TJH796" s="94"/>
      <c r="TJI796" s="94"/>
      <c r="TJJ796" s="94"/>
      <c r="TJK796" s="94"/>
      <c r="TJL796" s="94"/>
      <c r="TJM796" s="94"/>
      <c r="TJN796" s="94"/>
      <c r="TJO796" s="94"/>
      <c r="TJP796" s="94"/>
      <c r="TJQ796" s="94"/>
      <c r="TJR796" s="94"/>
      <c r="TJS796" s="94"/>
      <c r="TJT796" s="94"/>
      <c r="TJU796" s="94"/>
      <c r="TJV796" s="94"/>
      <c r="TJW796" s="94"/>
      <c r="TJX796" s="94"/>
      <c r="TJY796" s="94"/>
      <c r="TJZ796" s="94"/>
      <c r="TKA796" s="94"/>
      <c r="TKB796" s="94"/>
      <c r="TKC796" s="94"/>
      <c r="TKD796" s="94"/>
      <c r="TKE796" s="94"/>
      <c r="TKF796" s="94"/>
      <c r="TKG796" s="94"/>
      <c r="TKH796" s="94"/>
      <c r="TKI796" s="94"/>
      <c r="TKJ796" s="94"/>
      <c r="TKK796" s="94"/>
      <c r="TKL796" s="94"/>
      <c r="TKM796" s="94"/>
      <c r="TKN796" s="94"/>
      <c r="TKO796" s="94"/>
      <c r="TKP796" s="94"/>
      <c r="TKQ796" s="94"/>
      <c r="TKR796" s="94"/>
      <c r="TKS796" s="94"/>
      <c r="TKT796" s="94"/>
      <c r="TKU796" s="94"/>
      <c r="TKV796" s="94"/>
      <c r="TKW796" s="94"/>
      <c r="TKX796" s="94"/>
      <c r="TKY796" s="94"/>
      <c r="TKZ796" s="94"/>
      <c r="TLA796" s="94"/>
      <c r="TLB796" s="94"/>
      <c r="TLC796" s="94"/>
      <c r="TLD796" s="94"/>
      <c r="TLE796" s="94"/>
      <c r="TLF796" s="94"/>
      <c r="TLG796" s="94"/>
      <c r="TLH796" s="94"/>
      <c r="TLI796" s="94"/>
      <c r="TLJ796" s="94"/>
      <c r="TLK796" s="94"/>
      <c r="TLL796" s="94"/>
      <c r="TLM796" s="94"/>
      <c r="TLN796" s="94"/>
      <c r="TLO796" s="94"/>
      <c r="TLP796" s="94"/>
      <c r="TLQ796" s="94"/>
      <c r="TLR796" s="94"/>
      <c r="TLS796" s="94"/>
      <c r="TLT796" s="94"/>
      <c r="TLU796" s="94"/>
      <c r="TLV796" s="94"/>
      <c r="TLW796" s="94"/>
      <c r="TLX796" s="94"/>
      <c r="TLY796" s="94"/>
      <c r="TLZ796" s="94"/>
      <c r="TMA796" s="94"/>
      <c r="TMB796" s="94"/>
      <c r="TMC796" s="94"/>
      <c r="TMD796" s="94"/>
      <c r="TME796" s="94"/>
      <c r="TMF796" s="94"/>
      <c r="TMG796" s="94"/>
      <c r="TMH796" s="94"/>
      <c r="TMI796" s="94"/>
      <c r="TMJ796" s="94"/>
      <c r="TMK796" s="94"/>
      <c r="TML796" s="94"/>
      <c r="TMM796" s="94"/>
      <c r="TMN796" s="94"/>
      <c r="TMO796" s="94"/>
      <c r="TMP796" s="94"/>
      <c r="TMQ796" s="94"/>
      <c r="TMR796" s="94"/>
      <c r="TMS796" s="94"/>
      <c r="TMT796" s="94"/>
      <c r="TMU796" s="94"/>
      <c r="TMV796" s="94"/>
      <c r="TMW796" s="94"/>
      <c r="TMX796" s="94"/>
      <c r="TMY796" s="94"/>
      <c r="TMZ796" s="94"/>
      <c r="TNA796" s="94"/>
      <c r="TNB796" s="94"/>
      <c r="TNC796" s="94"/>
      <c r="TND796" s="94"/>
      <c r="TNE796" s="94"/>
      <c r="TNF796" s="94"/>
      <c r="TNG796" s="94"/>
      <c r="TNH796" s="94"/>
      <c r="TNI796" s="94"/>
      <c r="TNJ796" s="94"/>
      <c r="TNK796" s="94"/>
      <c r="TNL796" s="94"/>
      <c r="TNM796" s="94"/>
      <c r="TNN796" s="94"/>
      <c r="TNO796" s="94"/>
      <c r="TNP796" s="94"/>
      <c r="TNQ796" s="94"/>
      <c r="TNR796" s="94"/>
      <c r="TNS796" s="94"/>
      <c r="TNT796" s="94"/>
      <c r="TNU796" s="94"/>
      <c r="TNV796" s="94"/>
      <c r="TNW796" s="94"/>
      <c r="TNX796" s="94"/>
      <c r="TNY796" s="94"/>
      <c r="TNZ796" s="94"/>
      <c r="TOA796" s="94"/>
      <c r="TOB796" s="94"/>
      <c r="TOC796" s="94"/>
      <c r="TOD796" s="94"/>
      <c r="TOE796" s="94"/>
      <c r="TOF796" s="94"/>
      <c r="TOG796" s="94"/>
      <c r="TOH796" s="94"/>
      <c r="TOI796" s="94"/>
      <c r="TOJ796" s="94"/>
      <c r="TOK796" s="94"/>
      <c r="TOL796" s="94"/>
      <c r="TOM796" s="94"/>
      <c r="TON796" s="94"/>
      <c r="TOO796" s="94"/>
      <c r="TOP796" s="94"/>
      <c r="TOQ796" s="94"/>
      <c r="TOR796" s="94"/>
      <c r="TOS796" s="94"/>
      <c r="TOT796" s="94"/>
      <c r="TOU796" s="94"/>
      <c r="TOV796" s="94"/>
      <c r="TOW796" s="94"/>
      <c r="TOX796" s="94"/>
      <c r="TOY796" s="94"/>
      <c r="TOZ796" s="94"/>
      <c r="TPA796" s="94"/>
      <c r="TPB796" s="94"/>
      <c r="TPC796" s="94"/>
      <c r="TPD796" s="94"/>
      <c r="TPE796" s="94"/>
      <c r="TPF796" s="94"/>
      <c r="TPG796" s="94"/>
      <c r="TPH796" s="94"/>
      <c r="TPI796" s="94"/>
      <c r="TPJ796" s="94"/>
      <c r="TPK796" s="94"/>
      <c r="TPL796" s="94"/>
      <c r="TPM796" s="94"/>
      <c r="TPN796" s="94"/>
      <c r="TPO796" s="94"/>
      <c r="TPP796" s="94"/>
      <c r="TPQ796" s="94"/>
      <c r="TPR796" s="94"/>
      <c r="TPS796" s="94"/>
      <c r="TPT796" s="94"/>
      <c r="TPU796" s="94"/>
      <c r="TPV796" s="94"/>
      <c r="TPW796" s="94"/>
      <c r="TPX796" s="94"/>
      <c r="TPY796" s="94"/>
      <c r="TPZ796" s="94"/>
      <c r="TQA796" s="94"/>
      <c r="TQB796" s="94"/>
      <c r="TQC796" s="94"/>
      <c r="TQD796" s="94"/>
      <c r="TQE796" s="94"/>
      <c r="TQF796" s="94"/>
      <c r="TQG796" s="94"/>
      <c r="TQH796" s="94"/>
      <c r="TQI796" s="94"/>
      <c r="TQJ796" s="94"/>
      <c r="TQK796" s="94"/>
      <c r="TQL796" s="94"/>
      <c r="TQM796" s="94"/>
      <c r="TQN796" s="94"/>
      <c r="TQO796" s="94"/>
      <c r="TQP796" s="94"/>
      <c r="TQQ796" s="94"/>
      <c r="TQR796" s="94"/>
      <c r="TQS796" s="94"/>
      <c r="TQT796" s="94"/>
      <c r="TQU796" s="94"/>
      <c r="TQV796" s="94"/>
      <c r="TQW796" s="94"/>
      <c r="TQX796" s="94"/>
      <c r="TQY796" s="94"/>
      <c r="TQZ796" s="94"/>
      <c r="TRA796" s="94"/>
      <c r="TRB796" s="94"/>
      <c r="TRC796" s="94"/>
      <c r="TRD796" s="94"/>
      <c r="TRE796" s="94"/>
      <c r="TRF796" s="94"/>
      <c r="TRG796" s="94"/>
      <c r="TRH796" s="94"/>
      <c r="TRI796" s="94"/>
      <c r="TRJ796" s="94"/>
      <c r="TRK796" s="94"/>
      <c r="TRL796" s="94"/>
      <c r="TRM796" s="94"/>
      <c r="TRN796" s="94"/>
      <c r="TRO796" s="94"/>
      <c r="TRP796" s="94"/>
      <c r="TRQ796" s="94"/>
      <c r="TRR796" s="94"/>
      <c r="TRS796" s="94"/>
      <c r="TRT796" s="94"/>
      <c r="TRU796" s="94"/>
      <c r="TRV796" s="94"/>
      <c r="TRW796" s="94"/>
      <c r="TRX796" s="94"/>
      <c r="TRY796" s="94"/>
      <c r="TRZ796" s="94"/>
      <c r="TSA796" s="94"/>
      <c r="TSB796" s="94"/>
      <c r="TSC796" s="94"/>
      <c r="TSD796" s="94"/>
      <c r="TSE796" s="94"/>
      <c r="TSF796" s="94"/>
      <c r="TSG796" s="94"/>
      <c r="TSH796" s="94"/>
      <c r="TSI796" s="94"/>
      <c r="TSJ796" s="94"/>
      <c r="TSK796" s="94"/>
      <c r="TSL796" s="94"/>
      <c r="TSM796" s="94"/>
      <c r="TSN796" s="94"/>
      <c r="TSO796" s="94"/>
      <c r="TSP796" s="94"/>
      <c r="TSQ796" s="94"/>
      <c r="TSR796" s="94"/>
      <c r="TSS796" s="94"/>
      <c r="TST796" s="94"/>
      <c r="TSU796" s="94"/>
      <c r="TSV796" s="94"/>
      <c r="TSW796" s="94"/>
      <c r="TSX796" s="94"/>
      <c r="TSY796" s="94"/>
      <c r="TSZ796" s="94"/>
      <c r="TTA796" s="94"/>
      <c r="TTB796" s="94"/>
      <c r="TTC796" s="94"/>
      <c r="TTD796" s="94"/>
      <c r="TTE796" s="94"/>
      <c r="TTF796" s="94"/>
      <c r="TTG796" s="94"/>
      <c r="TTH796" s="94"/>
      <c r="TTI796" s="94"/>
      <c r="TTJ796" s="94"/>
      <c r="TTK796" s="94"/>
      <c r="TTL796" s="94"/>
      <c r="TTM796" s="94"/>
      <c r="TTN796" s="94"/>
      <c r="TTO796" s="94"/>
      <c r="TTP796" s="94"/>
      <c r="TTQ796" s="94"/>
      <c r="TTR796" s="94"/>
      <c r="TTS796" s="94"/>
      <c r="TTT796" s="94"/>
      <c r="TTU796" s="94"/>
      <c r="TTV796" s="94"/>
      <c r="TTW796" s="94"/>
      <c r="TTX796" s="94"/>
      <c r="TTY796" s="94"/>
      <c r="TTZ796" s="94"/>
      <c r="TUA796" s="94"/>
      <c r="TUB796" s="94"/>
      <c r="TUC796" s="94"/>
      <c r="TUD796" s="94"/>
      <c r="TUE796" s="94"/>
      <c r="TUF796" s="94"/>
      <c r="TUG796" s="94"/>
      <c r="TUH796" s="94"/>
      <c r="TUI796" s="94"/>
      <c r="TUJ796" s="94"/>
      <c r="TUK796" s="94"/>
      <c r="TUL796" s="94"/>
      <c r="TUM796" s="94"/>
      <c r="TUN796" s="94"/>
      <c r="TUO796" s="94"/>
      <c r="TUP796" s="94"/>
      <c r="TUQ796" s="94"/>
      <c r="TUR796" s="94"/>
      <c r="TUS796" s="94"/>
      <c r="TUT796" s="94"/>
      <c r="TUU796" s="94"/>
      <c r="TUV796" s="94"/>
      <c r="TUW796" s="94"/>
      <c r="TUX796" s="94"/>
      <c r="TUY796" s="94"/>
      <c r="TUZ796" s="94"/>
      <c r="TVA796" s="94"/>
      <c r="TVB796" s="94"/>
      <c r="TVC796" s="94"/>
      <c r="TVD796" s="94"/>
      <c r="TVE796" s="94"/>
      <c r="TVF796" s="94"/>
      <c r="TVG796" s="94"/>
      <c r="TVH796" s="94"/>
      <c r="TVI796" s="94"/>
      <c r="TVJ796" s="94"/>
      <c r="TVK796" s="94"/>
      <c r="TVL796" s="94"/>
      <c r="TVM796" s="94"/>
      <c r="TVN796" s="94"/>
      <c r="TVO796" s="94"/>
      <c r="TVP796" s="94"/>
      <c r="TVQ796" s="94"/>
      <c r="TVR796" s="94"/>
      <c r="TVS796" s="94"/>
      <c r="TVT796" s="94"/>
      <c r="TVU796" s="94"/>
      <c r="TVV796" s="94"/>
      <c r="TVW796" s="94"/>
      <c r="TVX796" s="94"/>
      <c r="TVY796" s="94"/>
      <c r="TVZ796" s="94"/>
      <c r="TWA796" s="94"/>
      <c r="TWB796" s="94"/>
      <c r="TWC796" s="94"/>
      <c r="TWD796" s="94"/>
      <c r="TWE796" s="94"/>
      <c r="TWF796" s="94"/>
      <c r="TWG796" s="94"/>
      <c r="TWH796" s="94"/>
      <c r="TWI796" s="94"/>
      <c r="TWJ796" s="94"/>
      <c r="TWK796" s="94"/>
      <c r="TWL796" s="94"/>
      <c r="TWM796" s="94"/>
      <c r="TWN796" s="94"/>
      <c r="TWO796" s="94"/>
      <c r="TWP796" s="94"/>
      <c r="TWQ796" s="94"/>
      <c r="TWR796" s="94"/>
      <c r="TWS796" s="94"/>
      <c r="TWT796" s="94"/>
      <c r="TWU796" s="94"/>
      <c r="TWV796" s="94"/>
      <c r="TWW796" s="94"/>
      <c r="TWX796" s="94"/>
      <c r="TWY796" s="94"/>
      <c r="TWZ796" s="94"/>
      <c r="TXA796" s="94"/>
      <c r="TXB796" s="94"/>
      <c r="TXC796" s="94"/>
      <c r="TXD796" s="94"/>
      <c r="TXE796" s="94"/>
      <c r="TXF796" s="94"/>
      <c r="TXG796" s="94"/>
      <c r="TXH796" s="94"/>
      <c r="TXI796" s="94"/>
      <c r="TXJ796" s="94"/>
      <c r="TXK796" s="94"/>
      <c r="TXL796" s="94"/>
      <c r="TXM796" s="94"/>
      <c r="TXN796" s="94"/>
      <c r="TXO796" s="94"/>
      <c r="TXP796" s="94"/>
      <c r="TXQ796" s="94"/>
      <c r="TXR796" s="94"/>
      <c r="TXS796" s="94"/>
      <c r="TXT796" s="94"/>
      <c r="TXU796" s="94"/>
      <c r="TXV796" s="94"/>
      <c r="TXW796" s="94"/>
      <c r="TXX796" s="94"/>
      <c r="TXY796" s="94"/>
      <c r="TXZ796" s="94"/>
      <c r="TYA796" s="94"/>
      <c r="TYB796" s="94"/>
      <c r="TYC796" s="94"/>
      <c r="TYD796" s="94"/>
      <c r="TYE796" s="94"/>
      <c r="TYF796" s="94"/>
      <c r="TYG796" s="94"/>
      <c r="TYH796" s="94"/>
      <c r="TYI796" s="94"/>
      <c r="TYJ796" s="94"/>
      <c r="TYK796" s="94"/>
      <c r="TYL796" s="94"/>
      <c r="TYM796" s="94"/>
      <c r="TYN796" s="94"/>
      <c r="TYO796" s="94"/>
      <c r="TYP796" s="94"/>
      <c r="TYQ796" s="94"/>
      <c r="TYR796" s="94"/>
      <c r="TYS796" s="94"/>
      <c r="TYT796" s="94"/>
      <c r="TYU796" s="94"/>
      <c r="TYV796" s="94"/>
      <c r="TYW796" s="94"/>
      <c r="TYX796" s="94"/>
      <c r="TYY796" s="94"/>
      <c r="TYZ796" s="94"/>
      <c r="TZA796" s="94"/>
      <c r="TZB796" s="94"/>
      <c r="TZC796" s="94"/>
      <c r="TZD796" s="94"/>
      <c r="TZE796" s="94"/>
      <c r="TZF796" s="94"/>
      <c r="TZG796" s="94"/>
      <c r="TZH796" s="94"/>
      <c r="TZI796" s="94"/>
      <c r="TZJ796" s="94"/>
      <c r="TZK796" s="94"/>
      <c r="TZL796" s="94"/>
      <c r="TZM796" s="94"/>
      <c r="TZN796" s="94"/>
      <c r="TZO796" s="94"/>
      <c r="TZP796" s="94"/>
      <c r="TZQ796" s="94"/>
      <c r="TZR796" s="94"/>
      <c r="TZS796" s="94"/>
      <c r="TZT796" s="94"/>
      <c r="TZU796" s="94"/>
      <c r="TZV796" s="94"/>
      <c r="TZW796" s="94"/>
      <c r="TZX796" s="94"/>
      <c r="TZY796" s="94"/>
      <c r="TZZ796" s="94"/>
      <c r="UAA796" s="94"/>
      <c r="UAB796" s="94"/>
      <c r="UAC796" s="94"/>
      <c r="UAD796" s="94"/>
      <c r="UAE796" s="94"/>
      <c r="UAF796" s="94"/>
      <c r="UAG796" s="94"/>
      <c r="UAH796" s="94"/>
      <c r="UAI796" s="94"/>
      <c r="UAJ796" s="94"/>
      <c r="UAK796" s="94"/>
      <c r="UAL796" s="94"/>
      <c r="UAM796" s="94"/>
      <c r="UAN796" s="94"/>
      <c r="UAO796" s="94"/>
      <c r="UAP796" s="94"/>
      <c r="UAQ796" s="94"/>
      <c r="UAR796" s="94"/>
      <c r="UAS796" s="94"/>
      <c r="UAT796" s="94"/>
      <c r="UAU796" s="94"/>
      <c r="UAV796" s="94"/>
      <c r="UAW796" s="94"/>
      <c r="UAX796" s="94"/>
      <c r="UAY796" s="94"/>
      <c r="UAZ796" s="94"/>
      <c r="UBA796" s="94"/>
      <c r="UBB796" s="94"/>
      <c r="UBC796" s="94"/>
      <c r="UBD796" s="94"/>
      <c r="UBE796" s="94"/>
      <c r="UBF796" s="94"/>
      <c r="UBG796" s="94"/>
      <c r="UBH796" s="94"/>
      <c r="UBI796" s="94"/>
      <c r="UBJ796" s="94"/>
      <c r="UBK796" s="94"/>
      <c r="UBL796" s="94"/>
      <c r="UBM796" s="94"/>
      <c r="UBN796" s="94"/>
      <c r="UBO796" s="94"/>
      <c r="UBP796" s="94"/>
      <c r="UBQ796" s="94"/>
      <c r="UBR796" s="94"/>
      <c r="UBS796" s="94"/>
      <c r="UBT796" s="94"/>
      <c r="UBU796" s="94"/>
      <c r="UBV796" s="94"/>
      <c r="UBW796" s="94"/>
      <c r="UBX796" s="94"/>
      <c r="UBY796" s="94"/>
      <c r="UBZ796" s="94"/>
      <c r="UCA796" s="94"/>
      <c r="UCB796" s="94"/>
      <c r="UCC796" s="94"/>
      <c r="UCD796" s="94"/>
      <c r="UCE796" s="94"/>
      <c r="UCF796" s="94"/>
      <c r="UCG796" s="94"/>
      <c r="UCH796" s="94"/>
      <c r="UCI796" s="94"/>
      <c r="UCJ796" s="94"/>
      <c r="UCK796" s="94"/>
      <c r="UCL796" s="94"/>
      <c r="UCM796" s="94"/>
      <c r="UCN796" s="94"/>
      <c r="UCO796" s="94"/>
      <c r="UCP796" s="94"/>
      <c r="UCQ796" s="94"/>
      <c r="UCR796" s="94"/>
      <c r="UCS796" s="94"/>
      <c r="UCT796" s="94"/>
      <c r="UCU796" s="94"/>
      <c r="UCV796" s="94"/>
      <c r="UCW796" s="94"/>
      <c r="UCX796" s="94"/>
      <c r="UCY796" s="94"/>
      <c r="UCZ796" s="94"/>
      <c r="UDA796" s="94"/>
      <c r="UDB796" s="94"/>
      <c r="UDC796" s="94"/>
      <c r="UDD796" s="94"/>
      <c r="UDE796" s="94"/>
      <c r="UDF796" s="94"/>
      <c r="UDG796" s="94"/>
      <c r="UDH796" s="94"/>
      <c r="UDI796" s="94"/>
      <c r="UDJ796" s="94"/>
      <c r="UDK796" s="94"/>
      <c r="UDL796" s="94"/>
      <c r="UDM796" s="94"/>
      <c r="UDN796" s="94"/>
      <c r="UDO796" s="94"/>
      <c r="UDP796" s="94"/>
      <c r="UDQ796" s="94"/>
      <c r="UDR796" s="94"/>
      <c r="UDS796" s="94"/>
      <c r="UDT796" s="94"/>
      <c r="UDU796" s="94"/>
      <c r="UDV796" s="94"/>
      <c r="UDW796" s="94"/>
      <c r="UDX796" s="94"/>
      <c r="UDY796" s="94"/>
      <c r="UDZ796" s="94"/>
      <c r="UEA796" s="94"/>
      <c r="UEB796" s="94"/>
      <c r="UEC796" s="94"/>
      <c r="UED796" s="94"/>
      <c r="UEE796" s="94"/>
      <c r="UEF796" s="94"/>
      <c r="UEG796" s="94"/>
      <c r="UEH796" s="94"/>
      <c r="UEI796" s="94"/>
      <c r="UEJ796" s="94"/>
      <c r="UEK796" s="94"/>
      <c r="UEL796" s="94"/>
      <c r="UEM796" s="94"/>
      <c r="UEN796" s="94"/>
      <c r="UEO796" s="94"/>
      <c r="UEP796" s="94"/>
      <c r="UEQ796" s="94"/>
      <c r="UER796" s="94"/>
      <c r="UES796" s="94"/>
      <c r="UET796" s="94"/>
      <c r="UEU796" s="94"/>
      <c r="UEV796" s="94"/>
      <c r="UEW796" s="94"/>
      <c r="UEX796" s="94"/>
      <c r="UEY796" s="94"/>
      <c r="UEZ796" s="94"/>
      <c r="UFA796" s="94"/>
      <c r="UFB796" s="94"/>
      <c r="UFC796" s="94"/>
      <c r="UFD796" s="94"/>
      <c r="UFE796" s="94"/>
      <c r="UFF796" s="94"/>
      <c r="UFG796" s="94"/>
      <c r="UFH796" s="94"/>
      <c r="UFI796" s="94"/>
      <c r="UFJ796" s="94"/>
      <c r="UFK796" s="94"/>
      <c r="UFL796" s="94"/>
      <c r="UFM796" s="94"/>
      <c r="UFN796" s="94"/>
      <c r="UFO796" s="94"/>
      <c r="UFP796" s="94"/>
      <c r="UFQ796" s="94"/>
      <c r="UFR796" s="94"/>
      <c r="UFS796" s="94"/>
      <c r="UFT796" s="94"/>
      <c r="UFU796" s="94"/>
      <c r="UFV796" s="94"/>
      <c r="UFW796" s="94"/>
      <c r="UFX796" s="94"/>
      <c r="UFY796" s="94"/>
      <c r="UFZ796" s="94"/>
      <c r="UGA796" s="94"/>
      <c r="UGB796" s="94"/>
      <c r="UGC796" s="94"/>
      <c r="UGD796" s="94"/>
      <c r="UGE796" s="94"/>
      <c r="UGF796" s="94"/>
      <c r="UGG796" s="94"/>
      <c r="UGH796" s="94"/>
      <c r="UGI796" s="94"/>
      <c r="UGJ796" s="94"/>
      <c r="UGK796" s="94"/>
      <c r="UGL796" s="94"/>
      <c r="UGM796" s="94"/>
      <c r="UGN796" s="94"/>
      <c r="UGO796" s="94"/>
      <c r="UGP796" s="94"/>
      <c r="UGQ796" s="94"/>
      <c r="UGR796" s="94"/>
      <c r="UGS796" s="94"/>
      <c r="UGT796" s="94"/>
      <c r="UGU796" s="94"/>
      <c r="UGV796" s="94"/>
      <c r="UGW796" s="94"/>
      <c r="UGX796" s="94"/>
      <c r="UGY796" s="94"/>
      <c r="UGZ796" s="94"/>
      <c r="UHA796" s="94"/>
      <c r="UHB796" s="94"/>
      <c r="UHC796" s="94"/>
      <c r="UHD796" s="94"/>
      <c r="UHE796" s="94"/>
      <c r="UHF796" s="94"/>
      <c r="UHG796" s="94"/>
      <c r="UHH796" s="94"/>
      <c r="UHI796" s="94"/>
      <c r="UHJ796" s="94"/>
      <c r="UHK796" s="94"/>
      <c r="UHL796" s="94"/>
      <c r="UHM796" s="94"/>
      <c r="UHN796" s="94"/>
      <c r="UHO796" s="94"/>
      <c r="UHP796" s="94"/>
      <c r="UHQ796" s="94"/>
      <c r="UHR796" s="94"/>
      <c r="UHS796" s="94"/>
      <c r="UHT796" s="94"/>
      <c r="UHU796" s="94"/>
      <c r="UHV796" s="94"/>
      <c r="UHW796" s="94"/>
      <c r="UHX796" s="94"/>
      <c r="UHY796" s="94"/>
      <c r="UHZ796" s="94"/>
      <c r="UIA796" s="94"/>
      <c r="UIB796" s="94"/>
      <c r="UIC796" s="94"/>
      <c r="UID796" s="94"/>
      <c r="UIE796" s="94"/>
      <c r="UIF796" s="94"/>
      <c r="UIG796" s="94"/>
      <c r="UIH796" s="94"/>
      <c r="UII796" s="94"/>
      <c r="UIJ796" s="94"/>
      <c r="UIK796" s="94"/>
      <c r="UIL796" s="94"/>
      <c r="UIM796" s="94"/>
      <c r="UIN796" s="94"/>
      <c r="UIO796" s="94"/>
      <c r="UIP796" s="94"/>
      <c r="UIQ796" s="94"/>
      <c r="UIR796" s="94"/>
      <c r="UIS796" s="94"/>
      <c r="UIT796" s="94"/>
      <c r="UIU796" s="94"/>
      <c r="UIV796" s="94"/>
      <c r="UIW796" s="94"/>
      <c r="UIX796" s="94"/>
      <c r="UIY796" s="94"/>
      <c r="UIZ796" s="94"/>
      <c r="UJA796" s="94"/>
      <c r="UJB796" s="94"/>
      <c r="UJC796" s="94"/>
      <c r="UJD796" s="94"/>
      <c r="UJE796" s="94"/>
      <c r="UJF796" s="94"/>
      <c r="UJG796" s="94"/>
      <c r="UJH796" s="94"/>
      <c r="UJI796" s="94"/>
      <c r="UJJ796" s="94"/>
      <c r="UJK796" s="94"/>
      <c r="UJL796" s="94"/>
      <c r="UJM796" s="94"/>
      <c r="UJN796" s="94"/>
      <c r="UJO796" s="94"/>
      <c r="UJP796" s="94"/>
      <c r="UJQ796" s="94"/>
      <c r="UJR796" s="94"/>
      <c r="UJS796" s="94"/>
      <c r="UJT796" s="94"/>
      <c r="UJU796" s="94"/>
      <c r="UJV796" s="94"/>
      <c r="UJW796" s="94"/>
      <c r="UJX796" s="94"/>
      <c r="UJY796" s="94"/>
      <c r="UJZ796" s="94"/>
      <c r="UKA796" s="94"/>
      <c r="UKB796" s="94"/>
      <c r="UKC796" s="94"/>
      <c r="UKD796" s="94"/>
      <c r="UKE796" s="94"/>
      <c r="UKF796" s="94"/>
      <c r="UKG796" s="94"/>
      <c r="UKH796" s="94"/>
      <c r="UKI796" s="94"/>
      <c r="UKJ796" s="94"/>
      <c r="UKK796" s="94"/>
      <c r="UKL796" s="94"/>
      <c r="UKM796" s="94"/>
      <c r="UKN796" s="94"/>
      <c r="UKO796" s="94"/>
      <c r="UKP796" s="94"/>
      <c r="UKQ796" s="94"/>
      <c r="UKR796" s="94"/>
      <c r="UKS796" s="94"/>
      <c r="UKT796" s="94"/>
      <c r="UKU796" s="94"/>
      <c r="UKV796" s="94"/>
      <c r="UKW796" s="94"/>
      <c r="UKX796" s="94"/>
      <c r="UKY796" s="94"/>
      <c r="UKZ796" s="94"/>
      <c r="ULA796" s="94"/>
      <c r="ULB796" s="94"/>
      <c r="ULC796" s="94"/>
      <c r="ULD796" s="94"/>
      <c r="ULE796" s="94"/>
      <c r="ULF796" s="94"/>
      <c r="ULG796" s="94"/>
      <c r="ULH796" s="94"/>
      <c r="ULI796" s="94"/>
      <c r="ULJ796" s="94"/>
      <c r="ULK796" s="94"/>
      <c r="ULL796" s="94"/>
      <c r="ULM796" s="94"/>
      <c r="ULN796" s="94"/>
      <c r="ULO796" s="94"/>
      <c r="ULP796" s="94"/>
      <c r="ULQ796" s="94"/>
      <c r="ULR796" s="94"/>
      <c r="ULS796" s="94"/>
      <c r="ULT796" s="94"/>
      <c r="ULU796" s="94"/>
      <c r="ULV796" s="94"/>
      <c r="ULW796" s="94"/>
      <c r="ULX796" s="94"/>
      <c r="ULY796" s="94"/>
      <c r="ULZ796" s="94"/>
      <c r="UMA796" s="94"/>
      <c r="UMB796" s="94"/>
      <c r="UMC796" s="94"/>
      <c r="UMD796" s="94"/>
      <c r="UME796" s="94"/>
      <c r="UMF796" s="94"/>
      <c r="UMG796" s="94"/>
      <c r="UMH796" s="94"/>
      <c r="UMI796" s="94"/>
      <c r="UMJ796" s="94"/>
      <c r="UMK796" s="94"/>
      <c r="UML796" s="94"/>
      <c r="UMM796" s="94"/>
      <c r="UMN796" s="94"/>
      <c r="UMO796" s="94"/>
      <c r="UMP796" s="94"/>
      <c r="UMQ796" s="94"/>
      <c r="UMR796" s="94"/>
      <c r="UMS796" s="94"/>
      <c r="UMT796" s="94"/>
      <c r="UMU796" s="94"/>
      <c r="UMV796" s="94"/>
      <c r="UMW796" s="94"/>
      <c r="UMX796" s="94"/>
      <c r="UMY796" s="94"/>
      <c r="UMZ796" s="94"/>
      <c r="UNA796" s="94"/>
      <c r="UNB796" s="94"/>
      <c r="UNC796" s="94"/>
      <c r="UND796" s="94"/>
      <c r="UNE796" s="94"/>
      <c r="UNF796" s="94"/>
      <c r="UNG796" s="94"/>
      <c r="UNH796" s="94"/>
      <c r="UNI796" s="94"/>
      <c r="UNJ796" s="94"/>
      <c r="UNK796" s="94"/>
      <c r="UNL796" s="94"/>
      <c r="UNM796" s="94"/>
      <c r="UNN796" s="94"/>
      <c r="UNO796" s="94"/>
      <c r="UNP796" s="94"/>
      <c r="UNQ796" s="94"/>
      <c r="UNR796" s="94"/>
      <c r="UNS796" s="94"/>
      <c r="UNT796" s="94"/>
      <c r="UNU796" s="94"/>
      <c r="UNV796" s="94"/>
      <c r="UNW796" s="94"/>
      <c r="UNX796" s="94"/>
      <c r="UNY796" s="94"/>
      <c r="UNZ796" s="94"/>
      <c r="UOA796" s="94"/>
      <c r="UOB796" s="94"/>
      <c r="UOC796" s="94"/>
      <c r="UOD796" s="94"/>
      <c r="UOE796" s="94"/>
      <c r="UOF796" s="94"/>
      <c r="UOG796" s="94"/>
      <c r="UOH796" s="94"/>
      <c r="UOI796" s="94"/>
      <c r="UOJ796" s="94"/>
      <c r="UOK796" s="94"/>
      <c r="UOL796" s="94"/>
      <c r="UOM796" s="94"/>
      <c r="UON796" s="94"/>
      <c r="UOO796" s="94"/>
      <c r="UOP796" s="94"/>
      <c r="UOQ796" s="94"/>
      <c r="UOR796" s="94"/>
      <c r="UOS796" s="94"/>
      <c r="UOT796" s="94"/>
      <c r="UOU796" s="94"/>
      <c r="UOV796" s="94"/>
      <c r="UOW796" s="94"/>
      <c r="UOX796" s="94"/>
      <c r="UOY796" s="94"/>
      <c r="UOZ796" s="94"/>
      <c r="UPA796" s="94"/>
      <c r="UPB796" s="94"/>
      <c r="UPC796" s="94"/>
      <c r="UPD796" s="94"/>
      <c r="UPE796" s="94"/>
      <c r="UPF796" s="94"/>
      <c r="UPG796" s="94"/>
      <c r="UPH796" s="94"/>
      <c r="UPI796" s="94"/>
      <c r="UPJ796" s="94"/>
      <c r="UPK796" s="94"/>
      <c r="UPL796" s="94"/>
      <c r="UPM796" s="94"/>
      <c r="UPN796" s="94"/>
      <c r="UPO796" s="94"/>
      <c r="UPP796" s="94"/>
      <c r="UPQ796" s="94"/>
      <c r="UPR796" s="94"/>
      <c r="UPS796" s="94"/>
      <c r="UPT796" s="94"/>
      <c r="UPU796" s="94"/>
      <c r="UPV796" s="94"/>
      <c r="UPW796" s="94"/>
      <c r="UPX796" s="94"/>
      <c r="UPY796" s="94"/>
      <c r="UPZ796" s="94"/>
      <c r="UQA796" s="94"/>
      <c r="UQB796" s="94"/>
      <c r="UQC796" s="94"/>
      <c r="UQD796" s="94"/>
      <c r="UQE796" s="94"/>
      <c r="UQF796" s="94"/>
      <c r="UQG796" s="94"/>
      <c r="UQH796" s="94"/>
      <c r="UQI796" s="94"/>
      <c r="UQJ796" s="94"/>
      <c r="UQK796" s="94"/>
      <c r="UQL796" s="94"/>
      <c r="UQM796" s="94"/>
      <c r="UQN796" s="94"/>
      <c r="UQO796" s="94"/>
      <c r="UQP796" s="94"/>
      <c r="UQQ796" s="94"/>
      <c r="UQR796" s="94"/>
      <c r="UQS796" s="94"/>
      <c r="UQT796" s="94"/>
      <c r="UQU796" s="94"/>
      <c r="UQV796" s="94"/>
      <c r="UQW796" s="94"/>
      <c r="UQX796" s="94"/>
      <c r="UQY796" s="94"/>
      <c r="UQZ796" s="94"/>
      <c r="URA796" s="94"/>
      <c r="URB796" s="94"/>
      <c r="URC796" s="94"/>
      <c r="URD796" s="94"/>
      <c r="URE796" s="94"/>
      <c r="URF796" s="94"/>
      <c r="URG796" s="94"/>
      <c r="URH796" s="94"/>
      <c r="URI796" s="94"/>
      <c r="URJ796" s="94"/>
      <c r="URK796" s="94"/>
      <c r="URL796" s="94"/>
      <c r="URM796" s="94"/>
      <c r="URN796" s="94"/>
      <c r="URO796" s="94"/>
      <c r="URP796" s="94"/>
      <c r="URQ796" s="94"/>
      <c r="URR796" s="94"/>
      <c r="URS796" s="94"/>
      <c r="URT796" s="94"/>
      <c r="URU796" s="94"/>
      <c r="URV796" s="94"/>
      <c r="URW796" s="94"/>
      <c r="URX796" s="94"/>
      <c r="URY796" s="94"/>
      <c r="URZ796" s="94"/>
      <c r="USA796" s="94"/>
      <c r="USB796" s="94"/>
      <c r="USC796" s="94"/>
      <c r="USD796" s="94"/>
      <c r="USE796" s="94"/>
      <c r="USF796" s="94"/>
      <c r="USG796" s="94"/>
      <c r="USH796" s="94"/>
      <c r="USI796" s="94"/>
      <c r="USJ796" s="94"/>
      <c r="USK796" s="94"/>
      <c r="USL796" s="94"/>
      <c r="USM796" s="94"/>
      <c r="USN796" s="94"/>
      <c r="USO796" s="94"/>
      <c r="USP796" s="94"/>
      <c r="USQ796" s="94"/>
      <c r="USR796" s="94"/>
      <c r="USS796" s="94"/>
      <c r="UST796" s="94"/>
      <c r="USU796" s="94"/>
      <c r="USV796" s="94"/>
      <c r="USW796" s="94"/>
      <c r="USX796" s="94"/>
      <c r="USY796" s="94"/>
      <c r="USZ796" s="94"/>
      <c r="UTA796" s="94"/>
      <c r="UTB796" s="94"/>
      <c r="UTC796" s="94"/>
      <c r="UTD796" s="94"/>
      <c r="UTE796" s="94"/>
      <c r="UTF796" s="94"/>
      <c r="UTG796" s="94"/>
      <c r="UTH796" s="94"/>
      <c r="UTI796" s="94"/>
      <c r="UTJ796" s="94"/>
      <c r="UTK796" s="94"/>
      <c r="UTL796" s="94"/>
      <c r="UTM796" s="94"/>
      <c r="UTN796" s="94"/>
      <c r="UTO796" s="94"/>
      <c r="UTP796" s="94"/>
      <c r="UTQ796" s="94"/>
      <c r="UTR796" s="94"/>
      <c r="UTS796" s="94"/>
      <c r="UTT796" s="94"/>
      <c r="UTU796" s="94"/>
      <c r="UTV796" s="94"/>
      <c r="UTW796" s="94"/>
      <c r="UTX796" s="94"/>
      <c r="UTY796" s="94"/>
      <c r="UTZ796" s="94"/>
      <c r="UUA796" s="94"/>
      <c r="UUB796" s="94"/>
      <c r="UUC796" s="94"/>
      <c r="UUD796" s="94"/>
      <c r="UUE796" s="94"/>
      <c r="UUF796" s="94"/>
      <c r="UUG796" s="94"/>
      <c r="UUH796" s="94"/>
      <c r="UUI796" s="94"/>
      <c r="UUJ796" s="94"/>
      <c r="UUK796" s="94"/>
      <c r="UUL796" s="94"/>
      <c r="UUM796" s="94"/>
      <c r="UUN796" s="94"/>
      <c r="UUO796" s="94"/>
      <c r="UUP796" s="94"/>
      <c r="UUQ796" s="94"/>
      <c r="UUR796" s="94"/>
      <c r="UUS796" s="94"/>
      <c r="UUT796" s="94"/>
      <c r="UUU796" s="94"/>
      <c r="UUV796" s="94"/>
      <c r="UUW796" s="94"/>
      <c r="UUX796" s="94"/>
      <c r="UUY796" s="94"/>
      <c r="UUZ796" s="94"/>
      <c r="UVA796" s="94"/>
      <c r="UVB796" s="94"/>
      <c r="UVC796" s="94"/>
      <c r="UVD796" s="94"/>
      <c r="UVE796" s="94"/>
      <c r="UVF796" s="94"/>
      <c r="UVG796" s="94"/>
      <c r="UVH796" s="94"/>
      <c r="UVI796" s="94"/>
      <c r="UVJ796" s="94"/>
      <c r="UVK796" s="94"/>
      <c r="UVL796" s="94"/>
      <c r="UVM796" s="94"/>
      <c r="UVN796" s="94"/>
      <c r="UVO796" s="94"/>
      <c r="UVP796" s="94"/>
      <c r="UVQ796" s="94"/>
      <c r="UVR796" s="94"/>
      <c r="UVS796" s="94"/>
      <c r="UVT796" s="94"/>
      <c r="UVU796" s="94"/>
      <c r="UVV796" s="94"/>
      <c r="UVW796" s="94"/>
      <c r="UVX796" s="94"/>
      <c r="UVY796" s="94"/>
      <c r="UVZ796" s="94"/>
      <c r="UWA796" s="94"/>
      <c r="UWB796" s="94"/>
      <c r="UWC796" s="94"/>
      <c r="UWD796" s="94"/>
      <c r="UWE796" s="94"/>
      <c r="UWF796" s="94"/>
      <c r="UWG796" s="94"/>
      <c r="UWH796" s="94"/>
      <c r="UWI796" s="94"/>
      <c r="UWJ796" s="94"/>
      <c r="UWK796" s="94"/>
      <c r="UWL796" s="94"/>
      <c r="UWM796" s="94"/>
      <c r="UWN796" s="94"/>
      <c r="UWO796" s="94"/>
      <c r="UWP796" s="94"/>
      <c r="UWQ796" s="94"/>
      <c r="UWR796" s="94"/>
      <c r="UWS796" s="94"/>
      <c r="UWT796" s="94"/>
      <c r="UWU796" s="94"/>
      <c r="UWV796" s="94"/>
      <c r="UWW796" s="94"/>
      <c r="UWX796" s="94"/>
      <c r="UWY796" s="94"/>
      <c r="UWZ796" s="94"/>
      <c r="UXA796" s="94"/>
      <c r="UXB796" s="94"/>
      <c r="UXC796" s="94"/>
      <c r="UXD796" s="94"/>
      <c r="UXE796" s="94"/>
      <c r="UXF796" s="94"/>
      <c r="UXG796" s="94"/>
      <c r="UXH796" s="94"/>
      <c r="UXI796" s="94"/>
      <c r="UXJ796" s="94"/>
      <c r="UXK796" s="94"/>
      <c r="UXL796" s="94"/>
      <c r="UXM796" s="94"/>
      <c r="UXN796" s="94"/>
      <c r="UXO796" s="94"/>
      <c r="UXP796" s="94"/>
      <c r="UXQ796" s="94"/>
      <c r="UXR796" s="94"/>
      <c r="UXS796" s="94"/>
      <c r="UXT796" s="94"/>
      <c r="UXU796" s="94"/>
      <c r="UXV796" s="94"/>
      <c r="UXW796" s="94"/>
      <c r="UXX796" s="94"/>
      <c r="UXY796" s="94"/>
      <c r="UXZ796" s="94"/>
      <c r="UYA796" s="94"/>
      <c r="UYB796" s="94"/>
      <c r="UYC796" s="94"/>
      <c r="UYD796" s="94"/>
      <c r="UYE796" s="94"/>
      <c r="UYF796" s="94"/>
      <c r="UYG796" s="94"/>
      <c r="UYH796" s="94"/>
      <c r="UYI796" s="94"/>
      <c r="UYJ796" s="94"/>
      <c r="UYK796" s="94"/>
      <c r="UYL796" s="94"/>
      <c r="UYM796" s="94"/>
      <c r="UYN796" s="94"/>
      <c r="UYO796" s="94"/>
      <c r="UYP796" s="94"/>
      <c r="UYQ796" s="94"/>
      <c r="UYR796" s="94"/>
      <c r="UYS796" s="94"/>
      <c r="UYT796" s="94"/>
      <c r="UYU796" s="94"/>
      <c r="UYV796" s="94"/>
      <c r="UYW796" s="94"/>
      <c r="UYX796" s="94"/>
      <c r="UYY796" s="94"/>
      <c r="UYZ796" s="94"/>
      <c r="UZA796" s="94"/>
      <c r="UZB796" s="94"/>
      <c r="UZC796" s="94"/>
      <c r="UZD796" s="94"/>
      <c r="UZE796" s="94"/>
      <c r="UZF796" s="94"/>
      <c r="UZG796" s="94"/>
      <c r="UZH796" s="94"/>
      <c r="UZI796" s="94"/>
      <c r="UZJ796" s="94"/>
      <c r="UZK796" s="94"/>
      <c r="UZL796" s="94"/>
      <c r="UZM796" s="94"/>
      <c r="UZN796" s="94"/>
      <c r="UZO796" s="94"/>
      <c r="UZP796" s="94"/>
      <c r="UZQ796" s="94"/>
      <c r="UZR796" s="94"/>
      <c r="UZS796" s="94"/>
      <c r="UZT796" s="94"/>
      <c r="UZU796" s="94"/>
      <c r="UZV796" s="94"/>
      <c r="UZW796" s="94"/>
      <c r="UZX796" s="94"/>
      <c r="UZY796" s="94"/>
      <c r="UZZ796" s="94"/>
      <c r="VAA796" s="94"/>
      <c r="VAB796" s="94"/>
      <c r="VAC796" s="94"/>
      <c r="VAD796" s="94"/>
      <c r="VAE796" s="94"/>
      <c r="VAF796" s="94"/>
      <c r="VAG796" s="94"/>
      <c r="VAH796" s="94"/>
      <c r="VAI796" s="94"/>
      <c r="VAJ796" s="94"/>
      <c r="VAK796" s="94"/>
      <c r="VAL796" s="94"/>
      <c r="VAM796" s="94"/>
      <c r="VAN796" s="94"/>
      <c r="VAO796" s="94"/>
      <c r="VAP796" s="94"/>
      <c r="VAQ796" s="94"/>
      <c r="VAR796" s="94"/>
      <c r="VAS796" s="94"/>
      <c r="VAT796" s="94"/>
      <c r="VAU796" s="94"/>
      <c r="VAV796" s="94"/>
      <c r="VAW796" s="94"/>
      <c r="VAX796" s="94"/>
      <c r="VAY796" s="94"/>
      <c r="VAZ796" s="94"/>
      <c r="VBA796" s="94"/>
      <c r="VBB796" s="94"/>
      <c r="VBC796" s="94"/>
      <c r="VBD796" s="94"/>
      <c r="VBE796" s="94"/>
      <c r="VBF796" s="94"/>
      <c r="VBG796" s="94"/>
      <c r="VBH796" s="94"/>
      <c r="VBI796" s="94"/>
      <c r="VBJ796" s="94"/>
      <c r="VBK796" s="94"/>
      <c r="VBL796" s="94"/>
      <c r="VBM796" s="94"/>
      <c r="VBN796" s="94"/>
      <c r="VBO796" s="94"/>
      <c r="VBP796" s="94"/>
      <c r="VBQ796" s="94"/>
      <c r="VBR796" s="94"/>
      <c r="VBS796" s="94"/>
      <c r="VBT796" s="94"/>
      <c r="VBU796" s="94"/>
      <c r="VBV796" s="94"/>
      <c r="VBW796" s="94"/>
      <c r="VBX796" s="94"/>
      <c r="VBY796" s="94"/>
      <c r="VBZ796" s="94"/>
      <c r="VCA796" s="94"/>
      <c r="VCB796" s="94"/>
      <c r="VCC796" s="94"/>
      <c r="VCD796" s="94"/>
      <c r="VCE796" s="94"/>
      <c r="VCF796" s="94"/>
      <c r="VCG796" s="94"/>
      <c r="VCH796" s="94"/>
      <c r="VCI796" s="94"/>
      <c r="VCJ796" s="94"/>
      <c r="VCK796" s="94"/>
      <c r="VCL796" s="94"/>
      <c r="VCM796" s="94"/>
      <c r="VCN796" s="94"/>
      <c r="VCO796" s="94"/>
      <c r="VCP796" s="94"/>
      <c r="VCQ796" s="94"/>
      <c r="VCR796" s="94"/>
      <c r="VCS796" s="94"/>
      <c r="VCT796" s="94"/>
      <c r="VCU796" s="94"/>
      <c r="VCV796" s="94"/>
      <c r="VCW796" s="94"/>
      <c r="VCX796" s="94"/>
      <c r="VCY796" s="94"/>
      <c r="VCZ796" s="94"/>
      <c r="VDA796" s="94"/>
      <c r="VDB796" s="94"/>
      <c r="VDC796" s="94"/>
      <c r="VDD796" s="94"/>
      <c r="VDE796" s="94"/>
      <c r="VDF796" s="94"/>
      <c r="VDG796" s="94"/>
      <c r="VDH796" s="94"/>
      <c r="VDI796" s="94"/>
      <c r="VDJ796" s="94"/>
      <c r="VDK796" s="94"/>
      <c r="VDL796" s="94"/>
      <c r="VDM796" s="94"/>
      <c r="VDN796" s="94"/>
      <c r="VDO796" s="94"/>
      <c r="VDP796" s="94"/>
      <c r="VDQ796" s="94"/>
      <c r="VDR796" s="94"/>
      <c r="VDS796" s="94"/>
      <c r="VDT796" s="94"/>
      <c r="VDU796" s="94"/>
      <c r="VDV796" s="94"/>
      <c r="VDW796" s="94"/>
      <c r="VDX796" s="94"/>
      <c r="VDY796" s="94"/>
      <c r="VDZ796" s="94"/>
      <c r="VEA796" s="94"/>
      <c r="VEB796" s="94"/>
      <c r="VEC796" s="94"/>
      <c r="VED796" s="94"/>
      <c r="VEE796" s="94"/>
      <c r="VEF796" s="94"/>
      <c r="VEG796" s="94"/>
      <c r="VEH796" s="94"/>
      <c r="VEI796" s="94"/>
      <c r="VEJ796" s="94"/>
      <c r="VEK796" s="94"/>
      <c r="VEL796" s="94"/>
      <c r="VEM796" s="94"/>
      <c r="VEN796" s="94"/>
      <c r="VEO796" s="94"/>
      <c r="VEP796" s="94"/>
      <c r="VEQ796" s="94"/>
      <c r="VER796" s="94"/>
      <c r="VES796" s="94"/>
      <c r="VET796" s="94"/>
      <c r="VEU796" s="94"/>
      <c r="VEV796" s="94"/>
      <c r="VEW796" s="94"/>
      <c r="VEX796" s="94"/>
      <c r="VEY796" s="94"/>
      <c r="VEZ796" s="94"/>
      <c r="VFA796" s="94"/>
      <c r="VFB796" s="94"/>
      <c r="VFC796" s="94"/>
      <c r="VFD796" s="94"/>
      <c r="VFE796" s="94"/>
      <c r="VFF796" s="94"/>
      <c r="VFG796" s="94"/>
      <c r="VFH796" s="94"/>
      <c r="VFI796" s="94"/>
      <c r="VFJ796" s="94"/>
      <c r="VFK796" s="94"/>
      <c r="VFL796" s="94"/>
      <c r="VFM796" s="94"/>
      <c r="VFN796" s="94"/>
      <c r="VFO796" s="94"/>
      <c r="VFP796" s="94"/>
      <c r="VFQ796" s="94"/>
      <c r="VFR796" s="94"/>
      <c r="VFS796" s="94"/>
      <c r="VFT796" s="94"/>
      <c r="VFU796" s="94"/>
      <c r="VFV796" s="94"/>
      <c r="VFW796" s="94"/>
      <c r="VFX796" s="94"/>
      <c r="VFY796" s="94"/>
      <c r="VFZ796" s="94"/>
      <c r="VGA796" s="94"/>
      <c r="VGB796" s="94"/>
      <c r="VGC796" s="94"/>
      <c r="VGD796" s="94"/>
      <c r="VGE796" s="94"/>
      <c r="VGF796" s="94"/>
      <c r="VGG796" s="94"/>
      <c r="VGH796" s="94"/>
      <c r="VGI796" s="94"/>
      <c r="VGJ796" s="94"/>
      <c r="VGK796" s="94"/>
      <c r="VGL796" s="94"/>
      <c r="VGM796" s="94"/>
      <c r="VGN796" s="94"/>
      <c r="VGO796" s="94"/>
      <c r="VGP796" s="94"/>
      <c r="VGQ796" s="94"/>
      <c r="VGR796" s="94"/>
      <c r="VGS796" s="94"/>
      <c r="VGT796" s="94"/>
      <c r="VGU796" s="94"/>
      <c r="VGV796" s="94"/>
      <c r="VGW796" s="94"/>
      <c r="VGX796" s="94"/>
      <c r="VGY796" s="94"/>
      <c r="VGZ796" s="94"/>
      <c r="VHA796" s="94"/>
      <c r="VHB796" s="94"/>
      <c r="VHC796" s="94"/>
      <c r="VHD796" s="94"/>
      <c r="VHE796" s="94"/>
      <c r="VHF796" s="94"/>
      <c r="VHG796" s="94"/>
      <c r="VHH796" s="94"/>
      <c r="VHI796" s="94"/>
      <c r="VHJ796" s="94"/>
      <c r="VHK796" s="94"/>
      <c r="VHL796" s="94"/>
      <c r="VHM796" s="94"/>
      <c r="VHN796" s="94"/>
      <c r="VHO796" s="94"/>
      <c r="VHP796" s="94"/>
      <c r="VHQ796" s="94"/>
      <c r="VHR796" s="94"/>
      <c r="VHS796" s="94"/>
      <c r="VHT796" s="94"/>
      <c r="VHU796" s="94"/>
      <c r="VHV796" s="94"/>
      <c r="VHW796" s="94"/>
      <c r="VHX796" s="94"/>
      <c r="VHY796" s="94"/>
      <c r="VHZ796" s="94"/>
      <c r="VIA796" s="94"/>
      <c r="VIB796" s="94"/>
      <c r="VIC796" s="94"/>
      <c r="VID796" s="94"/>
      <c r="VIE796" s="94"/>
      <c r="VIF796" s="94"/>
      <c r="VIG796" s="94"/>
      <c r="VIH796" s="94"/>
      <c r="VII796" s="94"/>
      <c r="VIJ796" s="94"/>
      <c r="VIK796" s="94"/>
      <c r="VIL796" s="94"/>
      <c r="VIM796" s="94"/>
      <c r="VIN796" s="94"/>
      <c r="VIO796" s="94"/>
      <c r="VIP796" s="94"/>
      <c r="VIQ796" s="94"/>
      <c r="VIR796" s="94"/>
      <c r="VIS796" s="94"/>
      <c r="VIT796" s="94"/>
      <c r="VIU796" s="94"/>
      <c r="VIV796" s="94"/>
      <c r="VIW796" s="94"/>
      <c r="VIX796" s="94"/>
      <c r="VIY796" s="94"/>
      <c r="VIZ796" s="94"/>
      <c r="VJA796" s="94"/>
      <c r="VJB796" s="94"/>
      <c r="VJC796" s="94"/>
      <c r="VJD796" s="94"/>
      <c r="VJE796" s="94"/>
      <c r="VJF796" s="94"/>
      <c r="VJG796" s="94"/>
      <c r="VJH796" s="94"/>
      <c r="VJI796" s="94"/>
      <c r="VJJ796" s="94"/>
      <c r="VJK796" s="94"/>
      <c r="VJL796" s="94"/>
      <c r="VJM796" s="94"/>
      <c r="VJN796" s="94"/>
      <c r="VJO796" s="94"/>
      <c r="VJP796" s="94"/>
      <c r="VJQ796" s="94"/>
      <c r="VJR796" s="94"/>
      <c r="VJS796" s="94"/>
      <c r="VJT796" s="94"/>
      <c r="VJU796" s="94"/>
      <c r="VJV796" s="94"/>
      <c r="VJW796" s="94"/>
      <c r="VJX796" s="94"/>
      <c r="VJY796" s="94"/>
      <c r="VJZ796" s="94"/>
      <c r="VKA796" s="94"/>
      <c r="VKB796" s="94"/>
      <c r="VKC796" s="94"/>
      <c r="VKD796" s="94"/>
      <c r="VKE796" s="94"/>
      <c r="VKF796" s="94"/>
      <c r="VKG796" s="94"/>
      <c r="VKH796" s="94"/>
      <c r="VKI796" s="94"/>
      <c r="VKJ796" s="94"/>
      <c r="VKK796" s="94"/>
      <c r="VKL796" s="94"/>
      <c r="VKM796" s="94"/>
      <c r="VKN796" s="94"/>
      <c r="VKO796" s="94"/>
      <c r="VKP796" s="94"/>
      <c r="VKQ796" s="94"/>
      <c r="VKR796" s="94"/>
      <c r="VKS796" s="94"/>
      <c r="VKT796" s="94"/>
      <c r="VKU796" s="94"/>
      <c r="VKV796" s="94"/>
      <c r="VKW796" s="94"/>
      <c r="VKX796" s="94"/>
      <c r="VKY796" s="94"/>
      <c r="VKZ796" s="94"/>
      <c r="VLA796" s="94"/>
      <c r="VLB796" s="94"/>
      <c r="VLC796" s="94"/>
      <c r="VLD796" s="94"/>
      <c r="VLE796" s="94"/>
      <c r="VLF796" s="94"/>
      <c r="VLG796" s="94"/>
      <c r="VLH796" s="94"/>
      <c r="VLI796" s="94"/>
      <c r="VLJ796" s="94"/>
      <c r="VLK796" s="94"/>
      <c r="VLL796" s="94"/>
      <c r="VLM796" s="94"/>
      <c r="VLN796" s="94"/>
      <c r="VLO796" s="94"/>
      <c r="VLP796" s="94"/>
      <c r="VLQ796" s="94"/>
      <c r="VLR796" s="94"/>
      <c r="VLS796" s="94"/>
      <c r="VLT796" s="94"/>
      <c r="VLU796" s="94"/>
      <c r="VLV796" s="94"/>
      <c r="VLW796" s="94"/>
      <c r="VLX796" s="94"/>
      <c r="VLY796" s="94"/>
      <c r="VLZ796" s="94"/>
      <c r="VMA796" s="94"/>
      <c r="VMB796" s="94"/>
      <c r="VMC796" s="94"/>
      <c r="VMD796" s="94"/>
      <c r="VME796" s="94"/>
      <c r="VMF796" s="94"/>
      <c r="VMG796" s="94"/>
      <c r="VMH796" s="94"/>
      <c r="VMI796" s="94"/>
      <c r="VMJ796" s="94"/>
      <c r="VMK796" s="94"/>
      <c r="VML796" s="94"/>
      <c r="VMM796" s="94"/>
      <c r="VMN796" s="94"/>
      <c r="VMO796" s="94"/>
      <c r="VMP796" s="94"/>
      <c r="VMQ796" s="94"/>
      <c r="VMR796" s="94"/>
      <c r="VMS796" s="94"/>
      <c r="VMT796" s="94"/>
      <c r="VMU796" s="94"/>
      <c r="VMV796" s="94"/>
      <c r="VMW796" s="94"/>
      <c r="VMX796" s="94"/>
      <c r="VMY796" s="94"/>
      <c r="VMZ796" s="94"/>
      <c r="VNA796" s="94"/>
      <c r="VNB796" s="94"/>
      <c r="VNC796" s="94"/>
      <c r="VND796" s="94"/>
      <c r="VNE796" s="94"/>
      <c r="VNF796" s="94"/>
      <c r="VNG796" s="94"/>
      <c r="VNH796" s="94"/>
      <c r="VNI796" s="94"/>
      <c r="VNJ796" s="94"/>
      <c r="VNK796" s="94"/>
      <c r="VNL796" s="94"/>
      <c r="VNM796" s="94"/>
      <c r="VNN796" s="94"/>
      <c r="VNO796" s="94"/>
      <c r="VNP796" s="94"/>
      <c r="VNQ796" s="94"/>
      <c r="VNR796" s="94"/>
      <c r="VNS796" s="94"/>
      <c r="VNT796" s="94"/>
      <c r="VNU796" s="94"/>
      <c r="VNV796" s="94"/>
      <c r="VNW796" s="94"/>
      <c r="VNX796" s="94"/>
      <c r="VNY796" s="94"/>
      <c r="VNZ796" s="94"/>
      <c r="VOA796" s="94"/>
      <c r="VOB796" s="94"/>
      <c r="VOC796" s="94"/>
      <c r="VOD796" s="94"/>
      <c r="VOE796" s="94"/>
      <c r="VOF796" s="94"/>
      <c r="VOG796" s="94"/>
      <c r="VOH796" s="94"/>
      <c r="VOI796" s="94"/>
      <c r="VOJ796" s="94"/>
      <c r="VOK796" s="94"/>
      <c r="VOL796" s="94"/>
      <c r="VOM796" s="94"/>
      <c r="VON796" s="94"/>
      <c r="VOO796" s="94"/>
      <c r="VOP796" s="94"/>
      <c r="VOQ796" s="94"/>
      <c r="VOR796" s="94"/>
      <c r="VOS796" s="94"/>
      <c r="VOT796" s="94"/>
      <c r="VOU796" s="94"/>
      <c r="VOV796" s="94"/>
      <c r="VOW796" s="94"/>
      <c r="VOX796" s="94"/>
      <c r="VOY796" s="94"/>
      <c r="VOZ796" s="94"/>
      <c r="VPA796" s="94"/>
      <c r="VPB796" s="94"/>
      <c r="VPC796" s="94"/>
      <c r="VPD796" s="94"/>
      <c r="VPE796" s="94"/>
      <c r="VPF796" s="94"/>
      <c r="VPG796" s="94"/>
      <c r="VPH796" s="94"/>
      <c r="VPI796" s="94"/>
      <c r="VPJ796" s="94"/>
      <c r="VPK796" s="94"/>
      <c r="VPL796" s="94"/>
      <c r="VPM796" s="94"/>
      <c r="VPN796" s="94"/>
      <c r="VPO796" s="94"/>
      <c r="VPP796" s="94"/>
      <c r="VPQ796" s="94"/>
      <c r="VPR796" s="94"/>
      <c r="VPS796" s="94"/>
      <c r="VPT796" s="94"/>
      <c r="VPU796" s="94"/>
      <c r="VPV796" s="94"/>
      <c r="VPW796" s="94"/>
      <c r="VPX796" s="94"/>
      <c r="VPY796" s="94"/>
      <c r="VPZ796" s="94"/>
      <c r="VQA796" s="94"/>
      <c r="VQB796" s="94"/>
      <c r="VQC796" s="94"/>
      <c r="VQD796" s="94"/>
      <c r="VQE796" s="94"/>
      <c r="VQF796" s="94"/>
      <c r="VQG796" s="94"/>
      <c r="VQH796" s="94"/>
      <c r="VQI796" s="94"/>
      <c r="VQJ796" s="94"/>
      <c r="VQK796" s="94"/>
      <c r="VQL796" s="94"/>
      <c r="VQM796" s="94"/>
      <c r="VQN796" s="94"/>
      <c r="VQO796" s="94"/>
      <c r="VQP796" s="94"/>
      <c r="VQQ796" s="94"/>
      <c r="VQR796" s="94"/>
      <c r="VQS796" s="94"/>
      <c r="VQT796" s="94"/>
      <c r="VQU796" s="94"/>
      <c r="VQV796" s="94"/>
      <c r="VQW796" s="94"/>
      <c r="VQX796" s="94"/>
      <c r="VQY796" s="94"/>
      <c r="VQZ796" s="94"/>
      <c r="VRA796" s="94"/>
      <c r="VRB796" s="94"/>
      <c r="VRC796" s="94"/>
      <c r="VRD796" s="94"/>
      <c r="VRE796" s="94"/>
      <c r="VRF796" s="94"/>
      <c r="VRG796" s="94"/>
      <c r="VRH796" s="94"/>
      <c r="VRI796" s="94"/>
      <c r="VRJ796" s="94"/>
      <c r="VRK796" s="94"/>
      <c r="VRL796" s="94"/>
      <c r="VRM796" s="94"/>
      <c r="VRN796" s="94"/>
      <c r="VRO796" s="94"/>
      <c r="VRP796" s="94"/>
      <c r="VRQ796" s="94"/>
      <c r="VRR796" s="94"/>
      <c r="VRS796" s="94"/>
      <c r="VRT796" s="94"/>
      <c r="VRU796" s="94"/>
      <c r="VRV796" s="94"/>
      <c r="VRW796" s="94"/>
      <c r="VRX796" s="94"/>
      <c r="VRY796" s="94"/>
      <c r="VRZ796" s="94"/>
      <c r="VSA796" s="94"/>
      <c r="VSB796" s="94"/>
      <c r="VSC796" s="94"/>
      <c r="VSD796" s="94"/>
      <c r="VSE796" s="94"/>
      <c r="VSF796" s="94"/>
      <c r="VSG796" s="94"/>
      <c r="VSH796" s="94"/>
      <c r="VSI796" s="94"/>
      <c r="VSJ796" s="94"/>
      <c r="VSK796" s="94"/>
      <c r="VSL796" s="94"/>
      <c r="VSM796" s="94"/>
      <c r="VSN796" s="94"/>
      <c r="VSO796" s="94"/>
      <c r="VSP796" s="94"/>
      <c r="VSQ796" s="94"/>
      <c r="VSR796" s="94"/>
      <c r="VSS796" s="94"/>
      <c r="VST796" s="94"/>
      <c r="VSU796" s="94"/>
      <c r="VSV796" s="94"/>
      <c r="VSW796" s="94"/>
      <c r="VSX796" s="94"/>
      <c r="VSY796" s="94"/>
      <c r="VSZ796" s="94"/>
      <c r="VTA796" s="94"/>
      <c r="VTB796" s="94"/>
      <c r="VTC796" s="94"/>
      <c r="VTD796" s="94"/>
      <c r="VTE796" s="94"/>
      <c r="VTF796" s="94"/>
      <c r="VTG796" s="94"/>
      <c r="VTH796" s="94"/>
      <c r="VTI796" s="94"/>
      <c r="VTJ796" s="94"/>
      <c r="VTK796" s="94"/>
      <c r="VTL796" s="94"/>
      <c r="VTM796" s="94"/>
      <c r="VTN796" s="94"/>
      <c r="VTO796" s="94"/>
      <c r="VTP796" s="94"/>
      <c r="VTQ796" s="94"/>
      <c r="VTR796" s="94"/>
      <c r="VTS796" s="94"/>
      <c r="VTT796" s="94"/>
      <c r="VTU796" s="94"/>
      <c r="VTV796" s="94"/>
      <c r="VTW796" s="94"/>
      <c r="VTX796" s="94"/>
      <c r="VTY796" s="94"/>
      <c r="VTZ796" s="94"/>
      <c r="VUA796" s="94"/>
      <c r="VUB796" s="94"/>
      <c r="VUC796" s="94"/>
      <c r="VUD796" s="94"/>
      <c r="VUE796" s="94"/>
      <c r="VUF796" s="94"/>
      <c r="VUG796" s="94"/>
      <c r="VUH796" s="94"/>
      <c r="VUI796" s="94"/>
      <c r="VUJ796" s="94"/>
      <c r="VUK796" s="94"/>
      <c r="VUL796" s="94"/>
      <c r="VUM796" s="94"/>
      <c r="VUN796" s="94"/>
      <c r="VUO796" s="94"/>
      <c r="VUP796" s="94"/>
      <c r="VUQ796" s="94"/>
      <c r="VUR796" s="94"/>
      <c r="VUS796" s="94"/>
      <c r="VUT796" s="94"/>
      <c r="VUU796" s="94"/>
      <c r="VUV796" s="94"/>
      <c r="VUW796" s="94"/>
      <c r="VUX796" s="94"/>
      <c r="VUY796" s="94"/>
      <c r="VUZ796" s="94"/>
      <c r="VVA796" s="94"/>
      <c r="VVB796" s="94"/>
      <c r="VVC796" s="94"/>
      <c r="VVD796" s="94"/>
      <c r="VVE796" s="94"/>
      <c r="VVF796" s="94"/>
      <c r="VVG796" s="94"/>
      <c r="VVH796" s="94"/>
      <c r="VVI796" s="94"/>
      <c r="VVJ796" s="94"/>
      <c r="VVK796" s="94"/>
      <c r="VVL796" s="94"/>
      <c r="VVM796" s="94"/>
      <c r="VVN796" s="94"/>
      <c r="VVO796" s="94"/>
      <c r="VVP796" s="94"/>
      <c r="VVQ796" s="94"/>
      <c r="VVR796" s="94"/>
      <c r="VVS796" s="94"/>
      <c r="VVT796" s="94"/>
      <c r="VVU796" s="94"/>
      <c r="VVV796" s="94"/>
      <c r="VVW796" s="94"/>
      <c r="VVX796" s="94"/>
      <c r="VVY796" s="94"/>
      <c r="VVZ796" s="94"/>
      <c r="VWA796" s="94"/>
      <c r="VWB796" s="94"/>
      <c r="VWC796" s="94"/>
      <c r="VWD796" s="94"/>
      <c r="VWE796" s="94"/>
      <c r="VWF796" s="94"/>
      <c r="VWG796" s="94"/>
      <c r="VWH796" s="94"/>
      <c r="VWI796" s="94"/>
      <c r="VWJ796" s="94"/>
      <c r="VWK796" s="94"/>
      <c r="VWL796" s="94"/>
      <c r="VWM796" s="94"/>
      <c r="VWN796" s="94"/>
      <c r="VWO796" s="94"/>
      <c r="VWP796" s="94"/>
      <c r="VWQ796" s="94"/>
      <c r="VWR796" s="94"/>
      <c r="VWS796" s="94"/>
      <c r="VWT796" s="94"/>
      <c r="VWU796" s="94"/>
      <c r="VWV796" s="94"/>
      <c r="VWW796" s="94"/>
      <c r="VWX796" s="94"/>
      <c r="VWY796" s="94"/>
      <c r="VWZ796" s="94"/>
      <c r="VXA796" s="94"/>
      <c r="VXB796" s="94"/>
      <c r="VXC796" s="94"/>
      <c r="VXD796" s="94"/>
      <c r="VXE796" s="94"/>
      <c r="VXF796" s="94"/>
      <c r="VXG796" s="94"/>
      <c r="VXH796" s="94"/>
      <c r="VXI796" s="94"/>
      <c r="VXJ796" s="94"/>
      <c r="VXK796" s="94"/>
      <c r="VXL796" s="94"/>
      <c r="VXM796" s="94"/>
      <c r="VXN796" s="94"/>
      <c r="VXO796" s="94"/>
      <c r="VXP796" s="94"/>
      <c r="VXQ796" s="94"/>
      <c r="VXR796" s="94"/>
      <c r="VXS796" s="94"/>
      <c r="VXT796" s="94"/>
      <c r="VXU796" s="94"/>
      <c r="VXV796" s="94"/>
      <c r="VXW796" s="94"/>
      <c r="VXX796" s="94"/>
      <c r="VXY796" s="94"/>
      <c r="VXZ796" s="94"/>
      <c r="VYA796" s="94"/>
      <c r="VYB796" s="94"/>
      <c r="VYC796" s="94"/>
      <c r="VYD796" s="94"/>
      <c r="VYE796" s="94"/>
      <c r="VYF796" s="94"/>
      <c r="VYG796" s="94"/>
      <c r="VYH796" s="94"/>
      <c r="VYI796" s="94"/>
      <c r="VYJ796" s="94"/>
      <c r="VYK796" s="94"/>
      <c r="VYL796" s="94"/>
      <c r="VYM796" s="94"/>
      <c r="VYN796" s="94"/>
      <c r="VYO796" s="94"/>
      <c r="VYP796" s="94"/>
      <c r="VYQ796" s="94"/>
      <c r="VYR796" s="94"/>
      <c r="VYS796" s="94"/>
      <c r="VYT796" s="94"/>
      <c r="VYU796" s="94"/>
      <c r="VYV796" s="94"/>
      <c r="VYW796" s="94"/>
      <c r="VYX796" s="94"/>
      <c r="VYY796" s="94"/>
      <c r="VYZ796" s="94"/>
      <c r="VZA796" s="94"/>
      <c r="VZB796" s="94"/>
      <c r="VZC796" s="94"/>
      <c r="VZD796" s="94"/>
      <c r="VZE796" s="94"/>
      <c r="VZF796" s="94"/>
      <c r="VZG796" s="94"/>
      <c r="VZH796" s="94"/>
      <c r="VZI796" s="94"/>
      <c r="VZJ796" s="94"/>
      <c r="VZK796" s="94"/>
      <c r="VZL796" s="94"/>
      <c r="VZM796" s="94"/>
      <c r="VZN796" s="94"/>
      <c r="VZO796" s="94"/>
      <c r="VZP796" s="94"/>
      <c r="VZQ796" s="94"/>
      <c r="VZR796" s="94"/>
      <c r="VZS796" s="94"/>
      <c r="VZT796" s="94"/>
      <c r="VZU796" s="94"/>
      <c r="VZV796" s="94"/>
      <c r="VZW796" s="94"/>
      <c r="VZX796" s="94"/>
      <c r="VZY796" s="94"/>
      <c r="VZZ796" s="94"/>
      <c r="WAA796" s="94"/>
      <c r="WAB796" s="94"/>
      <c r="WAC796" s="94"/>
      <c r="WAD796" s="94"/>
      <c r="WAE796" s="94"/>
      <c r="WAF796" s="94"/>
      <c r="WAG796" s="94"/>
      <c r="WAH796" s="94"/>
      <c r="WAI796" s="94"/>
      <c r="WAJ796" s="94"/>
      <c r="WAK796" s="94"/>
      <c r="WAL796" s="94"/>
      <c r="WAM796" s="94"/>
      <c r="WAN796" s="94"/>
      <c r="WAO796" s="94"/>
      <c r="WAP796" s="94"/>
      <c r="WAQ796" s="94"/>
      <c r="WAR796" s="94"/>
      <c r="WAS796" s="94"/>
      <c r="WAT796" s="94"/>
      <c r="WAU796" s="94"/>
      <c r="WAV796" s="94"/>
      <c r="WAW796" s="94"/>
      <c r="WAX796" s="94"/>
      <c r="WAY796" s="94"/>
      <c r="WAZ796" s="94"/>
      <c r="WBA796" s="94"/>
      <c r="WBB796" s="94"/>
      <c r="WBC796" s="94"/>
      <c r="WBD796" s="94"/>
      <c r="WBE796" s="94"/>
      <c r="WBF796" s="94"/>
      <c r="WBG796" s="94"/>
      <c r="WBH796" s="94"/>
      <c r="WBI796" s="94"/>
      <c r="WBJ796" s="94"/>
      <c r="WBK796" s="94"/>
      <c r="WBL796" s="94"/>
      <c r="WBM796" s="94"/>
      <c r="WBN796" s="94"/>
      <c r="WBO796" s="94"/>
      <c r="WBP796" s="94"/>
      <c r="WBQ796" s="94"/>
      <c r="WBR796" s="94"/>
      <c r="WBS796" s="94"/>
      <c r="WBT796" s="94"/>
      <c r="WBU796" s="94"/>
      <c r="WBV796" s="94"/>
      <c r="WBW796" s="94"/>
      <c r="WBX796" s="94"/>
      <c r="WBY796" s="94"/>
      <c r="WBZ796" s="94"/>
      <c r="WCA796" s="94"/>
      <c r="WCB796" s="94"/>
      <c r="WCC796" s="94"/>
      <c r="WCD796" s="94"/>
      <c r="WCE796" s="94"/>
      <c r="WCF796" s="94"/>
      <c r="WCG796" s="94"/>
      <c r="WCH796" s="94"/>
      <c r="WCI796" s="94"/>
      <c r="WCJ796" s="94"/>
      <c r="WCK796" s="94"/>
      <c r="WCL796" s="94"/>
      <c r="WCM796" s="94"/>
      <c r="WCN796" s="94"/>
      <c r="WCO796" s="94"/>
      <c r="WCP796" s="94"/>
      <c r="WCQ796" s="94"/>
      <c r="WCR796" s="94"/>
      <c r="WCS796" s="94"/>
      <c r="WCT796" s="94"/>
      <c r="WCU796" s="94"/>
      <c r="WCV796" s="94"/>
      <c r="WCW796" s="94"/>
      <c r="WCX796" s="94"/>
      <c r="WCY796" s="94"/>
      <c r="WCZ796" s="94"/>
      <c r="WDA796" s="94"/>
      <c r="WDB796" s="94"/>
      <c r="WDC796" s="94"/>
      <c r="WDD796" s="94"/>
      <c r="WDE796" s="94"/>
      <c r="WDF796" s="94"/>
      <c r="WDG796" s="94"/>
      <c r="WDH796" s="94"/>
      <c r="WDI796" s="94"/>
      <c r="WDJ796" s="94"/>
      <c r="WDK796" s="94"/>
      <c r="WDL796" s="94"/>
      <c r="WDM796" s="94"/>
      <c r="WDN796" s="94"/>
      <c r="WDO796" s="94"/>
      <c r="WDP796" s="94"/>
      <c r="WDQ796" s="94"/>
      <c r="WDR796" s="94"/>
      <c r="WDS796" s="94"/>
      <c r="WDT796" s="94"/>
      <c r="WDU796" s="94"/>
      <c r="WDV796" s="94"/>
      <c r="WDW796" s="94"/>
      <c r="WDX796" s="94"/>
      <c r="WDY796" s="94"/>
      <c r="WDZ796" s="94"/>
      <c r="WEA796" s="94"/>
      <c r="WEB796" s="94"/>
      <c r="WEC796" s="94"/>
      <c r="WED796" s="94"/>
      <c r="WEE796" s="94"/>
      <c r="WEF796" s="94"/>
      <c r="WEG796" s="94"/>
      <c r="WEH796" s="94"/>
      <c r="WEI796" s="94"/>
      <c r="WEJ796" s="94"/>
      <c r="WEK796" s="94"/>
      <c r="WEL796" s="94"/>
      <c r="WEM796" s="94"/>
      <c r="WEN796" s="94"/>
      <c r="WEO796" s="94"/>
      <c r="WEP796" s="94"/>
      <c r="WEQ796" s="94"/>
      <c r="WER796" s="94"/>
      <c r="WES796" s="94"/>
      <c r="WET796" s="94"/>
      <c r="WEU796" s="94"/>
      <c r="WEV796" s="94"/>
      <c r="WEW796" s="94"/>
      <c r="WEX796" s="94"/>
      <c r="WEY796" s="94"/>
      <c r="WEZ796" s="94"/>
      <c r="WFA796" s="94"/>
      <c r="WFB796" s="94"/>
      <c r="WFC796" s="94"/>
      <c r="WFD796" s="94"/>
      <c r="WFE796" s="94"/>
      <c r="WFF796" s="94"/>
      <c r="WFG796" s="94"/>
      <c r="WFH796" s="94"/>
      <c r="WFI796" s="94"/>
      <c r="WFJ796" s="94"/>
      <c r="WFK796" s="94"/>
      <c r="WFL796" s="94"/>
      <c r="WFM796" s="94"/>
      <c r="WFN796" s="94"/>
      <c r="WFO796" s="94"/>
      <c r="WFP796" s="94"/>
      <c r="WFQ796" s="94"/>
      <c r="WFR796" s="94"/>
      <c r="WFS796" s="94"/>
      <c r="WFT796" s="94"/>
      <c r="WFU796" s="94"/>
      <c r="WFV796" s="94"/>
      <c r="WFW796" s="94"/>
      <c r="WFX796" s="94"/>
      <c r="WFY796" s="94"/>
      <c r="WFZ796" s="94"/>
      <c r="WGA796" s="94"/>
      <c r="WGB796" s="94"/>
      <c r="WGC796" s="94"/>
      <c r="WGD796" s="94"/>
      <c r="WGE796" s="94"/>
      <c r="WGF796" s="94"/>
      <c r="WGG796" s="94"/>
      <c r="WGH796" s="94"/>
      <c r="WGI796" s="94"/>
      <c r="WGJ796" s="94"/>
      <c r="WGK796" s="94"/>
      <c r="WGL796" s="94"/>
      <c r="WGM796" s="94"/>
      <c r="WGN796" s="94"/>
      <c r="WGO796" s="94"/>
      <c r="WGP796" s="94"/>
      <c r="WGQ796" s="94"/>
      <c r="WGR796" s="94"/>
      <c r="WGS796" s="94"/>
      <c r="WGT796" s="94"/>
      <c r="WGU796" s="94"/>
      <c r="WGV796" s="94"/>
      <c r="WGW796" s="94"/>
      <c r="WGX796" s="94"/>
      <c r="WGY796" s="94"/>
      <c r="WGZ796" s="94"/>
      <c r="WHA796" s="94"/>
      <c r="WHB796" s="94"/>
      <c r="WHC796" s="94"/>
      <c r="WHD796" s="94"/>
      <c r="WHE796" s="94"/>
      <c r="WHF796" s="94"/>
      <c r="WHG796" s="94"/>
      <c r="WHH796" s="94"/>
      <c r="WHI796" s="94"/>
      <c r="WHJ796" s="94"/>
      <c r="WHK796" s="94"/>
      <c r="WHL796" s="94"/>
      <c r="WHM796" s="94"/>
      <c r="WHN796" s="94"/>
      <c r="WHO796" s="94"/>
      <c r="WHP796" s="94"/>
      <c r="WHQ796" s="94"/>
      <c r="WHR796" s="94"/>
      <c r="WHS796" s="94"/>
      <c r="WHT796" s="94"/>
      <c r="WHU796" s="94"/>
      <c r="WHV796" s="94"/>
      <c r="WHW796" s="94"/>
      <c r="WHX796" s="94"/>
      <c r="WHY796" s="94"/>
      <c r="WHZ796" s="94"/>
      <c r="WIA796" s="94"/>
      <c r="WIB796" s="94"/>
      <c r="WIC796" s="94"/>
      <c r="WID796" s="94"/>
      <c r="WIE796" s="94"/>
      <c r="WIF796" s="94"/>
      <c r="WIG796" s="94"/>
      <c r="WIH796" s="94"/>
      <c r="WII796" s="94"/>
      <c r="WIJ796" s="94"/>
      <c r="WIK796" s="94"/>
      <c r="WIL796" s="94"/>
      <c r="WIM796" s="94"/>
      <c r="WIN796" s="94"/>
      <c r="WIO796" s="94"/>
      <c r="WIP796" s="94"/>
      <c r="WIQ796" s="94"/>
      <c r="WIR796" s="94"/>
      <c r="WIS796" s="94"/>
      <c r="WIT796" s="94"/>
      <c r="WIU796" s="94"/>
      <c r="WIV796" s="94"/>
      <c r="WIW796" s="94"/>
      <c r="WIX796" s="94"/>
      <c r="WIY796" s="94"/>
      <c r="WIZ796" s="94"/>
      <c r="WJA796" s="94"/>
      <c r="WJB796" s="94"/>
      <c r="WJC796" s="94"/>
      <c r="WJD796" s="94"/>
      <c r="WJE796" s="94"/>
      <c r="WJF796" s="94"/>
      <c r="WJG796" s="94"/>
      <c r="WJH796" s="94"/>
      <c r="WJI796" s="94"/>
      <c r="WJJ796" s="94"/>
      <c r="WJK796" s="94"/>
      <c r="WJL796" s="94"/>
      <c r="WJM796" s="94"/>
      <c r="WJN796" s="94"/>
      <c r="WJO796" s="94"/>
      <c r="WJP796" s="94"/>
      <c r="WJQ796" s="94"/>
      <c r="WJR796" s="94"/>
      <c r="WJS796" s="94"/>
      <c r="WJT796" s="94"/>
      <c r="WJU796" s="94"/>
      <c r="WJV796" s="94"/>
      <c r="WJW796" s="94"/>
      <c r="WJX796" s="94"/>
      <c r="WJY796" s="94"/>
      <c r="WJZ796" s="94"/>
      <c r="WKA796" s="94"/>
      <c r="WKB796" s="94"/>
      <c r="WKC796" s="94"/>
      <c r="WKD796" s="94"/>
      <c r="WKE796" s="94"/>
      <c r="WKF796" s="94"/>
      <c r="WKG796" s="94"/>
      <c r="WKH796" s="94"/>
      <c r="WKI796" s="94"/>
      <c r="WKJ796" s="94"/>
      <c r="WKK796" s="94"/>
      <c r="WKL796" s="94"/>
      <c r="WKM796" s="94"/>
      <c r="WKN796" s="94"/>
      <c r="WKO796" s="94"/>
      <c r="WKP796" s="94"/>
      <c r="WKQ796" s="94"/>
      <c r="WKR796" s="94"/>
      <c r="WKS796" s="94"/>
      <c r="WKT796" s="94"/>
      <c r="WKU796" s="94"/>
      <c r="WKV796" s="94"/>
      <c r="WKW796" s="94"/>
      <c r="WKX796" s="94"/>
      <c r="WKY796" s="94"/>
      <c r="WKZ796" s="94"/>
      <c r="WLA796" s="94"/>
      <c r="WLB796" s="94"/>
      <c r="WLC796" s="94"/>
      <c r="WLD796" s="94"/>
      <c r="WLE796" s="94"/>
      <c r="WLF796" s="94"/>
      <c r="WLG796" s="94"/>
      <c r="WLH796" s="94"/>
      <c r="WLI796" s="94"/>
      <c r="WLJ796" s="94"/>
      <c r="WLK796" s="94"/>
      <c r="WLL796" s="94"/>
      <c r="WLM796" s="94"/>
      <c r="WLN796" s="94"/>
      <c r="WLO796" s="94"/>
      <c r="WLP796" s="94"/>
      <c r="WLQ796" s="94"/>
      <c r="WLR796" s="94"/>
      <c r="WLS796" s="94"/>
      <c r="WLT796" s="94"/>
      <c r="WLU796" s="94"/>
      <c r="WLV796" s="94"/>
      <c r="WLW796" s="94"/>
      <c r="WLX796" s="94"/>
      <c r="WLY796" s="94"/>
      <c r="WLZ796" s="94"/>
      <c r="WMA796" s="94"/>
      <c r="WMB796" s="94"/>
      <c r="WMC796" s="94"/>
      <c r="WMD796" s="94"/>
      <c r="WME796" s="94"/>
      <c r="WMF796" s="94"/>
      <c r="WMG796" s="94"/>
      <c r="WMH796" s="94"/>
      <c r="WMI796" s="94"/>
      <c r="WMJ796" s="94"/>
      <c r="WMK796" s="94"/>
      <c r="WML796" s="94"/>
      <c r="WMM796" s="94"/>
      <c r="WMN796" s="94"/>
      <c r="WMO796" s="94"/>
      <c r="WMP796" s="94"/>
      <c r="WMQ796" s="94"/>
      <c r="WMR796" s="94"/>
      <c r="WMS796" s="94"/>
      <c r="WMT796" s="94"/>
      <c r="WMU796" s="94"/>
      <c r="WMV796" s="94"/>
      <c r="WMW796" s="94"/>
      <c r="WMX796" s="94"/>
      <c r="WMY796" s="94"/>
      <c r="WMZ796" s="94"/>
      <c r="WNA796" s="94"/>
      <c r="WNB796" s="94"/>
      <c r="WNC796" s="94"/>
      <c r="WND796" s="94"/>
      <c r="WNE796" s="94"/>
      <c r="WNF796" s="94"/>
      <c r="WNG796" s="94"/>
      <c r="WNH796" s="94"/>
      <c r="WNI796" s="94"/>
      <c r="WNJ796" s="94"/>
      <c r="WNK796" s="94"/>
      <c r="WNL796" s="94"/>
      <c r="WNM796" s="94"/>
      <c r="WNN796" s="94"/>
      <c r="WNO796" s="94"/>
      <c r="WNP796" s="94"/>
      <c r="WNQ796" s="94"/>
      <c r="WNR796" s="94"/>
      <c r="WNS796" s="94"/>
      <c r="WNT796" s="94"/>
      <c r="WNU796" s="94"/>
      <c r="WNV796" s="94"/>
      <c r="WNW796" s="94"/>
      <c r="WNX796" s="94"/>
      <c r="WNY796" s="94"/>
      <c r="WNZ796" s="94"/>
      <c r="WOA796" s="94"/>
      <c r="WOB796" s="94"/>
      <c r="WOC796" s="94"/>
      <c r="WOD796" s="94"/>
      <c r="WOE796" s="94"/>
      <c r="WOF796" s="94"/>
      <c r="WOG796" s="94"/>
      <c r="WOH796" s="94"/>
      <c r="WOI796" s="94"/>
      <c r="WOJ796" s="94"/>
      <c r="WOK796" s="94"/>
      <c r="WOL796" s="94"/>
      <c r="WOM796" s="94"/>
      <c r="WON796" s="94"/>
      <c r="WOO796" s="94"/>
      <c r="WOP796" s="94"/>
      <c r="WOQ796" s="94"/>
      <c r="WOR796" s="94"/>
      <c r="WOS796" s="94"/>
      <c r="WOT796" s="94"/>
      <c r="WOU796" s="94"/>
      <c r="WOV796" s="94"/>
      <c r="WOW796" s="94"/>
      <c r="WOX796" s="94"/>
      <c r="WOY796" s="94"/>
      <c r="WOZ796" s="94"/>
      <c r="WPA796" s="94"/>
      <c r="WPB796" s="94"/>
      <c r="WPC796" s="94"/>
      <c r="WPD796" s="94"/>
      <c r="WPE796" s="94"/>
      <c r="WPF796" s="94"/>
      <c r="WPG796" s="94"/>
      <c r="WPH796" s="94"/>
      <c r="WPI796" s="94"/>
      <c r="WPJ796" s="94"/>
      <c r="WPK796" s="94"/>
      <c r="WPL796" s="94"/>
      <c r="WPM796" s="94"/>
      <c r="WPN796" s="94"/>
      <c r="WPO796" s="94"/>
      <c r="WPP796" s="94"/>
      <c r="WPQ796" s="94"/>
      <c r="WPR796" s="94"/>
      <c r="WPS796" s="94"/>
      <c r="WPT796" s="94"/>
      <c r="WPU796" s="94"/>
      <c r="WPV796" s="94"/>
      <c r="WPW796" s="94"/>
      <c r="WPX796" s="94"/>
      <c r="WPY796" s="94"/>
      <c r="WPZ796" s="94"/>
      <c r="WQA796" s="94"/>
      <c r="WQB796" s="94"/>
      <c r="WQC796" s="94"/>
      <c r="WQD796" s="94"/>
      <c r="WQE796" s="94"/>
      <c r="WQF796" s="94"/>
      <c r="WQG796" s="94"/>
      <c r="WQH796" s="94"/>
      <c r="WQI796" s="94"/>
      <c r="WQJ796" s="94"/>
      <c r="WQK796" s="94"/>
      <c r="WQL796" s="94"/>
      <c r="WQM796" s="94"/>
      <c r="WQN796" s="94"/>
      <c r="WQO796" s="94"/>
      <c r="WQP796" s="94"/>
      <c r="WQQ796" s="94"/>
      <c r="WQR796" s="94"/>
      <c r="WQS796" s="94"/>
      <c r="WQT796" s="94"/>
      <c r="WQU796" s="94"/>
      <c r="WQV796" s="94"/>
      <c r="WQW796" s="94"/>
      <c r="WQX796" s="94"/>
      <c r="WQY796" s="94"/>
      <c r="WQZ796" s="94"/>
      <c r="WRA796" s="94"/>
      <c r="WRB796" s="94"/>
      <c r="WRC796" s="94"/>
      <c r="WRD796" s="94"/>
      <c r="WRE796" s="94"/>
      <c r="WRF796" s="94"/>
      <c r="WRG796" s="94"/>
      <c r="WRH796" s="94"/>
      <c r="WRI796" s="94"/>
      <c r="WRJ796" s="94"/>
      <c r="WRK796" s="94"/>
      <c r="WRL796" s="94"/>
      <c r="WRM796" s="94"/>
      <c r="WRN796" s="94"/>
      <c r="WRO796" s="94"/>
      <c r="WRP796" s="94"/>
      <c r="WRQ796" s="94"/>
      <c r="WRR796" s="94"/>
      <c r="WRS796" s="94"/>
      <c r="WRT796" s="94"/>
      <c r="WRU796" s="94"/>
      <c r="WRV796" s="94"/>
      <c r="WRW796" s="94"/>
      <c r="WRX796" s="94"/>
      <c r="WRY796" s="94"/>
      <c r="WRZ796" s="94"/>
      <c r="WSA796" s="94"/>
      <c r="WSB796" s="94"/>
      <c r="WSC796" s="94"/>
      <c r="WSD796" s="94"/>
      <c r="WSE796" s="94"/>
      <c r="WSF796" s="94"/>
      <c r="WSG796" s="94"/>
      <c r="WSH796" s="94"/>
      <c r="WSI796" s="94"/>
      <c r="WSJ796" s="94"/>
      <c r="WSK796" s="94"/>
      <c r="WSL796" s="94"/>
      <c r="WSM796" s="94"/>
      <c r="WSN796" s="94"/>
      <c r="WSO796" s="94"/>
      <c r="WSP796" s="94"/>
      <c r="WSQ796" s="94"/>
      <c r="WSR796" s="94"/>
      <c r="WSS796" s="94"/>
      <c r="WST796" s="94"/>
      <c r="WSU796" s="94"/>
      <c r="WSV796" s="94"/>
      <c r="WSW796" s="94"/>
      <c r="WSX796" s="94"/>
      <c r="WSY796" s="94"/>
      <c r="WSZ796" s="94"/>
      <c r="WTA796" s="94"/>
      <c r="WTB796" s="94"/>
      <c r="WTC796" s="94"/>
      <c r="WTD796" s="94"/>
      <c r="WTE796" s="94"/>
      <c r="WTF796" s="94"/>
      <c r="WTG796" s="94"/>
      <c r="WTH796" s="94"/>
      <c r="WTI796" s="94"/>
      <c r="WTJ796" s="94"/>
      <c r="WTK796" s="94"/>
      <c r="WTL796" s="94"/>
      <c r="WTM796" s="94"/>
      <c r="WTN796" s="94"/>
      <c r="WTO796" s="94"/>
      <c r="WTP796" s="94"/>
      <c r="WTQ796" s="94"/>
      <c r="WTR796" s="94"/>
      <c r="WTS796" s="94"/>
      <c r="WTT796" s="94"/>
      <c r="WTU796" s="94"/>
      <c r="WTV796" s="94"/>
      <c r="WTW796" s="94"/>
      <c r="WTX796" s="94"/>
      <c r="WTY796" s="94"/>
      <c r="WTZ796" s="94"/>
      <c r="WUA796" s="94"/>
      <c r="WUB796" s="94"/>
      <c r="WUC796" s="94"/>
      <c r="WUD796" s="94"/>
      <c r="WUE796" s="94"/>
      <c r="WUF796" s="94"/>
      <c r="WUG796" s="94"/>
      <c r="WUH796" s="94"/>
      <c r="WUI796" s="94"/>
      <c r="WUJ796" s="94"/>
      <c r="WUK796" s="94"/>
      <c r="WUL796" s="94"/>
      <c r="WUM796" s="94"/>
      <c r="WUN796" s="94"/>
      <c r="WUO796" s="94"/>
      <c r="WUP796" s="94"/>
      <c r="WUQ796" s="94"/>
      <c r="WUR796" s="94"/>
      <c r="WUS796" s="94"/>
      <c r="WUT796" s="94"/>
      <c r="WUU796" s="94"/>
      <c r="WUV796" s="94"/>
      <c r="WUW796" s="94"/>
      <c r="WUX796" s="94"/>
      <c r="WUY796" s="94"/>
      <c r="WUZ796" s="94"/>
      <c r="WVA796" s="94"/>
      <c r="WVB796" s="94"/>
      <c r="WVC796" s="94"/>
      <c r="WVD796" s="94"/>
      <c r="WVE796" s="94"/>
      <c r="WVF796" s="94"/>
      <c r="WVG796" s="94"/>
      <c r="WVH796" s="94"/>
      <c r="WVI796" s="94"/>
      <c r="WVJ796" s="94"/>
      <c r="WVK796" s="94"/>
      <c r="WVL796" s="94"/>
      <c r="WVM796" s="94"/>
      <c r="WVN796" s="94"/>
      <c r="WVO796" s="94"/>
      <c r="WVP796" s="94"/>
      <c r="WVQ796" s="94"/>
      <c r="WVR796" s="94"/>
      <c r="WVS796" s="94"/>
      <c r="WVT796" s="94"/>
      <c r="WVU796" s="94"/>
      <c r="WVV796" s="94"/>
      <c r="WVW796" s="94"/>
      <c r="WVX796" s="94"/>
      <c r="WVY796" s="94"/>
      <c r="WVZ796" s="94"/>
      <c r="WWA796" s="94"/>
      <c r="WWB796" s="94"/>
      <c r="WWC796" s="94"/>
      <c r="WWD796" s="94"/>
      <c r="WWE796" s="94"/>
      <c r="WWF796" s="94"/>
      <c r="WWG796" s="94"/>
      <c r="WWH796" s="94"/>
      <c r="WWI796" s="94"/>
      <c r="WWJ796" s="94"/>
      <c r="WWK796" s="94"/>
      <c r="WWL796" s="94"/>
      <c r="WWM796" s="94"/>
      <c r="WWN796" s="94"/>
      <c r="WWO796" s="94"/>
      <c r="WWP796" s="94"/>
      <c r="WWQ796" s="94"/>
      <c r="WWR796" s="94"/>
      <c r="WWS796" s="94"/>
      <c r="WWT796" s="94"/>
      <c r="WWU796" s="94"/>
      <c r="WWV796" s="94"/>
      <c r="WWW796" s="94"/>
      <c r="WWX796" s="94"/>
      <c r="WWY796" s="94"/>
      <c r="WWZ796" s="94"/>
      <c r="WXA796" s="94"/>
      <c r="WXB796" s="94"/>
      <c r="WXC796" s="94"/>
      <c r="WXD796" s="94"/>
      <c r="WXE796" s="94"/>
      <c r="WXF796" s="94"/>
      <c r="WXG796" s="94"/>
      <c r="WXH796" s="94"/>
      <c r="WXI796" s="94"/>
      <c r="WXJ796" s="94"/>
      <c r="WXK796" s="94"/>
      <c r="WXL796" s="94"/>
      <c r="WXM796" s="94"/>
      <c r="WXN796" s="94"/>
      <c r="WXO796" s="94"/>
      <c r="WXP796" s="94"/>
      <c r="WXQ796" s="94"/>
      <c r="WXR796" s="94"/>
      <c r="WXS796" s="94"/>
      <c r="WXT796" s="94"/>
      <c r="WXU796" s="94"/>
      <c r="WXV796" s="94"/>
      <c r="WXW796" s="94"/>
      <c r="WXX796" s="94"/>
      <c r="WXY796" s="94"/>
      <c r="WXZ796" s="94"/>
    </row>
    <row r="797" spans="1:16198" ht="35.25" x14ac:dyDescent="0.5">
      <c r="B797" s="65" t="s">
        <v>266</v>
      </c>
      <c r="C797" s="83"/>
      <c r="D797" s="56" t="s">
        <v>17037</v>
      </c>
      <c r="E797" s="56" t="s">
        <v>17037</v>
      </c>
      <c r="F797" s="56" t="s">
        <v>17037</v>
      </c>
      <c r="G797" s="56" t="s">
        <v>17037</v>
      </c>
      <c r="H797" s="56" t="s">
        <v>17037</v>
      </c>
      <c r="I797" s="61">
        <f>I798</f>
        <v>4994.3</v>
      </c>
      <c r="J797" s="61">
        <f t="shared" si="426"/>
        <v>3051.11</v>
      </c>
      <c r="K797" s="61">
        <f t="shared" si="426"/>
        <v>3051.11</v>
      </c>
      <c r="L797" s="62">
        <f t="shared" si="426"/>
        <v>167</v>
      </c>
      <c r="M797" s="56" t="s">
        <v>17037</v>
      </c>
      <c r="N797" s="56" t="s">
        <v>17037</v>
      </c>
      <c r="O797" s="59" t="s">
        <v>17037</v>
      </c>
      <c r="P797" s="63">
        <f>P798</f>
        <v>4432138.3499999996</v>
      </c>
      <c r="Q797" s="63">
        <f t="shared" si="427"/>
        <v>0</v>
      </c>
      <c r="R797" s="61">
        <f t="shared" si="427"/>
        <v>0</v>
      </c>
      <c r="S797" s="61">
        <f t="shared" si="427"/>
        <v>0</v>
      </c>
      <c r="T797" s="61">
        <f t="shared" si="427"/>
        <v>4432138.3499999996</v>
      </c>
      <c r="U797" s="57">
        <f t="shared" si="404"/>
        <v>887.43935085998032</v>
      </c>
      <c r="V797" s="64">
        <f>V798</f>
        <v>1051.81</v>
      </c>
    </row>
    <row r="798" spans="1:16198" ht="35.25" x14ac:dyDescent="0.5">
      <c r="B798" s="95">
        <v>1</v>
      </c>
      <c r="C798" s="76" t="s">
        <v>15453</v>
      </c>
      <c r="D798" s="70">
        <v>1898</v>
      </c>
      <c r="E798" s="70"/>
      <c r="F798" s="56" t="s">
        <v>17202</v>
      </c>
      <c r="G798" s="70">
        <v>3</v>
      </c>
      <c r="H798" s="70">
        <v>1</v>
      </c>
      <c r="I798" s="71">
        <v>4994.3</v>
      </c>
      <c r="J798" s="71">
        <v>3051.11</v>
      </c>
      <c r="K798" s="71">
        <v>3051.11</v>
      </c>
      <c r="L798" s="96">
        <v>167</v>
      </c>
      <c r="M798" s="70" t="s">
        <v>17059</v>
      </c>
      <c r="N798" s="70" t="s">
        <v>17075</v>
      </c>
      <c r="O798" s="70" t="s">
        <v>17190</v>
      </c>
      <c r="P798" s="71">
        <v>4432138.3499999996</v>
      </c>
      <c r="Q798" s="74">
        <v>0</v>
      </c>
      <c r="R798" s="71">
        <v>0</v>
      </c>
      <c r="S798" s="71">
        <v>0</v>
      </c>
      <c r="T798" s="71">
        <f>P798-S798-R798-Q798</f>
        <v>4432138.3499999996</v>
      </c>
      <c r="U798" s="57">
        <f>P798/I798</f>
        <v>887.43935085998032</v>
      </c>
      <c r="V798" s="74">
        <v>1051.81</v>
      </c>
    </row>
    <row r="799" spans="1:16198" ht="35.25" x14ac:dyDescent="0.25">
      <c r="B799" s="259" t="s">
        <v>17436</v>
      </c>
      <c r="C799" s="260"/>
      <c r="D799" s="260"/>
      <c r="E799" s="260"/>
      <c r="F799" s="260"/>
      <c r="G799" s="260"/>
      <c r="H799" s="260"/>
      <c r="I799" s="260"/>
      <c r="J799" s="260"/>
      <c r="K799" s="260"/>
      <c r="L799" s="260"/>
      <c r="M799" s="260"/>
      <c r="N799" s="260"/>
      <c r="O799" s="260"/>
      <c r="P799" s="260"/>
      <c r="Q799" s="260"/>
      <c r="R799" s="260"/>
      <c r="S799" s="260"/>
      <c r="T799" s="260"/>
      <c r="U799" s="260"/>
      <c r="V799" s="261"/>
    </row>
    <row r="800" spans="1:16198" ht="35.25" x14ac:dyDescent="0.5">
      <c r="B800" s="65" t="s">
        <v>17437</v>
      </c>
      <c r="C800" s="92"/>
      <c r="D800" s="56" t="s">
        <v>17037</v>
      </c>
      <c r="E800" s="56" t="s">
        <v>17037</v>
      </c>
      <c r="F800" s="56" t="s">
        <v>17037</v>
      </c>
      <c r="G800" s="56" t="s">
        <v>17037</v>
      </c>
      <c r="H800" s="56" t="s">
        <v>17037</v>
      </c>
      <c r="I800" s="61">
        <f>I801+I809</f>
        <v>3234.9</v>
      </c>
      <c r="J800" s="61">
        <f t="shared" ref="J800:L800" si="428">J801+J809</f>
        <v>1996</v>
      </c>
      <c r="K800" s="61">
        <f t="shared" si="428"/>
        <v>1996</v>
      </c>
      <c r="L800" s="62">
        <f t="shared" si="428"/>
        <v>63</v>
      </c>
      <c r="M800" s="56" t="s">
        <v>17037</v>
      </c>
      <c r="N800" s="56" t="s">
        <v>17037</v>
      </c>
      <c r="O800" s="59" t="s">
        <v>17037</v>
      </c>
      <c r="P800" s="63">
        <f>P801+P809</f>
        <v>7378170</v>
      </c>
      <c r="Q800" s="63">
        <f t="shared" ref="Q800:T800" si="429">Q801+Q809</f>
        <v>0</v>
      </c>
      <c r="R800" s="61">
        <f t="shared" si="429"/>
        <v>6544274.5499999998</v>
      </c>
      <c r="S800" s="61">
        <f t="shared" si="429"/>
        <v>344435.5</v>
      </c>
      <c r="T800" s="61">
        <f t="shared" si="429"/>
        <v>489459.95000000019</v>
      </c>
      <c r="U800" s="57">
        <f>P800/I800</f>
        <v>2280.8031160159508</v>
      </c>
      <c r="V800" s="64">
        <f>V801</f>
        <v>3770.81</v>
      </c>
    </row>
    <row r="801" spans="2:16198" s="93" customFormat="1" ht="35.25" x14ac:dyDescent="0.5">
      <c r="B801" s="65" t="s">
        <v>17438</v>
      </c>
      <c r="C801" s="83"/>
      <c r="D801" s="56" t="s">
        <v>17037</v>
      </c>
      <c r="E801" s="56" t="s">
        <v>17037</v>
      </c>
      <c r="F801" s="56" t="s">
        <v>17037</v>
      </c>
      <c r="G801" s="56" t="s">
        <v>17037</v>
      </c>
      <c r="H801" s="56" t="s">
        <v>17037</v>
      </c>
      <c r="I801" s="61">
        <f>I802</f>
        <v>3234.9</v>
      </c>
      <c r="J801" s="61">
        <f t="shared" ref="J801:L801" si="430">J802</f>
        <v>1996</v>
      </c>
      <c r="K801" s="61">
        <f t="shared" si="430"/>
        <v>1996</v>
      </c>
      <c r="L801" s="96">
        <f t="shared" si="430"/>
        <v>63</v>
      </c>
      <c r="M801" s="56" t="s">
        <v>17037</v>
      </c>
      <c r="N801" s="56" t="s">
        <v>17037</v>
      </c>
      <c r="O801" s="59" t="s">
        <v>17037</v>
      </c>
      <c r="P801" s="63">
        <f>P803+P805+P807</f>
        <v>7378170</v>
      </c>
      <c r="Q801" s="63">
        <f t="shared" ref="Q801:S801" si="431">Q803+Q805+Q807</f>
        <v>0</v>
      </c>
      <c r="R801" s="61">
        <f t="shared" si="431"/>
        <v>6544274.5499999998</v>
      </c>
      <c r="S801" s="61">
        <f t="shared" si="431"/>
        <v>344435.5</v>
      </c>
      <c r="T801" s="61">
        <f>T803+T807+T805</f>
        <v>489459.95000000019</v>
      </c>
      <c r="U801" s="57">
        <f t="shared" ref="U801:U803" si="432">P801/I801</f>
        <v>2280.8031160159508</v>
      </c>
      <c r="V801" s="64">
        <f>V802</f>
        <v>3770.81</v>
      </c>
      <c r="W801" s="94"/>
      <c r="X801" s="94"/>
      <c r="Y801" s="94"/>
      <c r="Z801" s="94"/>
      <c r="AA801" s="94"/>
      <c r="AB801" s="94"/>
      <c r="AC801" s="94"/>
      <c r="AD801" s="94"/>
      <c r="AE801" s="94"/>
      <c r="AF801" s="94"/>
      <c r="AG801" s="94"/>
      <c r="AH801" s="94"/>
      <c r="AI801" s="94"/>
      <c r="AJ801" s="94"/>
      <c r="AK801" s="94"/>
      <c r="AL801" s="94"/>
      <c r="AM801" s="94"/>
      <c r="AN801" s="94"/>
      <c r="AO801" s="94"/>
      <c r="AP801" s="94"/>
      <c r="AQ801" s="94"/>
      <c r="AR801" s="94"/>
      <c r="AS801" s="94"/>
      <c r="AT801" s="94"/>
      <c r="AU801" s="94"/>
      <c r="AV801" s="94"/>
      <c r="AW801" s="94"/>
      <c r="AX801" s="94"/>
      <c r="AY801" s="94"/>
      <c r="AZ801" s="94"/>
      <c r="BA801" s="94"/>
      <c r="BB801" s="94"/>
      <c r="BC801" s="94"/>
      <c r="BD801" s="94"/>
      <c r="BE801" s="94"/>
      <c r="BF801" s="94"/>
      <c r="BG801" s="94"/>
      <c r="BH801" s="94"/>
      <c r="BI801" s="94"/>
      <c r="BJ801" s="94"/>
      <c r="BK801" s="94"/>
      <c r="BL801" s="94"/>
      <c r="BM801" s="94"/>
      <c r="BN801" s="94"/>
      <c r="BO801" s="94"/>
      <c r="BP801" s="94"/>
      <c r="BQ801" s="94"/>
      <c r="BR801" s="94"/>
      <c r="BS801" s="94"/>
      <c r="BT801" s="94"/>
      <c r="BU801" s="94"/>
      <c r="BV801" s="94"/>
      <c r="BW801" s="94"/>
      <c r="BX801" s="94"/>
      <c r="BY801" s="94"/>
      <c r="BZ801" s="94"/>
      <c r="CA801" s="94"/>
      <c r="CB801" s="94"/>
      <c r="CC801" s="94"/>
      <c r="CD801" s="94"/>
      <c r="CE801" s="94"/>
      <c r="CF801" s="94"/>
      <c r="CG801" s="94"/>
      <c r="CH801" s="94"/>
      <c r="CI801" s="94"/>
      <c r="CJ801" s="94"/>
      <c r="CK801" s="94"/>
      <c r="CL801" s="94"/>
      <c r="CM801" s="94"/>
      <c r="CN801" s="94"/>
      <c r="CO801" s="94"/>
      <c r="CP801" s="94"/>
      <c r="CQ801" s="94"/>
      <c r="CR801" s="94"/>
      <c r="CS801" s="94"/>
      <c r="CT801" s="94"/>
      <c r="CU801" s="94"/>
      <c r="CV801" s="94"/>
      <c r="CW801" s="94"/>
      <c r="CX801" s="94"/>
      <c r="CY801" s="94"/>
      <c r="CZ801" s="94"/>
      <c r="DA801" s="94"/>
      <c r="DB801" s="94"/>
      <c r="DC801" s="94"/>
      <c r="DD801" s="94"/>
      <c r="DE801" s="94"/>
      <c r="DF801" s="94"/>
      <c r="DG801" s="94"/>
      <c r="DH801" s="94"/>
      <c r="DI801" s="94"/>
      <c r="DJ801" s="94"/>
      <c r="DK801" s="94"/>
      <c r="DL801" s="94"/>
      <c r="DM801" s="94"/>
      <c r="DN801" s="94"/>
      <c r="DO801" s="94"/>
      <c r="DP801" s="94"/>
      <c r="DQ801" s="94"/>
      <c r="DR801" s="94"/>
      <c r="DS801" s="94"/>
      <c r="DT801" s="94"/>
      <c r="DU801" s="94"/>
      <c r="DV801" s="94"/>
      <c r="DW801" s="94"/>
      <c r="DX801" s="94"/>
      <c r="DY801" s="94"/>
      <c r="DZ801" s="94"/>
      <c r="EA801" s="94"/>
      <c r="EB801" s="94"/>
      <c r="EC801" s="94"/>
      <c r="ED801" s="94"/>
      <c r="EE801" s="94"/>
      <c r="EF801" s="94"/>
      <c r="EG801" s="94"/>
      <c r="EH801" s="94"/>
      <c r="EI801" s="94"/>
      <c r="EJ801" s="94"/>
      <c r="EK801" s="94"/>
      <c r="EL801" s="94"/>
      <c r="EM801" s="94"/>
      <c r="EN801" s="94"/>
      <c r="EO801" s="94"/>
      <c r="EP801" s="94"/>
      <c r="EQ801" s="94"/>
      <c r="ER801" s="94"/>
      <c r="ES801" s="94"/>
      <c r="ET801" s="94"/>
      <c r="EU801" s="94"/>
      <c r="EV801" s="94"/>
      <c r="EW801" s="94"/>
      <c r="EX801" s="94"/>
      <c r="EY801" s="94"/>
      <c r="EZ801" s="94"/>
      <c r="FA801" s="94"/>
      <c r="FB801" s="94"/>
      <c r="FC801" s="94"/>
      <c r="FD801" s="94"/>
      <c r="FE801" s="94"/>
      <c r="FF801" s="94"/>
      <c r="FG801" s="94"/>
      <c r="FH801" s="94"/>
      <c r="FI801" s="94"/>
      <c r="FJ801" s="94"/>
      <c r="FK801" s="94"/>
      <c r="FL801" s="94"/>
      <c r="FM801" s="94"/>
      <c r="FN801" s="94"/>
      <c r="FO801" s="94"/>
      <c r="FP801" s="94"/>
      <c r="FQ801" s="94"/>
      <c r="FR801" s="94"/>
      <c r="FS801" s="94"/>
      <c r="FT801" s="94"/>
      <c r="FU801" s="94"/>
      <c r="FV801" s="94"/>
      <c r="FW801" s="94"/>
      <c r="FX801" s="94"/>
      <c r="FY801" s="94"/>
      <c r="FZ801" s="94"/>
      <c r="GA801" s="94"/>
      <c r="GB801" s="94"/>
      <c r="GC801" s="94"/>
      <c r="GD801" s="94"/>
      <c r="GE801" s="94"/>
      <c r="GF801" s="94"/>
      <c r="GG801" s="94"/>
      <c r="GH801" s="94"/>
      <c r="GI801" s="94"/>
      <c r="GJ801" s="94"/>
      <c r="GK801" s="94"/>
      <c r="GL801" s="94"/>
      <c r="GM801" s="94"/>
      <c r="GN801" s="94"/>
      <c r="GO801" s="94"/>
      <c r="GP801" s="94"/>
      <c r="GQ801" s="94"/>
      <c r="GR801" s="94"/>
      <c r="GS801" s="94"/>
      <c r="GT801" s="94"/>
      <c r="GU801" s="94"/>
      <c r="GV801" s="94"/>
      <c r="GW801" s="94"/>
      <c r="GX801" s="94"/>
      <c r="GY801" s="94"/>
      <c r="GZ801" s="94"/>
      <c r="HA801" s="94"/>
      <c r="HB801" s="94"/>
      <c r="HC801" s="94"/>
      <c r="HD801" s="94"/>
      <c r="HE801" s="94"/>
      <c r="HF801" s="94"/>
      <c r="HG801" s="94"/>
      <c r="HH801" s="94"/>
      <c r="HI801" s="94"/>
      <c r="HJ801" s="94"/>
      <c r="HK801" s="94"/>
      <c r="HL801" s="94"/>
      <c r="HM801" s="94"/>
      <c r="HN801" s="94"/>
      <c r="HO801" s="94"/>
      <c r="HP801" s="94"/>
      <c r="HQ801" s="94"/>
      <c r="HR801" s="94"/>
      <c r="HS801" s="94"/>
      <c r="HT801" s="94"/>
      <c r="HU801" s="94"/>
      <c r="HV801" s="94"/>
      <c r="HW801" s="94"/>
      <c r="HX801" s="94"/>
      <c r="HY801" s="94"/>
      <c r="HZ801" s="94"/>
      <c r="IA801" s="94"/>
      <c r="IB801" s="94"/>
      <c r="IC801" s="94"/>
      <c r="ID801" s="94"/>
      <c r="IE801" s="94"/>
      <c r="IF801" s="94"/>
      <c r="IG801" s="94"/>
      <c r="IH801" s="94"/>
      <c r="II801" s="94"/>
      <c r="IJ801" s="94"/>
      <c r="IK801" s="94"/>
      <c r="IL801" s="94"/>
      <c r="IM801" s="94"/>
      <c r="IN801" s="94"/>
      <c r="IO801" s="94"/>
      <c r="IP801" s="94"/>
      <c r="IQ801" s="94"/>
      <c r="IR801" s="94"/>
      <c r="IS801" s="94"/>
      <c r="IT801" s="94"/>
      <c r="IU801" s="94"/>
      <c r="IV801" s="94"/>
      <c r="IW801" s="94"/>
      <c r="IX801" s="94"/>
      <c r="IY801" s="94"/>
      <c r="IZ801" s="94"/>
      <c r="JA801" s="94"/>
      <c r="JB801" s="94"/>
      <c r="JC801" s="94"/>
      <c r="JD801" s="94"/>
      <c r="JE801" s="94"/>
      <c r="JF801" s="94"/>
      <c r="JG801" s="94"/>
      <c r="JH801" s="94"/>
      <c r="JI801" s="94"/>
      <c r="JJ801" s="94"/>
      <c r="JK801" s="94"/>
      <c r="JL801" s="94"/>
      <c r="JM801" s="94"/>
      <c r="JN801" s="94"/>
      <c r="JO801" s="94"/>
      <c r="JP801" s="94"/>
      <c r="JQ801" s="94"/>
      <c r="JR801" s="94"/>
      <c r="JS801" s="94"/>
      <c r="JT801" s="94"/>
      <c r="JU801" s="94"/>
      <c r="JV801" s="94"/>
      <c r="JW801" s="94"/>
      <c r="JX801" s="94"/>
      <c r="JY801" s="94"/>
      <c r="JZ801" s="94"/>
      <c r="KA801" s="94"/>
      <c r="KB801" s="94"/>
      <c r="KC801" s="94"/>
      <c r="KD801" s="94"/>
      <c r="KE801" s="94"/>
      <c r="KF801" s="94"/>
      <c r="KG801" s="94"/>
      <c r="KH801" s="94"/>
      <c r="KI801" s="94"/>
      <c r="KJ801" s="94"/>
      <c r="KK801" s="94"/>
      <c r="KL801" s="94"/>
      <c r="KM801" s="94"/>
      <c r="KN801" s="94"/>
      <c r="KO801" s="94"/>
      <c r="KP801" s="94"/>
      <c r="KQ801" s="94"/>
      <c r="KR801" s="94"/>
      <c r="KS801" s="94"/>
      <c r="KT801" s="94"/>
      <c r="KU801" s="94"/>
      <c r="KV801" s="94"/>
      <c r="KW801" s="94"/>
      <c r="KX801" s="94"/>
      <c r="KY801" s="94"/>
      <c r="KZ801" s="94"/>
      <c r="LA801" s="94"/>
      <c r="LB801" s="94"/>
      <c r="LC801" s="94"/>
      <c r="LD801" s="94"/>
      <c r="LE801" s="94"/>
      <c r="LF801" s="94"/>
      <c r="LG801" s="94"/>
      <c r="LH801" s="94"/>
      <c r="LI801" s="94"/>
      <c r="LJ801" s="94"/>
      <c r="LK801" s="94"/>
      <c r="LL801" s="94"/>
      <c r="LM801" s="94"/>
      <c r="LN801" s="94"/>
      <c r="LO801" s="94"/>
      <c r="LP801" s="94"/>
      <c r="LQ801" s="94"/>
      <c r="LR801" s="94"/>
      <c r="LS801" s="94"/>
      <c r="LT801" s="94"/>
      <c r="LU801" s="94"/>
      <c r="LV801" s="94"/>
      <c r="LW801" s="94"/>
      <c r="LX801" s="94"/>
      <c r="LY801" s="94"/>
      <c r="LZ801" s="94"/>
      <c r="MA801" s="94"/>
      <c r="MB801" s="94"/>
      <c r="MC801" s="94"/>
      <c r="MD801" s="94"/>
      <c r="ME801" s="94"/>
      <c r="MF801" s="94"/>
      <c r="MG801" s="94"/>
      <c r="MH801" s="94"/>
      <c r="MI801" s="94"/>
      <c r="MJ801" s="94"/>
      <c r="MK801" s="94"/>
      <c r="ML801" s="94"/>
      <c r="MM801" s="94"/>
      <c r="MN801" s="94"/>
      <c r="MO801" s="94"/>
      <c r="MP801" s="94"/>
      <c r="MQ801" s="94"/>
      <c r="MR801" s="94"/>
      <c r="MS801" s="94"/>
      <c r="MT801" s="94"/>
      <c r="MU801" s="94"/>
      <c r="MV801" s="94"/>
      <c r="MW801" s="94"/>
      <c r="MX801" s="94"/>
      <c r="MY801" s="94"/>
      <c r="MZ801" s="94"/>
      <c r="NA801" s="94"/>
      <c r="NB801" s="94"/>
      <c r="NC801" s="94"/>
      <c r="ND801" s="94"/>
      <c r="NE801" s="94"/>
      <c r="NF801" s="94"/>
      <c r="NG801" s="94"/>
      <c r="NH801" s="94"/>
      <c r="NI801" s="94"/>
      <c r="NJ801" s="94"/>
      <c r="NK801" s="94"/>
      <c r="NL801" s="94"/>
      <c r="NM801" s="94"/>
      <c r="NN801" s="94"/>
      <c r="NO801" s="94"/>
      <c r="NP801" s="94"/>
      <c r="NQ801" s="94"/>
      <c r="NR801" s="94"/>
      <c r="NS801" s="94"/>
      <c r="NT801" s="94"/>
      <c r="NU801" s="94"/>
      <c r="NV801" s="94"/>
      <c r="NW801" s="94"/>
      <c r="NX801" s="94"/>
      <c r="NY801" s="94"/>
      <c r="NZ801" s="94"/>
      <c r="OA801" s="94"/>
      <c r="OB801" s="94"/>
      <c r="OC801" s="94"/>
      <c r="OD801" s="94"/>
      <c r="OE801" s="94"/>
      <c r="OF801" s="94"/>
      <c r="OG801" s="94"/>
      <c r="OH801" s="94"/>
      <c r="OI801" s="94"/>
      <c r="OJ801" s="94"/>
      <c r="OK801" s="94"/>
      <c r="OL801" s="94"/>
      <c r="OM801" s="94"/>
      <c r="ON801" s="94"/>
      <c r="OO801" s="94"/>
      <c r="OP801" s="94"/>
      <c r="OQ801" s="94"/>
      <c r="OR801" s="94"/>
      <c r="OS801" s="94"/>
      <c r="OT801" s="94"/>
      <c r="OU801" s="94"/>
      <c r="OV801" s="94"/>
      <c r="OW801" s="94"/>
      <c r="OX801" s="94"/>
      <c r="OY801" s="94"/>
      <c r="OZ801" s="94"/>
      <c r="PA801" s="94"/>
      <c r="PB801" s="94"/>
      <c r="PC801" s="94"/>
      <c r="PD801" s="94"/>
      <c r="PE801" s="94"/>
      <c r="PF801" s="94"/>
      <c r="PG801" s="94"/>
      <c r="PH801" s="94"/>
      <c r="PI801" s="94"/>
      <c r="PJ801" s="94"/>
      <c r="PK801" s="94"/>
      <c r="PL801" s="94"/>
      <c r="PM801" s="94"/>
      <c r="PN801" s="94"/>
      <c r="PO801" s="94"/>
      <c r="PP801" s="94"/>
      <c r="PQ801" s="94"/>
      <c r="PR801" s="94"/>
      <c r="PS801" s="94"/>
      <c r="PT801" s="94"/>
      <c r="PU801" s="94"/>
      <c r="PV801" s="94"/>
      <c r="PW801" s="94"/>
      <c r="PX801" s="94"/>
      <c r="PY801" s="94"/>
      <c r="PZ801" s="94"/>
      <c r="QA801" s="94"/>
      <c r="QB801" s="94"/>
      <c r="QC801" s="94"/>
      <c r="QD801" s="94"/>
      <c r="QE801" s="94"/>
      <c r="QF801" s="94"/>
      <c r="QG801" s="94"/>
      <c r="QH801" s="94"/>
      <c r="QI801" s="94"/>
      <c r="QJ801" s="94"/>
      <c r="QK801" s="94"/>
      <c r="QL801" s="94"/>
      <c r="QM801" s="94"/>
      <c r="QN801" s="94"/>
      <c r="QO801" s="94"/>
      <c r="QP801" s="94"/>
      <c r="QQ801" s="94"/>
      <c r="QR801" s="94"/>
      <c r="QS801" s="94"/>
      <c r="QT801" s="94"/>
      <c r="QU801" s="94"/>
      <c r="QV801" s="94"/>
      <c r="QW801" s="94"/>
      <c r="QX801" s="94"/>
      <c r="QY801" s="94"/>
      <c r="QZ801" s="94"/>
      <c r="RA801" s="94"/>
      <c r="RB801" s="94"/>
      <c r="RC801" s="94"/>
      <c r="RD801" s="94"/>
      <c r="RE801" s="94"/>
      <c r="RF801" s="94"/>
      <c r="RG801" s="94"/>
      <c r="RH801" s="94"/>
      <c r="RI801" s="94"/>
      <c r="RJ801" s="94"/>
      <c r="RK801" s="94"/>
      <c r="RL801" s="94"/>
      <c r="RM801" s="94"/>
      <c r="RN801" s="94"/>
      <c r="RO801" s="94"/>
      <c r="RP801" s="94"/>
      <c r="RQ801" s="94"/>
      <c r="RR801" s="94"/>
      <c r="RS801" s="94"/>
      <c r="RT801" s="94"/>
      <c r="RU801" s="94"/>
      <c r="RV801" s="94"/>
      <c r="RW801" s="94"/>
      <c r="RX801" s="94"/>
      <c r="RY801" s="94"/>
      <c r="RZ801" s="94"/>
      <c r="SA801" s="94"/>
      <c r="SB801" s="94"/>
      <c r="SC801" s="94"/>
      <c r="SD801" s="94"/>
      <c r="SE801" s="94"/>
      <c r="SF801" s="94"/>
      <c r="SG801" s="94"/>
      <c r="SH801" s="94"/>
      <c r="SI801" s="94"/>
      <c r="SJ801" s="94"/>
      <c r="SK801" s="94"/>
      <c r="SL801" s="94"/>
      <c r="SM801" s="94"/>
      <c r="SN801" s="94"/>
      <c r="SO801" s="94"/>
      <c r="SP801" s="94"/>
      <c r="SQ801" s="94"/>
      <c r="SR801" s="94"/>
      <c r="SS801" s="94"/>
      <c r="ST801" s="94"/>
      <c r="SU801" s="94"/>
      <c r="SV801" s="94"/>
      <c r="SW801" s="94"/>
      <c r="SX801" s="94"/>
      <c r="SY801" s="94"/>
      <c r="SZ801" s="94"/>
      <c r="TA801" s="94"/>
      <c r="TB801" s="94"/>
      <c r="TC801" s="94"/>
      <c r="TD801" s="94"/>
      <c r="TE801" s="94"/>
      <c r="TF801" s="94"/>
      <c r="TG801" s="94"/>
      <c r="TH801" s="94"/>
      <c r="TI801" s="94"/>
      <c r="TJ801" s="94"/>
      <c r="TK801" s="94"/>
      <c r="TL801" s="94"/>
      <c r="TM801" s="94"/>
      <c r="TN801" s="94"/>
      <c r="TO801" s="94"/>
      <c r="TP801" s="94"/>
      <c r="TQ801" s="94"/>
      <c r="TR801" s="94"/>
      <c r="TS801" s="94"/>
      <c r="TT801" s="94"/>
      <c r="TU801" s="94"/>
      <c r="TV801" s="94"/>
      <c r="TW801" s="94"/>
      <c r="TX801" s="94"/>
      <c r="TY801" s="94"/>
      <c r="TZ801" s="94"/>
      <c r="UA801" s="94"/>
      <c r="UB801" s="94"/>
      <c r="UC801" s="94"/>
      <c r="UD801" s="94"/>
      <c r="UE801" s="94"/>
      <c r="UF801" s="94"/>
      <c r="UG801" s="94"/>
      <c r="UH801" s="94"/>
      <c r="UI801" s="94"/>
      <c r="UJ801" s="94"/>
      <c r="UK801" s="94"/>
      <c r="UL801" s="94"/>
      <c r="UM801" s="94"/>
      <c r="UN801" s="94"/>
      <c r="UO801" s="94"/>
      <c r="UP801" s="94"/>
      <c r="UQ801" s="94"/>
      <c r="UR801" s="94"/>
      <c r="US801" s="94"/>
      <c r="UT801" s="94"/>
      <c r="UU801" s="94"/>
      <c r="UV801" s="94"/>
      <c r="UW801" s="94"/>
      <c r="UX801" s="94"/>
      <c r="UY801" s="94"/>
      <c r="UZ801" s="94"/>
      <c r="VA801" s="94"/>
      <c r="VB801" s="94"/>
      <c r="VC801" s="94"/>
      <c r="VD801" s="94"/>
      <c r="VE801" s="94"/>
      <c r="VF801" s="94"/>
      <c r="VG801" s="94"/>
      <c r="VH801" s="94"/>
      <c r="VI801" s="94"/>
      <c r="VJ801" s="94"/>
      <c r="VK801" s="94"/>
      <c r="VL801" s="94"/>
      <c r="VM801" s="94"/>
      <c r="VN801" s="94"/>
      <c r="VO801" s="94"/>
      <c r="VP801" s="94"/>
      <c r="VQ801" s="94"/>
      <c r="VR801" s="94"/>
      <c r="VS801" s="94"/>
      <c r="VT801" s="94"/>
      <c r="VU801" s="94"/>
      <c r="VV801" s="94"/>
      <c r="VW801" s="94"/>
      <c r="VX801" s="94"/>
      <c r="VY801" s="94"/>
      <c r="VZ801" s="94"/>
      <c r="WA801" s="94"/>
      <c r="WB801" s="94"/>
      <c r="WC801" s="94"/>
      <c r="WD801" s="94"/>
      <c r="WE801" s="94"/>
      <c r="WF801" s="94"/>
      <c r="WG801" s="94"/>
      <c r="WH801" s="94"/>
      <c r="WI801" s="94"/>
      <c r="WJ801" s="94"/>
      <c r="WK801" s="94"/>
      <c r="WL801" s="94"/>
      <c r="WM801" s="94"/>
      <c r="WN801" s="94"/>
      <c r="WO801" s="94"/>
      <c r="WP801" s="94"/>
      <c r="WQ801" s="94"/>
      <c r="WR801" s="94"/>
      <c r="WS801" s="94"/>
      <c r="WT801" s="94"/>
      <c r="WU801" s="94"/>
      <c r="WV801" s="94"/>
      <c r="WW801" s="94"/>
      <c r="WX801" s="94"/>
      <c r="WY801" s="94"/>
      <c r="WZ801" s="94"/>
      <c r="XA801" s="94"/>
      <c r="XB801" s="94"/>
      <c r="XC801" s="94"/>
      <c r="XD801" s="94"/>
      <c r="XE801" s="94"/>
      <c r="XF801" s="94"/>
      <c r="XG801" s="94"/>
      <c r="XH801" s="94"/>
      <c r="XI801" s="94"/>
      <c r="XJ801" s="94"/>
      <c r="XK801" s="94"/>
      <c r="XL801" s="94"/>
      <c r="XM801" s="94"/>
      <c r="XN801" s="94"/>
      <c r="XO801" s="94"/>
      <c r="XP801" s="94"/>
      <c r="XQ801" s="94"/>
      <c r="XR801" s="94"/>
      <c r="XS801" s="94"/>
      <c r="XT801" s="94"/>
      <c r="XU801" s="94"/>
      <c r="XV801" s="94"/>
      <c r="XW801" s="94"/>
      <c r="XX801" s="94"/>
      <c r="XY801" s="94"/>
      <c r="XZ801" s="94"/>
      <c r="YA801" s="94"/>
      <c r="YB801" s="94"/>
      <c r="YC801" s="94"/>
      <c r="YD801" s="94"/>
      <c r="YE801" s="94"/>
      <c r="YF801" s="94"/>
      <c r="YG801" s="94"/>
      <c r="YH801" s="94"/>
      <c r="YI801" s="94"/>
      <c r="YJ801" s="94"/>
      <c r="YK801" s="94"/>
      <c r="YL801" s="94"/>
      <c r="YM801" s="94"/>
      <c r="YN801" s="94"/>
      <c r="YO801" s="94"/>
      <c r="YP801" s="94"/>
      <c r="YQ801" s="94"/>
      <c r="YR801" s="94"/>
      <c r="YS801" s="94"/>
      <c r="YT801" s="94"/>
      <c r="YU801" s="94"/>
      <c r="YV801" s="94"/>
      <c r="YW801" s="94"/>
      <c r="YX801" s="94"/>
      <c r="YY801" s="94"/>
      <c r="YZ801" s="94"/>
      <c r="ZA801" s="94"/>
      <c r="ZB801" s="94"/>
      <c r="ZC801" s="94"/>
      <c r="ZD801" s="94"/>
      <c r="ZE801" s="94"/>
      <c r="ZF801" s="94"/>
      <c r="ZG801" s="94"/>
      <c r="ZH801" s="94"/>
      <c r="ZI801" s="94"/>
      <c r="ZJ801" s="94"/>
      <c r="ZK801" s="94"/>
      <c r="ZL801" s="94"/>
      <c r="ZM801" s="94"/>
      <c r="ZN801" s="94"/>
      <c r="ZO801" s="94"/>
      <c r="ZP801" s="94"/>
      <c r="ZQ801" s="94"/>
      <c r="ZR801" s="94"/>
      <c r="ZS801" s="94"/>
      <c r="ZT801" s="94"/>
      <c r="ZU801" s="94"/>
      <c r="ZV801" s="94"/>
      <c r="ZW801" s="94"/>
      <c r="ZX801" s="94"/>
      <c r="ZY801" s="94"/>
      <c r="ZZ801" s="94"/>
      <c r="AAA801" s="94"/>
      <c r="AAB801" s="94"/>
      <c r="AAC801" s="94"/>
      <c r="AAD801" s="94"/>
      <c r="AAE801" s="94"/>
      <c r="AAF801" s="94"/>
      <c r="AAG801" s="94"/>
      <c r="AAH801" s="94"/>
      <c r="AAI801" s="94"/>
      <c r="AAJ801" s="94"/>
      <c r="AAK801" s="94"/>
      <c r="AAL801" s="94"/>
      <c r="AAM801" s="94"/>
      <c r="AAN801" s="94"/>
      <c r="AAO801" s="94"/>
      <c r="AAP801" s="94"/>
      <c r="AAQ801" s="94"/>
      <c r="AAR801" s="94"/>
      <c r="AAS801" s="94"/>
      <c r="AAT801" s="94"/>
      <c r="AAU801" s="94"/>
      <c r="AAV801" s="94"/>
      <c r="AAW801" s="94"/>
      <c r="AAX801" s="94"/>
      <c r="AAY801" s="94"/>
      <c r="AAZ801" s="94"/>
      <c r="ABA801" s="94"/>
      <c r="ABB801" s="94"/>
      <c r="ABC801" s="94"/>
      <c r="ABD801" s="94"/>
      <c r="ABE801" s="94"/>
      <c r="ABF801" s="94"/>
      <c r="ABG801" s="94"/>
      <c r="ABH801" s="94"/>
      <c r="ABI801" s="94"/>
      <c r="ABJ801" s="94"/>
      <c r="ABK801" s="94"/>
      <c r="ABL801" s="94"/>
      <c r="ABM801" s="94"/>
      <c r="ABN801" s="94"/>
      <c r="ABO801" s="94"/>
      <c r="ABP801" s="94"/>
      <c r="ABQ801" s="94"/>
      <c r="ABR801" s="94"/>
      <c r="ABS801" s="94"/>
      <c r="ABT801" s="94"/>
      <c r="ABU801" s="94"/>
      <c r="ABV801" s="94"/>
      <c r="ABW801" s="94"/>
      <c r="ABX801" s="94"/>
      <c r="ABY801" s="94"/>
      <c r="ABZ801" s="94"/>
      <c r="ACA801" s="94"/>
      <c r="ACB801" s="94"/>
      <c r="ACC801" s="94"/>
      <c r="ACD801" s="94"/>
      <c r="ACE801" s="94"/>
      <c r="ACF801" s="94"/>
      <c r="ACG801" s="94"/>
      <c r="ACH801" s="94"/>
      <c r="ACI801" s="94"/>
      <c r="ACJ801" s="94"/>
      <c r="ACK801" s="94"/>
      <c r="ACL801" s="94"/>
      <c r="ACM801" s="94"/>
      <c r="ACN801" s="94"/>
      <c r="ACO801" s="94"/>
      <c r="ACP801" s="94"/>
      <c r="ACQ801" s="94"/>
      <c r="ACR801" s="94"/>
      <c r="ACS801" s="94"/>
      <c r="ACT801" s="94"/>
      <c r="ACU801" s="94"/>
      <c r="ACV801" s="94"/>
      <c r="ACW801" s="94"/>
      <c r="ACX801" s="94"/>
      <c r="ACY801" s="94"/>
      <c r="ACZ801" s="94"/>
      <c r="ADA801" s="94"/>
      <c r="ADB801" s="94"/>
      <c r="ADC801" s="94"/>
      <c r="ADD801" s="94"/>
      <c r="ADE801" s="94"/>
      <c r="ADF801" s="94"/>
      <c r="ADG801" s="94"/>
      <c r="ADH801" s="94"/>
      <c r="ADI801" s="94"/>
      <c r="ADJ801" s="94"/>
      <c r="ADK801" s="94"/>
      <c r="ADL801" s="94"/>
      <c r="ADM801" s="94"/>
      <c r="ADN801" s="94"/>
      <c r="ADO801" s="94"/>
      <c r="ADP801" s="94"/>
      <c r="ADQ801" s="94"/>
      <c r="ADR801" s="94"/>
      <c r="ADS801" s="94"/>
      <c r="ADT801" s="94"/>
      <c r="ADU801" s="94"/>
      <c r="ADV801" s="94"/>
      <c r="ADW801" s="94"/>
      <c r="ADX801" s="94"/>
      <c r="ADY801" s="94"/>
      <c r="ADZ801" s="94"/>
      <c r="AEA801" s="94"/>
      <c r="AEB801" s="94"/>
      <c r="AEC801" s="94"/>
      <c r="AED801" s="94"/>
      <c r="AEE801" s="94"/>
      <c r="AEF801" s="94"/>
      <c r="AEG801" s="94"/>
      <c r="AEH801" s="94"/>
      <c r="AEI801" s="94"/>
      <c r="AEJ801" s="94"/>
      <c r="AEK801" s="94"/>
      <c r="AEL801" s="94"/>
      <c r="AEM801" s="94"/>
      <c r="AEN801" s="94"/>
      <c r="AEO801" s="94"/>
      <c r="AEP801" s="94"/>
      <c r="AEQ801" s="94"/>
      <c r="AER801" s="94"/>
      <c r="AES801" s="94"/>
      <c r="AET801" s="94"/>
      <c r="AEU801" s="94"/>
      <c r="AEV801" s="94"/>
      <c r="AEW801" s="94"/>
      <c r="AEX801" s="94"/>
      <c r="AEY801" s="94"/>
      <c r="AEZ801" s="94"/>
      <c r="AFA801" s="94"/>
      <c r="AFB801" s="94"/>
      <c r="AFC801" s="94"/>
      <c r="AFD801" s="94"/>
      <c r="AFE801" s="94"/>
      <c r="AFF801" s="94"/>
      <c r="AFG801" s="94"/>
      <c r="AFH801" s="94"/>
      <c r="AFI801" s="94"/>
      <c r="AFJ801" s="94"/>
      <c r="AFK801" s="94"/>
      <c r="AFL801" s="94"/>
      <c r="AFM801" s="94"/>
      <c r="AFN801" s="94"/>
      <c r="AFO801" s="94"/>
      <c r="AFP801" s="94"/>
      <c r="AFQ801" s="94"/>
      <c r="AFR801" s="94"/>
      <c r="AFS801" s="94"/>
      <c r="AFT801" s="94"/>
      <c r="AFU801" s="94"/>
      <c r="AFV801" s="94"/>
      <c r="AFW801" s="94"/>
      <c r="AFX801" s="94"/>
      <c r="AFY801" s="94"/>
      <c r="AFZ801" s="94"/>
      <c r="AGA801" s="94"/>
      <c r="AGB801" s="94"/>
      <c r="AGC801" s="94"/>
      <c r="AGD801" s="94"/>
      <c r="AGE801" s="94"/>
      <c r="AGF801" s="94"/>
      <c r="AGG801" s="94"/>
      <c r="AGH801" s="94"/>
      <c r="AGI801" s="94"/>
      <c r="AGJ801" s="94"/>
      <c r="AGK801" s="94"/>
      <c r="AGL801" s="94"/>
      <c r="AGM801" s="94"/>
      <c r="AGN801" s="94"/>
      <c r="AGO801" s="94"/>
      <c r="AGP801" s="94"/>
      <c r="AGQ801" s="94"/>
      <c r="AGR801" s="94"/>
      <c r="AGS801" s="94"/>
      <c r="AGT801" s="94"/>
      <c r="AGU801" s="94"/>
      <c r="AGV801" s="94"/>
      <c r="AGW801" s="94"/>
      <c r="AGX801" s="94"/>
      <c r="AGY801" s="94"/>
      <c r="AGZ801" s="94"/>
      <c r="AHA801" s="94"/>
      <c r="AHB801" s="94"/>
      <c r="AHC801" s="94"/>
      <c r="AHD801" s="94"/>
      <c r="AHE801" s="94"/>
      <c r="AHF801" s="94"/>
      <c r="AHG801" s="94"/>
      <c r="AHH801" s="94"/>
      <c r="AHI801" s="94"/>
      <c r="AHJ801" s="94"/>
      <c r="AHK801" s="94"/>
      <c r="AHL801" s="94"/>
      <c r="AHM801" s="94"/>
      <c r="AHN801" s="94"/>
      <c r="AHO801" s="94"/>
      <c r="AHP801" s="94"/>
      <c r="AHQ801" s="94"/>
      <c r="AHR801" s="94"/>
      <c r="AHS801" s="94"/>
      <c r="AHT801" s="94"/>
      <c r="AHU801" s="94"/>
      <c r="AHV801" s="94"/>
      <c r="AHW801" s="94"/>
      <c r="AHX801" s="94"/>
      <c r="AHY801" s="94"/>
      <c r="AHZ801" s="94"/>
      <c r="AIA801" s="94"/>
      <c r="AIB801" s="94"/>
      <c r="AIC801" s="94"/>
      <c r="AID801" s="94"/>
      <c r="AIE801" s="94"/>
      <c r="AIF801" s="94"/>
      <c r="AIG801" s="94"/>
      <c r="AIH801" s="94"/>
      <c r="AII801" s="94"/>
      <c r="AIJ801" s="94"/>
      <c r="AIK801" s="94"/>
      <c r="AIL801" s="94"/>
      <c r="AIM801" s="94"/>
      <c r="AIN801" s="94"/>
      <c r="AIO801" s="94"/>
      <c r="AIP801" s="94"/>
      <c r="AIQ801" s="94"/>
      <c r="AIR801" s="94"/>
      <c r="AIS801" s="94"/>
      <c r="AIT801" s="94"/>
      <c r="AIU801" s="94"/>
      <c r="AIV801" s="94"/>
      <c r="AIW801" s="94"/>
      <c r="AIX801" s="94"/>
      <c r="AIY801" s="94"/>
      <c r="AIZ801" s="94"/>
      <c r="AJA801" s="94"/>
      <c r="AJB801" s="94"/>
      <c r="AJC801" s="94"/>
      <c r="AJD801" s="94"/>
      <c r="AJE801" s="94"/>
      <c r="AJF801" s="94"/>
      <c r="AJG801" s="94"/>
      <c r="AJH801" s="94"/>
      <c r="AJI801" s="94"/>
      <c r="AJJ801" s="94"/>
      <c r="AJK801" s="94"/>
      <c r="AJL801" s="94"/>
      <c r="AJM801" s="94"/>
      <c r="AJN801" s="94"/>
      <c r="AJO801" s="94"/>
      <c r="AJP801" s="94"/>
      <c r="AJQ801" s="94"/>
      <c r="AJR801" s="94"/>
      <c r="AJS801" s="94"/>
      <c r="AJT801" s="94"/>
      <c r="AJU801" s="94"/>
      <c r="AJV801" s="94"/>
      <c r="AJW801" s="94"/>
      <c r="AJX801" s="94"/>
      <c r="AJY801" s="94"/>
      <c r="AJZ801" s="94"/>
      <c r="AKA801" s="94"/>
      <c r="AKB801" s="94"/>
      <c r="AKC801" s="94"/>
      <c r="AKD801" s="94"/>
      <c r="AKE801" s="94"/>
      <c r="AKF801" s="94"/>
      <c r="AKG801" s="94"/>
      <c r="AKH801" s="94"/>
      <c r="AKI801" s="94"/>
      <c r="AKJ801" s="94"/>
      <c r="AKK801" s="94"/>
      <c r="AKL801" s="94"/>
      <c r="AKM801" s="94"/>
      <c r="AKN801" s="94"/>
      <c r="AKO801" s="94"/>
      <c r="AKP801" s="94"/>
      <c r="AKQ801" s="94"/>
      <c r="AKR801" s="94"/>
      <c r="AKS801" s="94"/>
      <c r="AKT801" s="94"/>
      <c r="AKU801" s="94"/>
      <c r="AKV801" s="94"/>
      <c r="AKW801" s="94"/>
      <c r="AKX801" s="94"/>
      <c r="AKY801" s="94"/>
      <c r="AKZ801" s="94"/>
      <c r="ALA801" s="94"/>
      <c r="ALB801" s="94"/>
      <c r="ALC801" s="94"/>
      <c r="ALD801" s="94"/>
      <c r="ALE801" s="94"/>
      <c r="ALF801" s="94"/>
      <c r="ALG801" s="94"/>
      <c r="ALH801" s="94"/>
      <c r="ALI801" s="94"/>
      <c r="ALJ801" s="94"/>
      <c r="ALK801" s="94"/>
      <c r="ALL801" s="94"/>
      <c r="ALM801" s="94"/>
      <c r="ALN801" s="94"/>
      <c r="ALO801" s="94"/>
      <c r="ALP801" s="94"/>
      <c r="ALQ801" s="94"/>
      <c r="ALR801" s="94"/>
      <c r="ALS801" s="94"/>
      <c r="ALT801" s="94"/>
      <c r="ALU801" s="94"/>
      <c r="ALV801" s="94"/>
      <c r="ALW801" s="94"/>
      <c r="ALX801" s="94"/>
      <c r="ALY801" s="94"/>
      <c r="ALZ801" s="94"/>
      <c r="AMA801" s="94"/>
      <c r="AMB801" s="94"/>
      <c r="AMC801" s="94"/>
      <c r="AMD801" s="94"/>
      <c r="AME801" s="94"/>
      <c r="AMF801" s="94"/>
      <c r="AMG801" s="94"/>
      <c r="AMH801" s="94"/>
      <c r="AMI801" s="94"/>
      <c r="AMJ801" s="94"/>
      <c r="AMK801" s="94"/>
      <c r="AML801" s="94"/>
      <c r="AMM801" s="94"/>
      <c r="AMN801" s="94"/>
      <c r="AMO801" s="94"/>
      <c r="AMP801" s="94"/>
      <c r="AMQ801" s="94"/>
      <c r="AMR801" s="94"/>
      <c r="AMS801" s="94"/>
      <c r="AMT801" s="94"/>
      <c r="AMU801" s="94"/>
      <c r="AMV801" s="94"/>
      <c r="AMW801" s="94"/>
      <c r="AMX801" s="94"/>
      <c r="AMY801" s="94"/>
      <c r="AMZ801" s="94"/>
      <c r="ANA801" s="94"/>
      <c r="ANB801" s="94"/>
      <c r="ANC801" s="94"/>
      <c r="AND801" s="94"/>
      <c r="ANE801" s="94"/>
      <c r="ANF801" s="94"/>
      <c r="ANG801" s="94"/>
      <c r="ANH801" s="94"/>
      <c r="ANI801" s="94"/>
      <c r="ANJ801" s="94"/>
      <c r="ANK801" s="94"/>
      <c r="ANL801" s="94"/>
      <c r="ANM801" s="94"/>
      <c r="ANN801" s="94"/>
      <c r="ANO801" s="94"/>
      <c r="ANP801" s="94"/>
      <c r="ANQ801" s="94"/>
      <c r="ANR801" s="94"/>
      <c r="ANS801" s="94"/>
      <c r="ANT801" s="94"/>
      <c r="ANU801" s="94"/>
      <c r="ANV801" s="94"/>
      <c r="ANW801" s="94"/>
      <c r="ANX801" s="94"/>
      <c r="ANY801" s="94"/>
      <c r="ANZ801" s="94"/>
      <c r="AOA801" s="94"/>
      <c r="AOB801" s="94"/>
      <c r="AOC801" s="94"/>
      <c r="AOD801" s="94"/>
      <c r="AOE801" s="94"/>
      <c r="AOF801" s="94"/>
      <c r="AOG801" s="94"/>
      <c r="AOH801" s="94"/>
      <c r="AOI801" s="94"/>
      <c r="AOJ801" s="94"/>
      <c r="AOK801" s="94"/>
      <c r="AOL801" s="94"/>
      <c r="AOM801" s="94"/>
      <c r="AON801" s="94"/>
      <c r="AOO801" s="94"/>
      <c r="AOP801" s="94"/>
      <c r="AOQ801" s="94"/>
      <c r="AOR801" s="94"/>
      <c r="AOS801" s="94"/>
      <c r="AOT801" s="94"/>
      <c r="AOU801" s="94"/>
      <c r="AOV801" s="94"/>
      <c r="AOW801" s="94"/>
      <c r="AOX801" s="94"/>
      <c r="AOY801" s="94"/>
      <c r="AOZ801" s="94"/>
      <c r="APA801" s="94"/>
      <c r="APB801" s="94"/>
      <c r="APC801" s="94"/>
      <c r="APD801" s="94"/>
      <c r="APE801" s="94"/>
      <c r="APF801" s="94"/>
      <c r="APG801" s="94"/>
      <c r="APH801" s="94"/>
      <c r="API801" s="94"/>
      <c r="APJ801" s="94"/>
      <c r="APK801" s="94"/>
      <c r="APL801" s="94"/>
      <c r="APM801" s="94"/>
      <c r="APN801" s="94"/>
      <c r="APO801" s="94"/>
      <c r="APP801" s="94"/>
      <c r="APQ801" s="94"/>
      <c r="APR801" s="94"/>
      <c r="APS801" s="94"/>
      <c r="APT801" s="94"/>
      <c r="APU801" s="94"/>
      <c r="APV801" s="94"/>
      <c r="APW801" s="94"/>
      <c r="APX801" s="94"/>
      <c r="APY801" s="94"/>
      <c r="APZ801" s="94"/>
      <c r="AQA801" s="94"/>
      <c r="AQB801" s="94"/>
      <c r="AQC801" s="94"/>
      <c r="AQD801" s="94"/>
      <c r="AQE801" s="94"/>
      <c r="AQF801" s="94"/>
      <c r="AQG801" s="94"/>
      <c r="AQH801" s="94"/>
      <c r="AQI801" s="94"/>
      <c r="AQJ801" s="94"/>
      <c r="AQK801" s="94"/>
      <c r="AQL801" s="94"/>
      <c r="AQM801" s="94"/>
      <c r="AQN801" s="94"/>
      <c r="AQO801" s="94"/>
      <c r="AQP801" s="94"/>
      <c r="AQQ801" s="94"/>
      <c r="AQR801" s="94"/>
      <c r="AQS801" s="94"/>
      <c r="AQT801" s="94"/>
      <c r="AQU801" s="94"/>
      <c r="AQV801" s="94"/>
      <c r="AQW801" s="94"/>
      <c r="AQX801" s="94"/>
      <c r="AQY801" s="94"/>
      <c r="AQZ801" s="94"/>
      <c r="ARA801" s="94"/>
      <c r="ARB801" s="94"/>
      <c r="ARC801" s="94"/>
      <c r="ARD801" s="94"/>
      <c r="ARE801" s="94"/>
      <c r="ARF801" s="94"/>
      <c r="ARG801" s="94"/>
      <c r="ARH801" s="94"/>
      <c r="ARI801" s="94"/>
      <c r="ARJ801" s="94"/>
      <c r="ARK801" s="94"/>
      <c r="ARL801" s="94"/>
      <c r="ARM801" s="94"/>
      <c r="ARN801" s="94"/>
      <c r="ARO801" s="94"/>
      <c r="ARP801" s="94"/>
      <c r="ARQ801" s="94"/>
      <c r="ARR801" s="94"/>
      <c r="ARS801" s="94"/>
      <c r="ART801" s="94"/>
      <c r="ARU801" s="94"/>
      <c r="ARV801" s="94"/>
      <c r="ARW801" s="94"/>
      <c r="ARX801" s="94"/>
      <c r="ARY801" s="94"/>
      <c r="ARZ801" s="94"/>
      <c r="ASA801" s="94"/>
      <c r="ASB801" s="94"/>
      <c r="ASC801" s="94"/>
      <c r="ASD801" s="94"/>
      <c r="ASE801" s="94"/>
      <c r="ASF801" s="94"/>
      <c r="ASG801" s="94"/>
      <c r="ASH801" s="94"/>
      <c r="ASI801" s="94"/>
      <c r="ASJ801" s="94"/>
      <c r="ASK801" s="94"/>
      <c r="ASL801" s="94"/>
      <c r="ASM801" s="94"/>
      <c r="ASN801" s="94"/>
      <c r="ASO801" s="94"/>
      <c r="ASP801" s="94"/>
      <c r="ASQ801" s="94"/>
      <c r="ASR801" s="94"/>
      <c r="ASS801" s="94"/>
      <c r="AST801" s="94"/>
      <c r="ASU801" s="94"/>
      <c r="ASV801" s="94"/>
      <c r="ASW801" s="94"/>
      <c r="ASX801" s="94"/>
      <c r="ASY801" s="94"/>
      <c r="ASZ801" s="94"/>
      <c r="ATA801" s="94"/>
      <c r="ATB801" s="94"/>
      <c r="ATC801" s="94"/>
      <c r="ATD801" s="94"/>
      <c r="ATE801" s="94"/>
      <c r="ATF801" s="94"/>
      <c r="ATG801" s="94"/>
      <c r="ATH801" s="94"/>
      <c r="ATI801" s="94"/>
      <c r="ATJ801" s="94"/>
      <c r="ATK801" s="94"/>
      <c r="ATL801" s="94"/>
      <c r="ATM801" s="94"/>
      <c r="ATN801" s="94"/>
      <c r="ATO801" s="94"/>
      <c r="ATP801" s="94"/>
      <c r="ATQ801" s="94"/>
      <c r="ATR801" s="94"/>
      <c r="ATS801" s="94"/>
      <c r="ATT801" s="94"/>
      <c r="ATU801" s="94"/>
      <c r="ATV801" s="94"/>
      <c r="ATW801" s="94"/>
      <c r="ATX801" s="94"/>
      <c r="ATY801" s="94"/>
      <c r="ATZ801" s="94"/>
      <c r="AUA801" s="94"/>
      <c r="AUB801" s="94"/>
      <c r="AUC801" s="94"/>
      <c r="AUD801" s="94"/>
      <c r="AUE801" s="94"/>
      <c r="AUF801" s="94"/>
      <c r="AUG801" s="94"/>
      <c r="AUH801" s="94"/>
      <c r="AUI801" s="94"/>
      <c r="AUJ801" s="94"/>
      <c r="AUK801" s="94"/>
      <c r="AUL801" s="94"/>
      <c r="AUM801" s="94"/>
      <c r="AUN801" s="94"/>
      <c r="AUO801" s="94"/>
      <c r="AUP801" s="94"/>
      <c r="AUQ801" s="94"/>
      <c r="AUR801" s="94"/>
      <c r="AUS801" s="94"/>
      <c r="AUT801" s="94"/>
      <c r="AUU801" s="94"/>
      <c r="AUV801" s="94"/>
      <c r="AUW801" s="94"/>
      <c r="AUX801" s="94"/>
      <c r="AUY801" s="94"/>
      <c r="AUZ801" s="94"/>
      <c r="AVA801" s="94"/>
      <c r="AVB801" s="94"/>
      <c r="AVC801" s="94"/>
      <c r="AVD801" s="94"/>
      <c r="AVE801" s="94"/>
      <c r="AVF801" s="94"/>
      <c r="AVG801" s="94"/>
      <c r="AVH801" s="94"/>
      <c r="AVI801" s="94"/>
      <c r="AVJ801" s="94"/>
      <c r="AVK801" s="94"/>
      <c r="AVL801" s="94"/>
      <c r="AVM801" s="94"/>
      <c r="AVN801" s="94"/>
      <c r="AVO801" s="94"/>
      <c r="AVP801" s="94"/>
      <c r="AVQ801" s="94"/>
      <c r="AVR801" s="94"/>
      <c r="AVS801" s="94"/>
      <c r="AVT801" s="94"/>
      <c r="AVU801" s="94"/>
      <c r="AVV801" s="94"/>
      <c r="AVW801" s="94"/>
      <c r="AVX801" s="94"/>
      <c r="AVY801" s="94"/>
      <c r="AVZ801" s="94"/>
      <c r="AWA801" s="94"/>
      <c r="AWB801" s="94"/>
      <c r="AWC801" s="94"/>
      <c r="AWD801" s="94"/>
      <c r="AWE801" s="94"/>
      <c r="AWF801" s="94"/>
      <c r="AWG801" s="94"/>
      <c r="AWH801" s="94"/>
      <c r="AWI801" s="94"/>
      <c r="AWJ801" s="94"/>
      <c r="AWK801" s="94"/>
      <c r="AWL801" s="94"/>
      <c r="AWM801" s="94"/>
      <c r="AWN801" s="94"/>
      <c r="AWO801" s="94"/>
      <c r="AWP801" s="94"/>
      <c r="AWQ801" s="94"/>
      <c r="AWR801" s="94"/>
      <c r="AWS801" s="94"/>
      <c r="AWT801" s="94"/>
      <c r="AWU801" s="94"/>
      <c r="AWV801" s="94"/>
      <c r="AWW801" s="94"/>
      <c r="AWX801" s="94"/>
      <c r="AWY801" s="94"/>
      <c r="AWZ801" s="94"/>
      <c r="AXA801" s="94"/>
      <c r="AXB801" s="94"/>
      <c r="AXC801" s="94"/>
      <c r="AXD801" s="94"/>
      <c r="AXE801" s="94"/>
      <c r="AXF801" s="94"/>
      <c r="AXG801" s="94"/>
      <c r="AXH801" s="94"/>
      <c r="AXI801" s="94"/>
      <c r="AXJ801" s="94"/>
      <c r="AXK801" s="94"/>
      <c r="AXL801" s="94"/>
      <c r="AXM801" s="94"/>
      <c r="AXN801" s="94"/>
      <c r="AXO801" s="94"/>
      <c r="AXP801" s="94"/>
      <c r="AXQ801" s="94"/>
      <c r="AXR801" s="94"/>
      <c r="AXS801" s="94"/>
      <c r="AXT801" s="94"/>
      <c r="AXU801" s="94"/>
      <c r="AXV801" s="94"/>
      <c r="AXW801" s="94"/>
      <c r="AXX801" s="94"/>
      <c r="AXY801" s="94"/>
      <c r="AXZ801" s="94"/>
      <c r="AYA801" s="94"/>
      <c r="AYB801" s="94"/>
      <c r="AYC801" s="94"/>
      <c r="AYD801" s="94"/>
      <c r="AYE801" s="94"/>
      <c r="AYF801" s="94"/>
      <c r="AYG801" s="94"/>
      <c r="AYH801" s="94"/>
      <c r="AYI801" s="94"/>
      <c r="AYJ801" s="94"/>
      <c r="AYK801" s="94"/>
      <c r="AYL801" s="94"/>
      <c r="AYM801" s="94"/>
      <c r="AYN801" s="94"/>
      <c r="AYO801" s="94"/>
      <c r="AYP801" s="94"/>
      <c r="AYQ801" s="94"/>
      <c r="AYR801" s="94"/>
      <c r="AYS801" s="94"/>
      <c r="AYT801" s="94"/>
      <c r="AYU801" s="94"/>
      <c r="AYV801" s="94"/>
      <c r="AYW801" s="94"/>
      <c r="AYX801" s="94"/>
      <c r="AYY801" s="94"/>
      <c r="AYZ801" s="94"/>
      <c r="AZA801" s="94"/>
      <c r="AZB801" s="94"/>
      <c r="AZC801" s="94"/>
      <c r="AZD801" s="94"/>
      <c r="AZE801" s="94"/>
      <c r="AZF801" s="94"/>
      <c r="AZG801" s="94"/>
      <c r="AZH801" s="94"/>
      <c r="AZI801" s="94"/>
      <c r="AZJ801" s="94"/>
      <c r="AZK801" s="94"/>
      <c r="AZL801" s="94"/>
      <c r="AZM801" s="94"/>
      <c r="AZN801" s="94"/>
      <c r="AZO801" s="94"/>
      <c r="AZP801" s="94"/>
      <c r="AZQ801" s="94"/>
      <c r="AZR801" s="94"/>
      <c r="AZS801" s="94"/>
      <c r="AZT801" s="94"/>
      <c r="AZU801" s="94"/>
      <c r="AZV801" s="94"/>
      <c r="AZW801" s="94"/>
      <c r="AZX801" s="94"/>
      <c r="AZY801" s="94"/>
      <c r="AZZ801" s="94"/>
      <c r="BAA801" s="94"/>
      <c r="BAB801" s="94"/>
      <c r="BAC801" s="94"/>
      <c r="BAD801" s="94"/>
      <c r="BAE801" s="94"/>
      <c r="BAF801" s="94"/>
      <c r="BAG801" s="94"/>
      <c r="BAH801" s="94"/>
      <c r="BAI801" s="94"/>
      <c r="BAJ801" s="94"/>
      <c r="BAK801" s="94"/>
      <c r="BAL801" s="94"/>
      <c r="BAM801" s="94"/>
      <c r="BAN801" s="94"/>
      <c r="BAO801" s="94"/>
      <c r="BAP801" s="94"/>
      <c r="BAQ801" s="94"/>
      <c r="BAR801" s="94"/>
      <c r="BAS801" s="94"/>
      <c r="BAT801" s="94"/>
      <c r="BAU801" s="94"/>
      <c r="BAV801" s="94"/>
      <c r="BAW801" s="94"/>
      <c r="BAX801" s="94"/>
      <c r="BAY801" s="94"/>
      <c r="BAZ801" s="94"/>
      <c r="BBA801" s="94"/>
      <c r="BBB801" s="94"/>
      <c r="BBC801" s="94"/>
      <c r="BBD801" s="94"/>
      <c r="BBE801" s="94"/>
      <c r="BBF801" s="94"/>
      <c r="BBG801" s="94"/>
      <c r="BBH801" s="94"/>
      <c r="BBI801" s="94"/>
      <c r="BBJ801" s="94"/>
      <c r="BBK801" s="94"/>
      <c r="BBL801" s="94"/>
      <c r="BBM801" s="94"/>
      <c r="BBN801" s="94"/>
      <c r="BBO801" s="94"/>
      <c r="BBP801" s="94"/>
      <c r="BBQ801" s="94"/>
      <c r="BBR801" s="94"/>
      <c r="BBS801" s="94"/>
      <c r="BBT801" s="94"/>
      <c r="BBU801" s="94"/>
      <c r="BBV801" s="94"/>
      <c r="BBW801" s="94"/>
      <c r="BBX801" s="94"/>
      <c r="BBY801" s="94"/>
      <c r="BBZ801" s="94"/>
      <c r="BCA801" s="94"/>
      <c r="BCB801" s="94"/>
      <c r="BCC801" s="94"/>
      <c r="BCD801" s="94"/>
      <c r="BCE801" s="94"/>
      <c r="BCF801" s="94"/>
      <c r="BCG801" s="94"/>
      <c r="BCH801" s="94"/>
      <c r="BCI801" s="94"/>
      <c r="BCJ801" s="94"/>
      <c r="BCK801" s="94"/>
      <c r="BCL801" s="94"/>
      <c r="BCM801" s="94"/>
      <c r="BCN801" s="94"/>
      <c r="BCO801" s="94"/>
      <c r="BCP801" s="94"/>
      <c r="BCQ801" s="94"/>
      <c r="BCR801" s="94"/>
      <c r="BCS801" s="94"/>
      <c r="BCT801" s="94"/>
      <c r="BCU801" s="94"/>
      <c r="BCV801" s="94"/>
      <c r="BCW801" s="94"/>
      <c r="BCX801" s="94"/>
      <c r="BCY801" s="94"/>
      <c r="BCZ801" s="94"/>
      <c r="BDA801" s="94"/>
      <c r="BDB801" s="94"/>
      <c r="BDC801" s="94"/>
      <c r="BDD801" s="94"/>
      <c r="BDE801" s="94"/>
      <c r="BDF801" s="94"/>
      <c r="BDG801" s="94"/>
      <c r="BDH801" s="94"/>
      <c r="BDI801" s="94"/>
      <c r="BDJ801" s="94"/>
      <c r="BDK801" s="94"/>
      <c r="BDL801" s="94"/>
      <c r="BDM801" s="94"/>
      <c r="BDN801" s="94"/>
      <c r="BDO801" s="94"/>
      <c r="BDP801" s="94"/>
      <c r="BDQ801" s="94"/>
      <c r="BDR801" s="94"/>
      <c r="BDS801" s="94"/>
      <c r="BDT801" s="94"/>
      <c r="BDU801" s="94"/>
      <c r="BDV801" s="94"/>
      <c r="BDW801" s="94"/>
      <c r="BDX801" s="94"/>
      <c r="BDY801" s="94"/>
      <c r="BDZ801" s="94"/>
      <c r="BEA801" s="94"/>
      <c r="BEB801" s="94"/>
      <c r="BEC801" s="94"/>
      <c r="BED801" s="94"/>
      <c r="BEE801" s="94"/>
      <c r="BEF801" s="94"/>
      <c r="BEG801" s="94"/>
      <c r="BEH801" s="94"/>
      <c r="BEI801" s="94"/>
      <c r="BEJ801" s="94"/>
      <c r="BEK801" s="94"/>
      <c r="BEL801" s="94"/>
      <c r="BEM801" s="94"/>
      <c r="BEN801" s="94"/>
      <c r="BEO801" s="94"/>
      <c r="BEP801" s="94"/>
      <c r="BEQ801" s="94"/>
      <c r="BER801" s="94"/>
      <c r="BES801" s="94"/>
      <c r="BET801" s="94"/>
      <c r="BEU801" s="94"/>
      <c r="BEV801" s="94"/>
      <c r="BEW801" s="94"/>
      <c r="BEX801" s="94"/>
      <c r="BEY801" s="94"/>
      <c r="BEZ801" s="94"/>
      <c r="BFA801" s="94"/>
      <c r="BFB801" s="94"/>
      <c r="BFC801" s="94"/>
      <c r="BFD801" s="94"/>
      <c r="BFE801" s="94"/>
      <c r="BFF801" s="94"/>
      <c r="BFG801" s="94"/>
      <c r="BFH801" s="94"/>
      <c r="BFI801" s="94"/>
      <c r="BFJ801" s="94"/>
      <c r="BFK801" s="94"/>
      <c r="BFL801" s="94"/>
      <c r="BFM801" s="94"/>
      <c r="BFN801" s="94"/>
      <c r="BFO801" s="94"/>
      <c r="BFP801" s="94"/>
      <c r="BFQ801" s="94"/>
      <c r="BFR801" s="94"/>
      <c r="BFS801" s="94"/>
      <c r="BFT801" s="94"/>
      <c r="BFU801" s="94"/>
      <c r="BFV801" s="94"/>
      <c r="BFW801" s="94"/>
      <c r="BFX801" s="94"/>
      <c r="BFY801" s="94"/>
      <c r="BFZ801" s="94"/>
      <c r="BGA801" s="94"/>
      <c r="BGB801" s="94"/>
      <c r="BGC801" s="94"/>
      <c r="BGD801" s="94"/>
      <c r="BGE801" s="94"/>
      <c r="BGF801" s="94"/>
      <c r="BGG801" s="94"/>
      <c r="BGH801" s="94"/>
      <c r="BGI801" s="94"/>
      <c r="BGJ801" s="94"/>
      <c r="BGK801" s="94"/>
      <c r="BGL801" s="94"/>
      <c r="BGM801" s="94"/>
      <c r="BGN801" s="94"/>
      <c r="BGO801" s="94"/>
      <c r="BGP801" s="94"/>
      <c r="BGQ801" s="94"/>
      <c r="BGR801" s="94"/>
      <c r="BGS801" s="94"/>
      <c r="BGT801" s="94"/>
      <c r="BGU801" s="94"/>
      <c r="BGV801" s="94"/>
      <c r="BGW801" s="94"/>
      <c r="BGX801" s="94"/>
      <c r="BGY801" s="94"/>
      <c r="BGZ801" s="94"/>
      <c r="BHA801" s="94"/>
      <c r="BHB801" s="94"/>
      <c r="BHC801" s="94"/>
      <c r="BHD801" s="94"/>
      <c r="BHE801" s="94"/>
      <c r="BHF801" s="94"/>
      <c r="BHG801" s="94"/>
      <c r="BHH801" s="94"/>
      <c r="BHI801" s="94"/>
      <c r="BHJ801" s="94"/>
      <c r="BHK801" s="94"/>
      <c r="BHL801" s="94"/>
      <c r="BHM801" s="94"/>
      <c r="BHN801" s="94"/>
      <c r="BHO801" s="94"/>
      <c r="BHP801" s="94"/>
      <c r="BHQ801" s="94"/>
      <c r="BHR801" s="94"/>
      <c r="BHS801" s="94"/>
      <c r="BHT801" s="94"/>
      <c r="BHU801" s="94"/>
      <c r="BHV801" s="94"/>
      <c r="BHW801" s="94"/>
      <c r="BHX801" s="94"/>
      <c r="BHY801" s="94"/>
      <c r="BHZ801" s="94"/>
      <c r="BIA801" s="94"/>
      <c r="BIB801" s="94"/>
      <c r="BIC801" s="94"/>
      <c r="BID801" s="94"/>
      <c r="BIE801" s="94"/>
      <c r="BIF801" s="94"/>
      <c r="BIG801" s="94"/>
      <c r="BIH801" s="94"/>
      <c r="BII801" s="94"/>
      <c r="BIJ801" s="94"/>
      <c r="BIK801" s="94"/>
      <c r="BIL801" s="94"/>
      <c r="BIM801" s="94"/>
      <c r="BIN801" s="94"/>
      <c r="BIO801" s="94"/>
      <c r="BIP801" s="94"/>
      <c r="BIQ801" s="94"/>
      <c r="BIR801" s="94"/>
      <c r="BIS801" s="94"/>
      <c r="BIT801" s="94"/>
      <c r="BIU801" s="94"/>
      <c r="BIV801" s="94"/>
      <c r="BIW801" s="94"/>
      <c r="BIX801" s="94"/>
      <c r="BIY801" s="94"/>
      <c r="BIZ801" s="94"/>
      <c r="BJA801" s="94"/>
      <c r="BJB801" s="94"/>
      <c r="BJC801" s="94"/>
      <c r="BJD801" s="94"/>
      <c r="BJE801" s="94"/>
      <c r="BJF801" s="94"/>
      <c r="BJG801" s="94"/>
      <c r="BJH801" s="94"/>
      <c r="BJI801" s="94"/>
      <c r="BJJ801" s="94"/>
      <c r="BJK801" s="94"/>
      <c r="BJL801" s="94"/>
      <c r="BJM801" s="94"/>
      <c r="BJN801" s="94"/>
      <c r="BJO801" s="94"/>
      <c r="BJP801" s="94"/>
      <c r="BJQ801" s="94"/>
      <c r="BJR801" s="94"/>
      <c r="BJS801" s="94"/>
      <c r="BJT801" s="94"/>
      <c r="BJU801" s="94"/>
      <c r="BJV801" s="94"/>
      <c r="BJW801" s="94"/>
      <c r="BJX801" s="94"/>
      <c r="BJY801" s="94"/>
      <c r="BJZ801" s="94"/>
      <c r="BKA801" s="94"/>
      <c r="BKB801" s="94"/>
      <c r="BKC801" s="94"/>
      <c r="BKD801" s="94"/>
      <c r="BKE801" s="94"/>
      <c r="BKF801" s="94"/>
      <c r="BKG801" s="94"/>
      <c r="BKH801" s="94"/>
      <c r="BKI801" s="94"/>
      <c r="BKJ801" s="94"/>
      <c r="BKK801" s="94"/>
      <c r="BKL801" s="94"/>
      <c r="BKM801" s="94"/>
      <c r="BKN801" s="94"/>
      <c r="BKO801" s="94"/>
      <c r="BKP801" s="94"/>
      <c r="BKQ801" s="94"/>
      <c r="BKR801" s="94"/>
      <c r="BKS801" s="94"/>
      <c r="BKT801" s="94"/>
      <c r="BKU801" s="94"/>
      <c r="BKV801" s="94"/>
      <c r="BKW801" s="94"/>
      <c r="BKX801" s="94"/>
      <c r="BKY801" s="94"/>
      <c r="BKZ801" s="94"/>
      <c r="BLA801" s="94"/>
      <c r="BLB801" s="94"/>
      <c r="BLC801" s="94"/>
      <c r="BLD801" s="94"/>
      <c r="BLE801" s="94"/>
      <c r="BLF801" s="94"/>
      <c r="BLG801" s="94"/>
      <c r="BLH801" s="94"/>
      <c r="BLI801" s="94"/>
      <c r="BLJ801" s="94"/>
      <c r="BLK801" s="94"/>
      <c r="BLL801" s="94"/>
      <c r="BLM801" s="94"/>
      <c r="BLN801" s="94"/>
      <c r="BLO801" s="94"/>
      <c r="BLP801" s="94"/>
      <c r="BLQ801" s="94"/>
      <c r="BLR801" s="94"/>
      <c r="BLS801" s="94"/>
      <c r="BLT801" s="94"/>
      <c r="BLU801" s="94"/>
      <c r="BLV801" s="94"/>
      <c r="BLW801" s="94"/>
      <c r="BLX801" s="94"/>
      <c r="BLY801" s="94"/>
      <c r="BLZ801" s="94"/>
      <c r="BMA801" s="94"/>
      <c r="BMB801" s="94"/>
      <c r="BMC801" s="94"/>
      <c r="BMD801" s="94"/>
      <c r="BME801" s="94"/>
      <c r="BMF801" s="94"/>
      <c r="BMG801" s="94"/>
      <c r="BMH801" s="94"/>
      <c r="BMI801" s="94"/>
      <c r="BMJ801" s="94"/>
      <c r="BMK801" s="94"/>
      <c r="BML801" s="94"/>
      <c r="BMM801" s="94"/>
      <c r="BMN801" s="94"/>
      <c r="BMO801" s="94"/>
      <c r="BMP801" s="94"/>
      <c r="BMQ801" s="94"/>
      <c r="BMR801" s="94"/>
      <c r="BMS801" s="94"/>
      <c r="BMT801" s="94"/>
      <c r="BMU801" s="94"/>
      <c r="BMV801" s="94"/>
      <c r="BMW801" s="94"/>
      <c r="BMX801" s="94"/>
      <c r="BMY801" s="94"/>
      <c r="BMZ801" s="94"/>
      <c r="BNA801" s="94"/>
      <c r="BNB801" s="94"/>
      <c r="BNC801" s="94"/>
      <c r="BND801" s="94"/>
      <c r="BNE801" s="94"/>
      <c r="BNF801" s="94"/>
      <c r="BNG801" s="94"/>
      <c r="BNH801" s="94"/>
      <c r="BNI801" s="94"/>
      <c r="BNJ801" s="94"/>
      <c r="BNK801" s="94"/>
      <c r="BNL801" s="94"/>
      <c r="BNM801" s="94"/>
      <c r="BNN801" s="94"/>
      <c r="BNO801" s="94"/>
      <c r="BNP801" s="94"/>
      <c r="BNQ801" s="94"/>
      <c r="BNR801" s="94"/>
      <c r="BNS801" s="94"/>
      <c r="BNT801" s="94"/>
      <c r="BNU801" s="94"/>
      <c r="BNV801" s="94"/>
      <c r="BNW801" s="94"/>
      <c r="BNX801" s="94"/>
      <c r="BNY801" s="94"/>
      <c r="BNZ801" s="94"/>
      <c r="BOA801" s="94"/>
      <c r="BOB801" s="94"/>
      <c r="BOC801" s="94"/>
      <c r="BOD801" s="94"/>
      <c r="BOE801" s="94"/>
      <c r="BOF801" s="94"/>
      <c r="BOG801" s="94"/>
      <c r="BOH801" s="94"/>
      <c r="BOI801" s="94"/>
      <c r="BOJ801" s="94"/>
      <c r="BOK801" s="94"/>
      <c r="BOL801" s="94"/>
      <c r="BOM801" s="94"/>
      <c r="BON801" s="94"/>
      <c r="BOO801" s="94"/>
      <c r="BOP801" s="94"/>
      <c r="BOQ801" s="94"/>
      <c r="BOR801" s="94"/>
      <c r="BOS801" s="94"/>
      <c r="BOT801" s="94"/>
      <c r="BOU801" s="94"/>
      <c r="BOV801" s="94"/>
      <c r="BOW801" s="94"/>
      <c r="BOX801" s="94"/>
      <c r="BOY801" s="94"/>
      <c r="BOZ801" s="94"/>
      <c r="BPA801" s="94"/>
      <c r="BPB801" s="94"/>
      <c r="BPC801" s="94"/>
      <c r="BPD801" s="94"/>
      <c r="BPE801" s="94"/>
      <c r="BPF801" s="94"/>
      <c r="BPG801" s="94"/>
      <c r="BPH801" s="94"/>
      <c r="BPI801" s="94"/>
      <c r="BPJ801" s="94"/>
      <c r="BPK801" s="94"/>
      <c r="BPL801" s="94"/>
      <c r="BPM801" s="94"/>
      <c r="BPN801" s="94"/>
      <c r="BPO801" s="94"/>
      <c r="BPP801" s="94"/>
      <c r="BPQ801" s="94"/>
      <c r="BPR801" s="94"/>
      <c r="BPS801" s="94"/>
      <c r="BPT801" s="94"/>
      <c r="BPU801" s="94"/>
      <c r="BPV801" s="94"/>
      <c r="BPW801" s="94"/>
      <c r="BPX801" s="94"/>
      <c r="BPY801" s="94"/>
      <c r="BPZ801" s="94"/>
      <c r="BQA801" s="94"/>
      <c r="BQB801" s="94"/>
      <c r="BQC801" s="94"/>
      <c r="BQD801" s="94"/>
      <c r="BQE801" s="94"/>
      <c r="BQF801" s="94"/>
      <c r="BQG801" s="94"/>
      <c r="BQH801" s="94"/>
      <c r="BQI801" s="94"/>
      <c r="BQJ801" s="94"/>
      <c r="BQK801" s="94"/>
      <c r="BQL801" s="94"/>
      <c r="BQM801" s="94"/>
      <c r="BQN801" s="94"/>
      <c r="BQO801" s="94"/>
      <c r="BQP801" s="94"/>
      <c r="BQQ801" s="94"/>
      <c r="BQR801" s="94"/>
      <c r="BQS801" s="94"/>
      <c r="BQT801" s="94"/>
      <c r="BQU801" s="94"/>
      <c r="BQV801" s="94"/>
      <c r="BQW801" s="94"/>
      <c r="BQX801" s="94"/>
      <c r="BQY801" s="94"/>
      <c r="BQZ801" s="94"/>
      <c r="BRA801" s="94"/>
      <c r="BRB801" s="94"/>
      <c r="BRC801" s="94"/>
      <c r="BRD801" s="94"/>
      <c r="BRE801" s="94"/>
      <c r="BRF801" s="94"/>
      <c r="BRG801" s="94"/>
      <c r="BRH801" s="94"/>
      <c r="BRI801" s="94"/>
      <c r="BRJ801" s="94"/>
      <c r="BRK801" s="94"/>
      <c r="BRL801" s="94"/>
      <c r="BRM801" s="94"/>
      <c r="BRN801" s="94"/>
      <c r="BRO801" s="94"/>
      <c r="BRP801" s="94"/>
      <c r="BRQ801" s="94"/>
      <c r="BRR801" s="94"/>
      <c r="BRS801" s="94"/>
      <c r="BRT801" s="94"/>
      <c r="BRU801" s="94"/>
      <c r="BRV801" s="94"/>
      <c r="BRW801" s="94"/>
      <c r="BRX801" s="94"/>
      <c r="BRY801" s="94"/>
      <c r="BRZ801" s="94"/>
      <c r="BSA801" s="94"/>
      <c r="BSB801" s="94"/>
      <c r="BSC801" s="94"/>
      <c r="BSD801" s="94"/>
      <c r="BSE801" s="94"/>
      <c r="BSF801" s="94"/>
      <c r="BSG801" s="94"/>
      <c r="BSH801" s="94"/>
      <c r="BSI801" s="94"/>
      <c r="BSJ801" s="94"/>
      <c r="BSK801" s="94"/>
      <c r="BSL801" s="94"/>
      <c r="BSM801" s="94"/>
      <c r="BSN801" s="94"/>
      <c r="BSO801" s="94"/>
      <c r="BSP801" s="94"/>
      <c r="BSQ801" s="94"/>
      <c r="BSR801" s="94"/>
      <c r="BSS801" s="94"/>
      <c r="BST801" s="94"/>
      <c r="BSU801" s="94"/>
      <c r="BSV801" s="94"/>
      <c r="BSW801" s="94"/>
      <c r="BSX801" s="94"/>
      <c r="BSY801" s="94"/>
      <c r="BSZ801" s="94"/>
      <c r="BTA801" s="94"/>
      <c r="BTB801" s="94"/>
      <c r="BTC801" s="94"/>
      <c r="BTD801" s="94"/>
      <c r="BTE801" s="94"/>
      <c r="BTF801" s="94"/>
      <c r="BTG801" s="94"/>
      <c r="BTH801" s="94"/>
      <c r="BTI801" s="94"/>
      <c r="BTJ801" s="94"/>
      <c r="BTK801" s="94"/>
      <c r="BTL801" s="94"/>
      <c r="BTM801" s="94"/>
      <c r="BTN801" s="94"/>
      <c r="BTO801" s="94"/>
      <c r="BTP801" s="94"/>
      <c r="BTQ801" s="94"/>
      <c r="BTR801" s="94"/>
      <c r="BTS801" s="94"/>
      <c r="BTT801" s="94"/>
      <c r="BTU801" s="94"/>
      <c r="BTV801" s="94"/>
      <c r="BTW801" s="94"/>
      <c r="BTX801" s="94"/>
      <c r="BTY801" s="94"/>
      <c r="BTZ801" s="94"/>
      <c r="BUA801" s="94"/>
      <c r="BUB801" s="94"/>
      <c r="BUC801" s="94"/>
      <c r="BUD801" s="94"/>
      <c r="BUE801" s="94"/>
      <c r="BUF801" s="94"/>
      <c r="BUG801" s="94"/>
      <c r="BUH801" s="94"/>
      <c r="BUI801" s="94"/>
      <c r="BUJ801" s="94"/>
      <c r="BUK801" s="94"/>
      <c r="BUL801" s="94"/>
      <c r="BUM801" s="94"/>
      <c r="BUN801" s="94"/>
      <c r="BUO801" s="94"/>
      <c r="BUP801" s="94"/>
      <c r="BUQ801" s="94"/>
      <c r="BUR801" s="94"/>
      <c r="BUS801" s="94"/>
      <c r="BUT801" s="94"/>
      <c r="BUU801" s="94"/>
      <c r="BUV801" s="94"/>
      <c r="BUW801" s="94"/>
      <c r="BUX801" s="94"/>
      <c r="BUY801" s="94"/>
      <c r="BUZ801" s="94"/>
      <c r="BVA801" s="94"/>
      <c r="BVB801" s="94"/>
      <c r="BVC801" s="94"/>
      <c r="BVD801" s="94"/>
      <c r="BVE801" s="94"/>
      <c r="BVF801" s="94"/>
      <c r="BVG801" s="94"/>
      <c r="BVH801" s="94"/>
      <c r="BVI801" s="94"/>
      <c r="BVJ801" s="94"/>
      <c r="BVK801" s="94"/>
      <c r="BVL801" s="94"/>
      <c r="BVM801" s="94"/>
      <c r="BVN801" s="94"/>
      <c r="BVO801" s="94"/>
      <c r="BVP801" s="94"/>
      <c r="BVQ801" s="94"/>
      <c r="BVR801" s="94"/>
      <c r="BVS801" s="94"/>
      <c r="BVT801" s="94"/>
      <c r="BVU801" s="94"/>
      <c r="BVV801" s="94"/>
      <c r="BVW801" s="94"/>
      <c r="BVX801" s="94"/>
      <c r="BVY801" s="94"/>
      <c r="BVZ801" s="94"/>
      <c r="BWA801" s="94"/>
      <c r="BWB801" s="94"/>
      <c r="BWC801" s="94"/>
      <c r="BWD801" s="94"/>
      <c r="BWE801" s="94"/>
      <c r="BWF801" s="94"/>
      <c r="BWG801" s="94"/>
      <c r="BWH801" s="94"/>
      <c r="BWI801" s="94"/>
      <c r="BWJ801" s="94"/>
      <c r="BWK801" s="94"/>
      <c r="BWL801" s="94"/>
      <c r="BWM801" s="94"/>
      <c r="BWN801" s="94"/>
      <c r="BWO801" s="94"/>
      <c r="BWP801" s="94"/>
      <c r="BWQ801" s="94"/>
      <c r="BWR801" s="94"/>
      <c r="BWS801" s="94"/>
      <c r="BWT801" s="94"/>
      <c r="BWU801" s="94"/>
      <c r="BWV801" s="94"/>
      <c r="BWW801" s="94"/>
      <c r="BWX801" s="94"/>
      <c r="BWY801" s="94"/>
      <c r="BWZ801" s="94"/>
      <c r="BXA801" s="94"/>
      <c r="BXB801" s="94"/>
      <c r="BXC801" s="94"/>
      <c r="BXD801" s="94"/>
      <c r="BXE801" s="94"/>
      <c r="BXF801" s="94"/>
      <c r="BXG801" s="94"/>
      <c r="BXH801" s="94"/>
      <c r="BXI801" s="94"/>
      <c r="BXJ801" s="94"/>
      <c r="BXK801" s="94"/>
      <c r="BXL801" s="94"/>
      <c r="BXM801" s="94"/>
      <c r="BXN801" s="94"/>
      <c r="BXO801" s="94"/>
      <c r="BXP801" s="94"/>
      <c r="BXQ801" s="94"/>
      <c r="BXR801" s="94"/>
      <c r="BXS801" s="94"/>
      <c r="BXT801" s="94"/>
      <c r="BXU801" s="94"/>
      <c r="BXV801" s="94"/>
      <c r="BXW801" s="94"/>
      <c r="BXX801" s="94"/>
      <c r="BXY801" s="94"/>
      <c r="BXZ801" s="94"/>
      <c r="BYA801" s="94"/>
      <c r="BYB801" s="94"/>
      <c r="BYC801" s="94"/>
      <c r="BYD801" s="94"/>
      <c r="BYE801" s="94"/>
      <c r="BYF801" s="94"/>
      <c r="BYG801" s="94"/>
      <c r="BYH801" s="94"/>
      <c r="BYI801" s="94"/>
      <c r="BYJ801" s="94"/>
      <c r="BYK801" s="94"/>
      <c r="BYL801" s="94"/>
      <c r="BYM801" s="94"/>
      <c r="BYN801" s="94"/>
      <c r="BYO801" s="94"/>
      <c r="BYP801" s="94"/>
      <c r="BYQ801" s="94"/>
      <c r="BYR801" s="94"/>
      <c r="BYS801" s="94"/>
      <c r="BYT801" s="94"/>
      <c r="BYU801" s="94"/>
      <c r="BYV801" s="94"/>
      <c r="BYW801" s="94"/>
      <c r="BYX801" s="94"/>
      <c r="BYY801" s="94"/>
      <c r="BYZ801" s="94"/>
      <c r="BZA801" s="94"/>
      <c r="BZB801" s="94"/>
      <c r="BZC801" s="94"/>
      <c r="BZD801" s="94"/>
      <c r="BZE801" s="94"/>
      <c r="BZF801" s="94"/>
      <c r="BZG801" s="94"/>
      <c r="BZH801" s="94"/>
      <c r="BZI801" s="94"/>
      <c r="BZJ801" s="94"/>
      <c r="BZK801" s="94"/>
      <c r="BZL801" s="94"/>
      <c r="BZM801" s="94"/>
      <c r="BZN801" s="94"/>
      <c r="BZO801" s="94"/>
      <c r="BZP801" s="94"/>
      <c r="BZQ801" s="94"/>
      <c r="BZR801" s="94"/>
      <c r="BZS801" s="94"/>
      <c r="BZT801" s="94"/>
      <c r="BZU801" s="94"/>
      <c r="BZV801" s="94"/>
      <c r="BZW801" s="94"/>
      <c r="BZX801" s="94"/>
      <c r="BZY801" s="94"/>
      <c r="BZZ801" s="94"/>
      <c r="CAA801" s="94"/>
      <c r="CAB801" s="94"/>
      <c r="CAC801" s="94"/>
      <c r="CAD801" s="94"/>
      <c r="CAE801" s="94"/>
      <c r="CAF801" s="94"/>
      <c r="CAG801" s="94"/>
      <c r="CAH801" s="94"/>
      <c r="CAI801" s="94"/>
      <c r="CAJ801" s="94"/>
      <c r="CAK801" s="94"/>
      <c r="CAL801" s="94"/>
      <c r="CAM801" s="94"/>
      <c r="CAN801" s="94"/>
      <c r="CAO801" s="94"/>
      <c r="CAP801" s="94"/>
      <c r="CAQ801" s="94"/>
      <c r="CAR801" s="94"/>
      <c r="CAS801" s="94"/>
      <c r="CAT801" s="94"/>
      <c r="CAU801" s="94"/>
      <c r="CAV801" s="94"/>
      <c r="CAW801" s="94"/>
      <c r="CAX801" s="94"/>
      <c r="CAY801" s="94"/>
      <c r="CAZ801" s="94"/>
      <c r="CBA801" s="94"/>
      <c r="CBB801" s="94"/>
      <c r="CBC801" s="94"/>
      <c r="CBD801" s="94"/>
      <c r="CBE801" s="94"/>
      <c r="CBF801" s="94"/>
      <c r="CBG801" s="94"/>
      <c r="CBH801" s="94"/>
      <c r="CBI801" s="94"/>
      <c r="CBJ801" s="94"/>
      <c r="CBK801" s="94"/>
      <c r="CBL801" s="94"/>
      <c r="CBM801" s="94"/>
      <c r="CBN801" s="94"/>
      <c r="CBO801" s="94"/>
      <c r="CBP801" s="94"/>
      <c r="CBQ801" s="94"/>
      <c r="CBR801" s="94"/>
      <c r="CBS801" s="94"/>
      <c r="CBT801" s="94"/>
      <c r="CBU801" s="94"/>
      <c r="CBV801" s="94"/>
      <c r="CBW801" s="94"/>
      <c r="CBX801" s="94"/>
      <c r="CBY801" s="94"/>
      <c r="CBZ801" s="94"/>
      <c r="CCA801" s="94"/>
      <c r="CCB801" s="94"/>
      <c r="CCC801" s="94"/>
      <c r="CCD801" s="94"/>
      <c r="CCE801" s="94"/>
      <c r="CCF801" s="94"/>
      <c r="CCG801" s="94"/>
      <c r="CCH801" s="94"/>
      <c r="CCI801" s="94"/>
      <c r="CCJ801" s="94"/>
      <c r="CCK801" s="94"/>
      <c r="CCL801" s="94"/>
      <c r="CCM801" s="94"/>
      <c r="CCN801" s="94"/>
      <c r="CCO801" s="94"/>
      <c r="CCP801" s="94"/>
      <c r="CCQ801" s="94"/>
      <c r="CCR801" s="94"/>
      <c r="CCS801" s="94"/>
      <c r="CCT801" s="94"/>
      <c r="CCU801" s="94"/>
      <c r="CCV801" s="94"/>
      <c r="CCW801" s="94"/>
      <c r="CCX801" s="94"/>
      <c r="CCY801" s="94"/>
      <c r="CCZ801" s="94"/>
      <c r="CDA801" s="94"/>
      <c r="CDB801" s="94"/>
      <c r="CDC801" s="94"/>
      <c r="CDD801" s="94"/>
      <c r="CDE801" s="94"/>
      <c r="CDF801" s="94"/>
      <c r="CDG801" s="94"/>
      <c r="CDH801" s="94"/>
      <c r="CDI801" s="94"/>
      <c r="CDJ801" s="94"/>
      <c r="CDK801" s="94"/>
      <c r="CDL801" s="94"/>
      <c r="CDM801" s="94"/>
      <c r="CDN801" s="94"/>
      <c r="CDO801" s="94"/>
      <c r="CDP801" s="94"/>
      <c r="CDQ801" s="94"/>
      <c r="CDR801" s="94"/>
      <c r="CDS801" s="94"/>
      <c r="CDT801" s="94"/>
      <c r="CDU801" s="94"/>
      <c r="CDV801" s="94"/>
      <c r="CDW801" s="94"/>
      <c r="CDX801" s="94"/>
      <c r="CDY801" s="94"/>
      <c r="CDZ801" s="94"/>
      <c r="CEA801" s="94"/>
      <c r="CEB801" s="94"/>
      <c r="CEC801" s="94"/>
      <c r="CED801" s="94"/>
      <c r="CEE801" s="94"/>
      <c r="CEF801" s="94"/>
      <c r="CEG801" s="94"/>
      <c r="CEH801" s="94"/>
      <c r="CEI801" s="94"/>
      <c r="CEJ801" s="94"/>
      <c r="CEK801" s="94"/>
      <c r="CEL801" s="94"/>
      <c r="CEM801" s="94"/>
      <c r="CEN801" s="94"/>
      <c r="CEO801" s="94"/>
      <c r="CEP801" s="94"/>
      <c r="CEQ801" s="94"/>
      <c r="CER801" s="94"/>
      <c r="CES801" s="94"/>
      <c r="CET801" s="94"/>
      <c r="CEU801" s="94"/>
      <c r="CEV801" s="94"/>
      <c r="CEW801" s="94"/>
      <c r="CEX801" s="94"/>
      <c r="CEY801" s="94"/>
      <c r="CEZ801" s="94"/>
      <c r="CFA801" s="94"/>
      <c r="CFB801" s="94"/>
      <c r="CFC801" s="94"/>
      <c r="CFD801" s="94"/>
      <c r="CFE801" s="94"/>
      <c r="CFF801" s="94"/>
      <c r="CFG801" s="94"/>
      <c r="CFH801" s="94"/>
      <c r="CFI801" s="94"/>
      <c r="CFJ801" s="94"/>
      <c r="CFK801" s="94"/>
      <c r="CFL801" s="94"/>
      <c r="CFM801" s="94"/>
      <c r="CFN801" s="94"/>
      <c r="CFO801" s="94"/>
      <c r="CFP801" s="94"/>
      <c r="CFQ801" s="94"/>
      <c r="CFR801" s="94"/>
      <c r="CFS801" s="94"/>
      <c r="CFT801" s="94"/>
      <c r="CFU801" s="94"/>
      <c r="CFV801" s="94"/>
      <c r="CFW801" s="94"/>
      <c r="CFX801" s="94"/>
      <c r="CFY801" s="94"/>
      <c r="CFZ801" s="94"/>
      <c r="CGA801" s="94"/>
      <c r="CGB801" s="94"/>
      <c r="CGC801" s="94"/>
      <c r="CGD801" s="94"/>
      <c r="CGE801" s="94"/>
      <c r="CGF801" s="94"/>
      <c r="CGG801" s="94"/>
      <c r="CGH801" s="94"/>
      <c r="CGI801" s="94"/>
      <c r="CGJ801" s="94"/>
      <c r="CGK801" s="94"/>
      <c r="CGL801" s="94"/>
      <c r="CGM801" s="94"/>
      <c r="CGN801" s="94"/>
      <c r="CGO801" s="94"/>
      <c r="CGP801" s="94"/>
      <c r="CGQ801" s="94"/>
      <c r="CGR801" s="94"/>
      <c r="CGS801" s="94"/>
      <c r="CGT801" s="94"/>
      <c r="CGU801" s="94"/>
      <c r="CGV801" s="94"/>
      <c r="CGW801" s="94"/>
      <c r="CGX801" s="94"/>
      <c r="CGY801" s="94"/>
      <c r="CGZ801" s="94"/>
      <c r="CHA801" s="94"/>
      <c r="CHB801" s="94"/>
      <c r="CHC801" s="94"/>
      <c r="CHD801" s="94"/>
      <c r="CHE801" s="94"/>
      <c r="CHF801" s="94"/>
      <c r="CHG801" s="94"/>
      <c r="CHH801" s="94"/>
      <c r="CHI801" s="94"/>
      <c r="CHJ801" s="94"/>
      <c r="CHK801" s="94"/>
      <c r="CHL801" s="94"/>
      <c r="CHM801" s="94"/>
      <c r="CHN801" s="94"/>
      <c r="CHO801" s="94"/>
      <c r="CHP801" s="94"/>
      <c r="CHQ801" s="94"/>
      <c r="CHR801" s="94"/>
      <c r="CHS801" s="94"/>
      <c r="CHT801" s="94"/>
      <c r="CHU801" s="94"/>
      <c r="CHV801" s="94"/>
      <c r="CHW801" s="94"/>
      <c r="CHX801" s="94"/>
      <c r="CHY801" s="94"/>
      <c r="CHZ801" s="94"/>
      <c r="CIA801" s="94"/>
      <c r="CIB801" s="94"/>
      <c r="CIC801" s="94"/>
      <c r="CID801" s="94"/>
      <c r="CIE801" s="94"/>
      <c r="CIF801" s="94"/>
      <c r="CIG801" s="94"/>
      <c r="CIH801" s="94"/>
      <c r="CII801" s="94"/>
      <c r="CIJ801" s="94"/>
      <c r="CIK801" s="94"/>
      <c r="CIL801" s="94"/>
      <c r="CIM801" s="94"/>
      <c r="CIN801" s="94"/>
      <c r="CIO801" s="94"/>
      <c r="CIP801" s="94"/>
      <c r="CIQ801" s="94"/>
      <c r="CIR801" s="94"/>
      <c r="CIS801" s="94"/>
      <c r="CIT801" s="94"/>
      <c r="CIU801" s="94"/>
      <c r="CIV801" s="94"/>
      <c r="CIW801" s="94"/>
      <c r="CIX801" s="94"/>
      <c r="CIY801" s="94"/>
      <c r="CIZ801" s="94"/>
      <c r="CJA801" s="94"/>
      <c r="CJB801" s="94"/>
      <c r="CJC801" s="94"/>
      <c r="CJD801" s="94"/>
      <c r="CJE801" s="94"/>
      <c r="CJF801" s="94"/>
      <c r="CJG801" s="94"/>
      <c r="CJH801" s="94"/>
      <c r="CJI801" s="94"/>
      <c r="CJJ801" s="94"/>
      <c r="CJK801" s="94"/>
      <c r="CJL801" s="94"/>
      <c r="CJM801" s="94"/>
      <c r="CJN801" s="94"/>
      <c r="CJO801" s="94"/>
      <c r="CJP801" s="94"/>
      <c r="CJQ801" s="94"/>
      <c r="CJR801" s="94"/>
      <c r="CJS801" s="94"/>
      <c r="CJT801" s="94"/>
      <c r="CJU801" s="94"/>
      <c r="CJV801" s="94"/>
      <c r="CJW801" s="94"/>
      <c r="CJX801" s="94"/>
      <c r="CJY801" s="94"/>
      <c r="CJZ801" s="94"/>
      <c r="CKA801" s="94"/>
      <c r="CKB801" s="94"/>
      <c r="CKC801" s="94"/>
      <c r="CKD801" s="94"/>
      <c r="CKE801" s="94"/>
      <c r="CKF801" s="94"/>
      <c r="CKG801" s="94"/>
      <c r="CKH801" s="94"/>
      <c r="CKI801" s="94"/>
      <c r="CKJ801" s="94"/>
      <c r="CKK801" s="94"/>
      <c r="CKL801" s="94"/>
      <c r="CKM801" s="94"/>
      <c r="CKN801" s="94"/>
      <c r="CKO801" s="94"/>
      <c r="CKP801" s="94"/>
      <c r="CKQ801" s="94"/>
      <c r="CKR801" s="94"/>
      <c r="CKS801" s="94"/>
      <c r="CKT801" s="94"/>
      <c r="CKU801" s="94"/>
      <c r="CKV801" s="94"/>
      <c r="CKW801" s="94"/>
      <c r="CKX801" s="94"/>
      <c r="CKY801" s="94"/>
      <c r="CKZ801" s="94"/>
      <c r="CLA801" s="94"/>
      <c r="CLB801" s="94"/>
      <c r="CLC801" s="94"/>
      <c r="CLD801" s="94"/>
      <c r="CLE801" s="94"/>
      <c r="CLF801" s="94"/>
      <c r="CLG801" s="94"/>
      <c r="CLH801" s="94"/>
      <c r="CLI801" s="94"/>
      <c r="CLJ801" s="94"/>
      <c r="CLK801" s="94"/>
      <c r="CLL801" s="94"/>
      <c r="CLM801" s="94"/>
      <c r="CLN801" s="94"/>
      <c r="CLO801" s="94"/>
      <c r="CLP801" s="94"/>
      <c r="CLQ801" s="94"/>
      <c r="CLR801" s="94"/>
      <c r="CLS801" s="94"/>
      <c r="CLT801" s="94"/>
      <c r="CLU801" s="94"/>
      <c r="CLV801" s="94"/>
      <c r="CLW801" s="94"/>
      <c r="CLX801" s="94"/>
      <c r="CLY801" s="94"/>
      <c r="CLZ801" s="94"/>
      <c r="CMA801" s="94"/>
      <c r="CMB801" s="94"/>
      <c r="CMC801" s="94"/>
      <c r="CMD801" s="94"/>
      <c r="CME801" s="94"/>
      <c r="CMF801" s="94"/>
      <c r="CMG801" s="94"/>
      <c r="CMH801" s="94"/>
      <c r="CMI801" s="94"/>
      <c r="CMJ801" s="94"/>
      <c r="CMK801" s="94"/>
      <c r="CML801" s="94"/>
      <c r="CMM801" s="94"/>
      <c r="CMN801" s="94"/>
      <c r="CMO801" s="94"/>
      <c r="CMP801" s="94"/>
      <c r="CMQ801" s="94"/>
      <c r="CMR801" s="94"/>
      <c r="CMS801" s="94"/>
      <c r="CMT801" s="94"/>
      <c r="CMU801" s="94"/>
      <c r="CMV801" s="94"/>
      <c r="CMW801" s="94"/>
      <c r="CMX801" s="94"/>
      <c r="CMY801" s="94"/>
      <c r="CMZ801" s="94"/>
      <c r="CNA801" s="94"/>
      <c r="CNB801" s="94"/>
      <c r="CNC801" s="94"/>
      <c r="CND801" s="94"/>
      <c r="CNE801" s="94"/>
      <c r="CNF801" s="94"/>
      <c r="CNG801" s="94"/>
      <c r="CNH801" s="94"/>
      <c r="CNI801" s="94"/>
      <c r="CNJ801" s="94"/>
      <c r="CNK801" s="94"/>
      <c r="CNL801" s="94"/>
      <c r="CNM801" s="94"/>
      <c r="CNN801" s="94"/>
      <c r="CNO801" s="94"/>
      <c r="CNP801" s="94"/>
      <c r="CNQ801" s="94"/>
      <c r="CNR801" s="94"/>
      <c r="CNS801" s="94"/>
      <c r="CNT801" s="94"/>
      <c r="CNU801" s="94"/>
      <c r="CNV801" s="94"/>
      <c r="CNW801" s="94"/>
      <c r="CNX801" s="94"/>
      <c r="CNY801" s="94"/>
      <c r="CNZ801" s="94"/>
      <c r="COA801" s="94"/>
      <c r="COB801" s="94"/>
      <c r="COC801" s="94"/>
      <c r="COD801" s="94"/>
      <c r="COE801" s="94"/>
      <c r="COF801" s="94"/>
      <c r="COG801" s="94"/>
      <c r="COH801" s="94"/>
      <c r="COI801" s="94"/>
      <c r="COJ801" s="94"/>
      <c r="COK801" s="94"/>
      <c r="COL801" s="94"/>
      <c r="COM801" s="94"/>
      <c r="CON801" s="94"/>
      <c r="COO801" s="94"/>
      <c r="COP801" s="94"/>
      <c r="COQ801" s="94"/>
      <c r="COR801" s="94"/>
      <c r="COS801" s="94"/>
      <c r="COT801" s="94"/>
      <c r="COU801" s="94"/>
      <c r="COV801" s="94"/>
      <c r="COW801" s="94"/>
      <c r="COX801" s="94"/>
      <c r="COY801" s="94"/>
      <c r="COZ801" s="94"/>
      <c r="CPA801" s="94"/>
      <c r="CPB801" s="94"/>
      <c r="CPC801" s="94"/>
      <c r="CPD801" s="94"/>
      <c r="CPE801" s="94"/>
      <c r="CPF801" s="94"/>
      <c r="CPG801" s="94"/>
      <c r="CPH801" s="94"/>
      <c r="CPI801" s="94"/>
      <c r="CPJ801" s="94"/>
      <c r="CPK801" s="94"/>
      <c r="CPL801" s="94"/>
      <c r="CPM801" s="94"/>
      <c r="CPN801" s="94"/>
      <c r="CPO801" s="94"/>
      <c r="CPP801" s="94"/>
      <c r="CPQ801" s="94"/>
      <c r="CPR801" s="94"/>
      <c r="CPS801" s="94"/>
      <c r="CPT801" s="94"/>
      <c r="CPU801" s="94"/>
      <c r="CPV801" s="94"/>
      <c r="CPW801" s="94"/>
      <c r="CPX801" s="94"/>
      <c r="CPY801" s="94"/>
      <c r="CPZ801" s="94"/>
      <c r="CQA801" s="94"/>
      <c r="CQB801" s="94"/>
      <c r="CQC801" s="94"/>
      <c r="CQD801" s="94"/>
      <c r="CQE801" s="94"/>
      <c r="CQF801" s="94"/>
      <c r="CQG801" s="94"/>
      <c r="CQH801" s="94"/>
      <c r="CQI801" s="94"/>
      <c r="CQJ801" s="94"/>
      <c r="CQK801" s="94"/>
      <c r="CQL801" s="94"/>
      <c r="CQM801" s="94"/>
      <c r="CQN801" s="94"/>
      <c r="CQO801" s="94"/>
      <c r="CQP801" s="94"/>
      <c r="CQQ801" s="94"/>
      <c r="CQR801" s="94"/>
      <c r="CQS801" s="94"/>
      <c r="CQT801" s="94"/>
      <c r="CQU801" s="94"/>
      <c r="CQV801" s="94"/>
      <c r="CQW801" s="94"/>
      <c r="CQX801" s="94"/>
      <c r="CQY801" s="94"/>
      <c r="CQZ801" s="94"/>
      <c r="CRA801" s="94"/>
      <c r="CRB801" s="94"/>
      <c r="CRC801" s="94"/>
      <c r="CRD801" s="94"/>
      <c r="CRE801" s="94"/>
      <c r="CRF801" s="94"/>
      <c r="CRG801" s="94"/>
      <c r="CRH801" s="94"/>
      <c r="CRI801" s="94"/>
      <c r="CRJ801" s="94"/>
      <c r="CRK801" s="94"/>
      <c r="CRL801" s="94"/>
      <c r="CRM801" s="94"/>
      <c r="CRN801" s="94"/>
      <c r="CRO801" s="94"/>
      <c r="CRP801" s="94"/>
      <c r="CRQ801" s="94"/>
      <c r="CRR801" s="94"/>
      <c r="CRS801" s="94"/>
      <c r="CRT801" s="94"/>
      <c r="CRU801" s="94"/>
      <c r="CRV801" s="94"/>
      <c r="CRW801" s="94"/>
      <c r="CRX801" s="94"/>
      <c r="CRY801" s="94"/>
      <c r="CRZ801" s="94"/>
      <c r="CSA801" s="94"/>
      <c r="CSB801" s="94"/>
      <c r="CSC801" s="94"/>
      <c r="CSD801" s="94"/>
      <c r="CSE801" s="94"/>
      <c r="CSF801" s="94"/>
      <c r="CSG801" s="94"/>
      <c r="CSH801" s="94"/>
      <c r="CSI801" s="94"/>
      <c r="CSJ801" s="94"/>
      <c r="CSK801" s="94"/>
      <c r="CSL801" s="94"/>
      <c r="CSM801" s="94"/>
      <c r="CSN801" s="94"/>
      <c r="CSO801" s="94"/>
      <c r="CSP801" s="94"/>
      <c r="CSQ801" s="94"/>
      <c r="CSR801" s="94"/>
      <c r="CSS801" s="94"/>
      <c r="CST801" s="94"/>
      <c r="CSU801" s="94"/>
      <c r="CSV801" s="94"/>
      <c r="CSW801" s="94"/>
      <c r="CSX801" s="94"/>
      <c r="CSY801" s="94"/>
      <c r="CSZ801" s="94"/>
      <c r="CTA801" s="94"/>
      <c r="CTB801" s="94"/>
      <c r="CTC801" s="94"/>
      <c r="CTD801" s="94"/>
      <c r="CTE801" s="94"/>
      <c r="CTF801" s="94"/>
      <c r="CTG801" s="94"/>
      <c r="CTH801" s="94"/>
      <c r="CTI801" s="94"/>
      <c r="CTJ801" s="94"/>
      <c r="CTK801" s="94"/>
      <c r="CTL801" s="94"/>
      <c r="CTM801" s="94"/>
      <c r="CTN801" s="94"/>
      <c r="CTO801" s="94"/>
      <c r="CTP801" s="94"/>
      <c r="CTQ801" s="94"/>
      <c r="CTR801" s="94"/>
      <c r="CTS801" s="94"/>
      <c r="CTT801" s="94"/>
      <c r="CTU801" s="94"/>
      <c r="CTV801" s="94"/>
      <c r="CTW801" s="94"/>
      <c r="CTX801" s="94"/>
      <c r="CTY801" s="94"/>
      <c r="CTZ801" s="94"/>
      <c r="CUA801" s="94"/>
      <c r="CUB801" s="94"/>
      <c r="CUC801" s="94"/>
      <c r="CUD801" s="94"/>
      <c r="CUE801" s="94"/>
      <c r="CUF801" s="94"/>
      <c r="CUG801" s="94"/>
      <c r="CUH801" s="94"/>
      <c r="CUI801" s="94"/>
      <c r="CUJ801" s="94"/>
      <c r="CUK801" s="94"/>
      <c r="CUL801" s="94"/>
      <c r="CUM801" s="94"/>
      <c r="CUN801" s="94"/>
      <c r="CUO801" s="94"/>
      <c r="CUP801" s="94"/>
      <c r="CUQ801" s="94"/>
      <c r="CUR801" s="94"/>
      <c r="CUS801" s="94"/>
      <c r="CUT801" s="94"/>
      <c r="CUU801" s="94"/>
      <c r="CUV801" s="94"/>
      <c r="CUW801" s="94"/>
      <c r="CUX801" s="94"/>
      <c r="CUY801" s="94"/>
      <c r="CUZ801" s="94"/>
      <c r="CVA801" s="94"/>
      <c r="CVB801" s="94"/>
      <c r="CVC801" s="94"/>
      <c r="CVD801" s="94"/>
      <c r="CVE801" s="94"/>
      <c r="CVF801" s="94"/>
      <c r="CVG801" s="94"/>
      <c r="CVH801" s="94"/>
      <c r="CVI801" s="94"/>
      <c r="CVJ801" s="94"/>
      <c r="CVK801" s="94"/>
      <c r="CVL801" s="94"/>
      <c r="CVM801" s="94"/>
      <c r="CVN801" s="94"/>
      <c r="CVO801" s="94"/>
      <c r="CVP801" s="94"/>
      <c r="CVQ801" s="94"/>
      <c r="CVR801" s="94"/>
      <c r="CVS801" s="94"/>
      <c r="CVT801" s="94"/>
      <c r="CVU801" s="94"/>
      <c r="CVV801" s="94"/>
      <c r="CVW801" s="94"/>
      <c r="CVX801" s="94"/>
      <c r="CVY801" s="94"/>
      <c r="CVZ801" s="94"/>
      <c r="CWA801" s="94"/>
      <c r="CWB801" s="94"/>
      <c r="CWC801" s="94"/>
      <c r="CWD801" s="94"/>
      <c r="CWE801" s="94"/>
      <c r="CWF801" s="94"/>
      <c r="CWG801" s="94"/>
      <c r="CWH801" s="94"/>
      <c r="CWI801" s="94"/>
      <c r="CWJ801" s="94"/>
      <c r="CWK801" s="94"/>
      <c r="CWL801" s="94"/>
      <c r="CWM801" s="94"/>
      <c r="CWN801" s="94"/>
      <c r="CWO801" s="94"/>
      <c r="CWP801" s="94"/>
      <c r="CWQ801" s="94"/>
      <c r="CWR801" s="94"/>
      <c r="CWS801" s="94"/>
      <c r="CWT801" s="94"/>
      <c r="CWU801" s="94"/>
      <c r="CWV801" s="94"/>
      <c r="CWW801" s="94"/>
      <c r="CWX801" s="94"/>
      <c r="CWY801" s="94"/>
      <c r="CWZ801" s="94"/>
      <c r="CXA801" s="94"/>
      <c r="CXB801" s="94"/>
      <c r="CXC801" s="94"/>
      <c r="CXD801" s="94"/>
      <c r="CXE801" s="94"/>
      <c r="CXF801" s="94"/>
      <c r="CXG801" s="94"/>
      <c r="CXH801" s="94"/>
      <c r="CXI801" s="94"/>
      <c r="CXJ801" s="94"/>
      <c r="CXK801" s="94"/>
      <c r="CXL801" s="94"/>
      <c r="CXM801" s="94"/>
      <c r="CXN801" s="94"/>
      <c r="CXO801" s="94"/>
      <c r="CXP801" s="94"/>
      <c r="CXQ801" s="94"/>
      <c r="CXR801" s="94"/>
      <c r="CXS801" s="94"/>
      <c r="CXT801" s="94"/>
      <c r="CXU801" s="94"/>
      <c r="CXV801" s="94"/>
      <c r="CXW801" s="94"/>
      <c r="CXX801" s="94"/>
      <c r="CXY801" s="94"/>
      <c r="CXZ801" s="94"/>
      <c r="CYA801" s="94"/>
      <c r="CYB801" s="94"/>
      <c r="CYC801" s="94"/>
      <c r="CYD801" s="94"/>
      <c r="CYE801" s="94"/>
      <c r="CYF801" s="94"/>
      <c r="CYG801" s="94"/>
      <c r="CYH801" s="94"/>
      <c r="CYI801" s="94"/>
      <c r="CYJ801" s="94"/>
      <c r="CYK801" s="94"/>
      <c r="CYL801" s="94"/>
      <c r="CYM801" s="94"/>
      <c r="CYN801" s="94"/>
      <c r="CYO801" s="94"/>
      <c r="CYP801" s="94"/>
      <c r="CYQ801" s="94"/>
      <c r="CYR801" s="94"/>
      <c r="CYS801" s="94"/>
      <c r="CYT801" s="94"/>
      <c r="CYU801" s="94"/>
      <c r="CYV801" s="94"/>
      <c r="CYW801" s="94"/>
      <c r="CYX801" s="94"/>
      <c r="CYY801" s="94"/>
      <c r="CYZ801" s="94"/>
      <c r="CZA801" s="94"/>
      <c r="CZB801" s="94"/>
      <c r="CZC801" s="94"/>
      <c r="CZD801" s="94"/>
      <c r="CZE801" s="94"/>
      <c r="CZF801" s="94"/>
      <c r="CZG801" s="94"/>
      <c r="CZH801" s="94"/>
      <c r="CZI801" s="94"/>
      <c r="CZJ801" s="94"/>
      <c r="CZK801" s="94"/>
      <c r="CZL801" s="94"/>
      <c r="CZM801" s="94"/>
      <c r="CZN801" s="94"/>
      <c r="CZO801" s="94"/>
      <c r="CZP801" s="94"/>
      <c r="CZQ801" s="94"/>
      <c r="CZR801" s="94"/>
      <c r="CZS801" s="94"/>
      <c r="CZT801" s="94"/>
      <c r="CZU801" s="94"/>
      <c r="CZV801" s="94"/>
      <c r="CZW801" s="94"/>
      <c r="CZX801" s="94"/>
      <c r="CZY801" s="94"/>
      <c r="CZZ801" s="94"/>
      <c r="DAA801" s="94"/>
      <c r="DAB801" s="94"/>
      <c r="DAC801" s="94"/>
      <c r="DAD801" s="94"/>
      <c r="DAE801" s="94"/>
      <c r="DAF801" s="94"/>
      <c r="DAG801" s="94"/>
      <c r="DAH801" s="94"/>
      <c r="DAI801" s="94"/>
      <c r="DAJ801" s="94"/>
      <c r="DAK801" s="94"/>
      <c r="DAL801" s="94"/>
      <c r="DAM801" s="94"/>
      <c r="DAN801" s="94"/>
      <c r="DAO801" s="94"/>
      <c r="DAP801" s="94"/>
      <c r="DAQ801" s="94"/>
      <c r="DAR801" s="94"/>
      <c r="DAS801" s="94"/>
      <c r="DAT801" s="94"/>
      <c r="DAU801" s="94"/>
      <c r="DAV801" s="94"/>
      <c r="DAW801" s="94"/>
      <c r="DAX801" s="94"/>
      <c r="DAY801" s="94"/>
      <c r="DAZ801" s="94"/>
      <c r="DBA801" s="94"/>
      <c r="DBB801" s="94"/>
      <c r="DBC801" s="94"/>
      <c r="DBD801" s="94"/>
      <c r="DBE801" s="94"/>
      <c r="DBF801" s="94"/>
      <c r="DBG801" s="94"/>
      <c r="DBH801" s="94"/>
      <c r="DBI801" s="94"/>
      <c r="DBJ801" s="94"/>
      <c r="DBK801" s="94"/>
      <c r="DBL801" s="94"/>
      <c r="DBM801" s="94"/>
      <c r="DBN801" s="94"/>
      <c r="DBO801" s="94"/>
      <c r="DBP801" s="94"/>
      <c r="DBQ801" s="94"/>
      <c r="DBR801" s="94"/>
      <c r="DBS801" s="94"/>
      <c r="DBT801" s="94"/>
      <c r="DBU801" s="94"/>
      <c r="DBV801" s="94"/>
      <c r="DBW801" s="94"/>
      <c r="DBX801" s="94"/>
      <c r="DBY801" s="94"/>
      <c r="DBZ801" s="94"/>
      <c r="DCA801" s="94"/>
      <c r="DCB801" s="94"/>
      <c r="DCC801" s="94"/>
      <c r="DCD801" s="94"/>
      <c r="DCE801" s="94"/>
      <c r="DCF801" s="94"/>
      <c r="DCG801" s="94"/>
      <c r="DCH801" s="94"/>
      <c r="DCI801" s="94"/>
      <c r="DCJ801" s="94"/>
      <c r="DCK801" s="94"/>
      <c r="DCL801" s="94"/>
      <c r="DCM801" s="94"/>
      <c r="DCN801" s="94"/>
      <c r="DCO801" s="94"/>
      <c r="DCP801" s="94"/>
      <c r="DCQ801" s="94"/>
      <c r="DCR801" s="94"/>
      <c r="DCS801" s="94"/>
      <c r="DCT801" s="94"/>
      <c r="DCU801" s="94"/>
      <c r="DCV801" s="94"/>
      <c r="DCW801" s="94"/>
      <c r="DCX801" s="94"/>
      <c r="DCY801" s="94"/>
      <c r="DCZ801" s="94"/>
      <c r="DDA801" s="94"/>
      <c r="DDB801" s="94"/>
      <c r="DDC801" s="94"/>
      <c r="DDD801" s="94"/>
      <c r="DDE801" s="94"/>
      <c r="DDF801" s="94"/>
      <c r="DDG801" s="94"/>
      <c r="DDH801" s="94"/>
      <c r="DDI801" s="94"/>
      <c r="DDJ801" s="94"/>
      <c r="DDK801" s="94"/>
      <c r="DDL801" s="94"/>
      <c r="DDM801" s="94"/>
      <c r="DDN801" s="94"/>
      <c r="DDO801" s="94"/>
      <c r="DDP801" s="94"/>
      <c r="DDQ801" s="94"/>
      <c r="DDR801" s="94"/>
      <c r="DDS801" s="94"/>
      <c r="DDT801" s="94"/>
      <c r="DDU801" s="94"/>
      <c r="DDV801" s="94"/>
      <c r="DDW801" s="94"/>
      <c r="DDX801" s="94"/>
      <c r="DDY801" s="94"/>
      <c r="DDZ801" s="94"/>
      <c r="DEA801" s="94"/>
      <c r="DEB801" s="94"/>
      <c r="DEC801" s="94"/>
      <c r="DED801" s="94"/>
      <c r="DEE801" s="94"/>
      <c r="DEF801" s="94"/>
      <c r="DEG801" s="94"/>
      <c r="DEH801" s="94"/>
      <c r="DEI801" s="94"/>
      <c r="DEJ801" s="94"/>
      <c r="DEK801" s="94"/>
      <c r="DEL801" s="94"/>
      <c r="DEM801" s="94"/>
      <c r="DEN801" s="94"/>
      <c r="DEO801" s="94"/>
      <c r="DEP801" s="94"/>
      <c r="DEQ801" s="94"/>
      <c r="DER801" s="94"/>
      <c r="DES801" s="94"/>
      <c r="DET801" s="94"/>
      <c r="DEU801" s="94"/>
      <c r="DEV801" s="94"/>
      <c r="DEW801" s="94"/>
      <c r="DEX801" s="94"/>
      <c r="DEY801" s="94"/>
      <c r="DEZ801" s="94"/>
      <c r="DFA801" s="94"/>
      <c r="DFB801" s="94"/>
      <c r="DFC801" s="94"/>
      <c r="DFD801" s="94"/>
      <c r="DFE801" s="94"/>
      <c r="DFF801" s="94"/>
      <c r="DFG801" s="94"/>
      <c r="DFH801" s="94"/>
      <c r="DFI801" s="94"/>
      <c r="DFJ801" s="94"/>
      <c r="DFK801" s="94"/>
      <c r="DFL801" s="94"/>
      <c r="DFM801" s="94"/>
      <c r="DFN801" s="94"/>
      <c r="DFO801" s="94"/>
      <c r="DFP801" s="94"/>
      <c r="DFQ801" s="94"/>
      <c r="DFR801" s="94"/>
      <c r="DFS801" s="94"/>
      <c r="DFT801" s="94"/>
      <c r="DFU801" s="94"/>
      <c r="DFV801" s="94"/>
      <c r="DFW801" s="94"/>
      <c r="DFX801" s="94"/>
      <c r="DFY801" s="94"/>
      <c r="DFZ801" s="94"/>
      <c r="DGA801" s="94"/>
      <c r="DGB801" s="94"/>
      <c r="DGC801" s="94"/>
      <c r="DGD801" s="94"/>
      <c r="DGE801" s="94"/>
      <c r="DGF801" s="94"/>
      <c r="DGG801" s="94"/>
      <c r="DGH801" s="94"/>
      <c r="DGI801" s="94"/>
      <c r="DGJ801" s="94"/>
      <c r="DGK801" s="94"/>
      <c r="DGL801" s="94"/>
      <c r="DGM801" s="94"/>
      <c r="DGN801" s="94"/>
      <c r="DGO801" s="94"/>
      <c r="DGP801" s="94"/>
      <c r="DGQ801" s="94"/>
      <c r="DGR801" s="94"/>
      <c r="DGS801" s="94"/>
      <c r="DGT801" s="94"/>
      <c r="DGU801" s="94"/>
      <c r="DGV801" s="94"/>
      <c r="DGW801" s="94"/>
      <c r="DGX801" s="94"/>
      <c r="DGY801" s="94"/>
      <c r="DGZ801" s="94"/>
      <c r="DHA801" s="94"/>
      <c r="DHB801" s="94"/>
      <c r="DHC801" s="94"/>
      <c r="DHD801" s="94"/>
      <c r="DHE801" s="94"/>
      <c r="DHF801" s="94"/>
      <c r="DHG801" s="94"/>
      <c r="DHH801" s="94"/>
      <c r="DHI801" s="94"/>
      <c r="DHJ801" s="94"/>
      <c r="DHK801" s="94"/>
      <c r="DHL801" s="94"/>
      <c r="DHM801" s="94"/>
      <c r="DHN801" s="94"/>
      <c r="DHO801" s="94"/>
      <c r="DHP801" s="94"/>
      <c r="DHQ801" s="94"/>
      <c r="DHR801" s="94"/>
      <c r="DHS801" s="94"/>
      <c r="DHT801" s="94"/>
      <c r="DHU801" s="94"/>
      <c r="DHV801" s="94"/>
      <c r="DHW801" s="94"/>
      <c r="DHX801" s="94"/>
      <c r="DHY801" s="94"/>
      <c r="DHZ801" s="94"/>
      <c r="DIA801" s="94"/>
      <c r="DIB801" s="94"/>
      <c r="DIC801" s="94"/>
      <c r="DID801" s="94"/>
      <c r="DIE801" s="94"/>
      <c r="DIF801" s="94"/>
      <c r="DIG801" s="94"/>
      <c r="DIH801" s="94"/>
      <c r="DII801" s="94"/>
      <c r="DIJ801" s="94"/>
      <c r="DIK801" s="94"/>
      <c r="DIL801" s="94"/>
      <c r="DIM801" s="94"/>
      <c r="DIN801" s="94"/>
      <c r="DIO801" s="94"/>
      <c r="DIP801" s="94"/>
      <c r="DIQ801" s="94"/>
      <c r="DIR801" s="94"/>
      <c r="DIS801" s="94"/>
      <c r="DIT801" s="94"/>
      <c r="DIU801" s="94"/>
      <c r="DIV801" s="94"/>
      <c r="DIW801" s="94"/>
      <c r="DIX801" s="94"/>
      <c r="DIY801" s="94"/>
      <c r="DIZ801" s="94"/>
      <c r="DJA801" s="94"/>
      <c r="DJB801" s="94"/>
      <c r="DJC801" s="94"/>
      <c r="DJD801" s="94"/>
      <c r="DJE801" s="94"/>
      <c r="DJF801" s="94"/>
      <c r="DJG801" s="94"/>
      <c r="DJH801" s="94"/>
      <c r="DJI801" s="94"/>
      <c r="DJJ801" s="94"/>
      <c r="DJK801" s="94"/>
      <c r="DJL801" s="94"/>
      <c r="DJM801" s="94"/>
      <c r="DJN801" s="94"/>
      <c r="DJO801" s="94"/>
      <c r="DJP801" s="94"/>
      <c r="DJQ801" s="94"/>
      <c r="DJR801" s="94"/>
      <c r="DJS801" s="94"/>
      <c r="DJT801" s="94"/>
      <c r="DJU801" s="94"/>
      <c r="DJV801" s="94"/>
      <c r="DJW801" s="94"/>
      <c r="DJX801" s="94"/>
      <c r="DJY801" s="94"/>
      <c r="DJZ801" s="94"/>
      <c r="DKA801" s="94"/>
      <c r="DKB801" s="94"/>
      <c r="DKC801" s="94"/>
      <c r="DKD801" s="94"/>
      <c r="DKE801" s="94"/>
      <c r="DKF801" s="94"/>
      <c r="DKG801" s="94"/>
      <c r="DKH801" s="94"/>
      <c r="DKI801" s="94"/>
      <c r="DKJ801" s="94"/>
      <c r="DKK801" s="94"/>
      <c r="DKL801" s="94"/>
      <c r="DKM801" s="94"/>
      <c r="DKN801" s="94"/>
      <c r="DKO801" s="94"/>
      <c r="DKP801" s="94"/>
      <c r="DKQ801" s="94"/>
      <c r="DKR801" s="94"/>
      <c r="DKS801" s="94"/>
      <c r="DKT801" s="94"/>
      <c r="DKU801" s="94"/>
      <c r="DKV801" s="94"/>
      <c r="DKW801" s="94"/>
      <c r="DKX801" s="94"/>
      <c r="DKY801" s="94"/>
      <c r="DKZ801" s="94"/>
      <c r="DLA801" s="94"/>
      <c r="DLB801" s="94"/>
      <c r="DLC801" s="94"/>
      <c r="DLD801" s="94"/>
      <c r="DLE801" s="94"/>
      <c r="DLF801" s="94"/>
      <c r="DLG801" s="94"/>
      <c r="DLH801" s="94"/>
      <c r="DLI801" s="94"/>
      <c r="DLJ801" s="94"/>
      <c r="DLK801" s="94"/>
      <c r="DLL801" s="94"/>
      <c r="DLM801" s="94"/>
      <c r="DLN801" s="94"/>
      <c r="DLO801" s="94"/>
      <c r="DLP801" s="94"/>
      <c r="DLQ801" s="94"/>
      <c r="DLR801" s="94"/>
      <c r="DLS801" s="94"/>
      <c r="DLT801" s="94"/>
      <c r="DLU801" s="94"/>
      <c r="DLV801" s="94"/>
      <c r="DLW801" s="94"/>
      <c r="DLX801" s="94"/>
      <c r="DLY801" s="94"/>
      <c r="DLZ801" s="94"/>
      <c r="DMA801" s="94"/>
      <c r="DMB801" s="94"/>
      <c r="DMC801" s="94"/>
      <c r="DMD801" s="94"/>
      <c r="DME801" s="94"/>
      <c r="DMF801" s="94"/>
      <c r="DMG801" s="94"/>
      <c r="DMH801" s="94"/>
      <c r="DMI801" s="94"/>
      <c r="DMJ801" s="94"/>
      <c r="DMK801" s="94"/>
      <c r="DML801" s="94"/>
      <c r="DMM801" s="94"/>
      <c r="DMN801" s="94"/>
      <c r="DMO801" s="94"/>
      <c r="DMP801" s="94"/>
      <c r="DMQ801" s="94"/>
      <c r="DMR801" s="94"/>
      <c r="DMS801" s="94"/>
      <c r="DMT801" s="94"/>
      <c r="DMU801" s="94"/>
      <c r="DMV801" s="94"/>
      <c r="DMW801" s="94"/>
      <c r="DMX801" s="94"/>
      <c r="DMY801" s="94"/>
      <c r="DMZ801" s="94"/>
      <c r="DNA801" s="94"/>
      <c r="DNB801" s="94"/>
      <c r="DNC801" s="94"/>
      <c r="DND801" s="94"/>
      <c r="DNE801" s="94"/>
      <c r="DNF801" s="94"/>
      <c r="DNG801" s="94"/>
      <c r="DNH801" s="94"/>
      <c r="DNI801" s="94"/>
      <c r="DNJ801" s="94"/>
      <c r="DNK801" s="94"/>
      <c r="DNL801" s="94"/>
      <c r="DNM801" s="94"/>
      <c r="DNN801" s="94"/>
      <c r="DNO801" s="94"/>
      <c r="DNP801" s="94"/>
      <c r="DNQ801" s="94"/>
      <c r="DNR801" s="94"/>
      <c r="DNS801" s="94"/>
      <c r="DNT801" s="94"/>
      <c r="DNU801" s="94"/>
      <c r="DNV801" s="94"/>
      <c r="DNW801" s="94"/>
      <c r="DNX801" s="94"/>
      <c r="DNY801" s="94"/>
      <c r="DNZ801" s="94"/>
      <c r="DOA801" s="94"/>
      <c r="DOB801" s="94"/>
      <c r="DOC801" s="94"/>
      <c r="DOD801" s="94"/>
      <c r="DOE801" s="94"/>
      <c r="DOF801" s="94"/>
      <c r="DOG801" s="94"/>
      <c r="DOH801" s="94"/>
      <c r="DOI801" s="94"/>
      <c r="DOJ801" s="94"/>
      <c r="DOK801" s="94"/>
      <c r="DOL801" s="94"/>
      <c r="DOM801" s="94"/>
      <c r="DON801" s="94"/>
      <c r="DOO801" s="94"/>
      <c r="DOP801" s="94"/>
      <c r="DOQ801" s="94"/>
      <c r="DOR801" s="94"/>
      <c r="DOS801" s="94"/>
      <c r="DOT801" s="94"/>
      <c r="DOU801" s="94"/>
      <c r="DOV801" s="94"/>
      <c r="DOW801" s="94"/>
      <c r="DOX801" s="94"/>
      <c r="DOY801" s="94"/>
      <c r="DOZ801" s="94"/>
      <c r="DPA801" s="94"/>
      <c r="DPB801" s="94"/>
      <c r="DPC801" s="94"/>
      <c r="DPD801" s="94"/>
      <c r="DPE801" s="94"/>
      <c r="DPF801" s="94"/>
      <c r="DPG801" s="94"/>
      <c r="DPH801" s="94"/>
      <c r="DPI801" s="94"/>
      <c r="DPJ801" s="94"/>
      <c r="DPK801" s="94"/>
      <c r="DPL801" s="94"/>
      <c r="DPM801" s="94"/>
      <c r="DPN801" s="94"/>
      <c r="DPO801" s="94"/>
      <c r="DPP801" s="94"/>
      <c r="DPQ801" s="94"/>
      <c r="DPR801" s="94"/>
      <c r="DPS801" s="94"/>
      <c r="DPT801" s="94"/>
      <c r="DPU801" s="94"/>
      <c r="DPV801" s="94"/>
      <c r="DPW801" s="94"/>
      <c r="DPX801" s="94"/>
      <c r="DPY801" s="94"/>
      <c r="DPZ801" s="94"/>
      <c r="DQA801" s="94"/>
      <c r="DQB801" s="94"/>
      <c r="DQC801" s="94"/>
      <c r="DQD801" s="94"/>
      <c r="DQE801" s="94"/>
      <c r="DQF801" s="94"/>
      <c r="DQG801" s="94"/>
      <c r="DQH801" s="94"/>
      <c r="DQI801" s="94"/>
      <c r="DQJ801" s="94"/>
      <c r="DQK801" s="94"/>
      <c r="DQL801" s="94"/>
      <c r="DQM801" s="94"/>
      <c r="DQN801" s="94"/>
      <c r="DQO801" s="94"/>
      <c r="DQP801" s="94"/>
      <c r="DQQ801" s="94"/>
      <c r="DQR801" s="94"/>
      <c r="DQS801" s="94"/>
      <c r="DQT801" s="94"/>
      <c r="DQU801" s="94"/>
      <c r="DQV801" s="94"/>
      <c r="DQW801" s="94"/>
      <c r="DQX801" s="94"/>
      <c r="DQY801" s="94"/>
      <c r="DQZ801" s="94"/>
      <c r="DRA801" s="94"/>
      <c r="DRB801" s="94"/>
      <c r="DRC801" s="94"/>
      <c r="DRD801" s="94"/>
      <c r="DRE801" s="94"/>
      <c r="DRF801" s="94"/>
      <c r="DRG801" s="94"/>
      <c r="DRH801" s="94"/>
      <c r="DRI801" s="94"/>
      <c r="DRJ801" s="94"/>
      <c r="DRK801" s="94"/>
      <c r="DRL801" s="94"/>
      <c r="DRM801" s="94"/>
      <c r="DRN801" s="94"/>
      <c r="DRO801" s="94"/>
      <c r="DRP801" s="94"/>
      <c r="DRQ801" s="94"/>
      <c r="DRR801" s="94"/>
      <c r="DRS801" s="94"/>
      <c r="DRT801" s="94"/>
      <c r="DRU801" s="94"/>
      <c r="DRV801" s="94"/>
      <c r="DRW801" s="94"/>
      <c r="DRX801" s="94"/>
      <c r="DRY801" s="94"/>
      <c r="DRZ801" s="94"/>
      <c r="DSA801" s="94"/>
      <c r="DSB801" s="94"/>
      <c r="DSC801" s="94"/>
      <c r="DSD801" s="94"/>
      <c r="DSE801" s="94"/>
      <c r="DSF801" s="94"/>
      <c r="DSG801" s="94"/>
      <c r="DSH801" s="94"/>
      <c r="DSI801" s="94"/>
      <c r="DSJ801" s="94"/>
      <c r="DSK801" s="94"/>
      <c r="DSL801" s="94"/>
      <c r="DSM801" s="94"/>
      <c r="DSN801" s="94"/>
      <c r="DSO801" s="94"/>
      <c r="DSP801" s="94"/>
      <c r="DSQ801" s="94"/>
      <c r="DSR801" s="94"/>
      <c r="DSS801" s="94"/>
      <c r="DST801" s="94"/>
      <c r="DSU801" s="94"/>
      <c r="DSV801" s="94"/>
      <c r="DSW801" s="94"/>
      <c r="DSX801" s="94"/>
      <c r="DSY801" s="94"/>
      <c r="DSZ801" s="94"/>
      <c r="DTA801" s="94"/>
      <c r="DTB801" s="94"/>
      <c r="DTC801" s="94"/>
      <c r="DTD801" s="94"/>
      <c r="DTE801" s="94"/>
      <c r="DTF801" s="94"/>
      <c r="DTG801" s="94"/>
      <c r="DTH801" s="94"/>
      <c r="DTI801" s="94"/>
      <c r="DTJ801" s="94"/>
      <c r="DTK801" s="94"/>
      <c r="DTL801" s="94"/>
      <c r="DTM801" s="94"/>
      <c r="DTN801" s="94"/>
      <c r="DTO801" s="94"/>
      <c r="DTP801" s="94"/>
      <c r="DTQ801" s="94"/>
      <c r="DTR801" s="94"/>
      <c r="DTS801" s="94"/>
      <c r="DTT801" s="94"/>
      <c r="DTU801" s="94"/>
      <c r="DTV801" s="94"/>
      <c r="DTW801" s="94"/>
      <c r="DTX801" s="94"/>
      <c r="DTY801" s="94"/>
      <c r="DTZ801" s="94"/>
      <c r="DUA801" s="94"/>
      <c r="DUB801" s="94"/>
      <c r="DUC801" s="94"/>
      <c r="DUD801" s="94"/>
      <c r="DUE801" s="94"/>
      <c r="DUF801" s="94"/>
      <c r="DUG801" s="94"/>
      <c r="DUH801" s="94"/>
      <c r="DUI801" s="94"/>
      <c r="DUJ801" s="94"/>
      <c r="DUK801" s="94"/>
      <c r="DUL801" s="94"/>
      <c r="DUM801" s="94"/>
      <c r="DUN801" s="94"/>
      <c r="DUO801" s="94"/>
      <c r="DUP801" s="94"/>
      <c r="DUQ801" s="94"/>
      <c r="DUR801" s="94"/>
      <c r="DUS801" s="94"/>
      <c r="DUT801" s="94"/>
      <c r="DUU801" s="94"/>
      <c r="DUV801" s="94"/>
      <c r="DUW801" s="94"/>
      <c r="DUX801" s="94"/>
      <c r="DUY801" s="94"/>
      <c r="DUZ801" s="94"/>
      <c r="DVA801" s="94"/>
      <c r="DVB801" s="94"/>
      <c r="DVC801" s="94"/>
      <c r="DVD801" s="94"/>
      <c r="DVE801" s="94"/>
      <c r="DVF801" s="94"/>
      <c r="DVG801" s="94"/>
      <c r="DVH801" s="94"/>
      <c r="DVI801" s="94"/>
      <c r="DVJ801" s="94"/>
      <c r="DVK801" s="94"/>
      <c r="DVL801" s="94"/>
      <c r="DVM801" s="94"/>
      <c r="DVN801" s="94"/>
      <c r="DVO801" s="94"/>
      <c r="DVP801" s="94"/>
      <c r="DVQ801" s="94"/>
      <c r="DVR801" s="94"/>
      <c r="DVS801" s="94"/>
      <c r="DVT801" s="94"/>
      <c r="DVU801" s="94"/>
      <c r="DVV801" s="94"/>
      <c r="DVW801" s="94"/>
      <c r="DVX801" s="94"/>
      <c r="DVY801" s="94"/>
      <c r="DVZ801" s="94"/>
      <c r="DWA801" s="94"/>
      <c r="DWB801" s="94"/>
      <c r="DWC801" s="94"/>
      <c r="DWD801" s="94"/>
      <c r="DWE801" s="94"/>
      <c r="DWF801" s="94"/>
      <c r="DWG801" s="94"/>
      <c r="DWH801" s="94"/>
      <c r="DWI801" s="94"/>
      <c r="DWJ801" s="94"/>
      <c r="DWK801" s="94"/>
      <c r="DWL801" s="94"/>
      <c r="DWM801" s="94"/>
      <c r="DWN801" s="94"/>
      <c r="DWO801" s="94"/>
      <c r="DWP801" s="94"/>
      <c r="DWQ801" s="94"/>
      <c r="DWR801" s="94"/>
      <c r="DWS801" s="94"/>
      <c r="DWT801" s="94"/>
      <c r="DWU801" s="94"/>
      <c r="DWV801" s="94"/>
      <c r="DWW801" s="94"/>
      <c r="DWX801" s="94"/>
      <c r="DWY801" s="94"/>
      <c r="DWZ801" s="94"/>
      <c r="DXA801" s="94"/>
      <c r="DXB801" s="94"/>
      <c r="DXC801" s="94"/>
      <c r="DXD801" s="94"/>
      <c r="DXE801" s="94"/>
      <c r="DXF801" s="94"/>
      <c r="DXG801" s="94"/>
      <c r="DXH801" s="94"/>
      <c r="DXI801" s="94"/>
      <c r="DXJ801" s="94"/>
      <c r="DXK801" s="94"/>
      <c r="DXL801" s="94"/>
      <c r="DXM801" s="94"/>
      <c r="DXN801" s="94"/>
      <c r="DXO801" s="94"/>
      <c r="DXP801" s="94"/>
      <c r="DXQ801" s="94"/>
      <c r="DXR801" s="94"/>
      <c r="DXS801" s="94"/>
      <c r="DXT801" s="94"/>
      <c r="DXU801" s="94"/>
      <c r="DXV801" s="94"/>
      <c r="DXW801" s="94"/>
      <c r="DXX801" s="94"/>
      <c r="DXY801" s="94"/>
      <c r="DXZ801" s="94"/>
      <c r="DYA801" s="94"/>
      <c r="DYB801" s="94"/>
      <c r="DYC801" s="94"/>
      <c r="DYD801" s="94"/>
      <c r="DYE801" s="94"/>
      <c r="DYF801" s="94"/>
      <c r="DYG801" s="94"/>
      <c r="DYH801" s="94"/>
      <c r="DYI801" s="94"/>
      <c r="DYJ801" s="94"/>
      <c r="DYK801" s="94"/>
      <c r="DYL801" s="94"/>
      <c r="DYM801" s="94"/>
      <c r="DYN801" s="94"/>
      <c r="DYO801" s="94"/>
      <c r="DYP801" s="94"/>
      <c r="DYQ801" s="94"/>
      <c r="DYR801" s="94"/>
      <c r="DYS801" s="94"/>
      <c r="DYT801" s="94"/>
      <c r="DYU801" s="94"/>
      <c r="DYV801" s="94"/>
      <c r="DYW801" s="94"/>
      <c r="DYX801" s="94"/>
      <c r="DYY801" s="94"/>
      <c r="DYZ801" s="94"/>
      <c r="DZA801" s="94"/>
      <c r="DZB801" s="94"/>
      <c r="DZC801" s="94"/>
      <c r="DZD801" s="94"/>
      <c r="DZE801" s="94"/>
      <c r="DZF801" s="94"/>
      <c r="DZG801" s="94"/>
      <c r="DZH801" s="94"/>
      <c r="DZI801" s="94"/>
      <c r="DZJ801" s="94"/>
      <c r="DZK801" s="94"/>
      <c r="DZL801" s="94"/>
      <c r="DZM801" s="94"/>
      <c r="DZN801" s="94"/>
      <c r="DZO801" s="94"/>
      <c r="DZP801" s="94"/>
      <c r="DZQ801" s="94"/>
      <c r="DZR801" s="94"/>
      <c r="DZS801" s="94"/>
      <c r="DZT801" s="94"/>
      <c r="DZU801" s="94"/>
      <c r="DZV801" s="94"/>
      <c r="DZW801" s="94"/>
      <c r="DZX801" s="94"/>
      <c r="DZY801" s="94"/>
      <c r="DZZ801" s="94"/>
      <c r="EAA801" s="94"/>
      <c r="EAB801" s="94"/>
      <c r="EAC801" s="94"/>
      <c r="EAD801" s="94"/>
      <c r="EAE801" s="94"/>
      <c r="EAF801" s="94"/>
      <c r="EAG801" s="94"/>
      <c r="EAH801" s="94"/>
      <c r="EAI801" s="94"/>
      <c r="EAJ801" s="94"/>
      <c r="EAK801" s="94"/>
      <c r="EAL801" s="94"/>
      <c r="EAM801" s="94"/>
      <c r="EAN801" s="94"/>
      <c r="EAO801" s="94"/>
      <c r="EAP801" s="94"/>
      <c r="EAQ801" s="94"/>
      <c r="EAR801" s="94"/>
      <c r="EAS801" s="94"/>
      <c r="EAT801" s="94"/>
      <c r="EAU801" s="94"/>
      <c r="EAV801" s="94"/>
      <c r="EAW801" s="94"/>
      <c r="EAX801" s="94"/>
      <c r="EAY801" s="94"/>
      <c r="EAZ801" s="94"/>
      <c r="EBA801" s="94"/>
      <c r="EBB801" s="94"/>
      <c r="EBC801" s="94"/>
      <c r="EBD801" s="94"/>
      <c r="EBE801" s="94"/>
      <c r="EBF801" s="94"/>
      <c r="EBG801" s="94"/>
      <c r="EBH801" s="94"/>
      <c r="EBI801" s="94"/>
      <c r="EBJ801" s="94"/>
      <c r="EBK801" s="94"/>
      <c r="EBL801" s="94"/>
      <c r="EBM801" s="94"/>
      <c r="EBN801" s="94"/>
      <c r="EBO801" s="94"/>
      <c r="EBP801" s="94"/>
      <c r="EBQ801" s="94"/>
      <c r="EBR801" s="94"/>
      <c r="EBS801" s="94"/>
      <c r="EBT801" s="94"/>
      <c r="EBU801" s="94"/>
      <c r="EBV801" s="94"/>
      <c r="EBW801" s="94"/>
      <c r="EBX801" s="94"/>
      <c r="EBY801" s="94"/>
      <c r="EBZ801" s="94"/>
      <c r="ECA801" s="94"/>
      <c r="ECB801" s="94"/>
      <c r="ECC801" s="94"/>
      <c r="ECD801" s="94"/>
      <c r="ECE801" s="94"/>
      <c r="ECF801" s="94"/>
      <c r="ECG801" s="94"/>
      <c r="ECH801" s="94"/>
      <c r="ECI801" s="94"/>
      <c r="ECJ801" s="94"/>
      <c r="ECK801" s="94"/>
      <c r="ECL801" s="94"/>
      <c r="ECM801" s="94"/>
      <c r="ECN801" s="94"/>
      <c r="ECO801" s="94"/>
      <c r="ECP801" s="94"/>
      <c r="ECQ801" s="94"/>
      <c r="ECR801" s="94"/>
      <c r="ECS801" s="94"/>
      <c r="ECT801" s="94"/>
      <c r="ECU801" s="94"/>
      <c r="ECV801" s="94"/>
      <c r="ECW801" s="94"/>
      <c r="ECX801" s="94"/>
      <c r="ECY801" s="94"/>
      <c r="ECZ801" s="94"/>
      <c r="EDA801" s="94"/>
      <c r="EDB801" s="94"/>
      <c r="EDC801" s="94"/>
      <c r="EDD801" s="94"/>
      <c r="EDE801" s="94"/>
      <c r="EDF801" s="94"/>
      <c r="EDG801" s="94"/>
      <c r="EDH801" s="94"/>
      <c r="EDI801" s="94"/>
      <c r="EDJ801" s="94"/>
      <c r="EDK801" s="94"/>
      <c r="EDL801" s="94"/>
      <c r="EDM801" s="94"/>
      <c r="EDN801" s="94"/>
      <c r="EDO801" s="94"/>
      <c r="EDP801" s="94"/>
      <c r="EDQ801" s="94"/>
      <c r="EDR801" s="94"/>
      <c r="EDS801" s="94"/>
      <c r="EDT801" s="94"/>
      <c r="EDU801" s="94"/>
      <c r="EDV801" s="94"/>
      <c r="EDW801" s="94"/>
      <c r="EDX801" s="94"/>
      <c r="EDY801" s="94"/>
      <c r="EDZ801" s="94"/>
      <c r="EEA801" s="94"/>
      <c r="EEB801" s="94"/>
      <c r="EEC801" s="94"/>
      <c r="EED801" s="94"/>
      <c r="EEE801" s="94"/>
      <c r="EEF801" s="94"/>
      <c r="EEG801" s="94"/>
      <c r="EEH801" s="94"/>
      <c r="EEI801" s="94"/>
      <c r="EEJ801" s="94"/>
      <c r="EEK801" s="94"/>
      <c r="EEL801" s="94"/>
      <c r="EEM801" s="94"/>
      <c r="EEN801" s="94"/>
      <c r="EEO801" s="94"/>
      <c r="EEP801" s="94"/>
      <c r="EEQ801" s="94"/>
      <c r="EER801" s="94"/>
      <c r="EES801" s="94"/>
      <c r="EET801" s="94"/>
      <c r="EEU801" s="94"/>
      <c r="EEV801" s="94"/>
      <c r="EEW801" s="94"/>
      <c r="EEX801" s="94"/>
      <c r="EEY801" s="94"/>
      <c r="EEZ801" s="94"/>
      <c r="EFA801" s="94"/>
      <c r="EFB801" s="94"/>
      <c r="EFC801" s="94"/>
      <c r="EFD801" s="94"/>
      <c r="EFE801" s="94"/>
      <c r="EFF801" s="94"/>
      <c r="EFG801" s="94"/>
      <c r="EFH801" s="94"/>
      <c r="EFI801" s="94"/>
      <c r="EFJ801" s="94"/>
      <c r="EFK801" s="94"/>
      <c r="EFL801" s="94"/>
      <c r="EFM801" s="94"/>
      <c r="EFN801" s="94"/>
      <c r="EFO801" s="94"/>
      <c r="EFP801" s="94"/>
      <c r="EFQ801" s="94"/>
      <c r="EFR801" s="94"/>
      <c r="EFS801" s="94"/>
      <c r="EFT801" s="94"/>
      <c r="EFU801" s="94"/>
      <c r="EFV801" s="94"/>
      <c r="EFW801" s="94"/>
      <c r="EFX801" s="94"/>
      <c r="EFY801" s="94"/>
      <c r="EFZ801" s="94"/>
      <c r="EGA801" s="94"/>
      <c r="EGB801" s="94"/>
      <c r="EGC801" s="94"/>
      <c r="EGD801" s="94"/>
      <c r="EGE801" s="94"/>
      <c r="EGF801" s="94"/>
      <c r="EGG801" s="94"/>
      <c r="EGH801" s="94"/>
      <c r="EGI801" s="94"/>
      <c r="EGJ801" s="94"/>
      <c r="EGK801" s="94"/>
      <c r="EGL801" s="94"/>
      <c r="EGM801" s="94"/>
      <c r="EGN801" s="94"/>
      <c r="EGO801" s="94"/>
      <c r="EGP801" s="94"/>
      <c r="EGQ801" s="94"/>
      <c r="EGR801" s="94"/>
      <c r="EGS801" s="94"/>
      <c r="EGT801" s="94"/>
      <c r="EGU801" s="94"/>
      <c r="EGV801" s="94"/>
      <c r="EGW801" s="94"/>
      <c r="EGX801" s="94"/>
      <c r="EGY801" s="94"/>
      <c r="EGZ801" s="94"/>
      <c r="EHA801" s="94"/>
      <c r="EHB801" s="94"/>
      <c r="EHC801" s="94"/>
      <c r="EHD801" s="94"/>
      <c r="EHE801" s="94"/>
      <c r="EHF801" s="94"/>
      <c r="EHG801" s="94"/>
      <c r="EHH801" s="94"/>
      <c r="EHI801" s="94"/>
      <c r="EHJ801" s="94"/>
      <c r="EHK801" s="94"/>
      <c r="EHL801" s="94"/>
      <c r="EHM801" s="94"/>
      <c r="EHN801" s="94"/>
      <c r="EHO801" s="94"/>
      <c r="EHP801" s="94"/>
      <c r="EHQ801" s="94"/>
      <c r="EHR801" s="94"/>
      <c r="EHS801" s="94"/>
      <c r="EHT801" s="94"/>
      <c r="EHU801" s="94"/>
      <c r="EHV801" s="94"/>
      <c r="EHW801" s="94"/>
      <c r="EHX801" s="94"/>
      <c r="EHY801" s="94"/>
      <c r="EHZ801" s="94"/>
      <c r="EIA801" s="94"/>
      <c r="EIB801" s="94"/>
      <c r="EIC801" s="94"/>
      <c r="EID801" s="94"/>
      <c r="EIE801" s="94"/>
      <c r="EIF801" s="94"/>
      <c r="EIG801" s="94"/>
      <c r="EIH801" s="94"/>
      <c r="EII801" s="94"/>
      <c r="EIJ801" s="94"/>
      <c r="EIK801" s="94"/>
      <c r="EIL801" s="94"/>
      <c r="EIM801" s="94"/>
      <c r="EIN801" s="94"/>
      <c r="EIO801" s="94"/>
      <c r="EIP801" s="94"/>
      <c r="EIQ801" s="94"/>
      <c r="EIR801" s="94"/>
      <c r="EIS801" s="94"/>
      <c r="EIT801" s="94"/>
      <c r="EIU801" s="94"/>
      <c r="EIV801" s="94"/>
      <c r="EIW801" s="94"/>
      <c r="EIX801" s="94"/>
      <c r="EIY801" s="94"/>
      <c r="EIZ801" s="94"/>
      <c r="EJA801" s="94"/>
      <c r="EJB801" s="94"/>
      <c r="EJC801" s="94"/>
      <c r="EJD801" s="94"/>
      <c r="EJE801" s="94"/>
      <c r="EJF801" s="94"/>
      <c r="EJG801" s="94"/>
      <c r="EJH801" s="94"/>
      <c r="EJI801" s="94"/>
      <c r="EJJ801" s="94"/>
      <c r="EJK801" s="94"/>
      <c r="EJL801" s="94"/>
      <c r="EJM801" s="94"/>
      <c r="EJN801" s="94"/>
      <c r="EJO801" s="94"/>
      <c r="EJP801" s="94"/>
      <c r="EJQ801" s="94"/>
      <c r="EJR801" s="94"/>
      <c r="EJS801" s="94"/>
      <c r="EJT801" s="94"/>
      <c r="EJU801" s="94"/>
      <c r="EJV801" s="94"/>
      <c r="EJW801" s="94"/>
      <c r="EJX801" s="94"/>
      <c r="EJY801" s="94"/>
      <c r="EJZ801" s="94"/>
      <c r="EKA801" s="94"/>
      <c r="EKB801" s="94"/>
      <c r="EKC801" s="94"/>
      <c r="EKD801" s="94"/>
      <c r="EKE801" s="94"/>
      <c r="EKF801" s="94"/>
      <c r="EKG801" s="94"/>
      <c r="EKH801" s="94"/>
      <c r="EKI801" s="94"/>
      <c r="EKJ801" s="94"/>
      <c r="EKK801" s="94"/>
      <c r="EKL801" s="94"/>
      <c r="EKM801" s="94"/>
      <c r="EKN801" s="94"/>
      <c r="EKO801" s="94"/>
      <c r="EKP801" s="94"/>
      <c r="EKQ801" s="94"/>
      <c r="EKR801" s="94"/>
      <c r="EKS801" s="94"/>
      <c r="EKT801" s="94"/>
      <c r="EKU801" s="94"/>
      <c r="EKV801" s="94"/>
      <c r="EKW801" s="94"/>
      <c r="EKX801" s="94"/>
      <c r="EKY801" s="94"/>
      <c r="EKZ801" s="94"/>
      <c r="ELA801" s="94"/>
      <c r="ELB801" s="94"/>
      <c r="ELC801" s="94"/>
      <c r="ELD801" s="94"/>
      <c r="ELE801" s="94"/>
      <c r="ELF801" s="94"/>
      <c r="ELG801" s="94"/>
      <c r="ELH801" s="94"/>
      <c r="ELI801" s="94"/>
      <c r="ELJ801" s="94"/>
      <c r="ELK801" s="94"/>
      <c r="ELL801" s="94"/>
      <c r="ELM801" s="94"/>
      <c r="ELN801" s="94"/>
      <c r="ELO801" s="94"/>
      <c r="ELP801" s="94"/>
      <c r="ELQ801" s="94"/>
      <c r="ELR801" s="94"/>
      <c r="ELS801" s="94"/>
      <c r="ELT801" s="94"/>
      <c r="ELU801" s="94"/>
      <c r="ELV801" s="94"/>
      <c r="ELW801" s="94"/>
      <c r="ELX801" s="94"/>
      <c r="ELY801" s="94"/>
      <c r="ELZ801" s="94"/>
      <c r="EMA801" s="94"/>
      <c r="EMB801" s="94"/>
      <c r="EMC801" s="94"/>
      <c r="EMD801" s="94"/>
      <c r="EME801" s="94"/>
      <c r="EMF801" s="94"/>
      <c r="EMG801" s="94"/>
      <c r="EMH801" s="94"/>
      <c r="EMI801" s="94"/>
      <c r="EMJ801" s="94"/>
      <c r="EMK801" s="94"/>
      <c r="EML801" s="94"/>
      <c r="EMM801" s="94"/>
      <c r="EMN801" s="94"/>
      <c r="EMO801" s="94"/>
      <c r="EMP801" s="94"/>
      <c r="EMQ801" s="94"/>
      <c r="EMR801" s="94"/>
      <c r="EMS801" s="94"/>
      <c r="EMT801" s="94"/>
      <c r="EMU801" s="94"/>
      <c r="EMV801" s="94"/>
      <c r="EMW801" s="94"/>
      <c r="EMX801" s="94"/>
      <c r="EMY801" s="94"/>
      <c r="EMZ801" s="94"/>
      <c r="ENA801" s="94"/>
      <c r="ENB801" s="94"/>
      <c r="ENC801" s="94"/>
      <c r="END801" s="94"/>
      <c r="ENE801" s="94"/>
      <c r="ENF801" s="94"/>
      <c r="ENG801" s="94"/>
      <c r="ENH801" s="94"/>
      <c r="ENI801" s="94"/>
      <c r="ENJ801" s="94"/>
      <c r="ENK801" s="94"/>
      <c r="ENL801" s="94"/>
      <c r="ENM801" s="94"/>
      <c r="ENN801" s="94"/>
      <c r="ENO801" s="94"/>
      <c r="ENP801" s="94"/>
      <c r="ENQ801" s="94"/>
      <c r="ENR801" s="94"/>
      <c r="ENS801" s="94"/>
      <c r="ENT801" s="94"/>
      <c r="ENU801" s="94"/>
      <c r="ENV801" s="94"/>
      <c r="ENW801" s="94"/>
      <c r="ENX801" s="94"/>
      <c r="ENY801" s="94"/>
      <c r="ENZ801" s="94"/>
      <c r="EOA801" s="94"/>
      <c r="EOB801" s="94"/>
      <c r="EOC801" s="94"/>
      <c r="EOD801" s="94"/>
      <c r="EOE801" s="94"/>
      <c r="EOF801" s="94"/>
      <c r="EOG801" s="94"/>
      <c r="EOH801" s="94"/>
      <c r="EOI801" s="94"/>
      <c r="EOJ801" s="94"/>
      <c r="EOK801" s="94"/>
      <c r="EOL801" s="94"/>
      <c r="EOM801" s="94"/>
      <c r="EON801" s="94"/>
      <c r="EOO801" s="94"/>
      <c r="EOP801" s="94"/>
      <c r="EOQ801" s="94"/>
      <c r="EOR801" s="94"/>
      <c r="EOS801" s="94"/>
      <c r="EOT801" s="94"/>
      <c r="EOU801" s="94"/>
      <c r="EOV801" s="94"/>
      <c r="EOW801" s="94"/>
      <c r="EOX801" s="94"/>
      <c r="EOY801" s="94"/>
      <c r="EOZ801" s="94"/>
      <c r="EPA801" s="94"/>
      <c r="EPB801" s="94"/>
      <c r="EPC801" s="94"/>
      <c r="EPD801" s="94"/>
      <c r="EPE801" s="94"/>
      <c r="EPF801" s="94"/>
      <c r="EPG801" s="94"/>
      <c r="EPH801" s="94"/>
      <c r="EPI801" s="94"/>
      <c r="EPJ801" s="94"/>
      <c r="EPK801" s="94"/>
      <c r="EPL801" s="94"/>
      <c r="EPM801" s="94"/>
      <c r="EPN801" s="94"/>
      <c r="EPO801" s="94"/>
      <c r="EPP801" s="94"/>
      <c r="EPQ801" s="94"/>
      <c r="EPR801" s="94"/>
      <c r="EPS801" s="94"/>
      <c r="EPT801" s="94"/>
      <c r="EPU801" s="94"/>
      <c r="EPV801" s="94"/>
      <c r="EPW801" s="94"/>
      <c r="EPX801" s="94"/>
      <c r="EPY801" s="94"/>
      <c r="EPZ801" s="94"/>
      <c r="EQA801" s="94"/>
      <c r="EQB801" s="94"/>
      <c r="EQC801" s="94"/>
      <c r="EQD801" s="94"/>
      <c r="EQE801" s="94"/>
      <c r="EQF801" s="94"/>
      <c r="EQG801" s="94"/>
      <c r="EQH801" s="94"/>
      <c r="EQI801" s="94"/>
      <c r="EQJ801" s="94"/>
      <c r="EQK801" s="94"/>
      <c r="EQL801" s="94"/>
      <c r="EQM801" s="94"/>
      <c r="EQN801" s="94"/>
      <c r="EQO801" s="94"/>
      <c r="EQP801" s="94"/>
      <c r="EQQ801" s="94"/>
      <c r="EQR801" s="94"/>
      <c r="EQS801" s="94"/>
      <c r="EQT801" s="94"/>
      <c r="EQU801" s="94"/>
      <c r="EQV801" s="94"/>
      <c r="EQW801" s="94"/>
      <c r="EQX801" s="94"/>
      <c r="EQY801" s="94"/>
      <c r="EQZ801" s="94"/>
      <c r="ERA801" s="94"/>
      <c r="ERB801" s="94"/>
      <c r="ERC801" s="94"/>
      <c r="ERD801" s="94"/>
      <c r="ERE801" s="94"/>
      <c r="ERF801" s="94"/>
      <c r="ERG801" s="94"/>
      <c r="ERH801" s="94"/>
      <c r="ERI801" s="94"/>
      <c r="ERJ801" s="94"/>
      <c r="ERK801" s="94"/>
      <c r="ERL801" s="94"/>
      <c r="ERM801" s="94"/>
      <c r="ERN801" s="94"/>
      <c r="ERO801" s="94"/>
      <c r="ERP801" s="94"/>
      <c r="ERQ801" s="94"/>
      <c r="ERR801" s="94"/>
      <c r="ERS801" s="94"/>
      <c r="ERT801" s="94"/>
      <c r="ERU801" s="94"/>
      <c r="ERV801" s="94"/>
      <c r="ERW801" s="94"/>
      <c r="ERX801" s="94"/>
      <c r="ERY801" s="94"/>
      <c r="ERZ801" s="94"/>
      <c r="ESA801" s="94"/>
      <c r="ESB801" s="94"/>
      <c r="ESC801" s="94"/>
      <c r="ESD801" s="94"/>
      <c r="ESE801" s="94"/>
      <c r="ESF801" s="94"/>
      <c r="ESG801" s="94"/>
      <c r="ESH801" s="94"/>
      <c r="ESI801" s="94"/>
      <c r="ESJ801" s="94"/>
      <c r="ESK801" s="94"/>
      <c r="ESL801" s="94"/>
      <c r="ESM801" s="94"/>
      <c r="ESN801" s="94"/>
      <c r="ESO801" s="94"/>
      <c r="ESP801" s="94"/>
      <c r="ESQ801" s="94"/>
      <c r="ESR801" s="94"/>
      <c r="ESS801" s="94"/>
      <c r="EST801" s="94"/>
      <c r="ESU801" s="94"/>
      <c r="ESV801" s="94"/>
      <c r="ESW801" s="94"/>
      <c r="ESX801" s="94"/>
      <c r="ESY801" s="94"/>
      <c r="ESZ801" s="94"/>
      <c r="ETA801" s="94"/>
      <c r="ETB801" s="94"/>
      <c r="ETC801" s="94"/>
      <c r="ETD801" s="94"/>
      <c r="ETE801" s="94"/>
      <c r="ETF801" s="94"/>
      <c r="ETG801" s="94"/>
      <c r="ETH801" s="94"/>
      <c r="ETI801" s="94"/>
      <c r="ETJ801" s="94"/>
      <c r="ETK801" s="94"/>
      <c r="ETL801" s="94"/>
      <c r="ETM801" s="94"/>
      <c r="ETN801" s="94"/>
      <c r="ETO801" s="94"/>
      <c r="ETP801" s="94"/>
      <c r="ETQ801" s="94"/>
      <c r="ETR801" s="94"/>
      <c r="ETS801" s="94"/>
      <c r="ETT801" s="94"/>
      <c r="ETU801" s="94"/>
      <c r="ETV801" s="94"/>
      <c r="ETW801" s="94"/>
      <c r="ETX801" s="94"/>
      <c r="ETY801" s="94"/>
      <c r="ETZ801" s="94"/>
      <c r="EUA801" s="94"/>
      <c r="EUB801" s="94"/>
      <c r="EUC801" s="94"/>
      <c r="EUD801" s="94"/>
      <c r="EUE801" s="94"/>
      <c r="EUF801" s="94"/>
      <c r="EUG801" s="94"/>
      <c r="EUH801" s="94"/>
      <c r="EUI801" s="94"/>
      <c r="EUJ801" s="94"/>
      <c r="EUK801" s="94"/>
      <c r="EUL801" s="94"/>
      <c r="EUM801" s="94"/>
      <c r="EUN801" s="94"/>
      <c r="EUO801" s="94"/>
      <c r="EUP801" s="94"/>
      <c r="EUQ801" s="94"/>
      <c r="EUR801" s="94"/>
      <c r="EUS801" s="94"/>
      <c r="EUT801" s="94"/>
      <c r="EUU801" s="94"/>
      <c r="EUV801" s="94"/>
      <c r="EUW801" s="94"/>
      <c r="EUX801" s="94"/>
      <c r="EUY801" s="94"/>
      <c r="EUZ801" s="94"/>
      <c r="EVA801" s="94"/>
      <c r="EVB801" s="94"/>
      <c r="EVC801" s="94"/>
      <c r="EVD801" s="94"/>
      <c r="EVE801" s="94"/>
      <c r="EVF801" s="94"/>
      <c r="EVG801" s="94"/>
      <c r="EVH801" s="94"/>
      <c r="EVI801" s="94"/>
      <c r="EVJ801" s="94"/>
      <c r="EVK801" s="94"/>
      <c r="EVL801" s="94"/>
      <c r="EVM801" s="94"/>
      <c r="EVN801" s="94"/>
      <c r="EVO801" s="94"/>
      <c r="EVP801" s="94"/>
      <c r="EVQ801" s="94"/>
      <c r="EVR801" s="94"/>
      <c r="EVS801" s="94"/>
      <c r="EVT801" s="94"/>
      <c r="EVU801" s="94"/>
      <c r="EVV801" s="94"/>
      <c r="EVW801" s="94"/>
      <c r="EVX801" s="94"/>
      <c r="EVY801" s="94"/>
      <c r="EVZ801" s="94"/>
      <c r="EWA801" s="94"/>
      <c r="EWB801" s="94"/>
      <c r="EWC801" s="94"/>
      <c r="EWD801" s="94"/>
      <c r="EWE801" s="94"/>
      <c r="EWF801" s="94"/>
      <c r="EWG801" s="94"/>
      <c r="EWH801" s="94"/>
      <c r="EWI801" s="94"/>
      <c r="EWJ801" s="94"/>
      <c r="EWK801" s="94"/>
      <c r="EWL801" s="94"/>
      <c r="EWM801" s="94"/>
      <c r="EWN801" s="94"/>
      <c r="EWO801" s="94"/>
      <c r="EWP801" s="94"/>
      <c r="EWQ801" s="94"/>
      <c r="EWR801" s="94"/>
      <c r="EWS801" s="94"/>
      <c r="EWT801" s="94"/>
      <c r="EWU801" s="94"/>
      <c r="EWV801" s="94"/>
      <c r="EWW801" s="94"/>
      <c r="EWX801" s="94"/>
      <c r="EWY801" s="94"/>
      <c r="EWZ801" s="94"/>
      <c r="EXA801" s="94"/>
      <c r="EXB801" s="94"/>
      <c r="EXC801" s="94"/>
      <c r="EXD801" s="94"/>
      <c r="EXE801" s="94"/>
      <c r="EXF801" s="94"/>
      <c r="EXG801" s="94"/>
      <c r="EXH801" s="94"/>
      <c r="EXI801" s="94"/>
      <c r="EXJ801" s="94"/>
      <c r="EXK801" s="94"/>
      <c r="EXL801" s="94"/>
      <c r="EXM801" s="94"/>
      <c r="EXN801" s="94"/>
      <c r="EXO801" s="94"/>
      <c r="EXP801" s="94"/>
      <c r="EXQ801" s="94"/>
      <c r="EXR801" s="94"/>
      <c r="EXS801" s="94"/>
      <c r="EXT801" s="94"/>
      <c r="EXU801" s="94"/>
      <c r="EXV801" s="94"/>
      <c r="EXW801" s="94"/>
      <c r="EXX801" s="94"/>
      <c r="EXY801" s="94"/>
      <c r="EXZ801" s="94"/>
      <c r="EYA801" s="94"/>
      <c r="EYB801" s="94"/>
      <c r="EYC801" s="94"/>
      <c r="EYD801" s="94"/>
      <c r="EYE801" s="94"/>
      <c r="EYF801" s="94"/>
      <c r="EYG801" s="94"/>
      <c r="EYH801" s="94"/>
      <c r="EYI801" s="94"/>
      <c r="EYJ801" s="94"/>
      <c r="EYK801" s="94"/>
      <c r="EYL801" s="94"/>
      <c r="EYM801" s="94"/>
      <c r="EYN801" s="94"/>
      <c r="EYO801" s="94"/>
      <c r="EYP801" s="94"/>
      <c r="EYQ801" s="94"/>
      <c r="EYR801" s="94"/>
      <c r="EYS801" s="94"/>
      <c r="EYT801" s="94"/>
      <c r="EYU801" s="94"/>
      <c r="EYV801" s="94"/>
      <c r="EYW801" s="94"/>
      <c r="EYX801" s="94"/>
      <c r="EYY801" s="94"/>
      <c r="EYZ801" s="94"/>
      <c r="EZA801" s="94"/>
      <c r="EZB801" s="94"/>
      <c r="EZC801" s="94"/>
      <c r="EZD801" s="94"/>
      <c r="EZE801" s="94"/>
      <c r="EZF801" s="94"/>
      <c r="EZG801" s="94"/>
      <c r="EZH801" s="94"/>
      <c r="EZI801" s="94"/>
      <c r="EZJ801" s="94"/>
      <c r="EZK801" s="94"/>
      <c r="EZL801" s="94"/>
      <c r="EZM801" s="94"/>
      <c r="EZN801" s="94"/>
      <c r="EZO801" s="94"/>
      <c r="EZP801" s="94"/>
      <c r="EZQ801" s="94"/>
      <c r="EZR801" s="94"/>
      <c r="EZS801" s="94"/>
      <c r="EZT801" s="94"/>
      <c r="EZU801" s="94"/>
      <c r="EZV801" s="94"/>
      <c r="EZW801" s="94"/>
      <c r="EZX801" s="94"/>
      <c r="EZY801" s="94"/>
      <c r="EZZ801" s="94"/>
      <c r="FAA801" s="94"/>
      <c r="FAB801" s="94"/>
      <c r="FAC801" s="94"/>
      <c r="FAD801" s="94"/>
      <c r="FAE801" s="94"/>
      <c r="FAF801" s="94"/>
      <c r="FAG801" s="94"/>
      <c r="FAH801" s="94"/>
      <c r="FAI801" s="94"/>
      <c r="FAJ801" s="94"/>
      <c r="FAK801" s="94"/>
      <c r="FAL801" s="94"/>
      <c r="FAM801" s="94"/>
      <c r="FAN801" s="94"/>
      <c r="FAO801" s="94"/>
      <c r="FAP801" s="94"/>
      <c r="FAQ801" s="94"/>
      <c r="FAR801" s="94"/>
      <c r="FAS801" s="94"/>
      <c r="FAT801" s="94"/>
      <c r="FAU801" s="94"/>
      <c r="FAV801" s="94"/>
      <c r="FAW801" s="94"/>
      <c r="FAX801" s="94"/>
      <c r="FAY801" s="94"/>
      <c r="FAZ801" s="94"/>
      <c r="FBA801" s="94"/>
      <c r="FBB801" s="94"/>
      <c r="FBC801" s="94"/>
      <c r="FBD801" s="94"/>
      <c r="FBE801" s="94"/>
      <c r="FBF801" s="94"/>
      <c r="FBG801" s="94"/>
      <c r="FBH801" s="94"/>
      <c r="FBI801" s="94"/>
      <c r="FBJ801" s="94"/>
      <c r="FBK801" s="94"/>
      <c r="FBL801" s="94"/>
      <c r="FBM801" s="94"/>
      <c r="FBN801" s="94"/>
      <c r="FBO801" s="94"/>
      <c r="FBP801" s="94"/>
      <c r="FBQ801" s="94"/>
      <c r="FBR801" s="94"/>
      <c r="FBS801" s="94"/>
      <c r="FBT801" s="94"/>
      <c r="FBU801" s="94"/>
      <c r="FBV801" s="94"/>
      <c r="FBW801" s="94"/>
      <c r="FBX801" s="94"/>
      <c r="FBY801" s="94"/>
      <c r="FBZ801" s="94"/>
      <c r="FCA801" s="94"/>
      <c r="FCB801" s="94"/>
      <c r="FCC801" s="94"/>
      <c r="FCD801" s="94"/>
      <c r="FCE801" s="94"/>
      <c r="FCF801" s="94"/>
      <c r="FCG801" s="94"/>
      <c r="FCH801" s="94"/>
      <c r="FCI801" s="94"/>
      <c r="FCJ801" s="94"/>
      <c r="FCK801" s="94"/>
      <c r="FCL801" s="94"/>
      <c r="FCM801" s="94"/>
      <c r="FCN801" s="94"/>
      <c r="FCO801" s="94"/>
      <c r="FCP801" s="94"/>
      <c r="FCQ801" s="94"/>
      <c r="FCR801" s="94"/>
      <c r="FCS801" s="94"/>
      <c r="FCT801" s="94"/>
      <c r="FCU801" s="94"/>
      <c r="FCV801" s="94"/>
      <c r="FCW801" s="94"/>
      <c r="FCX801" s="94"/>
      <c r="FCY801" s="94"/>
      <c r="FCZ801" s="94"/>
      <c r="FDA801" s="94"/>
      <c r="FDB801" s="94"/>
      <c r="FDC801" s="94"/>
      <c r="FDD801" s="94"/>
      <c r="FDE801" s="94"/>
      <c r="FDF801" s="94"/>
      <c r="FDG801" s="94"/>
      <c r="FDH801" s="94"/>
      <c r="FDI801" s="94"/>
      <c r="FDJ801" s="94"/>
      <c r="FDK801" s="94"/>
      <c r="FDL801" s="94"/>
      <c r="FDM801" s="94"/>
      <c r="FDN801" s="94"/>
      <c r="FDO801" s="94"/>
      <c r="FDP801" s="94"/>
      <c r="FDQ801" s="94"/>
      <c r="FDR801" s="94"/>
      <c r="FDS801" s="94"/>
      <c r="FDT801" s="94"/>
      <c r="FDU801" s="94"/>
      <c r="FDV801" s="94"/>
      <c r="FDW801" s="94"/>
      <c r="FDX801" s="94"/>
      <c r="FDY801" s="94"/>
      <c r="FDZ801" s="94"/>
      <c r="FEA801" s="94"/>
      <c r="FEB801" s="94"/>
      <c r="FEC801" s="94"/>
      <c r="FED801" s="94"/>
      <c r="FEE801" s="94"/>
      <c r="FEF801" s="94"/>
      <c r="FEG801" s="94"/>
      <c r="FEH801" s="94"/>
      <c r="FEI801" s="94"/>
      <c r="FEJ801" s="94"/>
      <c r="FEK801" s="94"/>
      <c r="FEL801" s="94"/>
      <c r="FEM801" s="94"/>
      <c r="FEN801" s="94"/>
      <c r="FEO801" s="94"/>
      <c r="FEP801" s="94"/>
      <c r="FEQ801" s="94"/>
      <c r="FER801" s="94"/>
      <c r="FES801" s="94"/>
      <c r="FET801" s="94"/>
      <c r="FEU801" s="94"/>
      <c r="FEV801" s="94"/>
      <c r="FEW801" s="94"/>
      <c r="FEX801" s="94"/>
      <c r="FEY801" s="94"/>
      <c r="FEZ801" s="94"/>
      <c r="FFA801" s="94"/>
      <c r="FFB801" s="94"/>
      <c r="FFC801" s="94"/>
      <c r="FFD801" s="94"/>
      <c r="FFE801" s="94"/>
      <c r="FFF801" s="94"/>
      <c r="FFG801" s="94"/>
      <c r="FFH801" s="94"/>
      <c r="FFI801" s="94"/>
      <c r="FFJ801" s="94"/>
      <c r="FFK801" s="94"/>
      <c r="FFL801" s="94"/>
      <c r="FFM801" s="94"/>
      <c r="FFN801" s="94"/>
      <c r="FFO801" s="94"/>
      <c r="FFP801" s="94"/>
      <c r="FFQ801" s="94"/>
      <c r="FFR801" s="94"/>
      <c r="FFS801" s="94"/>
      <c r="FFT801" s="94"/>
      <c r="FFU801" s="94"/>
      <c r="FFV801" s="94"/>
      <c r="FFW801" s="94"/>
      <c r="FFX801" s="94"/>
      <c r="FFY801" s="94"/>
      <c r="FFZ801" s="94"/>
      <c r="FGA801" s="94"/>
      <c r="FGB801" s="94"/>
      <c r="FGC801" s="94"/>
      <c r="FGD801" s="94"/>
      <c r="FGE801" s="94"/>
      <c r="FGF801" s="94"/>
      <c r="FGG801" s="94"/>
      <c r="FGH801" s="94"/>
      <c r="FGI801" s="94"/>
      <c r="FGJ801" s="94"/>
      <c r="FGK801" s="94"/>
      <c r="FGL801" s="94"/>
      <c r="FGM801" s="94"/>
      <c r="FGN801" s="94"/>
      <c r="FGO801" s="94"/>
      <c r="FGP801" s="94"/>
      <c r="FGQ801" s="94"/>
      <c r="FGR801" s="94"/>
      <c r="FGS801" s="94"/>
      <c r="FGT801" s="94"/>
      <c r="FGU801" s="94"/>
      <c r="FGV801" s="94"/>
      <c r="FGW801" s="94"/>
      <c r="FGX801" s="94"/>
      <c r="FGY801" s="94"/>
      <c r="FGZ801" s="94"/>
      <c r="FHA801" s="94"/>
      <c r="FHB801" s="94"/>
      <c r="FHC801" s="94"/>
      <c r="FHD801" s="94"/>
      <c r="FHE801" s="94"/>
      <c r="FHF801" s="94"/>
      <c r="FHG801" s="94"/>
      <c r="FHH801" s="94"/>
      <c r="FHI801" s="94"/>
      <c r="FHJ801" s="94"/>
      <c r="FHK801" s="94"/>
      <c r="FHL801" s="94"/>
      <c r="FHM801" s="94"/>
      <c r="FHN801" s="94"/>
      <c r="FHO801" s="94"/>
      <c r="FHP801" s="94"/>
      <c r="FHQ801" s="94"/>
      <c r="FHR801" s="94"/>
      <c r="FHS801" s="94"/>
      <c r="FHT801" s="94"/>
      <c r="FHU801" s="94"/>
      <c r="FHV801" s="94"/>
      <c r="FHW801" s="94"/>
      <c r="FHX801" s="94"/>
      <c r="FHY801" s="94"/>
      <c r="FHZ801" s="94"/>
      <c r="FIA801" s="94"/>
      <c r="FIB801" s="94"/>
      <c r="FIC801" s="94"/>
      <c r="FID801" s="94"/>
      <c r="FIE801" s="94"/>
      <c r="FIF801" s="94"/>
      <c r="FIG801" s="94"/>
      <c r="FIH801" s="94"/>
      <c r="FII801" s="94"/>
      <c r="FIJ801" s="94"/>
      <c r="FIK801" s="94"/>
      <c r="FIL801" s="94"/>
      <c r="FIM801" s="94"/>
      <c r="FIN801" s="94"/>
      <c r="FIO801" s="94"/>
      <c r="FIP801" s="94"/>
      <c r="FIQ801" s="94"/>
      <c r="FIR801" s="94"/>
      <c r="FIS801" s="94"/>
      <c r="FIT801" s="94"/>
      <c r="FIU801" s="94"/>
      <c r="FIV801" s="94"/>
      <c r="FIW801" s="94"/>
      <c r="FIX801" s="94"/>
      <c r="FIY801" s="94"/>
      <c r="FIZ801" s="94"/>
      <c r="FJA801" s="94"/>
      <c r="FJB801" s="94"/>
      <c r="FJC801" s="94"/>
      <c r="FJD801" s="94"/>
      <c r="FJE801" s="94"/>
      <c r="FJF801" s="94"/>
      <c r="FJG801" s="94"/>
      <c r="FJH801" s="94"/>
      <c r="FJI801" s="94"/>
      <c r="FJJ801" s="94"/>
      <c r="FJK801" s="94"/>
      <c r="FJL801" s="94"/>
      <c r="FJM801" s="94"/>
      <c r="FJN801" s="94"/>
      <c r="FJO801" s="94"/>
      <c r="FJP801" s="94"/>
      <c r="FJQ801" s="94"/>
      <c r="FJR801" s="94"/>
      <c r="FJS801" s="94"/>
      <c r="FJT801" s="94"/>
      <c r="FJU801" s="94"/>
      <c r="FJV801" s="94"/>
      <c r="FJW801" s="94"/>
      <c r="FJX801" s="94"/>
      <c r="FJY801" s="94"/>
      <c r="FJZ801" s="94"/>
      <c r="FKA801" s="94"/>
      <c r="FKB801" s="94"/>
      <c r="FKC801" s="94"/>
      <c r="FKD801" s="94"/>
      <c r="FKE801" s="94"/>
      <c r="FKF801" s="94"/>
      <c r="FKG801" s="94"/>
      <c r="FKH801" s="94"/>
      <c r="FKI801" s="94"/>
      <c r="FKJ801" s="94"/>
      <c r="FKK801" s="94"/>
      <c r="FKL801" s="94"/>
      <c r="FKM801" s="94"/>
      <c r="FKN801" s="94"/>
      <c r="FKO801" s="94"/>
      <c r="FKP801" s="94"/>
      <c r="FKQ801" s="94"/>
      <c r="FKR801" s="94"/>
      <c r="FKS801" s="94"/>
      <c r="FKT801" s="94"/>
      <c r="FKU801" s="94"/>
      <c r="FKV801" s="94"/>
      <c r="FKW801" s="94"/>
      <c r="FKX801" s="94"/>
      <c r="FKY801" s="94"/>
      <c r="FKZ801" s="94"/>
      <c r="FLA801" s="94"/>
      <c r="FLB801" s="94"/>
      <c r="FLC801" s="94"/>
      <c r="FLD801" s="94"/>
      <c r="FLE801" s="94"/>
      <c r="FLF801" s="94"/>
      <c r="FLG801" s="94"/>
      <c r="FLH801" s="94"/>
      <c r="FLI801" s="94"/>
      <c r="FLJ801" s="94"/>
      <c r="FLK801" s="94"/>
      <c r="FLL801" s="94"/>
      <c r="FLM801" s="94"/>
      <c r="FLN801" s="94"/>
      <c r="FLO801" s="94"/>
      <c r="FLP801" s="94"/>
      <c r="FLQ801" s="94"/>
      <c r="FLR801" s="94"/>
      <c r="FLS801" s="94"/>
      <c r="FLT801" s="94"/>
      <c r="FLU801" s="94"/>
      <c r="FLV801" s="94"/>
      <c r="FLW801" s="94"/>
      <c r="FLX801" s="94"/>
      <c r="FLY801" s="94"/>
      <c r="FLZ801" s="94"/>
      <c r="FMA801" s="94"/>
      <c r="FMB801" s="94"/>
      <c r="FMC801" s="94"/>
      <c r="FMD801" s="94"/>
      <c r="FME801" s="94"/>
      <c r="FMF801" s="94"/>
      <c r="FMG801" s="94"/>
      <c r="FMH801" s="94"/>
      <c r="FMI801" s="94"/>
      <c r="FMJ801" s="94"/>
      <c r="FMK801" s="94"/>
      <c r="FML801" s="94"/>
      <c r="FMM801" s="94"/>
      <c r="FMN801" s="94"/>
      <c r="FMO801" s="94"/>
      <c r="FMP801" s="94"/>
      <c r="FMQ801" s="94"/>
      <c r="FMR801" s="94"/>
      <c r="FMS801" s="94"/>
      <c r="FMT801" s="94"/>
      <c r="FMU801" s="94"/>
      <c r="FMV801" s="94"/>
      <c r="FMW801" s="94"/>
      <c r="FMX801" s="94"/>
      <c r="FMY801" s="94"/>
      <c r="FMZ801" s="94"/>
      <c r="FNA801" s="94"/>
      <c r="FNB801" s="94"/>
      <c r="FNC801" s="94"/>
      <c r="FND801" s="94"/>
      <c r="FNE801" s="94"/>
      <c r="FNF801" s="94"/>
      <c r="FNG801" s="94"/>
      <c r="FNH801" s="94"/>
      <c r="FNI801" s="94"/>
      <c r="FNJ801" s="94"/>
      <c r="FNK801" s="94"/>
      <c r="FNL801" s="94"/>
      <c r="FNM801" s="94"/>
      <c r="FNN801" s="94"/>
      <c r="FNO801" s="94"/>
      <c r="FNP801" s="94"/>
      <c r="FNQ801" s="94"/>
      <c r="FNR801" s="94"/>
      <c r="FNS801" s="94"/>
      <c r="FNT801" s="94"/>
      <c r="FNU801" s="94"/>
      <c r="FNV801" s="94"/>
      <c r="FNW801" s="94"/>
      <c r="FNX801" s="94"/>
      <c r="FNY801" s="94"/>
      <c r="FNZ801" s="94"/>
      <c r="FOA801" s="94"/>
      <c r="FOB801" s="94"/>
      <c r="FOC801" s="94"/>
      <c r="FOD801" s="94"/>
      <c r="FOE801" s="94"/>
      <c r="FOF801" s="94"/>
      <c r="FOG801" s="94"/>
      <c r="FOH801" s="94"/>
      <c r="FOI801" s="94"/>
      <c r="FOJ801" s="94"/>
      <c r="FOK801" s="94"/>
      <c r="FOL801" s="94"/>
      <c r="FOM801" s="94"/>
      <c r="FON801" s="94"/>
      <c r="FOO801" s="94"/>
      <c r="FOP801" s="94"/>
      <c r="FOQ801" s="94"/>
      <c r="FOR801" s="94"/>
      <c r="FOS801" s="94"/>
      <c r="FOT801" s="94"/>
      <c r="FOU801" s="94"/>
      <c r="FOV801" s="94"/>
      <c r="FOW801" s="94"/>
      <c r="FOX801" s="94"/>
      <c r="FOY801" s="94"/>
      <c r="FOZ801" s="94"/>
      <c r="FPA801" s="94"/>
      <c r="FPB801" s="94"/>
      <c r="FPC801" s="94"/>
      <c r="FPD801" s="94"/>
      <c r="FPE801" s="94"/>
      <c r="FPF801" s="94"/>
      <c r="FPG801" s="94"/>
      <c r="FPH801" s="94"/>
      <c r="FPI801" s="94"/>
      <c r="FPJ801" s="94"/>
      <c r="FPK801" s="94"/>
      <c r="FPL801" s="94"/>
      <c r="FPM801" s="94"/>
      <c r="FPN801" s="94"/>
      <c r="FPO801" s="94"/>
      <c r="FPP801" s="94"/>
      <c r="FPQ801" s="94"/>
      <c r="FPR801" s="94"/>
      <c r="FPS801" s="94"/>
      <c r="FPT801" s="94"/>
      <c r="FPU801" s="94"/>
      <c r="FPV801" s="94"/>
      <c r="FPW801" s="94"/>
      <c r="FPX801" s="94"/>
      <c r="FPY801" s="94"/>
      <c r="FPZ801" s="94"/>
      <c r="FQA801" s="94"/>
      <c r="FQB801" s="94"/>
      <c r="FQC801" s="94"/>
      <c r="FQD801" s="94"/>
      <c r="FQE801" s="94"/>
      <c r="FQF801" s="94"/>
      <c r="FQG801" s="94"/>
      <c r="FQH801" s="94"/>
      <c r="FQI801" s="94"/>
      <c r="FQJ801" s="94"/>
      <c r="FQK801" s="94"/>
      <c r="FQL801" s="94"/>
      <c r="FQM801" s="94"/>
      <c r="FQN801" s="94"/>
      <c r="FQO801" s="94"/>
      <c r="FQP801" s="94"/>
      <c r="FQQ801" s="94"/>
      <c r="FQR801" s="94"/>
      <c r="FQS801" s="94"/>
      <c r="FQT801" s="94"/>
      <c r="FQU801" s="94"/>
      <c r="FQV801" s="94"/>
      <c r="FQW801" s="94"/>
      <c r="FQX801" s="94"/>
      <c r="FQY801" s="94"/>
      <c r="FQZ801" s="94"/>
      <c r="FRA801" s="94"/>
      <c r="FRB801" s="94"/>
      <c r="FRC801" s="94"/>
      <c r="FRD801" s="94"/>
      <c r="FRE801" s="94"/>
      <c r="FRF801" s="94"/>
      <c r="FRG801" s="94"/>
      <c r="FRH801" s="94"/>
      <c r="FRI801" s="94"/>
      <c r="FRJ801" s="94"/>
      <c r="FRK801" s="94"/>
      <c r="FRL801" s="94"/>
      <c r="FRM801" s="94"/>
      <c r="FRN801" s="94"/>
      <c r="FRO801" s="94"/>
      <c r="FRP801" s="94"/>
      <c r="FRQ801" s="94"/>
      <c r="FRR801" s="94"/>
      <c r="FRS801" s="94"/>
      <c r="FRT801" s="94"/>
      <c r="FRU801" s="94"/>
      <c r="FRV801" s="94"/>
      <c r="FRW801" s="94"/>
      <c r="FRX801" s="94"/>
      <c r="FRY801" s="94"/>
      <c r="FRZ801" s="94"/>
      <c r="FSA801" s="94"/>
      <c r="FSB801" s="94"/>
      <c r="FSC801" s="94"/>
      <c r="FSD801" s="94"/>
      <c r="FSE801" s="94"/>
      <c r="FSF801" s="94"/>
      <c r="FSG801" s="94"/>
      <c r="FSH801" s="94"/>
      <c r="FSI801" s="94"/>
      <c r="FSJ801" s="94"/>
      <c r="FSK801" s="94"/>
      <c r="FSL801" s="94"/>
      <c r="FSM801" s="94"/>
      <c r="FSN801" s="94"/>
      <c r="FSO801" s="94"/>
      <c r="FSP801" s="94"/>
      <c r="FSQ801" s="94"/>
      <c r="FSR801" s="94"/>
      <c r="FSS801" s="94"/>
      <c r="FST801" s="94"/>
      <c r="FSU801" s="94"/>
      <c r="FSV801" s="94"/>
      <c r="FSW801" s="94"/>
      <c r="FSX801" s="94"/>
      <c r="FSY801" s="94"/>
      <c r="FSZ801" s="94"/>
      <c r="FTA801" s="94"/>
      <c r="FTB801" s="94"/>
      <c r="FTC801" s="94"/>
      <c r="FTD801" s="94"/>
      <c r="FTE801" s="94"/>
      <c r="FTF801" s="94"/>
      <c r="FTG801" s="94"/>
      <c r="FTH801" s="94"/>
      <c r="FTI801" s="94"/>
      <c r="FTJ801" s="94"/>
      <c r="FTK801" s="94"/>
      <c r="FTL801" s="94"/>
      <c r="FTM801" s="94"/>
      <c r="FTN801" s="94"/>
      <c r="FTO801" s="94"/>
      <c r="FTP801" s="94"/>
      <c r="FTQ801" s="94"/>
      <c r="FTR801" s="94"/>
      <c r="FTS801" s="94"/>
      <c r="FTT801" s="94"/>
      <c r="FTU801" s="94"/>
      <c r="FTV801" s="94"/>
      <c r="FTW801" s="94"/>
      <c r="FTX801" s="94"/>
      <c r="FTY801" s="94"/>
      <c r="FTZ801" s="94"/>
      <c r="FUA801" s="94"/>
      <c r="FUB801" s="94"/>
      <c r="FUC801" s="94"/>
      <c r="FUD801" s="94"/>
      <c r="FUE801" s="94"/>
      <c r="FUF801" s="94"/>
      <c r="FUG801" s="94"/>
      <c r="FUH801" s="94"/>
      <c r="FUI801" s="94"/>
      <c r="FUJ801" s="94"/>
      <c r="FUK801" s="94"/>
      <c r="FUL801" s="94"/>
      <c r="FUM801" s="94"/>
      <c r="FUN801" s="94"/>
      <c r="FUO801" s="94"/>
      <c r="FUP801" s="94"/>
      <c r="FUQ801" s="94"/>
      <c r="FUR801" s="94"/>
      <c r="FUS801" s="94"/>
      <c r="FUT801" s="94"/>
      <c r="FUU801" s="94"/>
      <c r="FUV801" s="94"/>
      <c r="FUW801" s="94"/>
      <c r="FUX801" s="94"/>
      <c r="FUY801" s="94"/>
      <c r="FUZ801" s="94"/>
      <c r="FVA801" s="94"/>
      <c r="FVB801" s="94"/>
      <c r="FVC801" s="94"/>
      <c r="FVD801" s="94"/>
      <c r="FVE801" s="94"/>
      <c r="FVF801" s="94"/>
      <c r="FVG801" s="94"/>
      <c r="FVH801" s="94"/>
      <c r="FVI801" s="94"/>
      <c r="FVJ801" s="94"/>
      <c r="FVK801" s="94"/>
      <c r="FVL801" s="94"/>
      <c r="FVM801" s="94"/>
      <c r="FVN801" s="94"/>
      <c r="FVO801" s="94"/>
      <c r="FVP801" s="94"/>
      <c r="FVQ801" s="94"/>
      <c r="FVR801" s="94"/>
      <c r="FVS801" s="94"/>
      <c r="FVT801" s="94"/>
      <c r="FVU801" s="94"/>
      <c r="FVV801" s="94"/>
      <c r="FVW801" s="94"/>
      <c r="FVX801" s="94"/>
      <c r="FVY801" s="94"/>
      <c r="FVZ801" s="94"/>
      <c r="FWA801" s="94"/>
      <c r="FWB801" s="94"/>
      <c r="FWC801" s="94"/>
      <c r="FWD801" s="94"/>
      <c r="FWE801" s="94"/>
      <c r="FWF801" s="94"/>
      <c r="FWG801" s="94"/>
      <c r="FWH801" s="94"/>
      <c r="FWI801" s="94"/>
      <c r="FWJ801" s="94"/>
      <c r="FWK801" s="94"/>
      <c r="FWL801" s="94"/>
      <c r="FWM801" s="94"/>
      <c r="FWN801" s="94"/>
      <c r="FWO801" s="94"/>
      <c r="FWP801" s="94"/>
      <c r="FWQ801" s="94"/>
      <c r="FWR801" s="94"/>
      <c r="FWS801" s="94"/>
      <c r="FWT801" s="94"/>
      <c r="FWU801" s="94"/>
      <c r="FWV801" s="94"/>
      <c r="FWW801" s="94"/>
      <c r="FWX801" s="94"/>
      <c r="FWY801" s="94"/>
      <c r="FWZ801" s="94"/>
      <c r="FXA801" s="94"/>
      <c r="FXB801" s="94"/>
      <c r="FXC801" s="94"/>
      <c r="FXD801" s="94"/>
      <c r="FXE801" s="94"/>
      <c r="FXF801" s="94"/>
      <c r="FXG801" s="94"/>
      <c r="FXH801" s="94"/>
      <c r="FXI801" s="94"/>
      <c r="FXJ801" s="94"/>
      <c r="FXK801" s="94"/>
      <c r="FXL801" s="94"/>
      <c r="FXM801" s="94"/>
      <c r="FXN801" s="94"/>
      <c r="FXO801" s="94"/>
      <c r="FXP801" s="94"/>
      <c r="FXQ801" s="94"/>
      <c r="FXR801" s="94"/>
      <c r="FXS801" s="94"/>
      <c r="FXT801" s="94"/>
      <c r="FXU801" s="94"/>
      <c r="FXV801" s="94"/>
      <c r="FXW801" s="94"/>
      <c r="FXX801" s="94"/>
      <c r="FXY801" s="94"/>
      <c r="FXZ801" s="94"/>
      <c r="FYA801" s="94"/>
      <c r="FYB801" s="94"/>
      <c r="FYC801" s="94"/>
      <c r="FYD801" s="94"/>
      <c r="FYE801" s="94"/>
      <c r="FYF801" s="94"/>
      <c r="FYG801" s="94"/>
      <c r="FYH801" s="94"/>
      <c r="FYI801" s="94"/>
      <c r="FYJ801" s="94"/>
      <c r="FYK801" s="94"/>
      <c r="FYL801" s="94"/>
      <c r="FYM801" s="94"/>
      <c r="FYN801" s="94"/>
      <c r="FYO801" s="94"/>
      <c r="FYP801" s="94"/>
      <c r="FYQ801" s="94"/>
      <c r="FYR801" s="94"/>
      <c r="FYS801" s="94"/>
      <c r="FYT801" s="94"/>
      <c r="FYU801" s="94"/>
      <c r="FYV801" s="94"/>
      <c r="FYW801" s="94"/>
      <c r="FYX801" s="94"/>
      <c r="FYY801" s="94"/>
      <c r="FYZ801" s="94"/>
      <c r="FZA801" s="94"/>
      <c r="FZB801" s="94"/>
      <c r="FZC801" s="94"/>
      <c r="FZD801" s="94"/>
      <c r="FZE801" s="94"/>
      <c r="FZF801" s="94"/>
      <c r="FZG801" s="94"/>
      <c r="FZH801" s="94"/>
      <c r="FZI801" s="94"/>
      <c r="FZJ801" s="94"/>
      <c r="FZK801" s="94"/>
      <c r="FZL801" s="94"/>
      <c r="FZM801" s="94"/>
      <c r="FZN801" s="94"/>
      <c r="FZO801" s="94"/>
      <c r="FZP801" s="94"/>
      <c r="FZQ801" s="94"/>
      <c r="FZR801" s="94"/>
      <c r="FZS801" s="94"/>
      <c r="FZT801" s="94"/>
      <c r="FZU801" s="94"/>
      <c r="FZV801" s="94"/>
      <c r="FZW801" s="94"/>
      <c r="FZX801" s="94"/>
      <c r="FZY801" s="94"/>
      <c r="FZZ801" s="94"/>
      <c r="GAA801" s="94"/>
      <c r="GAB801" s="94"/>
      <c r="GAC801" s="94"/>
      <c r="GAD801" s="94"/>
      <c r="GAE801" s="94"/>
      <c r="GAF801" s="94"/>
      <c r="GAG801" s="94"/>
      <c r="GAH801" s="94"/>
      <c r="GAI801" s="94"/>
      <c r="GAJ801" s="94"/>
      <c r="GAK801" s="94"/>
      <c r="GAL801" s="94"/>
      <c r="GAM801" s="94"/>
      <c r="GAN801" s="94"/>
      <c r="GAO801" s="94"/>
      <c r="GAP801" s="94"/>
      <c r="GAQ801" s="94"/>
      <c r="GAR801" s="94"/>
      <c r="GAS801" s="94"/>
      <c r="GAT801" s="94"/>
      <c r="GAU801" s="94"/>
      <c r="GAV801" s="94"/>
      <c r="GAW801" s="94"/>
      <c r="GAX801" s="94"/>
      <c r="GAY801" s="94"/>
      <c r="GAZ801" s="94"/>
      <c r="GBA801" s="94"/>
      <c r="GBB801" s="94"/>
      <c r="GBC801" s="94"/>
      <c r="GBD801" s="94"/>
      <c r="GBE801" s="94"/>
      <c r="GBF801" s="94"/>
      <c r="GBG801" s="94"/>
      <c r="GBH801" s="94"/>
      <c r="GBI801" s="94"/>
      <c r="GBJ801" s="94"/>
      <c r="GBK801" s="94"/>
      <c r="GBL801" s="94"/>
      <c r="GBM801" s="94"/>
      <c r="GBN801" s="94"/>
      <c r="GBO801" s="94"/>
      <c r="GBP801" s="94"/>
      <c r="GBQ801" s="94"/>
      <c r="GBR801" s="94"/>
      <c r="GBS801" s="94"/>
      <c r="GBT801" s="94"/>
      <c r="GBU801" s="94"/>
      <c r="GBV801" s="94"/>
      <c r="GBW801" s="94"/>
      <c r="GBX801" s="94"/>
      <c r="GBY801" s="94"/>
      <c r="GBZ801" s="94"/>
      <c r="GCA801" s="94"/>
      <c r="GCB801" s="94"/>
      <c r="GCC801" s="94"/>
      <c r="GCD801" s="94"/>
      <c r="GCE801" s="94"/>
      <c r="GCF801" s="94"/>
      <c r="GCG801" s="94"/>
      <c r="GCH801" s="94"/>
      <c r="GCI801" s="94"/>
      <c r="GCJ801" s="94"/>
      <c r="GCK801" s="94"/>
      <c r="GCL801" s="94"/>
      <c r="GCM801" s="94"/>
      <c r="GCN801" s="94"/>
      <c r="GCO801" s="94"/>
      <c r="GCP801" s="94"/>
      <c r="GCQ801" s="94"/>
      <c r="GCR801" s="94"/>
      <c r="GCS801" s="94"/>
      <c r="GCT801" s="94"/>
      <c r="GCU801" s="94"/>
      <c r="GCV801" s="94"/>
      <c r="GCW801" s="94"/>
      <c r="GCX801" s="94"/>
      <c r="GCY801" s="94"/>
      <c r="GCZ801" s="94"/>
      <c r="GDA801" s="94"/>
      <c r="GDB801" s="94"/>
      <c r="GDC801" s="94"/>
      <c r="GDD801" s="94"/>
      <c r="GDE801" s="94"/>
      <c r="GDF801" s="94"/>
      <c r="GDG801" s="94"/>
      <c r="GDH801" s="94"/>
      <c r="GDI801" s="94"/>
      <c r="GDJ801" s="94"/>
      <c r="GDK801" s="94"/>
      <c r="GDL801" s="94"/>
      <c r="GDM801" s="94"/>
      <c r="GDN801" s="94"/>
      <c r="GDO801" s="94"/>
      <c r="GDP801" s="94"/>
      <c r="GDQ801" s="94"/>
      <c r="GDR801" s="94"/>
      <c r="GDS801" s="94"/>
      <c r="GDT801" s="94"/>
      <c r="GDU801" s="94"/>
      <c r="GDV801" s="94"/>
      <c r="GDW801" s="94"/>
      <c r="GDX801" s="94"/>
      <c r="GDY801" s="94"/>
      <c r="GDZ801" s="94"/>
      <c r="GEA801" s="94"/>
      <c r="GEB801" s="94"/>
      <c r="GEC801" s="94"/>
      <c r="GED801" s="94"/>
      <c r="GEE801" s="94"/>
      <c r="GEF801" s="94"/>
      <c r="GEG801" s="94"/>
      <c r="GEH801" s="94"/>
      <c r="GEI801" s="94"/>
      <c r="GEJ801" s="94"/>
      <c r="GEK801" s="94"/>
      <c r="GEL801" s="94"/>
      <c r="GEM801" s="94"/>
      <c r="GEN801" s="94"/>
      <c r="GEO801" s="94"/>
      <c r="GEP801" s="94"/>
      <c r="GEQ801" s="94"/>
      <c r="GER801" s="94"/>
      <c r="GES801" s="94"/>
      <c r="GET801" s="94"/>
      <c r="GEU801" s="94"/>
      <c r="GEV801" s="94"/>
      <c r="GEW801" s="94"/>
      <c r="GEX801" s="94"/>
      <c r="GEY801" s="94"/>
      <c r="GEZ801" s="94"/>
      <c r="GFA801" s="94"/>
      <c r="GFB801" s="94"/>
      <c r="GFC801" s="94"/>
      <c r="GFD801" s="94"/>
      <c r="GFE801" s="94"/>
      <c r="GFF801" s="94"/>
      <c r="GFG801" s="94"/>
      <c r="GFH801" s="94"/>
      <c r="GFI801" s="94"/>
      <c r="GFJ801" s="94"/>
      <c r="GFK801" s="94"/>
      <c r="GFL801" s="94"/>
      <c r="GFM801" s="94"/>
      <c r="GFN801" s="94"/>
      <c r="GFO801" s="94"/>
      <c r="GFP801" s="94"/>
      <c r="GFQ801" s="94"/>
      <c r="GFR801" s="94"/>
      <c r="GFS801" s="94"/>
      <c r="GFT801" s="94"/>
      <c r="GFU801" s="94"/>
      <c r="GFV801" s="94"/>
      <c r="GFW801" s="94"/>
      <c r="GFX801" s="94"/>
      <c r="GFY801" s="94"/>
      <c r="GFZ801" s="94"/>
      <c r="GGA801" s="94"/>
      <c r="GGB801" s="94"/>
      <c r="GGC801" s="94"/>
      <c r="GGD801" s="94"/>
      <c r="GGE801" s="94"/>
      <c r="GGF801" s="94"/>
      <c r="GGG801" s="94"/>
      <c r="GGH801" s="94"/>
      <c r="GGI801" s="94"/>
      <c r="GGJ801" s="94"/>
      <c r="GGK801" s="94"/>
      <c r="GGL801" s="94"/>
      <c r="GGM801" s="94"/>
      <c r="GGN801" s="94"/>
      <c r="GGO801" s="94"/>
      <c r="GGP801" s="94"/>
      <c r="GGQ801" s="94"/>
      <c r="GGR801" s="94"/>
      <c r="GGS801" s="94"/>
      <c r="GGT801" s="94"/>
      <c r="GGU801" s="94"/>
      <c r="GGV801" s="94"/>
      <c r="GGW801" s="94"/>
      <c r="GGX801" s="94"/>
      <c r="GGY801" s="94"/>
      <c r="GGZ801" s="94"/>
      <c r="GHA801" s="94"/>
      <c r="GHB801" s="94"/>
      <c r="GHC801" s="94"/>
      <c r="GHD801" s="94"/>
      <c r="GHE801" s="94"/>
      <c r="GHF801" s="94"/>
      <c r="GHG801" s="94"/>
      <c r="GHH801" s="94"/>
      <c r="GHI801" s="94"/>
      <c r="GHJ801" s="94"/>
      <c r="GHK801" s="94"/>
      <c r="GHL801" s="94"/>
      <c r="GHM801" s="94"/>
      <c r="GHN801" s="94"/>
      <c r="GHO801" s="94"/>
      <c r="GHP801" s="94"/>
      <c r="GHQ801" s="94"/>
      <c r="GHR801" s="94"/>
      <c r="GHS801" s="94"/>
      <c r="GHT801" s="94"/>
      <c r="GHU801" s="94"/>
      <c r="GHV801" s="94"/>
      <c r="GHW801" s="94"/>
      <c r="GHX801" s="94"/>
      <c r="GHY801" s="94"/>
      <c r="GHZ801" s="94"/>
      <c r="GIA801" s="94"/>
      <c r="GIB801" s="94"/>
      <c r="GIC801" s="94"/>
      <c r="GID801" s="94"/>
      <c r="GIE801" s="94"/>
      <c r="GIF801" s="94"/>
      <c r="GIG801" s="94"/>
      <c r="GIH801" s="94"/>
      <c r="GII801" s="94"/>
      <c r="GIJ801" s="94"/>
      <c r="GIK801" s="94"/>
      <c r="GIL801" s="94"/>
      <c r="GIM801" s="94"/>
      <c r="GIN801" s="94"/>
      <c r="GIO801" s="94"/>
      <c r="GIP801" s="94"/>
      <c r="GIQ801" s="94"/>
      <c r="GIR801" s="94"/>
      <c r="GIS801" s="94"/>
      <c r="GIT801" s="94"/>
      <c r="GIU801" s="94"/>
      <c r="GIV801" s="94"/>
      <c r="GIW801" s="94"/>
      <c r="GIX801" s="94"/>
      <c r="GIY801" s="94"/>
      <c r="GIZ801" s="94"/>
      <c r="GJA801" s="94"/>
      <c r="GJB801" s="94"/>
      <c r="GJC801" s="94"/>
      <c r="GJD801" s="94"/>
      <c r="GJE801" s="94"/>
      <c r="GJF801" s="94"/>
      <c r="GJG801" s="94"/>
      <c r="GJH801" s="94"/>
      <c r="GJI801" s="94"/>
      <c r="GJJ801" s="94"/>
      <c r="GJK801" s="94"/>
      <c r="GJL801" s="94"/>
      <c r="GJM801" s="94"/>
      <c r="GJN801" s="94"/>
      <c r="GJO801" s="94"/>
      <c r="GJP801" s="94"/>
      <c r="GJQ801" s="94"/>
      <c r="GJR801" s="94"/>
      <c r="GJS801" s="94"/>
      <c r="GJT801" s="94"/>
      <c r="GJU801" s="94"/>
      <c r="GJV801" s="94"/>
      <c r="GJW801" s="94"/>
      <c r="GJX801" s="94"/>
      <c r="GJY801" s="94"/>
      <c r="GJZ801" s="94"/>
      <c r="GKA801" s="94"/>
      <c r="GKB801" s="94"/>
      <c r="GKC801" s="94"/>
      <c r="GKD801" s="94"/>
      <c r="GKE801" s="94"/>
      <c r="GKF801" s="94"/>
      <c r="GKG801" s="94"/>
      <c r="GKH801" s="94"/>
      <c r="GKI801" s="94"/>
      <c r="GKJ801" s="94"/>
      <c r="GKK801" s="94"/>
      <c r="GKL801" s="94"/>
      <c r="GKM801" s="94"/>
      <c r="GKN801" s="94"/>
      <c r="GKO801" s="94"/>
      <c r="GKP801" s="94"/>
      <c r="GKQ801" s="94"/>
      <c r="GKR801" s="94"/>
      <c r="GKS801" s="94"/>
      <c r="GKT801" s="94"/>
      <c r="GKU801" s="94"/>
      <c r="GKV801" s="94"/>
      <c r="GKW801" s="94"/>
      <c r="GKX801" s="94"/>
      <c r="GKY801" s="94"/>
      <c r="GKZ801" s="94"/>
      <c r="GLA801" s="94"/>
      <c r="GLB801" s="94"/>
      <c r="GLC801" s="94"/>
      <c r="GLD801" s="94"/>
      <c r="GLE801" s="94"/>
      <c r="GLF801" s="94"/>
      <c r="GLG801" s="94"/>
      <c r="GLH801" s="94"/>
      <c r="GLI801" s="94"/>
      <c r="GLJ801" s="94"/>
      <c r="GLK801" s="94"/>
      <c r="GLL801" s="94"/>
      <c r="GLM801" s="94"/>
      <c r="GLN801" s="94"/>
      <c r="GLO801" s="94"/>
      <c r="GLP801" s="94"/>
      <c r="GLQ801" s="94"/>
      <c r="GLR801" s="94"/>
      <c r="GLS801" s="94"/>
      <c r="GLT801" s="94"/>
      <c r="GLU801" s="94"/>
      <c r="GLV801" s="94"/>
      <c r="GLW801" s="94"/>
      <c r="GLX801" s="94"/>
      <c r="GLY801" s="94"/>
      <c r="GLZ801" s="94"/>
      <c r="GMA801" s="94"/>
      <c r="GMB801" s="94"/>
      <c r="GMC801" s="94"/>
      <c r="GMD801" s="94"/>
      <c r="GME801" s="94"/>
      <c r="GMF801" s="94"/>
      <c r="GMG801" s="94"/>
      <c r="GMH801" s="94"/>
      <c r="GMI801" s="94"/>
      <c r="GMJ801" s="94"/>
      <c r="GMK801" s="94"/>
      <c r="GML801" s="94"/>
      <c r="GMM801" s="94"/>
      <c r="GMN801" s="94"/>
      <c r="GMO801" s="94"/>
      <c r="GMP801" s="94"/>
      <c r="GMQ801" s="94"/>
      <c r="GMR801" s="94"/>
      <c r="GMS801" s="94"/>
      <c r="GMT801" s="94"/>
      <c r="GMU801" s="94"/>
      <c r="GMV801" s="94"/>
      <c r="GMW801" s="94"/>
      <c r="GMX801" s="94"/>
      <c r="GMY801" s="94"/>
      <c r="GMZ801" s="94"/>
      <c r="GNA801" s="94"/>
      <c r="GNB801" s="94"/>
      <c r="GNC801" s="94"/>
      <c r="GND801" s="94"/>
      <c r="GNE801" s="94"/>
      <c r="GNF801" s="94"/>
      <c r="GNG801" s="94"/>
      <c r="GNH801" s="94"/>
      <c r="GNI801" s="94"/>
      <c r="GNJ801" s="94"/>
      <c r="GNK801" s="94"/>
      <c r="GNL801" s="94"/>
      <c r="GNM801" s="94"/>
      <c r="GNN801" s="94"/>
      <c r="GNO801" s="94"/>
      <c r="GNP801" s="94"/>
      <c r="GNQ801" s="94"/>
      <c r="GNR801" s="94"/>
      <c r="GNS801" s="94"/>
      <c r="GNT801" s="94"/>
      <c r="GNU801" s="94"/>
      <c r="GNV801" s="94"/>
      <c r="GNW801" s="94"/>
      <c r="GNX801" s="94"/>
      <c r="GNY801" s="94"/>
      <c r="GNZ801" s="94"/>
      <c r="GOA801" s="94"/>
      <c r="GOB801" s="94"/>
      <c r="GOC801" s="94"/>
      <c r="GOD801" s="94"/>
      <c r="GOE801" s="94"/>
      <c r="GOF801" s="94"/>
      <c r="GOG801" s="94"/>
      <c r="GOH801" s="94"/>
      <c r="GOI801" s="94"/>
      <c r="GOJ801" s="94"/>
      <c r="GOK801" s="94"/>
      <c r="GOL801" s="94"/>
      <c r="GOM801" s="94"/>
      <c r="GON801" s="94"/>
      <c r="GOO801" s="94"/>
      <c r="GOP801" s="94"/>
      <c r="GOQ801" s="94"/>
      <c r="GOR801" s="94"/>
      <c r="GOS801" s="94"/>
      <c r="GOT801" s="94"/>
      <c r="GOU801" s="94"/>
      <c r="GOV801" s="94"/>
      <c r="GOW801" s="94"/>
      <c r="GOX801" s="94"/>
      <c r="GOY801" s="94"/>
      <c r="GOZ801" s="94"/>
      <c r="GPA801" s="94"/>
      <c r="GPB801" s="94"/>
      <c r="GPC801" s="94"/>
      <c r="GPD801" s="94"/>
      <c r="GPE801" s="94"/>
      <c r="GPF801" s="94"/>
      <c r="GPG801" s="94"/>
      <c r="GPH801" s="94"/>
      <c r="GPI801" s="94"/>
      <c r="GPJ801" s="94"/>
      <c r="GPK801" s="94"/>
      <c r="GPL801" s="94"/>
      <c r="GPM801" s="94"/>
      <c r="GPN801" s="94"/>
      <c r="GPO801" s="94"/>
      <c r="GPP801" s="94"/>
      <c r="GPQ801" s="94"/>
      <c r="GPR801" s="94"/>
      <c r="GPS801" s="94"/>
      <c r="GPT801" s="94"/>
      <c r="GPU801" s="94"/>
      <c r="GPV801" s="94"/>
      <c r="GPW801" s="94"/>
      <c r="GPX801" s="94"/>
      <c r="GPY801" s="94"/>
      <c r="GPZ801" s="94"/>
      <c r="GQA801" s="94"/>
      <c r="GQB801" s="94"/>
      <c r="GQC801" s="94"/>
      <c r="GQD801" s="94"/>
      <c r="GQE801" s="94"/>
      <c r="GQF801" s="94"/>
      <c r="GQG801" s="94"/>
      <c r="GQH801" s="94"/>
      <c r="GQI801" s="94"/>
      <c r="GQJ801" s="94"/>
      <c r="GQK801" s="94"/>
      <c r="GQL801" s="94"/>
      <c r="GQM801" s="94"/>
      <c r="GQN801" s="94"/>
      <c r="GQO801" s="94"/>
      <c r="GQP801" s="94"/>
      <c r="GQQ801" s="94"/>
      <c r="GQR801" s="94"/>
      <c r="GQS801" s="94"/>
      <c r="GQT801" s="94"/>
      <c r="GQU801" s="94"/>
      <c r="GQV801" s="94"/>
      <c r="GQW801" s="94"/>
      <c r="GQX801" s="94"/>
      <c r="GQY801" s="94"/>
      <c r="GQZ801" s="94"/>
      <c r="GRA801" s="94"/>
      <c r="GRB801" s="94"/>
      <c r="GRC801" s="94"/>
      <c r="GRD801" s="94"/>
      <c r="GRE801" s="94"/>
      <c r="GRF801" s="94"/>
      <c r="GRG801" s="94"/>
      <c r="GRH801" s="94"/>
      <c r="GRI801" s="94"/>
      <c r="GRJ801" s="94"/>
      <c r="GRK801" s="94"/>
      <c r="GRL801" s="94"/>
      <c r="GRM801" s="94"/>
      <c r="GRN801" s="94"/>
      <c r="GRO801" s="94"/>
      <c r="GRP801" s="94"/>
      <c r="GRQ801" s="94"/>
      <c r="GRR801" s="94"/>
      <c r="GRS801" s="94"/>
      <c r="GRT801" s="94"/>
      <c r="GRU801" s="94"/>
      <c r="GRV801" s="94"/>
      <c r="GRW801" s="94"/>
      <c r="GRX801" s="94"/>
      <c r="GRY801" s="94"/>
      <c r="GRZ801" s="94"/>
      <c r="GSA801" s="94"/>
      <c r="GSB801" s="94"/>
      <c r="GSC801" s="94"/>
      <c r="GSD801" s="94"/>
      <c r="GSE801" s="94"/>
      <c r="GSF801" s="94"/>
      <c r="GSG801" s="94"/>
      <c r="GSH801" s="94"/>
      <c r="GSI801" s="94"/>
      <c r="GSJ801" s="94"/>
      <c r="GSK801" s="94"/>
      <c r="GSL801" s="94"/>
      <c r="GSM801" s="94"/>
      <c r="GSN801" s="94"/>
      <c r="GSO801" s="94"/>
      <c r="GSP801" s="94"/>
      <c r="GSQ801" s="94"/>
      <c r="GSR801" s="94"/>
      <c r="GSS801" s="94"/>
      <c r="GST801" s="94"/>
      <c r="GSU801" s="94"/>
      <c r="GSV801" s="94"/>
      <c r="GSW801" s="94"/>
      <c r="GSX801" s="94"/>
      <c r="GSY801" s="94"/>
      <c r="GSZ801" s="94"/>
      <c r="GTA801" s="94"/>
      <c r="GTB801" s="94"/>
      <c r="GTC801" s="94"/>
      <c r="GTD801" s="94"/>
      <c r="GTE801" s="94"/>
      <c r="GTF801" s="94"/>
      <c r="GTG801" s="94"/>
      <c r="GTH801" s="94"/>
      <c r="GTI801" s="94"/>
      <c r="GTJ801" s="94"/>
      <c r="GTK801" s="94"/>
      <c r="GTL801" s="94"/>
      <c r="GTM801" s="94"/>
      <c r="GTN801" s="94"/>
      <c r="GTO801" s="94"/>
      <c r="GTP801" s="94"/>
      <c r="GTQ801" s="94"/>
      <c r="GTR801" s="94"/>
      <c r="GTS801" s="94"/>
      <c r="GTT801" s="94"/>
      <c r="GTU801" s="94"/>
      <c r="GTV801" s="94"/>
      <c r="GTW801" s="94"/>
      <c r="GTX801" s="94"/>
      <c r="GTY801" s="94"/>
      <c r="GTZ801" s="94"/>
      <c r="GUA801" s="94"/>
      <c r="GUB801" s="94"/>
      <c r="GUC801" s="94"/>
      <c r="GUD801" s="94"/>
      <c r="GUE801" s="94"/>
      <c r="GUF801" s="94"/>
      <c r="GUG801" s="94"/>
      <c r="GUH801" s="94"/>
      <c r="GUI801" s="94"/>
      <c r="GUJ801" s="94"/>
      <c r="GUK801" s="94"/>
      <c r="GUL801" s="94"/>
      <c r="GUM801" s="94"/>
      <c r="GUN801" s="94"/>
      <c r="GUO801" s="94"/>
      <c r="GUP801" s="94"/>
      <c r="GUQ801" s="94"/>
      <c r="GUR801" s="94"/>
      <c r="GUS801" s="94"/>
      <c r="GUT801" s="94"/>
      <c r="GUU801" s="94"/>
      <c r="GUV801" s="94"/>
      <c r="GUW801" s="94"/>
      <c r="GUX801" s="94"/>
      <c r="GUY801" s="94"/>
      <c r="GUZ801" s="94"/>
      <c r="GVA801" s="94"/>
      <c r="GVB801" s="94"/>
      <c r="GVC801" s="94"/>
      <c r="GVD801" s="94"/>
      <c r="GVE801" s="94"/>
      <c r="GVF801" s="94"/>
      <c r="GVG801" s="94"/>
      <c r="GVH801" s="94"/>
      <c r="GVI801" s="94"/>
      <c r="GVJ801" s="94"/>
      <c r="GVK801" s="94"/>
      <c r="GVL801" s="94"/>
      <c r="GVM801" s="94"/>
      <c r="GVN801" s="94"/>
      <c r="GVO801" s="94"/>
      <c r="GVP801" s="94"/>
      <c r="GVQ801" s="94"/>
      <c r="GVR801" s="94"/>
      <c r="GVS801" s="94"/>
      <c r="GVT801" s="94"/>
      <c r="GVU801" s="94"/>
      <c r="GVV801" s="94"/>
      <c r="GVW801" s="94"/>
      <c r="GVX801" s="94"/>
      <c r="GVY801" s="94"/>
      <c r="GVZ801" s="94"/>
      <c r="GWA801" s="94"/>
      <c r="GWB801" s="94"/>
      <c r="GWC801" s="94"/>
      <c r="GWD801" s="94"/>
      <c r="GWE801" s="94"/>
      <c r="GWF801" s="94"/>
      <c r="GWG801" s="94"/>
      <c r="GWH801" s="94"/>
      <c r="GWI801" s="94"/>
      <c r="GWJ801" s="94"/>
      <c r="GWK801" s="94"/>
      <c r="GWL801" s="94"/>
      <c r="GWM801" s="94"/>
      <c r="GWN801" s="94"/>
      <c r="GWO801" s="94"/>
      <c r="GWP801" s="94"/>
      <c r="GWQ801" s="94"/>
      <c r="GWR801" s="94"/>
      <c r="GWS801" s="94"/>
      <c r="GWT801" s="94"/>
      <c r="GWU801" s="94"/>
      <c r="GWV801" s="94"/>
      <c r="GWW801" s="94"/>
      <c r="GWX801" s="94"/>
      <c r="GWY801" s="94"/>
      <c r="GWZ801" s="94"/>
      <c r="GXA801" s="94"/>
      <c r="GXB801" s="94"/>
      <c r="GXC801" s="94"/>
      <c r="GXD801" s="94"/>
      <c r="GXE801" s="94"/>
      <c r="GXF801" s="94"/>
      <c r="GXG801" s="94"/>
      <c r="GXH801" s="94"/>
      <c r="GXI801" s="94"/>
      <c r="GXJ801" s="94"/>
      <c r="GXK801" s="94"/>
      <c r="GXL801" s="94"/>
      <c r="GXM801" s="94"/>
      <c r="GXN801" s="94"/>
      <c r="GXO801" s="94"/>
      <c r="GXP801" s="94"/>
      <c r="GXQ801" s="94"/>
      <c r="GXR801" s="94"/>
      <c r="GXS801" s="94"/>
      <c r="GXT801" s="94"/>
      <c r="GXU801" s="94"/>
      <c r="GXV801" s="94"/>
      <c r="GXW801" s="94"/>
      <c r="GXX801" s="94"/>
      <c r="GXY801" s="94"/>
      <c r="GXZ801" s="94"/>
      <c r="GYA801" s="94"/>
      <c r="GYB801" s="94"/>
      <c r="GYC801" s="94"/>
      <c r="GYD801" s="94"/>
      <c r="GYE801" s="94"/>
      <c r="GYF801" s="94"/>
      <c r="GYG801" s="94"/>
      <c r="GYH801" s="94"/>
      <c r="GYI801" s="94"/>
      <c r="GYJ801" s="94"/>
      <c r="GYK801" s="94"/>
      <c r="GYL801" s="94"/>
      <c r="GYM801" s="94"/>
      <c r="GYN801" s="94"/>
      <c r="GYO801" s="94"/>
      <c r="GYP801" s="94"/>
      <c r="GYQ801" s="94"/>
      <c r="GYR801" s="94"/>
      <c r="GYS801" s="94"/>
      <c r="GYT801" s="94"/>
      <c r="GYU801" s="94"/>
      <c r="GYV801" s="94"/>
      <c r="GYW801" s="94"/>
      <c r="GYX801" s="94"/>
      <c r="GYY801" s="94"/>
      <c r="GYZ801" s="94"/>
      <c r="GZA801" s="94"/>
      <c r="GZB801" s="94"/>
      <c r="GZC801" s="94"/>
      <c r="GZD801" s="94"/>
      <c r="GZE801" s="94"/>
      <c r="GZF801" s="94"/>
      <c r="GZG801" s="94"/>
      <c r="GZH801" s="94"/>
      <c r="GZI801" s="94"/>
      <c r="GZJ801" s="94"/>
      <c r="GZK801" s="94"/>
      <c r="GZL801" s="94"/>
      <c r="GZM801" s="94"/>
      <c r="GZN801" s="94"/>
      <c r="GZO801" s="94"/>
      <c r="GZP801" s="94"/>
      <c r="GZQ801" s="94"/>
      <c r="GZR801" s="94"/>
      <c r="GZS801" s="94"/>
      <c r="GZT801" s="94"/>
      <c r="GZU801" s="94"/>
      <c r="GZV801" s="94"/>
      <c r="GZW801" s="94"/>
      <c r="GZX801" s="94"/>
      <c r="GZY801" s="94"/>
      <c r="GZZ801" s="94"/>
      <c r="HAA801" s="94"/>
      <c r="HAB801" s="94"/>
      <c r="HAC801" s="94"/>
      <c r="HAD801" s="94"/>
      <c r="HAE801" s="94"/>
      <c r="HAF801" s="94"/>
      <c r="HAG801" s="94"/>
      <c r="HAH801" s="94"/>
      <c r="HAI801" s="94"/>
      <c r="HAJ801" s="94"/>
      <c r="HAK801" s="94"/>
      <c r="HAL801" s="94"/>
      <c r="HAM801" s="94"/>
      <c r="HAN801" s="94"/>
      <c r="HAO801" s="94"/>
      <c r="HAP801" s="94"/>
      <c r="HAQ801" s="94"/>
      <c r="HAR801" s="94"/>
      <c r="HAS801" s="94"/>
      <c r="HAT801" s="94"/>
      <c r="HAU801" s="94"/>
      <c r="HAV801" s="94"/>
      <c r="HAW801" s="94"/>
      <c r="HAX801" s="94"/>
      <c r="HAY801" s="94"/>
      <c r="HAZ801" s="94"/>
      <c r="HBA801" s="94"/>
      <c r="HBB801" s="94"/>
      <c r="HBC801" s="94"/>
      <c r="HBD801" s="94"/>
      <c r="HBE801" s="94"/>
      <c r="HBF801" s="94"/>
      <c r="HBG801" s="94"/>
      <c r="HBH801" s="94"/>
      <c r="HBI801" s="94"/>
      <c r="HBJ801" s="94"/>
      <c r="HBK801" s="94"/>
      <c r="HBL801" s="94"/>
      <c r="HBM801" s="94"/>
      <c r="HBN801" s="94"/>
      <c r="HBO801" s="94"/>
      <c r="HBP801" s="94"/>
      <c r="HBQ801" s="94"/>
      <c r="HBR801" s="94"/>
      <c r="HBS801" s="94"/>
      <c r="HBT801" s="94"/>
      <c r="HBU801" s="94"/>
      <c r="HBV801" s="94"/>
      <c r="HBW801" s="94"/>
      <c r="HBX801" s="94"/>
      <c r="HBY801" s="94"/>
      <c r="HBZ801" s="94"/>
      <c r="HCA801" s="94"/>
      <c r="HCB801" s="94"/>
      <c r="HCC801" s="94"/>
      <c r="HCD801" s="94"/>
      <c r="HCE801" s="94"/>
      <c r="HCF801" s="94"/>
      <c r="HCG801" s="94"/>
      <c r="HCH801" s="94"/>
      <c r="HCI801" s="94"/>
      <c r="HCJ801" s="94"/>
      <c r="HCK801" s="94"/>
      <c r="HCL801" s="94"/>
      <c r="HCM801" s="94"/>
      <c r="HCN801" s="94"/>
      <c r="HCO801" s="94"/>
      <c r="HCP801" s="94"/>
      <c r="HCQ801" s="94"/>
      <c r="HCR801" s="94"/>
      <c r="HCS801" s="94"/>
      <c r="HCT801" s="94"/>
      <c r="HCU801" s="94"/>
      <c r="HCV801" s="94"/>
      <c r="HCW801" s="94"/>
      <c r="HCX801" s="94"/>
      <c r="HCY801" s="94"/>
      <c r="HCZ801" s="94"/>
      <c r="HDA801" s="94"/>
      <c r="HDB801" s="94"/>
      <c r="HDC801" s="94"/>
      <c r="HDD801" s="94"/>
      <c r="HDE801" s="94"/>
      <c r="HDF801" s="94"/>
      <c r="HDG801" s="94"/>
      <c r="HDH801" s="94"/>
      <c r="HDI801" s="94"/>
      <c r="HDJ801" s="94"/>
      <c r="HDK801" s="94"/>
      <c r="HDL801" s="94"/>
      <c r="HDM801" s="94"/>
      <c r="HDN801" s="94"/>
      <c r="HDO801" s="94"/>
      <c r="HDP801" s="94"/>
      <c r="HDQ801" s="94"/>
      <c r="HDR801" s="94"/>
      <c r="HDS801" s="94"/>
      <c r="HDT801" s="94"/>
      <c r="HDU801" s="94"/>
      <c r="HDV801" s="94"/>
      <c r="HDW801" s="94"/>
      <c r="HDX801" s="94"/>
      <c r="HDY801" s="94"/>
      <c r="HDZ801" s="94"/>
      <c r="HEA801" s="94"/>
      <c r="HEB801" s="94"/>
      <c r="HEC801" s="94"/>
      <c r="HED801" s="94"/>
      <c r="HEE801" s="94"/>
      <c r="HEF801" s="94"/>
      <c r="HEG801" s="94"/>
      <c r="HEH801" s="94"/>
      <c r="HEI801" s="94"/>
      <c r="HEJ801" s="94"/>
      <c r="HEK801" s="94"/>
      <c r="HEL801" s="94"/>
      <c r="HEM801" s="94"/>
      <c r="HEN801" s="94"/>
      <c r="HEO801" s="94"/>
      <c r="HEP801" s="94"/>
      <c r="HEQ801" s="94"/>
      <c r="HER801" s="94"/>
      <c r="HES801" s="94"/>
      <c r="HET801" s="94"/>
      <c r="HEU801" s="94"/>
      <c r="HEV801" s="94"/>
      <c r="HEW801" s="94"/>
      <c r="HEX801" s="94"/>
      <c r="HEY801" s="94"/>
      <c r="HEZ801" s="94"/>
      <c r="HFA801" s="94"/>
      <c r="HFB801" s="94"/>
      <c r="HFC801" s="94"/>
      <c r="HFD801" s="94"/>
      <c r="HFE801" s="94"/>
      <c r="HFF801" s="94"/>
      <c r="HFG801" s="94"/>
      <c r="HFH801" s="94"/>
      <c r="HFI801" s="94"/>
      <c r="HFJ801" s="94"/>
      <c r="HFK801" s="94"/>
      <c r="HFL801" s="94"/>
      <c r="HFM801" s="94"/>
      <c r="HFN801" s="94"/>
      <c r="HFO801" s="94"/>
      <c r="HFP801" s="94"/>
      <c r="HFQ801" s="94"/>
      <c r="HFR801" s="94"/>
      <c r="HFS801" s="94"/>
      <c r="HFT801" s="94"/>
      <c r="HFU801" s="94"/>
      <c r="HFV801" s="94"/>
      <c r="HFW801" s="94"/>
      <c r="HFX801" s="94"/>
      <c r="HFY801" s="94"/>
      <c r="HFZ801" s="94"/>
      <c r="HGA801" s="94"/>
      <c r="HGB801" s="94"/>
      <c r="HGC801" s="94"/>
      <c r="HGD801" s="94"/>
      <c r="HGE801" s="94"/>
      <c r="HGF801" s="94"/>
      <c r="HGG801" s="94"/>
      <c r="HGH801" s="94"/>
      <c r="HGI801" s="94"/>
      <c r="HGJ801" s="94"/>
      <c r="HGK801" s="94"/>
      <c r="HGL801" s="94"/>
      <c r="HGM801" s="94"/>
      <c r="HGN801" s="94"/>
      <c r="HGO801" s="94"/>
      <c r="HGP801" s="94"/>
      <c r="HGQ801" s="94"/>
      <c r="HGR801" s="94"/>
      <c r="HGS801" s="94"/>
      <c r="HGT801" s="94"/>
      <c r="HGU801" s="94"/>
      <c r="HGV801" s="94"/>
      <c r="HGW801" s="94"/>
      <c r="HGX801" s="94"/>
      <c r="HGY801" s="94"/>
      <c r="HGZ801" s="94"/>
      <c r="HHA801" s="94"/>
      <c r="HHB801" s="94"/>
      <c r="HHC801" s="94"/>
      <c r="HHD801" s="94"/>
      <c r="HHE801" s="94"/>
      <c r="HHF801" s="94"/>
      <c r="HHG801" s="94"/>
      <c r="HHH801" s="94"/>
      <c r="HHI801" s="94"/>
      <c r="HHJ801" s="94"/>
      <c r="HHK801" s="94"/>
      <c r="HHL801" s="94"/>
      <c r="HHM801" s="94"/>
      <c r="HHN801" s="94"/>
      <c r="HHO801" s="94"/>
      <c r="HHP801" s="94"/>
      <c r="HHQ801" s="94"/>
      <c r="HHR801" s="94"/>
      <c r="HHS801" s="94"/>
      <c r="HHT801" s="94"/>
      <c r="HHU801" s="94"/>
      <c r="HHV801" s="94"/>
      <c r="HHW801" s="94"/>
      <c r="HHX801" s="94"/>
      <c r="HHY801" s="94"/>
      <c r="HHZ801" s="94"/>
      <c r="HIA801" s="94"/>
      <c r="HIB801" s="94"/>
      <c r="HIC801" s="94"/>
      <c r="HID801" s="94"/>
      <c r="HIE801" s="94"/>
      <c r="HIF801" s="94"/>
      <c r="HIG801" s="94"/>
      <c r="HIH801" s="94"/>
      <c r="HII801" s="94"/>
      <c r="HIJ801" s="94"/>
      <c r="HIK801" s="94"/>
      <c r="HIL801" s="94"/>
      <c r="HIM801" s="94"/>
      <c r="HIN801" s="94"/>
      <c r="HIO801" s="94"/>
      <c r="HIP801" s="94"/>
      <c r="HIQ801" s="94"/>
      <c r="HIR801" s="94"/>
      <c r="HIS801" s="94"/>
      <c r="HIT801" s="94"/>
      <c r="HIU801" s="94"/>
      <c r="HIV801" s="94"/>
      <c r="HIW801" s="94"/>
      <c r="HIX801" s="94"/>
      <c r="HIY801" s="94"/>
      <c r="HIZ801" s="94"/>
      <c r="HJA801" s="94"/>
      <c r="HJB801" s="94"/>
      <c r="HJC801" s="94"/>
      <c r="HJD801" s="94"/>
      <c r="HJE801" s="94"/>
      <c r="HJF801" s="94"/>
      <c r="HJG801" s="94"/>
      <c r="HJH801" s="94"/>
      <c r="HJI801" s="94"/>
      <c r="HJJ801" s="94"/>
      <c r="HJK801" s="94"/>
      <c r="HJL801" s="94"/>
      <c r="HJM801" s="94"/>
      <c r="HJN801" s="94"/>
      <c r="HJO801" s="94"/>
      <c r="HJP801" s="94"/>
      <c r="HJQ801" s="94"/>
      <c r="HJR801" s="94"/>
      <c r="HJS801" s="94"/>
      <c r="HJT801" s="94"/>
      <c r="HJU801" s="94"/>
      <c r="HJV801" s="94"/>
      <c r="HJW801" s="94"/>
      <c r="HJX801" s="94"/>
      <c r="HJY801" s="94"/>
      <c r="HJZ801" s="94"/>
      <c r="HKA801" s="94"/>
      <c r="HKB801" s="94"/>
      <c r="HKC801" s="94"/>
      <c r="HKD801" s="94"/>
      <c r="HKE801" s="94"/>
      <c r="HKF801" s="94"/>
      <c r="HKG801" s="94"/>
      <c r="HKH801" s="94"/>
      <c r="HKI801" s="94"/>
      <c r="HKJ801" s="94"/>
      <c r="HKK801" s="94"/>
      <c r="HKL801" s="94"/>
      <c r="HKM801" s="94"/>
      <c r="HKN801" s="94"/>
      <c r="HKO801" s="94"/>
      <c r="HKP801" s="94"/>
      <c r="HKQ801" s="94"/>
      <c r="HKR801" s="94"/>
      <c r="HKS801" s="94"/>
      <c r="HKT801" s="94"/>
      <c r="HKU801" s="94"/>
      <c r="HKV801" s="94"/>
      <c r="HKW801" s="94"/>
      <c r="HKX801" s="94"/>
      <c r="HKY801" s="94"/>
      <c r="HKZ801" s="94"/>
      <c r="HLA801" s="94"/>
      <c r="HLB801" s="94"/>
      <c r="HLC801" s="94"/>
      <c r="HLD801" s="94"/>
      <c r="HLE801" s="94"/>
      <c r="HLF801" s="94"/>
      <c r="HLG801" s="94"/>
      <c r="HLH801" s="94"/>
      <c r="HLI801" s="94"/>
      <c r="HLJ801" s="94"/>
      <c r="HLK801" s="94"/>
      <c r="HLL801" s="94"/>
      <c r="HLM801" s="94"/>
      <c r="HLN801" s="94"/>
      <c r="HLO801" s="94"/>
      <c r="HLP801" s="94"/>
      <c r="HLQ801" s="94"/>
      <c r="HLR801" s="94"/>
      <c r="HLS801" s="94"/>
      <c r="HLT801" s="94"/>
      <c r="HLU801" s="94"/>
      <c r="HLV801" s="94"/>
      <c r="HLW801" s="94"/>
      <c r="HLX801" s="94"/>
      <c r="HLY801" s="94"/>
      <c r="HLZ801" s="94"/>
      <c r="HMA801" s="94"/>
      <c r="HMB801" s="94"/>
      <c r="HMC801" s="94"/>
      <c r="HMD801" s="94"/>
      <c r="HME801" s="94"/>
      <c r="HMF801" s="94"/>
      <c r="HMG801" s="94"/>
      <c r="HMH801" s="94"/>
      <c r="HMI801" s="94"/>
      <c r="HMJ801" s="94"/>
      <c r="HMK801" s="94"/>
      <c r="HML801" s="94"/>
      <c r="HMM801" s="94"/>
      <c r="HMN801" s="94"/>
      <c r="HMO801" s="94"/>
      <c r="HMP801" s="94"/>
      <c r="HMQ801" s="94"/>
      <c r="HMR801" s="94"/>
      <c r="HMS801" s="94"/>
      <c r="HMT801" s="94"/>
      <c r="HMU801" s="94"/>
      <c r="HMV801" s="94"/>
      <c r="HMW801" s="94"/>
      <c r="HMX801" s="94"/>
      <c r="HMY801" s="94"/>
      <c r="HMZ801" s="94"/>
      <c r="HNA801" s="94"/>
      <c r="HNB801" s="94"/>
      <c r="HNC801" s="94"/>
      <c r="HND801" s="94"/>
      <c r="HNE801" s="94"/>
      <c r="HNF801" s="94"/>
      <c r="HNG801" s="94"/>
      <c r="HNH801" s="94"/>
      <c r="HNI801" s="94"/>
      <c r="HNJ801" s="94"/>
      <c r="HNK801" s="94"/>
      <c r="HNL801" s="94"/>
      <c r="HNM801" s="94"/>
      <c r="HNN801" s="94"/>
      <c r="HNO801" s="94"/>
      <c r="HNP801" s="94"/>
      <c r="HNQ801" s="94"/>
      <c r="HNR801" s="94"/>
      <c r="HNS801" s="94"/>
      <c r="HNT801" s="94"/>
      <c r="HNU801" s="94"/>
      <c r="HNV801" s="94"/>
      <c r="HNW801" s="94"/>
      <c r="HNX801" s="94"/>
      <c r="HNY801" s="94"/>
      <c r="HNZ801" s="94"/>
      <c r="HOA801" s="94"/>
      <c r="HOB801" s="94"/>
      <c r="HOC801" s="94"/>
      <c r="HOD801" s="94"/>
      <c r="HOE801" s="94"/>
      <c r="HOF801" s="94"/>
      <c r="HOG801" s="94"/>
      <c r="HOH801" s="94"/>
      <c r="HOI801" s="94"/>
      <c r="HOJ801" s="94"/>
      <c r="HOK801" s="94"/>
      <c r="HOL801" s="94"/>
      <c r="HOM801" s="94"/>
      <c r="HON801" s="94"/>
      <c r="HOO801" s="94"/>
      <c r="HOP801" s="94"/>
      <c r="HOQ801" s="94"/>
      <c r="HOR801" s="94"/>
      <c r="HOS801" s="94"/>
      <c r="HOT801" s="94"/>
      <c r="HOU801" s="94"/>
      <c r="HOV801" s="94"/>
      <c r="HOW801" s="94"/>
      <c r="HOX801" s="94"/>
      <c r="HOY801" s="94"/>
      <c r="HOZ801" s="94"/>
      <c r="HPA801" s="94"/>
      <c r="HPB801" s="94"/>
      <c r="HPC801" s="94"/>
      <c r="HPD801" s="94"/>
      <c r="HPE801" s="94"/>
      <c r="HPF801" s="94"/>
      <c r="HPG801" s="94"/>
      <c r="HPH801" s="94"/>
      <c r="HPI801" s="94"/>
      <c r="HPJ801" s="94"/>
      <c r="HPK801" s="94"/>
      <c r="HPL801" s="94"/>
      <c r="HPM801" s="94"/>
      <c r="HPN801" s="94"/>
      <c r="HPO801" s="94"/>
      <c r="HPP801" s="94"/>
      <c r="HPQ801" s="94"/>
      <c r="HPR801" s="94"/>
      <c r="HPS801" s="94"/>
      <c r="HPT801" s="94"/>
      <c r="HPU801" s="94"/>
      <c r="HPV801" s="94"/>
      <c r="HPW801" s="94"/>
      <c r="HPX801" s="94"/>
      <c r="HPY801" s="94"/>
      <c r="HPZ801" s="94"/>
      <c r="HQA801" s="94"/>
      <c r="HQB801" s="94"/>
      <c r="HQC801" s="94"/>
      <c r="HQD801" s="94"/>
      <c r="HQE801" s="94"/>
      <c r="HQF801" s="94"/>
      <c r="HQG801" s="94"/>
      <c r="HQH801" s="94"/>
      <c r="HQI801" s="94"/>
      <c r="HQJ801" s="94"/>
      <c r="HQK801" s="94"/>
      <c r="HQL801" s="94"/>
      <c r="HQM801" s="94"/>
      <c r="HQN801" s="94"/>
      <c r="HQO801" s="94"/>
      <c r="HQP801" s="94"/>
      <c r="HQQ801" s="94"/>
      <c r="HQR801" s="94"/>
      <c r="HQS801" s="94"/>
      <c r="HQT801" s="94"/>
      <c r="HQU801" s="94"/>
      <c r="HQV801" s="94"/>
      <c r="HQW801" s="94"/>
      <c r="HQX801" s="94"/>
      <c r="HQY801" s="94"/>
      <c r="HQZ801" s="94"/>
      <c r="HRA801" s="94"/>
      <c r="HRB801" s="94"/>
      <c r="HRC801" s="94"/>
      <c r="HRD801" s="94"/>
      <c r="HRE801" s="94"/>
      <c r="HRF801" s="94"/>
      <c r="HRG801" s="94"/>
      <c r="HRH801" s="94"/>
      <c r="HRI801" s="94"/>
      <c r="HRJ801" s="94"/>
      <c r="HRK801" s="94"/>
      <c r="HRL801" s="94"/>
      <c r="HRM801" s="94"/>
      <c r="HRN801" s="94"/>
      <c r="HRO801" s="94"/>
      <c r="HRP801" s="94"/>
      <c r="HRQ801" s="94"/>
      <c r="HRR801" s="94"/>
      <c r="HRS801" s="94"/>
      <c r="HRT801" s="94"/>
      <c r="HRU801" s="94"/>
      <c r="HRV801" s="94"/>
      <c r="HRW801" s="94"/>
      <c r="HRX801" s="94"/>
      <c r="HRY801" s="94"/>
      <c r="HRZ801" s="94"/>
      <c r="HSA801" s="94"/>
      <c r="HSB801" s="94"/>
      <c r="HSC801" s="94"/>
      <c r="HSD801" s="94"/>
      <c r="HSE801" s="94"/>
      <c r="HSF801" s="94"/>
      <c r="HSG801" s="94"/>
      <c r="HSH801" s="94"/>
      <c r="HSI801" s="94"/>
      <c r="HSJ801" s="94"/>
      <c r="HSK801" s="94"/>
      <c r="HSL801" s="94"/>
      <c r="HSM801" s="94"/>
      <c r="HSN801" s="94"/>
      <c r="HSO801" s="94"/>
      <c r="HSP801" s="94"/>
      <c r="HSQ801" s="94"/>
      <c r="HSR801" s="94"/>
      <c r="HSS801" s="94"/>
      <c r="HST801" s="94"/>
      <c r="HSU801" s="94"/>
      <c r="HSV801" s="94"/>
      <c r="HSW801" s="94"/>
      <c r="HSX801" s="94"/>
      <c r="HSY801" s="94"/>
      <c r="HSZ801" s="94"/>
      <c r="HTA801" s="94"/>
      <c r="HTB801" s="94"/>
      <c r="HTC801" s="94"/>
      <c r="HTD801" s="94"/>
      <c r="HTE801" s="94"/>
      <c r="HTF801" s="94"/>
      <c r="HTG801" s="94"/>
      <c r="HTH801" s="94"/>
      <c r="HTI801" s="94"/>
      <c r="HTJ801" s="94"/>
      <c r="HTK801" s="94"/>
      <c r="HTL801" s="94"/>
      <c r="HTM801" s="94"/>
      <c r="HTN801" s="94"/>
      <c r="HTO801" s="94"/>
      <c r="HTP801" s="94"/>
      <c r="HTQ801" s="94"/>
      <c r="HTR801" s="94"/>
      <c r="HTS801" s="94"/>
      <c r="HTT801" s="94"/>
      <c r="HTU801" s="94"/>
      <c r="HTV801" s="94"/>
      <c r="HTW801" s="94"/>
      <c r="HTX801" s="94"/>
      <c r="HTY801" s="94"/>
      <c r="HTZ801" s="94"/>
      <c r="HUA801" s="94"/>
      <c r="HUB801" s="94"/>
      <c r="HUC801" s="94"/>
      <c r="HUD801" s="94"/>
      <c r="HUE801" s="94"/>
      <c r="HUF801" s="94"/>
      <c r="HUG801" s="94"/>
      <c r="HUH801" s="94"/>
      <c r="HUI801" s="94"/>
      <c r="HUJ801" s="94"/>
      <c r="HUK801" s="94"/>
      <c r="HUL801" s="94"/>
      <c r="HUM801" s="94"/>
      <c r="HUN801" s="94"/>
      <c r="HUO801" s="94"/>
      <c r="HUP801" s="94"/>
      <c r="HUQ801" s="94"/>
      <c r="HUR801" s="94"/>
      <c r="HUS801" s="94"/>
      <c r="HUT801" s="94"/>
      <c r="HUU801" s="94"/>
      <c r="HUV801" s="94"/>
      <c r="HUW801" s="94"/>
      <c r="HUX801" s="94"/>
      <c r="HUY801" s="94"/>
      <c r="HUZ801" s="94"/>
      <c r="HVA801" s="94"/>
      <c r="HVB801" s="94"/>
      <c r="HVC801" s="94"/>
      <c r="HVD801" s="94"/>
      <c r="HVE801" s="94"/>
      <c r="HVF801" s="94"/>
      <c r="HVG801" s="94"/>
      <c r="HVH801" s="94"/>
      <c r="HVI801" s="94"/>
      <c r="HVJ801" s="94"/>
      <c r="HVK801" s="94"/>
      <c r="HVL801" s="94"/>
      <c r="HVM801" s="94"/>
      <c r="HVN801" s="94"/>
      <c r="HVO801" s="94"/>
      <c r="HVP801" s="94"/>
      <c r="HVQ801" s="94"/>
      <c r="HVR801" s="94"/>
      <c r="HVS801" s="94"/>
      <c r="HVT801" s="94"/>
      <c r="HVU801" s="94"/>
      <c r="HVV801" s="94"/>
      <c r="HVW801" s="94"/>
      <c r="HVX801" s="94"/>
      <c r="HVY801" s="94"/>
      <c r="HVZ801" s="94"/>
      <c r="HWA801" s="94"/>
      <c r="HWB801" s="94"/>
      <c r="HWC801" s="94"/>
      <c r="HWD801" s="94"/>
      <c r="HWE801" s="94"/>
      <c r="HWF801" s="94"/>
      <c r="HWG801" s="94"/>
      <c r="HWH801" s="94"/>
      <c r="HWI801" s="94"/>
      <c r="HWJ801" s="94"/>
      <c r="HWK801" s="94"/>
      <c r="HWL801" s="94"/>
      <c r="HWM801" s="94"/>
      <c r="HWN801" s="94"/>
      <c r="HWO801" s="94"/>
      <c r="HWP801" s="94"/>
      <c r="HWQ801" s="94"/>
      <c r="HWR801" s="94"/>
      <c r="HWS801" s="94"/>
      <c r="HWT801" s="94"/>
      <c r="HWU801" s="94"/>
      <c r="HWV801" s="94"/>
      <c r="HWW801" s="94"/>
      <c r="HWX801" s="94"/>
      <c r="HWY801" s="94"/>
      <c r="HWZ801" s="94"/>
      <c r="HXA801" s="94"/>
      <c r="HXB801" s="94"/>
      <c r="HXC801" s="94"/>
      <c r="HXD801" s="94"/>
      <c r="HXE801" s="94"/>
      <c r="HXF801" s="94"/>
      <c r="HXG801" s="94"/>
      <c r="HXH801" s="94"/>
      <c r="HXI801" s="94"/>
      <c r="HXJ801" s="94"/>
      <c r="HXK801" s="94"/>
      <c r="HXL801" s="94"/>
      <c r="HXM801" s="94"/>
      <c r="HXN801" s="94"/>
      <c r="HXO801" s="94"/>
      <c r="HXP801" s="94"/>
      <c r="HXQ801" s="94"/>
      <c r="HXR801" s="94"/>
      <c r="HXS801" s="94"/>
      <c r="HXT801" s="94"/>
      <c r="HXU801" s="94"/>
      <c r="HXV801" s="94"/>
      <c r="HXW801" s="94"/>
      <c r="HXX801" s="94"/>
      <c r="HXY801" s="94"/>
      <c r="HXZ801" s="94"/>
      <c r="HYA801" s="94"/>
      <c r="HYB801" s="94"/>
      <c r="HYC801" s="94"/>
      <c r="HYD801" s="94"/>
      <c r="HYE801" s="94"/>
      <c r="HYF801" s="94"/>
      <c r="HYG801" s="94"/>
      <c r="HYH801" s="94"/>
      <c r="HYI801" s="94"/>
      <c r="HYJ801" s="94"/>
      <c r="HYK801" s="94"/>
      <c r="HYL801" s="94"/>
      <c r="HYM801" s="94"/>
      <c r="HYN801" s="94"/>
      <c r="HYO801" s="94"/>
      <c r="HYP801" s="94"/>
      <c r="HYQ801" s="94"/>
      <c r="HYR801" s="94"/>
      <c r="HYS801" s="94"/>
      <c r="HYT801" s="94"/>
      <c r="HYU801" s="94"/>
      <c r="HYV801" s="94"/>
      <c r="HYW801" s="94"/>
      <c r="HYX801" s="94"/>
      <c r="HYY801" s="94"/>
      <c r="HYZ801" s="94"/>
      <c r="HZA801" s="94"/>
      <c r="HZB801" s="94"/>
      <c r="HZC801" s="94"/>
      <c r="HZD801" s="94"/>
      <c r="HZE801" s="94"/>
      <c r="HZF801" s="94"/>
      <c r="HZG801" s="94"/>
      <c r="HZH801" s="94"/>
      <c r="HZI801" s="94"/>
      <c r="HZJ801" s="94"/>
      <c r="HZK801" s="94"/>
      <c r="HZL801" s="94"/>
      <c r="HZM801" s="94"/>
      <c r="HZN801" s="94"/>
      <c r="HZO801" s="94"/>
      <c r="HZP801" s="94"/>
      <c r="HZQ801" s="94"/>
      <c r="HZR801" s="94"/>
      <c r="HZS801" s="94"/>
      <c r="HZT801" s="94"/>
      <c r="HZU801" s="94"/>
      <c r="HZV801" s="94"/>
      <c r="HZW801" s="94"/>
      <c r="HZX801" s="94"/>
      <c r="HZY801" s="94"/>
      <c r="HZZ801" s="94"/>
      <c r="IAA801" s="94"/>
      <c r="IAB801" s="94"/>
      <c r="IAC801" s="94"/>
      <c r="IAD801" s="94"/>
      <c r="IAE801" s="94"/>
      <c r="IAF801" s="94"/>
      <c r="IAG801" s="94"/>
      <c r="IAH801" s="94"/>
      <c r="IAI801" s="94"/>
      <c r="IAJ801" s="94"/>
      <c r="IAK801" s="94"/>
      <c r="IAL801" s="94"/>
      <c r="IAM801" s="94"/>
      <c r="IAN801" s="94"/>
      <c r="IAO801" s="94"/>
      <c r="IAP801" s="94"/>
      <c r="IAQ801" s="94"/>
      <c r="IAR801" s="94"/>
      <c r="IAS801" s="94"/>
      <c r="IAT801" s="94"/>
      <c r="IAU801" s="94"/>
      <c r="IAV801" s="94"/>
      <c r="IAW801" s="94"/>
      <c r="IAX801" s="94"/>
      <c r="IAY801" s="94"/>
      <c r="IAZ801" s="94"/>
      <c r="IBA801" s="94"/>
      <c r="IBB801" s="94"/>
      <c r="IBC801" s="94"/>
      <c r="IBD801" s="94"/>
      <c r="IBE801" s="94"/>
      <c r="IBF801" s="94"/>
      <c r="IBG801" s="94"/>
      <c r="IBH801" s="94"/>
      <c r="IBI801" s="94"/>
      <c r="IBJ801" s="94"/>
      <c r="IBK801" s="94"/>
      <c r="IBL801" s="94"/>
      <c r="IBM801" s="94"/>
      <c r="IBN801" s="94"/>
      <c r="IBO801" s="94"/>
      <c r="IBP801" s="94"/>
      <c r="IBQ801" s="94"/>
      <c r="IBR801" s="94"/>
      <c r="IBS801" s="94"/>
      <c r="IBT801" s="94"/>
      <c r="IBU801" s="94"/>
      <c r="IBV801" s="94"/>
      <c r="IBW801" s="94"/>
      <c r="IBX801" s="94"/>
      <c r="IBY801" s="94"/>
      <c r="IBZ801" s="94"/>
      <c r="ICA801" s="94"/>
      <c r="ICB801" s="94"/>
      <c r="ICC801" s="94"/>
      <c r="ICD801" s="94"/>
      <c r="ICE801" s="94"/>
      <c r="ICF801" s="94"/>
      <c r="ICG801" s="94"/>
      <c r="ICH801" s="94"/>
      <c r="ICI801" s="94"/>
      <c r="ICJ801" s="94"/>
      <c r="ICK801" s="94"/>
      <c r="ICL801" s="94"/>
      <c r="ICM801" s="94"/>
      <c r="ICN801" s="94"/>
      <c r="ICO801" s="94"/>
      <c r="ICP801" s="94"/>
      <c r="ICQ801" s="94"/>
      <c r="ICR801" s="94"/>
      <c r="ICS801" s="94"/>
      <c r="ICT801" s="94"/>
      <c r="ICU801" s="94"/>
      <c r="ICV801" s="94"/>
      <c r="ICW801" s="94"/>
      <c r="ICX801" s="94"/>
      <c r="ICY801" s="94"/>
      <c r="ICZ801" s="94"/>
      <c r="IDA801" s="94"/>
      <c r="IDB801" s="94"/>
      <c r="IDC801" s="94"/>
      <c r="IDD801" s="94"/>
      <c r="IDE801" s="94"/>
      <c r="IDF801" s="94"/>
      <c r="IDG801" s="94"/>
      <c r="IDH801" s="94"/>
      <c r="IDI801" s="94"/>
      <c r="IDJ801" s="94"/>
      <c r="IDK801" s="94"/>
      <c r="IDL801" s="94"/>
      <c r="IDM801" s="94"/>
      <c r="IDN801" s="94"/>
      <c r="IDO801" s="94"/>
      <c r="IDP801" s="94"/>
      <c r="IDQ801" s="94"/>
      <c r="IDR801" s="94"/>
      <c r="IDS801" s="94"/>
      <c r="IDT801" s="94"/>
      <c r="IDU801" s="94"/>
      <c r="IDV801" s="94"/>
      <c r="IDW801" s="94"/>
      <c r="IDX801" s="94"/>
      <c r="IDY801" s="94"/>
      <c r="IDZ801" s="94"/>
      <c r="IEA801" s="94"/>
      <c r="IEB801" s="94"/>
      <c r="IEC801" s="94"/>
      <c r="IED801" s="94"/>
      <c r="IEE801" s="94"/>
      <c r="IEF801" s="94"/>
      <c r="IEG801" s="94"/>
      <c r="IEH801" s="94"/>
      <c r="IEI801" s="94"/>
      <c r="IEJ801" s="94"/>
      <c r="IEK801" s="94"/>
      <c r="IEL801" s="94"/>
      <c r="IEM801" s="94"/>
      <c r="IEN801" s="94"/>
      <c r="IEO801" s="94"/>
      <c r="IEP801" s="94"/>
      <c r="IEQ801" s="94"/>
      <c r="IER801" s="94"/>
      <c r="IES801" s="94"/>
      <c r="IET801" s="94"/>
      <c r="IEU801" s="94"/>
      <c r="IEV801" s="94"/>
      <c r="IEW801" s="94"/>
      <c r="IEX801" s="94"/>
      <c r="IEY801" s="94"/>
      <c r="IEZ801" s="94"/>
      <c r="IFA801" s="94"/>
      <c r="IFB801" s="94"/>
      <c r="IFC801" s="94"/>
      <c r="IFD801" s="94"/>
      <c r="IFE801" s="94"/>
      <c r="IFF801" s="94"/>
      <c r="IFG801" s="94"/>
      <c r="IFH801" s="94"/>
      <c r="IFI801" s="94"/>
      <c r="IFJ801" s="94"/>
      <c r="IFK801" s="94"/>
      <c r="IFL801" s="94"/>
      <c r="IFM801" s="94"/>
      <c r="IFN801" s="94"/>
      <c r="IFO801" s="94"/>
      <c r="IFP801" s="94"/>
      <c r="IFQ801" s="94"/>
      <c r="IFR801" s="94"/>
      <c r="IFS801" s="94"/>
      <c r="IFT801" s="94"/>
      <c r="IFU801" s="94"/>
      <c r="IFV801" s="94"/>
      <c r="IFW801" s="94"/>
      <c r="IFX801" s="94"/>
      <c r="IFY801" s="94"/>
      <c r="IFZ801" s="94"/>
      <c r="IGA801" s="94"/>
      <c r="IGB801" s="94"/>
      <c r="IGC801" s="94"/>
      <c r="IGD801" s="94"/>
      <c r="IGE801" s="94"/>
      <c r="IGF801" s="94"/>
      <c r="IGG801" s="94"/>
      <c r="IGH801" s="94"/>
      <c r="IGI801" s="94"/>
      <c r="IGJ801" s="94"/>
      <c r="IGK801" s="94"/>
      <c r="IGL801" s="94"/>
      <c r="IGM801" s="94"/>
      <c r="IGN801" s="94"/>
      <c r="IGO801" s="94"/>
      <c r="IGP801" s="94"/>
      <c r="IGQ801" s="94"/>
      <c r="IGR801" s="94"/>
      <c r="IGS801" s="94"/>
      <c r="IGT801" s="94"/>
      <c r="IGU801" s="94"/>
      <c r="IGV801" s="94"/>
      <c r="IGW801" s="94"/>
      <c r="IGX801" s="94"/>
      <c r="IGY801" s="94"/>
      <c r="IGZ801" s="94"/>
      <c r="IHA801" s="94"/>
      <c r="IHB801" s="94"/>
      <c r="IHC801" s="94"/>
      <c r="IHD801" s="94"/>
      <c r="IHE801" s="94"/>
      <c r="IHF801" s="94"/>
      <c r="IHG801" s="94"/>
      <c r="IHH801" s="94"/>
      <c r="IHI801" s="94"/>
      <c r="IHJ801" s="94"/>
      <c r="IHK801" s="94"/>
      <c r="IHL801" s="94"/>
      <c r="IHM801" s="94"/>
      <c r="IHN801" s="94"/>
      <c r="IHO801" s="94"/>
      <c r="IHP801" s="94"/>
      <c r="IHQ801" s="94"/>
      <c r="IHR801" s="94"/>
      <c r="IHS801" s="94"/>
      <c r="IHT801" s="94"/>
      <c r="IHU801" s="94"/>
      <c r="IHV801" s="94"/>
      <c r="IHW801" s="94"/>
      <c r="IHX801" s="94"/>
      <c r="IHY801" s="94"/>
      <c r="IHZ801" s="94"/>
      <c r="IIA801" s="94"/>
      <c r="IIB801" s="94"/>
      <c r="IIC801" s="94"/>
      <c r="IID801" s="94"/>
      <c r="IIE801" s="94"/>
      <c r="IIF801" s="94"/>
      <c r="IIG801" s="94"/>
      <c r="IIH801" s="94"/>
      <c r="III801" s="94"/>
      <c r="IIJ801" s="94"/>
      <c r="IIK801" s="94"/>
      <c r="IIL801" s="94"/>
      <c r="IIM801" s="94"/>
      <c r="IIN801" s="94"/>
      <c r="IIO801" s="94"/>
      <c r="IIP801" s="94"/>
      <c r="IIQ801" s="94"/>
      <c r="IIR801" s="94"/>
      <c r="IIS801" s="94"/>
      <c r="IIT801" s="94"/>
      <c r="IIU801" s="94"/>
      <c r="IIV801" s="94"/>
      <c r="IIW801" s="94"/>
      <c r="IIX801" s="94"/>
      <c r="IIY801" s="94"/>
      <c r="IIZ801" s="94"/>
      <c r="IJA801" s="94"/>
      <c r="IJB801" s="94"/>
      <c r="IJC801" s="94"/>
      <c r="IJD801" s="94"/>
      <c r="IJE801" s="94"/>
      <c r="IJF801" s="94"/>
      <c r="IJG801" s="94"/>
      <c r="IJH801" s="94"/>
      <c r="IJI801" s="94"/>
      <c r="IJJ801" s="94"/>
      <c r="IJK801" s="94"/>
      <c r="IJL801" s="94"/>
      <c r="IJM801" s="94"/>
      <c r="IJN801" s="94"/>
      <c r="IJO801" s="94"/>
      <c r="IJP801" s="94"/>
      <c r="IJQ801" s="94"/>
      <c r="IJR801" s="94"/>
      <c r="IJS801" s="94"/>
      <c r="IJT801" s="94"/>
      <c r="IJU801" s="94"/>
      <c r="IJV801" s="94"/>
      <c r="IJW801" s="94"/>
      <c r="IJX801" s="94"/>
      <c r="IJY801" s="94"/>
      <c r="IJZ801" s="94"/>
      <c r="IKA801" s="94"/>
      <c r="IKB801" s="94"/>
      <c r="IKC801" s="94"/>
      <c r="IKD801" s="94"/>
      <c r="IKE801" s="94"/>
      <c r="IKF801" s="94"/>
      <c r="IKG801" s="94"/>
      <c r="IKH801" s="94"/>
      <c r="IKI801" s="94"/>
      <c r="IKJ801" s="94"/>
      <c r="IKK801" s="94"/>
      <c r="IKL801" s="94"/>
      <c r="IKM801" s="94"/>
      <c r="IKN801" s="94"/>
      <c r="IKO801" s="94"/>
      <c r="IKP801" s="94"/>
      <c r="IKQ801" s="94"/>
      <c r="IKR801" s="94"/>
      <c r="IKS801" s="94"/>
      <c r="IKT801" s="94"/>
      <c r="IKU801" s="94"/>
      <c r="IKV801" s="94"/>
      <c r="IKW801" s="94"/>
      <c r="IKX801" s="94"/>
      <c r="IKY801" s="94"/>
      <c r="IKZ801" s="94"/>
      <c r="ILA801" s="94"/>
      <c r="ILB801" s="94"/>
      <c r="ILC801" s="94"/>
      <c r="ILD801" s="94"/>
      <c r="ILE801" s="94"/>
      <c r="ILF801" s="94"/>
      <c r="ILG801" s="94"/>
      <c r="ILH801" s="94"/>
      <c r="ILI801" s="94"/>
      <c r="ILJ801" s="94"/>
      <c r="ILK801" s="94"/>
      <c r="ILL801" s="94"/>
      <c r="ILM801" s="94"/>
      <c r="ILN801" s="94"/>
      <c r="ILO801" s="94"/>
      <c r="ILP801" s="94"/>
      <c r="ILQ801" s="94"/>
      <c r="ILR801" s="94"/>
      <c r="ILS801" s="94"/>
      <c r="ILT801" s="94"/>
      <c r="ILU801" s="94"/>
      <c r="ILV801" s="94"/>
      <c r="ILW801" s="94"/>
      <c r="ILX801" s="94"/>
      <c r="ILY801" s="94"/>
      <c r="ILZ801" s="94"/>
      <c r="IMA801" s="94"/>
      <c r="IMB801" s="94"/>
      <c r="IMC801" s="94"/>
      <c r="IMD801" s="94"/>
      <c r="IME801" s="94"/>
      <c r="IMF801" s="94"/>
      <c r="IMG801" s="94"/>
      <c r="IMH801" s="94"/>
      <c r="IMI801" s="94"/>
      <c r="IMJ801" s="94"/>
      <c r="IMK801" s="94"/>
      <c r="IML801" s="94"/>
      <c r="IMM801" s="94"/>
      <c r="IMN801" s="94"/>
      <c r="IMO801" s="94"/>
      <c r="IMP801" s="94"/>
      <c r="IMQ801" s="94"/>
      <c r="IMR801" s="94"/>
      <c r="IMS801" s="94"/>
      <c r="IMT801" s="94"/>
      <c r="IMU801" s="94"/>
      <c r="IMV801" s="94"/>
      <c r="IMW801" s="94"/>
      <c r="IMX801" s="94"/>
      <c r="IMY801" s="94"/>
      <c r="IMZ801" s="94"/>
      <c r="INA801" s="94"/>
      <c r="INB801" s="94"/>
      <c r="INC801" s="94"/>
      <c r="IND801" s="94"/>
      <c r="INE801" s="94"/>
      <c r="INF801" s="94"/>
      <c r="ING801" s="94"/>
      <c r="INH801" s="94"/>
      <c r="INI801" s="94"/>
      <c r="INJ801" s="94"/>
      <c r="INK801" s="94"/>
      <c r="INL801" s="94"/>
      <c r="INM801" s="94"/>
      <c r="INN801" s="94"/>
      <c r="INO801" s="94"/>
      <c r="INP801" s="94"/>
      <c r="INQ801" s="94"/>
      <c r="INR801" s="94"/>
      <c r="INS801" s="94"/>
      <c r="INT801" s="94"/>
      <c r="INU801" s="94"/>
      <c r="INV801" s="94"/>
      <c r="INW801" s="94"/>
      <c r="INX801" s="94"/>
      <c r="INY801" s="94"/>
      <c r="INZ801" s="94"/>
      <c r="IOA801" s="94"/>
      <c r="IOB801" s="94"/>
      <c r="IOC801" s="94"/>
      <c r="IOD801" s="94"/>
      <c r="IOE801" s="94"/>
      <c r="IOF801" s="94"/>
      <c r="IOG801" s="94"/>
      <c r="IOH801" s="94"/>
      <c r="IOI801" s="94"/>
      <c r="IOJ801" s="94"/>
      <c r="IOK801" s="94"/>
      <c r="IOL801" s="94"/>
      <c r="IOM801" s="94"/>
      <c r="ION801" s="94"/>
      <c r="IOO801" s="94"/>
      <c r="IOP801" s="94"/>
      <c r="IOQ801" s="94"/>
      <c r="IOR801" s="94"/>
      <c r="IOS801" s="94"/>
      <c r="IOT801" s="94"/>
      <c r="IOU801" s="94"/>
      <c r="IOV801" s="94"/>
      <c r="IOW801" s="94"/>
      <c r="IOX801" s="94"/>
      <c r="IOY801" s="94"/>
      <c r="IOZ801" s="94"/>
      <c r="IPA801" s="94"/>
      <c r="IPB801" s="94"/>
      <c r="IPC801" s="94"/>
      <c r="IPD801" s="94"/>
      <c r="IPE801" s="94"/>
      <c r="IPF801" s="94"/>
      <c r="IPG801" s="94"/>
      <c r="IPH801" s="94"/>
      <c r="IPI801" s="94"/>
      <c r="IPJ801" s="94"/>
      <c r="IPK801" s="94"/>
      <c r="IPL801" s="94"/>
      <c r="IPM801" s="94"/>
      <c r="IPN801" s="94"/>
      <c r="IPO801" s="94"/>
      <c r="IPP801" s="94"/>
      <c r="IPQ801" s="94"/>
      <c r="IPR801" s="94"/>
      <c r="IPS801" s="94"/>
      <c r="IPT801" s="94"/>
      <c r="IPU801" s="94"/>
      <c r="IPV801" s="94"/>
      <c r="IPW801" s="94"/>
      <c r="IPX801" s="94"/>
      <c r="IPY801" s="94"/>
      <c r="IPZ801" s="94"/>
      <c r="IQA801" s="94"/>
      <c r="IQB801" s="94"/>
      <c r="IQC801" s="94"/>
      <c r="IQD801" s="94"/>
      <c r="IQE801" s="94"/>
      <c r="IQF801" s="94"/>
      <c r="IQG801" s="94"/>
      <c r="IQH801" s="94"/>
      <c r="IQI801" s="94"/>
      <c r="IQJ801" s="94"/>
      <c r="IQK801" s="94"/>
      <c r="IQL801" s="94"/>
      <c r="IQM801" s="94"/>
      <c r="IQN801" s="94"/>
      <c r="IQO801" s="94"/>
      <c r="IQP801" s="94"/>
      <c r="IQQ801" s="94"/>
      <c r="IQR801" s="94"/>
      <c r="IQS801" s="94"/>
      <c r="IQT801" s="94"/>
      <c r="IQU801" s="94"/>
      <c r="IQV801" s="94"/>
      <c r="IQW801" s="94"/>
      <c r="IQX801" s="94"/>
      <c r="IQY801" s="94"/>
      <c r="IQZ801" s="94"/>
      <c r="IRA801" s="94"/>
      <c r="IRB801" s="94"/>
      <c r="IRC801" s="94"/>
      <c r="IRD801" s="94"/>
      <c r="IRE801" s="94"/>
      <c r="IRF801" s="94"/>
      <c r="IRG801" s="94"/>
      <c r="IRH801" s="94"/>
      <c r="IRI801" s="94"/>
      <c r="IRJ801" s="94"/>
      <c r="IRK801" s="94"/>
      <c r="IRL801" s="94"/>
      <c r="IRM801" s="94"/>
      <c r="IRN801" s="94"/>
      <c r="IRO801" s="94"/>
      <c r="IRP801" s="94"/>
      <c r="IRQ801" s="94"/>
      <c r="IRR801" s="94"/>
      <c r="IRS801" s="94"/>
      <c r="IRT801" s="94"/>
      <c r="IRU801" s="94"/>
      <c r="IRV801" s="94"/>
      <c r="IRW801" s="94"/>
      <c r="IRX801" s="94"/>
      <c r="IRY801" s="94"/>
      <c r="IRZ801" s="94"/>
      <c r="ISA801" s="94"/>
      <c r="ISB801" s="94"/>
      <c r="ISC801" s="94"/>
      <c r="ISD801" s="94"/>
      <c r="ISE801" s="94"/>
      <c r="ISF801" s="94"/>
      <c r="ISG801" s="94"/>
      <c r="ISH801" s="94"/>
      <c r="ISI801" s="94"/>
      <c r="ISJ801" s="94"/>
      <c r="ISK801" s="94"/>
      <c r="ISL801" s="94"/>
      <c r="ISM801" s="94"/>
      <c r="ISN801" s="94"/>
      <c r="ISO801" s="94"/>
      <c r="ISP801" s="94"/>
      <c r="ISQ801" s="94"/>
      <c r="ISR801" s="94"/>
      <c r="ISS801" s="94"/>
      <c r="IST801" s="94"/>
      <c r="ISU801" s="94"/>
      <c r="ISV801" s="94"/>
      <c r="ISW801" s="94"/>
      <c r="ISX801" s="94"/>
      <c r="ISY801" s="94"/>
      <c r="ISZ801" s="94"/>
      <c r="ITA801" s="94"/>
      <c r="ITB801" s="94"/>
      <c r="ITC801" s="94"/>
      <c r="ITD801" s="94"/>
      <c r="ITE801" s="94"/>
      <c r="ITF801" s="94"/>
      <c r="ITG801" s="94"/>
      <c r="ITH801" s="94"/>
      <c r="ITI801" s="94"/>
      <c r="ITJ801" s="94"/>
      <c r="ITK801" s="94"/>
      <c r="ITL801" s="94"/>
      <c r="ITM801" s="94"/>
      <c r="ITN801" s="94"/>
      <c r="ITO801" s="94"/>
      <c r="ITP801" s="94"/>
      <c r="ITQ801" s="94"/>
      <c r="ITR801" s="94"/>
      <c r="ITS801" s="94"/>
      <c r="ITT801" s="94"/>
      <c r="ITU801" s="94"/>
      <c r="ITV801" s="94"/>
      <c r="ITW801" s="94"/>
      <c r="ITX801" s="94"/>
      <c r="ITY801" s="94"/>
      <c r="ITZ801" s="94"/>
      <c r="IUA801" s="94"/>
      <c r="IUB801" s="94"/>
      <c r="IUC801" s="94"/>
      <c r="IUD801" s="94"/>
      <c r="IUE801" s="94"/>
      <c r="IUF801" s="94"/>
      <c r="IUG801" s="94"/>
      <c r="IUH801" s="94"/>
      <c r="IUI801" s="94"/>
      <c r="IUJ801" s="94"/>
      <c r="IUK801" s="94"/>
      <c r="IUL801" s="94"/>
      <c r="IUM801" s="94"/>
      <c r="IUN801" s="94"/>
      <c r="IUO801" s="94"/>
      <c r="IUP801" s="94"/>
      <c r="IUQ801" s="94"/>
      <c r="IUR801" s="94"/>
      <c r="IUS801" s="94"/>
      <c r="IUT801" s="94"/>
      <c r="IUU801" s="94"/>
      <c r="IUV801" s="94"/>
      <c r="IUW801" s="94"/>
      <c r="IUX801" s="94"/>
      <c r="IUY801" s="94"/>
      <c r="IUZ801" s="94"/>
      <c r="IVA801" s="94"/>
      <c r="IVB801" s="94"/>
      <c r="IVC801" s="94"/>
      <c r="IVD801" s="94"/>
      <c r="IVE801" s="94"/>
      <c r="IVF801" s="94"/>
      <c r="IVG801" s="94"/>
      <c r="IVH801" s="94"/>
      <c r="IVI801" s="94"/>
      <c r="IVJ801" s="94"/>
      <c r="IVK801" s="94"/>
      <c r="IVL801" s="94"/>
      <c r="IVM801" s="94"/>
      <c r="IVN801" s="94"/>
      <c r="IVO801" s="94"/>
      <c r="IVP801" s="94"/>
      <c r="IVQ801" s="94"/>
      <c r="IVR801" s="94"/>
      <c r="IVS801" s="94"/>
      <c r="IVT801" s="94"/>
      <c r="IVU801" s="94"/>
      <c r="IVV801" s="94"/>
      <c r="IVW801" s="94"/>
      <c r="IVX801" s="94"/>
      <c r="IVY801" s="94"/>
      <c r="IVZ801" s="94"/>
      <c r="IWA801" s="94"/>
      <c r="IWB801" s="94"/>
      <c r="IWC801" s="94"/>
      <c r="IWD801" s="94"/>
      <c r="IWE801" s="94"/>
      <c r="IWF801" s="94"/>
      <c r="IWG801" s="94"/>
      <c r="IWH801" s="94"/>
      <c r="IWI801" s="94"/>
      <c r="IWJ801" s="94"/>
      <c r="IWK801" s="94"/>
      <c r="IWL801" s="94"/>
      <c r="IWM801" s="94"/>
      <c r="IWN801" s="94"/>
      <c r="IWO801" s="94"/>
      <c r="IWP801" s="94"/>
      <c r="IWQ801" s="94"/>
      <c r="IWR801" s="94"/>
      <c r="IWS801" s="94"/>
      <c r="IWT801" s="94"/>
      <c r="IWU801" s="94"/>
      <c r="IWV801" s="94"/>
      <c r="IWW801" s="94"/>
      <c r="IWX801" s="94"/>
      <c r="IWY801" s="94"/>
      <c r="IWZ801" s="94"/>
      <c r="IXA801" s="94"/>
      <c r="IXB801" s="94"/>
      <c r="IXC801" s="94"/>
      <c r="IXD801" s="94"/>
      <c r="IXE801" s="94"/>
      <c r="IXF801" s="94"/>
      <c r="IXG801" s="94"/>
      <c r="IXH801" s="94"/>
      <c r="IXI801" s="94"/>
      <c r="IXJ801" s="94"/>
      <c r="IXK801" s="94"/>
      <c r="IXL801" s="94"/>
      <c r="IXM801" s="94"/>
      <c r="IXN801" s="94"/>
      <c r="IXO801" s="94"/>
      <c r="IXP801" s="94"/>
      <c r="IXQ801" s="94"/>
      <c r="IXR801" s="94"/>
      <c r="IXS801" s="94"/>
      <c r="IXT801" s="94"/>
      <c r="IXU801" s="94"/>
      <c r="IXV801" s="94"/>
      <c r="IXW801" s="94"/>
      <c r="IXX801" s="94"/>
      <c r="IXY801" s="94"/>
      <c r="IXZ801" s="94"/>
      <c r="IYA801" s="94"/>
      <c r="IYB801" s="94"/>
      <c r="IYC801" s="94"/>
      <c r="IYD801" s="94"/>
      <c r="IYE801" s="94"/>
      <c r="IYF801" s="94"/>
      <c r="IYG801" s="94"/>
      <c r="IYH801" s="94"/>
      <c r="IYI801" s="94"/>
      <c r="IYJ801" s="94"/>
      <c r="IYK801" s="94"/>
      <c r="IYL801" s="94"/>
      <c r="IYM801" s="94"/>
      <c r="IYN801" s="94"/>
      <c r="IYO801" s="94"/>
      <c r="IYP801" s="94"/>
      <c r="IYQ801" s="94"/>
      <c r="IYR801" s="94"/>
      <c r="IYS801" s="94"/>
      <c r="IYT801" s="94"/>
      <c r="IYU801" s="94"/>
      <c r="IYV801" s="94"/>
      <c r="IYW801" s="94"/>
      <c r="IYX801" s="94"/>
      <c r="IYY801" s="94"/>
      <c r="IYZ801" s="94"/>
      <c r="IZA801" s="94"/>
      <c r="IZB801" s="94"/>
      <c r="IZC801" s="94"/>
      <c r="IZD801" s="94"/>
      <c r="IZE801" s="94"/>
      <c r="IZF801" s="94"/>
      <c r="IZG801" s="94"/>
      <c r="IZH801" s="94"/>
      <c r="IZI801" s="94"/>
      <c r="IZJ801" s="94"/>
      <c r="IZK801" s="94"/>
      <c r="IZL801" s="94"/>
      <c r="IZM801" s="94"/>
      <c r="IZN801" s="94"/>
      <c r="IZO801" s="94"/>
      <c r="IZP801" s="94"/>
      <c r="IZQ801" s="94"/>
      <c r="IZR801" s="94"/>
      <c r="IZS801" s="94"/>
      <c r="IZT801" s="94"/>
      <c r="IZU801" s="94"/>
      <c r="IZV801" s="94"/>
      <c r="IZW801" s="94"/>
      <c r="IZX801" s="94"/>
      <c r="IZY801" s="94"/>
      <c r="IZZ801" s="94"/>
      <c r="JAA801" s="94"/>
      <c r="JAB801" s="94"/>
      <c r="JAC801" s="94"/>
      <c r="JAD801" s="94"/>
      <c r="JAE801" s="94"/>
      <c r="JAF801" s="94"/>
      <c r="JAG801" s="94"/>
      <c r="JAH801" s="94"/>
      <c r="JAI801" s="94"/>
      <c r="JAJ801" s="94"/>
      <c r="JAK801" s="94"/>
      <c r="JAL801" s="94"/>
      <c r="JAM801" s="94"/>
      <c r="JAN801" s="94"/>
      <c r="JAO801" s="94"/>
      <c r="JAP801" s="94"/>
      <c r="JAQ801" s="94"/>
      <c r="JAR801" s="94"/>
      <c r="JAS801" s="94"/>
      <c r="JAT801" s="94"/>
      <c r="JAU801" s="94"/>
      <c r="JAV801" s="94"/>
      <c r="JAW801" s="94"/>
      <c r="JAX801" s="94"/>
      <c r="JAY801" s="94"/>
      <c r="JAZ801" s="94"/>
      <c r="JBA801" s="94"/>
      <c r="JBB801" s="94"/>
      <c r="JBC801" s="94"/>
      <c r="JBD801" s="94"/>
      <c r="JBE801" s="94"/>
      <c r="JBF801" s="94"/>
      <c r="JBG801" s="94"/>
      <c r="JBH801" s="94"/>
      <c r="JBI801" s="94"/>
      <c r="JBJ801" s="94"/>
      <c r="JBK801" s="94"/>
      <c r="JBL801" s="94"/>
      <c r="JBM801" s="94"/>
      <c r="JBN801" s="94"/>
      <c r="JBO801" s="94"/>
      <c r="JBP801" s="94"/>
      <c r="JBQ801" s="94"/>
      <c r="JBR801" s="94"/>
      <c r="JBS801" s="94"/>
      <c r="JBT801" s="94"/>
      <c r="JBU801" s="94"/>
      <c r="JBV801" s="94"/>
      <c r="JBW801" s="94"/>
      <c r="JBX801" s="94"/>
      <c r="JBY801" s="94"/>
      <c r="JBZ801" s="94"/>
      <c r="JCA801" s="94"/>
      <c r="JCB801" s="94"/>
      <c r="JCC801" s="94"/>
      <c r="JCD801" s="94"/>
      <c r="JCE801" s="94"/>
      <c r="JCF801" s="94"/>
      <c r="JCG801" s="94"/>
      <c r="JCH801" s="94"/>
      <c r="JCI801" s="94"/>
      <c r="JCJ801" s="94"/>
      <c r="JCK801" s="94"/>
      <c r="JCL801" s="94"/>
      <c r="JCM801" s="94"/>
      <c r="JCN801" s="94"/>
      <c r="JCO801" s="94"/>
      <c r="JCP801" s="94"/>
      <c r="JCQ801" s="94"/>
      <c r="JCR801" s="94"/>
      <c r="JCS801" s="94"/>
      <c r="JCT801" s="94"/>
      <c r="JCU801" s="94"/>
      <c r="JCV801" s="94"/>
      <c r="JCW801" s="94"/>
      <c r="JCX801" s="94"/>
      <c r="JCY801" s="94"/>
      <c r="JCZ801" s="94"/>
      <c r="JDA801" s="94"/>
      <c r="JDB801" s="94"/>
      <c r="JDC801" s="94"/>
      <c r="JDD801" s="94"/>
      <c r="JDE801" s="94"/>
      <c r="JDF801" s="94"/>
      <c r="JDG801" s="94"/>
      <c r="JDH801" s="94"/>
      <c r="JDI801" s="94"/>
      <c r="JDJ801" s="94"/>
      <c r="JDK801" s="94"/>
      <c r="JDL801" s="94"/>
      <c r="JDM801" s="94"/>
      <c r="JDN801" s="94"/>
      <c r="JDO801" s="94"/>
      <c r="JDP801" s="94"/>
      <c r="JDQ801" s="94"/>
      <c r="JDR801" s="94"/>
      <c r="JDS801" s="94"/>
      <c r="JDT801" s="94"/>
      <c r="JDU801" s="94"/>
      <c r="JDV801" s="94"/>
      <c r="JDW801" s="94"/>
      <c r="JDX801" s="94"/>
      <c r="JDY801" s="94"/>
      <c r="JDZ801" s="94"/>
      <c r="JEA801" s="94"/>
      <c r="JEB801" s="94"/>
      <c r="JEC801" s="94"/>
      <c r="JED801" s="94"/>
      <c r="JEE801" s="94"/>
      <c r="JEF801" s="94"/>
      <c r="JEG801" s="94"/>
      <c r="JEH801" s="94"/>
      <c r="JEI801" s="94"/>
      <c r="JEJ801" s="94"/>
      <c r="JEK801" s="94"/>
      <c r="JEL801" s="94"/>
      <c r="JEM801" s="94"/>
      <c r="JEN801" s="94"/>
      <c r="JEO801" s="94"/>
      <c r="JEP801" s="94"/>
      <c r="JEQ801" s="94"/>
      <c r="JER801" s="94"/>
      <c r="JES801" s="94"/>
      <c r="JET801" s="94"/>
      <c r="JEU801" s="94"/>
      <c r="JEV801" s="94"/>
      <c r="JEW801" s="94"/>
      <c r="JEX801" s="94"/>
      <c r="JEY801" s="94"/>
      <c r="JEZ801" s="94"/>
      <c r="JFA801" s="94"/>
      <c r="JFB801" s="94"/>
      <c r="JFC801" s="94"/>
      <c r="JFD801" s="94"/>
      <c r="JFE801" s="94"/>
      <c r="JFF801" s="94"/>
      <c r="JFG801" s="94"/>
      <c r="JFH801" s="94"/>
      <c r="JFI801" s="94"/>
      <c r="JFJ801" s="94"/>
      <c r="JFK801" s="94"/>
      <c r="JFL801" s="94"/>
      <c r="JFM801" s="94"/>
      <c r="JFN801" s="94"/>
      <c r="JFO801" s="94"/>
      <c r="JFP801" s="94"/>
      <c r="JFQ801" s="94"/>
      <c r="JFR801" s="94"/>
      <c r="JFS801" s="94"/>
      <c r="JFT801" s="94"/>
      <c r="JFU801" s="94"/>
      <c r="JFV801" s="94"/>
      <c r="JFW801" s="94"/>
      <c r="JFX801" s="94"/>
      <c r="JFY801" s="94"/>
      <c r="JFZ801" s="94"/>
      <c r="JGA801" s="94"/>
      <c r="JGB801" s="94"/>
      <c r="JGC801" s="94"/>
      <c r="JGD801" s="94"/>
      <c r="JGE801" s="94"/>
      <c r="JGF801" s="94"/>
      <c r="JGG801" s="94"/>
      <c r="JGH801" s="94"/>
      <c r="JGI801" s="94"/>
      <c r="JGJ801" s="94"/>
      <c r="JGK801" s="94"/>
      <c r="JGL801" s="94"/>
      <c r="JGM801" s="94"/>
      <c r="JGN801" s="94"/>
      <c r="JGO801" s="94"/>
      <c r="JGP801" s="94"/>
      <c r="JGQ801" s="94"/>
      <c r="JGR801" s="94"/>
      <c r="JGS801" s="94"/>
      <c r="JGT801" s="94"/>
      <c r="JGU801" s="94"/>
      <c r="JGV801" s="94"/>
      <c r="JGW801" s="94"/>
      <c r="JGX801" s="94"/>
      <c r="JGY801" s="94"/>
      <c r="JGZ801" s="94"/>
      <c r="JHA801" s="94"/>
      <c r="JHB801" s="94"/>
      <c r="JHC801" s="94"/>
      <c r="JHD801" s="94"/>
      <c r="JHE801" s="94"/>
      <c r="JHF801" s="94"/>
      <c r="JHG801" s="94"/>
      <c r="JHH801" s="94"/>
      <c r="JHI801" s="94"/>
      <c r="JHJ801" s="94"/>
      <c r="JHK801" s="94"/>
      <c r="JHL801" s="94"/>
      <c r="JHM801" s="94"/>
      <c r="JHN801" s="94"/>
      <c r="JHO801" s="94"/>
      <c r="JHP801" s="94"/>
      <c r="JHQ801" s="94"/>
      <c r="JHR801" s="94"/>
      <c r="JHS801" s="94"/>
      <c r="JHT801" s="94"/>
      <c r="JHU801" s="94"/>
      <c r="JHV801" s="94"/>
      <c r="JHW801" s="94"/>
      <c r="JHX801" s="94"/>
      <c r="JHY801" s="94"/>
      <c r="JHZ801" s="94"/>
      <c r="JIA801" s="94"/>
      <c r="JIB801" s="94"/>
      <c r="JIC801" s="94"/>
      <c r="JID801" s="94"/>
      <c r="JIE801" s="94"/>
      <c r="JIF801" s="94"/>
      <c r="JIG801" s="94"/>
      <c r="JIH801" s="94"/>
      <c r="JII801" s="94"/>
      <c r="JIJ801" s="94"/>
      <c r="JIK801" s="94"/>
      <c r="JIL801" s="94"/>
      <c r="JIM801" s="94"/>
      <c r="JIN801" s="94"/>
      <c r="JIO801" s="94"/>
      <c r="JIP801" s="94"/>
      <c r="JIQ801" s="94"/>
      <c r="JIR801" s="94"/>
      <c r="JIS801" s="94"/>
      <c r="JIT801" s="94"/>
      <c r="JIU801" s="94"/>
      <c r="JIV801" s="94"/>
      <c r="JIW801" s="94"/>
      <c r="JIX801" s="94"/>
      <c r="JIY801" s="94"/>
      <c r="JIZ801" s="94"/>
      <c r="JJA801" s="94"/>
      <c r="JJB801" s="94"/>
      <c r="JJC801" s="94"/>
      <c r="JJD801" s="94"/>
      <c r="JJE801" s="94"/>
      <c r="JJF801" s="94"/>
      <c r="JJG801" s="94"/>
      <c r="JJH801" s="94"/>
      <c r="JJI801" s="94"/>
      <c r="JJJ801" s="94"/>
      <c r="JJK801" s="94"/>
      <c r="JJL801" s="94"/>
      <c r="JJM801" s="94"/>
      <c r="JJN801" s="94"/>
      <c r="JJO801" s="94"/>
      <c r="JJP801" s="94"/>
      <c r="JJQ801" s="94"/>
      <c r="JJR801" s="94"/>
      <c r="JJS801" s="94"/>
      <c r="JJT801" s="94"/>
      <c r="JJU801" s="94"/>
      <c r="JJV801" s="94"/>
      <c r="JJW801" s="94"/>
      <c r="JJX801" s="94"/>
      <c r="JJY801" s="94"/>
      <c r="JJZ801" s="94"/>
      <c r="JKA801" s="94"/>
      <c r="JKB801" s="94"/>
      <c r="JKC801" s="94"/>
      <c r="JKD801" s="94"/>
      <c r="JKE801" s="94"/>
      <c r="JKF801" s="94"/>
      <c r="JKG801" s="94"/>
      <c r="JKH801" s="94"/>
      <c r="JKI801" s="94"/>
      <c r="JKJ801" s="94"/>
      <c r="JKK801" s="94"/>
      <c r="JKL801" s="94"/>
      <c r="JKM801" s="94"/>
      <c r="JKN801" s="94"/>
      <c r="JKO801" s="94"/>
      <c r="JKP801" s="94"/>
      <c r="JKQ801" s="94"/>
      <c r="JKR801" s="94"/>
      <c r="JKS801" s="94"/>
      <c r="JKT801" s="94"/>
      <c r="JKU801" s="94"/>
      <c r="JKV801" s="94"/>
      <c r="JKW801" s="94"/>
      <c r="JKX801" s="94"/>
      <c r="JKY801" s="94"/>
      <c r="JKZ801" s="94"/>
      <c r="JLA801" s="94"/>
      <c r="JLB801" s="94"/>
      <c r="JLC801" s="94"/>
      <c r="JLD801" s="94"/>
      <c r="JLE801" s="94"/>
      <c r="JLF801" s="94"/>
      <c r="JLG801" s="94"/>
      <c r="JLH801" s="94"/>
      <c r="JLI801" s="94"/>
      <c r="JLJ801" s="94"/>
      <c r="JLK801" s="94"/>
      <c r="JLL801" s="94"/>
      <c r="JLM801" s="94"/>
      <c r="JLN801" s="94"/>
      <c r="JLO801" s="94"/>
      <c r="JLP801" s="94"/>
      <c r="JLQ801" s="94"/>
      <c r="JLR801" s="94"/>
      <c r="JLS801" s="94"/>
      <c r="JLT801" s="94"/>
      <c r="JLU801" s="94"/>
      <c r="JLV801" s="94"/>
      <c r="JLW801" s="94"/>
      <c r="JLX801" s="94"/>
      <c r="JLY801" s="94"/>
      <c r="JLZ801" s="94"/>
      <c r="JMA801" s="94"/>
      <c r="JMB801" s="94"/>
      <c r="JMC801" s="94"/>
      <c r="JMD801" s="94"/>
      <c r="JME801" s="94"/>
      <c r="JMF801" s="94"/>
      <c r="JMG801" s="94"/>
      <c r="JMH801" s="94"/>
      <c r="JMI801" s="94"/>
      <c r="JMJ801" s="94"/>
      <c r="JMK801" s="94"/>
      <c r="JML801" s="94"/>
      <c r="JMM801" s="94"/>
      <c r="JMN801" s="94"/>
      <c r="JMO801" s="94"/>
      <c r="JMP801" s="94"/>
      <c r="JMQ801" s="94"/>
      <c r="JMR801" s="94"/>
      <c r="JMS801" s="94"/>
      <c r="JMT801" s="94"/>
      <c r="JMU801" s="94"/>
      <c r="JMV801" s="94"/>
      <c r="JMW801" s="94"/>
      <c r="JMX801" s="94"/>
      <c r="JMY801" s="94"/>
      <c r="JMZ801" s="94"/>
      <c r="JNA801" s="94"/>
      <c r="JNB801" s="94"/>
      <c r="JNC801" s="94"/>
      <c r="JND801" s="94"/>
      <c r="JNE801" s="94"/>
      <c r="JNF801" s="94"/>
      <c r="JNG801" s="94"/>
      <c r="JNH801" s="94"/>
      <c r="JNI801" s="94"/>
      <c r="JNJ801" s="94"/>
      <c r="JNK801" s="94"/>
      <c r="JNL801" s="94"/>
      <c r="JNM801" s="94"/>
      <c r="JNN801" s="94"/>
      <c r="JNO801" s="94"/>
      <c r="JNP801" s="94"/>
      <c r="JNQ801" s="94"/>
      <c r="JNR801" s="94"/>
      <c r="JNS801" s="94"/>
      <c r="JNT801" s="94"/>
      <c r="JNU801" s="94"/>
      <c r="JNV801" s="94"/>
      <c r="JNW801" s="94"/>
      <c r="JNX801" s="94"/>
      <c r="JNY801" s="94"/>
      <c r="JNZ801" s="94"/>
      <c r="JOA801" s="94"/>
      <c r="JOB801" s="94"/>
      <c r="JOC801" s="94"/>
      <c r="JOD801" s="94"/>
      <c r="JOE801" s="94"/>
      <c r="JOF801" s="94"/>
      <c r="JOG801" s="94"/>
      <c r="JOH801" s="94"/>
      <c r="JOI801" s="94"/>
      <c r="JOJ801" s="94"/>
      <c r="JOK801" s="94"/>
      <c r="JOL801" s="94"/>
      <c r="JOM801" s="94"/>
      <c r="JON801" s="94"/>
      <c r="JOO801" s="94"/>
      <c r="JOP801" s="94"/>
      <c r="JOQ801" s="94"/>
      <c r="JOR801" s="94"/>
      <c r="JOS801" s="94"/>
      <c r="JOT801" s="94"/>
      <c r="JOU801" s="94"/>
      <c r="JOV801" s="94"/>
      <c r="JOW801" s="94"/>
      <c r="JOX801" s="94"/>
      <c r="JOY801" s="94"/>
      <c r="JOZ801" s="94"/>
      <c r="JPA801" s="94"/>
      <c r="JPB801" s="94"/>
      <c r="JPC801" s="94"/>
      <c r="JPD801" s="94"/>
      <c r="JPE801" s="94"/>
      <c r="JPF801" s="94"/>
      <c r="JPG801" s="94"/>
      <c r="JPH801" s="94"/>
      <c r="JPI801" s="94"/>
      <c r="JPJ801" s="94"/>
      <c r="JPK801" s="94"/>
      <c r="JPL801" s="94"/>
      <c r="JPM801" s="94"/>
      <c r="JPN801" s="94"/>
      <c r="JPO801" s="94"/>
      <c r="JPP801" s="94"/>
      <c r="JPQ801" s="94"/>
      <c r="JPR801" s="94"/>
      <c r="JPS801" s="94"/>
      <c r="JPT801" s="94"/>
      <c r="JPU801" s="94"/>
      <c r="JPV801" s="94"/>
      <c r="JPW801" s="94"/>
      <c r="JPX801" s="94"/>
      <c r="JPY801" s="94"/>
      <c r="JPZ801" s="94"/>
      <c r="JQA801" s="94"/>
      <c r="JQB801" s="94"/>
      <c r="JQC801" s="94"/>
      <c r="JQD801" s="94"/>
      <c r="JQE801" s="94"/>
      <c r="JQF801" s="94"/>
      <c r="JQG801" s="94"/>
      <c r="JQH801" s="94"/>
      <c r="JQI801" s="94"/>
      <c r="JQJ801" s="94"/>
      <c r="JQK801" s="94"/>
      <c r="JQL801" s="94"/>
      <c r="JQM801" s="94"/>
      <c r="JQN801" s="94"/>
      <c r="JQO801" s="94"/>
      <c r="JQP801" s="94"/>
      <c r="JQQ801" s="94"/>
      <c r="JQR801" s="94"/>
      <c r="JQS801" s="94"/>
      <c r="JQT801" s="94"/>
      <c r="JQU801" s="94"/>
      <c r="JQV801" s="94"/>
      <c r="JQW801" s="94"/>
      <c r="JQX801" s="94"/>
      <c r="JQY801" s="94"/>
      <c r="JQZ801" s="94"/>
      <c r="JRA801" s="94"/>
      <c r="JRB801" s="94"/>
      <c r="JRC801" s="94"/>
      <c r="JRD801" s="94"/>
      <c r="JRE801" s="94"/>
      <c r="JRF801" s="94"/>
      <c r="JRG801" s="94"/>
      <c r="JRH801" s="94"/>
      <c r="JRI801" s="94"/>
      <c r="JRJ801" s="94"/>
      <c r="JRK801" s="94"/>
      <c r="JRL801" s="94"/>
      <c r="JRM801" s="94"/>
      <c r="JRN801" s="94"/>
      <c r="JRO801" s="94"/>
      <c r="JRP801" s="94"/>
      <c r="JRQ801" s="94"/>
      <c r="JRR801" s="94"/>
      <c r="JRS801" s="94"/>
      <c r="JRT801" s="94"/>
      <c r="JRU801" s="94"/>
      <c r="JRV801" s="94"/>
      <c r="JRW801" s="94"/>
      <c r="JRX801" s="94"/>
      <c r="JRY801" s="94"/>
      <c r="JRZ801" s="94"/>
      <c r="JSA801" s="94"/>
      <c r="JSB801" s="94"/>
      <c r="JSC801" s="94"/>
      <c r="JSD801" s="94"/>
      <c r="JSE801" s="94"/>
      <c r="JSF801" s="94"/>
      <c r="JSG801" s="94"/>
      <c r="JSH801" s="94"/>
      <c r="JSI801" s="94"/>
      <c r="JSJ801" s="94"/>
      <c r="JSK801" s="94"/>
      <c r="JSL801" s="94"/>
      <c r="JSM801" s="94"/>
      <c r="JSN801" s="94"/>
      <c r="JSO801" s="94"/>
      <c r="JSP801" s="94"/>
      <c r="JSQ801" s="94"/>
      <c r="JSR801" s="94"/>
      <c r="JSS801" s="94"/>
      <c r="JST801" s="94"/>
      <c r="JSU801" s="94"/>
      <c r="JSV801" s="94"/>
      <c r="JSW801" s="94"/>
      <c r="JSX801" s="94"/>
      <c r="JSY801" s="94"/>
      <c r="JSZ801" s="94"/>
      <c r="JTA801" s="94"/>
      <c r="JTB801" s="94"/>
      <c r="JTC801" s="94"/>
      <c r="JTD801" s="94"/>
      <c r="JTE801" s="94"/>
      <c r="JTF801" s="94"/>
      <c r="JTG801" s="94"/>
      <c r="JTH801" s="94"/>
      <c r="JTI801" s="94"/>
      <c r="JTJ801" s="94"/>
      <c r="JTK801" s="94"/>
      <c r="JTL801" s="94"/>
      <c r="JTM801" s="94"/>
      <c r="JTN801" s="94"/>
      <c r="JTO801" s="94"/>
      <c r="JTP801" s="94"/>
      <c r="JTQ801" s="94"/>
      <c r="JTR801" s="94"/>
      <c r="JTS801" s="94"/>
      <c r="JTT801" s="94"/>
      <c r="JTU801" s="94"/>
      <c r="JTV801" s="94"/>
      <c r="JTW801" s="94"/>
      <c r="JTX801" s="94"/>
      <c r="JTY801" s="94"/>
      <c r="JTZ801" s="94"/>
      <c r="JUA801" s="94"/>
      <c r="JUB801" s="94"/>
      <c r="JUC801" s="94"/>
      <c r="JUD801" s="94"/>
      <c r="JUE801" s="94"/>
      <c r="JUF801" s="94"/>
      <c r="JUG801" s="94"/>
      <c r="JUH801" s="94"/>
      <c r="JUI801" s="94"/>
      <c r="JUJ801" s="94"/>
      <c r="JUK801" s="94"/>
      <c r="JUL801" s="94"/>
      <c r="JUM801" s="94"/>
      <c r="JUN801" s="94"/>
      <c r="JUO801" s="94"/>
      <c r="JUP801" s="94"/>
      <c r="JUQ801" s="94"/>
      <c r="JUR801" s="94"/>
      <c r="JUS801" s="94"/>
      <c r="JUT801" s="94"/>
      <c r="JUU801" s="94"/>
      <c r="JUV801" s="94"/>
      <c r="JUW801" s="94"/>
      <c r="JUX801" s="94"/>
      <c r="JUY801" s="94"/>
      <c r="JUZ801" s="94"/>
      <c r="JVA801" s="94"/>
      <c r="JVB801" s="94"/>
      <c r="JVC801" s="94"/>
      <c r="JVD801" s="94"/>
      <c r="JVE801" s="94"/>
      <c r="JVF801" s="94"/>
      <c r="JVG801" s="94"/>
      <c r="JVH801" s="94"/>
      <c r="JVI801" s="94"/>
      <c r="JVJ801" s="94"/>
      <c r="JVK801" s="94"/>
      <c r="JVL801" s="94"/>
      <c r="JVM801" s="94"/>
      <c r="JVN801" s="94"/>
      <c r="JVO801" s="94"/>
      <c r="JVP801" s="94"/>
      <c r="JVQ801" s="94"/>
      <c r="JVR801" s="94"/>
      <c r="JVS801" s="94"/>
      <c r="JVT801" s="94"/>
      <c r="JVU801" s="94"/>
      <c r="JVV801" s="94"/>
      <c r="JVW801" s="94"/>
      <c r="JVX801" s="94"/>
      <c r="JVY801" s="94"/>
      <c r="JVZ801" s="94"/>
      <c r="JWA801" s="94"/>
      <c r="JWB801" s="94"/>
      <c r="JWC801" s="94"/>
      <c r="JWD801" s="94"/>
      <c r="JWE801" s="94"/>
      <c r="JWF801" s="94"/>
      <c r="JWG801" s="94"/>
      <c r="JWH801" s="94"/>
      <c r="JWI801" s="94"/>
      <c r="JWJ801" s="94"/>
      <c r="JWK801" s="94"/>
      <c r="JWL801" s="94"/>
      <c r="JWM801" s="94"/>
      <c r="JWN801" s="94"/>
      <c r="JWO801" s="94"/>
      <c r="JWP801" s="94"/>
      <c r="JWQ801" s="94"/>
      <c r="JWR801" s="94"/>
      <c r="JWS801" s="94"/>
      <c r="JWT801" s="94"/>
      <c r="JWU801" s="94"/>
      <c r="JWV801" s="94"/>
      <c r="JWW801" s="94"/>
      <c r="JWX801" s="94"/>
      <c r="JWY801" s="94"/>
      <c r="JWZ801" s="94"/>
      <c r="JXA801" s="94"/>
      <c r="JXB801" s="94"/>
      <c r="JXC801" s="94"/>
      <c r="JXD801" s="94"/>
      <c r="JXE801" s="94"/>
      <c r="JXF801" s="94"/>
      <c r="JXG801" s="94"/>
      <c r="JXH801" s="94"/>
      <c r="JXI801" s="94"/>
      <c r="JXJ801" s="94"/>
      <c r="JXK801" s="94"/>
      <c r="JXL801" s="94"/>
      <c r="JXM801" s="94"/>
      <c r="JXN801" s="94"/>
      <c r="JXO801" s="94"/>
      <c r="JXP801" s="94"/>
      <c r="JXQ801" s="94"/>
      <c r="JXR801" s="94"/>
      <c r="JXS801" s="94"/>
      <c r="JXT801" s="94"/>
      <c r="JXU801" s="94"/>
      <c r="JXV801" s="94"/>
      <c r="JXW801" s="94"/>
      <c r="JXX801" s="94"/>
      <c r="JXY801" s="94"/>
      <c r="JXZ801" s="94"/>
      <c r="JYA801" s="94"/>
      <c r="JYB801" s="94"/>
      <c r="JYC801" s="94"/>
      <c r="JYD801" s="94"/>
      <c r="JYE801" s="94"/>
      <c r="JYF801" s="94"/>
      <c r="JYG801" s="94"/>
      <c r="JYH801" s="94"/>
      <c r="JYI801" s="94"/>
      <c r="JYJ801" s="94"/>
      <c r="JYK801" s="94"/>
      <c r="JYL801" s="94"/>
      <c r="JYM801" s="94"/>
      <c r="JYN801" s="94"/>
      <c r="JYO801" s="94"/>
      <c r="JYP801" s="94"/>
      <c r="JYQ801" s="94"/>
      <c r="JYR801" s="94"/>
      <c r="JYS801" s="94"/>
      <c r="JYT801" s="94"/>
      <c r="JYU801" s="94"/>
      <c r="JYV801" s="94"/>
      <c r="JYW801" s="94"/>
      <c r="JYX801" s="94"/>
      <c r="JYY801" s="94"/>
      <c r="JYZ801" s="94"/>
      <c r="JZA801" s="94"/>
      <c r="JZB801" s="94"/>
      <c r="JZC801" s="94"/>
      <c r="JZD801" s="94"/>
      <c r="JZE801" s="94"/>
      <c r="JZF801" s="94"/>
      <c r="JZG801" s="94"/>
      <c r="JZH801" s="94"/>
      <c r="JZI801" s="94"/>
      <c r="JZJ801" s="94"/>
      <c r="JZK801" s="94"/>
      <c r="JZL801" s="94"/>
      <c r="JZM801" s="94"/>
      <c r="JZN801" s="94"/>
      <c r="JZO801" s="94"/>
      <c r="JZP801" s="94"/>
      <c r="JZQ801" s="94"/>
      <c r="JZR801" s="94"/>
      <c r="JZS801" s="94"/>
      <c r="JZT801" s="94"/>
      <c r="JZU801" s="94"/>
      <c r="JZV801" s="94"/>
      <c r="JZW801" s="94"/>
      <c r="JZX801" s="94"/>
      <c r="JZY801" s="94"/>
      <c r="JZZ801" s="94"/>
      <c r="KAA801" s="94"/>
      <c r="KAB801" s="94"/>
      <c r="KAC801" s="94"/>
      <c r="KAD801" s="94"/>
      <c r="KAE801" s="94"/>
      <c r="KAF801" s="94"/>
      <c r="KAG801" s="94"/>
      <c r="KAH801" s="94"/>
      <c r="KAI801" s="94"/>
      <c r="KAJ801" s="94"/>
      <c r="KAK801" s="94"/>
      <c r="KAL801" s="94"/>
      <c r="KAM801" s="94"/>
      <c r="KAN801" s="94"/>
      <c r="KAO801" s="94"/>
      <c r="KAP801" s="94"/>
      <c r="KAQ801" s="94"/>
      <c r="KAR801" s="94"/>
      <c r="KAS801" s="94"/>
      <c r="KAT801" s="94"/>
      <c r="KAU801" s="94"/>
      <c r="KAV801" s="94"/>
      <c r="KAW801" s="94"/>
      <c r="KAX801" s="94"/>
      <c r="KAY801" s="94"/>
      <c r="KAZ801" s="94"/>
      <c r="KBA801" s="94"/>
      <c r="KBB801" s="94"/>
      <c r="KBC801" s="94"/>
      <c r="KBD801" s="94"/>
      <c r="KBE801" s="94"/>
      <c r="KBF801" s="94"/>
      <c r="KBG801" s="94"/>
      <c r="KBH801" s="94"/>
      <c r="KBI801" s="94"/>
      <c r="KBJ801" s="94"/>
      <c r="KBK801" s="94"/>
      <c r="KBL801" s="94"/>
      <c r="KBM801" s="94"/>
      <c r="KBN801" s="94"/>
      <c r="KBO801" s="94"/>
      <c r="KBP801" s="94"/>
      <c r="KBQ801" s="94"/>
      <c r="KBR801" s="94"/>
      <c r="KBS801" s="94"/>
      <c r="KBT801" s="94"/>
      <c r="KBU801" s="94"/>
      <c r="KBV801" s="94"/>
      <c r="KBW801" s="94"/>
      <c r="KBX801" s="94"/>
      <c r="KBY801" s="94"/>
      <c r="KBZ801" s="94"/>
      <c r="KCA801" s="94"/>
      <c r="KCB801" s="94"/>
      <c r="KCC801" s="94"/>
      <c r="KCD801" s="94"/>
      <c r="KCE801" s="94"/>
      <c r="KCF801" s="94"/>
      <c r="KCG801" s="94"/>
      <c r="KCH801" s="94"/>
      <c r="KCI801" s="94"/>
      <c r="KCJ801" s="94"/>
      <c r="KCK801" s="94"/>
      <c r="KCL801" s="94"/>
      <c r="KCM801" s="94"/>
      <c r="KCN801" s="94"/>
      <c r="KCO801" s="94"/>
      <c r="KCP801" s="94"/>
      <c r="KCQ801" s="94"/>
      <c r="KCR801" s="94"/>
      <c r="KCS801" s="94"/>
      <c r="KCT801" s="94"/>
      <c r="KCU801" s="94"/>
      <c r="KCV801" s="94"/>
      <c r="KCW801" s="94"/>
      <c r="KCX801" s="94"/>
      <c r="KCY801" s="94"/>
      <c r="KCZ801" s="94"/>
      <c r="KDA801" s="94"/>
      <c r="KDB801" s="94"/>
      <c r="KDC801" s="94"/>
      <c r="KDD801" s="94"/>
      <c r="KDE801" s="94"/>
      <c r="KDF801" s="94"/>
      <c r="KDG801" s="94"/>
      <c r="KDH801" s="94"/>
      <c r="KDI801" s="94"/>
      <c r="KDJ801" s="94"/>
      <c r="KDK801" s="94"/>
      <c r="KDL801" s="94"/>
      <c r="KDM801" s="94"/>
      <c r="KDN801" s="94"/>
      <c r="KDO801" s="94"/>
      <c r="KDP801" s="94"/>
      <c r="KDQ801" s="94"/>
      <c r="KDR801" s="94"/>
      <c r="KDS801" s="94"/>
      <c r="KDT801" s="94"/>
      <c r="KDU801" s="94"/>
      <c r="KDV801" s="94"/>
      <c r="KDW801" s="94"/>
      <c r="KDX801" s="94"/>
      <c r="KDY801" s="94"/>
      <c r="KDZ801" s="94"/>
      <c r="KEA801" s="94"/>
      <c r="KEB801" s="94"/>
      <c r="KEC801" s="94"/>
      <c r="KED801" s="94"/>
      <c r="KEE801" s="94"/>
      <c r="KEF801" s="94"/>
      <c r="KEG801" s="94"/>
      <c r="KEH801" s="94"/>
      <c r="KEI801" s="94"/>
      <c r="KEJ801" s="94"/>
      <c r="KEK801" s="94"/>
      <c r="KEL801" s="94"/>
      <c r="KEM801" s="94"/>
      <c r="KEN801" s="94"/>
      <c r="KEO801" s="94"/>
      <c r="KEP801" s="94"/>
      <c r="KEQ801" s="94"/>
      <c r="KER801" s="94"/>
      <c r="KES801" s="94"/>
      <c r="KET801" s="94"/>
      <c r="KEU801" s="94"/>
      <c r="KEV801" s="94"/>
      <c r="KEW801" s="94"/>
      <c r="KEX801" s="94"/>
      <c r="KEY801" s="94"/>
      <c r="KEZ801" s="94"/>
      <c r="KFA801" s="94"/>
      <c r="KFB801" s="94"/>
      <c r="KFC801" s="94"/>
      <c r="KFD801" s="94"/>
      <c r="KFE801" s="94"/>
      <c r="KFF801" s="94"/>
      <c r="KFG801" s="94"/>
      <c r="KFH801" s="94"/>
      <c r="KFI801" s="94"/>
      <c r="KFJ801" s="94"/>
      <c r="KFK801" s="94"/>
      <c r="KFL801" s="94"/>
      <c r="KFM801" s="94"/>
      <c r="KFN801" s="94"/>
      <c r="KFO801" s="94"/>
      <c r="KFP801" s="94"/>
      <c r="KFQ801" s="94"/>
      <c r="KFR801" s="94"/>
      <c r="KFS801" s="94"/>
      <c r="KFT801" s="94"/>
      <c r="KFU801" s="94"/>
      <c r="KFV801" s="94"/>
      <c r="KFW801" s="94"/>
      <c r="KFX801" s="94"/>
      <c r="KFY801" s="94"/>
      <c r="KFZ801" s="94"/>
      <c r="KGA801" s="94"/>
      <c r="KGB801" s="94"/>
      <c r="KGC801" s="94"/>
      <c r="KGD801" s="94"/>
      <c r="KGE801" s="94"/>
      <c r="KGF801" s="94"/>
      <c r="KGG801" s="94"/>
      <c r="KGH801" s="94"/>
      <c r="KGI801" s="94"/>
      <c r="KGJ801" s="94"/>
      <c r="KGK801" s="94"/>
      <c r="KGL801" s="94"/>
      <c r="KGM801" s="94"/>
      <c r="KGN801" s="94"/>
      <c r="KGO801" s="94"/>
      <c r="KGP801" s="94"/>
      <c r="KGQ801" s="94"/>
      <c r="KGR801" s="94"/>
      <c r="KGS801" s="94"/>
      <c r="KGT801" s="94"/>
      <c r="KGU801" s="94"/>
      <c r="KGV801" s="94"/>
      <c r="KGW801" s="94"/>
      <c r="KGX801" s="94"/>
      <c r="KGY801" s="94"/>
      <c r="KGZ801" s="94"/>
      <c r="KHA801" s="94"/>
      <c r="KHB801" s="94"/>
      <c r="KHC801" s="94"/>
      <c r="KHD801" s="94"/>
      <c r="KHE801" s="94"/>
      <c r="KHF801" s="94"/>
      <c r="KHG801" s="94"/>
      <c r="KHH801" s="94"/>
      <c r="KHI801" s="94"/>
      <c r="KHJ801" s="94"/>
      <c r="KHK801" s="94"/>
      <c r="KHL801" s="94"/>
      <c r="KHM801" s="94"/>
      <c r="KHN801" s="94"/>
      <c r="KHO801" s="94"/>
      <c r="KHP801" s="94"/>
      <c r="KHQ801" s="94"/>
      <c r="KHR801" s="94"/>
      <c r="KHS801" s="94"/>
      <c r="KHT801" s="94"/>
      <c r="KHU801" s="94"/>
      <c r="KHV801" s="94"/>
      <c r="KHW801" s="94"/>
      <c r="KHX801" s="94"/>
      <c r="KHY801" s="94"/>
      <c r="KHZ801" s="94"/>
      <c r="KIA801" s="94"/>
      <c r="KIB801" s="94"/>
      <c r="KIC801" s="94"/>
      <c r="KID801" s="94"/>
      <c r="KIE801" s="94"/>
      <c r="KIF801" s="94"/>
      <c r="KIG801" s="94"/>
      <c r="KIH801" s="94"/>
      <c r="KII801" s="94"/>
      <c r="KIJ801" s="94"/>
      <c r="KIK801" s="94"/>
      <c r="KIL801" s="94"/>
      <c r="KIM801" s="94"/>
      <c r="KIN801" s="94"/>
      <c r="KIO801" s="94"/>
      <c r="KIP801" s="94"/>
      <c r="KIQ801" s="94"/>
      <c r="KIR801" s="94"/>
      <c r="KIS801" s="94"/>
      <c r="KIT801" s="94"/>
      <c r="KIU801" s="94"/>
      <c r="KIV801" s="94"/>
      <c r="KIW801" s="94"/>
      <c r="KIX801" s="94"/>
      <c r="KIY801" s="94"/>
      <c r="KIZ801" s="94"/>
      <c r="KJA801" s="94"/>
      <c r="KJB801" s="94"/>
      <c r="KJC801" s="94"/>
      <c r="KJD801" s="94"/>
      <c r="KJE801" s="94"/>
      <c r="KJF801" s="94"/>
      <c r="KJG801" s="94"/>
      <c r="KJH801" s="94"/>
      <c r="KJI801" s="94"/>
      <c r="KJJ801" s="94"/>
      <c r="KJK801" s="94"/>
      <c r="KJL801" s="94"/>
      <c r="KJM801" s="94"/>
      <c r="KJN801" s="94"/>
      <c r="KJO801" s="94"/>
      <c r="KJP801" s="94"/>
      <c r="KJQ801" s="94"/>
      <c r="KJR801" s="94"/>
      <c r="KJS801" s="94"/>
      <c r="KJT801" s="94"/>
      <c r="KJU801" s="94"/>
      <c r="KJV801" s="94"/>
      <c r="KJW801" s="94"/>
      <c r="KJX801" s="94"/>
      <c r="KJY801" s="94"/>
      <c r="KJZ801" s="94"/>
      <c r="KKA801" s="94"/>
      <c r="KKB801" s="94"/>
      <c r="KKC801" s="94"/>
      <c r="KKD801" s="94"/>
      <c r="KKE801" s="94"/>
      <c r="KKF801" s="94"/>
      <c r="KKG801" s="94"/>
      <c r="KKH801" s="94"/>
      <c r="KKI801" s="94"/>
      <c r="KKJ801" s="94"/>
      <c r="KKK801" s="94"/>
      <c r="KKL801" s="94"/>
      <c r="KKM801" s="94"/>
      <c r="KKN801" s="94"/>
      <c r="KKO801" s="94"/>
      <c r="KKP801" s="94"/>
      <c r="KKQ801" s="94"/>
      <c r="KKR801" s="94"/>
      <c r="KKS801" s="94"/>
      <c r="KKT801" s="94"/>
      <c r="KKU801" s="94"/>
      <c r="KKV801" s="94"/>
      <c r="KKW801" s="94"/>
      <c r="KKX801" s="94"/>
      <c r="KKY801" s="94"/>
      <c r="KKZ801" s="94"/>
      <c r="KLA801" s="94"/>
      <c r="KLB801" s="94"/>
      <c r="KLC801" s="94"/>
      <c r="KLD801" s="94"/>
      <c r="KLE801" s="94"/>
      <c r="KLF801" s="94"/>
      <c r="KLG801" s="94"/>
      <c r="KLH801" s="94"/>
      <c r="KLI801" s="94"/>
      <c r="KLJ801" s="94"/>
      <c r="KLK801" s="94"/>
      <c r="KLL801" s="94"/>
      <c r="KLM801" s="94"/>
      <c r="KLN801" s="94"/>
      <c r="KLO801" s="94"/>
      <c r="KLP801" s="94"/>
      <c r="KLQ801" s="94"/>
      <c r="KLR801" s="94"/>
      <c r="KLS801" s="94"/>
      <c r="KLT801" s="94"/>
      <c r="KLU801" s="94"/>
      <c r="KLV801" s="94"/>
      <c r="KLW801" s="94"/>
      <c r="KLX801" s="94"/>
      <c r="KLY801" s="94"/>
      <c r="KLZ801" s="94"/>
      <c r="KMA801" s="94"/>
      <c r="KMB801" s="94"/>
      <c r="KMC801" s="94"/>
      <c r="KMD801" s="94"/>
      <c r="KME801" s="94"/>
      <c r="KMF801" s="94"/>
      <c r="KMG801" s="94"/>
      <c r="KMH801" s="94"/>
      <c r="KMI801" s="94"/>
      <c r="KMJ801" s="94"/>
      <c r="KMK801" s="94"/>
      <c r="KML801" s="94"/>
      <c r="KMM801" s="94"/>
      <c r="KMN801" s="94"/>
      <c r="KMO801" s="94"/>
      <c r="KMP801" s="94"/>
      <c r="KMQ801" s="94"/>
      <c r="KMR801" s="94"/>
      <c r="KMS801" s="94"/>
      <c r="KMT801" s="94"/>
      <c r="KMU801" s="94"/>
      <c r="KMV801" s="94"/>
      <c r="KMW801" s="94"/>
      <c r="KMX801" s="94"/>
      <c r="KMY801" s="94"/>
      <c r="KMZ801" s="94"/>
      <c r="KNA801" s="94"/>
      <c r="KNB801" s="94"/>
      <c r="KNC801" s="94"/>
      <c r="KND801" s="94"/>
      <c r="KNE801" s="94"/>
      <c r="KNF801" s="94"/>
      <c r="KNG801" s="94"/>
      <c r="KNH801" s="94"/>
      <c r="KNI801" s="94"/>
      <c r="KNJ801" s="94"/>
      <c r="KNK801" s="94"/>
      <c r="KNL801" s="94"/>
      <c r="KNM801" s="94"/>
      <c r="KNN801" s="94"/>
      <c r="KNO801" s="94"/>
      <c r="KNP801" s="94"/>
      <c r="KNQ801" s="94"/>
      <c r="KNR801" s="94"/>
      <c r="KNS801" s="94"/>
      <c r="KNT801" s="94"/>
      <c r="KNU801" s="94"/>
      <c r="KNV801" s="94"/>
      <c r="KNW801" s="94"/>
      <c r="KNX801" s="94"/>
      <c r="KNY801" s="94"/>
      <c r="KNZ801" s="94"/>
      <c r="KOA801" s="94"/>
      <c r="KOB801" s="94"/>
      <c r="KOC801" s="94"/>
      <c r="KOD801" s="94"/>
      <c r="KOE801" s="94"/>
      <c r="KOF801" s="94"/>
      <c r="KOG801" s="94"/>
      <c r="KOH801" s="94"/>
      <c r="KOI801" s="94"/>
      <c r="KOJ801" s="94"/>
      <c r="KOK801" s="94"/>
      <c r="KOL801" s="94"/>
      <c r="KOM801" s="94"/>
      <c r="KON801" s="94"/>
      <c r="KOO801" s="94"/>
      <c r="KOP801" s="94"/>
      <c r="KOQ801" s="94"/>
      <c r="KOR801" s="94"/>
      <c r="KOS801" s="94"/>
      <c r="KOT801" s="94"/>
      <c r="KOU801" s="94"/>
      <c r="KOV801" s="94"/>
      <c r="KOW801" s="94"/>
      <c r="KOX801" s="94"/>
      <c r="KOY801" s="94"/>
      <c r="KOZ801" s="94"/>
      <c r="KPA801" s="94"/>
      <c r="KPB801" s="94"/>
      <c r="KPC801" s="94"/>
      <c r="KPD801" s="94"/>
      <c r="KPE801" s="94"/>
      <c r="KPF801" s="94"/>
      <c r="KPG801" s="94"/>
      <c r="KPH801" s="94"/>
      <c r="KPI801" s="94"/>
      <c r="KPJ801" s="94"/>
      <c r="KPK801" s="94"/>
      <c r="KPL801" s="94"/>
      <c r="KPM801" s="94"/>
      <c r="KPN801" s="94"/>
      <c r="KPO801" s="94"/>
      <c r="KPP801" s="94"/>
      <c r="KPQ801" s="94"/>
      <c r="KPR801" s="94"/>
      <c r="KPS801" s="94"/>
      <c r="KPT801" s="94"/>
      <c r="KPU801" s="94"/>
      <c r="KPV801" s="94"/>
      <c r="KPW801" s="94"/>
      <c r="KPX801" s="94"/>
      <c r="KPY801" s="94"/>
      <c r="KPZ801" s="94"/>
      <c r="KQA801" s="94"/>
      <c r="KQB801" s="94"/>
      <c r="KQC801" s="94"/>
      <c r="KQD801" s="94"/>
      <c r="KQE801" s="94"/>
      <c r="KQF801" s="94"/>
      <c r="KQG801" s="94"/>
      <c r="KQH801" s="94"/>
      <c r="KQI801" s="94"/>
      <c r="KQJ801" s="94"/>
      <c r="KQK801" s="94"/>
      <c r="KQL801" s="94"/>
      <c r="KQM801" s="94"/>
      <c r="KQN801" s="94"/>
      <c r="KQO801" s="94"/>
      <c r="KQP801" s="94"/>
      <c r="KQQ801" s="94"/>
      <c r="KQR801" s="94"/>
      <c r="KQS801" s="94"/>
      <c r="KQT801" s="94"/>
      <c r="KQU801" s="94"/>
      <c r="KQV801" s="94"/>
      <c r="KQW801" s="94"/>
      <c r="KQX801" s="94"/>
      <c r="KQY801" s="94"/>
      <c r="KQZ801" s="94"/>
      <c r="KRA801" s="94"/>
      <c r="KRB801" s="94"/>
      <c r="KRC801" s="94"/>
      <c r="KRD801" s="94"/>
      <c r="KRE801" s="94"/>
      <c r="KRF801" s="94"/>
      <c r="KRG801" s="94"/>
      <c r="KRH801" s="94"/>
      <c r="KRI801" s="94"/>
      <c r="KRJ801" s="94"/>
      <c r="KRK801" s="94"/>
      <c r="KRL801" s="94"/>
      <c r="KRM801" s="94"/>
      <c r="KRN801" s="94"/>
      <c r="KRO801" s="94"/>
      <c r="KRP801" s="94"/>
      <c r="KRQ801" s="94"/>
      <c r="KRR801" s="94"/>
      <c r="KRS801" s="94"/>
      <c r="KRT801" s="94"/>
      <c r="KRU801" s="94"/>
      <c r="KRV801" s="94"/>
      <c r="KRW801" s="94"/>
      <c r="KRX801" s="94"/>
      <c r="KRY801" s="94"/>
      <c r="KRZ801" s="94"/>
      <c r="KSA801" s="94"/>
      <c r="KSB801" s="94"/>
      <c r="KSC801" s="94"/>
      <c r="KSD801" s="94"/>
      <c r="KSE801" s="94"/>
      <c r="KSF801" s="94"/>
      <c r="KSG801" s="94"/>
      <c r="KSH801" s="94"/>
      <c r="KSI801" s="94"/>
      <c r="KSJ801" s="94"/>
      <c r="KSK801" s="94"/>
      <c r="KSL801" s="94"/>
      <c r="KSM801" s="94"/>
      <c r="KSN801" s="94"/>
      <c r="KSO801" s="94"/>
      <c r="KSP801" s="94"/>
      <c r="KSQ801" s="94"/>
      <c r="KSR801" s="94"/>
      <c r="KSS801" s="94"/>
      <c r="KST801" s="94"/>
      <c r="KSU801" s="94"/>
      <c r="KSV801" s="94"/>
      <c r="KSW801" s="94"/>
      <c r="KSX801" s="94"/>
      <c r="KSY801" s="94"/>
      <c r="KSZ801" s="94"/>
      <c r="KTA801" s="94"/>
      <c r="KTB801" s="94"/>
      <c r="KTC801" s="94"/>
      <c r="KTD801" s="94"/>
      <c r="KTE801" s="94"/>
      <c r="KTF801" s="94"/>
      <c r="KTG801" s="94"/>
      <c r="KTH801" s="94"/>
      <c r="KTI801" s="94"/>
      <c r="KTJ801" s="94"/>
      <c r="KTK801" s="94"/>
      <c r="KTL801" s="94"/>
      <c r="KTM801" s="94"/>
      <c r="KTN801" s="94"/>
      <c r="KTO801" s="94"/>
      <c r="KTP801" s="94"/>
      <c r="KTQ801" s="94"/>
      <c r="KTR801" s="94"/>
      <c r="KTS801" s="94"/>
      <c r="KTT801" s="94"/>
      <c r="KTU801" s="94"/>
      <c r="KTV801" s="94"/>
      <c r="KTW801" s="94"/>
      <c r="KTX801" s="94"/>
      <c r="KTY801" s="94"/>
      <c r="KTZ801" s="94"/>
      <c r="KUA801" s="94"/>
      <c r="KUB801" s="94"/>
      <c r="KUC801" s="94"/>
      <c r="KUD801" s="94"/>
      <c r="KUE801" s="94"/>
      <c r="KUF801" s="94"/>
      <c r="KUG801" s="94"/>
      <c r="KUH801" s="94"/>
      <c r="KUI801" s="94"/>
      <c r="KUJ801" s="94"/>
      <c r="KUK801" s="94"/>
      <c r="KUL801" s="94"/>
      <c r="KUM801" s="94"/>
      <c r="KUN801" s="94"/>
      <c r="KUO801" s="94"/>
      <c r="KUP801" s="94"/>
      <c r="KUQ801" s="94"/>
      <c r="KUR801" s="94"/>
      <c r="KUS801" s="94"/>
      <c r="KUT801" s="94"/>
      <c r="KUU801" s="94"/>
      <c r="KUV801" s="94"/>
      <c r="KUW801" s="94"/>
      <c r="KUX801" s="94"/>
      <c r="KUY801" s="94"/>
      <c r="KUZ801" s="94"/>
      <c r="KVA801" s="94"/>
      <c r="KVB801" s="94"/>
      <c r="KVC801" s="94"/>
      <c r="KVD801" s="94"/>
      <c r="KVE801" s="94"/>
      <c r="KVF801" s="94"/>
      <c r="KVG801" s="94"/>
      <c r="KVH801" s="94"/>
      <c r="KVI801" s="94"/>
      <c r="KVJ801" s="94"/>
      <c r="KVK801" s="94"/>
      <c r="KVL801" s="94"/>
      <c r="KVM801" s="94"/>
      <c r="KVN801" s="94"/>
      <c r="KVO801" s="94"/>
      <c r="KVP801" s="94"/>
      <c r="KVQ801" s="94"/>
      <c r="KVR801" s="94"/>
      <c r="KVS801" s="94"/>
      <c r="KVT801" s="94"/>
      <c r="KVU801" s="94"/>
      <c r="KVV801" s="94"/>
      <c r="KVW801" s="94"/>
      <c r="KVX801" s="94"/>
      <c r="KVY801" s="94"/>
      <c r="KVZ801" s="94"/>
      <c r="KWA801" s="94"/>
      <c r="KWB801" s="94"/>
      <c r="KWC801" s="94"/>
      <c r="KWD801" s="94"/>
      <c r="KWE801" s="94"/>
      <c r="KWF801" s="94"/>
      <c r="KWG801" s="94"/>
      <c r="KWH801" s="94"/>
      <c r="KWI801" s="94"/>
      <c r="KWJ801" s="94"/>
      <c r="KWK801" s="94"/>
      <c r="KWL801" s="94"/>
      <c r="KWM801" s="94"/>
      <c r="KWN801" s="94"/>
      <c r="KWO801" s="94"/>
      <c r="KWP801" s="94"/>
      <c r="KWQ801" s="94"/>
      <c r="KWR801" s="94"/>
      <c r="KWS801" s="94"/>
      <c r="KWT801" s="94"/>
      <c r="KWU801" s="94"/>
      <c r="KWV801" s="94"/>
      <c r="KWW801" s="94"/>
      <c r="KWX801" s="94"/>
      <c r="KWY801" s="94"/>
      <c r="KWZ801" s="94"/>
      <c r="KXA801" s="94"/>
      <c r="KXB801" s="94"/>
      <c r="KXC801" s="94"/>
      <c r="KXD801" s="94"/>
      <c r="KXE801" s="94"/>
      <c r="KXF801" s="94"/>
      <c r="KXG801" s="94"/>
      <c r="KXH801" s="94"/>
      <c r="KXI801" s="94"/>
      <c r="KXJ801" s="94"/>
      <c r="KXK801" s="94"/>
      <c r="KXL801" s="94"/>
      <c r="KXM801" s="94"/>
      <c r="KXN801" s="94"/>
      <c r="KXO801" s="94"/>
      <c r="KXP801" s="94"/>
      <c r="KXQ801" s="94"/>
      <c r="KXR801" s="94"/>
      <c r="KXS801" s="94"/>
      <c r="KXT801" s="94"/>
      <c r="KXU801" s="94"/>
      <c r="KXV801" s="94"/>
      <c r="KXW801" s="94"/>
      <c r="KXX801" s="94"/>
      <c r="KXY801" s="94"/>
      <c r="KXZ801" s="94"/>
      <c r="KYA801" s="94"/>
      <c r="KYB801" s="94"/>
      <c r="KYC801" s="94"/>
      <c r="KYD801" s="94"/>
      <c r="KYE801" s="94"/>
      <c r="KYF801" s="94"/>
      <c r="KYG801" s="94"/>
      <c r="KYH801" s="94"/>
      <c r="KYI801" s="94"/>
      <c r="KYJ801" s="94"/>
      <c r="KYK801" s="94"/>
      <c r="KYL801" s="94"/>
      <c r="KYM801" s="94"/>
      <c r="KYN801" s="94"/>
      <c r="KYO801" s="94"/>
      <c r="KYP801" s="94"/>
      <c r="KYQ801" s="94"/>
      <c r="KYR801" s="94"/>
      <c r="KYS801" s="94"/>
      <c r="KYT801" s="94"/>
      <c r="KYU801" s="94"/>
      <c r="KYV801" s="94"/>
      <c r="KYW801" s="94"/>
      <c r="KYX801" s="94"/>
      <c r="KYY801" s="94"/>
      <c r="KYZ801" s="94"/>
      <c r="KZA801" s="94"/>
      <c r="KZB801" s="94"/>
      <c r="KZC801" s="94"/>
      <c r="KZD801" s="94"/>
      <c r="KZE801" s="94"/>
      <c r="KZF801" s="94"/>
      <c r="KZG801" s="94"/>
      <c r="KZH801" s="94"/>
      <c r="KZI801" s="94"/>
      <c r="KZJ801" s="94"/>
      <c r="KZK801" s="94"/>
      <c r="KZL801" s="94"/>
      <c r="KZM801" s="94"/>
      <c r="KZN801" s="94"/>
      <c r="KZO801" s="94"/>
      <c r="KZP801" s="94"/>
      <c r="KZQ801" s="94"/>
      <c r="KZR801" s="94"/>
      <c r="KZS801" s="94"/>
      <c r="KZT801" s="94"/>
      <c r="KZU801" s="94"/>
      <c r="KZV801" s="94"/>
      <c r="KZW801" s="94"/>
      <c r="KZX801" s="94"/>
      <c r="KZY801" s="94"/>
      <c r="KZZ801" s="94"/>
      <c r="LAA801" s="94"/>
      <c r="LAB801" s="94"/>
      <c r="LAC801" s="94"/>
      <c r="LAD801" s="94"/>
      <c r="LAE801" s="94"/>
      <c r="LAF801" s="94"/>
      <c r="LAG801" s="94"/>
      <c r="LAH801" s="94"/>
      <c r="LAI801" s="94"/>
      <c r="LAJ801" s="94"/>
      <c r="LAK801" s="94"/>
      <c r="LAL801" s="94"/>
      <c r="LAM801" s="94"/>
      <c r="LAN801" s="94"/>
      <c r="LAO801" s="94"/>
      <c r="LAP801" s="94"/>
      <c r="LAQ801" s="94"/>
      <c r="LAR801" s="94"/>
      <c r="LAS801" s="94"/>
      <c r="LAT801" s="94"/>
      <c r="LAU801" s="94"/>
      <c r="LAV801" s="94"/>
      <c r="LAW801" s="94"/>
      <c r="LAX801" s="94"/>
      <c r="LAY801" s="94"/>
      <c r="LAZ801" s="94"/>
      <c r="LBA801" s="94"/>
      <c r="LBB801" s="94"/>
      <c r="LBC801" s="94"/>
      <c r="LBD801" s="94"/>
      <c r="LBE801" s="94"/>
      <c r="LBF801" s="94"/>
      <c r="LBG801" s="94"/>
      <c r="LBH801" s="94"/>
      <c r="LBI801" s="94"/>
      <c r="LBJ801" s="94"/>
      <c r="LBK801" s="94"/>
      <c r="LBL801" s="94"/>
      <c r="LBM801" s="94"/>
      <c r="LBN801" s="94"/>
      <c r="LBO801" s="94"/>
      <c r="LBP801" s="94"/>
      <c r="LBQ801" s="94"/>
      <c r="LBR801" s="94"/>
      <c r="LBS801" s="94"/>
      <c r="LBT801" s="94"/>
      <c r="LBU801" s="94"/>
      <c r="LBV801" s="94"/>
      <c r="LBW801" s="94"/>
      <c r="LBX801" s="94"/>
      <c r="LBY801" s="94"/>
      <c r="LBZ801" s="94"/>
      <c r="LCA801" s="94"/>
      <c r="LCB801" s="94"/>
      <c r="LCC801" s="94"/>
      <c r="LCD801" s="94"/>
      <c r="LCE801" s="94"/>
      <c r="LCF801" s="94"/>
      <c r="LCG801" s="94"/>
      <c r="LCH801" s="94"/>
      <c r="LCI801" s="94"/>
      <c r="LCJ801" s="94"/>
      <c r="LCK801" s="94"/>
      <c r="LCL801" s="94"/>
      <c r="LCM801" s="94"/>
      <c r="LCN801" s="94"/>
      <c r="LCO801" s="94"/>
      <c r="LCP801" s="94"/>
      <c r="LCQ801" s="94"/>
      <c r="LCR801" s="94"/>
      <c r="LCS801" s="94"/>
      <c r="LCT801" s="94"/>
      <c r="LCU801" s="94"/>
      <c r="LCV801" s="94"/>
      <c r="LCW801" s="94"/>
      <c r="LCX801" s="94"/>
      <c r="LCY801" s="94"/>
      <c r="LCZ801" s="94"/>
      <c r="LDA801" s="94"/>
      <c r="LDB801" s="94"/>
      <c r="LDC801" s="94"/>
      <c r="LDD801" s="94"/>
      <c r="LDE801" s="94"/>
      <c r="LDF801" s="94"/>
      <c r="LDG801" s="94"/>
      <c r="LDH801" s="94"/>
      <c r="LDI801" s="94"/>
      <c r="LDJ801" s="94"/>
      <c r="LDK801" s="94"/>
      <c r="LDL801" s="94"/>
      <c r="LDM801" s="94"/>
      <c r="LDN801" s="94"/>
      <c r="LDO801" s="94"/>
      <c r="LDP801" s="94"/>
      <c r="LDQ801" s="94"/>
      <c r="LDR801" s="94"/>
      <c r="LDS801" s="94"/>
      <c r="LDT801" s="94"/>
      <c r="LDU801" s="94"/>
      <c r="LDV801" s="94"/>
      <c r="LDW801" s="94"/>
      <c r="LDX801" s="94"/>
      <c r="LDY801" s="94"/>
      <c r="LDZ801" s="94"/>
      <c r="LEA801" s="94"/>
      <c r="LEB801" s="94"/>
      <c r="LEC801" s="94"/>
      <c r="LED801" s="94"/>
      <c r="LEE801" s="94"/>
      <c r="LEF801" s="94"/>
      <c r="LEG801" s="94"/>
      <c r="LEH801" s="94"/>
      <c r="LEI801" s="94"/>
      <c r="LEJ801" s="94"/>
      <c r="LEK801" s="94"/>
      <c r="LEL801" s="94"/>
      <c r="LEM801" s="94"/>
      <c r="LEN801" s="94"/>
      <c r="LEO801" s="94"/>
      <c r="LEP801" s="94"/>
      <c r="LEQ801" s="94"/>
      <c r="LER801" s="94"/>
      <c r="LES801" s="94"/>
      <c r="LET801" s="94"/>
      <c r="LEU801" s="94"/>
      <c r="LEV801" s="94"/>
      <c r="LEW801" s="94"/>
      <c r="LEX801" s="94"/>
      <c r="LEY801" s="94"/>
      <c r="LEZ801" s="94"/>
      <c r="LFA801" s="94"/>
      <c r="LFB801" s="94"/>
      <c r="LFC801" s="94"/>
      <c r="LFD801" s="94"/>
      <c r="LFE801" s="94"/>
      <c r="LFF801" s="94"/>
      <c r="LFG801" s="94"/>
      <c r="LFH801" s="94"/>
      <c r="LFI801" s="94"/>
      <c r="LFJ801" s="94"/>
      <c r="LFK801" s="94"/>
      <c r="LFL801" s="94"/>
      <c r="LFM801" s="94"/>
      <c r="LFN801" s="94"/>
      <c r="LFO801" s="94"/>
      <c r="LFP801" s="94"/>
      <c r="LFQ801" s="94"/>
      <c r="LFR801" s="94"/>
      <c r="LFS801" s="94"/>
      <c r="LFT801" s="94"/>
      <c r="LFU801" s="94"/>
      <c r="LFV801" s="94"/>
      <c r="LFW801" s="94"/>
      <c r="LFX801" s="94"/>
      <c r="LFY801" s="94"/>
      <c r="LFZ801" s="94"/>
      <c r="LGA801" s="94"/>
      <c r="LGB801" s="94"/>
      <c r="LGC801" s="94"/>
      <c r="LGD801" s="94"/>
      <c r="LGE801" s="94"/>
      <c r="LGF801" s="94"/>
      <c r="LGG801" s="94"/>
      <c r="LGH801" s="94"/>
      <c r="LGI801" s="94"/>
      <c r="LGJ801" s="94"/>
      <c r="LGK801" s="94"/>
      <c r="LGL801" s="94"/>
      <c r="LGM801" s="94"/>
      <c r="LGN801" s="94"/>
      <c r="LGO801" s="94"/>
      <c r="LGP801" s="94"/>
      <c r="LGQ801" s="94"/>
      <c r="LGR801" s="94"/>
      <c r="LGS801" s="94"/>
      <c r="LGT801" s="94"/>
      <c r="LGU801" s="94"/>
      <c r="LGV801" s="94"/>
      <c r="LGW801" s="94"/>
      <c r="LGX801" s="94"/>
      <c r="LGY801" s="94"/>
      <c r="LGZ801" s="94"/>
      <c r="LHA801" s="94"/>
      <c r="LHB801" s="94"/>
      <c r="LHC801" s="94"/>
      <c r="LHD801" s="94"/>
      <c r="LHE801" s="94"/>
      <c r="LHF801" s="94"/>
      <c r="LHG801" s="94"/>
      <c r="LHH801" s="94"/>
      <c r="LHI801" s="94"/>
      <c r="LHJ801" s="94"/>
      <c r="LHK801" s="94"/>
      <c r="LHL801" s="94"/>
      <c r="LHM801" s="94"/>
      <c r="LHN801" s="94"/>
      <c r="LHO801" s="94"/>
      <c r="LHP801" s="94"/>
      <c r="LHQ801" s="94"/>
      <c r="LHR801" s="94"/>
      <c r="LHS801" s="94"/>
      <c r="LHT801" s="94"/>
      <c r="LHU801" s="94"/>
      <c r="LHV801" s="94"/>
      <c r="LHW801" s="94"/>
      <c r="LHX801" s="94"/>
      <c r="LHY801" s="94"/>
      <c r="LHZ801" s="94"/>
      <c r="LIA801" s="94"/>
      <c r="LIB801" s="94"/>
      <c r="LIC801" s="94"/>
      <c r="LID801" s="94"/>
      <c r="LIE801" s="94"/>
      <c r="LIF801" s="94"/>
      <c r="LIG801" s="94"/>
      <c r="LIH801" s="94"/>
      <c r="LII801" s="94"/>
      <c r="LIJ801" s="94"/>
      <c r="LIK801" s="94"/>
      <c r="LIL801" s="94"/>
      <c r="LIM801" s="94"/>
      <c r="LIN801" s="94"/>
      <c r="LIO801" s="94"/>
      <c r="LIP801" s="94"/>
      <c r="LIQ801" s="94"/>
      <c r="LIR801" s="94"/>
      <c r="LIS801" s="94"/>
      <c r="LIT801" s="94"/>
      <c r="LIU801" s="94"/>
      <c r="LIV801" s="94"/>
      <c r="LIW801" s="94"/>
      <c r="LIX801" s="94"/>
      <c r="LIY801" s="94"/>
      <c r="LIZ801" s="94"/>
      <c r="LJA801" s="94"/>
      <c r="LJB801" s="94"/>
      <c r="LJC801" s="94"/>
      <c r="LJD801" s="94"/>
      <c r="LJE801" s="94"/>
      <c r="LJF801" s="94"/>
      <c r="LJG801" s="94"/>
      <c r="LJH801" s="94"/>
      <c r="LJI801" s="94"/>
      <c r="LJJ801" s="94"/>
      <c r="LJK801" s="94"/>
      <c r="LJL801" s="94"/>
      <c r="LJM801" s="94"/>
      <c r="LJN801" s="94"/>
      <c r="LJO801" s="94"/>
      <c r="LJP801" s="94"/>
      <c r="LJQ801" s="94"/>
      <c r="LJR801" s="94"/>
      <c r="LJS801" s="94"/>
      <c r="LJT801" s="94"/>
      <c r="LJU801" s="94"/>
      <c r="LJV801" s="94"/>
      <c r="LJW801" s="94"/>
      <c r="LJX801" s="94"/>
      <c r="LJY801" s="94"/>
      <c r="LJZ801" s="94"/>
      <c r="LKA801" s="94"/>
      <c r="LKB801" s="94"/>
      <c r="LKC801" s="94"/>
      <c r="LKD801" s="94"/>
      <c r="LKE801" s="94"/>
      <c r="LKF801" s="94"/>
      <c r="LKG801" s="94"/>
      <c r="LKH801" s="94"/>
      <c r="LKI801" s="94"/>
      <c r="LKJ801" s="94"/>
      <c r="LKK801" s="94"/>
      <c r="LKL801" s="94"/>
      <c r="LKM801" s="94"/>
      <c r="LKN801" s="94"/>
      <c r="LKO801" s="94"/>
      <c r="LKP801" s="94"/>
      <c r="LKQ801" s="94"/>
      <c r="LKR801" s="94"/>
      <c r="LKS801" s="94"/>
      <c r="LKT801" s="94"/>
      <c r="LKU801" s="94"/>
      <c r="LKV801" s="94"/>
      <c r="LKW801" s="94"/>
      <c r="LKX801" s="94"/>
      <c r="LKY801" s="94"/>
      <c r="LKZ801" s="94"/>
      <c r="LLA801" s="94"/>
      <c r="LLB801" s="94"/>
      <c r="LLC801" s="94"/>
      <c r="LLD801" s="94"/>
      <c r="LLE801" s="94"/>
      <c r="LLF801" s="94"/>
      <c r="LLG801" s="94"/>
      <c r="LLH801" s="94"/>
      <c r="LLI801" s="94"/>
      <c r="LLJ801" s="94"/>
      <c r="LLK801" s="94"/>
      <c r="LLL801" s="94"/>
      <c r="LLM801" s="94"/>
      <c r="LLN801" s="94"/>
      <c r="LLO801" s="94"/>
      <c r="LLP801" s="94"/>
      <c r="LLQ801" s="94"/>
      <c r="LLR801" s="94"/>
      <c r="LLS801" s="94"/>
      <c r="LLT801" s="94"/>
      <c r="LLU801" s="94"/>
      <c r="LLV801" s="94"/>
      <c r="LLW801" s="94"/>
      <c r="LLX801" s="94"/>
      <c r="LLY801" s="94"/>
      <c r="LLZ801" s="94"/>
      <c r="LMA801" s="94"/>
      <c r="LMB801" s="94"/>
      <c r="LMC801" s="94"/>
      <c r="LMD801" s="94"/>
      <c r="LME801" s="94"/>
      <c r="LMF801" s="94"/>
      <c r="LMG801" s="94"/>
      <c r="LMH801" s="94"/>
      <c r="LMI801" s="94"/>
      <c r="LMJ801" s="94"/>
      <c r="LMK801" s="94"/>
      <c r="LML801" s="94"/>
      <c r="LMM801" s="94"/>
      <c r="LMN801" s="94"/>
      <c r="LMO801" s="94"/>
      <c r="LMP801" s="94"/>
      <c r="LMQ801" s="94"/>
      <c r="LMR801" s="94"/>
      <c r="LMS801" s="94"/>
      <c r="LMT801" s="94"/>
      <c r="LMU801" s="94"/>
      <c r="LMV801" s="94"/>
      <c r="LMW801" s="94"/>
      <c r="LMX801" s="94"/>
      <c r="LMY801" s="94"/>
      <c r="LMZ801" s="94"/>
      <c r="LNA801" s="94"/>
      <c r="LNB801" s="94"/>
      <c r="LNC801" s="94"/>
      <c r="LND801" s="94"/>
      <c r="LNE801" s="94"/>
      <c r="LNF801" s="94"/>
      <c r="LNG801" s="94"/>
      <c r="LNH801" s="94"/>
      <c r="LNI801" s="94"/>
      <c r="LNJ801" s="94"/>
      <c r="LNK801" s="94"/>
      <c r="LNL801" s="94"/>
      <c r="LNM801" s="94"/>
      <c r="LNN801" s="94"/>
      <c r="LNO801" s="94"/>
      <c r="LNP801" s="94"/>
      <c r="LNQ801" s="94"/>
      <c r="LNR801" s="94"/>
      <c r="LNS801" s="94"/>
      <c r="LNT801" s="94"/>
      <c r="LNU801" s="94"/>
      <c r="LNV801" s="94"/>
      <c r="LNW801" s="94"/>
      <c r="LNX801" s="94"/>
      <c r="LNY801" s="94"/>
      <c r="LNZ801" s="94"/>
      <c r="LOA801" s="94"/>
      <c r="LOB801" s="94"/>
      <c r="LOC801" s="94"/>
      <c r="LOD801" s="94"/>
      <c r="LOE801" s="94"/>
      <c r="LOF801" s="94"/>
      <c r="LOG801" s="94"/>
      <c r="LOH801" s="94"/>
      <c r="LOI801" s="94"/>
      <c r="LOJ801" s="94"/>
      <c r="LOK801" s="94"/>
      <c r="LOL801" s="94"/>
      <c r="LOM801" s="94"/>
      <c r="LON801" s="94"/>
      <c r="LOO801" s="94"/>
      <c r="LOP801" s="94"/>
      <c r="LOQ801" s="94"/>
      <c r="LOR801" s="94"/>
      <c r="LOS801" s="94"/>
      <c r="LOT801" s="94"/>
      <c r="LOU801" s="94"/>
      <c r="LOV801" s="94"/>
      <c r="LOW801" s="94"/>
      <c r="LOX801" s="94"/>
      <c r="LOY801" s="94"/>
      <c r="LOZ801" s="94"/>
      <c r="LPA801" s="94"/>
      <c r="LPB801" s="94"/>
      <c r="LPC801" s="94"/>
      <c r="LPD801" s="94"/>
      <c r="LPE801" s="94"/>
      <c r="LPF801" s="94"/>
      <c r="LPG801" s="94"/>
      <c r="LPH801" s="94"/>
      <c r="LPI801" s="94"/>
      <c r="LPJ801" s="94"/>
      <c r="LPK801" s="94"/>
      <c r="LPL801" s="94"/>
      <c r="LPM801" s="94"/>
      <c r="LPN801" s="94"/>
      <c r="LPO801" s="94"/>
      <c r="LPP801" s="94"/>
      <c r="LPQ801" s="94"/>
      <c r="LPR801" s="94"/>
      <c r="LPS801" s="94"/>
      <c r="LPT801" s="94"/>
      <c r="LPU801" s="94"/>
      <c r="LPV801" s="94"/>
      <c r="LPW801" s="94"/>
      <c r="LPX801" s="94"/>
      <c r="LPY801" s="94"/>
      <c r="LPZ801" s="94"/>
      <c r="LQA801" s="94"/>
      <c r="LQB801" s="94"/>
      <c r="LQC801" s="94"/>
      <c r="LQD801" s="94"/>
      <c r="LQE801" s="94"/>
      <c r="LQF801" s="94"/>
      <c r="LQG801" s="94"/>
      <c r="LQH801" s="94"/>
      <c r="LQI801" s="94"/>
      <c r="LQJ801" s="94"/>
      <c r="LQK801" s="94"/>
      <c r="LQL801" s="94"/>
      <c r="LQM801" s="94"/>
      <c r="LQN801" s="94"/>
      <c r="LQO801" s="94"/>
      <c r="LQP801" s="94"/>
      <c r="LQQ801" s="94"/>
      <c r="LQR801" s="94"/>
      <c r="LQS801" s="94"/>
      <c r="LQT801" s="94"/>
      <c r="LQU801" s="94"/>
      <c r="LQV801" s="94"/>
      <c r="LQW801" s="94"/>
      <c r="LQX801" s="94"/>
      <c r="LQY801" s="94"/>
      <c r="LQZ801" s="94"/>
      <c r="LRA801" s="94"/>
      <c r="LRB801" s="94"/>
      <c r="LRC801" s="94"/>
      <c r="LRD801" s="94"/>
      <c r="LRE801" s="94"/>
      <c r="LRF801" s="94"/>
      <c r="LRG801" s="94"/>
      <c r="LRH801" s="94"/>
      <c r="LRI801" s="94"/>
      <c r="LRJ801" s="94"/>
      <c r="LRK801" s="94"/>
      <c r="LRL801" s="94"/>
      <c r="LRM801" s="94"/>
      <c r="LRN801" s="94"/>
      <c r="LRO801" s="94"/>
      <c r="LRP801" s="94"/>
      <c r="LRQ801" s="94"/>
      <c r="LRR801" s="94"/>
      <c r="LRS801" s="94"/>
      <c r="LRT801" s="94"/>
      <c r="LRU801" s="94"/>
      <c r="LRV801" s="94"/>
      <c r="LRW801" s="94"/>
      <c r="LRX801" s="94"/>
      <c r="LRY801" s="94"/>
      <c r="LRZ801" s="94"/>
      <c r="LSA801" s="94"/>
      <c r="LSB801" s="94"/>
      <c r="LSC801" s="94"/>
      <c r="LSD801" s="94"/>
      <c r="LSE801" s="94"/>
      <c r="LSF801" s="94"/>
      <c r="LSG801" s="94"/>
      <c r="LSH801" s="94"/>
      <c r="LSI801" s="94"/>
      <c r="LSJ801" s="94"/>
      <c r="LSK801" s="94"/>
      <c r="LSL801" s="94"/>
      <c r="LSM801" s="94"/>
      <c r="LSN801" s="94"/>
      <c r="LSO801" s="94"/>
      <c r="LSP801" s="94"/>
      <c r="LSQ801" s="94"/>
      <c r="LSR801" s="94"/>
      <c r="LSS801" s="94"/>
      <c r="LST801" s="94"/>
      <c r="LSU801" s="94"/>
      <c r="LSV801" s="94"/>
      <c r="LSW801" s="94"/>
      <c r="LSX801" s="94"/>
      <c r="LSY801" s="94"/>
      <c r="LSZ801" s="94"/>
      <c r="LTA801" s="94"/>
      <c r="LTB801" s="94"/>
      <c r="LTC801" s="94"/>
      <c r="LTD801" s="94"/>
      <c r="LTE801" s="94"/>
      <c r="LTF801" s="94"/>
      <c r="LTG801" s="94"/>
      <c r="LTH801" s="94"/>
      <c r="LTI801" s="94"/>
      <c r="LTJ801" s="94"/>
      <c r="LTK801" s="94"/>
      <c r="LTL801" s="94"/>
      <c r="LTM801" s="94"/>
      <c r="LTN801" s="94"/>
      <c r="LTO801" s="94"/>
      <c r="LTP801" s="94"/>
      <c r="LTQ801" s="94"/>
      <c r="LTR801" s="94"/>
      <c r="LTS801" s="94"/>
      <c r="LTT801" s="94"/>
      <c r="LTU801" s="94"/>
      <c r="LTV801" s="94"/>
      <c r="LTW801" s="94"/>
      <c r="LTX801" s="94"/>
      <c r="LTY801" s="94"/>
      <c r="LTZ801" s="94"/>
      <c r="LUA801" s="94"/>
      <c r="LUB801" s="94"/>
      <c r="LUC801" s="94"/>
      <c r="LUD801" s="94"/>
      <c r="LUE801" s="94"/>
      <c r="LUF801" s="94"/>
      <c r="LUG801" s="94"/>
      <c r="LUH801" s="94"/>
      <c r="LUI801" s="94"/>
      <c r="LUJ801" s="94"/>
      <c r="LUK801" s="94"/>
      <c r="LUL801" s="94"/>
      <c r="LUM801" s="94"/>
      <c r="LUN801" s="94"/>
      <c r="LUO801" s="94"/>
      <c r="LUP801" s="94"/>
      <c r="LUQ801" s="94"/>
      <c r="LUR801" s="94"/>
      <c r="LUS801" s="94"/>
      <c r="LUT801" s="94"/>
      <c r="LUU801" s="94"/>
      <c r="LUV801" s="94"/>
      <c r="LUW801" s="94"/>
      <c r="LUX801" s="94"/>
      <c r="LUY801" s="94"/>
      <c r="LUZ801" s="94"/>
      <c r="LVA801" s="94"/>
      <c r="LVB801" s="94"/>
      <c r="LVC801" s="94"/>
      <c r="LVD801" s="94"/>
      <c r="LVE801" s="94"/>
      <c r="LVF801" s="94"/>
      <c r="LVG801" s="94"/>
      <c r="LVH801" s="94"/>
      <c r="LVI801" s="94"/>
      <c r="LVJ801" s="94"/>
      <c r="LVK801" s="94"/>
      <c r="LVL801" s="94"/>
      <c r="LVM801" s="94"/>
      <c r="LVN801" s="94"/>
      <c r="LVO801" s="94"/>
      <c r="LVP801" s="94"/>
      <c r="LVQ801" s="94"/>
      <c r="LVR801" s="94"/>
      <c r="LVS801" s="94"/>
      <c r="LVT801" s="94"/>
      <c r="LVU801" s="94"/>
      <c r="LVV801" s="94"/>
      <c r="LVW801" s="94"/>
      <c r="LVX801" s="94"/>
      <c r="LVY801" s="94"/>
      <c r="LVZ801" s="94"/>
      <c r="LWA801" s="94"/>
      <c r="LWB801" s="94"/>
      <c r="LWC801" s="94"/>
      <c r="LWD801" s="94"/>
      <c r="LWE801" s="94"/>
      <c r="LWF801" s="94"/>
      <c r="LWG801" s="94"/>
      <c r="LWH801" s="94"/>
      <c r="LWI801" s="94"/>
      <c r="LWJ801" s="94"/>
      <c r="LWK801" s="94"/>
      <c r="LWL801" s="94"/>
      <c r="LWM801" s="94"/>
      <c r="LWN801" s="94"/>
      <c r="LWO801" s="94"/>
      <c r="LWP801" s="94"/>
      <c r="LWQ801" s="94"/>
      <c r="LWR801" s="94"/>
      <c r="LWS801" s="94"/>
      <c r="LWT801" s="94"/>
      <c r="LWU801" s="94"/>
      <c r="LWV801" s="94"/>
      <c r="LWW801" s="94"/>
      <c r="LWX801" s="94"/>
      <c r="LWY801" s="94"/>
      <c r="LWZ801" s="94"/>
      <c r="LXA801" s="94"/>
      <c r="LXB801" s="94"/>
      <c r="LXC801" s="94"/>
      <c r="LXD801" s="94"/>
      <c r="LXE801" s="94"/>
      <c r="LXF801" s="94"/>
      <c r="LXG801" s="94"/>
      <c r="LXH801" s="94"/>
      <c r="LXI801" s="94"/>
      <c r="LXJ801" s="94"/>
      <c r="LXK801" s="94"/>
      <c r="LXL801" s="94"/>
      <c r="LXM801" s="94"/>
      <c r="LXN801" s="94"/>
      <c r="LXO801" s="94"/>
      <c r="LXP801" s="94"/>
      <c r="LXQ801" s="94"/>
      <c r="LXR801" s="94"/>
      <c r="LXS801" s="94"/>
      <c r="LXT801" s="94"/>
      <c r="LXU801" s="94"/>
      <c r="LXV801" s="94"/>
      <c r="LXW801" s="94"/>
      <c r="LXX801" s="94"/>
      <c r="LXY801" s="94"/>
      <c r="LXZ801" s="94"/>
      <c r="LYA801" s="94"/>
      <c r="LYB801" s="94"/>
      <c r="LYC801" s="94"/>
      <c r="LYD801" s="94"/>
      <c r="LYE801" s="94"/>
      <c r="LYF801" s="94"/>
      <c r="LYG801" s="94"/>
      <c r="LYH801" s="94"/>
      <c r="LYI801" s="94"/>
      <c r="LYJ801" s="94"/>
      <c r="LYK801" s="94"/>
      <c r="LYL801" s="94"/>
      <c r="LYM801" s="94"/>
      <c r="LYN801" s="94"/>
      <c r="LYO801" s="94"/>
      <c r="LYP801" s="94"/>
      <c r="LYQ801" s="94"/>
      <c r="LYR801" s="94"/>
      <c r="LYS801" s="94"/>
      <c r="LYT801" s="94"/>
      <c r="LYU801" s="94"/>
      <c r="LYV801" s="94"/>
      <c r="LYW801" s="94"/>
      <c r="LYX801" s="94"/>
      <c r="LYY801" s="94"/>
      <c r="LYZ801" s="94"/>
      <c r="LZA801" s="94"/>
      <c r="LZB801" s="94"/>
      <c r="LZC801" s="94"/>
      <c r="LZD801" s="94"/>
      <c r="LZE801" s="94"/>
      <c r="LZF801" s="94"/>
      <c r="LZG801" s="94"/>
      <c r="LZH801" s="94"/>
      <c r="LZI801" s="94"/>
      <c r="LZJ801" s="94"/>
      <c r="LZK801" s="94"/>
      <c r="LZL801" s="94"/>
      <c r="LZM801" s="94"/>
      <c r="LZN801" s="94"/>
      <c r="LZO801" s="94"/>
      <c r="LZP801" s="94"/>
      <c r="LZQ801" s="94"/>
      <c r="LZR801" s="94"/>
      <c r="LZS801" s="94"/>
      <c r="LZT801" s="94"/>
      <c r="LZU801" s="94"/>
      <c r="LZV801" s="94"/>
      <c r="LZW801" s="94"/>
      <c r="LZX801" s="94"/>
      <c r="LZY801" s="94"/>
      <c r="LZZ801" s="94"/>
      <c r="MAA801" s="94"/>
      <c r="MAB801" s="94"/>
      <c r="MAC801" s="94"/>
      <c r="MAD801" s="94"/>
      <c r="MAE801" s="94"/>
      <c r="MAF801" s="94"/>
      <c r="MAG801" s="94"/>
      <c r="MAH801" s="94"/>
      <c r="MAI801" s="94"/>
      <c r="MAJ801" s="94"/>
      <c r="MAK801" s="94"/>
      <c r="MAL801" s="94"/>
      <c r="MAM801" s="94"/>
      <c r="MAN801" s="94"/>
      <c r="MAO801" s="94"/>
      <c r="MAP801" s="94"/>
      <c r="MAQ801" s="94"/>
      <c r="MAR801" s="94"/>
      <c r="MAS801" s="94"/>
      <c r="MAT801" s="94"/>
      <c r="MAU801" s="94"/>
      <c r="MAV801" s="94"/>
      <c r="MAW801" s="94"/>
      <c r="MAX801" s="94"/>
      <c r="MAY801" s="94"/>
      <c r="MAZ801" s="94"/>
      <c r="MBA801" s="94"/>
      <c r="MBB801" s="94"/>
      <c r="MBC801" s="94"/>
      <c r="MBD801" s="94"/>
      <c r="MBE801" s="94"/>
      <c r="MBF801" s="94"/>
      <c r="MBG801" s="94"/>
      <c r="MBH801" s="94"/>
      <c r="MBI801" s="94"/>
      <c r="MBJ801" s="94"/>
      <c r="MBK801" s="94"/>
      <c r="MBL801" s="94"/>
      <c r="MBM801" s="94"/>
      <c r="MBN801" s="94"/>
      <c r="MBO801" s="94"/>
      <c r="MBP801" s="94"/>
      <c r="MBQ801" s="94"/>
      <c r="MBR801" s="94"/>
      <c r="MBS801" s="94"/>
      <c r="MBT801" s="94"/>
      <c r="MBU801" s="94"/>
      <c r="MBV801" s="94"/>
      <c r="MBW801" s="94"/>
      <c r="MBX801" s="94"/>
      <c r="MBY801" s="94"/>
      <c r="MBZ801" s="94"/>
      <c r="MCA801" s="94"/>
      <c r="MCB801" s="94"/>
      <c r="MCC801" s="94"/>
      <c r="MCD801" s="94"/>
      <c r="MCE801" s="94"/>
      <c r="MCF801" s="94"/>
      <c r="MCG801" s="94"/>
      <c r="MCH801" s="94"/>
      <c r="MCI801" s="94"/>
      <c r="MCJ801" s="94"/>
      <c r="MCK801" s="94"/>
      <c r="MCL801" s="94"/>
      <c r="MCM801" s="94"/>
      <c r="MCN801" s="94"/>
      <c r="MCO801" s="94"/>
      <c r="MCP801" s="94"/>
      <c r="MCQ801" s="94"/>
      <c r="MCR801" s="94"/>
      <c r="MCS801" s="94"/>
      <c r="MCT801" s="94"/>
      <c r="MCU801" s="94"/>
      <c r="MCV801" s="94"/>
      <c r="MCW801" s="94"/>
      <c r="MCX801" s="94"/>
      <c r="MCY801" s="94"/>
      <c r="MCZ801" s="94"/>
      <c r="MDA801" s="94"/>
      <c r="MDB801" s="94"/>
      <c r="MDC801" s="94"/>
      <c r="MDD801" s="94"/>
      <c r="MDE801" s="94"/>
      <c r="MDF801" s="94"/>
      <c r="MDG801" s="94"/>
      <c r="MDH801" s="94"/>
      <c r="MDI801" s="94"/>
      <c r="MDJ801" s="94"/>
      <c r="MDK801" s="94"/>
      <c r="MDL801" s="94"/>
      <c r="MDM801" s="94"/>
      <c r="MDN801" s="94"/>
      <c r="MDO801" s="94"/>
      <c r="MDP801" s="94"/>
      <c r="MDQ801" s="94"/>
      <c r="MDR801" s="94"/>
      <c r="MDS801" s="94"/>
      <c r="MDT801" s="94"/>
      <c r="MDU801" s="94"/>
      <c r="MDV801" s="94"/>
      <c r="MDW801" s="94"/>
      <c r="MDX801" s="94"/>
      <c r="MDY801" s="94"/>
      <c r="MDZ801" s="94"/>
      <c r="MEA801" s="94"/>
      <c r="MEB801" s="94"/>
      <c r="MEC801" s="94"/>
      <c r="MED801" s="94"/>
      <c r="MEE801" s="94"/>
      <c r="MEF801" s="94"/>
      <c r="MEG801" s="94"/>
      <c r="MEH801" s="94"/>
      <c r="MEI801" s="94"/>
      <c r="MEJ801" s="94"/>
      <c r="MEK801" s="94"/>
      <c r="MEL801" s="94"/>
      <c r="MEM801" s="94"/>
      <c r="MEN801" s="94"/>
      <c r="MEO801" s="94"/>
      <c r="MEP801" s="94"/>
      <c r="MEQ801" s="94"/>
      <c r="MER801" s="94"/>
      <c r="MES801" s="94"/>
      <c r="MET801" s="94"/>
      <c r="MEU801" s="94"/>
      <c r="MEV801" s="94"/>
      <c r="MEW801" s="94"/>
      <c r="MEX801" s="94"/>
      <c r="MEY801" s="94"/>
      <c r="MEZ801" s="94"/>
      <c r="MFA801" s="94"/>
      <c r="MFB801" s="94"/>
      <c r="MFC801" s="94"/>
      <c r="MFD801" s="94"/>
      <c r="MFE801" s="94"/>
      <c r="MFF801" s="94"/>
      <c r="MFG801" s="94"/>
      <c r="MFH801" s="94"/>
      <c r="MFI801" s="94"/>
      <c r="MFJ801" s="94"/>
      <c r="MFK801" s="94"/>
      <c r="MFL801" s="94"/>
      <c r="MFM801" s="94"/>
      <c r="MFN801" s="94"/>
      <c r="MFO801" s="94"/>
      <c r="MFP801" s="94"/>
      <c r="MFQ801" s="94"/>
      <c r="MFR801" s="94"/>
      <c r="MFS801" s="94"/>
      <c r="MFT801" s="94"/>
      <c r="MFU801" s="94"/>
      <c r="MFV801" s="94"/>
      <c r="MFW801" s="94"/>
      <c r="MFX801" s="94"/>
      <c r="MFY801" s="94"/>
      <c r="MFZ801" s="94"/>
      <c r="MGA801" s="94"/>
      <c r="MGB801" s="94"/>
      <c r="MGC801" s="94"/>
      <c r="MGD801" s="94"/>
      <c r="MGE801" s="94"/>
      <c r="MGF801" s="94"/>
      <c r="MGG801" s="94"/>
      <c r="MGH801" s="94"/>
      <c r="MGI801" s="94"/>
      <c r="MGJ801" s="94"/>
      <c r="MGK801" s="94"/>
      <c r="MGL801" s="94"/>
      <c r="MGM801" s="94"/>
      <c r="MGN801" s="94"/>
      <c r="MGO801" s="94"/>
      <c r="MGP801" s="94"/>
      <c r="MGQ801" s="94"/>
      <c r="MGR801" s="94"/>
      <c r="MGS801" s="94"/>
      <c r="MGT801" s="94"/>
      <c r="MGU801" s="94"/>
      <c r="MGV801" s="94"/>
      <c r="MGW801" s="94"/>
      <c r="MGX801" s="94"/>
      <c r="MGY801" s="94"/>
      <c r="MGZ801" s="94"/>
      <c r="MHA801" s="94"/>
      <c r="MHB801" s="94"/>
      <c r="MHC801" s="94"/>
      <c r="MHD801" s="94"/>
      <c r="MHE801" s="94"/>
      <c r="MHF801" s="94"/>
      <c r="MHG801" s="94"/>
      <c r="MHH801" s="94"/>
      <c r="MHI801" s="94"/>
      <c r="MHJ801" s="94"/>
      <c r="MHK801" s="94"/>
      <c r="MHL801" s="94"/>
      <c r="MHM801" s="94"/>
      <c r="MHN801" s="94"/>
      <c r="MHO801" s="94"/>
      <c r="MHP801" s="94"/>
      <c r="MHQ801" s="94"/>
      <c r="MHR801" s="94"/>
      <c r="MHS801" s="94"/>
      <c r="MHT801" s="94"/>
      <c r="MHU801" s="94"/>
      <c r="MHV801" s="94"/>
      <c r="MHW801" s="94"/>
      <c r="MHX801" s="94"/>
      <c r="MHY801" s="94"/>
      <c r="MHZ801" s="94"/>
      <c r="MIA801" s="94"/>
      <c r="MIB801" s="94"/>
      <c r="MIC801" s="94"/>
      <c r="MID801" s="94"/>
      <c r="MIE801" s="94"/>
      <c r="MIF801" s="94"/>
      <c r="MIG801" s="94"/>
      <c r="MIH801" s="94"/>
      <c r="MII801" s="94"/>
      <c r="MIJ801" s="94"/>
      <c r="MIK801" s="94"/>
      <c r="MIL801" s="94"/>
      <c r="MIM801" s="94"/>
      <c r="MIN801" s="94"/>
      <c r="MIO801" s="94"/>
      <c r="MIP801" s="94"/>
      <c r="MIQ801" s="94"/>
      <c r="MIR801" s="94"/>
      <c r="MIS801" s="94"/>
      <c r="MIT801" s="94"/>
      <c r="MIU801" s="94"/>
      <c r="MIV801" s="94"/>
      <c r="MIW801" s="94"/>
      <c r="MIX801" s="94"/>
      <c r="MIY801" s="94"/>
      <c r="MIZ801" s="94"/>
      <c r="MJA801" s="94"/>
      <c r="MJB801" s="94"/>
      <c r="MJC801" s="94"/>
      <c r="MJD801" s="94"/>
      <c r="MJE801" s="94"/>
      <c r="MJF801" s="94"/>
      <c r="MJG801" s="94"/>
      <c r="MJH801" s="94"/>
      <c r="MJI801" s="94"/>
      <c r="MJJ801" s="94"/>
      <c r="MJK801" s="94"/>
      <c r="MJL801" s="94"/>
      <c r="MJM801" s="94"/>
      <c r="MJN801" s="94"/>
      <c r="MJO801" s="94"/>
      <c r="MJP801" s="94"/>
      <c r="MJQ801" s="94"/>
      <c r="MJR801" s="94"/>
      <c r="MJS801" s="94"/>
      <c r="MJT801" s="94"/>
      <c r="MJU801" s="94"/>
      <c r="MJV801" s="94"/>
      <c r="MJW801" s="94"/>
      <c r="MJX801" s="94"/>
      <c r="MJY801" s="94"/>
      <c r="MJZ801" s="94"/>
      <c r="MKA801" s="94"/>
      <c r="MKB801" s="94"/>
      <c r="MKC801" s="94"/>
      <c r="MKD801" s="94"/>
      <c r="MKE801" s="94"/>
      <c r="MKF801" s="94"/>
      <c r="MKG801" s="94"/>
      <c r="MKH801" s="94"/>
      <c r="MKI801" s="94"/>
      <c r="MKJ801" s="94"/>
      <c r="MKK801" s="94"/>
      <c r="MKL801" s="94"/>
      <c r="MKM801" s="94"/>
      <c r="MKN801" s="94"/>
      <c r="MKO801" s="94"/>
      <c r="MKP801" s="94"/>
      <c r="MKQ801" s="94"/>
      <c r="MKR801" s="94"/>
      <c r="MKS801" s="94"/>
      <c r="MKT801" s="94"/>
      <c r="MKU801" s="94"/>
      <c r="MKV801" s="94"/>
      <c r="MKW801" s="94"/>
      <c r="MKX801" s="94"/>
      <c r="MKY801" s="94"/>
      <c r="MKZ801" s="94"/>
      <c r="MLA801" s="94"/>
      <c r="MLB801" s="94"/>
      <c r="MLC801" s="94"/>
      <c r="MLD801" s="94"/>
      <c r="MLE801" s="94"/>
      <c r="MLF801" s="94"/>
      <c r="MLG801" s="94"/>
      <c r="MLH801" s="94"/>
      <c r="MLI801" s="94"/>
      <c r="MLJ801" s="94"/>
      <c r="MLK801" s="94"/>
      <c r="MLL801" s="94"/>
      <c r="MLM801" s="94"/>
      <c r="MLN801" s="94"/>
      <c r="MLO801" s="94"/>
      <c r="MLP801" s="94"/>
      <c r="MLQ801" s="94"/>
      <c r="MLR801" s="94"/>
      <c r="MLS801" s="94"/>
      <c r="MLT801" s="94"/>
      <c r="MLU801" s="94"/>
      <c r="MLV801" s="94"/>
      <c r="MLW801" s="94"/>
      <c r="MLX801" s="94"/>
      <c r="MLY801" s="94"/>
      <c r="MLZ801" s="94"/>
      <c r="MMA801" s="94"/>
      <c r="MMB801" s="94"/>
      <c r="MMC801" s="94"/>
      <c r="MMD801" s="94"/>
      <c r="MME801" s="94"/>
      <c r="MMF801" s="94"/>
      <c r="MMG801" s="94"/>
      <c r="MMH801" s="94"/>
      <c r="MMI801" s="94"/>
      <c r="MMJ801" s="94"/>
      <c r="MMK801" s="94"/>
      <c r="MML801" s="94"/>
      <c r="MMM801" s="94"/>
      <c r="MMN801" s="94"/>
      <c r="MMO801" s="94"/>
      <c r="MMP801" s="94"/>
      <c r="MMQ801" s="94"/>
      <c r="MMR801" s="94"/>
      <c r="MMS801" s="94"/>
      <c r="MMT801" s="94"/>
      <c r="MMU801" s="94"/>
      <c r="MMV801" s="94"/>
      <c r="MMW801" s="94"/>
      <c r="MMX801" s="94"/>
      <c r="MMY801" s="94"/>
      <c r="MMZ801" s="94"/>
      <c r="MNA801" s="94"/>
      <c r="MNB801" s="94"/>
      <c r="MNC801" s="94"/>
      <c r="MND801" s="94"/>
      <c r="MNE801" s="94"/>
      <c r="MNF801" s="94"/>
      <c r="MNG801" s="94"/>
      <c r="MNH801" s="94"/>
      <c r="MNI801" s="94"/>
      <c r="MNJ801" s="94"/>
      <c r="MNK801" s="94"/>
      <c r="MNL801" s="94"/>
      <c r="MNM801" s="94"/>
      <c r="MNN801" s="94"/>
      <c r="MNO801" s="94"/>
      <c r="MNP801" s="94"/>
      <c r="MNQ801" s="94"/>
      <c r="MNR801" s="94"/>
      <c r="MNS801" s="94"/>
      <c r="MNT801" s="94"/>
      <c r="MNU801" s="94"/>
      <c r="MNV801" s="94"/>
      <c r="MNW801" s="94"/>
      <c r="MNX801" s="94"/>
      <c r="MNY801" s="94"/>
      <c r="MNZ801" s="94"/>
      <c r="MOA801" s="94"/>
      <c r="MOB801" s="94"/>
      <c r="MOC801" s="94"/>
      <c r="MOD801" s="94"/>
      <c r="MOE801" s="94"/>
      <c r="MOF801" s="94"/>
      <c r="MOG801" s="94"/>
      <c r="MOH801" s="94"/>
      <c r="MOI801" s="94"/>
      <c r="MOJ801" s="94"/>
      <c r="MOK801" s="94"/>
      <c r="MOL801" s="94"/>
      <c r="MOM801" s="94"/>
      <c r="MON801" s="94"/>
      <c r="MOO801" s="94"/>
      <c r="MOP801" s="94"/>
      <c r="MOQ801" s="94"/>
      <c r="MOR801" s="94"/>
      <c r="MOS801" s="94"/>
      <c r="MOT801" s="94"/>
      <c r="MOU801" s="94"/>
      <c r="MOV801" s="94"/>
      <c r="MOW801" s="94"/>
      <c r="MOX801" s="94"/>
      <c r="MOY801" s="94"/>
      <c r="MOZ801" s="94"/>
      <c r="MPA801" s="94"/>
      <c r="MPB801" s="94"/>
      <c r="MPC801" s="94"/>
      <c r="MPD801" s="94"/>
      <c r="MPE801" s="94"/>
      <c r="MPF801" s="94"/>
      <c r="MPG801" s="94"/>
      <c r="MPH801" s="94"/>
      <c r="MPI801" s="94"/>
      <c r="MPJ801" s="94"/>
      <c r="MPK801" s="94"/>
      <c r="MPL801" s="94"/>
      <c r="MPM801" s="94"/>
      <c r="MPN801" s="94"/>
      <c r="MPO801" s="94"/>
      <c r="MPP801" s="94"/>
      <c r="MPQ801" s="94"/>
      <c r="MPR801" s="94"/>
      <c r="MPS801" s="94"/>
      <c r="MPT801" s="94"/>
      <c r="MPU801" s="94"/>
      <c r="MPV801" s="94"/>
      <c r="MPW801" s="94"/>
      <c r="MPX801" s="94"/>
      <c r="MPY801" s="94"/>
      <c r="MPZ801" s="94"/>
      <c r="MQA801" s="94"/>
      <c r="MQB801" s="94"/>
      <c r="MQC801" s="94"/>
      <c r="MQD801" s="94"/>
      <c r="MQE801" s="94"/>
      <c r="MQF801" s="94"/>
      <c r="MQG801" s="94"/>
      <c r="MQH801" s="94"/>
      <c r="MQI801" s="94"/>
      <c r="MQJ801" s="94"/>
      <c r="MQK801" s="94"/>
      <c r="MQL801" s="94"/>
      <c r="MQM801" s="94"/>
      <c r="MQN801" s="94"/>
      <c r="MQO801" s="94"/>
      <c r="MQP801" s="94"/>
      <c r="MQQ801" s="94"/>
      <c r="MQR801" s="94"/>
      <c r="MQS801" s="94"/>
      <c r="MQT801" s="94"/>
      <c r="MQU801" s="94"/>
      <c r="MQV801" s="94"/>
      <c r="MQW801" s="94"/>
      <c r="MQX801" s="94"/>
      <c r="MQY801" s="94"/>
      <c r="MQZ801" s="94"/>
      <c r="MRA801" s="94"/>
      <c r="MRB801" s="94"/>
      <c r="MRC801" s="94"/>
      <c r="MRD801" s="94"/>
      <c r="MRE801" s="94"/>
      <c r="MRF801" s="94"/>
      <c r="MRG801" s="94"/>
      <c r="MRH801" s="94"/>
      <c r="MRI801" s="94"/>
      <c r="MRJ801" s="94"/>
      <c r="MRK801" s="94"/>
      <c r="MRL801" s="94"/>
      <c r="MRM801" s="94"/>
      <c r="MRN801" s="94"/>
      <c r="MRO801" s="94"/>
      <c r="MRP801" s="94"/>
      <c r="MRQ801" s="94"/>
      <c r="MRR801" s="94"/>
      <c r="MRS801" s="94"/>
      <c r="MRT801" s="94"/>
      <c r="MRU801" s="94"/>
      <c r="MRV801" s="94"/>
      <c r="MRW801" s="94"/>
      <c r="MRX801" s="94"/>
      <c r="MRY801" s="94"/>
      <c r="MRZ801" s="94"/>
      <c r="MSA801" s="94"/>
      <c r="MSB801" s="94"/>
      <c r="MSC801" s="94"/>
      <c r="MSD801" s="94"/>
      <c r="MSE801" s="94"/>
      <c r="MSF801" s="94"/>
      <c r="MSG801" s="94"/>
      <c r="MSH801" s="94"/>
      <c r="MSI801" s="94"/>
      <c r="MSJ801" s="94"/>
      <c r="MSK801" s="94"/>
      <c r="MSL801" s="94"/>
      <c r="MSM801" s="94"/>
      <c r="MSN801" s="94"/>
      <c r="MSO801" s="94"/>
      <c r="MSP801" s="94"/>
      <c r="MSQ801" s="94"/>
      <c r="MSR801" s="94"/>
      <c r="MSS801" s="94"/>
      <c r="MST801" s="94"/>
      <c r="MSU801" s="94"/>
      <c r="MSV801" s="94"/>
      <c r="MSW801" s="94"/>
      <c r="MSX801" s="94"/>
      <c r="MSY801" s="94"/>
      <c r="MSZ801" s="94"/>
      <c r="MTA801" s="94"/>
      <c r="MTB801" s="94"/>
      <c r="MTC801" s="94"/>
      <c r="MTD801" s="94"/>
      <c r="MTE801" s="94"/>
      <c r="MTF801" s="94"/>
      <c r="MTG801" s="94"/>
      <c r="MTH801" s="94"/>
      <c r="MTI801" s="94"/>
      <c r="MTJ801" s="94"/>
      <c r="MTK801" s="94"/>
      <c r="MTL801" s="94"/>
      <c r="MTM801" s="94"/>
      <c r="MTN801" s="94"/>
      <c r="MTO801" s="94"/>
      <c r="MTP801" s="94"/>
      <c r="MTQ801" s="94"/>
      <c r="MTR801" s="94"/>
      <c r="MTS801" s="94"/>
      <c r="MTT801" s="94"/>
      <c r="MTU801" s="94"/>
      <c r="MTV801" s="94"/>
      <c r="MTW801" s="94"/>
      <c r="MTX801" s="94"/>
      <c r="MTY801" s="94"/>
      <c r="MTZ801" s="94"/>
      <c r="MUA801" s="94"/>
      <c r="MUB801" s="94"/>
      <c r="MUC801" s="94"/>
      <c r="MUD801" s="94"/>
      <c r="MUE801" s="94"/>
      <c r="MUF801" s="94"/>
      <c r="MUG801" s="94"/>
      <c r="MUH801" s="94"/>
      <c r="MUI801" s="94"/>
      <c r="MUJ801" s="94"/>
      <c r="MUK801" s="94"/>
      <c r="MUL801" s="94"/>
      <c r="MUM801" s="94"/>
      <c r="MUN801" s="94"/>
      <c r="MUO801" s="94"/>
      <c r="MUP801" s="94"/>
      <c r="MUQ801" s="94"/>
      <c r="MUR801" s="94"/>
      <c r="MUS801" s="94"/>
      <c r="MUT801" s="94"/>
      <c r="MUU801" s="94"/>
      <c r="MUV801" s="94"/>
      <c r="MUW801" s="94"/>
      <c r="MUX801" s="94"/>
      <c r="MUY801" s="94"/>
      <c r="MUZ801" s="94"/>
      <c r="MVA801" s="94"/>
      <c r="MVB801" s="94"/>
      <c r="MVC801" s="94"/>
      <c r="MVD801" s="94"/>
      <c r="MVE801" s="94"/>
      <c r="MVF801" s="94"/>
      <c r="MVG801" s="94"/>
      <c r="MVH801" s="94"/>
      <c r="MVI801" s="94"/>
      <c r="MVJ801" s="94"/>
      <c r="MVK801" s="94"/>
      <c r="MVL801" s="94"/>
      <c r="MVM801" s="94"/>
      <c r="MVN801" s="94"/>
      <c r="MVO801" s="94"/>
      <c r="MVP801" s="94"/>
      <c r="MVQ801" s="94"/>
      <c r="MVR801" s="94"/>
      <c r="MVS801" s="94"/>
      <c r="MVT801" s="94"/>
      <c r="MVU801" s="94"/>
      <c r="MVV801" s="94"/>
      <c r="MVW801" s="94"/>
      <c r="MVX801" s="94"/>
      <c r="MVY801" s="94"/>
      <c r="MVZ801" s="94"/>
      <c r="MWA801" s="94"/>
      <c r="MWB801" s="94"/>
      <c r="MWC801" s="94"/>
      <c r="MWD801" s="94"/>
      <c r="MWE801" s="94"/>
      <c r="MWF801" s="94"/>
      <c r="MWG801" s="94"/>
      <c r="MWH801" s="94"/>
      <c r="MWI801" s="94"/>
      <c r="MWJ801" s="94"/>
      <c r="MWK801" s="94"/>
      <c r="MWL801" s="94"/>
      <c r="MWM801" s="94"/>
      <c r="MWN801" s="94"/>
      <c r="MWO801" s="94"/>
      <c r="MWP801" s="94"/>
      <c r="MWQ801" s="94"/>
      <c r="MWR801" s="94"/>
      <c r="MWS801" s="94"/>
      <c r="MWT801" s="94"/>
      <c r="MWU801" s="94"/>
      <c r="MWV801" s="94"/>
      <c r="MWW801" s="94"/>
      <c r="MWX801" s="94"/>
      <c r="MWY801" s="94"/>
      <c r="MWZ801" s="94"/>
      <c r="MXA801" s="94"/>
      <c r="MXB801" s="94"/>
      <c r="MXC801" s="94"/>
      <c r="MXD801" s="94"/>
      <c r="MXE801" s="94"/>
      <c r="MXF801" s="94"/>
      <c r="MXG801" s="94"/>
      <c r="MXH801" s="94"/>
      <c r="MXI801" s="94"/>
      <c r="MXJ801" s="94"/>
      <c r="MXK801" s="94"/>
      <c r="MXL801" s="94"/>
      <c r="MXM801" s="94"/>
      <c r="MXN801" s="94"/>
      <c r="MXO801" s="94"/>
      <c r="MXP801" s="94"/>
      <c r="MXQ801" s="94"/>
      <c r="MXR801" s="94"/>
      <c r="MXS801" s="94"/>
      <c r="MXT801" s="94"/>
      <c r="MXU801" s="94"/>
      <c r="MXV801" s="94"/>
      <c r="MXW801" s="94"/>
      <c r="MXX801" s="94"/>
      <c r="MXY801" s="94"/>
      <c r="MXZ801" s="94"/>
      <c r="MYA801" s="94"/>
      <c r="MYB801" s="94"/>
      <c r="MYC801" s="94"/>
      <c r="MYD801" s="94"/>
      <c r="MYE801" s="94"/>
      <c r="MYF801" s="94"/>
      <c r="MYG801" s="94"/>
      <c r="MYH801" s="94"/>
      <c r="MYI801" s="94"/>
      <c r="MYJ801" s="94"/>
      <c r="MYK801" s="94"/>
      <c r="MYL801" s="94"/>
      <c r="MYM801" s="94"/>
      <c r="MYN801" s="94"/>
      <c r="MYO801" s="94"/>
      <c r="MYP801" s="94"/>
      <c r="MYQ801" s="94"/>
      <c r="MYR801" s="94"/>
      <c r="MYS801" s="94"/>
      <c r="MYT801" s="94"/>
      <c r="MYU801" s="94"/>
      <c r="MYV801" s="94"/>
      <c r="MYW801" s="94"/>
      <c r="MYX801" s="94"/>
      <c r="MYY801" s="94"/>
      <c r="MYZ801" s="94"/>
      <c r="MZA801" s="94"/>
      <c r="MZB801" s="94"/>
      <c r="MZC801" s="94"/>
      <c r="MZD801" s="94"/>
      <c r="MZE801" s="94"/>
      <c r="MZF801" s="94"/>
      <c r="MZG801" s="94"/>
      <c r="MZH801" s="94"/>
      <c r="MZI801" s="94"/>
      <c r="MZJ801" s="94"/>
      <c r="MZK801" s="94"/>
      <c r="MZL801" s="94"/>
      <c r="MZM801" s="94"/>
      <c r="MZN801" s="94"/>
      <c r="MZO801" s="94"/>
      <c r="MZP801" s="94"/>
      <c r="MZQ801" s="94"/>
      <c r="MZR801" s="94"/>
      <c r="MZS801" s="94"/>
      <c r="MZT801" s="94"/>
      <c r="MZU801" s="94"/>
      <c r="MZV801" s="94"/>
      <c r="MZW801" s="94"/>
      <c r="MZX801" s="94"/>
      <c r="MZY801" s="94"/>
      <c r="MZZ801" s="94"/>
      <c r="NAA801" s="94"/>
      <c r="NAB801" s="94"/>
      <c r="NAC801" s="94"/>
      <c r="NAD801" s="94"/>
      <c r="NAE801" s="94"/>
      <c r="NAF801" s="94"/>
      <c r="NAG801" s="94"/>
      <c r="NAH801" s="94"/>
      <c r="NAI801" s="94"/>
      <c r="NAJ801" s="94"/>
      <c r="NAK801" s="94"/>
      <c r="NAL801" s="94"/>
      <c r="NAM801" s="94"/>
      <c r="NAN801" s="94"/>
      <c r="NAO801" s="94"/>
      <c r="NAP801" s="94"/>
      <c r="NAQ801" s="94"/>
      <c r="NAR801" s="94"/>
      <c r="NAS801" s="94"/>
      <c r="NAT801" s="94"/>
      <c r="NAU801" s="94"/>
      <c r="NAV801" s="94"/>
      <c r="NAW801" s="94"/>
      <c r="NAX801" s="94"/>
      <c r="NAY801" s="94"/>
      <c r="NAZ801" s="94"/>
      <c r="NBA801" s="94"/>
      <c r="NBB801" s="94"/>
      <c r="NBC801" s="94"/>
      <c r="NBD801" s="94"/>
      <c r="NBE801" s="94"/>
      <c r="NBF801" s="94"/>
      <c r="NBG801" s="94"/>
      <c r="NBH801" s="94"/>
      <c r="NBI801" s="94"/>
      <c r="NBJ801" s="94"/>
      <c r="NBK801" s="94"/>
      <c r="NBL801" s="94"/>
      <c r="NBM801" s="94"/>
      <c r="NBN801" s="94"/>
      <c r="NBO801" s="94"/>
      <c r="NBP801" s="94"/>
      <c r="NBQ801" s="94"/>
      <c r="NBR801" s="94"/>
      <c r="NBS801" s="94"/>
      <c r="NBT801" s="94"/>
      <c r="NBU801" s="94"/>
      <c r="NBV801" s="94"/>
      <c r="NBW801" s="94"/>
      <c r="NBX801" s="94"/>
      <c r="NBY801" s="94"/>
      <c r="NBZ801" s="94"/>
      <c r="NCA801" s="94"/>
      <c r="NCB801" s="94"/>
      <c r="NCC801" s="94"/>
      <c r="NCD801" s="94"/>
      <c r="NCE801" s="94"/>
      <c r="NCF801" s="94"/>
      <c r="NCG801" s="94"/>
      <c r="NCH801" s="94"/>
      <c r="NCI801" s="94"/>
      <c r="NCJ801" s="94"/>
      <c r="NCK801" s="94"/>
      <c r="NCL801" s="94"/>
      <c r="NCM801" s="94"/>
      <c r="NCN801" s="94"/>
      <c r="NCO801" s="94"/>
      <c r="NCP801" s="94"/>
      <c r="NCQ801" s="94"/>
      <c r="NCR801" s="94"/>
      <c r="NCS801" s="94"/>
      <c r="NCT801" s="94"/>
      <c r="NCU801" s="94"/>
      <c r="NCV801" s="94"/>
      <c r="NCW801" s="94"/>
      <c r="NCX801" s="94"/>
      <c r="NCY801" s="94"/>
      <c r="NCZ801" s="94"/>
      <c r="NDA801" s="94"/>
      <c r="NDB801" s="94"/>
      <c r="NDC801" s="94"/>
      <c r="NDD801" s="94"/>
      <c r="NDE801" s="94"/>
      <c r="NDF801" s="94"/>
      <c r="NDG801" s="94"/>
      <c r="NDH801" s="94"/>
      <c r="NDI801" s="94"/>
      <c r="NDJ801" s="94"/>
      <c r="NDK801" s="94"/>
      <c r="NDL801" s="94"/>
      <c r="NDM801" s="94"/>
      <c r="NDN801" s="94"/>
      <c r="NDO801" s="94"/>
      <c r="NDP801" s="94"/>
      <c r="NDQ801" s="94"/>
      <c r="NDR801" s="94"/>
      <c r="NDS801" s="94"/>
      <c r="NDT801" s="94"/>
      <c r="NDU801" s="94"/>
      <c r="NDV801" s="94"/>
      <c r="NDW801" s="94"/>
      <c r="NDX801" s="94"/>
      <c r="NDY801" s="94"/>
      <c r="NDZ801" s="94"/>
      <c r="NEA801" s="94"/>
      <c r="NEB801" s="94"/>
      <c r="NEC801" s="94"/>
      <c r="NED801" s="94"/>
      <c r="NEE801" s="94"/>
      <c r="NEF801" s="94"/>
      <c r="NEG801" s="94"/>
      <c r="NEH801" s="94"/>
      <c r="NEI801" s="94"/>
      <c r="NEJ801" s="94"/>
      <c r="NEK801" s="94"/>
      <c r="NEL801" s="94"/>
      <c r="NEM801" s="94"/>
      <c r="NEN801" s="94"/>
      <c r="NEO801" s="94"/>
      <c r="NEP801" s="94"/>
      <c r="NEQ801" s="94"/>
      <c r="NER801" s="94"/>
      <c r="NES801" s="94"/>
      <c r="NET801" s="94"/>
      <c r="NEU801" s="94"/>
      <c r="NEV801" s="94"/>
      <c r="NEW801" s="94"/>
      <c r="NEX801" s="94"/>
      <c r="NEY801" s="94"/>
      <c r="NEZ801" s="94"/>
      <c r="NFA801" s="94"/>
      <c r="NFB801" s="94"/>
      <c r="NFC801" s="94"/>
      <c r="NFD801" s="94"/>
      <c r="NFE801" s="94"/>
      <c r="NFF801" s="94"/>
      <c r="NFG801" s="94"/>
      <c r="NFH801" s="94"/>
      <c r="NFI801" s="94"/>
      <c r="NFJ801" s="94"/>
      <c r="NFK801" s="94"/>
      <c r="NFL801" s="94"/>
      <c r="NFM801" s="94"/>
      <c r="NFN801" s="94"/>
      <c r="NFO801" s="94"/>
      <c r="NFP801" s="94"/>
      <c r="NFQ801" s="94"/>
      <c r="NFR801" s="94"/>
      <c r="NFS801" s="94"/>
      <c r="NFT801" s="94"/>
      <c r="NFU801" s="94"/>
      <c r="NFV801" s="94"/>
      <c r="NFW801" s="94"/>
      <c r="NFX801" s="94"/>
      <c r="NFY801" s="94"/>
      <c r="NFZ801" s="94"/>
      <c r="NGA801" s="94"/>
      <c r="NGB801" s="94"/>
      <c r="NGC801" s="94"/>
      <c r="NGD801" s="94"/>
      <c r="NGE801" s="94"/>
      <c r="NGF801" s="94"/>
      <c r="NGG801" s="94"/>
      <c r="NGH801" s="94"/>
      <c r="NGI801" s="94"/>
      <c r="NGJ801" s="94"/>
      <c r="NGK801" s="94"/>
      <c r="NGL801" s="94"/>
      <c r="NGM801" s="94"/>
      <c r="NGN801" s="94"/>
      <c r="NGO801" s="94"/>
      <c r="NGP801" s="94"/>
      <c r="NGQ801" s="94"/>
      <c r="NGR801" s="94"/>
      <c r="NGS801" s="94"/>
      <c r="NGT801" s="94"/>
      <c r="NGU801" s="94"/>
      <c r="NGV801" s="94"/>
      <c r="NGW801" s="94"/>
      <c r="NGX801" s="94"/>
      <c r="NGY801" s="94"/>
      <c r="NGZ801" s="94"/>
      <c r="NHA801" s="94"/>
      <c r="NHB801" s="94"/>
      <c r="NHC801" s="94"/>
      <c r="NHD801" s="94"/>
      <c r="NHE801" s="94"/>
      <c r="NHF801" s="94"/>
      <c r="NHG801" s="94"/>
      <c r="NHH801" s="94"/>
      <c r="NHI801" s="94"/>
      <c r="NHJ801" s="94"/>
      <c r="NHK801" s="94"/>
      <c r="NHL801" s="94"/>
      <c r="NHM801" s="94"/>
      <c r="NHN801" s="94"/>
      <c r="NHO801" s="94"/>
      <c r="NHP801" s="94"/>
      <c r="NHQ801" s="94"/>
      <c r="NHR801" s="94"/>
      <c r="NHS801" s="94"/>
      <c r="NHT801" s="94"/>
      <c r="NHU801" s="94"/>
      <c r="NHV801" s="94"/>
      <c r="NHW801" s="94"/>
      <c r="NHX801" s="94"/>
      <c r="NHY801" s="94"/>
      <c r="NHZ801" s="94"/>
      <c r="NIA801" s="94"/>
      <c r="NIB801" s="94"/>
      <c r="NIC801" s="94"/>
      <c r="NID801" s="94"/>
      <c r="NIE801" s="94"/>
      <c r="NIF801" s="94"/>
      <c r="NIG801" s="94"/>
      <c r="NIH801" s="94"/>
      <c r="NII801" s="94"/>
      <c r="NIJ801" s="94"/>
      <c r="NIK801" s="94"/>
      <c r="NIL801" s="94"/>
      <c r="NIM801" s="94"/>
      <c r="NIN801" s="94"/>
      <c r="NIO801" s="94"/>
      <c r="NIP801" s="94"/>
      <c r="NIQ801" s="94"/>
      <c r="NIR801" s="94"/>
      <c r="NIS801" s="94"/>
      <c r="NIT801" s="94"/>
      <c r="NIU801" s="94"/>
      <c r="NIV801" s="94"/>
      <c r="NIW801" s="94"/>
      <c r="NIX801" s="94"/>
      <c r="NIY801" s="94"/>
      <c r="NIZ801" s="94"/>
      <c r="NJA801" s="94"/>
      <c r="NJB801" s="94"/>
      <c r="NJC801" s="94"/>
      <c r="NJD801" s="94"/>
      <c r="NJE801" s="94"/>
      <c r="NJF801" s="94"/>
      <c r="NJG801" s="94"/>
      <c r="NJH801" s="94"/>
      <c r="NJI801" s="94"/>
      <c r="NJJ801" s="94"/>
      <c r="NJK801" s="94"/>
      <c r="NJL801" s="94"/>
      <c r="NJM801" s="94"/>
      <c r="NJN801" s="94"/>
      <c r="NJO801" s="94"/>
      <c r="NJP801" s="94"/>
      <c r="NJQ801" s="94"/>
      <c r="NJR801" s="94"/>
      <c r="NJS801" s="94"/>
      <c r="NJT801" s="94"/>
      <c r="NJU801" s="94"/>
      <c r="NJV801" s="94"/>
      <c r="NJW801" s="94"/>
      <c r="NJX801" s="94"/>
      <c r="NJY801" s="94"/>
      <c r="NJZ801" s="94"/>
      <c r="NKA801" s="94"/>
      <c r="NKB801" s="94"/>
      <c r="NKC801" s="94"/>
      <c r="NKD801" s="94"/>
      <c r="NKE801" s="94"/>
      <c r="NKF801" s="94"/>
      <c r="NKG801" s="94"/>
      <c r="NKH801" s="94"/>
      <c r="NKI801" s="94"/>
      <c r="NKJ801" s="94"/>
      <c r="NKK801" s="94"/>
      <c r="NKL801" s="94"/>
      <c r="NKM801" s="94"/>
      <c r="NKN801" s="94"/>
      <c r="NKO801" s="94"/>
      <c r="NKP801" s="94"/>
      <c r="NKQ801" s="94"/>
      <c r="NKR801" s="94"/>
      <c r="NKS801" s="94"/>
      <c r="NKT801" s="94"/>
      <c r="NKU801" s="94"/>
      <c r="NKV801" s="94"/>
      <c r="NKW801" s="94"/>
      <c r="NKX801" s="94"/>
      <c r="NKY801" s="94"/>
      <c r="NKZ801" s="94"/>
      <c r="NLA801" s="94"/>
      <c r="NLB801" s="94"/>
      <c r="NLC801" s="94"/>
      <c r="NLD801" s="94"/>
      <c r="NLE801" s="94"/>
      <c r="NLF801" s="94"/>
      <c r="NLG801" s="94"/>
      <c r="NLH801" s="94"/>
      <c r="NLI801" s="94"/>
      <c r="NLJ801" s="94"/>
      <c r="NLK801" s="94"/>
      <c r="NLL801" s="94"/>
      <c r="NLM801" s="94"/>
      <c r="NLN801" s="94"/>
      <c r="NLO801" s="94"/>
      <c r="NLP801" s="94"/>
      <c r="NLQ801" s="94"/>
      <c r="NLR801" s="94"/>
      <c r="NLS801" s="94"/>
      <c r="NLT801" s="94"/>
      <c r="NLU801" s="94"/>
      <c r="NLV801" s="94"/>
      <c r="NLW801" s="94"/>
      <c r="NLX801" s="94"/>
      <c r="NLY801" s="94"/>
      <c r="NLZ801" s="94"/>
      <c r="NMA801" s="94"/>
      <c r="NMB801" s="94"/>
      <c r="NMC801" s="94"/>
      <c r="NMD801" s="94"/>
      <c r="NME801" s="94"/>
      <c r="NMF801" s="94"/>
      <c r="NMG801" s="94"/>
      <c r="NMH801" s="94"/>
      <c r="NMI801" s="94"/>
      <c r="NMJ801" s="94"/>
      <c r="NMK801" s="94"/>
      <c r="NML801" s="94"/>
      <c r="NMM801" s="94"/>
      <c r="NMN801" s="94"/>
      <c r="NMO801" s="94"/>
      <c r="NMP801" s="94"/>
      <c r="NMQ801" s="94"/>
      <c r="NMR801" s="94"/>
      <c r="NMS801" s="94"/>
      <c r="NMT801" s="94"/>
      <c r="NMU801" s="94"/>
      <c r="NMV801" s="94"/>
      <c r="NMW801" s="94"/>
      <c r="NMX801" s="94"/>
      <c r="NMY801" s="94"/>
      <c r="NMZ801" s="94"/>
      <c r="NNA801" s="94"/>
      <c r="NNB801" s="94"/>
      <c r="NNC801" s="94"/>
      <c r="NND801" s="94"/>
      <c r="NNE801" s="94"/>
      <c r="NNF801" s="94"/>
      <c r="NNG801" s="94"/>
      <c r="NNH801" s="94"/>
      <c r="NNI801" s="94"/>
      <c r="NNJ801" s="94"/>
      <c r="NNK801" s="94"/>
      <c r="NNL801" s="94"/>
      <c r="NNM801" s="94"/>
      <c r="NNN801" s="94"/>
      <c r="NNO801" s="94"/>
      <c r="NNP801" s="94"/>
      <c r="NNQ801" s="94"/>
      <c r="NNR801" s="94"/>
      <c r="NNS801" s="94"/>
      <c r="NNT801" s="94"/>
      <c r="NNU801" s="94"/>
      <c r="NNV801" s="94"/>
      <c r="NNW801" s="94"/>
      <c r="NNX801" s="94"/>
      <c r="NNY801" s="94"/>
      <c r="NNZ801" s="94"/>
      <c r="NOA801" s="94"/>
      <c r="NOB801" s="94"/>
      <c r="NOC801" s="94"/>
      <c r="NOD801" s="94"/>
      <c r="NOE801" s="94"/>
      <c r="NOF801" s="94"/>
      <c r="NOG801" s="94"/>
      <c r="NOH801" s="94"/>
      <c r="NOI801" s="94"/>
      <c r="NOJ801" s="94"/>
      <c r="NOK801" s="94"/>
      <c r="NOL801" s="94"/>
      <c r="NOM801" s="94"/>
      <c r="NON801" s="94"/>
      <c r="NOO801" s="94"/>
      <c r="NOP801" s="94"/>
      <c r="NOQ801" s="94"/>
      <c r="NOR801" s="94"/>
      <c r="NOS801" s="94"/>
      <c r="NOT801" s="94"/>
      <c r="NOU801" s="94"/>
      <c r="NOV801" s="94"/>
      <c r="NOW801" s="94"/>
      <c r="NOX801" s="94"/>
      <c r="NOY801" s="94"/>
      <c r="NOZ801" s="94"/>
      <c r="NPA801" s="94"/>
      <c r="NPB801" s="94"/>
      <c r="NPC801" s="94"/>
      <c r="NPD801" s="94"/>
      <c r="NPE801" s="94"/>
      <c r="NPF801" s="94"/>
      <c r="NPG801" s="94"/>
      <c r="NPH801" s="94"/>
      <c r="NPI801" s="94"/>
      <c r="NPJ801" s="94"/>
      <c r="NPK801" s="94"/>
      <c r="NPL801" s="94"/>
      <c r="NPM801" s="94"/>
      <c r="NPN801" s="94"/>
      <c r="NPO801" s="94"/>
      <c r="NPP801" s="94"/>
      <c r="NPQ801" s="94"/>
      <c r="NPR801" s="94"/>
      <c r="NPS801" s="94"/>
      <c r="NPT801" s="94"/>
      <c r="NPU801" s="94"/>
      <c r="NPV801" s="94"/>
      <c r="NPW801" s="94"/>
      <c r="NPX801" s="94"/>
      <c r="NPY801" s="94"/>
      <c r="NPZ801" s="94"/>
      <c r="NQA801" s="94"/>
      <c r="NQB801" s="94"/>
      <c r="NQC801" s="94"/>
      <c r="NQD801" s="94"/>
      <c r="NQE801" s="94"/>
      <c r="NQF801" s="94"/>
      <c r="NQG801" s="94"/>
      <c r="NQH801" s="94"/>
      <c r="NQI801" s="94"/>
      <c r="NQJ801" s="94"/>
      <c r="NQK801" s="94"/>
      <c r="NQL801" s="94"/>
      <c r="NQM801" s="94"/>
      <c r="NQN801" s="94"/>
      <c r="NQO801" s="94"/>
      <c r="NQP801" s="94"/>
      <c r="NQQ801" s="94"/>
      <c r="NQR801" s="94"/>
      <c r="NQS801" s="94"/>
      <c r="NQT801" s="94"/>
      <c r="NQU801" s="94"/>
      <c r="NQV801" s="94"/>
      <c r="NQW801" s="94"/>
      <c r="NQX801" s="94"/>
      <c r="NQY801" s="94"/>
      <c r="NQZ801" s="94"/>
      <c r="NRA801" s="94"/>
      <c r="NRB801" s="94"/>
      <c r="NRC801" s="94"/>
      <c r="NRD801" s="94"/>
      <c r="NRE801" s="94"/>
      <c r="NRF801" s="94"/>
      <c r="NRG801" s="94"/>
      <c r="NRH801" s="94"/>
      <c r="NRI801" s="94"/>
      <c r="NRJ801" s="94"/>
      <c r="NRK801" s="94"/>
      <c r="NRL801" s="94"/>
      <c r="NRM801" s="94"/>
      <c r="NRN801" s="94"/>
      <c r="NRO801" s="94"/>
      <c r="NRP801" s="94"/>
      <c r="NRQ801" s="94"/>
      <c r="NRR801" s="94"/>
      <c r="NRS801" s="94"/>
      <c r="NRT801" s="94"/>
      <c r="NRU801" s="94"/>
      <c r="NRV801" s="94"/>
      <c r="NRW801" s="94"/>
      <c r="NRX801" s="94"/>
      <c r="NRY801" s="94"/>
      <c r="NRZ801" s="94"/>
      <c r="NSA801" s="94"/>
      <c r="NSB801" s="94"/>
      <c r="NSC801" s="94"/>
      <c r="NSD801" s="94"/>
      <c r="NSE801" s="94"/>
      <c r="NSF801" s="94"/>
      <c r="NSG801" s="94"/>
      <c r="NSH801" s="94"/>
      <c r="NSI801" s="94"/>
      <c r="NSJ801" s="94"/>
      <c r="NSK801" s="94"/>
      <c r="NSL801" s="94"/>
      <c r="NSM801" s="94"/>
      <c r="NSN801" s="94"/>
      <c r="NSO801" s="94"/>
      <c r="NSP801" s="94"/>
      <c r="NSQ801" s="94"/>
      <c r="NSR801" s="94"/>
      <c r="NSS801" s="94"/>
      <c r="NST801" s="94"/>
      <c r="NSU801" s="94"/>
      <c r="NSV801" s="94"/>
      <c r="NSW801" s="94"/>
      <c r="NSX801" s="94"/>
      <c r="NSY801" s="94"/>
      <c r="NSZ801" s="94"/>
      <c r="NTA801" s="94"/>
      <c r="NTB801" s="94"/>
      <c r="NTC801" s="94"/>
      <c r="NTD801" s="94"/>
      <c r="NTE801" s="94"/>
      <c r="NTF801" s="94"/>
      <c r="NTG801" s="94"/>
      <c r="NTH801" s="94"/>
      <c r="NTI801" s="94"/>
      <c r="NTJ801" s="94"/>
      <c r="NTK801" s="94"/>
      <c r="NTL801" s="94"/>
      <c r="NTM801" s="94"/>
      <c r="NTN801" s="94"/>
      <c r="NTO801" s="94"/>
      <c r="NTP801" s="94"/>
      <c r="NTQ801" s="94"/>
      <c r="NTR801" s="94"/>
      <c r="NTS801" s="94"/>
      <c r="NTT801" s="94"/>
      <c r="NTU801" s="94"/>
      <c r="NTV801" s="94"/>
      <c r="NTW801" s="94"/>
      <c r="NTX801" s="94"/>
      <c r="NTY801" s="94"/>
      <c r="NTZ801" s="94"/>
      <c r="NUA801" s="94"/>
      <c r="NUB801" s="94"/>
      <c r="NUC801" s="94"/>
      <c r="NUD801" s="94"/>
      <c r="NUE801" s="94"/>
      <c r="NUF801" s="94"/>
      <c r="NUG801" s="94"/>
      <c r="NUH801" s="94"/>
      <c r="NUI801" s="94"/>
      <c r="NUJ801" s="94"/>
      <c r="NUK801" s="94"/>
      <c r="NUL801" s="94"/>
      <c r="NUM801" s="94"/>
      <c r="NUN801" s="94"/>
      <c r="NUO801" s="94"/>
      <c r="NUP801" s="94"/>
      <c r="NUQ801" s="94"/>
      <c r="NUR801" s="94"/>
      <c r="NUS801" s="94"/>
      <c r="NUT801" s="94"/>
      <c r="NUU801" s="94"/>
      <c r="NUV801" s="94"/>
      <c r="NUW801" s="94"/>
      <c r="NUX801" s="94"/>
      <c r="NUY801" s="94"/>
      <c r="NUZ801" s="94"/>
      <c r="NVA801" s="94"/>
      <c r="NVB801" s="94"/>
      <c r="NVC801" s="94"/>
      <c r="NVD801" s="94"/>
      <c r="NVE801" s="94"/>
      <c r="NVF801" s="94"/>
      <c r="NVG801" s="94"/>
      <c r="NVH801" s="94"/>
      <c r="NVI801" s="94"/>
      <c r="NVJ801" s="94"/>
      <c r="NVK801" s="94"/>
      <c r="NVL801" s="94"/>
      <c r="NVM801" s="94"/>
      <c r="NVN801" s="94"/>
      <c r="NVO801" s="94"/>
      <c r="NVP801" s="94"/>
      <c r="NVQ801" s="94"/>
      <c r="NVR801" s="94"/>
      <c r="NVS801" s="94"/>
      <c r="NVT801" s="94"/>
      <c r="NVU801" s="94"/>
      <c r="NVV801" s="94"/>
      <c r="NVW801" s="94"/>
      <c r="NVX801" s="94"/>
      <c r="NVY801" s="94"/>
      <c r="NVZ801" s="94"/>
      <c r="NWA801" s="94"/>
      <c r="NWB801" s="94"/>
      <c r="NWC801" s="94"/>
      <c r="NWD801" s="94"/>
      <c r="NWE801" s="94"/>
      <c r="NWF801" s="94"/>
      <c r="NWG801" s="94"/>
      <c r="NWH801" s="94"/>
      <c r="NWI801" s="94"/>
      <c r="NWJ801" s="94"/>
      <c r="NWK801" s="94"/>
      <c r="NWL801" s="94"/>
      <c r="NWM801" s="94"/>
      <c r="NWN801" s="94"/>
      <c r="NWO801" s="94"/>
      <c r="NWP801" s="94"/>
      <c r="NWQ801" s="94"/>
      <c r="NWR801" s="94"/>
      <c r="NWS801" s="94"/>
      <c r="NWT801" s="94"/>
      <c r="NWU801" s="94"/>
      <c r="NWV801" s="94"/>
      <c r="NWW801" s="94"/>
      <c r="NWX801" s="94"/>
      <c r="NWY801" s="94"/>
      <c r="NWZ801" s="94"/>
      <c r="NXA801" s="94"/>
      <c r="NXB801" s="94"/>
      <c r="NXC801" s="94"/>
      <c r="NXD801" s="94"/>
      <c r="NXE801" s="94"/>
      <c r="NXF801" s="94"/>
      <c r="NXG801" s="94"/>
      <c r="NXH801" s="94"/>
      <c r="NXI801" s="94"/>
      <c r="NXJ801" s="94"/>
      <c r="NXK801" s="94"/>
      <c r="NXL801" s="94"/>
      <c r="NXM801" s="94"/>
      <c r="NXN801" s="94"/>
      <c r="NXO801" s="94"/>
      <c r="NXP801" s="94"/>
      <c r="NXQ801" s="94"/>
      <c r="NXR801" s="94"/>
      <c r="NXS801" s="94"/>
      <c r="NXT801" s="94"/>
      <c r="NXU801" s="94"/>
      <c r="NXV801" s="94"/>
      <c r="NXW801" s="94"/>
      <c r="NXX801" s="94"/>
      <c r="NXY801" s="94"/>
      <c r="NXZ801" s="94"/>
      <c r="NYA801" s="94"/>
      <c r="NYB801" s="94"/>
      <c r="NYC801" s="94"/>
      <c r="NYD801" s="94"/>
      <c r="NYE801" s="94"/>
      <c r="NYF801" s="94"/>
      <c r="NYG801" s="94"/>
      <c r="NYH801" s="94"/>
      <c r="NYI801" s="94"/>
      <c r="NYJ801" s="94"/>
      <c r="NYK801" s="94"/>
      <c r="NYL801" s="94"/>
      <c r="NYM801" s="94"/>
      <c r="NYN801" s="94"/>
      <c r="NYO801" s="94"/>
      <c r="NYP801" s="94"/>
      <c r="NYQ801" s="94"/>
      <c r="NYR801" s="94"/>
      <c r="NYS801" s="94"/>
      <c r="NYT801" s="94"/>
      <c r="NYU801" s="94"/>
      <c r="NYV801" s="94"/>
      <c r="NYW801" s="94"/>
      <c r="NYX801" s="94"/>
      <c r="NYY801" s="94"/>
      <c r="NYZ801" s="94"/>
      <c r="NZA801" s="94"/>
      <c r="NZB801" s="94"/>
      <c r="NZC801" s="94"/>
      <c r="NZD801" s="94"/>
      <c r="NZE801" s="94"/>
      <c r="NZF801" s="94"/>
      <c r="NZG801" s="94"/>
      <c r="NZH801" s="94"/>
      <c r="NZI801" s="94"/>
      <c r="NZJ801" s="94"/>
      <c r="NZK801" s="94"/>
      <c r="NZL801" s="94"/>
      <c r="NZM801" s="94"/>
      <c r="NZN801" s="94"/>
      <c r="NZO801" s="94"/>
      <c r="NZP801" s="94"/>
      <c r="NZQ801" s="94"/>
      <c r="NZR801" s="94"/>
      <c r="NZS801" s="94"/>
      <c r="NZT801" s="94"/>
      <c r="NZU801" s="94"/>
      <c r="NZV801" s="94"/>
      <c r="NZW801" s="94"/>
      <c r="NZX801" s="94"/>
      <c r="NZY801" s="94"/>
      <c r="NZZ801" s="94"/>
      <c r="OAA801" s="94"/>
      <c r="OAB801" s="94"/>
      <c r="OAC801" s="94"/>
      <c r="OAD801" s="94"/>
      <c r="OAE801" s="94"/>
      <c r="OAF801" s="94"/>
      <c r="OAG801" s="94"/>
      <c r="OAH801" s="94"/>
      <c r="OAI801" s="94"/>
      <c r="OAJ801" s="94"/>
      <c r="OAK801" s="94"/>
      <c r="OAL801" s="94"/>
      <c r="OAM801" s="94"/>
      <c r="OAN801" s="94"/>
      <c r="OAO801" s="94"/>
      <c r="OAP801" s="94"/>
      <c r="OAQ801" s="94"/>
      <c r="OAR801" s="94"/>
      <c r="OAS801" s="94"/>
      <c r="OAT801" s="94"/>
      <c r="OAU801" s="94"/>
      <c r="OAV801" s="94"/>
      <c r="OAW801" s="94"/>
      <c r="OAX801" s="94"/>
      <c r="OAY801" s="94"/>
      <c r="OAZ801" s="94"/>
      <c r="OBA801" s="94"/>
      <c r="OBB801" s="94"/>
      <c r="OBC801" s="94"/>
      <c r="OBD801" s="94"/>
      <c r="OBE801" s="94"/>
      <c r="OBF801" s="94"/>
      <c r="OBG801" s="94"/>
      <c r="OBH801" s="94"/>
      <c r="OBI801" s="94"/>
      <c r="OBJ801" s="94"/>
      <c r="OBK801" s="94"/>
      <c r="OBL801" s="94"/>
      <c r="OBM801" s="94"/>
      <c r="OBN801" s="94"/>
      <c r="OBO801" s="94"/>
      <c r="OBP801" s="94"/>
      <c r="OBQ801" s="94"/>
      <c r="OBR801" s="94"/>
      <c r="OBS801" s="94"/>
      <c r="OBT801" s="94"/>
      <c r="OBU801" s="94"/>
      <c r="OBV801" s="94"/>
      <c r="OBW801" s="94"/>
      <c r="OBX801" s="94"/>
      <c r="OBY801" s="94"/>
      <c r="OBZ801" s="94"/>
      <c r="OCA801" s="94"/>
      <c r="OCB801" s="94"/>
      <c r="OCC801" s="94"/>
      <c r="OCD801" s="94"/>
      <c r="OCE801" s="94"/>
      <c r="OCF801" s="94"/>
      <c r="OCG801" s="94"/>
      <c r="OCH801" s="94"/>
      <c r="OCI801" s="94"/>
      <c r="OCJ801" s="94"/>
      <c r="OCK801" s="94"/>
      <c r="OCL801" s="94"/>
      <c r="OCM801" s="94"/>
      <c r="OCN801" s="94"/>
      <c r="OCO801" s="94"/>
      <c r="OCP801" s="94"/>
      <c r="OCQ801" s="94"/>
      <c r="OCR801" s="94"/>
      <c r="OCS801" s="94"/>
      <c r="OCT801" s="94"/>
      <c r="OCU801" s="94"/>
      <c r="OCV801" s="94"/>
      <c r="OCW801" s="94"/>
      <c r="OCX801" s="94"/>
      <c r="OCY801" s="94"/>
      <c r="OCZ801" s="94"/>
      <c r="ODA801" s="94"/>
      <c r="ODB801" s="94"/>
      <c r="ODC801" s="94"/>
      <c r="ODD801" s="94"/>
      <c r="ODE801" s="94"/>
      <c r="ODF801" s="94"/>
      <c r="ODG801" s="94"/>
      <c r="ODH801" s="94"/>
      <c r="ODI801" s="94"/>
      <c r="ODJ801" s="94"/>
      <c r="ODK801" s="94"/>
      <c r="ODL801" s="94"/>
      <c r="ODM801" s="94"/>
      <c r="ODN801" s="94"/>
      <c r="ODO801" s="94"/>
      <c r="ODP801" s="94"/>
      <c r="ODQ801" s="94"/>
      <c r="ODR801" s="94"/>
      <c r="ODS801" s="94"/>
      <c r="ODT801" s="94"/>
      <c r="ODU801" s="94"/>
      <c r="ODV801" s="94"/>
      <c r="ODW801" s="94"/>
      <c r="ODX801" s="94"/>
      <c r="ODY801" s="94"/>
      <c r="ODZ801" s="94"/>
      <c r="OEA801" s="94"/>
      <c r="OEB801" s="94"/>
      <c r="OEC801" s="94"/>
      <c r="OED801" s="94"/>
      <c r="OEE801" s="94"/>
      <c r="OEF801" s="94"/>
      <c r="OEG801" s="94"/>
      <c r="OEH801" s="94"/>
      <c r="OEI801" s="94"/>
      <c r="OEJ801" s="94"/>
      <c r="OEK801" s="94"/>
      <c r="OEL801" s="94"/>
      <c r="OEM801" s="94"/>
      <c r="OEN801" s="94"/>
      <c r="OEO801" s="94"/>
      <c r="OEP801" s="94"/>
      <c r="OEQ801" s="94"/>
      <c r="OER801" s="94"/>
      <c r="OES801" s="94"/>
      <c r="OET801" s="94"/>
      <c r="OEU801" s="94"/>
      <c r="OEV801" s="94"/>
      <c r="OEW801" s="94"/>
      <c r="OEX801" s="94"/>
      <c r="OEY801" s="94"/>
      <c r="OEZ801" s="94"/>
      <c r="OFA801" s="94"/>
      <c r="OFB801" s="94"/>
      <c r="OFC801" s="94"/>
      <c r="OFD801" s="94"/>
      <c r="OFE801" s="94"/>
      <c r="OFF801" s="94"/>
      <c r="OFG801" s="94"/>
      <c r="OFH801" s="94"/>
      <c r="OFI801" s="94"/>
      <c r="OFJ801" s="94"/>
      <c r="OFK801" s="94"/>
      <c r="OFL801" s="94"/>
      <c r="OFM801" s="94"/>
      <c r="OFN801" s="94"/>
      <c r="OFO801" s="94"/>
      <c r="OFP801" s="94"/>
      <c r="OFQ801" s="94"/>
      <c r="OFR801" s="94"/>
      <c r="OFS801" s="94"/>
      <c r="OFT801" s="94"/>
      <c r="OFU801" s="94"/>
      <c r="OFV801" s="94"/>
      <c r="OFW801" s="94"/>
      <c r="OFX801" s="94"/>
      <c r="OFY801" s="94"/>
      <c r="OFZ801" s="94"/>
      <c r="OGA801" s="94"/>
      <c r="OGB801" s="94"/>
      <c r="OGC801" s="94"/>
      <c r="OGD801" s="94"/>
      <c r="OGE801" s="94"/>
      <c r="OGF801" s="94"/>
      <c r="OGG801" s="94"/>
      <c r="OGH801" s="94"/>
      <c r="OGI801" s="94"/>
      <c r="OGJ801" s="94"/>
      <c r="OGK801" s="94"/>
      <c r="OGL801" s="94"/>
      <c r="OGM801" s="94"/>
      <c r="OGN801" s="94"/>
      <c r="OGO801" s="94"/>
      <c r="OGP801" s="94"/>
      <c r="OGQ801" s="94"/>
      <c r="OGR801" s="94"/>
      <c r="OGS801" s="94"/>
      <c r="OGT801" s="94"/>
      <c r="OGU801" s="94"/>
      <c r="OGV801" s="94"/>
      <c r="OGW801" s="94"/>
      <c r="OGX801" s="94"/>
      <c r="OGY801" s="94"/>
      <c r="OGZ801" s="94"/>
      <c r="OHA801" s="94"/>
      <c r="OHB801" s="94"/>
      <c r="OHC801" s="94"/>
      <c r="OHD801" s="94"/>
      <c r="OHE801" s="94"/>
      <c r="OHF801" s="94"/>
      <c r="OHG801" s="94"/>
      <c r="OHH801" s="94"/>
      <c r="OHI801" s="94"/>
      <c r="OHJ801" s="94"/>
      <c r="OHK801" s="94"/>
      <c r="OHL801" s="94"/>
      <c r="OHM801" s="94"/>
      <c r="OHN801" s="94"/>
      <c r="OHO801" s="94"/>
      <c r="OHP801" s="94"/>
      <c r="OHQ801" s="94"/>
      <c r="OHR801" s="94"/>
      <c r="OHS801" s="94"/>
      <c r="OHT801" s="94"/>
      <c r="OHU801" s="94"/>
      <c r="OHV801" s="94"/>
      <c r="OHW801" s="94"/>
      <c r="OHX801" s="94"/>
      <c r="OHY801" s="94"/>
      <c r="OHZ801" s="94"/>
      <c r="OIA801" s="94"/>
      <c r="OIB801" s="94"/>
      <c r="OIC801" s="94"/>
      <c r="OID801" s="94"/>
      <c r="OIE801" s="94"/>
      <c r="OIF801" s="94"/>
      <c r="OIG801" s="94"/>
      <c r="OIH801" s="94"/>
      <c r="OII801" s="94"/>
      <c r="OIJ801" s="94"/>
      <c r="OIK801" s="94"/>
      <c r="OIL801" s="94"/>
      <c r="OIM801" s="94"/>
      <c r="OIN801" s="94"/>
      <c r="OIO801" s="94"/>
      <c r="OIP801" s="94"/>
      <c r="OIQ801" s="94"/>
      <c r="OIR801" s="94"/>
      <c r="OIS801" s="94"/>
      <c r="OIT801" s="94"/>
      <c r="OIU801" s="94"/>
      <c r="OIV801" s="94"/>
      <c r="OIW801" s="94"/>
      <c r="OIX801" s="94"/>
      <c r="OIY801" s="94"/>
      <c r="OIZ801" s="94"/>
      <c r="OJA801" s="94"/>
      <c r="OJB801" s="94"/>
      <c r="OJC801" s="94"/>
      <c r="OJD801" s="94"/>
      <c r="OJE801" s="94"/>
      <c r="OJF801" s="94"/>
      <c r="OJG801" s="94"/>
      <c r="OJH801" s="94"/>
      <c r="OJI801" s="94"/>
      <c r="OJJ801" s="94"/>
      <c r="OJK801" s="94"/>
      <c r="OJL801" s="94"/>
      <c r="OJM801" s="94"/>
      <c r="OJN801" s="94"/>
      <c r="OJO801" s="94"/>
      <c r="OJP801" s="94"/>
      <c r="OJQ801" s="94"/>
      <c r="OJR801" s="94"/>
      <c r="OJS801" s="94"/>
      <c r="OJT801" s="94"/>
      <c r="OJU801" s="94"/>
      <c r="OJV801" s="94"/>
      <c r="OJW801" s="94"/>
      <c r="OJX801" s="94"/>
      <c r="OJY801" s="94"/>
      <c r="OJZ801" s="94"/>
      <c r="OKA801" s="94"/>
      <c r="OKB801" s="94"/>
      <c r="OKC801" s="94"/>
      <c r="OKD801" s="94"/>
      <c r="OKE801" s="94"/>
      <c r="OKF801" s="94"/>
      <c r="OKG801" s="94"/>
      <c r="OKH801" s="94"/>
      <c r="OKI801" s="94"/>
      <c r="OKJ801" s="94"/>
      <c r="OKK801" s="94"/>
      <c r="OKL801" s="94"/>
      <c r="OKM801" s="94"/>
      <c r="OKN801" s="94"/>
      <c r="OKO801" s="94"/>
      <c r="OKP801" s="94"/>
      <c r="OKQ801" s="94"/>
      <c r="OKR801" s="94"/>
      <c r="OKS801" s="94"/>
      <c r="OKT801" s="94"/>
      <c r="OKU801" s="94"/>
      <c r="OKV801" s="94"/>
      <c r="OKW801" s="94"/>
      <c r="OKX801" s="94"/>
      <c r="OKY801" s="94"/>
      <c r="OKZ801" s="94"/>
      <c r="OLA801" s="94"/>
      <c r="OLB801" s="94"/>
      <c r="OLC801" s="94"/>
      <c r="OLD801" s="94"/>
      <c r="OLE801" s="94"/>
      <c r="OLF801" s="94"/>
      <c r="OLG801" s="94"/>
      <c r="OLH801" s="94"/>
      <c r="OLI801" s="94"/>
      <c r="OLJ801" s="94"/>
      <c r="OLK801" s="94"/>
      <c r="OLL801" s="94"/>
      <c r="OLM801" s="94"/>
      <c r="OLN801" s="94"/>
      <c r="OLO801" s="94"/>
      <c r="OLP801" s="94"/>
      <c r="OLQ801" s="94"/>
      <c r="OLR801" s="94"/>
      <c r="OLS801" s="94"/>
      <c r="OLT801" s="94"/>
      <c r="OLU801" s="94"/>
      <c r="OLV801" s="94"/>
      <c r="OLW801" s="94"/>
      <c r="OLX801" s="94"/>
      <c r="OLY801" s="94"/>
      <c r="OLZ801" s="94"/>
      <c r="OMA801" s="94"/>
      <c r="OMB801" s="94"/>
      <c r="OMC801" s="94"/>
      <c r="OMD801" s="94"/>
      <c r="OME801" s="94"/>
      <c r="OMF801" s="94"/>
      <c r="OMG801" s="94"/>
      <c r="OMH801" s="94"/>
      <c r="OMI801" s="94"/>
      <c r="OMJ801" s="94"/>
      <c r="OMK801" s="94"/>
      <c r="OML801" s="94"/>
      <c r="OMM801" s="94"/>
      <c r="OMN801" s="94"/>
      <c r="OMO801" s="94"/>
      <c r="OMP801" s="94"/>
      <c r="OMQ801" s="94"/>
      <c r="OMR801" s="94"/>
      <c r="OMS801" s="94"/>
      <c r="OMT801" s="94"/>
      <c r="OMU801" s="94"/>
      <c r="OMV801" s="94"/>
      <c r="OMW801" s="94"/>
      <c r="OMX801" s="94"/>
      <c r="OMY801" s="94"/>
      <c r="OMZ801" s="94"/>
      <c r="ONA801" s="94"/>
      <c r="ONB801" s="94"/>
      <c r="ONC801" s="94"/>
      <c r="OND801" s="94"/>
      <c r="ONE801" s="94"/>
      <c r="ONF801" s="94"/>
      <c r="ONG801" s="94"/>
      <c r="ONH801" s="94"/>
      <c r="ONI801" s="94"/>
      <c r="ONJ801" s="94"/>
      <c r="ONK801" s="94"/>
      <c r="ONL801" s="94"/>
      <c r="ONM801" s="94"/>
      <c r="ONN801" s="94"/>
      <c r="ONO801" s="94"/>
      <c r="ONP801" s="94"/>
      <c r="ONQ801" s="94"/>
      <c r="ONR801" s="94"/>
      <c r="ONS801" s="94"/>
      <c r="ONT801" s="94"/>
      <c r="ONU801" s="94"/>
      <c r="ONV801" s="94"/>
      <c r="ONW801" s="94"/>
      <c r="ONX801" s="94"/>
      <c r="ONY801" s="94"/>
      <c r="ONZ801" s="94"/>
      <c r="OOA801" s="94"/>
      <c r="OOB801" s="94"/>
      <c r="OOC801" s="94"/>
      <c r="OOD801" s="94"/>
      <c r="OOE801" s="94"/>
      <c r="OOF801" s="94"/>
      <c r="OOG801" s="94"/>
      <c r="OOH801" s="94"/>
      <c r="OOI801" s="94"/>
      <c r="OOJ801" s="94"/>
      <c r="OOK801" s="94"/>
      <c r="OOL801" s="94"/>
      <c r="OOM801" s="94"/>
      <c r="OON801" s="94"/>
      <c r="OOO801" s="94"/>
      <c r="OOP801" s="94"/>
      <c r="OOQ801" s="94"/>
      <c r="OOR801" s="94"/>
      <c r="OOS801" s="94"/>
      <c r="OOT801" s="94"/>
      <c r="OOU801" s="94"/>
      <c r="OOV801" s="94"/>
      <c r="OOW801" s="94"/>
      <c r="OOX801" s="94"/>
      <c r="OOY801" s="94"/>
      <c r="OOZ801" s="94"/>
      <c r="OPA801" s="94"/>
      <c r="OPB801" s="94"/>
      <c r="OPC801" s="94"/>
      <c r="OPD801" s="94"/>
      <c r="OPE801" s="94"/>
      <c r="OPF801" s="94"/>
      <c r="OPG801" s="94"/>
      <c r="OPH801" s="94"/>
      <c r="OPI801" s="94"/>
      <c r="OPJ801" s="94"/>
      <c r="OPK801" s="94"/>
      <c r="OPL801" s="94"/>
      <c r="OPM801" s="94"/>
      <c r="OPN801" s="94"/>
      <c r="OPO801" s="94"/>
      <c r="OPP801" s="94"/>
      <c r="OPQ801" s="94"/>
      <c r="OPR801" s="94"/>
      <c r="OPS801" s="94"/>
      <c r="OPT801" s="94"/>
      <c r="OPU801" s="94"/>
      <c r="OPV801" s="94"/>
      <c r="OPW801" s="94"/>
      <c r="OPX801" s="94"/>
      <c r="OPY801" s="94"/>
      <c r="OPZ801" s="94"/>
      <c r="OQA801" s="94"/>
      <c r="OQB801" s="94"/>
      <c r="OQC801" s="94"/>
      <c r="OQD801" s="94"/>
      <c r="OQE801" s="94"/>
      <c r="OQF801" s="94"/>
      <c r="OQG801" s="94"/>
      <c r="OQH801" s="94"/>
      <c r="OQI801" s="94"/>
      <c r="OQJ801" s="94"/>
      <c r="OQK801" s="94"/>
      <c r="OQL801" s="94"/>
      <c r="OQM801" s="94"/>
      <c r="OQN801" s="94"/>
      <c r="OQO801" s="94"/>
      <c r="OQP801" s="94"/>
      <c r="OQQ801" s="94"/>
      <c r="OQR801" s="94"/>
      <c r="OQS801" s="94"/>
      <c r="OQT801" s="94"/>
      <c r="OQU801" s="94"/>
      <c r="OQV801" s="94"/>
      <c r="OQW801" s="94"/>
      <c r="OQX801" s="94"/>
      <c r="OQY801" s="94"/>
      <c r="OQZ801" s="94"/>
      <c r="ORA801" s="94"/>
      <c r="ORB801" s="94"/>
      <c r="ORC801" s="94"/>
      <c r="ORD801" s="94"/>
      <c r="ORE801" s="94"/>
      <c r="ORF801" s="94"/>
      <c r="ORG801" s="94"/>
      <c r="ORH801" s="94"/>
      <c r="ORI801" s="94"/>
      <c r="ORJ801" s="94"/>
      <c r="ORK801" s="94"/>
      <c r="ORL801" s="94"/>
      <c r="ORM801" s="94"/>
      <c r="ORN801" s="94"/>
      <c r="ORO801" s="94"/>
      <c r="ORP801" s="94"/>
      <c r="ORQ801" s="94"/>
      <c r="ORR801" s="94"/>
      <c r="ORS801" s="94"/>
      <c r="ORT801" s="94"/>
      <c r="ORU801" s="94"/>
      <c r="ORV801" s="94"/>
      <c r="ORW801" s="94"/>
      <c r="ORX801" s="94"/>
      <c r="ORY801" s="94"/>
      <c r="ORZ801" s="94"/>
      <c r="OSA801" s="94"/>
      <c r="OSB801" s="94"/>
      <c r="OSC801" s="94"/>
      <c r="OSD801" s="94"/>
      <c r="OSE801" s="94"/>
      <c r="OSF801" s="94"/>
      <c r="OSG801" s="94"/>
      <c r="OSH801" s="94"/>
      <c r="OSI801" s="94"/>
      <c r="OSJ801" s="94"/>
      <c r="OSK801" s="94"/>
      <c r="OSL801" s="94"/>
      <c r="OSM801" s="94"/>
      <c r="OSN801" s="94"/>
      <c r="OSO801" s="94"/>
      <c r="OSP801" s="94"/>
      <c r="OSQ801" s="94"/>
      <c r="OSR801" s="94"/>
      <c r="OSS801" s="94"/>
      <c r="OST801" s="94"/>
      <c r="OSU801" s="94"/>
      <c r="OSV801" s="94"/>
      <c r="OSW801" s="94"/>
      <c r="OSX801" s="94"/>
      <c r="OSY801" s="94"/>
      <c r="OSZ801" s="94"/>
      <c r="OTA801" s="94"/>
      <c r="OTB801" s="94"/>
      <c r="OTC801" s="94"/>
      <c r="OTD801" s="94"/>
      <c r="OTE801" s="94"/>
      <c r="OTF801" s="94"/>
      <c r="OTG801" s="94"/>
      <c r="OTH801" s="94"/>
      <c r="OTI801" s="94"/>
      <c r="OTJ801" s="94"/>
      <c r="OTK801" s="94"/>
      <c r="OTL801" s="94"/>
      <c r="OTM801" s="94"/>
      <c r="OTN801" s="94"/>
      <c r="OTO801" s="94"/>
      <c r="OTP801" s="94"/>
      <c r="OTQ801" s="94"/>
      <c r="OTR801" s="94"/>
      <c r="OTS801" s="94"/>
      <c r="OTT801" s="94"/>
      <c r="OTU801" s="94"/>
      <c r="OTV801" s="94"/>
      <c r="OTW801" s="94"/>
      <c r="OTX801" s="94"/>
      <c r="OTY801" s="94"/>
      <c r="OTZ801" s="94"/>
      <c r="OUA801" s="94"/>
      <c r="OUB801" s="94"/>
      <c r="OUC801" s="94"/>
      <c r="OUD801" s="94"/>
      <c r="OUE801" s="94"/>
      <c r="OUF801" s="94"/>
      <c r="OUG801" s="94"/>
      <c r="OUH801" s="94"/>
      <c r="OUI801" s="94"/>
      <c r="OUJ801" s="94"/>
      <c r="OUK801" s="94"/>
      <c r="OUL801" s="94"/>
      <c r="OUM801" s="94"/>
      <c r="OUN801" s="94"/>
      <c r="OUO801" s="94"/>
      <c r="OUP801" s="94"/>
      <c r="OUQ801" s="94"/>
      <c r="OUR801" s="94"/>
      <c r="OUS801" s="94"/>
      <c r="OUT801" s="94"/>
      <c r="OUU801" s="94"/>
      <c r="OUV801" s="94"/>
      <c r="OUW801" s="94"/>
      <c r="OUX801" s="94"/>
      <c r="OUY801" s="94"/>
      <c r="OUZ801" s="94"/>
      <c r="OVA801" s="94"/>
      <c r="OVB801" s="94"/>
      <c r="OVC801" s="94"/>
      <c r="OVD801" s="94"/>
      <c r="OVE801" s="94"/>
      <c r="OVF801" s="94"/>
      <c r="OVG801" s="94"/>
      <c r="OVH801" s="94"/>
      <c r="OVI801" s="94"/>
      <c r="OVJ801" s="94"/>
      <c r="OVK801" s="94"/>
      <c r="OVL801" s="94"/>
      <c r="OVM801" s="94"/>
      <c r="OVN801" s="94"/>
      <c r="OVO801" s="94"/>
      <c r="OVP801" s="94"/>
      <c r="OVQ801" s="94"/>
      <c r="OVR801" s="94"/>
      <c r="OVS801" s="94"/>
      <c r="OVT801" s="94"/>
      <c r="OVU801" s="94"/>
      <c r="OVV801" s="94"/>
      <c r="OVW801" s="94"/>
      <c r="OVX801" s="94"/>
      <c r="OVY801" s="94"/>
      <c r="OVZ801" s="94"/>
      <c r="OWA801" s="94"/>
      <c r="OWB801" s="94"/>
      <c r="OWC801" s="94"/>
      <c r="OWD801" s="94"/>
      <c r="OWE801" s="94"/>
      <c r="OWF801" s="94"/>
      <c r="OWG801" s="94"/>
      <c r="OWH801" s="94"/>
      <c r="OWI801" s="94"/>
      <c r="OWJ801" s="94"/>
      <c r="OWK801" s="94"/>
      <c r="OWL801" s="94"/>
      <c r="OWM801" s="94"/>
      <c r="OWN801" s="94"/>
      <c r="OWO801" s="94"/>
      <c r="OWP801" s="94"/>
      <c r="OWQ801" s="94"/>
      <c r="OWR801" s="94"/>
      <c r="OWS801" s="94"/>
      <c r="OWT801" s="94"/>
      <c r="OWU801" s="94"/>
      <c r="OWV801" s="94"/>
      <c r="OWW801" s="94"/>
      <c r="OWX801" s="94"/>
      <c r="OWY801" s="94"/>
      <c r="OWZ801" s="94"/>
      <c r="OXA801" s="94"/>
      <c r="OXB801" s="94"/>
      <c r="OXC801" s="94"/>
      <c r="OXD801" s="94"/>
      <c r="OXE801" s="94"/>
      <c r="OXF801" s="94"/>
      <c r="OXG801" s="94"/>
      <c r="OXH801" s="94"/>
      <c r="OXI801" s="94"/>
      <c r="OXJ801" s="94"/>
      <c r="OXK801" s="94"/>
      <c r="OXL801" s="94"/>
      <c r="OXM801" s="94"/>
      <c r="OXN801" s="94"/>
      <c r="OXO801" s="94"/>
      <c r="OXP801" s="94"/>
      <c r="OXQ801" s="94"/>
      <c r="OXR801" s="94"/>
      <c r="OXS801" s="94"/>
      <c r="OXT801" s="94"/>
      <c r="OXU801" s="94"/>
      <c r="OXV801" s="94"/>
      <c r="OXW801" s="94"/>
      <c r="OXX801" s="94"/>
      <c r="OXY801" s="94"/>
      <c r="OXZ801" s="94"/>
      <c r="OYA801" s="94"/>
      <c r="OYB801" s="94"/>
      <c r="OYC801" s="94"/>
      <c r="OYD801" s="94"/>
      <c r="OYE801" s="94"/>
      <c r="OYF801" s="94"/>
      <c r="OYG801" s="94"/>
      <c r="OYH801" s="94"/>
      <c r="OYI801" s="94"/>
      <c r="OYJ801" s="94"/>
      <c r="OYK801" s="94"/>
      <c r="OYL801" s="94"/>
      <c r="OYM801" s="94"/>
      <c r="OYN801" s="94"/>
      <c r="OYO801" s="94"/>
      <c r="OYP801" s="94"/>
      <c r="OYQ801" s="94"/>
      <c r="OYR801" s="94"/>
      <c r="OYS801" s="94"/>
      <c r="OYT801" s="94"/>
      <c r="OYU801" s="94"/>
      <c r="OYV801" s="94"/>
      <c r="OYW801" s="94"/>
      <c r="OYX801" s="94"/>
      <c r="OYY801" s="94"/>
      <c r="OYZ801" s="94"/>
      <c r="OZA801" s="94"/>
      <c r="OZB801" s="94"/>
      <c r="OZC801" s="94"/>
      <c r="OZD801" s="94"/>
      <c r="OZE801" s="94"/>
      <c r="OZF801" s="94"/>
      <c r="OZG801" s="94"/>
      <c r="OZH801" s="94"/>
      <c r="OZI801" s="94"/>
      <c r="OZJ801" s="94"/>
      <c r="OZK801" s="94"/>
      <c r="OZL801" s="94"/>
      <c r="OZM801" s="94"/>
      <c r="OZN801" s="94"/>
      <c r="OZO801" s="94"/>
      <c r="OZP801" s="94"/>
      <c r="OZQ801" s="94"/>
      <c r="OZR801" s="94"/>
      <c r="OZS801" s="94"/>
      <c r="OZT801" s="94"/>
      <c r="OZU801" s="94"/>
      <c r="OZV801" s="94"/>
      <c r="OZW801" s="94"/>
      <c r="OZX801" s="94"/>
      <c r="OZY801" s="94"/>
      <c r="OZZ801" s="94"/>
      <c r="PAA801" s="94"/>
      <c r="PAB801" s="94"/>
      <c r="PAC801" s="94"/>
      <c r="PAD801" s="94"/>
      <c r="PAE801" s="94"/>
      <c r="PAF801" s="94"/>
      <c r="PAG801" s="94"/>
      <c r="PAH801" s="94"/>
      <c r="PAI801" s="94"/>
      <c r="PAJ801" s="94"/>
      <c r="PAK801" s="94"/>
      <c r="PAL801" s="94"/>
      <c r="PAM801" s="94"/>
      <c r="PAN801" s="94"/>
      <c r="PAO801" s="94"/>
      <c r="PAP801" s="94"/>
      <c r="PAQ801" s="94"/>
      <c r="PAR801" s="94"/>
      <c r="PAS801" s="94"/>
      <c r="PAT801" s="94"/>
      <c r="PAU801" s="94"/>
      <c r="PAV801" s="94"/>
      <c r="PAW801" s="94"/>
      <c r="PAX801" s="94"/>
      <c r="PAY801" s="94"/>
      <c r="PAZ801" s="94"/>
      <c r="PBA801" s="94"/>
      <c r="PBB801" s="94"/>
      <c r="PBC801" s="94"/>
      <c r="PBD801" s="94"/>
      <c r="PBE801" s="94"/>
      <c r="PBF801" s="94"/>
      <c r="PBG801" s="94"/>
      <c r="PBH801" s="94"/>
      <c r="PBI801" s="94"/>
      <c r="PBJ801" s="94"/>
      <c r="PBK801" s="94"/>
      <c r="PBL801" s="94"/>
      <c r="PBM801" s="94"/>
      <c r="PBN801" s="94"/>
      <c r="PBO801" s="94"/>
      <c r="PBP801" s="94"/>
      <c r="PBQ801" s="94"/>
      <c r="PBR801" s="94"/>
      <c r="PBS801" s="94"/>
      <c r="PBT801" s="94"/>
      <c r="PBU801" s="94"/>
      <c r="PBV801" s="94"/>
      <c r="PBW801" s="94"/>
      <c r="PBX801" s="94"/>
      <c r="PBY801" s="94"/>
      <c r="PBZ801" s="94"/>
      <c r="PCA801" s="94"/>
      <c r="PCB801" s="94"/>
      <c r="PCC801" s="94"/>
      <c r="PCD801" s="94"/>
      <c r="PCE801" s="94"/>
      <c r="PCF801" s="94"/>
      <c r="PCG801" s="94"/>
      <c r="PCH801" s="94"/>
      <c r="PCI801" s="94"/>
      <c r="PCJ801" s="94"/>
      <c r="PCK801" s="94"/>
      <c r="PCL801" s="94"/>
      <c r="PCM801" s="94"/>
      <c r="PCN801" s="94"/>
      <c r="PCO801" s="94"/>
      <c r="PCP801" s="94"/>
      <c r="PCQ801" s="94"/>
      <c r="PCR801" s="94"/>
      <c r="PCS801" s="94"/>
      <c r="PCT801" s="94"/>
      <c r="PCU801" s="94"/>
      <c r="PCV801" s="94"/>
      <c r="PCW801" s="94"/>
      <c r="PCX801" s="94"/>
      <c r="PCY801" s="94"/>
      <c r="PCZ801" s="94"/>
      <c r="PDA801" s="94"/>
      <c r="PDB801" s="94"/>
      <c r="PDC801" s="94"/>
      <c r="PDD801" s="94"/>
      <c r="PDE801" s="94"/>
      <c r="PDF801" s="94"/>
      <c r="PDG801" s="94"/>
      <c r="PDH801" s="94"/>
      <c r="PDI801" s="94"/>
      <c r="PDJ801" s="94"/>
      <c r="PDK801" s="94"/>
      <c r="PDL801" s="94"/>
      <c r="PDM801" s="94"/>
      <c r="PDN801" s="94"/>
      <c r="PDO801" s="94"/>
      <c r="PDP801" s="94"/>
      <c r="PDQ801" s="94"/>
      <c r="PDR801" s="94"/>
      <c r="PDS801" s="94"/>
      <c r="PDT801" s="94"/>
      <c r="PDU801" s="94"/>
      <c r="PDV801" s="94"/>
      <c r="PDW801" s="94"/>
      <c r="PDX801" s="94"/>
      <c r="PDY801" s="94"/>
      <c r="PDZ801" s="94"/>
      <c r="PEA801" s="94"/>
      <c r="PEB801" s="94"/>
      <c r="PEC801" s="94"/>
      <c r="PED801" s="94"/>
      <c r="PEE801" s="94"/>
      <c r="PEF801" s="94"/>
      <c r="PEG801" s="94"/>
      <c r="PEH801" s="94"/>
      <c r="PEI801" s="94"/>
      <c r="PEJ801" s="94"/>
      <c r="PEK801" s="94"/>
      <c r="PEL801" s="94"/>
      <c r="PEM801" s="94"/>
      <c r="PEN801" s="94"/>
      <c r="PEO801" s="94"/>
      <c r="PEP801" s="94"/>
      <c r="PEQ801" s="94"/>
      <c r="PER801" s="94"/>
      <c r="PES801" s="94"/>
      <c r="PET801" s="94"/>
      <c r="PEU801" s="94"/>
      <c r="PEV801" s="94"/>
      <c r="PEW801" s="94"/>
      <c r="PEX801" s="94"/>
      <c r="PEY801" s="94"/>
      <c r="PEZ801" s="94"/>
      <c r="PFA801" s="94"/>
      <c r="PFB801" s="94"/>
      <c r="PFC801" s="94"/>
      <c r="PFD801" s="94"/>
      <c r="PFE801" s="94"/>
      <c r="PFF801" s="94"/>
      <c r="PFG801" s="94"/>
      <c r="PFH801" s="94"/>
      <c r="PFI801" s="94"/>
      <c r="PFJ801" s="94"/>
      <c r="PFK801" s="94"/>
      <c r="PFL801" s="94"/>
      <c r="PFM801" s="94"/>
      <c r="PFN801" s="94"/>
      <c r="PFO801" s="94"/>
      <c r="PFP801" s="94"/>
      <c r="PFQ801" s="94"/>
      <c r="PFR801" s="94"/>
      <c r="PFS801" s="94"/>
      <c r="PFT801" s="94"/>
      <c r="PFU801" s="94"/>
      <c r="PFV801" s="94"/>
      <c r="PFW801" s="94"/>
      <c r="PFX801" s="94"/>
      <c r="PFY801" s="94"/>
      <c r="PFZ801" s="94"/>
      <c r="PGA801" s="94"/>
      <c r="PGB801" s="94"/>
      <c r="PGC801" s="94"/>
      <c r="PGD801" s="94"/>
      <c r="PGE801" s="94"/>
      <c r="PGF801" s="94"/>
      <c r="PGG801" s="94"/>
      <c r="PGH801" s="94"/>
      <c r="PGI801" s="94"/>
      <c r="PGJ801" s="94"/>
      <c r="PGK801" s="94"/>
      <c r="PGL801" s="94"/>
      <c r="PGM801" s="94"/>
      <c r="PGN801" s="94"/>
      <c r="PGO801" s="94"/>
      <c r="PGP801" s="94"/>
      <c r="PGQ801" s="94"/>
      <c r="PGR801" s="94"/>
      <c r="PGS801" s="94"/>
      <c r="PGT801" s="94"/>
      <c r="PGU801" s="94"/>
      <c r="PGV801" s="94"/>
      <c r="PGW801" s="94"/>
      <c r="PGX801" s="94"/>
      <c r="PGY801" s="94"/>
      <c r="PGZ801" s="94"/>
      <c r="PHA801" s="94"/>
      <c r="PHB801" s="94"/>
      <c r="PHC801" s="94"/>
      <c r="PHD801" s="94"/>
      <c r="PHE801" s="94"/>
      <c r="PHF801" s="94"/>
      <c r="PHG801" s="94"/>
      <c r="PHH801" s="94"/>
      <c r="PHI801" s="94"/>
      <c r="PHJ801" s="94"/>
      <c r="PHK801" s="94"/>
      <c r="PHL801" s="94"/>
      <c r="PHM801" s="94"/>
      <c r="PHN801" s="94"/>
      <c r="PHO801" s="94"/>
      <c r="PHP801" s="94"/>
      <c r="PHQ801" s="94"/>
      <c r="PHR801" s="94"/>
      <c r="PHS801" s="94"/>
      <c r="PHT801" s="94"/>
      <c r="PHU801" s="94"/>
      <c r="PHV801" s="94"/>
      <c r="PHW801" s="94"/>
      <c r="PHX801" s="94"/>
      <c r="PHY801" s="94"/>
      <c r="PHZ801" s="94"/>
      <c r="PIA801" s="94"/>
      <c r="PIB801" s="94"/>
      <c r="PIC801" s="94"/>
      <c r="PID801" s="94"/>
      <c r="PIE801" s="94"/>
      <c r="PIF801" s="94"/>
      <c r="PIG801" s="94"/>
      <c r="PIH801" s="94"/>
      <c r="PII801" s="94"/>
      <c r="PIJ801" s="94"/>
      <c r="PIK801" s="94"/>
      <c r="PIL801" s="94"/>
      <c r="PIM801" s="94"/>
      <c r="PIN801" s="94"/>
      <c r="PIO801" s="94"/>
      <c r="PIP801" s="94"/>
      <c r="PIQ801" s="94"/>
      <c r="PIR801" s="94"/>
      <c r="PIS801" s="94"/>
      <c r="PIT801" s="94"/>
      <c r="PIU801" s="94"/>
      <c r="PIV801" s="94"/>
      <c r="PIW801" s="94"/>
      <c r="PIX801" s="94"/>
      <c r="PIY801" s="94"/>
      <c r="PIZ801" s="94"/>
      <c r="PJA801" s="94"/>
      <c r="PJB801" s="94"/>
      <c r="PJC801" s="94"/>
      <c r="PJD801" s="94"/>
      <c r="PJE801" s="94"/>
      <c r="PJF801" s="94"/>
      <c r="PJG801" s="94"/>
      <c r="PJH801" s="94"/>
      <c r="PJI801" s="94"/>
      <c r="PJJ801" s="94"/>
      <c r="PJK801" s="94"/>
      <c r="PJL801" s="94"/>
      <c r="PJM801" s="94"/>
      <c r="PJN801" s="94"/>
      <c r="PJO801" s="94"/>
      <c r="PJP801" s="94"/>
      <c r="PJQ801" s="94"/>
      <c r="PJR801" s="94"/>
      <c r="PJS801" s="94"/>
      <c r="PJT801" s="94"/>
      <c r="PJU801" s="94"/>
      <c r="PJV801" s="94"/>
      <c r="PJW801" s="94"/>
      <c r="PJX801" s="94"/>
      <c r="PJY801" s="94"/>
      <c r="PJZ801" s="94"/>
      <c r="PKA801" s="94"/>
      <c r="PKB801" s="94"/>
      <c r="PKC801" s="94"/>
      <c r="PKD801" s="94"/>
      <c r="PKE801" s="94"/>
      <c r="PKF801" s="94"/>
      <c r="PKG801" s="94"/>
      <c r="PKH801" s="94"/>
      <c r="PKI801" s="94"/>
      <c r="PKJ801" s="94"/>
      <c r="PKK801" s="94"/>
      <c r="PKL801" s="94"/>
      <c r="PKM801" s="94"/>
      <c r="PKN801" s="94"/>
      <c r="PKO801" s="94"/>
      <c r="PKP801" s="94"/>
      <c r="PKQ801" s="94"/>
      <c r="PKR801" s="94"/>
      <c r="PKS801" s="94"/>
      <c r="PKT801" s="94"/>
      <c r="PKU801" s="94"/>
      <c r="PKV801" s="94"/>
      <c r="PKW801" s="94"/>
      <c r="PKX801" s="94"/>
      <c r="PKY801" s="94"/>
      <c r="PKZ801" s="94"/>
      <c r="PLA801" s="94"/>
      <c r="PLB801" s="94"/>
      <c r="PLC801" s="94"/>
      <c r="PLD801" s="94"/>
      <c r="PLE801" s="94"/>
      <c r="PLF801" s="94"/>
      <c r="PLG801" s="94"/>
      <c r="PLH801" s="94"/>
      <c r="PLI801" s="94"/>
      <c r="PLJ801" s="94"/>
      <c r="PLK801" s="94"/>
      <c r="PLL801" s="94"/>
      <c r="PLM801" s="94"/>
      <c r="PLN801" s="94"/>
      <c r="PLO801" s="94"/>
      <c r="PLP801" s="94"/>
      <c r="PLQ801" s="94"/>
      <c r="PLR801" s="94"/>
      <c r="PLS801" s="94"/>
      <c r="PLT801" s="94"/>
      <c r="PLU801" s="94"/>
      <c r="PLV801" s="94"/>
      <c r="PLW801" s="94"/>
      <c r="PLX801" s="94"/>
      <c r="PLY801" s="94"/>
      <c r="PLZ801" s="94"/>
      <c r="PMA801" s="94"/>
      <c r="PMB801" s="94"/>
      <c r="PMC801" s="94"/>
      <c r="PMD801" s="94"/>
      <c r="PME801" s="94"/>
      <c r="PMF801" s="94"/>
      <c r="PMG801" s="94"/>
      <c r="PMH801" s="94"/>
      <c r="PMI801" s="94"/>
      <c r="PMJ801" s="94"/>
      <c r="PMK801" s="94"/>
      <c r="PML801" s="94"/>
      <c r="PMM801" s="94"/>
      <c r="PMN801" s="94"/>
      <c r="PMO801" s="94"/>
      <c r="PMP801" s="94"/>
      <c r="PMQ801" s="94"/>
      <c r="PMR801" s="94"/>
      <c r="PMS801" s="94"/>
      <c r="PMT801" s="94"/>
      <c r="PMU801" s="94"/>
      <c r="PMV801" s="94"/>
      <c r="PMW801" s="94"/>
      <c r="PMX801" s="94"/>
      <c r="PMY801" s="94"/>
      <c r="PMZ801" s="94"/>
      <c r="PNA801" s="94"/>
      <c r="PNB801" s="94"/>
      <c r="PNC801" s="94"/>
      <c r="PND801" s="94"/>
      <c r="PNE801" s="94"/>
      <c r="PNF801" s="94"/>
      <c r="PNG801" s="94"/>
      <c r="PNH801" s="94"/>
      <c r="PNI801" s="94"/>
      <c r="PNJ801" s="94"/>
      <c r="PNK801" s="94"/>
      <c r="PNL801" s="94"/>
      <c r="PNM801" s="94"/>
      <c r="PNN801" s="94"/>
      <c r="PNO801" s="94"/>
      <c r="PNP801" s="94"/>
      <c r="PNQ801" s="94"/>
      <c r="PNR801" s="94"/>
      <c r="PNS801" s="94"/>
      <c r="PNT801" s="94"/>
      <c r="PNU801" s="94"/>
      <c r="PNV801" s="94"/>
      <c r="PNW801" s="94"/>
      <c r="PNX801" s="94"/>
      <c r="PNY801" s="94"/>
      <c r="PNZ801" s="94"/>
      <c r="POA801" s="94"/>
      <c r="POB801" s="94"/>
      <c r="POC801" s="94"/>
      <c r="POD801" s="94"/>
      <c r="POE801" s="94"/>
      <c r="POF801" s="94"/>
      <c r="POG801" s="94"/>
      <c r="POH801" s="94"/>
      <c r="POI801" s="94"/>
      <c r="POJ801" s="94"/>
      <c r="POK801" s="94"/>
      <c r="POL801" s="94"/>
      <c r="POM801" s="94"/>
      <c r="PON801" s="94"/>
      <c r="POO801" s="94"/>
      <c r="POP801" s="94"/>
      <c r="POQ801" s="94"/>
      <c r="POR801" s="94"/>
      <c r="POS801" s="94"/>
      <c r="POT801" s="94"/>
      <c r="POU801" s="94"/>
      <c r="POV801" s="94"/>
      <c r="POW801" s="94"/>
      <c r="POX801" s="94"/>
      <c r="POY801" s="94"/>
      <c r="POZ801" s="94"/>
      <c r="PPA801" s="94"/>
      <c r="PPB801" s="94"/>
      <c r="PPC801" s="94"/>
      <c r="PPD801" s="94"/>
      <c r="PPE801" s="94"/>
      <c r="PPF801" s="94"/>
      <c r="PPG801" s="94"/>
      <c r="PPH801" s="94"/>
      <c r="PPI801" s="94"/>
      <c r="PPJ801" s="94"/>
      <c r="PPK801" s="94"/>
      <c r="PPL801" s="94"/>
      <c r="PPM801" s="94"/>
      <c r="PPN801" s="94"/>
      <c r="PPO801" s="94"/>
      <c r="PPP801" s="94"/>
      <c r="PPQ801" s="94"/>
      <c r="PPR801" s="94"/>
      <c r="PPS801" s="94"/>
      <c r="PPT801" s="94"/>
      <c r="PPU801" s="94"/>
      <c r="PPV801" s="94"/>
      <c r="PPW801" s="94"/>
      <c r="PPX801" s="94"/>
      <c r="PPY801" s="94"/>
      <c r="PPZ801" s="94"/>
      <c r="PQA801" s="94"/>
      <c r="PQB801" s="94"/>
      <c r="PQC801" s="94"/>
      <c r="PQD801" s="94"/>
      <c r="PQE801" s="94"/>
      <c r="PQF801" s="94"/>
      <c r="PQG801" s="94"/>
      <c r="PQH801" s="94"/>
      <c r="PQI801" s="94"/>
      <c r="PQJ801" s="94"/>
      <c r="PQK801" s="94"/>
      <c r="PQL801" s="94"/>
      <c r="PQM801" s="94"/>
      <c r="PQN801" s="94"/>
      <c r="PQO801" s="94"/>
      <c r="PQP801" s="94"/>
      <c r="PQQ801" s="94"/>
      <c r="PQR801" s="94"/>
      <c r="PQS801" s="94"/>
      <c r="PQT801" s="94"/>
      <c r="PQU801" s="94"/>
      <c r="PQV801" s="94"/>
      <c r="PQW801" s="94"/>
      <c r="PQX801" s="94"/>
      <c r="PQY801" s="94"/>
      <c r="PQZ801" s="94"/>
      <c r="PRA801" s="94"/>
      <c r="PRB801" s="94"/>
      <c r="PRC801" s="94"/>
      <c r="PRD801" s="94"/>
      <c r="PRE801" s="94"/>
      <c r="PRF801" s="94"/>
      <c r="PRG801" s="94"/>
      <c r="PRH801" s="94"/>
      <c r="PRI801" s="94"/>
      <c r="PRJ801" s="94"/>
      <c r="PRK801" s="94"/>
      <c r="PRL801" s="94"/>
      <c r="PRM801" s="94"/>
      <c r="PRN801" s="94"/>
      <c r="PRO801" s="94"/>
      <c r="PRP801" s="94"/>
      <c r="PRQ801" s="94"/>
      <c r="PRR801" s="94"/>
      <c r="PRS801" s="94"/>
      <c r="PRT801" s="94"/>
      <c r="PRU801" s="94"/>
      <c r="PRV801" s="94"/>
      <c r="PRW801" s="94"/>
      <c r="PRX801" s="94"/>
      <c r="PRY801" s="94"/>
      <c r="PRZ801" s="94"/>
      <c r="PSA801" s="94"/>
      <c r="PSB801" s="94"/>
      <c r="PSC801" s="94"/>
      <c r="PSD801" s="94"/>
      <c r="PSE801" s="94"/>
      <c r="PSF801" s="94"/>
      <c r="PSG801" s="94"/>
      <c r="PSH801" s="94"/>
      <c r="PSI801" s="94"/>
      <c r="PSJ801" s="94"/>
      <c r="PSK801" s="94"/>
      <c r="PSL801" s="94"/>
      <c r="PSM801" s="94"/>
      <c r="PSN801" s="94"/>
      <c r="PSO801" s="94"/>
      <c r="PSP801" s="94"/>
      <c r="PSQ801" s="94"/>
      <c r="PSR801" s="94"/>
      <c r="PSS801" s="94"/>
      <c r="PST801" s="94"/>
      <c r="PSU801" s="94"/>
      <c r="PSV801" s="94"/>
      <c r="PSW801" s="94"/>
      <c r="PSX801" s="94"/>
      <c r="PSY801" s="94"/>
      <c r="PSZ801" s="94"/>
      <c r="PTA801" s="94"/>
      <c r="PTB801" s="94"/>
      <c r="PTC801" s="94"/>
      <c r="PTD801" s="94"/>
      <c r="PTE801" s="94"/>
      <c r="PTF801" s="94"/>
      <c r="PTG801" s="94"/>
      <c r="PTH801" s="94"/>
      <c r="PTI801" s="94"/>
      <c r="PTJ801" s="94"/>
      <c r="PTK801" s="94"/>
      <c r="PTL801" s="94"/>
      <c r="PTM801" s="94"/>
      <c r="PTN801" s="94"/>
      <c r="PTO801" s="94"/>
      <c r="PTP801" s="94"/>
      <c r="PTQ801" s="94"/>
      <c r="PTR801" s="94"/>
      <c r="PTS801" s="94"/>
      <c r="PTT801" s="94"/>
      <c r="PTU801" s="94"/>
      <c r="PTV801" s="94"/>
      <c r="PTW801" s="94"/>
      <c r="PTX801" s="94"/>
      <c r="PTY801" s="94"/>
      <c r="PTZ801" s="94"/>
      <c r="PUA801" s="94"/>
      <c r="PUB801" s="94"/>
      <c r="PUC801" s="94"/>
      <c r="PUD801" s="94"/>
      <c r="PUE801" s="94"/>
      <c r="PUF801" s="94"/>
      <c r="PUG801" s="94"/>
      <c r="PUH801" s="94"/>
      <c r="PUI801" s="94"/>
      <c r="PUJ801" s="94"/>
      <c r="PUK801" s="94"/>
      <c r="PUL801" s="94"/>
      <c r="PUM801" s="94"/>
      <c r="PUN801" s="94"/>
      <c r="PUO801" s="94"/>
      <c r="PUP801" s="94"/>
      <c r="PUQ801" s="94"/>
      <c r="PUR801" s="94"/>
      <c r="PUS801" s="94"/>
      <c r="PUT801" s="94"/>
      <c r="PUU801" s="94"/>
      <c r="PUV801" s="94"/>
      <c r="PUW801" s="94"/>
      <c r="PUX801" s="94"/>
      <c r="PUY801" s="94"/>
      <c r="PUZ801" s="94"/>
      <c r="PVA801" s="94"/>
      <c r="PVB801" s="94"/>
      <c r="PVC801" s="94"/>
      <c r="PVD801" s="94"/>
      <c r="PVE801" s="94"/>
      <c r="PVF801" s="94"/>
      <c r="PVG801" s="94"/>
      <c r="PVH801" s="94"/>
      <c r="PVI801" s="94"/>
      <c r="PVJ801" s="94"/>
      <c r="PVK801" s="94"/>
      <c r="PVL801" s="94"/>
      <c r="PVM801" s="94"/>
      <c r="PVN801" s="94"/>
      <c r="PVO801" s="94"/>
      <c r="PVP801" s="94"/>
      <c r="PVQ801" s="94"/>
      <c r="PVR801" s="94"/>
      <c r="PVS801" s="94"/>
      <c r="PVT801" s="94"/>
      <c r="PVU801" s="94"/>
      <c r="PVV801" s="94"/>
      <c r="PVW801" s="94"/>
      <c r="PVX801" s="94"/>
      <c r="PVY801" s="94"/>
      <c r="PVZ801" s="94"/>
      <c r="PWA801" s="94"/>
      <c r="PWB801" s="94"/>
      <c r="PWC801" s="94"/>
      <c r="PWD801" s="94"/>
      <c r="PWE801" s="94"/>
      <c r="PWF801" s="94"/>
      <c r="PWG801" s="94"/>
      <c r="PWH801" s="94"/>
      <c r="PWI801" s="94"/>
      <c r="PWJ801" s="94"/>
      <c r="PWK801" s="94"/>
      <c r="PWL801" s="94"/>
      <c r="PWM801" s="94"/>
      <c r="PWN801" s="94"/>
      <c r="PWO801" s="94"/>
      <c r="PWP801" s="94"/>
      <c r="PWQ801" s="94"/>
      <c r="PWR801" s="94"/>
      <c r="PWS801" s="94"/>
      <c r="PWT801" s="94"/>
      <c r="PWU801" s="94"/>
      <c r="PWV801" s="94"/>
      <c r="PWW801" s="94"/>
      <c r="PWX801" s="94"/>
      <c r="PWY801" s="94"/>
      <c r="PWZ801" s="94"/>
      <c r="PXA801" s="94"/>
      <c r="PXB801" s="94"/>
      <c r="PXC801" s="94"/>
      <c r="PXD801" s="94"/>
      <c r="PXE801" s="94"/>
      <c r="PXF801" s="94"/>
      <c r="PXG801" s="94"/>
      <c r="PXH801" s="94"/>
      <c r="PXI801" s="94"/>
      <c r="PXJ801" s="94"/>
      <c r="PXK801" s="94"/>
      <c r="PXL801" s="94"/>
      <c r="PXM801" s="94"/>
      <c r="PXN801" s="94"/>
      <c r="PXO801" s="94"/>
      <c r="PXP801" s="94"/>
      <c r="PXQ801" s="94"/>
      <c r="PXR801" s="94"/>
      <c r="PXS801" s="94"/>
      <c r="PXT801" s="94"/>
      <c r="PXU801" s="94"/>
      <c r="PXV801" s="94"/>
      <c r="PXW801" s="94"/>
      <c r="PXX801" s="94"/>
      <c r="PXY801" s="94"/>
      <c r="PXZ801" s="94"/>
      <c r="PYA801" s="94"/>
      <c r="PYB801" s="94"/>
      <c r="PYC801" s="94"/>
      <c r="PYD801" s="94"/>
      <c r="PYE801" s="94"/>
      <c r="PYF801" s="94"/>
      <c r="PYG801" s="94"/>
      <c r="PYH801" s="94"/>
      <c r="PYI801" s="94"/>
      <c r="PYJ801" s="94"/>
      <c r="PYK801" s="94"/>
      <c r="PYL801" s="94"/>
      <c r="PYM801" s="94"/>
      <c r="PYN801" s="94"/>
      <c r="PYO801" s="94"/>
      <c r="PYP801" s="94"/>
      <c r="PYQ801" s="94"/>
      <c r="PYR801" s="94"/>
      <c r="PYS801" s="94"/>
      <c r="PYT801" s="94"/>
      <c r="PYU801" s="94"/>
      <c r="PYV801" s="94"/>
      <c r="PYW801" s="94"/>
      <c r="PYX801" s="94"/>
      <c r="PYY801" s="94"/>
      <c r="PYZ801" s="94"/>
      <c r="PZA801" s="94"/>
      <c r="PZB801" s="94"/>
      <c r="PZC801" s="94"/>
      <c r="PZD801" s="94"/>
      <c r="PZE801" s="94"/>
      <c r="PZF801" s="94"/>
      <c r="PZG801" s="94"/>
      <c r="PZH801" s="94"/>
      <c r="PZI801" s="94"/>
      <c r="PZJ801" s="94"/>
      <c r="PZK801" s="94"/>
      <c r="PZL801" s="94"/>
      <c r="PZM801" s="94"/>
      <c r="PZN801" s="94"/>
      <c r="PZO801" s="94"/>
      <c r="PZP801" s="94"/>
      <c r="PZQ801" s="94"/>
      <c r="PZR801" s="94"/>
      <c r="PZS801" s="94"/>
      <c r="PZT801" s="94"/>
      <c r="PZU801" s="94"/>
      <c r="PZV801" s="94"/>
      <c r="PZW801" s="94"/>
      <c r="PZX801" s="94"/>
      <c r="PZY801" s="94"/>
      <c r="PZZ801" s="94"/>
      <c r="QAA801" s="94"/>
      <c r="QAB801" s="94"/>
      <c r="QAC801" s="94"/>
      <c r="QAD801" s="94"/>
      <c r="QAE801" s="94"/>
      <c r="QAF801" s="94"/>
      <c r="QAG801" s="94"/>
      <c r="QAH801" s="94"/>
      <c r="QAI801" s="94"/>
      <c r="QAJ801" s="94"/>
      <c r="QAK801" s="94"/>
      <c r="QAL801" s="94"/>
      <c r="QAM801" s="94"/>
      <c r="QAN801" s="94"/>
      <c r="QAO801" s="94"/>
      <c r="QAP801" s="94"/>
      <c r="QAQ801" s="94"/>
      <c r="QAR801" s="94"/>
      <c r="QAS801" s="94"/>
      <c r="QAT801" s="94"/>
      <c r="QAU801" s="94"/>
      <c r="QAV801" s="94"/>
      <c r="QAW801" s="94"/>
      <c r="QAX801" s="94"/>
      <c r="QAY801" s="94"/>
      <c r="QAZ801" s="94"/>
      <c r="QBA801" s="94"/>
      <c r="QBB801" s="94"/>
      <c r="QBC801" s="94"/>
      <c r="QBD801" s="94"/>
      <c r="QBE801" s="94"/>
      <c r="QBF801" s="94"/>
      <c r="QBG801" s="94"/>
      <c r="QBH801" s="94"/>
      <c r="QBI801" s="94"/>
      <c r="QBJ801" s="94"/>
      <c r="QBK801" s="94"/>
      <c r="QBL801" s="94"/>
      <c r="QBM801" s="94"/>
      <c r="QBN801" s="94"/>
      <c r="QBO801" s="94"/>
      <c r="QBP801" s="94"/>
      <c r="QBQ801" s="94"/>
      <c r="QBR801" s="94"/>
      <c r="QBS801" s="94"/>
      <c r="QBT801" s="94"/>
      <c r="QBU801" s="94"/>
      <c r="QBV801" s="94"/>
      <c r="QBW801" s="94"/>
      <c r="QBX801" s="94"/>
      <c r="QBY801" s="94"/>
      <c r="QBZ801" s="94"/>
      <c r="QCA801" s="94"/>
      <c r="QCB801" s="94"/>
      <c r="QCC801" s="94"/>
      <c r="QCD801" s="94"/>
      <c r="QCE801" s="94"/>
      <c r="QCF801" s="94"/>
      <c r="QCG801" s="94"/>
      <c r="QCH801" s="94"/>
      <c r="QCI801" s="94"/>
      <c r="QCJ801" s="94"/>
      <c r="QCK801" s="94"/>
      <c r="QCL801" s="94"/>
      <c r="QCM801" s="94"/>
      <c r="QCN801" s="94"/>
      <c r="QCO801" s="94"/>
      <c r="QCP801" s="94"/>
      <c r="QCQ801" s="94"/>
      <c r="QCR801" s="94"/>
      <c r="QCS801" s="94"/>
      <c r="QCT801" s="94"/>
      <c r="QCU801" s="94"/>
      <c r="QCV801" s="94"/>
      <c r="QCW801" s="94"/>
      <c r="QCX801" s="94"/>
      <c r="QCY801" s="94"/>
      <c r="QCZ801" s="94"/>
      <c r="QDA801" s="94"/>
      <c r="QDB801" s="94"/>
      <c r="QDC801" s="94"/>
      <c r="QDD801" s="94"/>
      <c r="QDE801" s="94"/>
      <c r="QDF801" s="94"/>
      <c r="QDG801" s="94"/>
      <c r="QDH801" s="94"/>
      <c r="QDI801" s="94"/>
      <c r="QDJ801" s="94"/>
      <c r="QDK801" s="94"/>
      <c r="QDL801" s="94"/>
      <c r="QDM801" s="94"/>
      <c r="QDN801" s="94"/>
      <c r="QDO801" s="94"/>
      <c r="QDP801" s="94"/>
      <c r="QDQ801" s="94"/>
      <c r="QDR801" s="94"/>
      <c r="QDS801" s="94"/>
      <c r="QDT801" s="94"/>
      <c r="QDU801" s="94"/>
      <c r="QDV801" s="94"/>
      <c r="QDW801" s="94"/>
      <c r="QDX801" s="94"/>
      <c r="QDY801" s="94"/>
      <c r="QDZ801" s="94"/>
      <c r="QEA801" s="94"/>
      <c r="QEB801" s="94"/>
      <c r="QEC801" s="94"/>
      <c r="QED801" s="94"/>
      <c r="QEE801" s="94"/>
      <c r="QEF801" s="94"/>
      <c r="QEG801" s="94"/>
      <c r="QEH801" s="94"/>
      <c r="QEI801" s="94"/>
      <c r="QEJ801" s="94"/>
      <c r="QEK801" s="94"/>
      <c r="QEL801" s="94"/>
      <c r="QEM801" s="94"/>
      <c r="QEN801" s="94"/>
      <c r="QEO801" s="94"/>
      <c r="QEP801" s="94"/>
      <c r="QEQ801" s="94"/>
      <c r="QER801" s="94"/>
      <c r="QES801" s="94"/>
      <c r="QET801" s="94"/>
      <c r="QEU801" s="94"/>
      <c r="QEV801" s="94"/>
      <c r="QEW801" s="94"/>
      <c r="QEX801" s="94"/>
      <c r="QEY801" s="94"/>
      <c r="QEZ801" s="94"/>
      <c r="QFA801" s="94"/>
      <c r="QFB801" s="94"/>
      <c r="QFC801" s="94"/>
      <c r="QFD801" s="94"/>
      <c r="QFE801" s="94"/>
      <c r="QFF801" s="94"/>
      <c r="QFG801" s="94"/>
      <c r="QFH801" s="94"/>
      <c r="QFI801" s="94"/>
      <c r="QFJ801" s="94"/>
      <c r="QFK801" s="94"/>
      <c r="QFL801" s="94"/>
      <c r="QFM801" s="94"/>
      <c r="QFN801" s="94"/>
      <c r="QFO801" s="94"/>
      <c r="QFP801" s="94"/>
      <c r="QFQ801" s="94"/>
      <c r="QFR801" s="94"/>
      <c r="QFS801" s="94"/>
      <c r="QFT801" s="94"/>
      <c r="QFU801" s="94"/>
      <c r="QFV801" s="94"/>
      <c r="QFW801" s="94"/>
      <c r="QFX801" s="94"/>
      <c r="QFY801" s="94"/>
      <c r="QFZ801" s="94"/>
      <c r="QGA801" s="94"/>
      <c r="QGB801" s="94"/>
      <c r="QGC801" s="94"/>
      <c r="QGD801" s="94"/>
      <c r="QGE801" s="94"/>
      <c r="QGF801" s="94"/>
      <c r="QGG801" s="94"/>
      <c r="QGH801" s="94"/>
      <c r="QGI801" s="94"/>
      <c r="QGJ801" s="94"/>
      <c r="QGK801" s="94"/>
      <c r="QGL801" s="94"/>
      <c r="QGM801" s="94"/>
      <c r="QGN801" s="94"/>
      <c r="QGO801" s="94"/>
      <c r="QGP801" s="94"/>
      <c r="QGQ801" s="94"/>
      <c r="QGR801" s="94"/>
      <c r="QGS801" s="94"/>
      <c r="QGT801" s="94"/>
      <c r="QGU801" s="94"/>
      <c r="QGV801" s="94"/>
      <c r="QGW801" s="94"/>
      <c r="QGX801" s="94"/>
      <c r="QGY801" s="94"/>
      <c r="QGZ801" s="94"/>
      <c r="QHA801" s="94"/>
      <c r="QHB801" s="94"/>
      <c r="QHC801" s="94"/>
      <c r="QHD801" s="94"/>
      <c r="QHE801" s="94"/>
      <c r="QHF801" s="94"/>
      <c r="QHG801" s="94"/>
      <c r="QHH801" s="94"/>
      <c r="QHI801" s="94"/>
      <c r="QHJ801" s="94"/>
      <c r="QHK801" s="94"/>
      <c r="QHL801" s="94"/>
      <c r="QHM801" s="94"/>
      <c r="QHN801" s="94"/>
      <c r="QHO801" s="94"/>
      <c r="QHP801" s="94"/>
      <c r="QHQ801" s="94"/>
      <c r="QHR801" s="94"/>
      <c r="QHS801" s="94"/>
      <c r="QHT801" s="94"/>
      <c r="QHU801" s="94"/>
      <c r="QHV801" s="94"/>
      <c r="QHW801" s="94"/>
      <c r="QHX801" s="94"/>
      <c r="QHY801" s="94"/>
      <c r="QHZ801" s="94"/>
      <c r="QIA801" s="94"/>
      <c r="QIB801" s="94"/>
      <c r="QIC801" s="94"/>
      <c r="QID801" s="94"/>
      <c r="QIE801" s="94"/>
      <c r="QIF801" s="94"/>
      <c r="QIG801" s="94"/>
      <c r="QIH801" s="94"/>
      <c r="QII801" s="94"/>
      <c r="QIJ801" s="94"/>
      <c r="QIK801" s="94"/>
      <c r="QIL801" s="94"/>
      <c r="QIM801" s="94"/>
      <c r="QIN801" s="94"/>
      <c r="QIO801" s="94"/>
      <c r="QIP801" s="94"/>
      <c r="QIQ801" s="94"/>
      <c r="QIR801" s="94"/>
      <c r="QIS801" s="94"/>
      <c r="QIT801" s="94"/>
      <c r="QIU801" s="94"/>
      <c r="QIV801" s="94"/>
      <c r="QIW801" s="94"/>
      <c r="QIX801" s="94"/>
      <c r="QIY801" s="94"/>
      <c r="QIZ801" s="94"/>
      <c r="QJA801" s="94"/>
      <c r="QJB801" s="94"/>
      <c r="QJC801" s="94"/>
      <c r="QJD801" s="94"/>
      <c r="QJE801" s="94"/>
      <c r="QJF801" s="94"/>
      <c r="QJG801" s="94"/>
      <c r="QJH801" s="94"/>
      <c r="QJI801" s="94"/>
      <c r="QJJ801" s="94"/>
      <c r="QJK801" s="94"/>
      <c r="QJL801" s="94"/>
      <c r="QJM801" s="94"/>
      <c r="QJN801" s="94"/>
      <c r="QJO801" s="94"/>
      <c r="QJP801" s="94"/>
      <c r="QJQ801" s="94"/>
      <c r="QJR801" s="94"/>
      <c r="QJS801" s="94"/>
      <c r="QJT801" s="94"/>
      <c r="QJU801" s="94"/>
      <c r="QJV801" s="94"/>
      <c r="QJW801" s="94"/>
      <c r="QJX801" s="94"/>
      <c r="QJY801" s="94"/>
      <c r="QJZ801" s="94"/>
      <c r="QKA801" s="94"/>
      <c r="QKB801" s="94"/>
      <c r="QKC801" s="94"/>
      <c r="QKD801" s="94"/>
      <c r="QKE801" s="94"/>
      <c r="QKF801" s="94"/>
      <c r="QKG801" s="94"/>
      <c r="QKH801" s="94"/>
      <c r="QKI801" s="94"/>
      <c r="QKJ801" s="94"/>
      <c r="QKK801" s="94"/>
      <c r="QKL801" s="94"/>
      <c r="QKM801" s="94"/>
      <c r="QKN801" s="94"/>
      <c r="QKO801" s="94"/>
      <c r="QKP801" s="94"/>
      <c r="QKQ801" s="94"/>
      <c r="QKR801" s="94"/>
      <c r="QKS801" s="94"/>
      <c r="QKT801" s="94"/>
      <c r="QKU801" s="94"/>
      <c r="QKV801" s="94"/>
      <c r="QKW801" s="94"/>
      <c r="QKX801" s="94"/>
      <c r="QKY801" s="94"/>
      <c r="QKZ801" s="94"/>
      <c r="QLA801" s="94"/>
      <c r="QLB801" s="94"/>
      <c r="QLC801" s="94"/>
      <c r="QLD801" s="94"/>
      <c r="QLE801" s="94"/>
      <c r="QLF801" s="94"/>
      <c r="QLG801" s="94"/>
      <c r="QLH801" s="94"/>
      <c r="QLI801" s="94"/>
      <c r="QLJ801" s="94"/>
      <c r="QLK801" s="94"/>
      <c r="QLL801" s="94"/>
      <c r="QLM801" s="94"/>
      <c r="QLN801" s="94"/>
      <c r="QLO801" s="94"/>
      <c r="QLP801" s="94"/>
      <c r="QLQ801" s="94"/>
      <c r="QLR801" s="94"/>
      <c r="QLS801" s="94"/>
      <c r="QLT801" s="94"/>
      <c r="QLU801" s="94"/>
      <c r="QLV801" s="94"/>
      <c r="QLW801" s="94"/>
      <c r="QLX801" s="94"/>
      <c r="QLY801" s="94"/>
      <c r="QLZ801" s="94"/>
      <c r="QMA801" s="94"/>
      <c r="QMB801" s="94"/>
      <c r="QMC801" s="94"/>
      <c r="QMD801" s="94"/>
      <c r="QME801" s="94"/>
      <c r="QMF801" s="94"/>
      <c r="QMG801" s="94"/>
      <c r="QMH801" s="94"/>
      <c r="QMI801" s="94"/>
      <c r="QMJ801" s="94"/>
      <c r="QMK801" s="94"/>
      <c r="QML801" s="94"/>
      <c r="QMM801" s="94"/>
      <c r="QMN801" s="94"/>
      <c r="QMO801" s="94"/>
      <c r="QMP801" s="94"/>
      <c r="QMQ801" s="94"/>
      <c r="QMR801" s="94"/>
      <c r="QMS801" s="94"/>
      <c r="QMT801" s="94"/>
      <c r="QMU801" s="94"/>
      <c r="QMV801" s="94"/>
      <c r="QMW801" s="94"/>
      <c r="QMX801" s="94"/>
      <c r="QMY801" s="94"/>
      <c r="QMZ801" s="94"/>
      <c r="QNA801" s="94"/>
      <c r="QNB801" s="94"/>
      <c r="QNC801" s="94"/>
      <c r="QND801" s="94"/>
      <c r="QNE801" s="94"/>
      <c r="QNF801" s="94"/>
      <c r="QNG801" s="94"/>
      <c r="QNH801" s="94"/>
      <c r="QNI801" s="94"/>
      <c r="QNJ801" s="94"/>
      <c r="QNK801" s="94"/>
      <c r="QNL801" s="94"/>
      <c r="QNM801" s="94"/>
      <c r="QNN801" s="94"/>
      <c r="QNO801" s="94"/>
      <c r="QNP801" s="94"/>
      <c r="QNQ801" s="94"/>
      <c r="QNR801" s="94"/>
      <c r="QNS801" s="94"/>
      <c r="QNT801" s="94"/>
      <c r="QNU801" s="94"/>
      <c r="QNV801" s="94"/>
      <c r="QNW801" s="94"/>
      <c r="QNX801" s="94"/>
      <c r="QNY801" s="94"/>
      <c r="QNZ801" s="94"/>
      <c r="QOA801" s="94"/>
      <c r="QOB801" s="94"/>
      <c r="QOC801" s="94"/>
      <c r="QOD801" s="94"/>
      <c r="QOE801" s="94"/>
      <c r="QOF801" s="94"/>
      <c r="QOG801" s="94"/>
      <c r="QOH801" s="94"/>
      <c r="QOI801" s="94"/>
      <c r="QOJ801" s="94"/>
      <c r="QOK801" s="94"/>
      <c r="QOL801" s="94"/>
      <c r="QOM801" s="94"/>
      <c r="QON801" s="94"/>
      <c r="QOO801" s="94"/>
      <c r="QOP801" s="94"/>
      <c r="QOQ801" s="94"/>
      <c r="QOR801" s="94"/>
      <c r="QOS801" s="94"/>
      <c r="QOT801" s="94"/>
      <c r="QOU801" s="94"/>
      <c r="QOV801" s="94"/>
      <c r="QOW801" s="94"/>
      <c r="QOX801" s="94"/>
      <c r="QOY801" s="94"/>
      <c r="QOZ801" s="94"/>
      <c r="QPA801" s="94"/>
      <c r="QPB801" s="94"/>
      <c r="QPC801" s="94"/>
      <c r="QPD801" s="94"/>
      <c r="QPE801" s="94"/>
      <c r="QPF801" s="94"/>
      <c r="QPG801" s="94"/>
      <c r="QPH801" s="94"/>
      <c r="QPI801" s="94"/>
      <c r="QPJ801" s="94"/>
      <c r="QPK801" s="94"/>
      <c r="QPL801" s="94"/>
      <c r="QPM801" s="94"/>
      <c r="QPN801" s="94"/>
      <c r="QPO801" s="94"/>
      <c r="QPP801" s="94"/>
      <c r="QPQ801" s="94"/>
      <c r="QPR801" s="94"/>
      <c r="QPS801" s="94"/>
      <c r="QPT801" s="94"/>
      <c r="QPU801" s="94"/>
      <c r="QPV801" s="94"/>
      <c r="QPW801" s="94"/>
      <c r="QPX801" s="94"/>
      <c r="QPY801" s="94"/>
      <c r="QPZ801" s="94"/>
      <c r="QQA801" s="94"/>
      <c r="QQB801" s="94"/>
      <c r="QQC801" s="94"/>
      <c r="QQD801" s="94"/>
      <c r="QQE801" s="94"/>
      <c r="QQF801" s="94"/>
      <c r="QQG801" s="94"/>
      <c r="QQH801" s="94"/>
      <c r="QQI801" s="94"/>
      <c r="QQJ801" s="94"/>
      <c r="QQK801" s="94"/>
      <c r="QQL801" s="94"/>
      <c r="QQM801" s="94"/>
      <c r="QQN801" s="94"/>
      <c r="QQO801" s="94"/>
      <c r="QQP801" s="94"/>
      <c r="QQQ801" s="94"/>
      <c r="QQR801" s="94"/>
      <c r="QQS801" s="94"/>
      <c r="QQT801" s="94"/>
      <c r="QQU801" s="94"/>
      <c r="QQV801" s="94"/>
      <c r="QQW801" s="94"/>
      <c r="QQX801" s="94"/>
      <c r="QQY801" s="94"/>
      <c r="QQZ801" s="94"/>
      <c r="QRA801" s="94"/>
      <c r="QRB801" s="94"/>
      <c r="QRC801" s="94"/>
      <c r="QRD801" s="94"/>
      <c r="QRE801" s="94"/>
      <c r="QRF801" s="94"/>
      <c r="QRG801" s="94"/>
      <c r="QRH801" s="94"/>
      <c r="QRI801" s="94"/>
      <c r="QRJ801" s="94"/>
      <c r="QRK801" s="94"/>
      <c r="QRL801" s="94"/>
      <c r="QRM801" s="94"/>
      <c r="QRN801" s="94"/>
      <c r="QRO801" s="94"/>
      <c r="QRP801" s="94"/>
      <c r="QRQ801" s="94"/>
      <c r="QRR801" s="94"/>
      <c r="QRS801" s="94"/>
      <c r="QRT801" s="94"/>
      <c r="QRU801" s="94"/>
      <c r="QRV801" s="94"/>
      <c r="QRW801" s="94"/>
      <c r="QRX801" s="94"/>
      <c r="QRY801" s="94"/>
      <c r="QRZ801" s="94"/>
      <c r="QSA801" s="94"/>
      <c r="QSB801" s="94"/>
      <c r="QSC801" s="94"/>
      <c r="QSD801" s="94"/>
      <c r="QSE801" s="94"/>
      <c r="QSF801" s="94"/>
      <c r="QSG801" s="94"/>
      <c r="QSH801" s="94"/>
      <c r="QSI801" s="94"/>
      <c r="QSJ801" s="94"/>
      <c r="QSK801" s="94"/>
      <c r="QSL801" s="94"/>
      <c r="QSM801" s="94"/>
      <c r="QSN801" s="94"/>
      <c r="QSO801" s="94"/>
      <c r="QSP801" s="94"/>
      <c r="QSQ801" s="94"/>
      <c r="QSR801" s="94"/>
      <c r="QSS801" s="94"/>
      <c r="QST801" s="94"/>
      <c r="QSU801" s="94"/>
      <c r="QSV801" s="94"/>
      <c r="QSW801" s="94"/>
      <c r="QSX801" s="94"/>
      <c r="QSY801" s="94"/>
      <c r="QSZ801" s="94"/>
      <c r="QTA801" s="94"/>
      <c r="QTB801" s="94"/>
      <c r="QTC801" s="94"/>
      <c r="QTD801" s="94"/>
      <c r="QTE801" s="94"/>
      <c r="QTF801" s="94"/>
      <c r="QTG801" s="94"/>
      <c r="QTH801" s="94"/>
      <c r="QTI801" s="94"/>
      <c r="QTJ801" s="94"/>
      <c r="QTK801" s="94"/>
      <c r="QTL801" s="94"/>
      <c r="QTM801" s="94"/>
      <c r="QTN801" s="94"/>
      <c r="QTO801" s="94"/>
      <c r="QTP801" s="94"/>
      <c r="QTQ801" s="94"/>
      <c r="QTR801" s="94"/>
      <c r="QTS801" s="94"/>
      <c r="QTT801" s="94"/>
      <c r="QTU801" s="94"/>
      <c r="QTV801" s="94"/>
      <c r="QTW801" s="94"/>
      <c r="QTX801" s="94"/>
      <c r="QTY801" s="94"/>
      <c r="QTZ801" s="94"/>
      <c r="QUA801" s="94"/>
      <c r="QUB801" s="94"/>
      <c r="QUC801" s="94"/>
      <c r="QUD801" s="94"/>
      <c r="QUE801" s="94"/>
      <c r="QUF801" s="94"/>
      <c r="QUG801" s="94"/>
      <c r="QUH801" s="94"/>
      <c r="QUI801" s="94"/>
      <c r="QUJ801" s="94"/>
      <c r="QUK801" s="94"/>
      <c r="QUL801" s="94"/>
      <c r="QUM801" s="94"/>
      <c r="QUN801" s="94"/>
      <c r="QUO801" s="94"/>
      <c r="QUP801" s="94"/>
      <c r="QUQ801" s="94"/>
      <c r="QUR801" s="94"/>
      <c r="QUS801" s="94"/>
      <c r="QUT801" s="94"/>
      <c r="QUU801" s="94"/>
      <c r="QUV801" s="94"/>
      <c r="QUW801" s="94"/>
      <c r="QUX801" s="94"/>
      <c r="QUY801" s="94"/>
      <c r="QUZ801" s="94"/>
      <c r="QVA801" s="94"/>
      <c r="QVB801" s="94"/>
      <c r="QVC801" s="94"/>
      <c r="QVD801" s="94"/>
      <c r="QVE801" s="94"/>
      <c r="QVF801" s="94"/>
      <c r="QVG801" s="94"/>
      <c r="QVH801" s="94"/>
      <c r="QVI801" s="94"/>
      <c r="QVJ801" s="94"/>
      <c r="QVK801" s="94"/>
      <c r="QVL801" s="94"/>
      <c r="QVM801" s="94"/>
      <c r="QVN801" s="94"/>
      <c r="QVO801" s="94"/>
      <c r="QVP801" s="94"/>
      <c r="QVQ801" s="94"/>
      <c r="QVR801" s="94"/>
      <c r="QVS801" s="94"/>
      <c r="QVT801" s="94"/>
      <c r="QVU801" s="94"/>
      <c r="QVV801" s="94"/>
      <c r="QVW801" s="94"/>
      <c r="QVX801" s="94"/>
      <c r="QVY801" s="94"/>
      <c r="QVZ801" s="94"/>
      <c r="QWA801" s="94"/>
      <c r="QWB801" s="94"/>
      <c r="QWC801" s="94"/>
      <c r="QWD801" s="94"/>
      <c r="QWE801" s="94"/>
      <c r="QWF801" s="94"/>
      <c r="QWG801" s="94"/>
      <c r="QWH801" s="94"/>
      <c r="QWI801" s="94"/>
      <c r="QWJ801" s="94"/>
      <c r="QWK801" s="94"/>
      <c r="QWL801" s="94"/>
      <c r="QWM801" s="94"/>
      <c r="QWN801" s="94"/>
      <c r="QWO801" s="94"/>
      <c r="QWP801" s="94"/>
      <c r="QWQ801" s="94"/>
      <c r="QWR801" s="94"/>
      <c r="QWS801" s="94"/>
      <c r="QWT801" s="94"/>
      <c r="QWU801" s="94"/>
      <c r="QWV801" s="94"/>
      <c r="QWW801" s="94"/>
      <c r="QWX801" s="94"/>
      <c r="QWY801" s="94"/>
      <c r="QWZ801" s="94"/>
      <c r="QXA801" s="94"/>
      <c r="QXB801" s="94"/>
      <c r="QXC801" s="94"/>
      <c r="QXD801" s="94"/>
      <c r="QXE801" s="94"/>
      <c r="QXF801" s="94"/>
      <c r="QXG801" s="94"/>
      <c r="QXH801" s="94"/>
      <c r="QXI801" s="94"/>
      <c r="QXJ801" s="94"/>
      <c r="QXK801" s="94"/>
      <c r="QXL801" s="94"/>
      <c r="QXM801" s="94"/>
      <c r="QXN801" s="94"/>
      <c r="QXO801" s="94"/>
      <c r="QXP801" s="94"/>
      <c r="QXQ801" s="94"/>
      <c r="QXR801" s="94"/>
      <c r="QXS801" s="94"/>
      <c r="QXT801" s="94"/>
      <c r="QXU801" s="94"/>
      <c r="QXV801" s="94"/>
      <c r="QXW801" s="94"/>
      <c r="QXX801" s="94"/>
      <c r="QXY801" s="94"/>
      <c r="QXZ801" s="94"/>
      <c r="QYA801" s="94"/>
      <c r="QYB801" s="94"/>
      <c r="QYC801" s="94"/>
      <c r="QYD801" s="94"/>
      <c r="QYE801" s="94"/>
      <c r="QYF801" s="94"/>
      <c r="QYG801" s="94"/>
      <c r="QYH801" s="94"/>
      <c r="QYI801" s="94"/>
      <c r="QYJ801" s="94"/>
      <c r="QYK801" s="94"/>
      <c r="QYL801" s="94"/>
      <c r="QYM801" s="94"/>
      <c r="QYN801" s="94"/>
      <c r="QYO801" s="94"/>
      <c r="QYP801" s="94"/>
      <c r="QYQ801" s="94"/>
      <c r="QYR801" s="94"/>
      <c r="QYS801" s="94"/>
      <c r="QYT801" s="94"/>
      <c r="QYU801" s="94"/>
      <c r="QYV801" s="94"/>
      <c r="QYW801" s="94"/>
      <c r="QYX801" s="94"/>
      <c r="QYY801" s="94"/>
      <c r="QYZ801" s="94"/>
      <c r="QZA801" s="94"/>
      <c r="QZB801" s="94"/>
      <c r="QZC801" s="94"/>
      <c r="QZD801" s="94"/>
      <c r="QZE801" s="94"/>
      <c r="QZF801" s="94"/>
      <c r="QZG801" s="94"/>
      <c r="QZH801" s="94"/>
      <c r="QZI801" s="94"/>
      <c r="QZJ801" s="94"/>
      <c r="QZK801" s="94"/>
      <c r="QZL801" s="94"/>
      <c r="QZM801" s="94"/>
      <c r="QZN801" s="94"/>
      <c r="QZO801" s="94"/>
      <c r="QZP801" s="94"/>
      <c r="QZQ801" s="94"/>
      <c r="QZR801" s="94"/>
      <c r="QZS801" s="94"/>
      <c r="QZT801" s="94"/>
      <c r="QZU801" s="94"/>
      <c r="QZV801" s="94"/>
      <c r="QZW801" s="94"/>
      <c r="QZX801" s="94"/>
      <c r="QZY801" s="94"/>
      <c r="QZZ801" s="94"/>
      <c r="RAA801" s="94"/>
      <c r="RAB801" s="94"/>
      <c r="RAC801" s="94"/>
      <c r="RAD801" s="94"/>
      <c r="RAE801" s="94"/>
      <c r="RAF801" s="94"/>
      <c r="RAG801" s="94"/>
      <c r="RAH801" s="94"/>
      <c r="RAI801" s="94"/>
      <c r="RAJ801" s="94"/>
      <c r="RAK801" s="94"/>
      <c r="RAL801" s="94"/>
      <c r="RAM801" s="94"/>
      <c r="RAN801" s="94"/>
      <c r="RAO801" s="94"/>
      <c r="RAP801" s="94"/>
      <c r="RAQ801" s="94"/>
      <c r="RAR801" s="94"/>
      <c r="RAS801" s="94"/>
      <c r="RAT801" s="94"/>
      <c r="RAU801" s="94"/>
      <c r="RAV801" s="94"/>
      <c r="RAW801" s="94"/>
      <c r="RAX801" s="94"/>
      <c r="RAY801" s="94"/>
      <c r="RAZ801" s="94"/>
      <c r="RBA801" s="94"/>
      <c r="RBB801" s="94"/>
      <c r="RBC801" s="94"/>
      <c r="RBD801" s="94"/>
      <c r="RBE801" s="94"/>
      <c r="RBF801" s="94"/>
      <c r="RBG801" s="94"/>
      <c r="RBH801" s="94"/>
      <c r="RBI801" s="94"/>
      <c r="RBJ801" s="94"/>
      <c r="RBK801" s="94"/>
      <c r="RBL801" s="94"/>
      <c r="RBM801" s="94"/>
      <c r="RBN801" s="94"/>
      <c r="RBO801" s="94"/>
      <c r="RBP801" s="94"/>
      <c r="RBQ801" s="94"/>
      <c r="RBR801" s="94"/>
      <c r="RBS801" s="94"/>
      <c r="RBT801" s="94"/>
      <c r="RBU801" s="94"/>
      <c r="RBV801" s="94"/>
      <c r="RBW801" s="94"/>
      <c r="RBX801" s="94"/>
      <c r="RBY801" s="94"/>
      <c r="RBZ801" s="94"/>
      <c r="RCA801" s="94"/>
      <c r="RCB801" s="94"/>
      <c r="RCC801" s="94"/>
      <c r="RCD801" s="94"/>
      <c r="RCE801" s="94"/>
      <c r="RCF801" s="94"/>
      <c r="RCG801" s="94"/>
      <c r="RCH801" s="94"/>
      <c r="RCI801" s="94"/>
      <c r="RCJ801" s="94"/>
      <c r="RCK801" s="94"/>
      <c r="RCL801" s="94"/>
      <c r="RCM801" s="94"/>
      <c r="RCN801" s="94"/>
      <c r="RCO801" s="94"/>
      <c r="RCP801" s="94"/>
      <c r="RCQ801" s="94"/>
      <c r="RCR801" s="94"/>
      <c r="RCS801" s="94"/>
      <c r="RCT801" s="94"/>
      <c r="RCU801" s="94"/>
      <c r="RCV801" s="94"/>
      <c r="RCW801" s="94"/>
      <c r="RCX801" s="94"/>
      <c r="RCY801" s="94"/>
      <c r="RCZ801" s="94"/>
      <c r="RDA801" s="94"/>
      <c r="RDB801" s="94"/>
      <c r="RDC801" s="94"/>
      <c r="RDD801" s="94"/>
      <c r="RDE801" s="94"/>
      <c r="RDF801" s="94"/>
      <c r="RDG801" s="94"/>
      <c r="RDH801" s="94"/>
      <c r="RDI801" s="94"/>
      <c r="RDJ801" s="94"/>
      <c r="RDK801" s="94"/>
      <c r="RDL801" s="94"/>
      <c r="RDM801" s="94"/>
      <c r="RDN801" s="94"/>
      <c r="RDO801" s="94"/>
      <c r="RDP801" s="94"/>
      <c r="RDQ801" s="94"/>
      <c r="RDR801" s="94"/>
      <c r="RDS801" s="94"/>
      <c r="RDT801" s="94"/>
      <c r="RDU801" s="94"/>
      <c r="RDV801" s="94"/>
      <c r="RDW801" s="94"/>
      <c r="RDX801" s="94"/>
      <c r="RDY801" s="94"/>
      <c r="RDZ801" s="94"/>
      <c r="REA801" s="94"/>
      <c r="REB801" s="94"/>
      <c r="REC801" s="94"/>
      <c r="RED801" s="94"/>
      <c r="REE801" s="94"/>
      <c r="REF801" s="94"/>
      <c r="REG801" s="94"/>
      <c r="REH801" s="94"/>
      <c r="REI801" s="94"/>
      <c r="REJ801" s="94"/>
      <c r="REK801" s="94"/>
      <c r="REL801" s="94"/>
      <c r="REM801" s="94"/>
      <c r="REN801" s="94"/>
      <c r="REO801" s="94"/>
      <c r="REP801" s="94"/>
      <c r="REQ801" s="94"/>
      <c r="RER801" s="94"/>
      <c r="RES801" s="94"/>
      <c r="RET801" s="94"/>
      <c r="REU801" s="94"/>
      <c r="REV801" s="94"/>
      <c r="REW801" s="94"/>
      <c r="REX801" s="94"/>
      <c r="REY801" s="94"/>
      <c r="REZ801" s="94"/>
      <c r="RFA801" s="94"/>
      <c r="RFB801" s="94"/>
      <c r="RFC801" s="94"/>
      <c r="RFD801" s="94"/>
      <c r="RFE801" s="94"/>
      <c r="RFF801" s="94"/>
      <c r="RFG801" s="94"/>
      <c r="RFH801" s="94"/>
      <c r="RFI801" s="94"/>
      <c r="RFJ801" s="94"/>
      <c r="RFK801" s="94"/>
      <c r="RFL801" s="94"/>
      <c r="RFM801" s="94"/>
      <c r="RFN801" s="94"/>
      <c r="RFO801" s="94"/>
      <c r="RFP801" s="94"/>
      <c r="RFQ801" s="94"/>
      <c r="RFR801" s="94"/>
      <c r="RFS801" s="94"/>
      <c r="RFT801" s="94"/>
      <c r="RFU801" s="94"/>
      <c r="RFV801" s="94"/>
      <c r="RFW801" s="94"/>
      <c r="RFX801" s="94"/>
      <c r="RFY801" s="94"/>
      <c r="RFZ801" s="94"/>
      <c r="RGA801" s="94"/>
      <c r="RGB801" s="94"/>
      <c r="RGC801" s="94"/>
      <c r="RGD801" s="94"/>
      <c r="RGE801" s="94"/>
      <c r="RGF801" s="94"/>
      <c r="RGG801" s="94"/>
      <c r="RGH801" s="94"/>
      <c r="RGI801" s="94"/>
      <c r="RGJ801" s="94"/>
      <c r="RGK801" s="94"/>
      <c r="RGL801" s="94"/>
      <c r="RGM801" s="94"/>
      <c r="RGN801" s="94"/>
      <c r="RGO801" s="94"/>
      <c r="RGP801" s="94"/>
      <c r="RGQ801" s="94"/>
      <c r="RGR801" s="94"/>
      <c r="RGS801" s="94"/>
      <c r="RGT801" s="94"/>
      <c r="RGU801" s="94"/>
      <c r="RGV801" s="94"/>
      <c r="RGW801" s="94"/>
      <c r="RGX801" s="94"/>
      <c r="RGY801" s="94"/>
      <c r="RGZ801" s="94"/>
      <c r="RHA801" s="94"/>
      <c r="RHB801" s="94"/>
      <c r="RHC801" s="94"/>
      <c r="RHD801" s="94"/>
      <c r="RHE801" s="94"/>
      <c r="RHF801" s="94"/>
      <c r="RHG801" s="94"/>
      <c r="RHH801" s="94"/>
      <c r="RHI801" s="94"/>
      <c r="RHJ801" s="94"/>
      <c r="RHK801" s="94"/>
      <c r="RHL801" s="94"/>
      <c r="RHM801" s="94"/>
      <c r="RHN801" s="94"/>
      <c r="RHO801" s="94"/>
      <c r="RHP801" s="94"/>
      <c r="RHQ801" s="94"/>
      <c r="RHR801" s="94"/>
      <c r="RHS801" s="94"/>
      <c r="RHT801" s="94"/>
      <c r="RHU801" s="94"/>
      <c r="RHV801" s="94"/>
      <c r="RHW801" s="94"/>
      <c r="RHX801" s="94"/>
      <c r="RHY801" s="94"/>
      <c r="RHZ801" s="94"/>
      <c r="RIA801" s="94"/>
      <c r="RIB801" s="94"/>
      <c r="RIC801" s="94"/>
      <c r="RID801" s="94"/>
      <c r="RIE801" s="94"/>
      <c r="RIF801" s="94"/>
      <c r="RIG801" s="94"/>
      <c r="RIH801" s="94"/>
      <c r="RII801" s="94"/>
      <c r="RIJ801" s="94"/>
      <c r="RIK801" s="94"/>
      <c r="RIL801" s="94"/>
      <c r="RIM801" s="94"/>
      <c r="RIN801" s="94"/>
      <c r="RIO801" s="94"/>
      <c r="RIP801" s="94"/>
      <c r="RIQ801" s="94"/>
      <c r="RIR801" s="94"/>
      <c r="RIS801" s="94"/>
      <c r="RIT801" s="94"/>
      <c r="RIU801" s="94"/>
      <c r="RIV801" s="94"/>
      <c r="RIW801" s="94"/>
      <c r="RIX801" s="94"/>
      <c r="RIY801" s="94"/>
      <c r="RIZ801" s="94"/>
      <c r="RJA801" s="94"/>
      <c r="RJB801" s="94"/>
      <c r="RJC801" s="94"/>
      <c r="RJD801" s="94"/>
      <c r="RJE801" s="94"/>
      <c r="RJF801" s="94"/>
      <c r="RJG801" s="94"/>
      <c r="RJH801" s="94"/>
      <c r="RJI801" s="94"/>
      <c r="RJJ801" s="94"/>
      <c r="RJK801" s="94"/>
      <c r="RJL801" s="94"/>
      <c r="RJM801" s="94"/>
      <c r="RJN801" s="94"/>
      <c r="RJO801" s="94"/>
      <c r="RJP801" s="94"/>
      <c r="RJQ801" s="94"/>
      <c r="RJR801" s="94"/>
      <c r="RJS801" s="94"/>
      <c r="RJT801" s="94"/>
      <c r="RJU801" s="94"/>
      <c r="RJV801" s="94"/>
      <c r="RJW801" s="94"/>
      <c r="RJX801" s="94"/>
      <c r="RJY801" s="94"/>
      <c r="RJZ801" s="94"/>
      <c r="RKA801" s="94"/>
      <c r="RKB801" s="94"/>
      <c r="RKC801" s="94"/>
      <c r="RKD801" s="94"/>
      <c r="RKE801" s="94"/>
      <c r="RKF801" s="94"/>
      <c r="RKG801" s="94"/>
      <c r="RKH801" s="94"/>
      <c r="RKI801" s="94"/>
      <c r="RKJ801" s="94"/>
      <c r="RKK801" s="94"/>
      <c r="RKL801" s="94"/>
      <c r="RKM801" s="94"/>
      <c r="RKN801" s="94"/>
      <c r="RKO801" s="94"/>
      <c r="RKP801" s="94"/>
      <c r="RKQ801" s="94"/>
      <c r="RKR801" s="94"/>
      <c r="RKS801" s="94"/>
      <c r="RKT801" s="94"/>
      <c r="RKU801" s="94"/>
      <c r="RKV801" s="94"/>
      <c r="RKW801" s="94"/>
      <c r="RKX801" s="94"/>
      <c r="RKY801" s="94"/>
      <c r="RKZ801" s="94"/>
      <c r="RLA801" s="94"/>
      <c r="RLB801" s="94"/>
      <c r="RLC801" s="94"/>
      <c r="RLD801" s="94"/>
      <c r="RLE801" s="94"/>
      <c r="RLF801" s="94"/>
      <c r="RLG801" s="94"/>
      <c r="RLH801" s="94"/>
      <c r="RLI801" s="94"/>
      <c r="RLJ801" s="94"/>
      <c r="RLK801" s="94"/>
      <c r="RLL801" s="94"/>
      <c r="RLM801" s="94"/>
      <c r="RLN801" s="94"/>
      <c r="RLO801" s="94"/>
      <c r="RLP801" s="94"/>
      <c r="RLQ801" s="94"/>
      <c r="RLR801" s="94"/>
      <c r="RLS801" s="94"/>
      <c r="RLT801" s="94"/>
      <c r="RLU801" s="94"/>
      <c r="RLV801" s="94"/>
      <c r="RLW801" s="94"/>
      <c r="RLX801" s="94"/>
      <c r="RLY801" s="94"/>
      <c r="RLZ801" s="94"/>
      <c r="RMA801" s="94"/>
      <c r="RMB801" s="94"/>
      <c r="RMC801" s="94"/>
      <c r="RMD801" s="94"/>
      <c r="RME801" s="94"/>
      <c r="RMF801" s="94"/>
      <c r="RMG801" s="94"/>
      <c r="RMH801" s="94"/>
      <c r="RMI801" s="94"/>
      <c r="RMJ801" s="94"/>
      <c r="RMK801" s="94"/>
      <c r="RML801" s="94"/>
      <c r="RMM801" s="94"/>
      <c r="RMN801" s="94"/>
      <c r="RMO801" s="94"/>
      <c r="RMP801" s="94"/>
      <c r="RMQ801" s="94"/>
      <c r="RMR801" s="94"/>
      <c r="RMS801" s="94"/>
      <c r="RMT801" s="94"/>
      <c r="RMU801" s="94"/>
      <c r="RMV801" s="94"/>
      <c r="RMW801" s="94"/>
      <c r="RMX801" s="94"/>
      <c r="RMY801" s="94"/>
      <c r="RMZ801" s="94"/>
      <c r="RNA801" s="94"/>
      <c r="RNB801" s="94"/>
      <c r="RNC801" s="94"/>
      <c r="RND801" s="94"/>
      <c r="RNE801" s="94"/>
      <c r="RNF801" s="94"/>
      <c r="RNG801" s="94"/>
      <c r="RNH801" s="94"/>
      <c r="RNI801" s="94"/>
      <c r="RNJ801" s="94"/>
      <c r="RNK801" s="94"/>
      <c r="RNL801" s="94"/>
      <c r="RNM801" s="94"/>
      <c r="RNN801" s="94"/>
      <c r="RNO801" s="94"/>
      <c r="RNP801" s="94"/>
      <c r="RNQ801" s="94"/>
      <c r="RNR801" s="94"/>
      <c r="RNS801" s="94"/>
      <c r="RNT801" s="94"/>
      <c r="RNU801" s="94"/>
      <c r="RNV801" s="94"/>
      <c r="RNW801" s="94"/>
      <c r="RNX801" s="94"/>
      <c r="RNY801" s="94"/>
      <c r="RNZ801" s="94"/>
      <c r="ROA801" s="94"/>
      <c r="ROB801" s="94"/>
      <c r="ROC801" s="94"/>
      <c r="ROD801" s="94"/>
      <c r="ROE801" s="94"/>
      <c r="ROF801" s="94"/>
      <c r="ROG801" s="94"/>
      <c r="ROH801" s="94"/>
      <c r="ROI801" s="94"/>
      <c r="ROJ801" s="94"/>
      <c r="ROK801" s="94"/>
      <c r="ROL801" s="94"/>
      <c r="ROM801" s="94"/>
      <c r="RON801" s="94"/>
      <c r="ROO801" s="94"/>
      <c r="ROP801" s="94"/>
      <c r="ROQ801" s="94"/>
      <c r="ROR801" s="94"/>
      <c r="ROS801" s="94"/>
      <c r="ROT801" s="94"/>
      <c r="ROU801" s="94"/>
      <c r="ROV801" s="94"/>
      <c r="ROW801" s="94"/>
      <c r="ROX801" s="94"/>
      <c r="ROY801" s="94"/>
      <c r="ROZ801" s="94"/>
      <c r="RPA801" s="94"/>
      <c r="RPB801" s="94"/>
      <c r="RPC801" s="94"/>
      <c r="RPD801" s="94"/>
      <c r="RPE801" s="94"/>
      <c r="RPF801" s="94"/>
      <c r="RPG801" s="94"/>
      <c r="RPH801" s="94"/>
      <c r="RPI801" s="94"/>
      <c r="RPJ801" s="94"/>
      <c r="RPK801" s="94"/>
      <c r="RPL801" s="94"/>
      <c r="RPM801" s="94"/>
      <c r="RPN801" s="94"/>
      <c r="RPO801" s="94"/>
      <c r="RPP801" s="94"/>
      <c r="RPQ801" s="94"/>
      <c r="RPR801" s="94"/>
      <c r="RPS801" s="94"/>
      <c r="RPT801" s="94"/>
      <c r="RPU801" s="94"/>
      <c r="RPV801" s="94"/>
      <c r="RPW801" s="94"/>
      <c r="RPX801" s="94"/>
      <c r="RPY801" s="94"/>
      <c r="RPZ801" s="94"/>
      <c r="RQA801" s="94"/>
      <c r="RQB801" s="94"/>
      <c r="RQC801" s="94"/>
      <c r="RQD801" s="94"/>
      <c r="RQE801" s="94"/>
      <c r="RQF801" s="94"/>
      <c r="RQG801" s="94"/>
      <c r="RQH801" s="94"/>
      <c r="RQI801" s="94"/>
      <c r="RQJ801" s="94"/>
      <c r="RQK801" s="94"/>
      <c r="RQL801" s="94"/>
      <c r="RQM801" s="94"/>
      <c r="RQN801" s="94"/>
      <c r="RQO801" s="94"/>
      <c r="RQP801" s="94"/>
      <c r="RQQ801" s="94"/>
      <c r="RQR801" s="94"/>
      <c r="RQS801" s="94"/>
      <c r="RQT801" s="94"/>
      <c r="RQU801" s="94"/>
      <c r="RQV801" s="94"/>
      <c r="RQW801" s="94"/>
      <c r="RQX801" s="94"/>
      <c r="RQY801" s="94"/>
      <c r="RQZ801" s="94"/>
      <c r="RRA801" s="94"/>
      <c r="RRB801" s="94"/>
      <c r="RRC801" s="94"/>
      <c r="RRD801" s="94"/>
      <c r="RRE801" s="94"/>
      <c r="RRF801" s="94"/>
      <c r="RRG801" s="94"/>
      <c r="RRH801" s="94"/>
      <c r="RRI801" s="94"/>
      <c r="RRJ801" s="94"/>
      <c r="RRK801" s="94"/>
      <c r="RRL801" s="94"/>
      <c r="RRM801" s="94"/>
      <c r="RRN801" s="94"/>
      <c r="RRO801" s="94"/>
      <c r="RRP801" s="94"/>
      <c r="RRQ801" s="94"/>
      <c r="RRR801" s="94"/>
      <c r="RRS801" s="94"/>
      <c r="RRT801" s="94"/>
      <c r="RRU801" s="94"/>
      <c r="RRV801" s="94"/>
      <c r="RRW801" s="94"/>
      <c r="RRX801" s="94"/>
      <c r="RRY801" s="94"/>
      <c r="RRZ801" s="94"/>
      <c r="RSA801" s="94"/>
      <c r="RSB801" s="94"/>
      <c r="RSC801" s="94"/>
      <c r="RSD801" s="94"/>
      <c r="RSE801" s="94"/>
      <c r="RSF801" s="94"/>
      <c r="RSG801" s="94"/>
      <c r="RSH801" s="94"/>
      <c r="RSI801" s="94"/>
      <c r="RSJ801" s="94"/>
      <c r="RSK801" s="94"/>
      <c r="RSL801" s="94"/>
      <c r="RSM801" s="94"/>
      <c r="RSN801" s="94"/>
      <c r="RSO801" s="94"/>
      <c r="RSP801" s="94"/>
      <c r="RSQ801" s="94"/>
      <c r="RSR801" s="94"/>
      <c r="RSS801" s="94"/>
      <c r="RST801" s="94"/>
      <c r="RSU801" s="94"/>
      <c r="RSV801" s="94"/>
      <c r="RSW801" s="94"/>
      <c r="RSX801" s="94"/>
      <c r="RSY801" s="94"/>
      <c r="RSZ801" s="94"/>
      <c r="RTA801" s="94"/>
      <c r="RTB801" s="94"/>
      <c r="RTC801" s="94"/>
      <c r="RTD801" s="94"/>
      <c r="RTE801" s="94"/>
      <c r="RTF801" s="94"/>
      <c r="RTG801" s="94"/>
      <c r="RTH801" s="94"/>
      <c r="RTI801" s="94"/>
      <c r="RTJ801" s="94"/>
      <c r="RTK801" s="94"/>
      <c r="RTL801" s="94"/>
      <c r="RTM801" s="94"/>
      <c r="RTN801" s="94"/>
      <c r="RTO801" s="94"/>
      <c r="RTP801" s="94"/>
      <c r="RTQ801" s="94"/>
      <c r="RTR801" s="94"/>
      <c r="RTS801" s="94"/>
      <c r="RTT801" s="94"/>
      <c r="RTU801" s="94"/>
      <c r="RTV801" s="94"/>
      <c r="RTW801" s="94"/>
      <c r="RTX801" s="94"/>
      <c r="RTY801" s="94"/>
      <c r="RTZ801" s="94"/>
      <c r="RUA801" s="94"/>
      <c r="RUB801" s="94"/>
      <c r="RUC801" s="94"/>
      <c r="RUD801" s="94"/>
      <c r="RUE801" s="94"/>
      <c r="RUF801" s="94"/>
      <c r="RUG801" s="94"/>
      <c r="RUH801" s="94"/>
      <c r="RUI801" s="94"/>
      <c r="RUJ801" s="94"/>
      <c r="RUK801" s="94"/>
      <c r="RUL801" s="94"/>
      <c r="RUM801" s="94"/>
      <c r="RUN801" s="94"/>
      <c r="RUO801" s="94"/>
      <c r="RUP801" s="94"/>
      <c r="RUQ801" s="94"/>
      <c r="RUR801" s="94"/>
      <c r="RUS801" s="94"/>
      <c r="RUT801" s="94"/>
      <c r="RUU801" s="94"/>
      <c r="RUV801" s="94"/>
      <c r="RUW801" s="94"/>
      <c r="RUX801" s="94"/>
      <c r="RUY801" s="94"/>
      <c r="RUZ801" s="94"/>
      <c r="RVA801" s="94"/>
      <c r="RVB801" s="94"/>
      <c r="RVC801" s="94"/>
      <c r="RVD801" s="94"/>
      <c r="RVE801" s="94"/>
      <c r="RVF801" s="94"/>
      <c r="RVG801" s="94"/>
      <c r="RVH801" s="94"/>
      <c r="RVI801" s="94"/>
      <c r="RVJ801" s="94"/>
      <c r="RVK801" s="94"/>
      <c r="RVL801" s="94"/>
      <c r="RVM801" s="94"/>
      <c r="RVN801" s="94"/>
      <c r="RVO801" s="94"/>
      <c r="RVP801" s="94"/>
      <c r="RVQ801" s="94"/>
      <c r="RVR801" s="94"/>
      <c r="RVS801" s="94"/>
      <c r="RVT801" s="94"/>
      <c r="RVU801" s="94"/>
      <c r="RVV801" s="94"/>
      <c r="RVW801" s="94"/>
      <c r="RVX801" s="94"/>
      <c r="RVY801" s="94"/>
      <c r="RVZ801" s="94"/>
      <c r="RWA801" s="94"/>
      <c r="RWB801" s="94"/>
      <c r="RWC801" s="94"/>
      <c r="RWD801" s="94"/>
      <c r="RWE801" s="94"/>
      <c r="RWF801" s="94"/>
      <c r="RWG801" s="94"/>
      <c r="RWH801" s="94"/>
      <c r="RWI801" s="94"/>
      <c r="RWJ801" s="94"/>
      <c r="RWK801" s="94"/>
      <c r="RWL801" s="94"/>
      <c r="RWM801" s="94"/>
      <c r="RWN801" s="94"/>
      <c r="RWO801" s="94"/>
      <c r="RWP801" s="94"/>
      <c r="RWQ801" s="94"/>
      <c r="RWR801" s="94"/>
      <c r="RWS801" s="94"/>
      <c r="RWT801" s="94"/>
      <c r="RWU801" s="94"/>
      <c r="RWV801" s="94"/>
      <c r="RWW801" s="94"/>
      <c r="RWX801" s="94"/>
      <c r="RWY801" s="94"/>
      <c r="RWZ801" s="94"/>
      <c r="RXA801" s="94"/>
      <c r="RXB801" s="94"/>
      <c r="RXC801" s="94"/>
      <c r="RXD801" s="94"/>
      <c r="RXE801" s="94"/>
      <c r="RXF801" s="94"/>
      <c r="RXG801" s="94"/>
      <c r="RXH801" s="94"/>
      <c r="RXI801" s="94"/>
      <c r="RXJ801" s="94"/>
      <c r="RXK801" s="94"/>
      <c r="RXL801" s="94"/>
      <c r="RXM801" s="94"/>
      <c r="RXN801" s="94"/>
      <c r="RXO801" s="94"/>
      <c r="RXP801" s="94"/>
      <c r="RXQ801" s="94"/>
      <c r="RXR801" s="94"/>
      <c r="RXS801" s="94"/>
      <c r="RXT801" s="94"/>
      <c r="RXU801" s="94"/>
      <c r="RXV801" s="94"/>
      <c r="RXW801" s="94"/>
      <c r="RXX801" s="94"/>
      <c r="RXY801" s="94"/>
      <c r="RXZ801" s="94"/>
      <c r="RYA801" s="94"/>
      <c r="RYB801" s="94"/>
      <c r="RYC801" s="94"/>
      <c r="RYD801" s="94"/>
      <c r="RYE801" s="94"/>
      <c r="RYF801" s="94"/>
      <c r="RYG801" s="94"/>
      <c r="RYH801" s="94"/>
      <c r="RYI801" s="94"/>
      <c r="RYJ801" s="94"/>
      <c r="RYK801" s="94"/>
      <c r="RYL801" s="94"/>
      <c r="RYM801" s="94"/>
      <c r="RYN801" s="94"/>
      <c r="RYO801" s="94"/>
      <c r="RYP801" s="94"/>
      <c r="RYQ801" s="94"/>
      <c r="RYR801" s="94"/>
      <c r="RYS801" s="94"/>
      <c r="RYT801" s="94"/>
      <c r="RYU801" s="94"/>
      <c r="RYV801" s="94"/>
      <c r="RYW801" s="94"/>
      <c r="RYX801" s="94"/>
      <c r="RYY801" s="94"/>
      <c r="RYZ801" s="94"/>
      <c r="RZA801" s="94"/>
      <c r="RZB801" s="94"/>
      <c r="RZC801" s="94"/>
      <c r="RZD801" s="94"/>
      <c r="RZE801" s="94"/>
      <c r="RZF801" s="94"/>
      <c r="RZG801" s="94"/>
      <c r="RZH801" s="94"/>
      <c r="RZI801" s="94"/>
      <c r="RZJ801" s="94"/>
      <c r="RZK801" s="94"/>
      <c r="RZL801" s="94"/>
      <c r="RZM801" s="94"/>
      <c r="RZN801" s="94"/>
      <c r="RZO801" s="94"/>
      <c r="RZP801" s="94"/>
      <c r="RZQ801" s="94"/>
      <c r="RZR801" s="94"/>
      <c r="RZS801" s="94"/>
      <c r="RZT801" s="94"/>
      <c r="RZU801" s="94"/>
      <c r="RZV801" s="94"/>
      <c r="RZW801" s="94"/>
      <c r="RZX801" s="94"/>
      <c r="RZY801" s="94"/>
      <c r="RZZ801" s="94"/>
      <c r="SAA801" s="94"/>
      <c r="SAB801" s="94"/>
      <c r="SAC801" s="94"/>
      <c r="SAD801" s="94"/>
      <c r="SAE801" s="94"/>
      <c r="SAF801" s="94"/>
      <c r="SAG801" s="94"/>
      <c r="SAH801" s="94"/>
      <c r="SAI801" s="94"/>
      <c r="SAJ801" s="94"/>
      <c r="SAK801" s="94"/>
      <c r="SAL801" s="94"/>
      <c r="SAM801" s="94"/>
      <c r="SAN801" s="94"/>
      <c r="SAO801" s="94"/>
      <c r="SAP801" s="94"/>
      <c r="SAQ801" s="94"/>
      <c r="SAR801" s="94"/>
      <c r="SAS801" s="94"/>
      <c r="SAT801" s="94"/>
      <c r="SAU801" s="94"/>
      <c r="SAV801" s="94"/>
      <c r="SAW801" s="94"/>
      <c r="SAX801" s="94"/>
      <c r="SAY801" s="94"/>
      <c r="SAZ801" s="94"/>
      <c r="SBA801" s="94"/>
      <c r="SBB801" s="94"/>
      <c r="SBC801" s="94"/>
      <c r="SBD801" s="94"/>
      <c r="SBE801" s="94"/>
      <c r="SBF801" s="94"/>
      <c r="SBG801" s="94"/>
      <c r="SBH801" s="94"/>
      <c r="SBI801" s="94"/>
      <c r="SBJ801" s="94"/>
      <c r="SBK801" s="94"/>
      <c r="SBL801" s="94"/>
      <c r="SBM801" s="94"/>
      <c r="SBN801" s="94"/>
      <c r="SBO801" s="94"/>
      <c r="SBP801" s="94"/>
      <c r="SBQ801" s="94"/>
      <c r="SBR801" s="94"/>
      <c r="SBS801" s="94"/>
      <c r="SBT801" s="94"/>
      <c r="SBU801" s="94"/>
      <c r="SBV801" s="94"/>
      <c r="SBW801" s="94"/>
      <c r="SBX801" s="94"/>
      <c r="SBY801" s="94"/>
      <c r="SBZ801" s="94"/>
      <c r="SCA801" s="94"/>
      <c r="SCB801" s="94"/>
      <c r="SCC801" s="94"/>
      <c r="SCD801" s="94"/>
      <c r="SCE801" s="94"/>
      <c r="SCF801" s="94"/>
      <c r="SCG801" s="94"/>
      <c r="SCH801" s="94"/>
      <c r="SCI801" s="94"/>
      <c r="SCJ801" s="94"/>
      <c r="SCK801" s="94"/>
      <c r="SCL801" s="94"/>
      <c r="SCM801" s="94"/>
      <c r="SCN801" s="94"/>
      <c r="SCO801" s="94"/>
      <c r="SCP801" s="94"/>
      <c r="SCQ801" s="94"/>
      <c r="SCR801" s="94"/>
      <c r="SCS801" s="94"/>
      <c r="SCT801" s="94"/>
      <c r="SCU801" s="94"/>
      <c r="SCV801" s="94"/>
      <c r="SCW801" s="94"/>
      <c r="SCX801" s="94"/>
      <c r="SCY801" s="94"/>
      <c r="SCZ801" s="94"/>
      <c r="SDA801" s="94"/>
      <c r="SDB801" s="94"/>
      <c r="SDC801" s="94"/>
      <c r="SDD801" s="94"/>
      <c r="SDE801" s="94"/>
      <c r="SDF801" s="94"/>
      <c r="SDG801" s="94"/>
      <c r="SDH801" s="94"/>
      <c r="SDI801" s="94"/>
      <c r="SDJ801" s="94"/>
      <c r="SDK801" s="94"/>
      <c r="SDL801" s="94"/>
      <c r="SDM801" s="94"/>
      <c r="SDN801" s="94"/>
      <c r="SDO801" s="94"/>
      <c r="SDP801" s="94"/>
      <c r="SDQ801" s="94"/>
      <c r="SDR801" s="94"/>
      <c r="SDS801" s="94"/>
      <c r="SDT801" s="94"/>
      <c r="SDU801" s="94"/>
      <c r="SDV801" s="94"/>
      <c r="SDW801" s="94"/>
      <c r="SDX801" s="94"/>
      <c r="SDY801" s="94"/>
      <c r="SDZ801" s="94"/>
      <c r="SEA801" s="94"/>
      <c r="SEB801" s="94"/>
      <c r="SEC801" s="94"/>
      <c r="SED801" s="94"/>
      <c r="SEE801" s="94"/>
      <c r="SEF801" s="94"/>
      <c r="SEG801" s="94"/>
      <c r="SEH801" s="94"/>
      <c r="SEI801" s="94"/>
      <c r="SEJ801" s="94"/>
      <c r="SEK801" s="94"/>
      <c r="SEL801" s="94"/>
      <c r="SEM801" s="94"/>
      <c r="SEN801" s="94"/>
      <c r="SEO801" s="94"/>
      <c r="SEP801" s="94"/>
      <c r="SEQ801" s="94"/>
      <c r="SER801" s="94"/>
      <c r="SES801" s="94"/>
      <c r="SET801" s="94"/>
      <c r="SEU801" s="94"/>
      <c r="SEV801" s="94"/>
      <c r="SEW801" s="94"/>
      <c r="SEX801" s="94"/>
      <c r="SEY801" s="94"/>
      <c r="SEZ801" s="94"/>
      <c r="SFA801" s="94"/>
      <c r="SFB801" s="94"/>
      <c r="SFC801" s="94"/>
      <c r="SFD801" s="94"/>
      <c r="SFE801" s="94"/>
      <c r="SFF801" s="94"/>
      <c r="SFG801" s="94"/>
      <c r="SFH801" s="94"/>
      <c r="SFI801" s="94"/>
      <c r="SFJ801" s="94"/>
      <c r="SFK801" s="94"/>
      <c r="SFL801" s="94"/>
      <c r="SFM801" s="94"/>
      <c r="SFN801" s="94"/>
      <c r="SFO801" s="94"/>
      <c r="SFP801" s="94"/>
      <c r="SFQ801" s="94"/>
      <c r="SFR801" s="94"/>
      <c r="SFS801" s="94"/>
      <c r="SFT801" s="94"/>
      <c r="SFU801" s="94"/>
      <c r="SFV801" s="94"/>
      <c r="SFW801" s="94"/>
      <c r="SFX801" s="94"/>
      <c r="SFY801" s="94"/>
      <c r="SFZ801" s="94"/>
      <c r="SGA801" s="94"/>
      <c r="SGB801" s="94"/>
      <c r="SGC801" s="94"/>
      <c r="SGD801" s="94"/>
      <c r="SGE801" s="94"/>
      <c r="SGF801" s="94"/>
      <c r="SGG801" s="94"/>
      <c r="SGH801" s="94"/>
      <c r="SGI801" s="94"/>
      <c r="SGJ801" s="94"/>
      <c r="SGK801" s="94"/>
      <c r="SGL801" s="94"/>
      <c r="SGM801" s="94"/>
      <c r="SGN801" s="94"/>
      <c r="SGO801" s="94"/>
      <c r="SGP801" s="94"/>
      <c r="SGQ801" s="94"/>
      <c r="SGR801" s="94"/>
      <c r="SGS801" s="94"/>
      <c r="SGT801" s="94"/>
      <c r="SGU801" s="94"/>
      <c r="SGV801" s="94"/>
      <c r="SGW801" s="94"/>
      <c r="SGX801" s="94"/>
      <c r="SGY801" s="94"/>
      <c r="SGZ801" s="94"/>
      <c r="SHA801" s="94"/>
      <c r="SHB801" s="94"/>
      <c r="SHC801" s="94"/>
      <c r="SHD801" s="94"/>
      <c r="SHE801" s="94"/>
      <c r="SHF801" s="94"/>
      <c r="SHG801" s="94"/>
      <c r="SHH801" s="94"/>
      <c r="SHI801" s="94"/>
      <c r="SHJ801" s="94"/>
      <c r="SHK801" s="94"/>
      <c r="SHL801" s="94"/>
      <c r="SHM801" s="94"/>
      <c r="SHN801" s="94"/>
      <c r="SHO801" s="94"/>
      <c r="SHP801" s="94"/>
      <c r="SHQ801" s="94"/>
      <c r="SHR801" s="94"/>
      <c r="SHS801" s="94"/>
      <c r="SHT801" s="94"/>
      <c r="SHU801" s="94"/>
      <c r="SHV801" s="94"/>
      <c r="SHW801" s="94"/>
      <c r="SHX801" s="94"/>
      <c r="SHY801" s="94"/>
      <c r="SHZ801" s="94"/>
      <c r="SIA801" s="94"/>
      <c r="SIB801" s="94"/>
      <c r="SIC801" s="94"/>
      <c r="SID801" s="94"/>
      <c r="SIE801" s="94"/>
      <c r="SIF801" s="94"/>
      <c r="SIG801" s="94"/>
      <c r="SIH801" s="94"/>
      <c r="SII801" s="94"/>
      <c r="SIJ801" s="94"/>
      <c r="SIK801" s="94"/>
      <c r="SIL801" s="94"/>
      <c r="SIM801" s="94"/>
      <c r="SIN801" s="94"/>
      <c r="SIO801" s="94"/>
      <c r="SIP801" s="94"/>
      <c r="SIQ801" s="94"/>
      <c r="SIR801" s="94"/>
      <c r="SIS801" s="94"/>
      <c r="SIT801" s="94"/>
      <c r="SIU801" s="94"/>
      <c r="SIV801" s="94"/>
      <c r="SIW801" s="94"/>
      <c r="SIX801" s="94"/>
      <c r="SIY801" s="94"/>
      <c r="SIZ801" s="94"/>
      <c r="SJA801" s="94"/>
      <c r="SJB801" s="94"/>
      <c r="SJC801" s="94"/>
      <c r="SJD801" s="94"/>
      <c r="SJE801" s="94"/>
      <c r="SJF801" s="94"/>
      <c r="SJG801" s="94"/>
      <c r="SJH801" s="94"/>
      <c r="SJI801" s="94"/>
      <c r="SJJ801" s="94"/>
      <c r="SJK801" s="94"/>
      <c r="SJL801" s="94"/>
      <c r="SJM801" s="94"/>
      <c r="SJN801" s="94"/>
      <c r="SJO801" s="94"/>
      <c r="SJP801" s="94"/>
      <c r="SJQ801" s="94"/>
      <c r="SJR801" s="94"/>
      <c r="SJS801" s="94"/>
      <c r="SJT801" s="94"/>
      <c r="SJU801" s="94"/>
      <c r="SJV801" s="94"/>
      <c r="SJW801" s="94"/>
      <c r="SJX801" s="94"/>
      <c r="SJY801" s="94"/>
      <c r="SJZ801" s="94"/>
      <c r="SKA801" s="94"/>
      <c r="SKB801" s="94"/>
      <c r="SKC801" s="94"/>
      <c r="SKD801" s="94"/>
      <c r="SKE801" s="94"/>
      <c r="SKF801" s="94"/>
      <c r="SKG801" s="94"/>
      <c r="SKH801" s="94"/>
      <c r="SKI801" s="94"/>
      <c r="SKJ801" s="94"/>
      <c r="SKK801" s="94"/>
      <c r="SKL801" s="94"/>
      <c r="SKM801" s="94"/>
      <c r="SKN801" s="94"/>
      <c r="SKO801" s="94"/>
      <c r="SKP801" s="94"/>
      <c r="SKQ801" s="94"/>
      <c r="SKR801" s="94"/>
      <c r="SKS801" s="94"/>
      <c r="SKT801" s="94"/>
      <c r="SKU801" s="94"/>
      <c r="SKV801" s="94"/>
      <c r="SKW801" s="94"/>
      <c r="SKX801" s="94"/>
      <c r="SKY801" s="94"/>
      <c r="SKZ801" s="94"/>
      <c r="SLA801" s="94"/>
      <c r="SLB801" s="94"/>
      <c r="SLC801" s="94"/>
      <c r="SLD801" s="94"/>
      <c r="SLE801" s="94"/>
      <c r="SLF801" s="94"/>
      <c r="SLG801" s="94"/>
      <c r="SLH801" s="94"/>
      <c r="SLI801" s="94"/>
      <c r="SLJ801" s="94"/>
      <c r="SLK801" s="94"/>
      <c r="SLL801" s="94"/>
      <c r="SLM801" s="94"/>
      <c r="SLN801" s="94"/>
      <c r="SLO801" s="94"/>
      <c r="SLP801" s="94"/>
      <c r="SLQ801" s="94"/>
      <c r="SLR801" s="94"/>
      <c r="SLS801" s="94"/>
      <c r="SLT801" s="94"/>
      <c r="SLU801" s="94"/>
      <c r="SLV801" s="94"/>
      <c r="SLW801" s="94"/>
      <c r="SLX801" s="94"/>
      <c r="SLY801" s="94"/>
      <c r="SLZ801" s="94"/>
      <c r="SMA801" s="94"/>
      <c r="SMB801" s="94"/>
      <c r="SMC801" s="94"/>
      <c r="SMD801" s="94"/>
      <c r="SME801" s="94"/>
      <c r="SMF801" s="94"/>
      <c r="SMG801" s="94"/>
      <c r="SMH801" s="94"/>
      <c r="SMI801" s="94"/>
      <c r="SMJ801" s="94"/>
      <c r="SMK801" s="94"/>
      <c r="SML801" s="94"/>
      <c r="SMM801" s="94"/>
      <c r="SMN801" s="94"/>
      <c r="SMO801" s="94"/>
      <c r="SMP801" s="94"/>
      <c r="SMQ801" s="94"/>
      <c r="SMR801" s="94"/>
      <c r="SMS801" s="94"/>
      <c r="SMT801" s="94"/>
      <c r="SMU801" s="94"/>
      <c r="SMV801" s="94"/>
      <c r="SMW801" s="94"/>
      <c r="SMX801" s="94"/>
      <c r="SMY801" s="94"/>
      <c r="SMZ801" s="94"/>
      <c r="SNA801" s="94"/>
      <c r="SNB801" s="94"/>
      <c r="SNC801" s="94"/>
      <c r="SND801" s="94"/>
      <c r="SNE801" s="94"/>
      <c r="SNF801" s="94"/>
      <c r="SNG801" s="94"/>
      <c r="SNH801" s="94"/>
      <c r="SNI801" s="94"/>
      <c r="SNJ801" s="94"/>
      <c r="SNK801" s="94"/>
      <c r="SNL801" s="94"/>
      <c r="SNM801" s="94"/>
      <c r="SNN801" s="94"/>
      <c r="SNO801" s="94"/>
      <c r="SNP801" s="94"/>
      <c r="SNQ801" s="94"/>
      <c r="SNR801" s="94"/>
      <c r="SNS801" s="94"/>
      <c r="SNT801" s="94"/>
      <c r="SNU801" s="94"/>
      <c r="SNV801" s="94"/>
      <c r="SNW801" s="94"/>
      <c r="SNX801" s="94"/>
      <c r="SNY801" s="94"/>
      <c r="SNZ801" s="94"/>
      <c r="SOA801" s="94"/>
      <c r="SOB801" s="94"/>
      <c r="SOC801" s="94"/>
      <c r="SOD801" s="94"/>
      <c r="SOE801" s="94"/>
      <c r="SOF801" s="94"/>
      <c r="SOG801" s="94"/>
      <c r="SOH801" s="94"/>
      <c r="SOI801" s="94"/>
      <c r="SOJ801" s="94"/>
      <c r="SOK801" s="94"/>
      <c r="SOL801" s="94"/>
      <c r="SOM801" s="94"/>
      <c r="SON801" s="94"/>
      <c r="SOO801" s="94"/>
      <c r="SOP801" s="94"/>
      <c r="SOQ801" s="94"/>
      <c r="SOR801" s="94"/>
      <c r="SOS801" s="94"/>
      <c r="SOT801" s="94"/>
      <c r="SOU801" s="94"/>
      <c r="SOV801" s="94"/>
      <c r="SOW801" s="94"/>
      <c r="SOX801" s="94"/>
      <c r="SOY801" s="94"/>
      <c r="SOZ801" s="94"/>
      <c r="SPA801" s="94"/>
      <c r="SPB801" s="94"/>
      <c r="SPC801" s="94"/>
      <c r="SPD801" s="94"/>
      <c r="SPE801" s="94"/>
      <c r="SPF801" s="94"/>
      <c r="SPG801" s="94"/>
      <c r="SPH801" s="94"/>
      <c r="SPI801" s="94"/>
      <c r="SPJ801" s="94"/>
      <c r="SPK801" s="94"/>
      <c r="SPL801" s="94"/>
      <c r="SPM801" s="94"/>
      <c r="SPN801" s="94"/>
      <c r="SPO801" s="94"/>
      <c r="SPP801" s="94"/>
      <c r="SPQ801" s="94"/>
      <c r="SPR801" s="94"/>
      <c r="SPS801" s="94"/>
      <c r="SPT801" s="94"/>
      <c r="SPU801" s="94"/>
      <c r="SPV801" s="94"/>
      <c r="SPW801" s="94"/>
      <c r="SPX801" s="94"/>
      <c r="SPY801" s="94"/>
      <c r="SPZ801" s="94"/>
      <c r="SQA801" s="94"/>
      <c r="SQB801" s="94"/>
      <c r="SQC801" s="94"/>
      <c r="SQD801" s="94"/>
      <c r="SQE801" s="94"/>
      <c r="SQF801" s="94"/>
      <c r="SQG801" s="94"/>
      <c r="SQH801" s="94"/>
      <c r="SQI801" s="94"/>
      <c r="SQJ801" s="94"/>
      <c r="SQK801" s="94"/>
      <c r="SQL801" s="94"/>
      <c r="SQM801" s="94"/>
      <c r="SQN801" s="94"/>
      <c r="SQO801" s="94"/>
      <c r="SQP801" s="94"/>
      <c r="SQQ801" s="94"/>
      <c r="SQR801" s="94"/>
      <c r="SQS801" s="94"/>
      <c r="SQT801" s="94"/>
      <c r="SQU801" s="94"/>
      <c r="SQV801" s="94"/>
      <c r="SQW801" s="94"/>
      <c r="SQX801" s="94"/>
      <c r="SQY801" s="94"/>
      <c r="SQZ801" s="94"/>
      <c r="SRA801" s="94"/>
      <c r="SRB801" s="94"/>
      <c r="SRC801" s="94"/>
      <c r="SRD801" s="94"/>
      <c r="SRE801" s="94"/>
      <c r="SRF801" s="94"/>
      <c r="SRG801" s="94"/>
      <c r="SRH801" s="94"/>
      <c r="SRI801" s="94"/>
      <c r="SRJ801" s="94"/>
      <c r="SRK801" s="94"/>
      <c r="SRL801" s="94"/>
      <c r="SRM801" s="94"/>
      <c r="SRN801" s="94"/>
      <c r="SRO801" s="94"/>
      <c r="SRP801" s="94"/>
      <c r="SRQ801" s="94"/>
      <c r="SRR801" s="94"/>
      <c r="SRS801" s="94"/>
      <c r="SRT801" s="94"/>
      <c r="SRU801" s="94"/>
      <c r="SRV801" s="94"/>
      <c r="SRW801" s="94"/>
      <c r="SRX801" s="94"/>
      <c r="SRY801" s="94"/>
      <c r="SRZ801" s="94"/>
      <c r="SSA801" s="94"/>
      <c r="SSB801" s="94"/>
      <c r="SSC801" s="94"/>
      <c r="SSD801" s="94"/>
      <c r="SSE801" s="94"/>
      <c r="SSF801" s="94"/>
      <c r="SSG801" s="94"/>
      <c r="SSH801" s="94"/>
      <c r="SSI801" s="94"/>
      <c r="SSJ801" s="94"/>
      <c r="SSK801" s="94"/>
      <c r="SSL801" s="94"/>
      <c r="SSM801" s="94"/>
      <c r="SSN801" s="94"/>
      <c r="SSO801" s="94"/>
      <c r="SSP801" s="94"/>
      <c r="SSQ801" s="94"/>
      <c r="SSR801" s="94"/>
      <c r="SSS801" s="94"/>
      <c r="SST801" s="94"/>
      <c r="SSU801" s="94"/>
      <c r="SSV801" s="94"/>
      <c r="SSW801" s="94"/>
      <c r="SSX801" s="94"/>
      <c r="SSY801" s="94"/>
      <c r="SSZ801" s="94"/>
      <c r="STA801" s="94"/>
      <c r="STB801" s="94"/>
      <c r="STC801" s="94"/>
      <c r="STD801" s="94"/>
      <c r="STE801" s="94"/>
      <c r="STF801" s="94"/>
      <c r="STG801" s="94"/>
      <c r="STH801" s="94"/>
      <c r="STI801" s="94"/>
      <c r="STJ801" s="94"/>
      <c r="STK801" s="94"/>
      <c r="STL801" s="94"/>
      <c r="STM801" s="94"/>
      <c r="STN801" s="94"/>
      <c r="STO801" s="94"/>
      <c r="STP801" s="94"/>
      <c r="STQ801" s="94"/>
      <c r="STR801" s="94"/>
      <c r="STS801" s="94"/>
      <c r="STT801" s="94"/>
      <c r="STU801" s="94"/>
      <c r="STV801" s="94"/>
      <c r="STW801" s="94"/>
      <c r="STX801" s="94"/>
      <c r="STY801" s="94"/>
      <c r="STZ801" s="94"/>
      <c r="SUA801" s="94"/>
      <c r="SUB801" s="94"/>
      <c r="SUC801" s="94"/>
      <c r="SUD801" s="94"/>
      <c r="SUE801" s="94"/>
      <c r="SUF801" s="94"/>
      <c r="SUG801" s="94"/>
      <c r="SUH801" s="94"/>
      <c r="SUI801" s="94"/>
      <c r="SUJ801" s="94"/>
      <c r="SUK801" s="94"/>
      <c r="SUL801" s="94"/>
      <c r="SUM801" s="94"/>
      <c r="SUN801" s="94"/>
      <c r="SUO801" s="94"/>
      <c r="SUP801" s="94"/>
      <c r="SUQ801" s="94"/>
      <c r="SUR801" s="94"/>
      <c r="SUS801" s="94"/>
      <c r="SUT801" s="94"/>
      <c r="SUU801" s="94"/>
      <c r="SUV801" s="94"/>
      <c r="SUW801" s="94"/>
      <c r="SUX801" s="94"/>
      <c r="SUY801" s="94"/>
      <c r="SUZ801" s="94"/>
      <c r="SVA801" s="94"/>
      <c r="SVB801" s="94"/>
      <c r="SVC801" s="94"/>
      <c r="SVD801" s="94"/>
      <c r="SVE801" s="94"/>
      <c r="SVF801" s="94"/>
      <c r="SVG801" s="94"/>
      <c r="SVH801" s="94"/>
      <c r="SVI801" s="94"/>
      <c r="SVJ801" s="94"/>
      <c r="SVK801" s="94"/>
      <c r="SVL801" s="94"/>
      <c r="SVM801" s="94"/>
      <c r="SVN801" s="94"/>
      <c r="SVO801" s="94"/>
      <c r="SVP801" s="94"/>
      <c r="SVQ801" s="94"/>
      <c r="SVR801" s="94"/>
      <c r="SVS801" s="94"/>
      <c r="SVT801" s="94"/>
      <c r="SVU801" s="94"/>
      <c r="SVV801" s="94"/>
      <c r="SVW801" s="94"/>
      <c r="SVX801" s="94"/>
      <c r="SVY801" s="94"/>
      <c r="SVZ801" s="94"/>
      <c r="SWA801" s="94"/>
      <c r="SWB801" s="94"/>
      <c r="SWC801" s="94"/>
      <c r="SWD801" s="94"/>
      <c r="SWE801" s="94"/>
      <c r="SWF801" s="94"/>
      <c r="SWG801" s="94"/>
      <c r="SWH801" s="94"/>
      <c r="SWI801" s="94"/>
      <c r="SWJ801" s="94"/>
      <c r="SWK801" s="94"/>
      <c r="SWL801" s="94"/>
      <c r="SWM801" s="94"/>
      <c r="SWN801" s="94"/>
      <c r="SWO801" s="94"/>
      <c r="SWP801" s="94"/>
      <c r="SWQ801" s="94"/>
      <c r="SWR801" s="94"/>
      <c r="SWS801" s="94"/>
      <c r="SWT801" s="94"/>
      <c r="SWU801" s="94"/>
      <c r="SWV801" s="94"/>
      <c r="SWW801" s="94"/>
      <c r="SWX801" s="94"/>
      <c r="SWY801" s="94"/>
      <c r="SWZ801" s="94"/>
      <c r="SXA801" s="94"/>
      <c r="SXB801" s="94"/>
      <c r="SXC801" s="94"/>
      <c r="SXD801" s="94"/>
      <c r="SXE801" s="94"/>
      <c r="SXF801" s="94"/>
      <c r="SXG801" s="94"/>
      <c r="SXH801" s="94"/>
      <c r="SXI801" s="94"/>
      <c r="SXJ801" s="94"/>
      <c r="SXK801" s="94"/>
      <c r="SXL801" s="94"/>
      <c r="SXM801" s="94"/>
      <c r="SXN801" s="94"/>
      <c r="SXO801" s="94"/>
      <c r="SXP801" s="94"/>
      <c r="SXQ801" s="94"/>
      <c r="SXR801" s="94"/>
      <c r="SXS801" s="94"/>
      <c r="SXT801" s="94"/>
      <c r="SXU801" s="94"/>
      <c r="SXV801" s="94"/>
      <c r="SXW801" s="94"/>
      <c r="SXX801" s="94"/>
      <c r="SXY801" s="94"/>
      <c r="SXZ801" s="94"/>
      <c r="SYA801" s="94"/>
      <c r="SYB801" s="94"/>
      <c r="SYC801" s="94"/>
      <c r="SYD801" s="94"/>
      <c r="SYE801" s="94"/>
      <c r="SYF801" s="94"/>
      <c r="SYG801" s="94"/>
      <c r="SYH801" s="94"/>
      <c r="SYI801" s="94"/>
      <c r="SYJ801" s="94"/>
      <c r="SYK801" s="94"/>
      <c r="SYL801" s="94"/>
      <c r="SYM801" s="94"/>
      <c r="SYN801" s="94"/>
      <c r="SYO801" s="94"/>
      <c r="SYP801" s="94"/>
      <c r="SYQ801" s="94"/>
      <c r="SYR801" s="94"/>
      <c r="SYS801" s="94"/>
      <c r="SYT801" s="94"/>
      <c r="SYU801" s="94"/>
      <c r="SYV801" s="94"/>
      <c r="SYW801" s="94"/>
      <c r="SYX801" s="94"/>
      <c r="SYY801" s="94"/>
      <c r="SYZ801" s="94"/>
      <c r="SZA801" s="94"/>
      <c r="SZB801" s="94"/>
      <c r="SZC801" s="94"/>
      <c r="SZD801" s="94"/>
      <c r="SZE801" s="94"/>
      <c r="SZF801" s="94"/>
      <c r="SZG801" s="94"/>
      <c r="SZH801" s="94"/>
      <c r="SZI801" s="94"/>
      <c r="SZJ801" s="94"/>
      <c r="SZK801" s="94"/>
      <c r="SZL801" s="94"/>
      <c r="SZM801" s="94"/>
      <c r="SZN801" s="94"/>
      <c r="SZO801" s="94"/>
      <c r="SZP801" s="94"/>
      <c r="SZQ801" s="94"/>
      <c r="SZR801" s="94"/>
      <c r="SZS801" s="94"/>
      <c r="SZT801" s="94"/>
      <c r="SZU801" s="94"/>
      <c r="SZV801" s="94"/>
      <c r="SZW801" s="94"/>
      <c r="SZX801" s="94"/>
      <c r="SZY801" s="94"/>
      <c r="SZZ801" s="94"/>
      <c r="TAA801" s="94"/>
      <c r="TAB801" s="94"/>
      <c r="TAC801" s="94"/>
      <c r="TAD801" s="94"/>
      <c r="TAE801" s="94"/>
      <c r="TAF801" s="94"/>
      <c r="TAG801" s="94"/>
      <c r="TAH801" s="94"/>
      <c r="TAI801" s="94"/>
      <c r="TAJ801" s="94"/>
      <c r="TAK801" s="94"/>
      <c r="TAL801" s="94"/>
      <c r="TAM801" s="94"/>
      <c r="TAN801" s="94"/>
      <c r="TAO801" s="94"/>
      <c r="TAP801" s="94"/>
      <c r="TAQ801" s="94"/>
      <c r="TAR801" s="94"/>
      <c r="TAS801" s="94"/>
      <c r="TAT801" s="94"/>
      <c r="TAU801" s="94"/>
      <c r="TAV801" s="94"/>
      <c r="TAW801" s="94"/>
      <c r="TAX801" s="94"/>
      <c r="TAY801" s="94"/>
      <c r="TAZ801" s="94"/>
      <c r="TBA801" s="94"/>
      <c r="TBB801" s="94"/>
      <c r="TBC801" s="94"/>
      <c r="TBD801" s="94"/>
      <c r="TBE801" s="94"/>
      <c r="TBF801" s="94"/>
      <c r="TBG801" s="94"/>
      <c r="TBH801" s="94"/>
      <c r="TBI801" s="94"/>
      <c r="TBJ801" s="94"/>
      <c r="TBK801" s="94"/>
      <c r="TBL801" s="94"/>
      <c r="TBM801" s="94"/>
      <c r="TBN801" s="94"/>
      <c r="TBO801" s="94"/>
      <c r="TBP801" s="94"/>
      <c r="TBQ801" s="94"/>
      <c r="TBR801" s="94"/>
      <c r="TBS801" s="94"/>
      <c r="TBT801" s="94"/>
      <c r="TBU801" s="94"/>
      <c r="TBV801" s="94"/>
      <c r="TBW801" s="94"/>
      <c r="TBX801" s="94"/>
      <c r="TBY801" s="94"/>
      <c r="TBZ801" s="94"/>
      <c r="TCA801" s="94"/>
      <c r="TCB801" s="94"/>
      <c r="TCC801" s="94"/>
      <c r="TCD801" s="94"/>
      <c r="TCE801" s="94"/>
      <c r="TCF801" s="94"/>
      <c r="TCG801" s="94"/>
      <c r="TCH801" s="94"/>
      <c r="TCI801" s="94"/>
      <c r="TCJ801" s="94"/>
      <c r="TCK801" s="94"/>
      <c r="TCL801" s="94"/>
      <c r="TCM801" s="94"/>
      <c r="TCN801" s="94"/>
      <c r="TCO801" s="94"/>
      <c r="TCP801" s="94"/>
      <c r="TCQ801" s="94"/>
      <c r="TCR801" s="94"/>
      <c r="TCS801" s="94"/>
      <c r="TCT801" s="94"/>
      <c r="TCU801" s="94"/>
      <c r="TCV801" s="94"/>
      <c r="TCW801" s="94"/>
      <c r="TCX801" s="94"/>
      <c r="TCY801" s="94"/>
      <c r="TCZ801" s="94"/>
      <c r="TDA801" s="94"/>
      <c r="TDB801" s="94"/>
      <c r="TDC801" s="94"/>
      <c r="TDD801" s="94"/>
      <c r="TDE801" s="94"/>
      <c r="TDF801" s="94"/>
      <c r="TDG801" s="94"/>
      <c r="TDH801" s="94"/>
      <c r="TDI801" s="94"/>
      <c r="TDJ801" s="94"/>
      <c r="TDK801" s="94"/>
      <c r="TDL801" s="94"/>
      <c r="TDM801" s="94"/>
      <c r="TDN801" s="94"/>
      <c r="TDO801" s="94"/>
      <c r="TDP801" s="94"/>
      <c r="TDQ801" s="94"/>
      <c r="TDR801" s="94"/>
      <c r="TDS801" s="94"/>
      <c r="TDT801" s="94"/>
      <c r="TDU801" s="94"/>
      <c r="TDV801" s="94"/>
      <c r="TDW801" s="94"/>
      <c r="TDX801" s="94"/>
      <c r="TDY801" s="94"/>
      <c r="TDZ801" s="94"/>
      <c r="TEA801" s="94"/>
      <c r="TEB801" s="94"/>
      <c r="TEC801" s="94"/>
      <c r="TED801" s="94"/>
      <c r="TEE801" s="94"/>
      <c r="TEF801" s="94"/>
      <c r="TEG801" s="94"/>
      <c r="TEH801" s="94"/>
      <c r="TEI801" s="94"/>
      <c r="TEJ801" s="94"/>
      <c r="TEK801" s="94"/>
      <c r="TEL801" s="94"/>
      <c r="TEM801" s="94"/>
      <c r="TEN801" s="94"/>
      <c r="TEO801" s="94"/>
      <c r="TEP801" s="94"/>
      <c r="TEQ801" s="94"/>
      <c r="TER801" s="94"/>
      <c r="TES801" s="94"/>
      <c r="TET801" s="94"/>
      <c r="TEU801" s="94"/>
      <c r="TEV801" s="94"/>
      <c r="TEW801" s="94"/>
      <c r="TEX801" s="94"/>
      <c r="TEY801" s="94"/>
      <c r="TEZ801" s="94"/>
      <c r="TFA801" s="94"/>
      <c r="TFB801" s="94"/>
      <c r="TFC801" s="94"/>
      <c r="TFD801" s="94"/>
      <c r="TFE801" s="94"/>
      <c r="TFF801" s="94"/>
      <c r="TFG801" s="94"/>
      <c r="TFH801" s="94"/>
      <c r="TFI801" s="94"/>
      <c r="TFJ801" s="94"/>
      <c r="TFK801" s="94"/>
      <c r="TFL801" s="94"/>
      <c r="TFM801" s="94"/>
      <c r="TFN801" s="94"/>
      <c r="TFO801" s="94"/>
      <c r="TFP801" s="94"/>
      <c r="TFQ801" s="94"/>
      <c r="TFR801" s="94"/>
      <c r="TFS801" s="94"/>
      <c r="TFT801" s="94"/>
      <c r="TFU801" s="94"/>
      <c r="TFV801" s="94"/>
      <c r="TFW801" s="94"/>
      <c r="TFX801" s="94"/>
      <c r="TFY801" s="94"/>
      <c r="TFZ801" s="94"/>
      <c r="TGA801" s="94"/>
      <c r="TGB801" s="94"/>
      <c r="TGC801" s="94"/>
      <c r="TGD801" s="94"/>
      <c r="TGE801" s="94"/>
      <c r="TGF801" s="94"/>
      <c r="TGG801" s="94"/>
      <c r="TGH801" s="94"/>
      <c r="TGI801" s="94"/>
      <c r="TGJ801" s="94"/>
      <c r="TGK801" s="94"/>
      <c r="TGL801" s="94"/>
      <c r="TGM801" s="94"/>
      <c r="TGN801" s="94"/>
      <c r="TGO801" s="94"/>
      <c r="TGP801" s="94"/>
      <c r="TGQ801" s="94"/>
      <c r="TGR801" s="94"/>
      <c r="TGS801" s="94"/>
      <c r="TGT801" s="94"/>
      <c r="TGU801" s="94"/>
      <c r="TGV801" s="94"/>
      <c r="TGW801" s="94"/>
      <c r="TGX801" s="94"/>
      <c r="TGY801" s="94"/>
      <c r="TGZ801" s="94"/>
      <c r="THA801" s="94"/>
      <c r="THB801" s="94"/>
      <c r="THC801" s="94"/>
      <c r="THD801" s="94"/>
      <c r="THE801" s="94"/>
      <c r="THF801" s="94"/>
      <c r="THG801" s="94"/>
      <c r="THH801" s="94"/>
      <c r="THI801" s="94"/>
      <c r="THJ801" s="94"/>
      <c r="THK801" s="94"/>
      <c r="THL801" s="94"/>
      <c r="THM801" s="94"/>
      <c r="THN801" s="94"/>
      <c r="THO801" s="94"/>
      <c r="THP801" s="94"/>
      <c r="THQ801" s="94"/>
      <c r="THR801" s="94"/>
      <c r="THS801" s="94"/>
      <c r="THT801" s="94"/>
      <c r="THU801" s="94"/>
      <c r="THV801" s="94"/>
      <c r="THW801" s="94"/>
      <c r="THX801" s="94"/>
      <c r="THY801" s="94"/>
      <c r="THZ801" s="94"/>
      <c r="TIA801" s="94"/>
      <c r="TIB801" s="94"/>
      <c r="TIC801" s="94"/>
      <c r="TID801" s="94"/>
      <c r="TIE801" s="94"/>
      <c r="TIF801" s="94"/>
      <c r="TIG801" s="94"/>
      <c r="TIH801" s="94"/>
      <c r="TII801" s="94"/>
      <c r="TIJ801" s="94"/>
      <c r="TIK801" s="94"/>
      <c r="TIL801" s="94"/>
      <c r="TIM801" s="94"/>
      <c r="TIN801" s="94"/>
      <c r="TIO801" s="94"/>
      <c r="TIP801" s="94"/>
      <c r="TIQ801" s="94"/>
      <c r="TIR801" s="94"/>
      <c r="TIS801" s="94"/>
      <c r="TIT801" s="94"/>
      <c r="TIU801" s="94"/>
      <c r="TIV801" s="94"/>
      <c r="TIW801" s="94"/>
      <c r="TIX801" s="94"/>
      <c r="TIY801" s="94"/>
      <c r="TIZ801" s="94"/>
      <c r="TJA801" s="94"/>
      <c r="TJB801" s="94"/>
      <c r="TJC801" s="94"/>
      <c r="TJD801" s="94"/>
      <c r="TJE801" s="94"/>
      <c r="TJF801" s="94"/>
      <c r="TJG801" s="94"/>
      <c r="TJH801" s="94"/>
      <c r="TJI801" s="94"/>
      <c r="TJJ801" s="94"/>
      <c r="TJK801" s="94"/>
      <c r="TJL801" s="94"/>
      <c r="TJM801" s="94"/>
      <c r="TJN801" s="94"/>
      <c r="TJO801" s="94"/>
      <c r="TJP801" s="94"/>
      <c r="TJQ801" s="94"/>
      <c r="TJR801" s="94"/>
      <c r="TJS801" s="94"/>
      <c r="TJT801" s="94"/>
      <c r="TJU801" s="94"/>
      <c r="TJV801" s="94"/>
      <c r="TJW801" s="94"/>
      <c r="TJX801" s="94"/>
      <c r="TJY801" s="94"/>
      <c r="TJZ801" s="94"/>
      <c r="TKA801" s="94"/>
      <c r="TKB801" s="94"/>
      <c r="TKC801" s="94"/>
      <c r="TKD801" s="94"/>
      <c r="TKE801" s="94"/>
      <c r="TKF801" s="94"/>
      <c r="TKG801" s="94"/>
      <c r="TKH801" s="94"/>
      <c r="TKI801" s="94"/>
      <c r="TKJ801" s="94"/>
      <c r="TKK801" s="94"/>
      <c r="TKL801" s="94"/>
      <c r="TKM801" s="94"/>
      <c r="TKN801" s="94"/>
      <c r="TKO801" s="94"/>
      <c r="TKP801" s="94"/>
      <c r="TKQ801" s="94"/>
      <c r="TKR801" s="94"/>
      <c r="TKS801" s="94"/>
      <c r="TKT801" s="94"/>
      <c r="TKU801" s="94"/>
      <c r="TKV801" s="94"/>
      <c r="TKW801" s="94"/>
      <c r="TKX801" s="94"/>
      <c r="TKY801" s="94"/>
      <c r="TKZ801" s="94"/>
      <c r="TLA801" s="94"/>
      <c r="TLB801" s="94"/>
      <c r="TLC801" s="94"/>
      <c r="TLD801" s="94"/>
      <c r="TLE801" s="94"/>
      <c r="TLF801" s="94"/>
      <c r="TLG801" s="94"/>
      <c r="TLH801" s="94"/>
      <c r="TLI801" s="94"/>
      <c r="TLJ801" s="94"/>
      <c r="TLK801" s="94"/>
      <c r="TLL801" s="94"/>
      <c r="TLM801" s="94"/>
      <c r="TLN801" s="94"/>
      <c r="TLO801" s="94"/>
      <c r="TLP801" s="94"/>
      <c r="TLQ801" s="94"/>
      <c r="TLR801" s="94"/>
      <c r="TLS801" s="94"/>
      <c r="TLT801" s="94"/>
      <c r="TLU801" s="94"/>
      <c r="TLV801" s="94"/>
      <c r="TLW801" s="94"/>
      <c r="TLX801" s="94"/>
      <c r="TLY801" s="94"/>
      <c r="TLZ801" s="94"/>
      <c r="TMA801" s="94"/>
      <c r="TMB801" s="94"/>
      <c r="TMC801" s="94"/>
      <c r="TMD801" s="94"/>
      <c r="TME801" s="94"/>
      <c r="TMF801" s="94"/>
      <c r="TMG801" s="94"/>
      <c r="TMH801" s="94"/>
      <c r="TMI801" s="94"/>
      <c r="TMJ801" s="94"/>
      <c r="TMK801" s="94"/>
      <c r="TML801" s="94"/>
      <c r="TMM801" s="94"/>
      <c r="TMN801" s="94"/>
      <c r="TMO801" s="94"/>
      <c r="TMP801" s="94"/>
      <c r="TMQ801" s="94"/>
      <c r="TMR801" s="94"/>
      <c r="TMS801" s="94"/>
      <c r="TMT801" s="94"/>
      <c r="TMU801" s="94"/>
      <c r="TMV801" s="94"/>
      <c r="TMW801" s="94"/>
      <c r="TMX801" s="94"/>
      <c r="TMY801" s="94"/>
      <c r="TMZ801" s="94"/>
      <c r="TNA801" s="94"/>
      <c r="TNB801" s="94"/>
      <c r="TNC801" s="94"/>
      <c r="TND801" s="94"/>
      <c r="TNE801" s="94"/>
      <c r="TNF801" s="94"/>
      <c r="TNG801" s="94"/>
      <c r="TNH801" s="94"/>
      <c r="TNI801" s="94"/>
      <c r="TNJ801" s="94"/>
      <c r="TNK801" s="94"/>
      <c r="TNL801" s="94"/>
      <c r="TNM801" s="94"/>
      <c r="TNN801" s="94"/>
      <c r="TNO801" s="94"/>
      <c r="TNP801" s="94"/>
      <c r="TNQ801" s="94"/>
      <c r="TNR801" s="94"/>
      <c r="TNS801" s="94"/>
      <c r="TNT801" s="94"/>
      <c r="TNU801" s="94"/>
      <c r="TNV801" s="94"/>
      <c r="TNW801" s="94"/>
      <c r="TNX801" s="94"/>
      <c r="TNY801" s="94"/>
      <c r="TNZ801" s="94"/>
      <c r="TOA801" s="94"/>
      <c r="TOB801" s="94"/>
      <c r="TOC801" s="94"/>
      <c r="TOD801" s="94"/>
      <c r="TOE801" s="94"/>
      <c r="TOF801" s="94"/>
      <c r="TOG801" s="94"/>
      <c r="TOH801" s="94"/>
      <c r="TOI801" s="94"/>
      <c r="TOJ801" s="94"/>
      <c r="TOK801" s="94"/>
      <c r="TOL801" s="94"/>
      <c r="TOM801" s="94"/>
      <c r="TON801" s="94"/>
      <c r="TOO801" s="94"/>
      <c r="TOP801" s="94"/>
      <c r="TOQ801" s="94"/>
      <c r="TOR801" s="94"/>
      <c r="TOS801" s="94"/>
      <c r="TOT801" s="94"/>
      <c r="TOU801" s="94"/>
      <c r="TOV801" s="94"/>
      <c r="TOW801" s="94"/>
      <c r="TOX801" s="94"/>
      <c r="TOY801" s="94"/>
      <c r="TOZ801" s="94"/>
      <c r="TPA801" s="94"/>
      <c r="TPB801" s="94"/>
      <c r="TPC801" s="94"/>
      <c r="TPD801" s="94"/>
      <c r="TPE801" s="94"/>
      <c r="TPF801" s="94"/>
      <c r="TPG801" s="94"/>
      <c r="TPH801" s="94"/>
      <c r="TPI801" s="94"/>
      <c r="TPJ801" s="94"/>
      <c r="TPK801" s="94"/>
      <c r="TPL801" s="94"/>
      <c r="TPM801" s="94"/>
      <c r="TPN801" s="94"/>
      <c r="TPO801" s="94"/>
      <c r="TPP801" s="94"/>
      <c r="TPQ801" s="94"/>
      <c r="TPR801" s="94"/>
      <c r="TPS801" s="94"/>
      <c r="TPT801" s="94"/>
      <c r="TPU801" s="94"/>
      <c r="TPV801" s="94"/>
      <c r="TPW801" s="94"/>
      <c r="TPX801" s="94"/>
      <c r="TPY801" s="94"/>
      <c r="TPZ801" s="94"/>
      <c r="TQA801" s="94"/>
      <c r="TQB801" s="94"/>
      <c r="TQC801" s="94"/>
      <c r="TQD801" s="94"/>
      <c r="TQE801" s="94"/>
      <c r="TQF801" s="94"/>
      <c r="TQG801" s="94"/>
      <c r="TQH801" s="94"/>
      <c r="TQI801" s="94"/>
      <c r="TQJ801" s="94"/>
      <c r="TQK801" s="94"/>
      <c r="TQL801" s="94"/>
      <c r="TQM801" s="94"/>
      <c r="TQN801" s="94"/>
      <c r="TQO801" s="94"/>
      <c r="TQP801" s="94"/>
      <c r="TQQ801" s="94"/>
      <c r="TQR801" s="94"/>
      <c r="TQS801" s="94"/>
      <c r="TQT801" s="94"/>
      <c r="TQU801" s="94"/>
      <c r="TQV801" s="94"/>
      <c r="TQW801" s="94"/>
      <c r="TQX801" s="94"/>
      <c r="TQY801" s="94"/>
      <c r="TQZ801" s="94"/>
      <c r="TRA801" s="94"/>
      <c r="TRB801" s="94"/>
      <c r="TRC801" s="94"/>
      <c r="TRD801" s="94"/>
      <c r="TRE801" s="94"/>
      <c r="TRF801" s="94"/>
      <c r="TRG801" s="94"/>
      <c r="TRH801" s="94"/>
      <c r="TRI801" s="94"/>
      <c r="TRJ801" s="94"/>
      <c r="TRK801" s="94"/>
      <c r="TRL801" s="94"/>
      <c r="TRM801" s="94"/>
      <c r="TRN801" s="94"/>
      <c r="TRO801" s="94"/>
      <c r="TRP801" s="94"/>
      <c r="TRQ801" s="94"/>
      <c r="TRR801" s="94"/>
      <c r="TRS801" s="94"/>
      <c r="TRT801" s="94"/>
      <c r="TRU801" s="94"/>
      <c r="TRV801" s="94"/>
      <c r="TRW801" s="94"/>
      <c r="TRX801" s="94"/>
      <c r="TRY801" s="94"/>
      <c r="TRZ801" s="94"/>
      <c r="TSA801" s="94"/>
      <c r="TSB801" s="94"/>
      <c r="TSC801" s="94"/>
      <c r="TSD801" s="94"/>
      <c r="TSE801" s="94"/>
      <c r="TSF801" s="94"/>
      <c r="TSG801" s="94"/>
      <c r="TSH801" s="94"/>
      <c r="TSI801" s="94"/>
      <c r="TSJ801" s="94"/>
      <c r="TSK801" s="94"/>
      <c r="TSL801" s="94"/>
      <c r="TSM801" s="94"/>
      <c r="TSN801" s="94"/>
      <c r="TSO801" s="94"/>
      <c r="TSP801" s="94"/>
      <c r="TSQ801" s="94"/>
      <c r="TSR801" s="94"/>
      <c r="TSS801" s="94"/>
      <c r="TST801" s="94"/>
      <c r="TSU801" s="94"/>
      <c r="TSV801" s="94"/>
      <c r="TSW801" s="94"/>
      <c r="TSX801" s="94"/>
      <c r="TSY801" s="94"/>
      <c r="TSZ801" s="94"/>
      <c r="TTA801" s="94"/>
      <c r="TTB801" s="94"/>
      <c r="TTC801" s="94"/>
      <c r="TTD801" s="94"/>
      <c r="TTE801" s="94"/>
      <c r="TTF801" s="94"/>
      <c r="TTG801" s="94"/>
      <c r="TTH801" s="94"/>
      <c r="TTI801" s="94"/>
      <c r="TTJ801" s="94"/>
      <c r="TTK801" s="94"/>
      <c r="TTL801" s="94"/>
      <c r="TTM801" s="94"/>
      <c r="TTN801" s="94"/>
      <c r="TTO801" s="94"/>
      <c r="TTP801" s="94"/>
      <c r="TTQ801" s="94"/>
      <c r="TTR801" s="94"/>
      <c r="TTS801" s="94"/>
      <c r="TTT801" s="94"/>
      <c r="TTU801" s="94"/>
      <c r="TTV801" s="94"/>
      <c r="TTW801" s="94"/>
      <c r="TTX801" s="94"/>
      <c r="TTY801" s="94"/>
      <c r="TTZ801" s="94"/>
      <c r="TUA801" s="94"/>
      <c r="TUB801" s="94"/>
      <c r="TUC801" s="94"/>
      <c r="TUD801" s="94"/>
      <c r="TUE801" s="94"/>
      <c r="TUF801" s="94"/>
      <c r="TUG801" s="94"/>
      <c r="TUH801" s="94"/>
      <c r="TUI801" s="94"/>
      <c r="TUJ801" s="94"/>
      <c r="TUK801" s="94"/>
      <c r="TUL801" s="94"/>
      <c r="TUM801" s="94"/>
      <c r="TUN801" s="94"/>
      <c r="TUO801" s="94"/>
      <c r="TUP801" s="94"/>
      <c r="TUQ801" s="94"/>
      <c r="TUR801" s="94"/>
      <c r="TUS801" s="94"/>
      <c r="TUT801" s="94"/>
      <c r="TUU801" s="94"/>
      <c r="TUV801" s="94"/>
      <c r="TUW801" s="94"/>
      <c r="TUX801" s="94"/>
      <c r="TUY801" s="94"/>
      <c r="TUZ801" s="94"/>
      <c r="TVA801" s="94"/>
      <c r="TVB801" s="94"/>
      <c r="TVC801" s="94"/>
      <c r="TVD801" s="94"/>
      <c r="TVE801" s="94"/>
      <c r="TVF801" s="94"/>
      <c r="TVG801" s="94"/>
      <c r="TVH801" s="94"/>
      <c r="TVI801" s="94"/>
      <c r="TVJ801" s="94"/>
      <c r="TVK801" s="94"/>
      <c r="TVL801" s="94"/>
      <c r="TVM801" s="94"/>
      <c r="TVN801" s="94"/>
      <c r="TVO801" s="94"/>
      <c r="TVP801" s="94"/>
      <c r="TVQ801" s="94"/>
      <c r="TVR801" s="94"/>
      <c r="TVS801" s="94"/>
      <c r="TVT801" s="94"/>
      <c r="TVU801" s="94"/>
      <c r="TVV801" s="94"/>
      <c r="TVW801" s="94"/>
      <c r="TVX801" s="94"/>
      <c r="TVY801" s="94"/>
      <c r="TVZ801" s="94"/>
      <c r="TWA801" s="94"/>
      <c r="TWB801" s="94"/>
      <c r="TWC801" s="94"/>
      <c r="TWD801" s="94"/>
      <c r="TWE801" s="94"/>
      <c r="TWF801" s="94"/>
      <c r="TWG801" s="94"/>
      <c r="TWH801" s="94"/>
      <c r="TWI801" s="94"/>
      <c r="TWJ801" s="94"/>
      <c r="TWK801" s="94"/>
      <c r="TWL801" s="94"/>
      <c r="TWM801" s="94"/>
      <c r="TWN801" s="94"/>
      <c r="TWO801" s="94"/>
      <c r="TWP801" s="94"/>
      <c r="TWQ801" s="94"/>
      <c r="TWR801" s="94"/>
      <c r="TWS801" s="94"/>
      <c r="TWT801" s="94"/>
      <c r="TWU801" s="94"/>
      <c r="TWV801" s="94"/>
      <c r="TWW801" s="94"/>
      <c r="TWX801" s="94"/>
      <c r="TWY801" s="94"/>
      <c r="TWZ801" s="94"/>
      <c r="TXA801" s="94"/>
      <c r="TXB801" s="94"/>
      <c r="TXC801" s="94"/>
      <c r="TXD801" s="94"/>
      <c r="TXE801" s="94"/>
      <c r="TXF801" s="94"/>
      <c r="TXG801" s="94"/>
      <c r="TXH801" s="94"/>
      <c r="TXI801" s="94"/>
      <c r="TXJ801" s="94"/>
      <c r="TXK801" s="94"/>
      <c r="TXL801" s="94"/>
      <c r="TXM801" s="94"/>
      <c r="TXN801" s="94"/>
      <c r="TXO801" s="94"/>
      <c r="TXP801" s="94"/>
      <c r="TXQ801" s="94"/>
      <c r="TXR801" s="94"/>
      <c r="TXS801" s="94"/>
      <c r="TXT801" s="94"/>
      <c r="TXU801" s="94"/>
      <c r="TXV801" s="94"/>
      <c r="TXW801" s="94"/>
      <c r="TXX801" s="94"/>
      <c r="TXY801" s="94"/>
      <c r="TXZ801" s="94"/>
      <c r="TYA801" s="94"/>
      <c r="TYB801" s="94"/>
      <c r="TYC801" s="94"/>
      <c r="TYD801" s="94"/>
      <c r="TYE801" s="94"/>
      <c r="TYF801" s="94"/>
      <c r="TYG801" s="94"/>
      <c r="TYH801" s="94"/>
      <c r="TYI801" s="94"/>
      <c r="TYJ801" s="94"/>
      <c r="TYK801" s="94"/>
      <c r="TYL801" s="94"/>
      <c r="TYM801" s="94"/>
      <c r="TYN801" s="94"/>
      <c r="TYO801" s="94"/>
      <c r="TYP801" s="94"/>
      <c r="TYQ801" s="94"/>
      <c r="TYR801" s="94"/>
      <c r="TYS801" s="94"/>
      <c r="TYT801" s="94"/>
      <c r="TYU801" s="94"/>
      <c r="TYV801" s="94"/>
      <c r="TYW801" s="94"/>
      <c r="TYX801" s="94"/>
      <c r="TYY801" s="94"/>
      <c r="TYZ801" s="94"/>
      <c r="TZA801" s="94"/>
      <c r="TZB801" s="94"/>
      <c r="TZC801" s="94"/>
      <c r="TZD801" s="94"/>
      <c r="TZE801" s="94"/>
      <c r="TZF801" s="94"/>
      <c r="TZG801" s="94"/>
      <c r="TZH801" s="94"/>
      <c r="TZI801" s="94"/>
      <c r="TZJ801" s="94"/>
      <c r="TZK801" s="94"/>
      <c r="TZL801" s="94"/>
      <c r="TZM801" s="94"/>
      <c r="TZN801" s="94"/>
      <c r="TZO801" s="94"/>
      <c r="TZP801" s="94"/>
      <c r="TZQ801" s="94"/>
      <c r="TZR801" s="94"/>
      <c r="TZS801" s="94"/>
      <c r="TZT801" s="94"/>
      <c r="TZU801" s="94"/>
      <c r="TZV801" s="94"/>
      <c r="TZW801" s="94"/>
      <c r="TZX801" s="94"/>
      <c r="TZY801" s="94"/>
      <c r="TZZ801" s="94"/>
      <c r="UAA801" s="94"/>
      <c r="UAB801" s="94"/>
      <c r="UAC801" s="94"/>
      <c r="UAD801" s="94"/>
      <c r="UAE801" s="94"/>
      <c r="UAF801" s="94"/>
      <c r="UAG801" s="94"/>
      <c r="UAH801" s="94"/>
      <c r="UAI801" s="94"/>
      <c r="UAJ801" s="94"/>
      <c r="UAK801" s="94"/>
      <c r="UAL801" s="94"/>
      <c r="UAM801" s="94"/>
      <c r="UAN801" s="94"/>
      <c r="UAO801" s="94"/>
      <c r="UAP801" s="94"/>
      <c r="UAQ801" s="94"/>
      <c r="UAR801" s="94"/>
      <c r="UAS801" s="94"/>
      <c r="UAT801" s="94"/>
      <c r="UAU801" s="94"/>
      <c r="UAV801" s="94"/>
      <c r="UAW801" s="94"/>
      <c r="UAX801" s="94"/>
      <c r="UAY801" s="94"/>
      <c r="UAZ801" s="94"/>
      <c r="UBA801" s="94"/>
      <c r="UBB801" s="94"/>
      <c r="UBC801" s="94"/>
      <c r="UBD801" s="94"/>
      <c r="UBE801" s="94"/>
      <c r="UBF801" s="94"/>
      <c r="UBG801" s="94"/>
      <c r="UBH801" s="94"/>
      <c r="UBI801" s="94"/>
      <c r="UBJ801" s="94"/>
      <c r="UBK801" s="94"/>
      <c r="UBL801" s="94"/>
      <c r="UBM801" s="94"/>
      <c r="UBN801" s="94"/>
      <c r="UBO801" s="94"/>
      <c r="UBP801" s="94"/>
      <c r="UBQ801" s="94"/>
      <c r="UBR801" s="94"/>
      <c r="UBS801" s="94"/>
      <c r="UBT801" s="94"/>
      <c r="UBU801" s="94"/>
      <c r="UBV801" s="94"/>
      <c r="UBW801" s="94"/>
      <c r="UBX801" s="94"/>
      <c r="UBY801" s="94"/>
      <c r="UBZ801" s="94"/>
      <c r="UCA801" s="94"/>
      <c r="UCB801" s="94"/>
      <c r="UCC801" s="94"/>
      <c r="UCD801" s="94"/>
      <c r="UCE801" s="94"/>
      <c r="UCF801" s="94"/>
      <c r="UCG801" s="94"/>
      <c r="UCH801" s="94"/>
      <c r="UCI801" s="94"/>
      <c r="UCJ801" s="94"/>
      <c r="UCK801" s="94"/>
      <c r="UCL801" s="94"/>
      <c r="UCM801" s="94"/>
      <c r="UCN801" s="94"/>
      <c r="UCO801" s="94"/>
      <c r="UCP801" s="94"/>
      <c r="UCQ801" s="94"/>
      <c r="UCR801" s="94"/>
      <c r="UCS801" s="94"/>
      <c r="UCT801" s="94"/>
      <c r="UCU801" s="94"/>
      <c r="UCV801" s="94"/>
      <c r="UCW801" s="94"/>
      <c r="UCX801" s="94"/>
      <c r="UCY801" s="94"/>
      <c r="UCZ801" s="94"/>
      <c r="UDA801" s="94"/>
      <c r="UDB801" s="94"/>
      <c r="UDC801" s="94"/>
      <c r="UDD801" s="94"/>
      <c r="UDE801" s="94"/>
      <c r="UDF801" s="94"/>
      <c r="UDG801" s="94"/>
      <c r="UDH801" s="94"/>
      <c r="UDI801" s="94"/>
      <c r="UDJ801" s="94"/>
      <c r="UDK801" s="94"/>
      <c r="UDL801" s="94"/>
      <c r="UDM801" s="94"/>
      <c r="UDN801" s="94"/>
      <c r="UDO801" s="94"/>
      <c r="UDP801" s="94"/>
      <c r="UDQ801" s="94"/>
      <c r="UDR801" s="94"/>
      <c r="UDS801" s="94"/>
      <c r="UDT801" s="94"/>
      <c r="UDU801" s="94"/>
      <c r="UDV801" s="94"/>
      <c r="UDW801" s="94"/>
      <c r="UDX801" s="94"/>
      <c r="UDY801" s="94"/>
      <c r="UDZ801" s="94"/>
      <c r="UEA801" s="94"/>
      <c r="UEB801" s="94"/>
      <c r="UEC801" s="94"/>
      <c r="UED801" s="94"/>
      <c r="UEE801" s="94"/>
      <c r="UEF801" s="94"/>
      <c r="UEG801" s="94"/>
      <c r="UEH801" s="94"/>
      <c r="UEI801" s="94"/>
      <c r="UEJ801" s="94"/>
      <c r="UEK801" s="94"/>
      <c r="UEL801" s="94"/>
      <c r="UEM801" s="94"/>
      <c r="UEN801" s="94"/>
      <c r="UEO801" s="94"/>
      <c r="UEP801" s="94"/>
      <c r="UEQ801" s="94"/>
      <c r="UER801" s="94"/>
      <c r="UES801" s="94"/>
      <c r="UET801" s="94"/>
      <c r="UEU801" s="94"/>
      <c r="UEV801" s="94"/>
      <c r="UEW801" s="94"/>
      <c r="UEX801" s="94"/>
      <c r="UEY801" s="94"/>
      <c r="UEZ801" s="94"/>
      <c r="UFA801" s="94"/>
      <c r="UFB801" s="94"/>
      <c r="UFC801" s="94"/>
      <c r="UFD801" s="94"/>
      <c r="UFE801" s="94"/>
      <c r="UFF801" s="94"/>
      <c r="UFG801" s="94"/>
      <c r="UFH801" s="94"/>
      <c r="UFI801" s="94"/>
      <c r="UFJ801" s="94"/>
      <c r="UFK801" s="94"/>
      <c r="UFL801" s="94"/>
      <c r="UFM801" s="94"/>
      <c r="UFN801" s="94"/>
      <c r="UFO801" s="94"/>
      <c r="UFP801" s="94"/>
      <c r="UFQ801" s="94"/>
      <c r="UFR801" s="94"/>
      <c r="UFS801" s="94"/>
      <c r="UFT801" s="94"/>
      <c r="UFU801" s="94"/>
      <c r="UFV801" s="94"/>
      <c r="UFW801" s="94"/>
      <c r="UFX801" s="94"/>
      <c r="UFY801" s="94"/>
      <c r="UFZ801" s="94"/>
      <c r="UGA801" s="94"/>
      <c r="UGB801" s="94"/>
      <c r="UGC801" s="94"/>
      <c r="UGD801" s="94"/>
      <c r="UGE801" s="94"/>
      <c r="UGF801" s="94"/>
      <c r="UGG801" s="94"/>
      <c r="UGH801" s="94"/>
      <c r="UGI801" s="94"/>
      <c r="UGJ801" s="94"/>
      <c r="UGK801" s="94"/>
      <c r="UGL801" s="94"/>
      <c r="UGM801" s="94"/>
      <c r="UGN801" s="94"/>
      <c r="UGO801" s="94"/>
      <c r="UGP801" s="94"/>
      <c r="UGQ801" s="94"/>
      <c r="UGR801" s="94"/>
      <c r="UGS801" s="94"/>
      <c r="UGT801" s="94"/>
      <c r="UGU801" s="94"/>
      <c r="UGV801" s="94"/>
      <c r="UGW801" s="94"/>
      <c r="UGX801" s="94"/>
      <c r="UGY801" s="94"/>
      <c r="UGZ801" s="94"/>
      <c r="UHA801" s="94"/>
      <c r="UHB801" s="94"/>
      <c r="UHC801" s="94"/>
      <c r="UHD801" s="94"/>
      <c r="UHE801" s="94"/>
      <c r="UHF801" s="94"/>
      <c r="UHG801" s="94"/>
      <c r="UHH801" s="94"/>
      <c r="UHI801" s="94"/>
      <c r="UHJ801" s="94"/>
      <c r="UHK801" s="94"/>
      <c r="UHL801" s="94"/>
      <c r="UHM801" s="94"/>
      <c r="UHN801" s="94"/>
      <c r="UHO801" s="94"/>
      <c r="UHP801" s="94"/>
      <c r="UHQ801" s="94"/>
      <c r="UHR801" s="94"/>
      <c r="UHS801" s="94"/>
      <c r="UHT801" s="94"/>
      <c r="UHU801" s="94"/>
      <c r="UHV801" s="94"/>
      <c r="UHW801" s="94"/>
      <c r="UHX801" s="94"/>
      <c r="UHY801" s="94"/>
      <c r="UHZ801" s="94"/>
      <c r="UIA801" s="94"/>
      <c r="UIB801" s="94"/>
      <c r="UIC801" s="94"/>
      <c r="UID801" s="94"/>
      <c r="UIE801" s="94"/>
      <c r="UIF801" s="94"/>
      <c r="UIG801" s="94"/>
      <c r="UIH801" s="94"/>
      <c r="UII801" s="94"/>
      <c r="UIJ801" s="94"/>
      <c r="UIK801" s="94"/>
      <c r="UIL801" s="94"/>
      <c r="UIM801" s="94"/>
      <c r="UIN801" s="94"/>
      <c r="UIO801" s="94"/>
      <c r="UIP801" s="94"/>
      <c r="UIQ801" s="94"/>
      <c r="UIR801" s="94"/>
      <c r="UIS801" s="94"/>
      <c r="UIT801" s="94"/>
      <c r="UIU801" s="94"/>
      <c r="UIV801" s="94"/>
      <c r="UIW801" s="94"/>
      <c r="UIX801" s="94"/>
      <c r="UIY801" s="94"/>
      <c r="UIZ801" s="94"/>
      <c r="UJA801" s="94"/>
      <c r="UJB801" s="94"/>
      <c r="UJC801" s="94"/>
      <c r="UJD801" s="94"/>
      <c r="UJE801" s="94"/>
      <c r="UJF801" s="94"/>
      <c r="UJG801" s="94"/>
      <c r="UJH801" s="94"/>
      <c r="UJI801" s="94"/>
      <c r="UJJ801" s="94"/>
      <c r="UJK801" s="94"/>
      <c r="UJL801" s="94"/>
      <c r="UJM801" s="94"/>
      <c r="UJN801" s="94"/>
      <c r="UJO801" s="94"/>
      <c r="UJP801" s="94"/>
      <c r="UJQ801" s="94"/>
      <c r="UJR801" s="94"/>
      <c r="UJS801" s="94"/>
      <c r="UJT801" s="94"/>
      <c r="UJU801" s="94"/>
      <c r="UJV801" s="94"/>
      <c r="UJW801" s="94"/>
      <c r="UJX801" s="94"/>
      <c r="UJY801" s="94"/>
      <c r="UJZ801" s="94"/>
      <c r="UKA801" s="94"/>
      <c r="UKB801" s="94"/>
      <c r="UKC801" s="94"/>
      <c r="UKD801" s="94"/>
      <c r="UKE801" s="94"/>
      <c r="UKF801" s="94"/>
      <c r="UKG801" s="94"/>
      <c r="UKH801" s="94"/>
      <c r="UKI801" s="94"/>
      <c r="UKJ801" s="94"/>
      <c r="UKK801" s="94"/>
      <c r="UKL801" s="94"/>
      <c r="UKM801" s="94"/>
      <c r="UKN801" s="94"/>
      <c r="UKO801" s="94"/>
      <c r="UKP801" s="94"/>
      <c r="UKQ801" s="94"/>
      <c r="UKR801" s="94"/>
      <c r="UKS801" s="94"/>
      <c r="UKT801" s="94"/>
      <c r="UKU801" s="94"/>
      <c r="UKV801" s="94"/>
      <c r="UKW801" s="94"/>
      <c r="UKX801" s="94"/>
      <c r="UKY801" s="94"/>
      <c r="UKZ801" s="94"/>
      <c r="ULA801" s="94"/>
      <c r="ULB801" s="94"/>
      <c r="ULC801" s="94"/>
      <c r="ULD801" s="94"/>
      <c r="ULE801" s="94"/>
      <c r="ULF801" s="94"/>
      <c r="ULG801" s="94"/>
      <c r="ULH801" s="94"/>
      <c r="ULI801" s="94"/>
      <c r="ULJ801" s="94"/>
      <c r="ULK801" s="94"/>
      <c r="ULL801" s="94"/>
      <c r="ULM801" s="94"/>
      <c r="ULN801" s="94"/>
      <c r="ULO801" s="94"/>
      <c r="ULP801" s="94"/>
      <c r="ULQ801" s="94"/>
      <c r="ULR801" s="94"/>
      <c r="ULS801" s="94"/>
      <c r="ULT801" s="94"/>
      <c r="ULU801" s="94"/>
      <c r="ULV801" s="94"/>
      <c r="ULW801" s="94"/>
      <c r="ULX801" s="94"/>
      <c r="ULY801" s="94"/>
      <c r="ULZ801" s="94"/>
      <c r="UMA801" s="94"/>
      <c r="UMB801" s="94"/>
      <c r="UMC801" s="94"/>
      <c r="UMD801" s="94"/>
      <c r="UME801" s="94"/>
      <c r="UMF801" s="94"/>
      <c r="UMG801" s="94"/>
      <c r="UMH801" s="94"/>
      <c r="UMI801" s="94"/>
      <c r="UMJ801" s="94"/>
      <c r="UMK801" s="94"/>
      <c r="UML801" s="94"/>
      <c r="UMM801" s="94"/>
      <c r="UMN801" s="94"/>
      <c r="UMO801" s="94"/>
      <c r="UMP801" s="94"/>
      <c r="UMQ801" s="94"/>
      <c r="UMR801" s="94"/>
      <c r="UMS801" s="94"/>
      <c r="UMT801" s="94"/>
      <c r="UMU801" s="94"/>
      <c r="UMV801" s="94"/>
      <c r="UMW801" s="94"/>
      <c r="UMX801" s="94"/>
      <c r="UMY801" s="94"/>
      <c r="UMZ801" s="94"/>
      <c r="UNA801" s="94"/>
      <c r="UNB801" s="94"/>
      <c r="UNC801" s="94"/>
      <c r="UND801" s="94"/>
      <c r="UNE801" s="94"/>
      <c r="UNF801" s="94"/>
      <c r="UNG801" s="94"/>
      <c r="UNH801" s="94"/>
      <c r="UNI801" s="94"/>
      <c r="UNJ801" s="94"/>
      <c r="UNK801" s="94"/>
      <c r="UNL801" s="94"/>
      <c r="UNM801" s="94"/>
      <c r="UNN801" s="94"/>
      <c r="UNO801" s="94"/>
      <c r="UNP801" s="94"/>
      <c r="UNQ801" s="94"/>
      <c r="UNR801" s="94"/>
      <c r="UNS801" s="94"/>
      <c r="UNT801" s="94"/>
      <c r="UNU801" s="94"/>
      <c r="UNV801" s="94"/>
      <c r="UNW801" s="94"/>
      <c r="UNX801" s="94"/>
      <c r="UNY801" s="94"/>
      <c r="UNZ801" s="94"/>
      <c r="UOA801" s="94"/>
      <c r="UOB801" s="94"/>
      <c r="UOC801" s="94"/>
      <c r="UOD801" s="94"/>
      <c r="UOE801" s="94"/>
      <c r="UOF801" s="94"/>
      <c r="UOG801" s="94"/>
      <c r="UOH801" s="94"/>
      <c r="UOI801" s="94"/>
      <c r="UOJ801" s="94"/>
      <c r="UOK801" s="94"/>
      <c r="UOL801" s="94"/>
      <c r="UOM801" s="94"/>
      <c r="UON801" s="94"/>
      <c r="UOO801" s="94"/>
      <c r="UOP801" s="94"/>
      <c r="UOQ801" s="94"/>
      <c r="UOR801" s="94"/>
      <c r="UOS801" s="94"/>
      <c r="UOT801" s="94"/>
      <c r="UOU801" s="94"/>
      <c r="UOV801" s="94"/>
      <c r="UOW801" s="94"/>
      <c r="UOX801" s="94"/>
      <c r="UOY801" s="94"/>
      <c r="UOZ801" s="94"/>
      <c r="UPA801" s="94"/>
      <c r="UPB801" s="94"/>
      <c r="UPC801" s="94"/>
      <c r="UPD801" s="94"/>
      <c r="UPE801" s="94"/>
      <c r="UPF801" s="94"/>
      <c r="UPG801" s="94"/>
      <c r="UPH801" s="94"/>
      <c r="UPI801" s="94"/>
      <c r="UPJ801" s="94"/>
      <c r="UPK801" s="94"/>
      <c r="UPL801" s="94"/>
      <c r="UPM801" s="94"/>
      <c r="UPN801" s="94"/>
      <c r="UPO801" s="94"/>
      <c r="UPP801" s="94"/>
      <c r="UPQ801" s="94"/>
      <c r="UPR801" s="94"/>
      <c r="UPS801" s="94"/>
      <c r="UPT801" s="94"/>
      <c r="UPU801" s="94"/>
      <c r="UPV801" s="94"/>
      <c r="UPW801" s="94"/>
      <c r="UPX801" s="94"/>
      <c r="UPY801" s="94"/>
      <c r="UPZ801" s="94"/>
      <c r="UQA801" s="94"/>
      <c r="UQB801" s="94"/>
      <c r="UQC801" s="94"/>
      <c r="UQD801" s="94"/>
      <c r="UQE801" s="94"/>
      <c r="UQF801" s="94"/>
      <c r="UQG801" s="94"/>
      <c r="UQH801" s="94"/>
      <c r="UQI801" s="94"/>
      <c r="UQJ801" s="94"/>
      <c r="UQK801" s="94"/>
      <c r="UQL801" s="94"/>
      <c r="UQM801" s="94"/>
      <c r="UQN801" s="94"/>
      <c r="UQO801" s="94"/>
      <c r="UQP801" s="94"/>
      <c r="UQQ801" s="94"/>
      <c r="UQR801" s="94"/>
      <c r="UQS801" s="94"/>
      <c r="UQT801" s="94"/>
      <c r="UQU801" s="94"/>
      <c r="UQV801" s="94"/>
      <c r="UQW801" s="94"/>
      <c r="UQX801" s="94"/>
      <c r="UQY801" s="94"/>
      <c r="UQZ801" s="94"/>
      <c r="URA801" s="94"/>
      <c r="URB801" s="94"/>
      <c r="URC801" s="94"/>
      <c r="URD801" s="94"/>
      <c r="URE801" s="94"/>
      <c r="URF801" s="94"/>
      <c r="URG801" s="94"/>
      <c r="URH801" s="94"/>
      <c r="URI801" s="94"/>
      <c r="URJ801" s="94"/>
      <c r="URK801" s="94"/>
      <c r="URL801" s="94"/>
      <c r="URM801" s="94"/>
      <c r="URN801" s="94"/>
      <c r="URO801" s="94"/>
      <c r="URP801" s="94"/>
      <c r="URQ801" s="94"/>
      <c r="URR801" s="94"/>
      <c r="URS801" s="94"/>
      <c r="URT801" s="94"/>
      <c r="URU801" s="94"/>
      <c r="URV801" s="94"/>
      <c r="URW801" s="94"/>
      <c r="URX801" s="94"/>
      <c r="URY801" s="94"/>
      <c r="URZ801" s="94"/>
      <c r="USA801" s="94"/>
      <c r="USB801" s="94"/>
      <c r="USC801" s="94"/>
      <c r="USD801" s="94"/>
      <c r="USE801" s="94"/>
      <c r="USF801" s="94"/>
      <c r="USG801" s="94"/>
      <c r="USH801" s="94"/>
      <c r="USI801" s="94"/>
      <c r="USJ801" s="94"/>
      <c r="USK801" s="94"/>
      <c r="USL801" s="94"/>
      <c r="USM801" s="94"/>
      <c r="USN801" s="94"/>
      <c r="USO801" s="94"/>
      <c r="USP801" s="94"/>
      <c r="USQ801" s="94"/>
      <c r="USR801" s="94"/>
      <c r="USS801" s="94"/>
      <c r="UST801" s="94"/>
      <c r="USU801" s="94"/>
      <c r="USV801" s="94"/>
      <c r="USW801" s="94"/>
      <c r="USX801" s="94"/>
      <c r="USY801" s="94"/>
      <c r="USZ801" s="94"/>
      <c r="UTA801" s="94"/>
      <c r="UTB801" s="94"/>
      <c r="UTC801" s="94"/>
      <c r="UTD801" s="94"/>
      <c r="UTE801" s="94"/>
      <c r="UTF801" s="94"/>
      <c r="UTG801" s="94"/>
      <c r="UTH801" s="94"/>
      <c r="UTI801" s="94"/>
      <c r="UTJ801" s="94"/>
      <c r="UTK801" s="94"/>
      <c r="UTL801" s="94"/>
      <c r="UTM801" s="94"/>
      <c r="UTN801" s="94"/>
      <c r="UTO801" s="94"/>
      <c r="UTP801" s="94"/>
      <c r="UTQ801" s="94"/>
      <c r="UTR801" s="94"/>
      <c r="UTS801" s="94"/>
      <c r="UTT801" s="94"/>
      <c r="UTU801" s="94"/>
      <c r="UTV801" s="94"/>
      <c r="UTW801" s="94"/>
      <c r="UTX801" s="94"/>
      <c r="UTY801" s="94"/>
      <c r="UTZ801" s="94"/>
      <c r="UUA801" s="94"/>
      <c r="UUB801" s="94"/>
      <c r="UUC801" s="94"/>
      <c r="UUD801" s="94"/>
      <c r="UUE801" s="94"/>
      <c r="UUF801" s="94"/>
      <c r="UUG801" s="94"/>
      <c r="UUH801" s="94"/>
      <c r="UUI801" s="94"/>
      <c r="UUJ801" s="94"/>
      <c r="UUK801" s="94"/>
      <c r="UUL801" s="94"/>
      <c r="UUM801" s="94"/>
      <c r="UUN801" s="94"/>
      <c r="UUO801" s="94"/>
      <c r="UUP801" s="94"/>
      <c r="UUQ801" s="94"/>
      <c r="UUR801" s="94"/>
      <c r="UUS801" s="94"/>
      <c r="UUT801" s="94"/>
      <c r="UUU801" s="94"/>
      <c r="UUV801" s="94"/>
      <c r="UUW801" s="94"/>
      <c r="UUX801" s="94"/>
      <c r="UUY801" s="94"/>
      <c r="UUZ801" s="94"/>
      <c r="UVA801" s="94"/>
      <c r="UVB801" s="94"/>
      <c r="UVC801" s="94"/>
      <c r="UVD801" s="94"/>
      <c r="UVE801" s="94"/>
      <c r="UVF801" s="94"/>
      <c r="UVG801" s="94"/>
      <c r="UVH801" s="94"/>
      <c r="UVI801" s="94"/>
      <c r="UVJ801" s="94"/>
      <c r="UVK801" s="94"/>
      <c r="UVL801" s="94"/>
      <c r="UVM801" s="94"/>
      <c r="UVN801" s="94"/>
      <c r="UVO801" s="94"/>
      <c r="UVP801" s="94"/>
      <c r="UVQ801" s="94"/>
      <c r="UVR801" s="94"/>
      <c r="UVS801" s="94"/>
      <c r="UVT801" s="94"/>
      <c r="UVU801" s="94"/>
      <c r="UVV801" s="94"/>
      <c r="UVW801" s="94"/>
      <c r="UVX801" s="94"/>
      <c r="UVY801" s="94"/>
      <c r="UVZ801" s="94"/>
      <c r="UWA801" s="94"/>
      <c r="UWB801" s="94"/>
      <c r="UWC801" s="94"/>
      <c r="UWD801" s="94"/>
      <c r="UWE801" s="94"/>
      <c r="UWF801" s="94"/>
      <c r="UWG801" s="94"/>
      <c r="UWH801" s="94"/>
      <c r="UWI801" s="94"/>
      <c r="UWJ801" s="94"/>
      <c r="UWK801" s="94"/>
      <c r="UWL801" s="94"/>
      <c r="UWM801" s="94"/>
      <c r="UWN801" s="94"/>
      <c r="UWO801" s="94"/>
      <c r="UWP801" s="94"/>
      <c r="UWQ801" s="94"/>
      <c r="UWR801" s="94"/>
      <c r="UWS801" s="94"/>
      <c r="UWT801" s="94"/>
      <c r="UWU801" s="94"/>
      <c r="UWV801" s="94"/>
      <c r="UWW801" s="94"/>
      <c r="UWX801" s="94"/>
      <c r="UWY801" s="94"/>
      <c r="UWZ801" s="94"/>
      <c r="UXA801" s="94"/>
      <c r="UXB801" s="94"/>
      <c r="UXC801" s="94"/>
      <c r="UXD801" s="94"/>
      <c r="UXE801" s="94"/>
      <c r="UXF801" s="94"/>
      <c r="UXG801" s="94"/>
      <c r="UXH801" s="94"/>
      <c r="UXI801" s="94"/>
      <c r="UXJ801" s="94"/>
      <c r="UXK801" s="94"/>
      <c r="UXL801" s="94"/>
      <c r="UXM801" s="94"/>
      <c r="UXN801" s="94"/>
      <c r="UXO801" s="94"/>
      <c r="UXP801" s="94"/>
      <c r="UXQ801" s="94"/>
      <c r="UXR801" s="94"/>
      <c r="UXS801" s="94"/>
      <c r="UXT801" s="94"/>
      <c r="UXU801" s="94"/>
      <c r="UXV801" s="94"/>
      <c r="UXW801" s="94"/>
      <c r="UXX801" s="94"/>
      <c r="UXY801" s="94"/>
      <c r="UXZ801" s="94"/>
      <c r="UYA801" s="94"/>
      <c r="UYB801" s="94"/>
      <c r="UYC801" s="94"/>
      <c r="UYD801" s="94"/>
      <c r="UYE801" s="94"/>
      <c r="UYF801" s="94"/>
      <c r="UYG801" s="94"/>
      <c r="UYH801" s="94"/>
      <c r="UYI801" s="94"/>
      <c r="UYJ801" s="94"/>
      <c r="UYK801" s="94"/>
      <c r="UYL801" s="94"/>
      <c r="UYM801" s="94"/>
      <c r="UYN801" s="94"/>
      <c r="UYO801" s="94"/>
      <c r="UYP801" s="94"/>
      <c r="UYQ801" s="94"/>
      <c r="UYR801" s="94"/>
      <c r="UYS801" s="94"/>
      <c r="UYT801" s="94"/>
      <c r="UYU801" s="94"/>
      <c r="UYV801" s="94"/>
      <c r="UYW801" s="94"/>
      <c r="UYX801" s="94"/>
      <c r="UYY801" s="94"/>
      <c r="UYZ801" s="94"/>
      <c r="UZA801" s="94"/>
      <c r="UZB801" s="94"/>
      <c r="UZC801" s="94"/>
      <c r="UZD801" s="94"/>
      <c r="UZE801" s="94"/>
      <c r="UZF801" s="94"/>
      <c r="UZG801" s="94"/>
      <c r="UZH801" s="94"/>
      <c r="UZI801" s="94"/>
      <c r="UZJ801" s="94"/>
      <c r="UZK801" s="94"/>
      <c r="UZL801" s="94"/>
      <c r="UZM801" s="94"/>
      <c r="UZN801" s="94"/>
      <c r="UZO801" s="94"/>
      <c r="UZP801" s="94"/>
      <c r="UZQ801" s="94"/>
      <c r="UZR801" s="94"/>
      <c r="UZS801" s="94"/>
      <c r="UZT801" s="94"/>
      <c r="UZU801" s="94"/>
      <c r="UZV801" s="94"/>
      <c r="UZW801" s="94"/>
      <c r="UZX801" s="94"/>
      <c r="UZY801" s="94"/>
      <c r="UZZ801" s="94"/>
      <c r="VAA801" s="94"/>
      <c r="VAB801" s="94"/>
      <c r="VAC801" s="94"/>
      <c r="VAD801" s="94"/>
      <c r="VAE801" s="94"/>
      <c r="VAF801" s="94"/>
      <c r="VAG801" s="94"/>
      <c r="VAH801" s="94"/>
      <c r="VAI801" s="94"/>
      <c r="VAJ801" s="94"/>
      <c r="VAK801" s="94"/>
      <c r="VAL801" s="94"/>
      <c r="VAM801" s="94"/>
      <c r="VAN801" s="94"/>
      <c r="VAO801" s="94"/>
      <c r="VAP801" s="94"/>
      <c r="VAQ801" s="94"/>
      <c r="VAR801" s="94"/>
      <c r="VAS801" s="94"/>
      <c r="VAT801" s="94"/>
      <c r="VAU801" s="94"/>
      <c r="VAV801" s="94"/>
      <c r="VAW801" s="94"/>
      <c r="VAX801" s="94"/>
      <c r="VAY801" s="94"/>
      <c r="VAZ801" s="94"/>
      <c r="VBA801" s="94"/>
      <c r="VBB801" s="94"/>
      <c r="VBC801" s="94"/>
      <c r="VBD801" s="94"/>
      <c r="VBE801" s="94"/>
      <c r="VBF801" s="94"/>
      <c r="VBG801" s="94"/>
      <c r="VBH801" s="94"/>
      <c r="VBI801" s="94"/>
      <c r="VBJ801" s="94"/>
      <c r="VBK801" s="94"/>
      <c r="VBL801" s="94"/>
      <c r="VBM801" s="94"/>
      <c r="VBN801" s="94"/>
      <c r="VBO801" s="94"/>
      <c r="VBP801" s="94"/>
      <c r="VBQ801" s="94"/>
      <c r="VBR801" s="94"/>
      <c r="VBS801" s="94"/>
      <c r="VBT801" s="94"/>
      <c r="VBU801" s="94"/>
      <c r="VBV801" s="94"/>
      <c r="VBW801" s="94"/>
      <c r="VBX801" s="94"/>
      <c r="VBY801" s="94"/>
      <c r="VBZ801" s="94"/>
      <c r="VCA801" s="94"/>
      <c r="VCB801" s="94"/>
      <c r="VCC801" s="94"/>
      <c r="VCD801" s="94"/>
      <c r="VCE801" s="94"/>
      <c r="VCF801" s="94"/>
      <c r="VCG801" s="94"/>
      <c r="VCH801" s="94"/>
      <c r="VCI801" s="94"/>
      <c r="VCJ801" s="94"/>
      <c r="VCK801" s="94"/>
      <c r="VCL801" s="94"/>
      <c r="VCM801" s="94"/>
      <c r="VCN801" s="94"/>
      <c r="VCO801" s="94"/>
      <c r="VCP801" s="94"/>
      <c r="VCQ801" s="94"/>
      <c r="VCR801" s="94"/>
      <c r="VCS801" s="94"/>
      <c r="VCT801" s="94"/>
      <c r="VCU801" s="94"/>
      <c r="VCV801" s="94"/>
      <c r="VCW801" s="94"/>
      <c r="VCX801" s="94"/>
      <c r="VCY801" s="94"/>
      <c r="VCZ801" s="94"/>
      <c r="VDA801" s="94"/>
      <c r="VDB801" s="94"/>
      <c r="VDC801" s="94"/>
      <c r="VDD801" s="94"/>
      <c r="VDE801" s="94"/>
      <c r="VDF801" s="94"/>
      <c r="VDG801" s="94"/>
      <c r="VDH801" s="94"/>
      <c r="VDI801" s="94"/>
      <c r="VDJ801" s="94"/>
      <c r="VDK801" s="94"/>
      <c r="VDL801" s="94"/>
      <c r="VDM801" s="94"/>
      <c r="VDN801" s="94"/>
      <c r="VDO801" s="94"/>
      <c r="VDP801" s="94"/>
      <c r="VDQ801" s="94"/>
      <c r="VDR801" s="94"/>
      <c r="VDS801" s="94"/>
      <c r="VDT801" s="94"/>
      <c r="VDU801" s="94"/>
      <c r="VDV801" s="94"/>
      <c r="VDW801" s="94"/>
      <c r="VDX801" s="94"/>
      <c r="VDY801" s="94"/>
      <c r="VDZ801" s="94"/>
      <c r="VEA801" s="94"/>
      <c r="VEB801" s="94"/>
      <c r="VEC801" s="94"/>
      <c r="VED801" s="94"/>
      <c r="VEE801" s="94"/>
      <c r="VEF801" s="94"/>
      <c r="VEG801" s="94"/>
      <c r="VEH801" s="94"/>
      <c r="VEI801" s="94"/>
      <c r="VEJ801" s="94"/>
      <c r="VEK801" s="94"/>
      <c r="VEL801" s="94"/>
      <c r="VEM801" s="94"/>
      <c r="VEN801" s="94"/>
      <c r="VEO801" s="94"/>
      <c r="VEP801" s="94"/>
      <c r="VEQ801" s="94"/>
      <c r="VER801" s="94"/>
      <c r="VES801" s="94"/>
      <c r="VET801" s="94"/>
      <c r="VEU801" s="94"/>
      <c r="VEV801" s="94"/>
      <c r="VEW801" s="94"/>
      <c r="VEX801" s="94"/>
      <c r="VEY801" s="94"/>
      <c r="VEZ801" s="94"/>
      <c r="VFA801" s="94"/>
      <c r="VFB801" s="94"/>
      <c r="VFC801" s="94"/>
      <c r="VFD801" s="94"/>
      <c r="VFE801" s="94"/>
      <c r="VFF801" s="94"/>
      <c r="VFG801" s="94"/>
      <c r="VFH801" s="94"/>
      <c r="VFI801" s="94"/>
      <c r="VFJ801" s="94"/>
      <c r="VFK801" s="94"/>
      <c r="VFL801" s="94"/>
      <c r="VFM801" s="94"/>
      <c r="VFN801" s="94"/>
      <c r="VFO801" s="94"/>
      <c r="VFP801" s="94"/>
      <c r="VFQ801" s="94"/>
      <c r="VFR801" s="94"/>
      <c r="VFS801" s="94"/>
      <c r="VFT801" s="94"/>
      <c r="VFU801" s="94"/>
      <c r="VFV801" s="94"/>
      <c r="VFW801" s="94"/>
      <c r="VFX801" s="94"/>
      <c r="VFY801" s="94"/>
      <c r="VFZ801" s="94"/>
      <c r="VGA801" s="94"/>
      <c r="VGB801" s="94"/>
      <c r="VGC801" s="94"/>
      <c r="VGD801" s="94"/>
      <c r="VGE801" s="94"/>
      <c r="VGF801" s="94"/>
      <c r="VGG801" s="94"/>
      <c r="VGH801" s="94"/>
      <c r="VGI801" s="94"/>
      <c r="VGJ801" s="94"/>
      <c r="VGK801" s="94"/>
      <c r="VGL801" s="94"/>
      <c r="VGM801" s="94"/>
      <c r="VGN801" s="94"/>
      <c r="VGO801" s="94"/>
      <c r="VGP801" s="94"/>
      <c r="VGQ801" s="94"/>
      <c r="VGR801" s="94"/>
      <c r="VGS801" s="94"/>
      <c r="VGT801" s="94"/>
      <c r="VGU801" s="94"/>
      <c r="VGV801" s="94"/>
      <c r="VGW801" s="94"/>
      <c r="VGX801" s="94"/>
      <c r="VGY801" s="94"/>
      <c r="VGZ801" s="94"/>
      <c r="VHA801" s="94"/>
      <c r="VHB801" s="94"/>
      <c r="VHC801" s="94"/>
      <c r="VHD801" s="94"/>
      <c r="VHE801" s="94"/>
      <c r="VHF801" s="94"/>
      <c r="VHG801" s="94"/>
      <c r="VHH801" s="94"/>
      <c r="VHI801" s="94"/>
      <c r="VHJ801" s="94"/>
      <c r="VHK801" s="94"/>
      <c r="VHL801" s="94"/>
      <c r="VHM801" s="94"/>
      <c r="VHN801" s="94"/>
      <c r="VHO801" s="94"/>
      <c r="VHP801" s="94"/>
      <c r="VHQ801" s="94"/>
      <c r="VHR801" s="94"/>
      <c r="VHS801" s="94"/>
      <c r="VHT801" s="94"/>
      <c r="VHU801" s="94"/>
      <c r="VHV801" s="94"/>
      <c r="VHW801" s="94"/>
      <c r="VHX801" s="94"/>
      <c r="VHY801" s="94"/>
      <c r="VHZ801" s="94"/>
      <c r="VIA801" s="94"/>
      <c r="VIB801" s="94"/>
      <c r="VIC801" s="94"/>
      <c r="VID801" s="94"/>
      <c r="VIE801" s="94"/>
      <c r="VIF801" s="94"/>
      <c r="VIG801" s="94"/>
      <c r="VIH801" s="94"/>
      <c r="VII801" s="94"/>
      <c r="VIJ801" s="94"/>
      <c r="VIK801" s="94"/>
      <c r="VIL801" s="94"/>
      <c r="VIM801" s="94"/>
      <c r="VIN801" s="94"/>
      <c r="VIO801" s="94"/>
      <c r="VIP801" s="94"/>
      <c r="VIQ801" s="94"/>
      <c r="VIR801" s="94"/>
      <c r="VIS801" s="94"/>
      <c r="VIT801" s="94"/>
      <c r="VIU801" s="94"/>
      <c r="VIV801" s="94"/>
      <c r="VIW801" s="94"/>
      <c r="VIX801" s="94"/>
      <c r="VIY801" s="94"/>
      <c r="VIZ801" s="94"/>
      <c r="VJA801" s="94"/>
      <c r="VJB801" s="94"/>
      <c r="VJC801" s="94"/>
      <c r="VJD801" s="94"/>
      <c r="VJE801" s="94"/>
      <c r="VJF801" s="94"/>
      <c r="VJG801" s="94"/>
      <c r="VJH801" s="94"/>
      <c r="VJI801" s="94"/>
      <c r="VJJ801" s="94"/>
      <c r="VJK801" s="94"/>
      <c r="VJL801" s="94"/>
      <c r="VJM801" s="94"/>
      <c r="VJN801" s="94"/>
      <c r="VJO801" s="94"/>
      <c r="VJP801" s="94"/>
      <c r="VJQ801" s="94"/>
      <c r="VJR801" s="94"/>
      <c r="VJS801" s="94"/>
      <c r="VJT801" s="94"/>
      <c r="VJU801" s="94"/>
      <c r="VJV801" s="94"/>
      <c r="VJW801" s="94"/>
      <c r="VJX801" s="94"/>
      <c r="VJY801" s="94"/>
      <c r="VJZ801" s="94"/>
      <c r="VKA801" s="94"/>
      <c r="VKB801" s="94"/>
      <c r="VKC801" s="94"/>
      <c r="VKD801" s="94"/>
      <c r="VKE801" s="94"/>
      <c r="VKF801" s="94"/>
      <c r="VKG801" s="94"/>
      <c r="VKH801" s="94"/>
      <c r="VKI801" s="94"/>
      <c r="VKJ801" s="94"/>
      <c r="VKK801" s="94"/>
      <c r="VKL801" s="94"/>
      <c r="VKM801" s="94"/>
      <c r="VKN801" s="94"/>
      <c r="VKO801" s="94"/>
      <c r="VKP801" s="94"/>
      <c r="VKQ801" s="94"/>
      <c r="VKR801" s="94"/>
      <c r="VKS801" s="94"/>
      <c r="VKT801" s="94"/>
      <c r="VKU801" s="94"/>
      <c r="VKV801" s="94"/>
      <c r="VKW801" s="94"/>
      <c r="VKX801" s="94"/>
      <c r="VKY801" s="94"/>
      <c r="VKZ801" s="94"/>
      <c r="VLA801" s="94"/>
      <c r="VLB801" s="94"/>
      <c r="VLC801" s="94"/>
      <c r="VLD801" s="94"/>
      <c r="VLE801" s="94"/>
      <c r="VLF801" s="94"/>
      <c r="VLG801" s="94"/>
      <c r="VLH801" s="94"/>
      <c r="VLI801" s="94"/>
      <c r="VLJ801" s="94"/>
      <c r="VLK801" s="94"/>
      <c r="VLL801" s="94"/>
      <c r="VLM801" s="94"/>
      <c r="VLN801" s="94"/>
      <c r="VLO801" s="94"/>
      <c r="VLP801" s="94"/>
      <c r="VLQ801" s="94"/>
      <c r="VLR801" s="94"/>
      <c r="VLS801" s="94"/>
      <c r="VLT801" s="94"/>
      <c r="VLU801" s="94"/>
      <c r="VLV801" s="94"/>
      <c r="VLW801" s="94"/>
      <c r="VLX801" s="94"/>
      <c r="VLY801" s="94"/>
      <c r="VLZ801" s="94"/>
      <c r="VMA801" s="94"/>
      <c r="VMB801" s="94"/>
      <c r="VMC801" s="94"/>
      <c r="VMD801" s="94"/>
      <c r="VME801" s="94"/>
      <c r="VMF801" s="94"/>
      <c r="VMG801" s="94"/>
      <c r="VMH801" s="94"/>
      <c r="VMI801" s="94"/>
      <c r="VMJ801" s="94"/>
      <c r="VMK801" s="94"/>
      <c r="VML801" s="94"/>
      <c r="VMM801" s="94"/>
      <c r="VMN801" s="94"/>
      <c r="VMO801" s="94"/>
      <c r="VMP801" s="94"/>
      <c r="VMQ801" s="94"/>
      <c r="VMR801" s="94"/>
      <c r="VMS801" s="94"/>
      <c r="VMT801" s="94"/>
      <c r="VMU801" s="94"/>
      <c r="VMV801" s="94"/>
      <c r="VMW801" s="94"/>
      <c r="VMX801" s="94"/>
      <c r="VMY801" s="94"/>
      <c r="VMZ801" s="94"/>
      <c r="VNA801" s="94"/>
      <c r="VNB801" s="94"/>
      <c r="VNC801" s="94"/>
      <c r="VND801" s="94"/>
      <c r="VNE801" s="94"/>
      <c r="VNF801" s="94"/>
      <c r="VNG801" s="94"/>
      <c r="VNH801" s="94"/>
      <c r="VNI801" s="94"/>
      <c r="VNJ801" s="94"/>
      <c r="VNK801" s="94"/>
      <c r="VNL801" s="94"/>
      <c r="VNM801" s="94"/>
      <c r="VNN801" s="94"/>
      <c r="VNO801" s="94"/>
      <c r="VNP801" s="94"/>
      <c r="VNQ801" s="94"/>
      <c r="VNR801" s="94"/>
      <c r="VNS801" s="94"/>
      <c r="VNT801" s="94"/>
      <c r="VNU801" s="94"/>
      <c r="VNV801" s="94"/>
      <c r="VNW801" s="94"/>
      <c r="VNX801" s="94"/>
      <c r="VNY801" s="94"/>
      <c r="VNZ801" s="94"/>
      <c r="VOA801" s="94"/>
      <c r="VOB801" s="94"/>
      <c r="VOC801" s="94"/>
      <c r="VOD801" s="94"/>
      <c r="VOE801" s="94"/>
      <c r="VOF801" s="94"/>
      <c r="VOG801" s="94"/>
      <c r="VOH801" s="94"/>
      <c r="VOI801" s="94"/>
      <c r="VOJ801" s="94"/>
      <c r="VOK801" s="94"/>
      <c r="VOL801" s="94"/>
      <c r="VOM801" s="94"/>
      <c r="VON801" s="94"/>
      <c r="VOO801" s="94"/>
      <c r="VOP801" s="94"/>
      <c r="VOQ801" s="94"/>
      <c r="VOR801" s="94"/>
      <c r="VOS801" s="94"/>
      <c r="VOT801" s="94"/>
      <c r="VOU801" s="94"/>
      <c r="VOV801" s="94"/>
      <c r="VOW801" s="94"/>
      <c r="VOX801" s="94"/>
      <c r="VOY801" s="94"/>
      <c r="VOZ801" s="94"/>
      <c r="VPA801" s="94"/>
      <c r="VPB801" s="94"/>
      <c r="VPC801" s="94"/>
      <c r="VPD801" s="94"/>
      <c r="VPE801" s="94"/>
      <c r="VPF801" s="94"/>
      <c r="VPG801" s="94"/>
      <c r="VPH801" s="94"/>
      <c r="VPI801" s="94"/>
      <c r="VPJ801" s="94"/>
      <c r="VPK801" s="94"/>
      <c r="VPL801" s="94"/>
      <c r="VPM801" s="94"/>
      <c r="VPN801" s="94"/>
      <c r="VPO801" s="94"/>
      <c r="VPP801" s="94"/>
      <c r="VPQ801" s="94"/>
      <c r="VPR801" s="94"/>
      <c r="VPS801" s="94"/>
      <c r="VPT801" s="94"/>
      <c r="VPU801" s="94"/>
      <c r="VPV801" s="94"/>
      <c r="VPW801" s="94"/>
      <c r="VPX801" s="94"/>
      <c r="VPY801" s="94"/>
      <c r="VPZ801" s="94"/>
      <c r="VQA801" s="94"/>
      <c r="VQB801" s="94"/>
      <c r="VQC801" s="94"/>
      <c r="VQD801" s="94"/>
      <c r="VQE801" s="94"/>
      <c r="VQF801" s="94"/>
      <c r="VQG801" s="94"/>
      <c r="VQH801" s="94"/>
      <c r="VQI801" s="94"/>
      <c r="VQJ801" s="94"/>
      <c r="VQK801" s="94"/>
      <c r="VQL801" s="94"/>
      <c r="VQM801" s="94"/>
      <c r="VQN801" s="94"/>
      <c r="VQO801" s="94"/>
      <c r="VQP801" s="94"/>
      <c r="VQQ801" s="94"/>
      <c r="VQR801" s="94"/>
      <c r="VQS801" s="94"/>
      <c r="VQT801" s="94"/>
      <c r="VQU801" s="94"/>
      <c r="VQV801" s="94"/>
      <c r="VQW801" s="94"/>
      <c r="VQX801" s="94"/>
      <c r="VQY801" s="94"/>
      <c r="VQZ801" s="94"/>
      <c r="VRA801" s="94"/>
      <c r="VRB801" s="94"/>
      <c r="VRC801" s="94"/>
      <c r="VRD801" s="94"/>
      <c r="VRE801" s="94"/>
      <c r="VRF801" s="94"/>
      <c r="VRG801" s="94"/>
      <c r="VRH801" s="94"/>
      <c r="VRI801" s="94"/>
      <c r="VRJ801" s="94"/>
      <c r="VRK801" s="94"/>
      <c r="VRL801" s="94"/>
      <c r="VRM801" s="94"/>
      <c r="VRN801" s="94"/>
      <c r="VRO801" s="94"/>
      <c r="VRP801" s="94"/>
      <c r="VRQ801" s="94"/>
      <c r="VRR801" s="94"/>
      <c r="VRS801" s="94"/>
      <c r="VRT801" s="94"/>
      <c r="VRU801" s="94"/>
      <c r="VRV801" s="94"/>
      <c r="VRW801" s="94"/>
      <c r="VRX801" s="94"/>
      <c r="VRY801" s="94"/>
      <c r="VRZ801" s="94"/>
      <c r="VSA801" s="94"/>
      <c r="VSB801" s="94"/>
      <c r="VSC801" s="94"/>
      <c r="VSD801" s="94"/>
      <c r="VSE801" s="94"/>
      <c r="VSF801" s="94"/>
      <c r="VSG801" s="94"/>
      <c r="VSH801" s="94"/>
      <c r="VSI801" s="94"/>
      <c r="VSJ801" s="94"/>
      <c r="VSK801" s="94"/>
      <c r="VSL801" s="94"/>
      <c r="VSM801" s="94"/>
      <c r="VSN801" s="94"/>
      <c r="VSO801" s="94"/>
      <c r="VSP801" s="94"/>
      <c r="VSQ801" s="94"/>
      <c r="VSR801" s="94"/>
      <c r="VSS801" s="94"/>
      <c r="VST801" s="94"/>
      <c r="VSU801" s="94"/>
      <c r="VSV801" s="94"/>
      <c r="VSW801" s="94"/>
      <c r="VSX801" s="94"/>
      <c r="VSY801" s="94"/>
      <c r="VSZ801" s="94"/>
      <c r="VTA801" s="94"/>
      <c r="VTB801" s="94"/>
      <c r="VTC801" s="94"/>
      <c r="VTD801" s="94"/>
      <c r="VTE801" s="94"/>
      <c r="VTF801" s="94"/>
      <c r="VTG801" s="94"/>
      <c r="VTH801" s="94"/>
      <c r="VTI801" s="94"/>
      <c r="VTJ801" s="94"/>
      <c r="VTK801" s="94"/>
      <c r="VTL801" s="94"/>
      <c r="VTM801" s="94"/>
      <c r="VTN801" s="94"/>
      <c r="VTO801" s="94"/>
      <c r="VTP801" s="94"/>
      <c r="VTQ801" s="94"/>
      <c r="VTR801" s="94"/>
      <c r="VTS801" s="94"/>
      <c r="VTT801" s="94"/>
      <c r="VTU801" s="94"/>
      <c r="VTV801" s="94"/>
      <c r="VTW801" s="94"/>
      <c r="VTX801" s="94"/>
      <c r="VTY801" s="94"/>
      <c r="VTZ801" s="94"/>
      <c r="VUA801" s="94"/>
      <c r="VUB801" s="94"/>
      <c r="VUC801" s="94"/>
      <c r="VUD801" s="94"/>
      <c r="VUE801" s="94"/>
      <c r="VUF801" s="94"/>
      <c r="VUG801" s="94"/>
      <c r="VUH801" s="94"/>
      <c r="VUI801" s="94"/>
      <c r="VUJ801" s="94"/>
      <c r="VUK801" s="94"/>
      <c r="VUL801" s="94"/>
      <c r="VUM801" s="94"/>
      <c r="VUN801" s="94"/>
      <c r="VUO801" s="94"/>
      <c r="VUP801" s="94"/>
      <c r="VUQ801" s="94"/>
      <c r="VUR801" s="94"/>
      <c r="VUS801" s="94"/>
      <c r="VUT801" s="94"/>
      <c r="VUU801" s="94"/>
      <c r="VUV801" s="94"/>
      <c r="VUW801" s="94"/>
      <c r="VUX801" s="94"/>
      <c r="VUY801" s="94"/>
      <c r="VUZ801" s="94"/>
      <c r="VVA801" s="94"/>
      <c r="VVB801" s="94"/>
      <c r="VVC801" s="94"/>
      <c r="VVD801" s="94"/>
      <c r="VVE801" s="94"/>
      <c r="VVF801" s="94"/>
      <c r="VVG801" s="94"/>
      <c r="VVH801" s="94"/>
      <c r="VVI801" s="94"/>
      <c r="VVJ801" s="94"/>
      <c r="VVK801" s="94"/>
      <c r="VVL801" s="94"/>
      <c r="VVM801" s="94"/>
      <c r="VVN801" s="94"/>
      <c r="VVO801" s="94"/>
      <c r="VVP801" s="94"/>
      <c r="VVQ801" s="94"/>
      <c r="VVR801" s="94"/>
      <c r="VVS801" s="94"/>
      <c r="VVT801" s="94"/>
      <c r="VVU801" s="94"/>
      <c r="VVV801" s="94"/>
      <c r="VVW801" s="94"/>
      <c r="VVX801" s="94"/>
      <c r="VVY801" s="94"/>
      <c r="VVZ801" s="94"/>
      <c r="VWA801" s="94"/>
      <c r="VWB801" s="94"/>
      <c r="VWC801" s="94"/>
      <c r="VWD801" s="94"/>
      <c r="VWE801" s="94"/>
      <c r="VWF801" s="94"/>
      <c r="VWG801" s="94"/>
      <c r="VWH801" s="94"/>
      <c r="VWI801" s="94"/>
      <c r="VWJ801" s="94"/>
      <c r="VWK801" s="94"/>
      <c r="VWL801" s="94"/>
      <c r="VWM801" s="94"/>
      <c r="VWN801" s="94"/>
      <c r="VWO801" s="94"/>
      <c r="VWP801" s="94"/>
      <c r="VWQ801" s="94"/>
      <c r="VWR801" s="94"/>
      <c r="VWS801" s="94"/>
      <c r="VWT801" s="94"/>
      <c r="VWU801" s="94"/>
      <c r="VWV801" s="94"/>
      <c r="VWW801" s="94"/>
      <c r="VWX801" s="94"/>
      <c r="VWY801" s="94"/>
      <c r="VWZ801" s="94"/>
      <c r="VXA801" s="94"/>
      <c r="VXB801" s="94"/>
      <c r="VXC801" s="94"/>
      <c r="VXD801" s="94"/>
      <c r="VXE801" s="94"/>
      <c r="VXF801" s="94"/>
      <c r="VXG801" s="94"/>
      <c r="VXH801" s="94"/>
      <c r="VXI801" s="94"/>
      <c r="VXJ801" s="94"/>
      <c r="VXK801" s="94"/>
      <c r="VXL801" s="94"/>
      <c r="VXM801" s="94"/>
      <c r="VXN801" s="94"/>
      <c r="VXO801" s="94"/>
      <c r="VXP801" s="94"/>
      <c r="VXQ801" s="94"/>
      <c r="VXR801" s="94"/>
      <c r="VXS801" s="94"/>
      <c r="VXT801" s="94"/>
      <c r="VXU801" s="94"/>
      <c r="VXV801" s="94"/>
      <c r="VXW801" s="94"/>
      <c r="VXX801" s="94"/>
      <c r="VXY801" s="94"/>
      <c r="VXZ801" s="94"/>
      <c r="VYA801" s="94"/>
      <c r="VYB801" s="94"/>
      <c r="VYC801" s="94"/>
      <c r="VYD801" s="94"/>
      <c r="VYE801" s="94"/>
      <c r="VYF801" s="94"/>
      <c r="VYG801" s="94"/>
      <c r="VYH801" s="94"/>
      <c r="VYI801" s="94"/>
      <c r="VYJ801" s="94"/>
      <c r="VYK801" s="94"/>
      <c r="VYL801" s="94"/>
      <c r="VYM801" s="94"/>
      <c r="VYN801" s="94"/>
      <c r="VYO801" s="94"/>
      <c r="VYP801" s="94"/>
      <c r="VYQ801" s="94"/>
      <c r="VYR801" s="94"/>
      <c r="VYS801" s="94"/>
      <c r="VYT801" s="94"/>
      <c r="VYU801" s="94"/>
      <c r="VYV801" s="94"/>
      <c r="VYW801" s="94"/>
      <c r="VYX801" s="94"/>
      <c r="VYY801" s="94"/>
      <c r="VYZ801" s="94"/>
      <c r="VZA801" s="94"/>
      <c r="VZB801" s="94"/>
      <c r="VZC801" s="94"/>
      <c r="VZD801" s="94"/>
      <c r="VZE801" s="94"/>
      <c r="VZF801" s="94"/>
      <c r="VZG801" s="94"/>
      <c r="VZH801" s="94"/>
      <c r="VZI801" s="94"/>
      <c r="VZJ801" s="94"/>
      <c r="VZK801" s="94"/>
      <c r="VZL801" s="94"/>
      <c r="VZM801" s="94"/>
      <c r="VZN801" s="94"/>
      <c r="VZO801" s="94"/>
      <c r="VZP801" s="94"/>
      <c r="VZQ801" s="94"/>
      <c r="VZR801" s="94"/>
      <c r="VZS801" s="94"/>
      <c r="VZT801" s="94"/>
      <c r="VZU801" s="94"/>
      <c r="VZV801" s="94"/>
      <c r="VZW801" s="94"/>
      <c r="VZX801" s="94"/>
      <c r="VZY801" s="94"/>
      <c r="VZZ801" s="94"/>
      <c r="WAA801" s="94"/>
      <c r="WAB801" s="94"/>
      <c r="WAC801" s="94"/>
      <c r="WAD801" s="94"/>
      <c r="WAE801" s="94"/>
      <c r="WAF801" s="94"/>
      <c r="WAG801" s="94"/>
      <c r="WAH801" s="94"/>
      <c r="WAI801" s="94"/>
      <c r="WAJ801" s="94"/>
      <c r="WAK801" s="94"/>
      <c r="WAL801" s="94"/>
      <c r="WAM801" s="94"/>
      <c r="WAN801" s="94"/>
      <c r="WAO801" s="94"/>
      <c r="WAP801" s="94"/>
      <c r="WAQ801" s="94"/>
      <c r="WAR801" s="94"/>
      <c r="WAS801" s="94"/>
      <c r="WAT801" s="94"/>
      <c r="WAU801" s="94"/>
      <c r="WAV801" s="94"/>
      <c r="WAW801" s="94"/>
      <c r="WAX801" s="94"/>
      <c r="WAY801" s="94"/>
      <c r="WAZ801" s="94"/>
      <c r="WBA801" s="94"/>
      <c r="WBB801" s="94"/>
      <c r="WBC801" s="94"/>
      <c r="WBD801" s="94"/>
      <c r="WBE801" s="94"/>
      <c r="WBF801" s="94"/>
      <c r="WBG801" s="94"/>
      <c r="WBH801" s="94"/>
      <c r="WBI801" s="94"/>
      <c r="WBJ801" s="94"/>
      <c r="WBK801" s="94"/>
      <c r="WBL801" s="94"/>
      <c r="WBM801" s="94"/>
      <c r="WBN801" s="94"/>
      <c r="WBO801" s="94"/>
      <c r="WBP801" s="94"/>
      <c r="WBQ801" s="94"/>
      <c r="WBR801" s="94"/>
      <c r="WBS801" s="94"/>
      <c r="WBT801" s="94"/>
      <c r="WBU801" s="94"/>
      <c r="WBV801" s="94"/>
      <c r="WBW801" s="94"/>
      <c r="WBX801" s="94"/>
      <c r="WBY801" s="94"/>
      <c r="WBZ801" s="94"/>
      <c r="WCA801" s="94"/>
      <c r="WCB801" s="94"/>
      <c r="WCC801" s="94"/>
      <c r="WCD801" s="94"/>
      <c r="WCE801" s="94"/>
      <c r="WCF801" s="94"/>
      <c r="WCG801" s="94"/>
      <c r="WCH801" s="94"/>
      <c r="WCI801" s="94"/>
      <c r="WCJ801" s="94"/>
      <c r="WCK801" s="94"/>
      <c r="WCL801" s="94"/>
      <c r="WCM801" s="94"/>
      <c r="WCN801" s="94"/>
      <c r="WCO801" s="94"/>
      <c r="WCP801" s="94"/>
      <c r="WCQ801" s="94"/>
      <c r="WCR801" s="94"/>
      <c r="WCS801" s="94"/>
      <c r="WCT801" s="94"/>
      <c r="WCU801" s="94"/>
      <c r="WCV801" s="94"/>
      <c r="WCW801" s="94"/>
      <c r="WCX801" s="94"/>
      <c r="WCY801" s="94"/>
      <c r="WCZ801" s="94"/>
      <c r="WDA801" s="94"/>
      <c r="WDB801" s="94"/>
      <c r="WDC801" s="94"/>
      <c r="WDD801" s="94"/>
      <c r="WDE801" s="94"/>
      <c r="WDF801" s="94"/>
      <c r="WDG801" s="94"/>
      <c r="WDH801" s="94"/>
      <c r="WDI801" s="94"/>
      <c r="WDJ801" s="94"/>
      <c r="WDK801" s="94"/>
      <c r="WDL801" s="94"/>
      <c r="WDM801" s="94"/>
      <c r="WDN801" s="94"/>
      <c r="WDO801" s="94"/>
      <c r="WDP801" s="94"/>
      <c r="WDQ801" s="94"/>
      <c r="WDR801" s="94"/>
      <c r="WDS801" s="94"/>
      <c r="WDT801" s="94"/>
      <c r="WDU801" s="94"/>
      <c r="WDV801" s="94"/>
      <c r="WDW801" s="94"/>
      <c r="WDX801" s="94"/>
      <c r="WDY801" s="94"/>
      <c r="WDZ801" s="94"/>
      <c r="WEA801" s="94"/>
      <c r="WEB801" s="94"/>
      <c r="WEC801" s="94"/>
      <c r="WED801" s="94"/>
      <c r="WEE801" s="94"/>
      <c r="WEF801" s="94"/>
      <c r="WEG801" s="94"/>
      <c r="WEH801" s="94"/>
      <c r="WEI801" s="94"/>
      <c r="WEJ801" s="94"/>
      <c r="WEK801" s="94"/>
      <c r="WEL801" s="94"/>
      <c r="WEM801" s="94"/>
      <c r="WEN801" s="94"/>
      <c r="WEO801" s="94"/>
      <c r="WEP801" s="94"/>
      <c r="WEQ801" s="94"/>
      <c r="WER801" s="94"/>
      <c r="WES801" s="94"/>
      <c r="WET801" s="94"/>
      <c r="WEU801" s="94"/>
      <c r="WEV801" s="94"/>
      <c r="WEW801" s="94"/>
      <c r="WEX801" s="94"/>
      <c r="WEY801" s="94"/>
      <c r="WEZ801" s="94"/>
      <c r="WFA801" s="94"/>
      <c r="WFB801" s="94"/>
      <c r="WFC801" s="94"/>
      <c r="WFD801" s="94"/>
      <c r="WFE801" s="94"/>
      <c r="WFF801" s="94"/>
      <c r="WFG801" s="94"/>
      <c r="WFH801" s="94"/>
      <c r="WFI801" s="94"/>
      <c r="WFJ801" s="94"/>
      <c r="WFK801" s="94"/>
      <c r="WFL801" s="94"/>
      <c r="WFM801" s="94"/>
      <c r="WFN801" s="94"/>
      <c r="WFO801" s="94"/>
      <c r="WFP801" s="94"/>
      <c r="WFQ801" s="94"/>
      <c r="WFR801" s="94"/>
      <c r="WFS801" s="94"/>
      <c r="WFT801" s="94"/>
      <c r="WFU801" s="94"/>
      <c r="WFV801" s="94"/>
      <c r="WFW801" s="94"/>
      <c r="WFX801" s="94"/>
      <c r="WFY801" s="94"/>
      <c r="WFZ801" s="94"/>
      <c r="WGA801" s="94"/>
      <c r="WGB801" s="94"/>
      <c r="WGC801" s="94"/>
      <c r="WGD801" s="94"/>
      <c r="WGE801" s="94"/>
      <c r="WGF801" s="94"/>
      <c r="WGG801" s="94"/>
      <c r="WGH801" s="94"/>
      <c r="WGI801" s="94"/>
      <c r="WGJ801" s="94"/>
      <c r="WGK801" s="94"/>
      <c r="WGL801" s="94"/>
      <c r="WGM801" s="94"/>
      <c r="WGN801" s="94"/>
      <c r="WGO801" s="94"/>
      <c r="WGP801" s="94"/>
      <c r="WGQ801" s="94"/>
      <c r="WGR801" s="94"/>
      <c r="WGS801" s="94"/>
      <c r="WGT801" s="94"/>
      <c r="WGU801" s="94"/>
      <c r="WGV801" s="94"/>
      <c r="WGW801" s="94"/>
      <c r="WGX801" s="94"/>
      <c r="WGY801" s="94"/>
      <c r="WGZ801" s="94"/>
      <c r="WHA801" s="94"/>
      <c r="WHB801" s="94"/>
      <c r="WHC801" s="94"/>
      <c r="WHD801" s="94"/>
      <c r="WHE801" s="94"/>
      <c r="WHF801" s="94"/>
      <c r="WHG801" s="94"/>
      <c r="WHH801" s="94"/>
      <c r="WHI801" s="94"/>
      <c r="WHJ801" s="94"/>
      <c r="WHK801" s="94"/>
      <c r="WHL801" s="94"/>
      <c r="WHM801" s="94"/>
      <c r="WHN801" s="94"/>
      <c r="WHO801" s="94"/>
      <c r="WHP801" s="94"/>
      <c r="WHQ801" s="94"/>
      <c r="WHR801" s="94"/>
      <c r="WHS801" s="94"/>
      <c r="WHT801" s="94"/>
      <c r="WHU801" s="94"/>
      <c r="WHV801" s="94"/>
      <c r="WHW801" s="94"/>
      <c r="WHX801" s="94"/>
      <c r="WHY801" s="94"/>
      <c r="WHZ801" s="94"/>
      <c r="WIA801" s="94"/>
      <c r="WIB801" s="94"/>
      <c r="WIC801" s="94"/>
      <c r="WID801" s="94"/>
      <c r="WIE801" s="94"/>
      <c r="WIF801" s="94"/>
      <c r="WIG801" s="94"/>
      <c r="WIH801" s="94"/>
      <c r="WII801" s="94"/>
      <c r="WIJ801" s="94"/>
      <c r="WIK801" s="94"/>
      <c r="WIL801" s="94"/>
      <c r="WIM801" s="94"/>
      <c r="WIN801" s="94"/>
      <c r="WIO801" s="94"/>
      <c r="WIP801" s="94"/>
      <c r="WIQ801" s="94"/>
      <c r="WIR801" s="94"/>
      <c r="WIS801" s="94"/>
      <c r="WIT801" s="94"/>
      <c r="WIU801" s="94"/>
      <c r="WIV801" s="94"/>
      <c r="WIW801" s="94"/>
      <c r="WIX801" s="94"/>
      <c r="WIY801" s="94"/>
      <c r="WIZ801" s="94"/>
      <c r="WJA801" s="94"/>
      <c r="WJB801" s="94"/>
      <c r="WJC801" s="94"/>
      <c r="WJD801" s="94"/>
      <c r="WJE801" s="94"/>
      <c r="WJF801" s="94"/>
      <c r="WJG801" s="94"/>
      <c r="WJH801" s="94"/>
      <c r="WJI801" s="94"/>
      <c r="WJJ801" s="94"/>
      <c r="WJK801" s="94"/>
      <c r="WJL801" s="94"/>
      <c r="WJM801" s="94"/>
      <c r="WJN801" s="94"/>
      <c r="WJO801" s="94"/>
      <c r="WJP801" s="94"/>
      <c r="WJQ801" s="94"/>
      <c r="WJR801" s="94"/>
      <c r="WJS801" s="94"/>
      <c r="WJT801" s="94"/>
      <c r="WJU801" s="94"/>
      <c r="WJV801" s="94"/>
      <c r="WJW801" s="94"/>
      <c r="WJX801" s="94"/>
      <c r="WJY801" s="94"/>
      <c r="WJZ801" s="94"/>
      <c r="WKA801" s="94"/>
      <c r="WKB801" s="94"/>
      <c r="WKC801" s="94"/>
      <c r="WKD801" s="94"/>
      <c r="WKE801" s="94"/>
      <c r="WKF801" s="94"/>
      <c r="WKG801" s="94"/>
      <c r="WKH801" s="94"/>
      <c r="WKI801" s="94"/>
      <c r="WKJ801" s="94"/>
      <c r="WKK801" s="94"/>
      <c r="WKL801" s="94"/>
      <c r="WKM801" s="94"/>
      <c r="WKN801" s="94"/>
      <c r="WKO801" s="94"/>
      <c r="WKP801" s="94"/>
      <c r="WKQ801" s="94"/>
      <c r="WKR801" s="94"/>
      <c r="WKS801" s="94"/>
      <c r="WKT801" s="94"/>
      <c r="WKU801" s="94"/>
      <c r="WKV801" s="94"/>
      <c r="WKW801" s="94"/>
      <c r="WKX801" s="94"/>
      <c r="WKY801" s="94"/>
      <c r="WKZ801" s="94"/>
      <c r="WLA801" s="94"/>
      <c r="WLB801" s="94"/>
      <c r="WLC801" s="94"/>
      <c r="WLD801" s="94"/>
      <c r="WLE801" s="94"/>
      <c r="WLF801" s="94"/>
      <c r="WLG801" s="94"/>
      <c r="WLH801" s="94"/>
      <c r="WLI801" s="94"/>
      <c r="WLJ801" s="94"/>
      <c r="WLK801" s="94"/>
      <c r="WLL801" s="94"/>
      <c r="WLM801" s="94"/>
      <c r="WLN801" s="94"/>
      <c r="WLO801" s="94"/>
      <c r="WLP801" s="94"/>
      <c r="WLQ801" s="94"/>
      <c r="WLR801" s="94"/>
      <c r="WLS801" s="94"/>
      <c r="WLT801" s="94"/>
      <c r="WLU801" s="94"/>
      <c r="WLV801" s="94"/>
      <c r="WLW801" s="94"/>
      <c r="WLX801" s="94"/>
      <c r="WLY801" s="94"/>
      <c r="WLZ801" s="94"/>
      <c r="WMA801" s="94"/>
      <c r="WMB801" s="94"/>
      <c r="WMC801" s="94"/>
      <c r="WMD801" s="94"/>
      <c r="WME801" s="94"/>
      <c r="WMF801" s="94"/>
      <c r="WMG801" s="94"/>
      <c r="WMH801" s="94"/>
      <c r="WMI801" s="94"/>
      <c r="WMJ801" s="94"/>
      <c r="WMK801" s="94"/>
      <c r="WML801" s="94"/>
      <c r="WMM801" s="94"/>
      <c r="WMN801" s="94"/>
      <c r="WMO801" s="94"/>
      <c r="WMP801" s="94"/>
      <c r="WMQ801" s="94"/>
      <c r="WMR801" s="94"/>
      <c r="WMS801" s="94"/>
      <c r="WMT801" s="94"/>
      <c r="WMU801" s="94"/>
      <c r="WMV801" s="94"/>
      <c r="WMW801" s="94"/>
      <c r="WMX801" s="94"/>
      <c r="WMY801" s="94"/>
      <c r="WMZ801" s="94"/>
      <c r="WNA801" s="94"/>
      <c r="WNB801" s="94"/>
      <c r="WNC801" s="94"/>
      <c r="WND801" s="94"/>
      <c r="WNE801" s="94"/>
      <c r="WNF801" s="94"/>
      <c r="WNG801" s="94"/>
      <c r="WNH801" s="94"/>
      <c r="WNI801" s="94"/>
      <c r="WNJ801" s="94"/>
      <c r="WNK801" s="94"/>
      <c r="WNL801" s="94"/>
      <c r="WNM801" s="94"/>
      <c r="WNN801" s="94"/>
      <c r="WNO801" s="94"/>
      <c r="WNP801" s="94"/>
      <c r="WNQ801" s="94"/>
      <c r="WNR801" s="94"/>
      <c r="WNS801" s="94"/>
      <c r="WNT801" s="94"/>
      <c r="WNU801" s="94"/>
      <c r="WNV801" s="94"/>
      <c r="WNW801" s="94"/>
      <c r="WNX801" s="94"/>
      <c r="WNY801" s="94"/>
      <c r="WNZ801" s="94"/>
      <c r="WOA801" s="94"/>
      <c r="WOB801" s="94"/>
      <c r="WOC801" s="94"/>
      <c r="WOD801" s="94"/>
      <c r="WOE801" s="94"/>
      <c r="WOF801" s="94"/>
      <c r="WOG801" s="94"/>
      <c r="WOH801" s="94"/>
      <c r="WOI801" s="94"/>
      <c r="WOJ801" s="94"/>
      <c r="WOK801" s="94"/>
      <c r="WOL801" s="94"/>
      <c r="WOM801" s="94"/>
      <c r="WON801" s="94"/>
      <c r="WOO801" s="94"/>
      <c r="WOP801" s="94"/>
      <c r="WOQ801" s="94"/>
      <c r="WOR801" s="94"/>
      <c r="WOS801" s="94"/>
      <c r="WOT801" s="94"/>
      <c r="WOU801" s="94"/>
      <c r="WOV801" s="94"/>
      <c r="WOW801" s="94"/>
      <c r="WOX801" s="94"/>
      <c r="WOY801" s="94"/>
      <c r="WOZ801" s="94"/>
      <c r="WPA801" s="94"/>
      <c r="WPB801" s="94"/>
      <c r="WPC801" s="94"/>
      <c r="WPD801" s="94"/>
      <c r="WPE801" s="94"/>
      <c r="WPF801" s="94"/>
      <c r="WPG801" s="94"/>
      <c r="WPH801" s="94"/>
      <c r="WPI801" s="94"/>
      <c r="WPJ801" s="94"/>
      <c r="WPK801" s="94"/>
      <c r="WPL801" s="94"/>
      <c r="WPM801" s="94"/>
      <c r="WPN801" s="94"/>
      <c r="WPO801" s="94"/>
      <c r="WPP801" s="94"/>
      <c r="WPQ801" s="94"/>
      <c r="WPR801" s="94"/>
      <c r="WPS801" s="94"/>
      <c r="WPT801" s="94"/>
      <c r="WPU801" s="94"/>
      <c r="WPV801" s="94"/>
      <c r="WPW801" s="94"/>
      <c r="WPX801" s="94"/>
      <c r="WPY801" s="94"/>
      <c r="WPZ801" s="94"/>
      <c r="WQA801" s="94"/>
      <c r="WQB801" s="94"/>
      <c r="WQC801" s="94"/>
      <c r="WQD801" s="94"/>
      <c r="WQE801" s="94"/>
      <c r="WQF801" s="94"/>
      <c r="WQG801" s="94"/>
      <c r="WQH801" s="94"/>
      <c r="WQI801" s="94"/>
      <c r="WQJ801" s="94"/>
      <c r="WQK801" s="94"/>
      <c r="WQL801" s="94"/>
      <c r="WQM801" s="94"/>
      <c r="WQN801" s="94"/>
      <c r="WQO801" s="94"/>
      <c r="WQP801" s="94"/>
      <c r="WQQ801" s="94"/>
      <c r="WQR801" s="94"/>
      <c r="WQS801" s="94"/>
      <c r="WQT801" s="94"/>
      <c r="WQU801" s="94"/>
      <c r="WQV801" s="94"/>
      <c r="WQW801" s="94"/>
      <c r="WQX801" s="94"/>
      <c r="WQY801" s="94"/>
      <c r="WQZ801" s="94"/>
      <c r="WRA801" s="94"/>
      <c r="WRB801" s="94"/>
      <c r="WRC801" s="94"/>
      <c r="WRD801" s="94"/>
      <c r="WRE801" s="94"/>
      <c r="WRF801" s="94"/>
      <c r="WRG801" s="94"/>
      <c r="WRH801" s="94"/>
      <c r="WRI801" s="94"/>
      <c r="WRJ801" s="94"/>
      <c r="WRK801" s="94"/>
      <c r="WRL801" s="94"/>
      <c r="WRM801" s="94"/>
      <c r="WRN801" s="94"/>
      <c r="WRO801" s="94"/>
      <c r="WRP801" s="94"/>
      <c r="WRQ801" s="94"/>
      <c r="WRR801" s="94"/>
      <c r="WRS801" s="94"/>
      <c r="WRT801" s="94"/>
      <c r="WRU801" s="94"/>
      <c r="WRV801" s="94"/>
      <c r="WRW801" s="94"/>
      <c r="WRX801" s="94"/>
      <c r="WRY801" s="94"/>
      <c r="WRZ801" s="94"/>
      <c r="WSA801" s="94"/>
      <c r="WSB801" s="94"/>
      <c r="WSC801" s="94"/>
      <c r="WSD801" s="94"/>
      <c r="WSE801" s="94"/>
      <c r="WSF801" s="94"/>
      <c r="WSG801" s="94"/>
      <c r="WSH801" s="94"/>
      <c r="WSI801" s="94"/>
      <c r="WSJ801" s="94"/>
      <c r="WSK801" s="94"/>
      <c r="WSL801" s="94"/>
      <c r="WSM801" s="94"/>
      <c r="WSN801" s="94"/>
      <c r="WSO801" s="94"/>
      <c r="WSP801" s="94"/>
      <c r="WSQ801" s="94"/>
      <c r="WSR801" s="94"/>
      <c r="WSS801" s="94"/>
      <c r="WST801" s="94"/>
      <c r="WSU801" s="94"/>
      <c r="WSV801" s="94"/>
      <c r="WSW801" s="94"/>
      <c r="WSX801" s="94"/>
      <c r="WSY801" s="94"/>
      <c r="WSZ801" s="94"/>
      <c r="WTA801" s="94"/>
      <c r="WTB801" s="94"/>
      <c r="WTC801" s="94"/>
      <c r="WTD801" s="94"/>
      <c r="WTE801" s="94"/>
      <c r="WTF801" s="94"/>
      <c r="WTG801" s="94"/>
      <c r="WTH801" s="94"/>
      <c r="WTI801" s="94"/>
      <c r="WTJ801" s="94"/>
      <c r="WTK801" s="94"/>
      <c r="WTL801" s="94"/>
      <c r="WTM801" s="94"/>
      <c r="WTN801" s="94"/>
      <c r="WTO801" s="94"/>
      <c r="WTP801" s="94"/>
      <c r="WTQ801" s="94"/>
      <c r="WTR801" s="94"/>
      <c r="WTS801" s="94"/>
      <c r="WTT801" s="94"/>
      <c r="WTU801" s="94"/>
      <c r="WTV801" s="94"/>
      <c r="WTW801" s="94"/>
      <c r="WTX801" s="94"/>
      <c r="WTY801" s="94"/>
      <c r="WTZ801" s="94"/>
      <c r="WUA801" s="94"/>
      <c r="WUB801" s="94"/>
      <c r="WUC801" s="94"/>
      <c r="WUD801" s="94"/>
      <c r="WUE801" s="94"/>
      <c r="WUF801" s="94"/>
      <c r="WUG801" s="94"/>
      <c r="WUH801" s="94"/>
      <c r="WUI801" s="94"/>
      <c r="WUJ801" s="94"/>
      <c r="WUK801" s="94"/>
      <c r="WUL801" s="94"/>
      <c r="WUM801" s="94"/>
      <c r="WUN801" s="94"/>
      <c r="WUO801" s="94"/>
      <c r="WUP801" s="94"/>
      <c r="WUQ801" s="94"/>
      <c r="WUR801" s="94"/>
      <c r="WUS801" s="94"/>
      <c r="WUT801" s="94"/>
      <c r="WUU801" s="94"/>
      <c r="WUV801" s="94"/>
      <c r="WUW801" s="94"/>
      <c r="WUX801" s="94"/>
      <c r="WUY801" s="94"/>
      <c r="WUZ801" s="94"/>
      <c r="WVA801" s="94"/>
      <c r="WVB801" s="94"/>
      <c r="WVC801" s="94"/>
      <c r="WVD801" s="94"/>
      <c r="WVE801" s="94"/>
      <c r="WVF801" s="94"/>
      <c r="WVG801" s="94"/>
      <c r="WVH801" s="94"/>
      <c r="WVI801" s="94"/>
      <c r="WVJ801" s="94"/>
      <c r="WVK801" s="94"/>
      <c r="WVL801" s="94"/>
      <c r="WVM801" s="94"/>
      <c r="WVN801" s="94"/>
      <c r="WVO801" s="94"/>
      <c r="WVP801" s="94"/>
      <c r="WVQ801" s="94"/>
      <c r="WVR801" s="94"/>
      <c r="WVS801" s="94"/>
      <c r="WVT801" s="94"/>
      <c r="WVU801" s="94"/>
      <c r="WVV801" s="94"/>
      <c r="WVW801" s="94"/>
      <c r="WVX801" s="94"/>
      <c r="WVY801" s="94"/>
      <c r="WVZ801" s="94"/>
      <c r="WWA801" s="94"/>
      <c r="WWB801" s="94"/>
      <c r="WWC801" s="94"/>
      <c r="WWD801" s="94"/>
      <c r="WWE801" s="94"/>
      <c r="WWF801" s="94"/>
      <c r="WWG801" s="94"/>
      <c r="WWH801" s="94"/>
      <c r="WWI801" s="94"/>
      <c r="WWJ801" s="94"/>
      <c r="WWK801" s="94"/>
      <c r="WWL801" s="94"/>
      <c r="WWM801" s="94"/>
      <c r="WWN801" s="94"/>
      <c r="WWO801" s="94"/>
      <c r="WWP801" s="94"/>
      <c r="WWQ801" s="94"/>
      <c r="WWR801" s="94"/>
      <c r="WWS801" s="94"/>
      <c r="WWT801" s="94"/>
      <c r="WWU801" s="94"/>
      <c r="WWV801" s="94"/>
      <c r="WWW801" s="94"/>
      <c r="WWX801" s="94"/>
      <c r="WWY801" s="94"/>
      <c r="WWZ801" s="94"/>
      <c r="WXA801" s="94"/>
      <c r="WXB801" s="94"/>
      <c r="WXC801" s="94"/>
      <c r="WXD801" s="94"/>
      <c r="WXE801" s="94"/>
      <c r="WXF801" s="94"/>
      <c r="WXG801" s="94"/>
      <c r="WXH801" s="94"/>
      <c r="WXI801" s="94"/>
      <c r="WXJ801" s="94"/>
      <c r="WXK801" s="94"/>
      <c r="WXL801" s="94"/>
      <c r="WXM801" s="94"/>
      <c r="WXN801" s="94"/>
      <c r="WXO801" s="94"/>
      <c r="WXP801" s="94"/>
      <c r="WXQ801" s="94"/>
      <c r="WXR801" s="94"/>
      <c r="WXS801" s="94"/>
      <c r="WXT801" s="94"/>
      <c r="WXU801" s="94"/>
      <c r="WXV801" s="94"/>
      <c r="WXW801" s="94"/>
      <c r="WXX801" s="94"/>
      <c r="WXY801" s="94"/>
      <c r="WXZ801" s="94"/>
    </row>
    <row r="802" spans="2:16198" s="93" customFormat="1" ht="35.25" x14ac:dyDescent="0.5">
      <c r="B802" s="65" t="s">
        <v>493</v>
      </c>
      <c r="C802" s="83"/>
      <c r="D802" s="56" t="s">
        <v>17037</v>
      </c>
      <c r="E802" s="56" t="s">
        <v>17037</v>
      </c>
      <c r="F802" s="56" t="s">
        <v>17037</v>
      </c>
      <c r="G802" s="56" t="s">
        <v>17037</v>
      </c>
      <c r="H802" s="56" t="s">
        <v>17037</v>
      </c>
      <c r="I802" s="61">
        <f>I803</f>
        <v>3234.9</v>
      </c>
      <c r="J802" s="61">
        <f t="shared" ref="J802:L802" si="433">J803</f>
        <v>1996</v>
      </c>
      <c r="K802" s="61">
        <f t="shared" si="433"/>
        <v>1996</v>
      </c>
      <c r="L802" s="96">
        <f t="shared" si="433"/>
        <v>63</v>
      </c>
      <c r="M802" s="56" t="s">
        <v>17037</v>
      </c>
      <c r="N802" s="56" t="s">
        <v>17037</v>
      </c>
      <c r="O802" s="59" t="s">
        <v>17037</v>
      </c>
      <c r="P802" s="63">
        <f>P803</f>
        <v>7378170</v>
      </c>
      <c r="Q802" s="63">
        <f t="shared" ref="Q802:T802" si="434">Q803</f>
        <v>0</v>
      </c>
      <c r="R802" s="61">
        <f t="shared" si="434"/>
        <v>6544274.5499999998</v>
      </c>
      <c r="S802" s="61">
        <f t="shared" si="434"/>
        <v>344435.5</v>
      </c>
      <c r="T802" s="61">
        <f t="shared" si="434"/>
        <v>489459.95000000019</v>
      </c>
      <c r="U802" s="57">
        <f t="shared" si="432"/>
        <v>2280.8031160159508</v>
      </c>
      <c r="V802" s="64">
        <f>V803</f>
        <v>3770.81</v>
      </c>
      <c r="W802" s="94"/>
      <c r="X802" s="94"/>
      <c r="Y802" s="94"/>
      <c r="Z802" s="94"/>
      <c r="AA802" s="94"/>
      <c r="AB802" s="94"/>
      <c r="AC802" s="94"/>
      <c r="AD802" s="94"/>
      <c r="AE802" s="94"/>
      <c r="AF802" s="94"/>
      <c r="AG802" s="94"/>
      <c r="AH802" s="94"/>
      <c r="AI802" s="94"/>
      <c r="AJ802" s="94"/>
      <c r="AK802" s="94"/>
      <c r="AL802" s="94"/>
      <c r="AM802" s="94"/>
      <c r="AN802" s="94"/>
      <c r="AO802" s="94"/>
      <c r="AP802" s="94"/>
      <c r="AQ802" s="94"/>
      <c r="AR802" s="94"/>
      <c r="AS802" s="94"/>
      <c r="AT802" s="94"/>
      <c r="AU802" s="94"/>
      <c r="AV802" s="94"/>
      <c r="AW802" s="94"/>
      <c r="AX802" s="94"/>
      <c r="AY802" s="94"/>
      <c r="AZ802" s="94"/>
      <c r="BA802" s="94"/>
      <c r="BB802" s="94"/>
      <c r="BC802" s="94"/>
      <c r="BD802" s="94"/>
      <c r="BE802" s="94"/>
      <c r="BF802" s="94"/>
      <c r="BG802" s="94"/>
      <c r="BH802" s="94"/>
      <c r="BI802" s="94"/>
      <c r="BJ802" s="94"/>
      <c r="BK802" s="94"/>
      <c r="BL802" s="94"/>
      <c r="BM802" s="94"/>
      <c r="BN802" s="94"/>
      <c r="BO802" s="94"/>
      <c r="BP802" s="94"/>
      <c r="BQ802" s="94"/>
      <c r="BR802" s="94"/>
      <c r="BS802" s="94"/>
      <c r="BT802" s="94"/>
      <c r="BU802" s="94"/>
      <c r="BV802" s="94"/>
      <c r="BW802" s="94"/>
      <c r="BX802" s="94"/>
      <c r="BY802" s="94"/>
      <c r="BZ802" s="94"/>
      <c r="CA802" s="94"/>
      <c r="CB802" s="94"/>
      <c r="CC802" s="94"/>
      <c r="CD802" s="94"/>
      <c r="CE802" s="94"/>
      <c r="CF802" s="94"/>
      <c r="CG802" s="94"/>
      <c r="CH802" s="94"/>
      <c r="CI802" s="94"/>
      <c r="CJ802" s="94"/>
      <c r="CK802" s="94"/>
      <c r="CL802" s="94"/>
      <c r="CM802" s="94"/>
      <c r="CN802" s="94"/>
      <c r="CO802" s="94"/>
      <c r="CP802" s="94"/>
      <c r="CQ802" s="94"/>
      <c r="CR802" s="94"/>
      <c r="CS802" s="94"/>
      <c r="CT802" s="94"/>
      <c r="CU802" s="94"/>
      <c r="CV802" s="94"/>
      <c r="CW802" s="94"/>
      <c r="CX802" s="94"/>
      <c r="CY802" s="94"/>
      <c r="CZ802" s="94"/>
      <c r="DA802" s="94"/>
      <c r="DB802" s="94"/>
      <c r="DC802" s="94"/>
      <c r="DD802" s="94"/>
      <c r="DE802" s="94"/>
      <c r="DF802" s="94"/>
      <c r="DG802" s="94"/>
      <c r="DH802" s="94"/>
      <c r="DI802" s="94"/>
      <c r="DJ802" s="94"/>
      <c r="DK802" s="94"/>
      <c r="DL802" s="94"/>
      <c r="DM802" s="94"/>
      <c r="DN802" s="94"/>
      <c r="DO802" s="94"/>
      <c r="DP802" s="94"/>
      <c r="DQ802" s="94"/>
      <c r="DR802" s="94"/>
      <c r="DS802" s="94"/>
      <c r="DT802" s="94"/>
      <c r="DU802" s="94"/>
      <c r="DV802" s="94"/>
      <c r="DW802" s="94"/>
      <c r="DX802" s="94"/>
      <c r="DY802" s="94"/>
      <c r="DZ802" s="94"/>
      <c r="EA802" s="94"/>
      <c r="EB802" s="94"/>
      <c r="EC802" s="94"/>
      <c r="ED802" s="94"/>
      <c r="EE802" s="94"/>
      <c r="EF802" s="94"/>
      <c r="EG802" s="94"/>
      <c r="EH802" s="94"/>
      <c r="EI802" s="94"/>
      <c r="EJ802" s="94"/>
      <c r="EK802" s="94"/>
      <c r="EL802" s="94"/>
      <c r="EM802" s="94"/>
      <c r="EN802" s="94"/>
      <c r="EO802" s="94"/>
      <c r="EP802" s="94"/>
      <c r="EQ802" s="94"/>
      <c r="ER802" s="94"/>
      <c r="ES802" s="94"/>
      <c r="ET802" s="94"/>
      <c r="EU802" s="94"/>
      <c r="EV802" s="94"/>
      <c r="EW802" s="94"/>
      <c r="EX802" s="94"/>
      <c r="EY802" s="94"/>
      <c r="EZ802" s="94"/>
      <c r="FA802" s="94"/>
      <c r="FB802" s="94"/>
      <c r="FC802" s="94"/>
      <c r="FD802" s="94"/>
      <c r="FE802" s="94"/>
      <c r="FF802" s="94"/>
      <c r="FG802" s="94"/>
      <c r="FH802" s="94"/>
      <c r="FI802" s="94"/>
      <c r="FJ802" s="94"/>
      <c r="FK802" s="94"/>
      <c r="FL802" s="94"/>
      <c r="FM802" s="94"/>
      <c r="FN802" s="94"/>
      <c r="FO802" s="94"/>
      <c r="FP802" s="94"/>
      <c r="FQ802" s="94"/>
      <c r="FR802" s="94"/>
      <c r="FS802" s="94"/>
      <c r="FT802" s="94"/>
      <c r="FU802" s="94"/>
      <c r="FV802" s="94"/>
      <c r="FW802" s="94"/>
      <c r="FX802" s="94"/>
      <c r="FY802" s="94"/>
      <c r="FZ802" s="94"/>
      <c r="GA802" s="94"/>
      <c r="GB802" s="94"/>
      <c r="GC802" s="94"/>
      <c r="GD802" s="94"/>
      <c r="GE802" s="94"/>
      <c r="GF802" s="94"/>
      <c r="GG802" s="94"/>
      <c r="GH802" s="94"/>
      <c r="GI802" s="94"/>
      <c r="GJ802" s="94"/>
      <c r="GK802" s="94"/>
      <c r="GL802" s="94"/>
      <c r="GM802" s="94"/>
      <c r="GN802" s="94"/>
      <c r="GO802" s="94"/>
      <c r="GP802" s="94"/>
      <c r="GQ802" s="94"/>
      <c r="GR802" s="94"/>
      <c r="GS802" s="94"/>
      <c r="GT802" s="94"/>
      <c r="GU802" s="94"/>
      <c r="GV802" s="94"/>
      <c r="GW802" s="94"/>
      <c r="GX802" s="94"/>
      <c r="GY802" s="94"/>
      <c r="GZ802" s="94"/>
      <c r="HA802" s="94"/>
      <c r="HB802" s="94"/>
      <c r="HC802" s="94"/>
      <c r="HD802" s="94"/>
      <c r="HE802" s="94"/>
      <c r="HF802" s="94"/>
      <c r="HG802" s="94"/>
      <c r="HH802" s="94"/>
      <c r="HI802" s="94"/>
      <c r="HJ802" s="94"/>
      <c r="HK802" s="94"/>
      <c r="HL802" s="94"/>
      <c r="HM802" s="94"/>
      <c r="HN802" s="94"/>
      <c r="HO802" s="94"/>
      <c r="HP802" s="94"/>
      <c r="HQ802" s="94"/>
      <c r="HR802" s="94"/>
      <c r="HS802" s="94"/>
      <c r="HT802" s="94"/>
      <c r="HU802" s="94"/>
      <c r="HV802" s="94"/>
      <c r="HW802" s="94"/>
      <c r="HX802" s="94"/>
      <c r="HY802" s="94"/>
      <c r="HZ802" s="94"/>
      <c r="IA802" s="94"/>
      <c r="IB802" s="94"/>
      <c r="IC802" s="94"/>
      <c r="ID802" s="94"/>
      <c r="IE802" s="94"/>
      <c r="IF802" s="94"/>
      <c r="IG802" s="94"/>
      <c r="IH802" s="94"/>
      <c r="II802" s="94"/>
      <c r="IJ802" s="94"/>
      <c r="IK802" s="94"/>
      <c r="IL802" s="94"/>
      <c r="IM802" s="94"/>
      <c r="IN802" s="94"/>
      <c r="IO802" s="94"/>
      <c r="IP802" s="94"/>
      <c r="IQ802" s="94"/>
      <c r="IR802" s="94"/>
      <c r="IS802" s="94"/>
      <c r="IT802" s="94"/>
      <c r="IU802" s="94"/>
      <c r="IV802" s="94"/>
      <c r="IW802" s="94"/>
      <c r="IX802" s="94"/>
      <c r="IY802" s="94"/>
      <c r="IZ802" s="94"/>
      <c r="JA802" s="94"/>
      <c r="JB802" s="94"/>
      <c r="JC802" s="94"/>
      <c r="JD802" s="94"/>
      <c r="JE802" s="94"/>
      <c r="JF802" s="94"/>
      <c r="JG802" s="94"/>
      <c r="JH802" s="94"/>
      <c r="JI802" s="94"/>
      <c r="JJ802" s="94"/>
      <c r="JK802" s="94"/>
      <c r="JL802" s="94"/>
      <c r="JM802" s="94"/>
      <c r="JN802" s="94"/>
      <c r="JO802" s="94"/>
      <c r="JP802" s="94"/>
      <c r="JQ802" s="94"/>
      <c r="JR802" s="94"/>
      <c r="JS802" s="94"/>
      <c r="JT802" s="94"/>
      <c r="JU802" s="94"/>
      <c r="JV802" s="94"/>
      <c r="JW802" s="94"/>
      <c r="JX802" s="94"/>
      <c r="JY802" s="94"/>
      <c r="JZ802" s="94"/>
      <c r="KA802" s="94"/>
      <c r="KB802" s="94"/>
      <c r="KC802" s="94"/>
      <c r="KD802" s="94"/>
      <c r="KE802" s="94"/>
      <c r="KF802" s="94"/>
      <c r="KG802" s="94"/>
      <c r="KH802" s="94"/>
      <c r="KI802" s="94"/>
      <c r="KJ802" s="94"/>
      <c r="KK802" s="94"/>
      <c r="KL802" s="94"/>
      <c r="KM802" s="94"/>
      <c r="KN802" s="94"/>
      <c r="KO802" s="94"/>
      <c r="KP802" s="94"/>
      <c r="KQ802" s="94"/>
      <c r="KR802" s="94"/>
      <c r="KS802" s="94"/>
      <c r="KT802" s="94"/>
      <c r="KU802" s="94"/>
      <c r="KV802" s="94"/>
      <c r="KW802" s="94"/>
      <c r="KX802" s="94"/>
      <c r="KY802" s="94"/>
      <c r="KZ802" s="94"/>
      <c r="LA802" s="94"/>
      <c r="LB802" s="94"/>
      <c r="LC802" s="94"/>
      <c r="LD802" s="94"/>
      <c r="LE802" s="94"/>
      <c r="LF802" s="94"/>
      <c r="LG802" s="94"/>
      <c r="LH802" s="94"/>
      <c r="LI802" s="94"/>
      <c r="LJ802" s="94"/>
      <c r="LK802" s="94"/>
      <c r="LL802" s="94"/>
      <c r="LM802" s="94"/>
      <c r="LN802" s="94"/>
      <c r="LO802" s="94"/>
      <c r="LP802" s="94"/>
      <c r="LQ802" s="94"/>
      <c r="LR802" s="94"/>
      <c r="LS802" s="94"/>
      <c r="LT802" s="94"/>
      <c r="LU802" s="94"/>
      <c r="LV802" s="94"/>
      <c r="LW802" s="94"/>
      <c r="LX802" s="94"/>
      <c r="LY802" s="94"/>
      <c r="LZ802" s="94"/>
      <c r="MA802" s="94"/>
      <c r="MB802" s="94"/>
      <c r="MC802" s="94"/>
      <c r="MD802" s="94"/>
      <c r="ME802" s="94"/>
      <c r="MF802" s="94"/>
      <c r="MG802" s="94"/>
      <c r="MH802" s="94"/>
      <c r="MI802" s="94"/>
      <c r="MJ802" s="94"/>
      <c r="MK802" s="94"/>
      <c r="ML802" s="94"/>
      <c r="MM802" s="94"/>
      <c r="MN802" s="94"/>
      <c r="MO802" s="94"/>
      <c r="MP802" s="94"/>
      <c r="MQ802" s="94"/>
      <c r="MR802" s="94"/>
      <c r="MS802" s="94"/>
      <c r="MT802" s="94"/>
      <c r="MU802" s="94"/>
      <c r="MV802" s="94"/>
      <c r="MW802" s="94"/>
      <c r="MX802" s="94"/>
      <c r="MY802" s="94"/>
      <c r="MZ802" s="94"/>
      <c r="NA802" s="94"/>
      <c r="NB802" s="94"/>
      <c r="NC802" s="94"/>
      <c r="ND802" s="94"/>
      <c r="NE802" s="94"/>
      <c r="NF802" s="94"/>
      <c r="NG802" s="94"/>
      <c r="NH802" s="94"/>
      <c r="NI802" s="94"/>
      <c r="NJ802" s="94"/>
      <c r="NK802" s="94"/>
      <c r="NL802" s="94"/>
      <c r="NM802" s="94"/>
      <c r="NN802" s="94"/>
      <c r="NO802" s="94"/>
      <c r="NP802" s="94"/>
      <c r="NQ802" s="94"/>
      <c r="NR802" s="94"/>
      <c r="NS802" s="94"/>
      <c r="NT802" s="94"/>
      <c r="NU802" s="94"/>
      <c r="NV802" s="94"/>
      <c r="NW802" s="94"/>
      <c r="NX802" s="94"/>
      <c r="NY802" s="94"/>
      <c r="NZ802" s="94"/>
      <c r="OA802" s="94"/>
      <c r="OB802" s="94"/>
      <c r="OC802" s="94"/>
      <c r="OD802" s="94"/>
      <c r="OE802" s="94"/>
      <c r="OF802" s="94"/>
      <c r="OG802" s="94"/>
      <c r="OH802" s="94"/>
      <c r="OI802" s="94"/>
      <c r="OJ802" s="94"/>
      <c r="OK802" s="94"/>
      <c r="OL802" s="94"/>
      <c r="OM802" s="94"/>
      <c r="ON802" s="94"/>
      <c r="OO802" s="94"/>
      <c r="OP802" s="94"/>
      <c r="OQ802" s="94"/>
      <c r="OR802" s="94"/>
      <c r="OS802" s="94"/>
      <c r="OT802" s="94"/>
      <c r="OU802" s="94"/>
      <c r="OV802" s="94"/>
      <c r="OW802" s="94"/>
      <c r="OX802" s="94"/>
      <c r="OY802" s="94"/>
      <c r="OZ802" s="94"/>
      <c r="PA802" s="94"/>
      <c r="PB802" s="94"/>
      <c r="PC802" s="94"/>
      <c r="PD802" s="94"/>
      <c r="PE802" s="94"/>
      <c r="PF802" s="94"/>
      <c r="PG802" s="94"/>
      <c r="PH802" s="94"/>
      <c r="PI802" s="94"/>
      <c r="PJ802" s="94"/>
      <c r="PK802" s="94"/>
      <c r="PL802" s="94"/>
      <c r="PM802" s="94"/>
      <c r="PN802" s="94"/>
      <c r="PO802" s="94"/>
      <c r="PP802" s="94"/>
      <c r="PQ802" s="94"/>
      <c r="PR802" s="94"/>
      <c r="PS802" s="94"/>
      <c r="PT802" s="94"/>
      <c r="PU802" s="94"/>
      <c r="PV802" s="94"/>
      <c r="PW802" s="94"/>
      <c r="PX802" s="94"/>
      <c r="PY802" s="94"/>
      <c r="PZ802" s="94"/>
      <c r="QA802" s="94"/>
      <c r="QB802" s="94"/>
      <c r="QC802" s="94"/>
      <c r="QD802" s="94"/>
      <c r="QE802" s="94"/>
      <c r="QF802" s="94"/>
      <c r="QG802" s="94"/>
      <c r="QH802" s="94"/>
      <c r="QI802" s="94"/>
      <c r="QJ802" s="94"/>
      <c r="QK802" s="94"/>
      <c r="QL802" s="94"/>
      <c r="QM802" s="94"/>
      <c r="QN802" s="94"/>
      <c r="QO802" s="94"/>
      <c r="QP802" s="94"/>
      <c r="QQ802" s="94"/>
      <c r="QR802" s="94"/>
      <c r="QS802" s="94"/>
      <c r="QT802" s="94"/>
      <c r="QU802" s="94"/>
      <c r="QV802" s="94"/>
      <c r="QW802" s="94"/>
      <c r="QX802" s="94"/>
      <c r="QY802" s="94"/>
      <c r="QZ802" s="94"/>
      <c r="RA802" s="94"/>
      <c r="RB802" s="94"/>
      <c r="RC802" s="94"/>
      <c r="RD802" s="94"/>
      <c r="RE802" s="94"/>
      <c r="RF802" s="94"/>
      <c r="RG802" s="94"/>
      <c r="RH802" s="94"/>
      <c r="RI802" s="94"/>
      <c r="RJ802" s="94"/>
      <c r="RK802" s="94"/>
      <c r="RL802" s="94"/>
      <c r="RM802" s="94"/>
      <c r="RN802" s="94"/>
      <c r="RO802" s="94"/>
      <c r="RP802" s="94"/>
      <c r="RQ802" s="94"/>
      <c r="RR802" s="94"/>
      <c r="RS802" s="94"/>
      <c r="RT802" s="94"/>
      <c r="RU802" s="94"/>
      <c r="RV802" s="94"/>
      <c r="RW802" s="94"/>
      <c r="RX802" s="94"/>
      <c r="RY802" s="94"/>
      <c r="RZ802" s="94"/>
      <c r="SA802" s="94"/>
      <c r="SB802" s="94"/>
      <c r="SC802" s="94"/>
      <c r="SD802" s="94"/>
      <c r="SE802" s="94"/>
      <c r="SF802" s="94"/>
      <c r="SG802" s="94"/>
      <c r="SH802" s="94"/>
      <c r="SI802" s="94"/>
      <c r="SJ802" s="94"/>
      <c r="SK802" s="94"/>
      <c r="SL802" s="94"/>
      <c r="SM802" s="94"/>
      <c r="SN802" s="94"/>
      <c r="SO802" s="94"/>
      <c r="SP802" s="94"/>
      <c r="SQ802" s="94"/>
      <c r="SR802" s="94"/>
      <c r="SS802" s="94"/>
      <c r="ST802" s="94"/>
      <c r="SU802" s="94"/>
      <c r="SV802" s="94"/>
      <c r="SW802" s="94"/>
      <c r="SX802" s="94"/>
      <c r="SY802" s="94"/>
      <c r="SZ802" s="94"/>
      <c r="TA802" s="94"/>
      <c r="TB802" s="94"/>
      <c r="TC802" s="94"/>
      <c r="TD802" s="94"/>
      <c r="TE802" s="94"/>
      <c r="TF802" s="94"/>
      <c r="TG802" s="94"/>
      <c r="TH802" s="94"/>
      <c r="TI802" s="94"/>
      <c r="TJ802" s="94"/>
      <c r="TK802" s="94"/>
      <c r="TL802" s="94"/>
      <c r="TM802" s="94"/>
      <c r="TN802" s="94"/>
      <c r="TO802" s="94"/>
      <c r="TP802" s="94"/>
      <c r="TQ802" s="94"/>
      <c r="TR802" s="94"/>
      <c r="TS802" s="94"/>
      <c r="TT802" s="94"/>
      <c r="TU802" s="94"/>
      <c r="TV802" s="94"/>
      <c r="TW802" s="94"/>
      <c r="TX802" s="94"/>
      <c r="TY802" s="94"/>
      <c r="TZ802" s="94"/>
      <c r="UA802" s="94"/>
      <c r="UB802" s="94"/>
      <c r="UC802" s="94"/>
      <c r="UD802" s="94"/>
      <c r="UE802" s="94"/>
      <c r="UF802" s="94"/>
      <c r="UG802" s="94"/>
      <c r="UH802" s="94"/>
      <c r="UI802" s="94"/>
      <c r="UJ802" s="94"/>
      <c r="UK802" s="94"/>
      <c r="UL802" s="94"/>
      <c r="UM802" s="94"/>
      <c r="UN802" s="94"/>
      <c r="UO802" s="94"/>
      <c r="UP802" s="94"/>
      <c r="UQ802" s="94"/>
      <c r="UR802" s="94"/>
      <c r="US802" s="94"/>
      <c r="UT802" s="94"/>
      <c r="UU802" s="94"/>
      <c r="UV802" s="94"/>
      <c r="UW802" s="94"/>
      <c r="UX802" s="94"/>
      <c r="UY802" s="94"/>
      <c r="UZ802" s="94"/>
      <c r="VA802" s="94"/>
      <c r="VB802" s="94"/>
      <c r="VC802" s="94"/>
      <c r="VD802" s="94"/>
      <c r="VE802" s="94"/>
      <c r="VF802" s="94"/>
      <c r="VG802" s="94"/>
      <c r="VH802" s="94"/>
      <c r="VI802" s="94"/>
      <c r="VJ802" s="94"/>
      <c r="VK802" s="94"/>
      <c r="VL802" s="94"/>
      <c r="VM802" s="94"/>
      <c r="VN802" s="94"/>
      <c r="VO802" s="94"/>
      <c r="VP802" s="94"/>
      <c r="VQ802" s="94"/>
      <c r="VR802" s="94"/>
      <c r="VS802" s="94"/>
      <c r="VT802" s="94"/>
      <c r="VU802" s="94"/>
      <c r="VV802" s="94"/>
      <c r="VW802" s="94"/>
      <c r="VX802" s="94"/>
      <c r="VY802" s="94"/>
      <c r="VZ802" s="94"/>
      <c r="WA802" s="94"/>
      <c r="WB802" s="94"/>
      <c r="WC802" s="94"/>
      <c r="WD802" s="94"/>
      <c r="WE802" s="94"/>
      <c r="WF802" s="94"/>
      <c r="WG802" s="94"/>
      <c r="WH802" s="94"/>
      <c r="WI802" s="94"/>
      <c r="WJ802" s="94"/>
      <c r="WK802" s="94"/>
      <c r="WL802" s="94"/>
      <c r="WM802" s="94"/>
      <c r="WN802" s="94"/>
      <c r="WO802" s="94"/>
      <c r="WP802" s="94"/>
      <c r="WQ802" s="94"/>
      <c r="WR802" s="94"/>
      <c r="WS802" s="94"/>
      <c r="WT802" s="94"/>
      <c r="WU802" s="94"/>
      <c r="WV802" s="94"/>
      <c r="WW802" s="94"/>
      <c r="WX802" s="94"/>
      <c r="WY802" s="94"/>
      <c r="WZ802" s="94"/>
      <c r="XA802" s="94"/>
      <c r="XB802" s="94"/>
      <c r="XC802" s="94"/>
      <c r="XD802" s="94"/>
      <c r="XE802" s="94"/>
      <c r="XF802" s="94"/>
      <c r="XG802" s="94"/>
      <c r="XH802" s="94"/>
      <c r="XI802" s="94"/>
      <c r="XJ802" s="94"/>
      <c r="XK802" s="94"/>
      <c r="XL802" s="94"/>
      <c r="XM802" s="94"/>
      <c r="XN802" s="94"/>
      <c r="XO802" s="94"/>
      <c r="XP802" s="94"/>
      <c r="XQ802" s="94"/>
      <c r="XR802" s="94"/>
      <c r="XS802" s="94"/>
      <c r="XT802" s="94"/>
      <c r="XU802" s="94"/>
      <c r="XV802" s="94"/>
      <c r="XW802" s="94"/>
      <c r="XX802" s="94"/>
      <c r="XY802" s="94"/>
      <c r="XZ802" s="94"/>
      <c r="YA802" s="94"/>
      <c r="YB802" s="94"/>
      <c r="YC802" s="94"/>
      <c r="YD802" s="94"/>
      <c r="YE802" s="94"/>
      <c r="YF802" s="94"/>
      <c r="YG802" s="94"/>
      <c r="YH802" s="94"/>
      <c r="YI802" s="94"/>
      <c r="YJ802" s="94"/>
      <c r="YK802" s="94"/>
      <c r="YL802" s="94"/>
      <c r="YM802" s="94"/>
      <c r="YN802" s="94"/>
      <c r="YO802" s="94"/>
      <c r="YP802" s="94"/>
      <c r="YQ802" s="94"/>
      <c r="YR802" s="94"/>
      <c r="YS802" s="94"/>
      <c r="YT802" s="94"/>
      <c r="YU802" s="94"/>
      <c r="YV802" s="94"/>
      <c r="YW802" s="94"/>
      <c r="YX802" s="94"/>
      <c r="YY802" s="94"/>
      <c r="YZ802" s="94"/>
      <c r="ZA802" s="94"/>
      <c r="ZB802" s="94"/>
      <c r="ZC802" s="94"/>
      <c r="ZD802" s="94"/>
      <c r="ZE802" s="94"/>
      <c r="ZF802" s="94"/>
      <c r="ZG802" s="94"/>
      <c r="ZH802" s="94"/>
      <c r="ZI802" s="94"/>
      <c r="ZJ802" s="94"/>
      <c r="ZK802" s="94"/>
      <c r="ZL802" s="94"/>
      <c r="ZM802" s="94"/>
      <c r="ZN802" s="94"/>
      <c r="ZO802" s="94"/>
      <c r="ZP802" s="94"/>
      <c r="ZQ802" s="94"/>
      <c r="ZR802" s="94"/>
      <c r="ZS802" s="94"/>
      <c r="ZT802" s="94"/>
      <c r="ZU802" s="94"/>
      <c r="ZV802" s="94"/>
      <c r="ZW802" s="94"/>
      <c r="ZX802" s="94"/>
      <c r="ZY802" s="94"/>
      <c r="ZZ802" s="94"/>
      <c r="AAA802" s="94"/>
      <c r="AAB802" s="94"/>
      <c r="AAC802" s="94"/>
      <c r="AAD802" s="94"/>
      <c r="AAE802" s="94"/>
      <c r="AAF802" s="94"/>
      <c r="AAG802" s="94"/>
      <c r="AAH802" s="94"/>
      <c r="AAI802" s="94"/>
      <c r="AAJ802" s="94"/>
      <c r="AAK802" s="94"/>
      <c r="AAL802" s="94"/>
      <c r="AAM802" s="94"/>
      <c r="AAN802" s="94"/>
      <c r="AAO802" s="94"/>
      <c r="AAP802" s="94"/>
      <c r="AAQ802" s="94"/>
      <c r="AAR802" s="94"/>
      <c r="AAS802" s="94"/>
      <c r="AAT802" s="94"/>
      <c r="AAU802" s="94"/>
      <c r="AAV802" s="94"/>
      <c r="AAW802" s="94"/>
      <c r="AAX802" s="94"/>
      <c r="AAY802" s="94"/>
      <c r="AAZ802" s="94"/>
      <c r="ABA802" s="94"/>
      <c r="ABB802" s="94"/>
      <c r="ABC802" s="94"/>
      <c r="ABD802" s="94"/>
      <c r="ABE802" s="94"/>
      <c r="ABF802" s="94"/>
      <c r="ABG802" s="94"/>
      <c r="ABH802" s="94"/>
      <c r="ABI802" s="94"/>
      <c r="ABJ802" s="94"/>
      <c r="ABK802" s="94"/>
      <c r="ABL802" s="94"/>
      <c r="ABM802" s="94"/>
      <c r="ABN802" s="94"/>
      <c r="ABO802" s="94"/>
      <c r="ABP802" s="94"/>
      <c r="ABQ802" s="94"/>
      <c r="ABR802" s="94"/>
      <c r="ABS802" s="94"/>
      <c r="ABT802" s="94"/>
      <c r="ABU802" s="94"/>
      <c r="ABV802" s="94"/>
      <c r="ABW802" s="94"/>
      <c r="ABX802" s="94"/>
      <c r="ABY802" s="94"/>
      <c r="ABZ802" s="94"/>
      <c r="ACA802" s="94"/>
      <c r="ACB802" s="94"/>
      <c r="ACC802" s="94"/>
      <c r="ACD802" s="94"/>
      <c r="ACE802" s="94"/>
      <c r="ACF802" s="94"/>
      <c r="ACG802" s="94"/>
      <c r="ACH802" s="94"/>
      <c r="ACI802" s="94"/>
      <c r="ACJ802" s="94"/>
      <c r="ACK802" s="94"/>
      <c r="ACL802" s="94"/>
      <c r="ACM802" s="94"/>
      <c r="ACN802" s="94"/>
      <c r="ACO802" s="94"/>
      <c r="ACP802" s="94"/>
      <c r="ACQ802" s="94"/>
      <c r="ACR802" s="94"/>
      <c r="ACS802" s="94"/>
      <c r="ACT802" s="94"/>
      <c r="ACU802" s="94"/>
      <c r="ACV802" s="94"/>
      <c r="ACW802" s="94"/>
      <c r="ACX802" s="94"/>
      <c r="ACY802" s="94"/>
      <c r="ACZ802" s="94"/>
      <c r="ADA802" s="94"/>
      <c r="ADB802" s="94"/>
      <c r="ADC802" s="94"/>
      <c r="ADD802" s="94"/>
      <c r="ADE802" s="94"/>
      <c r="ADF802" s="94"/>
      <c r="ADG802" s="94"/>
      <c r="ADH802" s="94"/>
      <c r="ADI802" s="94"/>
      <c r="ADJ802" s="94"/>
      <c r="ADK802" s="94"/>
      <c r="ADL802" s="94"/>
      <c r="ADM802" s="94"/>
      <c r="ADN802" s="94"/>
      <c r="ADO802" s="94"/>
      <c r="ADP802" s="94"/>
      <c r="ADQ802" s="94"/>
      <c r="ADR802" s="94"/>
      <c r="ADS802" s="94"/>
      <c r="ADT802" s="94"/>
      <c r="ADU802" s="94"/>
      <c r="ADV802" s="94"/>
      <c r="ADW802" s="94"/>
      <c r="ADX802" s="94"/>
      <c r="ADY802" s="94"/>
      <c r="ADZ802" s="94"/>
      <c r="AEA802" s="94"/>
      <c r="AEB802" s="94"/>
      <c r="AEC802" s="94"/>
      <c r="AED802" s="94"/>
      <c r="AEE802" s="94"/>
      <c r="AEF802" s="94"/>
      <c r="AEG802" s="94"/>
      <c r="AEH802" s="94"/>
      <c r="AEI802" s="94"/>
      <c r="AEJ802" s="94"/>
      <c r="AEK802" s="94"/>
      <c r="AEL802" s="94"/>
      <c r="AEM802" s="94"/>
      <c r="AEN802" s="94"/>
      <c r="AEO802" s="94"/>
      <c r="AEP802" s="94"/>
      <c r="AEQ802" s="94"/>
      <c r="AER802" s="94"/>
      <c r="AES802" s="94"/>
      <c r="AET802" s="94"/>
      <c r="AEU802" s="94"/>
      <c r="AEV802" s="94"/>
      <c r="AEW802" s="94"/>
      <c r="AEX802" s="94"/>
      <c r="AEY802" s="94"/>
      <c r="AEZ802" s="94"/>
      <c r="AFA802" s="94"/>
      <c r="AFB802" s="94"/>
      <c r="AFC802" s="94"/>
      <c r="AFD802" s="94"/>
      <c r="AFE802" s="94"/>
      <c r="AFF802" s="94"/>
      <c r="AFG802" s="94"/>
      <c r="AFH802" s="94"/>
      <c r="AFI802" s="94"/>
      <c r="AFJ802" s="94"/>
      <c r="AFK802" s="94"/>
      <c r="AFL802" s="94"/>
      <c r="AFM802" s="94"/>
      <c r="AFN802" s="94"/>
      <c r="AFO802" s="94"/>
      <c r="AFP802" s="94"/>
      <c r="AFQ802" s="94"/>
      <c r="AFR802" s="94"/>
      <c r="AFS802" s="94"/>
      <c r="AFT802" s="94"/>
      <c r="AFU802" s="94"/>
      <c r="AFV802" s="94"/>
      <c r="AFW802" s="94"/>
      <c r="AFX802" s="94"/>
      <c r="AFY802" s="94"/>
      <c r="AFZ802" s="94"/>
      <c r="AGA802" s="94"/>
      <c r="AGB802" s="94"/>
      <c r="AGC802" s="94"/>
      <c r="AGD802" s="94"/>
      <c r="AGE802" s="94"/>
      <c r="AGF802" s="94"/>
      <c r="AGG802" s="94"/>
      <c r="AGH802" s="94"/>
      <c r="AGI802" s="94"/>
      <c r="AGJ802" s="94"/>
      <c r="AGK802" s="94"/>
      <c r="AGL802" s="94"/>
      <c r="AGM802" s="94"/>
      <c r="AGN802" s="94"/>
      <c r="AGO802" s="94"/>
      <c r="AGP802" s="94"/>
      <c r="AGQ802" s="94"/>
      <c r="AGR802" s="94"/>
      <c r="AGS802" s="94"/>
      <c r="AGT802" s="94"/>
      <c r="AGU802" s="94"/>
      <c r="AGV802" s="94"/>
      <c r="AGW802" s="94"/>
      <c r="AGX802" s="94"/>
      <c r="AGY802" s="94"/>
      <c r="AGZ802" s="94"/>
      <c r="AHA802" s="94"/>
      <c r="AHB802" s="94"/>
      <c r="AHC802" s="94"/>
      <c r="AHD802" s="94"/>
      <c r="AHE802" s="94"/>
      <c r="AHF802" s="94"/>
      <c r="AHG802" s="94"/>
      <c r="AHH802" s="94"/>
      <c r="AHI802" s="94"/>
      <c r="AHJ802" s="94"/>
      <c r="AHK802" s="94"/>
      <c r="AHL802" s="94"/>
      <c r="AHM802" s="94"/>
      <c r="AHN802" s="94"/>
      <c r="AHO802" s="94"/>
      <c r="AHP802" s="94"/>
      <c r="AHQ802" s="94"/>
      <c r="AHR802" s="94"/>
      <c r="AHS802" s="94"/>
      <c r="AHT802" s="94"/>
      <c r="AHU802" s="94"/>
      <c r="AHV802" s="94"/>
      <c r="AHW802" s="94"/>
      <c r="AHX802" s="94"/>
      <c r="AHY802" s="94"/>
      <c r="AHZ802" s="94"/>
      <c r="AIA802" s="94"/>
      <c r="AIB802" s="94"/>
      <c r="AIC802" s="94"/>
      <c r="AID802" s="94"/>
      <c r="AIE802" s="94"/>
      <c r="AIF802" s="94"/>
      <c r="AIG802" s="94"/>
      <c r="AIH802" s="94"/>
      <c r="AII802" s="94"/>
      <c r="AIJ802" s="94"/>
      <c r="AIK802" s="94"/>
      <c r="AIL802" s="94"/>
      <c r="AIM802" s="94"/>
      <c r="AIN802" s="94"/>
      <c r="AIO802" s="94"/>
      <c r="AIP802" s="94"/>
      <c r="AIQ802" s="94"/>
      <c r="AIR802" s="94"/>
      <c r="AIS802" s="94"/>
      <c r="AIT802" s="94"/>
      <c r="AIU802" s="94"/>
      <c r="AIV802" s="94"/>
      <c r="AIW802" s="94"/>
      <c r="AIX802" s="94"/>
      <c r="AIY802" s="94"/>
      <c r="AIZ802" s="94"/>
      <c r="AJA802" s="94"/>
      <c r="AJB802" s="94"/>
      <c r="AJC802" s="94"/>
      <c r="AJD802" s="94"/>
      <c r="AJE802" s="94"/>
      <c r="AJF802" s="94"/>
      <c r="AJG802" s="94"/>
      <c r="AJH802" s="94"/>
      <c r="AJI802" s="94"/>
      <c r="AJJ802" s="94"/>
      <c r="AJK802" s="94"/>
      <c r="AJL802" s="94"/>
      <c r="AJM802" s="94"/>
      <c r="AJN802" s="94"/>
      <c r="AJO802" s="94"/>
      <c r="AJP802" s="94"/>
      <c r="AJQ802" s="94"/>
      <c r="AJR802" s="94"/>
      <c r="AJS802" s="94"/>
      <c r="AJT802" s="94"/>
      <c r="AJU802" s="94"/>
      <c r="AJV802" s="94"/>
      <c r="AJW802" s="94"/>
      <c r="AJX802" s="94"/>
      <c r="AJY802" s="94"/>
      <c r="AJZ802" s="94"/>
      <c r="AKA802" s="94"/>
      <c r="AKB802" s="94"/>
      <c r="AKC802" s="94"/>
      <c r="AKD802" s="94"/>
      <c r="AKE802" s="94"/>
      <c r="AKF802" s="94"/>
      <c r="AKG802" s="94"/>
      <c r="AKH802" s="94"/>
      <c r="AKI802" s="94"/>
      <c r="AKJ802" s="94"/>
      <c r="AKK802" s="94"/>
      <c r="AKL802" s="94"/>
      <c r="AKM802" s="94"/>
      <c r="AKN802" s="94"/>
      <c r="AKO802" s="94"/>
      <c r="AKP802" s="94"/>
      <c r="AKQ802" s="94"/>
      <c r="AKR802" s="94"/>
      <c r="AKS802" s="94"/>
      <c r="AKT802" s="94"/>
      <c r="AKU802" s="94"/>
      <c r="AKV802" s="94"/>
      <c r="AKW802" s="94"/>
      <c r="AKX802" s="94"/>
      <c r="AKY802" s="94"/>
      <c r="AKZ802" s="94"/>
      <c r="ALA802" s="94"/>
      <c r="ALB802" s="94"/>
      <c r="ALC802" s="94"/>
      <c r="ALD802" s="94"/>
      <c r="ALE802" s="94"/>
      <c r="ALF802" s="94"/>
      <c r="ALG802" s="94"/>
      <c r="ALH802" s="94"/>
      <c r="ALI802" s="94"/>
      <c r="ALJ802" s="94"/>
      <c r="ALK802" s="94"/>
      <c r="ALL802" s="94"/>
      <c r="ALM802" s="94"/>
      <c r="ALN802" s="94"/>
      <c r="ALO802" s="94"/>
      <c r="ALP802" s="94"/>
      <c r="ALQ802" s="94"/>
      <c r="ALR802" s="94"/>
      <c r="ALS802" s="94"/>
      <c r="ALT802" s="94"/>
      <c r="ALU802" s="94"/>
      <c r="ALV802" s="94"/>
      <c r="ALW802" s="94"/>
      <c r="ALX802" s="94"/>
      <c r="ALY802" s="94"/>
      <c r="ALZ802" s="94"/>
      <c r="AMA802" s="94"/>
      <c r="AMB802" s="94"/>
      <c r="AMC802" s="94"/>
      <c r="AMD802" s="94"/>
      <c r="AME802" s="94"/>
      <c r="AMF802" s="94"/>
      <c r="AMG802" s="94"/>
      <c r="AMH802" s="94"/>
      <c r="AMI802" s="94"/>
      <c r="AMJ802" s="94"/>
      <c r="AMK802" s="94"/>
      <c r="AML802" s="94"/>
      <c r="AMM802" s="94"/>
      <c r="AMN802" s="94"/>
      <c r="AMO802" s="94"/>
      <c r="AMP802" s="94"/>
      <c r="AMQ802" s="94"/>
      <c r="AMR802" s="94"/>
      <c r="AMS802" s="94"/>
      <c r="AMT802" s="94"/>
      <c r="AMU802" s="94"/>
      <c r="AMV802" s="94"/>
      <c r="AMW802" s="94"/>
      <c r="AMX802" s="94"/>
      <c r="AMY802" s="94"/>
      <c r="AMZ802" s="94"/>
      <c r="ANA802" s="94"/>
      <c r="ANB802" s="94"/>
      <c r="ANC802" s="94"/>
      <c r="AND802" s="94"/>
      <c r="ANE802" s="94"/>
      <c r="ANF802" s="94"/>
      <c r="ANG802" s="94"/>
      <c r="ANH802" s="94"/>
      <c r="ANI802" s="94"/>
      <c r="ANJ802" s="94"/>
      <c r="ANK802" s="94"/>
      <c r="ANL802" s="94"/>
      <c r="ANM802" s="94"/>
      <c r="ANN802" s="94"/>
      <c r="ANO802" s="94"/>
      <c r="ANP802" s="94"/>
      <c r="ANQ802" s="94"/>
      <c r="ANR802" s="94"/>
      <c r="ANS802" s="94"/>
      <c r="ANT802" s="94"/>
      <c r="ANU802" s="94"/>
      <c r="ANV802" s="94"/>
      <c r="ANW802" s="94"/>
      <c r="ANX802" s="94"/>
      <c r="ANY802" s="94"/>
      <c r="ANZ802" s="94"/>
      <c r="AOA802" s="94"/>
      <c r="AOB802" s="94"/>
      <c r="AOC802" s="94"/>
      <c r="AOD802" s="94"/>
      <c r="AOE802" s="94"/>
      <c r="AOF802" s="94"/>
      <c r="AOG802" s="94"/>
      <c r="AOH802" s="94"/>
      <c r="AOI802" s="94"/>
      <c r="AOJ802" s="94"/>
      <c r="AOK802" s="94"/>
      <c r="AOL802" s="94"/>
      <c r="AOM802" s="94"/>
      <c r="AON802" s="94"/>
      <c r="AOO802" s="94"/>
      <c r="AOP802" s="94"/>
      <c r="AOQ802" s="94"/>
      <c r="AOR802" s="94"/>
      <c r="AOS802" s="94"/>
      <c r="AOT802" s="94"/>
      <c r="AOU802" s="94"/>
      <c r="AOV802" s="94"/>
      <c r="AOW802" s="94"/>
      <c r="AOX802" s="94"/>
      <c r="AOY802" s="94"/>
      <c r="AOZ802" s="94"/>
      <c r="APA802" s="94"/>
      <c r="APB802" s="94"/>
      <c r="APC802" s="94"/>
      <c r="APD802" s="94"/>
      <c r="APE802" s="94"/>
      <c r="APF802" s="94"/>
      <c r="APG802" s="94"/>
      <c r="APH802" s="94"/>
      <c r="API802" s="94"/>
      <c r="APJ802" s="94"/>
      <c r="APK802" s="94"/>
      <c r="APL802" s="94"/>
      <c r="APM802" s="94"/>
      <c r="APN802" s="94"/>
      <c r="APO802" s="94"/>
      <c r="APP802" s="94"/>
      <c r="APQ802" s="94"/>
      <c r="APR802" s="94"/>
      <c r="APS802" s="94"/>
      <c r="APT802" s="94"/>
      <c r="APU802" s="94"/>
      <c r="APV802" s="94"/>
      <c r="APW802" s="94"/>
      <c r="APX802" s="94"/>
      <c r="APY802" s="94"/>
      <c r="APZ802" s="94"/>
      <c r="AQA802" s="94"/>
      <c r="AQB802" s="94"/>
      <c r="AQC802" s="94"/>
      <c r="AQD802" s="94"/>
      <c r="AQE802" s="94"/>
      <c r="AQF802" s="94"/>
      <c r="AQG802" s="94"/>
      <c r="AQH802" s="94"/>
      <c r="AQI802" s="94"/>
      <c r="AQJ802" s="94"/>
      <c r="AQK802" s="94"/>
      <c r="AQL802" s="94"/>
      <c r="AQM802" s="94"/>
      <c r="AQN802" s="94"/>
      <c r="AQO802" s="94"/>
      <c r="AQP802" s="94"/>
      <c r="AQQ802" s="94"/>
      <c r="AQR802" s="94"/>
      <c r="AQS802" s="94"/>
      <c r="AQT802" s="94"/>
      <c r="AQU802" s="94"/>
      <c r="AQV802" s="94"/>
      <c r="AQW802" s="94"/>
      <c r="AQX802" s="94"/>
      <c r="AQY802" s="94"/>
      <c r="AQZ802" s="94"/>
      <c r="ARA802" s="94"/>
      <c r="ARB802" s="94"/>
      <c r="ARC802" s="94"/>
      <c r="ARD802" s="94"/>
      <c r="ARE802" s="94"/>
      <c r="ARF802" s="94"/>
      <c r="ARG802" s="94"/>
      <c r="ARH802" s="94"/>
      <c r="ARI802" s="94"/>
      <c r="ARJ802" s="94"/>
      <c r="ARK802" s="94"/>
      <c r="ARL802" s="94"/>
      <c r="ARM802" s="94"/>
      <c r="ARN802" s="94"/>
      <c r="ARO802" s="94"/>
      <c r="ARP802" s="94"/>
      <c r="ARQ802" s="94"/>
      <c r="ARR802" s="94"/>
      <c r="ARS802" s="94"/>
      <c r="ART802" s="94"/>
      <c r="ARU802" s="94"/>
      <c r="ARV802" s="94"/>
      <c r="ARW802" s="94"/>
      <c r="ARX802" s="94"/>
      <c r="ARY802" s="94"/>
      <c r="ARZ802" s="94"/>
      <c r="ASA802" s="94"/>
      <c r="ASB802" s="94"/>
      <c r="ASC802" s="94"/>
      <c r="ASD802" s="94"/>
      <c r="ASE802" s="94"/>
      <c r="ASF802" s="94"/>
      <c r="ASG802" s="94"/>
      <c r="ASH802" s="94"/>
      <c r="ASI802" s="94"/>
      <c r="ASJ802" s="94"/>
      <c r="ASK802" s="94"/>
      <c r="ASL802" s="94"/>
      <c r="ASM802" s="94"/>
      <c r="ASN802" s="94"/>
      <c r="ASO802" s="94"/>
      <c r="ASP802" s="94"/>
      <c r="ASQ802" s="94"/>
      <c r="ASR802" s="94"/>
      <c r="ASS802" s="94"/>
      <c r="AST802" s="94"/>
      <c r="ASU802" s="94"/>
      <c r="ASV802" s="94"/>
      <c r="ASW802" s="94"/>
      <c r="ASX802" s="94"/>
      <c r="ASY802" s="94"/>
      <c r="ASZ802" s="94"/>
      <c r="ATA802" s="94"/>
      <c r="ATB802" s="94"/>
      <c r="ATC802" s="94"/>
      <c r="ATD802" s="94"/>
      <c r="ATE802" s="94"/>
      <c r="ATF802" s="94"/>
      <c r="ATG802" s="94"/>
      <c r="ATH802" s="94"/>
      <c r="ATI802" s="94"/>
      <c r="ATJ802" s="94"/>
      <c r="ATK802" s="94"/>
      <c r="ATL802" s="94"/>
      <c r="ATM802" s="94"/>
      <c r="ATN802" s="94"/>
      <c r="ATO802" s="94"/>
      <c r="ATP802" s="94"/>
      <c r="ATQ802" s="94"/>
      <c r="ATR802" s="94"/>
      <c r="ATS802" s="94"/>
      <c r="ATT802" s="94"/>
      <c r="ATU802" s="94"/>
      <c r="ATV802" s="94"/>
      <c r="ATW802" s="94"/>
      <c r="ATX802" s="94"/>
      <c r="ATY802" s="94"/>
      <c r="ATZ802" s="94"/>
      <c r="AUA802" s="94"/>
      <c r="AUB802" s="94"/>
      <c r="AUC802" s="94"/>
      <c r="AUD802" s="94"/>
      <c r="AUE802" s="94"/>
      <c r="AUF802" s="94"/>
      <c r="AUG802" s="94"/>
      <c r="AUH802" s="94"/>
      <c r="AUI802" s="94"/>
      <c r="AUJ802" s="94"/>
      <c r="AUK802" s="94"/>
      <c r="AUL802" s="94"/>
      <c r="AUM802" s="94"/>
      <c r="AUN802" s="94"/>
      <c r="AUO802" s="94"/>
      <c r="AUP802" s="94"/>
      <c r="AUQ802" s="94"/>
      <c r="AUR802" s="94"/>
      <c r="AUS802" s="94"/>
      <c r="AUT802" s="94"/>
      <c r="AUU802" s="94"/>
      <c r="AUV802" s="94"/>
      <c r="AUW802" s="94"/>
      <c r="AUX802" s="94"/>
      <c r="AUY802" s="94"/>
      <c r="AUZ802" s="94"/>
      <c r="AVA802" s="94"/>
      <c r="AVB802" s="94"/>
      <c r="AVC802" s="94"/>
      <c r="AVD802" s="94"/>
      <c r="AVE802" s="94"/>
      <c r="AVF802" s="94"/>
      <c r="AVG802" s="94"/>
      <c r="AVH802" s="94"/>
      <c r="AVI802" s="94"/>
      <c r="AVJ802" s="94"/>
      <c r="AVK802" s="94"/>
      <c r="AVL802" s="94"/>
      <c r="AVM802" s="94"/>
      <c r="AVN802" s="94"/>
      <c r="AVO802" s="94"/>
      <c r="AVP802" s="94"/>
      <c r="AVQ802" s="94"/>
      <c r="AVR802" s="94"/>
      <c r="AVS802" s="94"/>
      <c r="AVT802" s="94"/>
      <c r="AVU802" s="94"/>
      <c r="AVV802" s="94"/>
      <c r="AVW802" s="94"/>
      <c r="AVX802" s="94"/>
      <c r="AVY802" s="94"/>
      <c r="AVZ802" s="94"/>
      <c r="AWA802" s="94"/>
      <c r="AWB802" s="94"/>
      <c r="AWC802" s="94"/>
      <c r="AWD802" s="94"/>
      <c r="AWE802" s="94"/>
      <c r="AWF802" s="94"/>
      <c r="AWG802" s="94"/>
      <c r="AWH802" s="94"/>
      <c r="AWI802" s="94"/>
      <c r="AWJ802" s="94"/>
      <c r="AWK802" s="94"/>
      <c r="AWL802" s="94"/>
      <c r="AWM802" s="94"/>
      <c r="AWN802" s="94"/>
      <c r="AWO802" s="94"/>
      <c r="AWP802" s="94"/>
      <c r="AWQ802" s="94"/>
      <c r="AWR802" s="94"/>
      <c r="AWS802" s="94"/>
      <c r="AWT802" s="94"/>
      <c r="AWU802" s="94"/>
      <c r="AWV802" s="94"/>
      <c r="AWW802" s="94"/>
      <c r="AWX802" s="94"/>
      <c r="AWY802" s="94"/>
      <c r="AWZ802" s="94"/>
      <c r="AXA802" s="94"/>
      <c r="AXB802" s="94"/>
      <c r="AXC802" s="94"/>
      <c r="AXD802" s="94"/>
      <c r="AXE802" s="94"/>
      <c r="AXF802" s="94"/>
      <c r="AXG802" s="94"/>
      <c r="AXH802" s="94"/>
      <c r="AXI802" s="94"/>
      <c r="AXJ802" s="94"/>
      <c r="AXK802" s="94"/>
      <c r="AXL802" s="94"/>
      <c r="AXM802" s="94"/>
      <c r="AXN802" s="94"/>
      <c r="AXO802" s="94"/>
      <c r="AXP802" s="94"/>
      <c r="AXQ802" s="94"/>
      <c r="AXR802" s="94"/>
      <c r="AXS802" s="94"/>
      <c r="AXT802" s="94"/>
      <c r="AXU802" s="94"/>
      <c r="AXV802" s="94"/>
      <c r="AXW802" s="94"/>
      <c r="AXX802" s="94"/>
      <c r="AXY802" s="94"/>
      <c r="AXZ802" s="94"/>
      <c r="AYA802" s="94"/>
      <c r="AYB802" s="94"/>
      <c r="AYC802" s="94"/>
      <c r="AYD802" s="94"/>
      <c r="AYE802" s="94"/>
      <c r="AYF802" s="94"/>
      <c r="AYG802" s="94"/>
      <c r="AYH802" s="94"/>
      <c r="AYI802" s="94"/>
      <c r="AYJ802" s="94"/>
      <c r="AYK802" s="94"/>
      <c r="AYL802" s="94"/>
      <c r="AYM802" s="94"/>
      <c r="AYN802" s="94"/>
      <c r="AYO802" s="94"/>
      <c r="AYP802" s="94"/>
      <c r="AYQ802" s="94"/>
      <c r="AYR802" s="94"/>
      <c r="AYS802" s="94"/>
      <c r="AYT802" s="94"/>
      <c r="AYU802" s="94"/>
      <c r="AYV802" s="94"/>
      <c r="AYW802" s="94"/>
      <c r="AYX802" s="94"/>
      <c r="AYY802" s="94"/>
      <c r="AYZ802" s="94"/>
      <c r="AZA802" s="94"/>
      <c r="AZB802" s="94"/>
      <c r="AZC802" s="94"/>
      <c r="AZD802" s="94"/>
      <c r="AZE802" s="94"/>
      <c r="AZF802" s="94"/>
      <c r="AZG802" s="94"/>
      <c r="AZH802" s="94"/>
      <c r="AZI802" s="94"/>
      <c r="AZJ802" s="94"/>
      <c r="AZK802" s="94"/>
      <c r="AZL802" s="94"/>
      <c r="AZM802" s="94"/>
      <c r="AZN802" s="94"/>
      <c r="AZO802" s="94"/>
      <c r="AZP802" s="94"/>
      <c r="AZQ802" s="94"/>
      <c r="AZR802" s="94"/>
      <c r="AZS802" s="94"/>
      <c r="AZT802" s="94"/>
      <c r="AZU802" s="94"/>
      <c r="AZV802" s="94"/>
      <c r="AZW802" s="94"/>
      <c r="AZX802" s="94"/>
      <c r="AZY802" s="94"/>
      <c r="AZZ802" s="94"/>
      <c r="BAA802" s="94"/>
      <c r="BAB802" s="94"/>
      <c r="BAC802" s="94"/>
      <c r="BAD802" s="94"/>
      <c r="BAE802" s="94"/>
      <c r="BAF802" s="94"/>
      <c r="BAG802" s="94"/>
      <c r="BAH802" s="94"/>
      <c r="BAI802" s="94"/>
      <c r="BAJ802" s="94"/>
      <c r="BAK802" s="94"/>
      <c r="BAL802" s="94"/>
      <c r="BAM802" s="94"/>
      <c r="BAN802" s="94"/>
      <c r="BAO802" s="94"/>
      <c r="BAP802" s="94"/>
      <c r="BAQ802" s="94"/>
      <c r="BAR802" s="94"/>
      <c r="BAS802" s="94"/>
      <c r="BAT802" s="94"/>
      <c r="BAU802" s="94"/>
      <c r="BAV802" s="94"/>
      <c r="BAW802" s="94"/>
      <c r="BAX802" s="94"/>
      <c r="BAY802" s="94"/>
      <c r="BAZ802" s="94"/>
      <c r="BBA802" s="94"/>
      <c r="BBB802" s="94"/>
      <c r="BBC802" s="94"/>
      <c r="BBD802" s="94"/>
      <c r="BBE802" s="94"/>
      <c r="BBF802" s="94"/>
      <c r="BBG802" s="94"/>
      <c r="BBH802" s="94"/>
      <c r="BBI802" s="94"/>
      <c r="BBJ802" s="94"/>
      <c r="BBK802" s="94"/>
      <c r="BBL802" s="94"/>
      <c r="BBM802" s="94"/>
      <c r="BBN802" s="94"/>
      <c r="BBO802" s="94"/>
      <c r="BBP802" s="94"/>
      <c r="BBQ802" s="94"/>
      <c r="BBR802" s="94"/>
      <c r="BBS802" s="94"/>
      <c r="BBT802" s="94"/>
      <c r="BBU802" s="94"/>
      <c r="BBV802" s="94"/>
      <c r="BBW802" s="94"/>
      <c r="BBX802" s="94"/>
      <c r="BBY802" s="94"/>
      <c r="BBZ802" s="94"/>
      <c r="BCA802" s="94"/>
      <c r="BCB802" s="94"/>
      <c r="BCC802" s="94"/>
      <c r="BCD802" s="94"/>
      <c r="BCE802" s="94"/>
      <c r="BCF802" s="94"/>
      <c r="BCG802" s="94"/>
      <c r="BCH802" s="94"/>
      <c r="BCI802" s="94"/>
      <c r="BCJ802" s="94"/>
      <c r="BCK802" s="94"/>
      <c r="BCL802" s="94"/>
      <c r="BCM802" s="94"/>
      <c r="BCN802" s="94"/>
      <c r="BCO802" s="94"/>
      <c r="BCP802" s="94"/>
      <c r="BCQ802" s="94"/>
      <c r="BCR802" s="94"/>
      <c r="BCS802" s="94"/>
      <c r="BCT802" s="94"/>
      <c r="BCU802" s="94"/>
      <c r="BCV802" s="94"/>
      <c r="BCW802" s="94"/>
      <c r="BCX802" s="94"/>
      <c r="BCY802" s="94"/>
      <c r="BCZ802" s="94"/>
      <c r="BDA802" s="94"/>
      <c r="BDB802" s="94"/>
      <c r="BDC802" s="94"/>
      <c r="BDD802" s="94"/>
      <c r="BDE802" s="94"/>
      <c r="BDF802" s="94"/>
      <c r="BDG802" s="94"/>
      <c r="BDH802" s="94"/>
      <c r="BDI802" s="94"/>
      <c r="BDJ802" s="94"/>
      <c r="BDK802" s="94"/>
      <c r="BDL802" s="94"/>
      <c r="BDM802" s="94"/>
      <c r="BDN802" s="94"/>
      <c r="BDO802" s="94"/>
      <c r="BDP802" s="94"/>
      <c r="BDQ802" s="94"/>
      <c r="BDR802" s="94"/>
      <c r="BDS802" s="94"/>
      <c r="BDT802" s="94"/>
      <c r="BDU802" s="94"/>
      <c r="BDV802" s="94"/>
      <c r="BDW802" s="94"/>
      <c r="BDX802" s="94"/>
      <c r="BDY802" s="94"/>
      <c r="BDZ802" s="94"/>
      <c r="BEA802" s="94"/>
      <c r="BEB802" s="94"/>
      <c r="BEC802" s="94"/>
      <c r="BED802" s="94"/>
      <c r="BEE802" s="94"/>
      <c r="BEF802" s="94"/>
      <c r="BEG802" s="94"/>
      <c r="BEH802" s="94"/>
      <c r="BEI802" s="94"/>
      <c r="BEJ802" s="94"/>
      <c r="BEK802" s="94"/>
      <c r="BEL802" s="94"/>
      <c r="BEM802" s="94"/>
      <c r="BEN802" s="94"/>
      <c r="BEO802" s="94"/>
      <c r="BEP802" s="94"/>
      <c r="BEQ802" s="94"/>
      <c r="BER802" s="94"/>
      <c r="BES802" s="94"/>
      <c r="BET802" s="94"/>
      <c r="BEU802" s="94"/>
      <c r="BEV802" s="94"/>
      <c r="BEW802" s="94"/>
      <c r="BEX802" s="94"/>
      <c r="BEY802" s="94"/>
      <c r="BEZ802" s="94"/>
      <c r="BFA802" s="94"/>
      <c r="BFB802" s="94"/>
      <c r="BFC802" s="94"/>
      <c r="BFD802" s="94"/>
      <c r="BFE802" s="94"/>
      <c r="BFF802" s="94"/>
      <c r="BFG802" s="94"/>
      <c r="BFH802" s="94"/>
      <c r="BFI802" s="94"/>
      <c r="BFJ802" s="94"/>
      <c r="BFK802" s="94"/>
      <c r="BFL802" s="94"/>
      <c r="BFM802" s="94"/>
      <c r="BFN802" s="94"/>
      <c r="BFO802" s="94"/>
      <c r="BFP802" s="94"/>
      <c r="BFQ802" s="94"/>
      <c r="BFR802" s="94"/>
      <c r="BFS802" s="94"/>
      <c r="BFT802" s="94"/>
      <c r="BFU802" s="94"/>
      <c r="BFV802" s="94"/>
      <c r="BFW802" s="94"/>
      <c r="BFX802" s="94"/>
      <c r="BFY802" s="94"/>
      <c r="BFZ802" s="94"/>
      <c r="BGA802" s="94"/>
      <c r="BGB802" s="94"/>
      <c r="BGC802" s="94"/>
      <c r="BGD802" s="94"/>
      <c r="BGE802" s="94"/>
      <c r="BGF802" s="94"/>
      <c r="BGG802" s="94"/>
      <c r="BGH802" s="94"/>
      <c r="BGI802" s="94"/>
      <c r="BGJ802" s="94"/>
      <c r="BGK802" s="94"/>
      <c r="BGL802" s="94"/>
      <c r="BGM802" s="94"/>
      <c r="BGN802" s="94"/>
      <c r="BGO802" s="94"/>
      <c r="BGP802" s="94"/>
      <c r="BGQ802" s="94"/>
      <c r="BGR802" s="94"/>
      <c r="BGS802" s="94"/>
      <c r="BGT802" s="94"/>
      <c r="BGU802" s="94"/>
      <c r="BGV802" s="94"/>
      <c r="BGW802" s="94"/>
      <c r="BGX802" s="94"/>
      <c r="BGY802" s="94"/>
      <c r="BGZ802" s="94"/>
      <c r="BHA802" s="94"/>
      <c r="BHB802" s="94"/>
      <c r="BHC802" s="94"/>
      <c r="BHD802" s="94"/>
      <c r="BHE802" s="94"/>
      <c r="BHF802" s="94"/>
      <c r="BHG802" s="94"/>
      <c r="BHH802" s="94"/>
      <c r="BHI802" s="94"/>
      <c r="BHJ802" s="94"/>
      <c r="BHK802" s="94"/>
      <c r="BHL802" s="94"/>
      <c r="BHM802" s="94"/>
      <c r="BHN802" s="94"/>
      <c r="BHO802" s="94"/>
      <c r="BHP802" s="94"/>
      <c r="BHQ802" s="94"/>
      <c r="BHR802" s="94"/>
      <c r="BHS802" s="94"/>
      <c r="BHT802" s="94"/>
      <c r="BHU802" s="94"/>
      <c r="BHV802" s="94"/>
      <c r="BHW802" s="94"/>
      <c r="BHX802" s="94"/>
      <c r="BHY802" s="94"/>
      <c r="BHZ802" s="94"/>
      <c r="BIA802" s="94"/>
      <c r="BIB802" s="94"/>
      <c r="BIC802" s="94"/>
      <c r="BID802" s="94"/>
      <c r="BIE802" s="94"/>
      <c r="BIF802" s="94"/>
      <c r="BIG802" s="94"/>
      <c r="BIH802" s="94"/>
      <c r="BII802" s="94"/>
      <c r="BIJ802" s="94"/>
      <c r="BIK802" s="94"/>
      <c r="BIL802" s="94"/>
      <c r="BIM802" s="94"/>
      <c r="BIN802" s="94"/>
      <c r="BIO802" s="94"/>
      <c r="BIP802" s="94"/>
      <c r="BIQ802" s="94"/>
      <c r="BIR802" s="94"/>
      <c r="BIS802" s="94"/>
      <c r="BIT802" s="94"/>
      <c r="BIU802" s="94"/>
      <c r="BIV802" s="94"/>
      <c r="BIW802" s="94"/>
      <c r="BIX802" s="94"/>
      <c r="BIY802" s="94"/>
      <c r="BIZ802" s="94"/>
      <c r="BJA802" s="94"/>
      <c r="BJB802" s="94"/>
      <c r="BJC802" s="94"/>
      <c r="BJD802" s="94"/>
      <c r="BJE802" s="94"/>
      <c r="BJF802" s="94"/>
      <c r="BJG802" s="94"/>
      <c r="BJH802" s="94"/>
      <c r="BJI802" s="94"/>
      <c r="BJJ802" s="94"/>
      <c r="BJK802" s="94"/>
      <c r="BJL802" s="94"/>
      <c r="BJM802" s="94"/>
      <c r="BJN802" s="94"/>
      <c r="BJO802" s="94"/>
      <c r="BJP802" s="94"/>
      <c r="BJQ802" s="94"/>
      <c r="BJR802" s="94"/>
      <c r="BJS802" s="94"/>
      <c r="BJT802" s="94"/>
      <c r="BJU802" s="94"/>
      <c r="BJV802" s="94"/>
      <c r="BJW802" s="94"/>
      <c r="BJX802" s="94"/>
      <c r="BJY802" s="94"/>
      <c r="BJZ802" s="94"/>
      <c r="BKA802" s="94"/>
      <c r="BKB802" s="94"/>
      <c r="BKC802" s="94"/>
      <c r="BKD802" s="94"/>
      <c r="BKE802" s="94"/>
      <c r="BKF802" s="94"/>
      <c r="BKG802" s="94"/>
      <c r="BKH802" s="94"/>
      <c r="BKI802" s="94"/>
      <c r="BKJ802" s="94"/>
      <c r="BKK802" s="94"/>
      <c r="BKL802" s="94"/>
      <c r="BKM802" s="94"/>
      <c r="BKN802" s="94"/>
      <c r="BKO802" s="94"/>
      <c r="BKP802" s="94"/>
      <c r="BKQ802" s="94"/>
      <c r="BKR802" s="94"/>
      <c r="BKS802" s="94"/>
      <c r="BKT802" s="94"/>
      <c r="BKU802" s="94"/>
      <c r="BKV802" s="94"/>
      <c r="BKW802" s="94"/>
      <c r="BKX802" s="94"/>
      <c r="BKY802" s="94"/>
      <c r="BKZ802" s="94"/>
      <c r="BLA802" s="94"/>
      <c r="BLB802" s="94"/>
      <c r="BLC802" s="94"/>
      <c r="BLD802" s="94"/>
      <c r="BLE802" s="94"/>
      <c r="BLF802" s="94"/>
      <c r="BLG802" s="94"/>
      <c r="BLH802" s="94"/>
      <c r="BLI802" s="94"/>
      <c r="BLJ802" s="94"/>
      <c r="BLK802" s="94"/>
      <c r="BLL802" s="94"/>
      <c r="BLM802" s="94"/>
      <c r="BLN802" s="94"/>
      <c r="BLO802" s="94"/>
      <c r="BLP802" s="94"/>
      <c r="BLQ802" s="94"/>
      <c r="BLR802" s="94"/>
      <c r="BLS802" s="94"/>
      <c r="BLT802" s="94"/>
      <c r="BLU802" s="94"/>
      <c r="BLV802" s="94"/>
      <c r="BLW802" s="94"/>
      <c r="BLX802" s="94"/>
      <c r="BLY802" s="94"/>
      <c r="BLZ802" s="94"/>
      <c r="BMA802" s="94"/>
      <c r="BMB802" s="94"/>
      <c r="BMC802" s="94"/>
      <c r="BMD802" s="94"/>
      <c r="BME802" s="94"/>
      <c r="BMF802" s="94"/>
      <c r="BMG802" s="94"/>
      <c r="BMH802" s="94"/>
      <c r="BMI802" s="94"/>
      <c r="BMJ802" s="94"/>
      <c r="BMK802" s="94"/>
      <c r="BML802" s="94"/>
      <c r="BMM802" s="94"/>
      <c r="BMN802" s="94"/>
      <c r="BMO802" s="94"/>
      <c r="BMP802" s="94"/>
      <c r="BMQ802" s="94"/>
      <c r="BMR802" s="94"/>
      <c r="BMS802" s="94"/>
      <c r="BMT802" s="94"/>
      <c r="BMU802" s="94"/>
      <c r="BMV802" s="94"/>
      <c r="BMW802" s="94"/>
      <c r="BMX802" s="94"/>
      <c r="BMY802" s="94"/>
      <c r="BMZ802" s="94"/>
      <c r="BNA802" s="94"/>
      <c r="BNB802" s="94"/>
      <c r="BNC802" s="94"/>
      <c r="BND802" s="94"/>
      <c r="BNE802" s="94"/>
      <c r="BNF802" s="94"/>
      <c r="BNG802" s="94"/>
      <c r="BNH802" s="94"/>
      <c r="BNI802" s="94"/>
      <c r="BNJ802" s="94"/>
      <c r="BNK802" s="94"/>
      <c r="BNL802" s="94"/>
      <c r="BNM802" s="94"/>
      <c r="BNN802" s="94"/>
      <c r="BNO802" s="94"/>
      <c r="BNP802" s="94"/>
      <c r="BNQ802" s="94"/>
      <c r="BNR802" s="94"/>
      <c r="BNS802" s="94"/>
      <c r="BNT802" s="94"/>
      <c r="BNU802" s="94"/>
      <c r="BNV802" s="94"/>
      <c r="BNW802" s="94"/>
      <c r="BNX802" s="94"/>
      <c r="BNY802" s="94"/>
      <c r="BNZ802" s="94"/>
      <c r="BOA802" s="94"/>
      <c r="BOB802" s="94"/>
      <c r="BOC802" s="94"/>
      <c r="BOD802" s="94"/>
      <c r="BOE802" s="94"/>
      <c r="BOF802" s="94"/>
      <c r="BOG802" s="94"/>
      <c r="BOH802" s="94"/>
      <c r="BOI802" s="94"/>
      <c r="BOJ802" s="94"/>
      <c r="BOK802" s="94"/>
      <c r="BOL802" s="94"/>
      <c r="BOM802" s="94"/>
      <c r="BON802" s="94"/>
      <c r="BOO802" s="94"/>
      <c r="BOP802" s="94"/>
      <c r="BOQ802" s="94"/>
      <c r="BOR802" s="94"/>
      <c r="BOS802" s="94"/>
      <c r="BOT802" s="94"/>
      <c r="BOU802" s="94"/>
      <c r="BOV802" s="94"/>
      <c r="BOW802" s="94"/>
      <c r="BOX802" s="94"/>
      <c r="BOY802" s="94"/>
      <c r="BOZ802" s="94"/>
      <c r="BPA802" s="94"/>
      <c r="BPB802" s="94"/>
      <c r="BPC802" s="94"/>
      <c r="BPD802" s="94"/>
      <c r="BPE802" s="94"/>
      <c r="BPF802" s="94"/>
      <c r="BPG802" s="94"/>
      <c r="BPH802" s="94"/>
      <c r="BPI802" s="94"/>
      <c r="BPJ802" s="94"/>
      <c r="BPK802" s="94"/>
      <c r="BPL802" s="94"/>
      <c r="BPM802" s="94"/>
      <c r="BPN802" s="94"/>
      <c r="BPO802" s="94"/>
      <c r="BPP802" s="94"/>
      <c r="BPQ802" s="94"/>
      <c r="BPR802" s="94"/>
      <c r="BPS802" s="94"/>
      <c r="BPT802" s="94"/>
      <c r="BPU802" s="94"/>
      <c r="BPV802" s="94"/>
      <c r="BPW802" s="94"/>
      <c r="BPX802" s="94"/>
      <c r="BPY802" s="94"/>
      <c r="BPZ802" s="94"/>
      <c r="BQA802" s="94"/>
      <c r="BQB802" s="94"/>
      <c r="BQC802" s="94"/>
      <c r="BQD802" s="94"/>
      <c r="BQE802" s="94"/>
      <c r="BQF802" s="94"/>
      <c r="BQG802" s="94"/>
      <c r="BQH802" s="94"/>
      <c r="BQI802" s="94"/>
      <c r="BQJ802" s="94"/>
      <c r="BQK802" s="94"/>
      <c r="BQL802" s="94"/>
      <c r="BQM802" s="94"/>
      <c r="BQN802" s="94"/>
      <c r="BQO802" s="94"/>
      <c r="BQP802" s="94"/>
      <c r="BQQ802" s="94"/>
      <c r="BQR802" s="94"/>
      <c r="BQS802" s="94"/>
      <c r="BQT802" s="94"/>
      <c r="BQU802" s="94"/>
      <c r="BQV802" s="94"/>
      <c r="BQW802" s="94"/>
      <c r="BQX802" s="94"/>
      <c r="BQY802" s="94"/>
      <c r="BQZ802" s="94"/>
      <c r="BRA802" s="94"/>
      <c r="BRB802" s="94"/>
      <c r="BRC802" s="94"/>
      <c r="BRD802" s="94"/>
      <c r="BRE802" s="94"/>
      <c r="BRF802" s="94"/>
      <c r="BRG802" s="94"/>
      <c r="BRH802" s="94"/>
      <c r="BRI802" s="94"/>
      <c r="BRJ802" s="94"/>
      <c r="BRK802" s="94"/>
      <c r="BRL802" s="94"/>
      <c r="BRM802" s="94"/>
      <c r="BRN802" s="94"/>
      <c r="BRO802" s="94"/>
      <c r="BRP802" s="94"/>
      <c r="BRQ802" s="94"/>
      <c r="BRR802" s="94"/>
      <c r="BRS802" s="94"/>
      <c r="BRT802" s="94"/>
      <c r="BRU802" s="94"/>
      <c r="BRV802" s="94"/>
      <c r="BRW802" s="94"/>
      <c r="BRX802" s="94"/>
      <c r="BRY802" s="94"/>
      <c r="BRZ802" s="94"/>
      <c r="BSA802" s="94"/>
      <c r="BSB802" s="94"/>
      <c r="BSC802" s="94"/>
      <c r="BSD802" s="94"/>
      <c r="BSE802" s="94"/>
      <c r="BSF802" s="94"/>
      <c r="BSG802" s="94"/>
      <c r="BSH802" s="94"/>
      <c r="BSI802" s="94"/>
      <c r="BSJ802" s="94"/>
      <c r="BSK802" s="94"/>
      <c r="BSL802" s="94"/>
      <c r="BSM802" s="94"/>
      <c r="BSN802" s="94"/>
      <c r="BSO802" s="94"/>
      <c r="BSP802" s="94"/>
      <c r="BSQ802" s="94"/>
      <c r="BSR802" s="94"/>
      <c r="BSS802" s="94"/>
      <c r="BST802" s="94"/>
      <c r="BSU802" s="94"/>
      <c r="BSV802" s="94"/>
      <c r="BSW802" s="94"/>
      <c r="BSX802" s="94"/>
      <c r="BSY802" s="94"/>
      <c r="BSZ802" s="94"/>
      <c r="BTA802" s="94"/>
      <c r="BTB802" s="94"/>
      <c r="BTC802" s="94"/>
      <c r="BTD802" s="94"/>
      <c r="BTE802" s="94"/>
      <c r="BTF802" s="94"/>
      <c r="BTG802" s="94"/>
      <c r="BTH802" s="94"/>
      <c r="BTI802" s="94"/>
      <c r="BTJ802" s="94"/>
      <c r="BTK802" s="94"/>
      <c r="BTL802" s="94"/>
      <c r="BTM802" s="94"/>
      <c r="BTN802" s="94"/>
      <c r="BTO802" s="94"/>
      <c r="BTP802" s="94"/>
      <c r="BTQ802" s="94"/>
      <c r="BTR802" s="94"/>
      <c r="BTS802" s="94"/>
      <c r="BTT802" s="94"/>
      <c r="BTU802" s="94"/>
      <c r="BTV802" s="94"/>
      <c r="BTW802" s="94"/>
      <c r="BTX802" s="94"/>
      <c r="BTY802" s="94"/>
      <c r="BTZ802" s="94"/>
      <c r="BUA802" s="94"/>
      <c r="BUB802" s="94"/>
      <c r="BUC802" s="94"/>
      <c r="BUD802" s="94"/>
      <c r="BUE802" s="94"/>
      <c r="BUF802" s="94"/>
      <c r="BUG802" s="94"/>
      <c r="BUH802" s="94"/>
      <c r="BUI802" s="94"/>
      <c r="BUJ802" s="94"/>
      <c r="BUK802" s="94"/>
      <c r="BUL802" s="94"/>
      <c r="BUM802" s="94"/>
      <c r="BUN802" s="94"/>
      <c r="BUO802" s="94"/>
      <c r="BUP802" s="94"/>
      <c r="BUQ802" s="94"/>
      <c r="BUR802" s="94"/>
      <c r="BUS802" s="94"/>
      <c r="BUT802" s="94"/>
      <c r="BUU802" s="94"/>
      <c r="BUV802" s="94"/>
      <c r="BUW802" s="94"/>
      <c r="BUX802" s="94"/>
      <c r="BUY802" s="94"/>
      <c r="BUZ802" s="94"/>
      <c r="BVA802" s="94"/>
      <c r="BVB802" s="94"/>
      <c r="BVC802" s="94"/>
      <c r="BVD802" s="94"/>
      <c r="BVE802" s="94"/>
      <c r="BVF802" s="94"/>
      <c r="BVG802" s="94"/>
      <c r="BVH802" s="94"/>
      <c r="BVI802" s="94"/>
      <c r="BVJ802" s="94"/>
      <c r="BVK802" s="94"/>
      <c r="BVL802" s="94"/>
      <c r="BVM802" s="94"/>
      <c r="BVN802" s="94"/>
      <c r="BVO802" s="94"/>
      <c r="BVP802" s="94"/>
      <c r="BVQ802" s="94"/>
      <c r="BVR802" s="94"/>
      <c r="BVS802" s="94"/>
      <c r="BVT802" s="94"/>
      <c r="BVU802" s="94"/>
      <c r="BVV802" s="94"/>
      <c r="BVW802" s="94"/>
      <c r="BVX802" s="94"/>
      <c r="BVY802" s="94"/>
      <c r="BVZ802" s="94"/>
      <c r="BWA802" s="94"/>
      <c r="BWB802" s="94"/>
      <c r="BWC802" s="94"/>
      <c r="BWD802" s="94"/>
      <c r="BWE802" s="94"/>
      <c r="BWF802" s="94"/>
      <c r="BWG802" s="94"/>
      <c r="BWH802" s="94"/>
      <c r="BWI802" s="94"/>
      <c r="BWJ802" s="94"/>
      <c r="BWK802" s="94"/>
      <c r="BWL802" s="94"/>
      <c r="BWM802" s="94"/>
      <c r="BWN802" s="94"/>
      <c r="BWO802" s="94"/>
      <c r="BWP802" s="94"/>
      <c r="BWQ802" s="94"/>
      <c r="BWR802" s="94"/>
      <c r="BWS802" s="94"/>
      <c r="BWT802" s="94"/>
      <c r="BWU802" s="94"/>
      <c r="BWV802" s="94"/>
      <c r="BWW802" s="94"/>
      <c r="BWX802" s="94"/>
      <c r="BWY802" s="94"/>
      <c r="BWZ802" s="94"/>
      <c r="BXA802" s="94"/>
      <c r="BXB802" s="94"/>
      <c r="BXC802" s="94"/>
      <c r="BXD802" s="94"/>
      <c r="BXE802" s="94"/>
      <c r="BXF802" s="94"/>
      <c r="BXG802" s="94"/>
      <c r="BXH802" s="94"/>
      <c r="BXI802" s="94"/>
      <c r="BXJ802" s="94"/>
      <c r="BXK802" s="94"/>
      <c r="BXL802" s="94"/>
      <c r="BXM802" s="94"/>
      <c r="BXN802" s="94"/>
      <c r="BXO802" s="94"/>
      <c r="BXP802" s="94"/>
      <c r="BXQ802" s="94"/>
      <c r="BXR802" s="94"/>
      <c r="BXS802" s="94"/>
      <c r="BXT802" s="94"/>
      <c r="BXU802" s="94"/>
      <c r="BXV802" s="94"/>
      <c r="BXW802" s="94"/>
      <c r="BXX802" s="94"/>
      <c r="BXY802" s="94"/>
      <c r="BXZ802" s="94"/>
      <c r="BYA802" s="94"/>
      <c r="BYB802" s="94"/>
      <c r="BYC802" s="94"/>
      <c r="BYD802" s="94"/>
      <c r="BYE802" s="94"/>
      <c r="BYF802" s="94"/>
      <c r="BYG802" s="94"/>
      <c r="BYH802" s="94"/>
      <c r="BYI802" s="94"/>
      <c r="BYJ802" s="94"/>
      <c r="BYK802" s="94"/>
      <c r="BYL802" s="94"/>
      <c r="BYM802" s="94"/>
      <c r="BYN802" s="94"/>
      <c r="BYO802" s="94"/>
      <c r="BYP802" s="94"/>
      <c r="BYQ802" s="94"/>
      <c r="BYR802" s="94"/>
      <c r="BYS802" s="94"/>
      <c r="BYT802" s="94"/>
      <c r="BYU802" s="94"/>
      <c r="BYV802" s="94"/>
      <c r="BYW802" s="94"/>
      <c r="BYX802" s="94"/>
      <c r="BYY802" s="94"/>
      <c r="BYZ802" s="94"/>
      <c r="BZA802" s="94"/>
      <c r="BZB802" s="94"/>
      <c r="BZC802" s="94"/>
      <c r="BZD802" s="94"/>
      <c r="BZE802" s="94"/>
      <c r="BZF802" s="94"/>
      <c r="BZG802" s="94"/>
      <c r="BZH802" s="94"/>
      <c r="BZI802" s="94"/>
      <c r="BZJ802" s="94"/>
      <c r="BZK802" s="94"/>
      <c r="BZL802" s="94"/>
      <c r="BZM802" s="94"/>
      <c r="BZN802" s="94"/>
      <c r="BZO802" s="94"/>
      <c r="BZP802" s="94"/>
      <c r="BZQ802" s="94"/>
      <c r="BZR802" s="94"/>
      <c r="BZS802" s="94"/>
      <c r="BZT802" s="94"/>
      <c r="BZU802" s="94"/>
      <c r="BZV802" s="94"/>
      <c r="BZW802" s="94"/>
      <c r="BZX802" s="94"/>
      <c r="BZY802" s="94"/>
      <c r="BZZ802" s="94"/>
      <c r="CAA802" s="94"/>
      <c r="CAB802" s="94"/>
      <c r="CAC802" s="94"/>
      <c r="CAD802" s="94"/>
      <c r="CAE802" s="94"/>
      <c r="CAF802" s="94"/>
      <c r="CAG802" s="94"/>
      <c r="CAH802" s="94"/>
      <c r="CAI802" s="94"/>
      <c r="CAJ802" s="94"/>
      <c r="CAK802" s="94"/>
      <c r="CAL802" s="94"/>
      <c r="CAM802" s="94"/>
      <c r="CAN802" s="94"/>
      <c r="CAO802" s="94"/>
      <c r="CAP802" s="94"/>
      <c r="CAQ802" s="94"/>
      <c r="CAR802" s="94"/>
      <c r="CAS802" s="94"/>
      <c r="CAT802" s="94"/>
      <c r="CAU802" s="94"/>
      <c r="CAV802" s="94"/>
      <c r="CAW802" s="94"/>
      <c r="CAX802" s="94"/>
      <c r="CAY802" s="94"/>
      <c r="CAZ802" s="94"/>
      <c r="CBA802" s="94"/>
      <c r="CBB802" s="94"/>
      <c r="CBC802" s="94"/>
      <c r="CBD802" s="94"/>
      <c r="CBE802" s="94"/>
      <c r="CBF802" s="94"/>
      <c r="CBG802" s="94"/>
      <c r="CBH802" s="94"/>
      <c r="CBI802" s="94"/>
      <c r="CBJ802" s="94"/>
      <c r="CBK802" s="94"/>
      <c r="CBL802" s="94"/>
      <c r="CBM802" s="94"/>
      <c r="CBN802" s="94"/>
      <c r="CBO802" s="94"/>
      <c r="CBP802" s="94"/>
      <c r="CBQ802" s="94"/>
      <c r="CBR802" s="94"/>
      <c r="CBS802" s="94"/>
      <c r="CBT802" s="94"/>
      <c r="CBU802" s="94"/>
      <c r="CBV802" s="94"/>
      <c r="CBW802" s="94"/>
      <c r="CBX802" s="94"/>
      <c r="CBY802" s="94"/>
      <c r="CBZ802" s="94"/>
      <c r="CCA802" s="94"/>
      <c r="CCB802" s="94"/>
      <c r="CCC802" s="94"/>
      <c r="CCD802" s="94"/>
      <c r="CCE802" s="94"/>
      <c r="CCF802" s="94"/>
      <c r="CCG802" s="94"/>
      <c r="CCH802" s="94"/>
      <c r="CCI802" s="94"/>
      <c r="CCJ802" s="94"/>
      <c r="CCK802" s="94"/>
      <c r="CCL802" s="94"/>
      <c r="CCM802" s="94"/>
      <c r="CCN802" s="94"/>
      <c r="CCO802" s="94"/>
      <c r="CCP802" s="94"/>
      <c r="CCQ802" s="94"/>
      <c r="CCR802" s="94"/>
      <c r="CCS802" s="94"/>
      <c r="CCT802" s="94"/>
      <c r="CCU802" s="94"/>
      <c r="CCV802" s="94"/>
      <c r="CCW802" s="94"/>
      <c r="CCX802" s="94"/>
      <c r="CCY802" s="94"/>
      <c r="CCZ802" s="94"/>
      <c r="CDA802" s="94"/>
      <c r="CDB802" s="94"/>
      <c r="CDC802" s="94"/>
      <c r="CDD802" s="94"/>
      <c r="CDE802" s="94"/>
      <c r="CDF802" s="94"/>
      <c r="CDG802" s="94"/>
      <c r="CDH802" s="94"/>
      <c r="CDI802" s="94"/>
      <c r="CDJ802" s="94"/>
      <c r="CDK802" s="94"/>
      <c r="CDL802" s="94"/>
      <c r="CDM802" s="94"/>
      <c r="CDN802" s="94"/>
      <c r="CDO802" s="94"/>
      <c r="CDP802" s="94"/>
      <c r="CDQ802" s="94"/>
      <c r="CDR802" s="94"/>
      <c r="CDS802" s="94"/>
      <c r="CDT802" s="94"/>
      <c r="CDU802" s="94"/>
      <c r="CDV802" s="94"/>
      <c r="CDW802" s="94"/>
      <c r="CDX802" s="94"/>
      <c r="CDY802" s="94"/>
      <c r="CDZ802" s="94"/>
      <c r="CEA802" s="94"/>
      <c r="CEB802" s="94"/>
      <c r="CEC802" s="94"/>
      <c r="CED802" s="94"/>
      <c r="CEE802" s="94"/>
      <c r="CEF802" s="94"/>
      <c r="CEG802" s="94"/>
      <c r="CEH802" s="94"/>
      <c r="CEI802" s="94"/>
      <c r="CEJ802" s="94"/>
      <c r="CEK802" s="94"/>
      <c r="CEL802" s="94"/>
      <c r="CEM802" s="94"/>
      <c r="CEN802" s="94"/>
      <c r="CEO802" s="94"/>
      <c r="CEP802" s="94"/>
      <c r="CEQ802" s="94"/>
      <c r="CER802" s="94"/>
      <c r="CES802" s="94"/>
      <c r="CET802" s="94"/>
      <c r="CEU802" s="94"/>
      <c r="CEV802" s="94"/>
      <c r="CEW802" s="94"/>
      <c r="CEX802" s="94"/>
      <c r="CEY802" s="94"/>
      <c r="CEZ802" s="94"/>
      <c r="CFA802" s="94"/>
      <c r="CFB802" s="94"/>
      <c r="CFC802" s="94"/>
      <c r="CFD802" s="94"/>
      <c r="CFE802" s="94"/>
      <c r="CFF802" s="94"/>
      <c r="CFG802" s="94"/>
      <c r="CFH802" s="94"/>
      <c r="CFI802" s="94"/>
      <c r="CFJ802" s="94"/>
      <c r="CFK802" s="94"/>
      <c r="CFL802" s="94"/>
      <c r="CFM802" s="94"/>
      <c r="CFN802" s="94"/>
      <c r="CFO802" s="94"/>
      <c r="CFP802" s="94"/>
      <c r="CFQ802" s="94"/>
      <c r="CFR802" s="94"/>
      <c r="CFS802" s="94"/>
      <c r="CFT802" s="94"/>
      <c r="CFU802" s="94"/>
      <c r="CFV802" s="94"/>
      <c r="CFW802" s="94"/>
      <c r="CFX802" s="94"/>
      <c r="CFY802" s="94"/>
      <c r="CFZ802" s="94"/>
      <c r="CGA802" s="94"/>
      <c r="CGB802" s="94"/>
      <c r="CGC802" s="94"/>
      <c r="CGD802" s="94"/>
      <c r="CGE802" s="94"/>
      <c r="CGF802" s="94"/>
      <c r="CGG802" s="94"/>
      <c r="CGH802" s="94"/>
      <c r="CGI802" s="94"/>
      <c r="CGJ802" s="94"/>
      <c r="CGK802" s="94"/>
      <c r="CGL802" s="94"/>
      <c r="CGM802" s="94"/>
      <c r="CGN802" s="94"/>
      <c r="CGO802" s="94"/>
      <c r="CGP802" s="94"/>
      <c r="CGQ802" s="94"/>
      <c r="CGR802" s="94"/>
      <c r="CGS802" s="94"/>
      <c r="CGT802" s="94"/>
      <c r="CGU802" s="94"/>
      <c r="CGV802" s="94"/>
      <c r="CGW802" s="94"/>
      <c r="CGX802" s="94"/>
      <c r="CGY802" s="94"/>
      <c r="CGZ802" s="94"/>
      <c r="CHA802" s="94"/>
      <c r="CHB802" s="94"/>
      <c r="CHC802" s="94"/>
      <c r="CHD802" s="94"/>
      <c r="CHE802" s="94"/>
      <c r="CHF802" s="94"/>
      <c r="CHG802" s="94"/>
      <c r="CHH802" s="94"/>
      <c r="CHI802" s="94"/>
      <c r="CHJ802" s="94"/>
      <c r="CHK802" s="94"/>
      <c r="CHL802" s="94"/>
      <c r="CHM802" s="94"/>
      <c r="CHN802" s="94"/>
      <c r="CHO802" s="94"/>
      <c r="CHP802" s="94"/>
      <c r="CHQ802" s="94"/>
      <c r="CHR802" s="94"/>
      <c r="CHS802" s="94"/>
      <c r="CHT802" s="94"/>
      <c r="CHU802" s="94"/>
      <c r="CHV802" s="94"/>
      <c r="CHW802" s="94"/>
      <c r="CHX802" s="94"/>
      <c r="CHY802" s="94"/>
      <c r="CHZ802" s="94"/>
      <c r="CIA802" s="94"/>
      <c r="CIB802" s="94"/>
      <c r="CIC802" s="94"/>
      <c r="CID802" s="94"/>
      <c r="CIE802" s="94"/>
      <c r="CIF802" s="94"/>
      <c r="CIG802" s="94"/>
      <c r="CIH802" s="94"/>
      <c r="CII802" s="94"/>
      <c r="CIJ802" s="94"/>
      <c r="CIK802" s="94"/>
      <c r="CIL802" s="94"/>
      <c r="CIM802" s="94"/>
      <c r="CIN802" s="94"/>
      <c r="CIO802" s="94"/>
      <c r="CIP802" s="94"/>
      <c r="CIQ802" s="94"/>
      <c r="CIR802" s="94"/>
      <c r="CIS802" s="94"/>
      <c r="CIT802" s="94"/>
      <c r="CIU802" s="94"/>
      <c r="CIV802" s="94"/>
      <c r="CIW802" s="94"/>
      <c r="CIX802" s="94"/>
      <c r="CIY802" s="94"/>
      <c r="CIZ802" s="94"/>
      <c r="CJA802" s="94"/>
      <c r="CJB802" s="94"/>
      <c r="CJC802" s="94"/>
      <c r="CJD802" s="94"/>
      <c r="CJE802" s="94"/>
      <c r="CJF802" s="94"/>
      <c r="CJG802" s="94"/>
      <c r="CJH802" s="94"/>
      <c r="CJI802" s="94"/>
      <c r="CJJ802" s="94"/>
      <c r="CJK802" s="94"/>
      <c r="CJL802" s="94"/>
      <c r="CJM802" s="94"/>
      <c r="CJN802" s="94"/>
      <c r="CJO802" s="94"/>
      <c r="CJP802" s="94"/>
      <c r="CJQ802" s="94"/>
      <c r="CJR802" s="94"/>
      <c r="CJS802" s="94"/>
      <c r="CJT802" s="94"/>
      <c r="CJU802" s="94"/>
      <c r="CJV802" s="94"/>
      <c r="CJW802" s="94"/>
      <c r="CJX802" s="94"/>
      <c r="CJY802" s="94"/>
      <c r="CJZ802" s="94"/>
      <c r="CKA802" s="94"/>
      <c r="CKB802" s="94"/>
      <c r="CKC802" s="94"/>
      <c r="CKD802" s="94"/>
      <c r="CKE802" s="94"/>
      <c r="CKF802" s="94"/>
      <c r="CKG802" s="94"/>
      <c r="CKH802" s="94"/>
      <c r="CKI802" s="94"/>
      <c r="CKJ802" s="94"/>
      <c r="CKK802" s="94"/>
      <c r="CKL802" s="94"/>
      <c r="CKM802" s="94"/>
      <c r="CKN802" s="94"/>
      <c r="CKO802" s="94"/>
      <c r="CKP802" s="94"/>
      <c r="CKQ802" s="94"/>
      <c r="CKR802" s="94"/>
      <c r="CKS802" s="94"/>
      <c r="CKT802" s="94"/>
      <c r="CKU802" s="94"/>
      <c r="CKV802" s="94"/>
      <c r="CKW802" s="94"/>
      <c r="CKX802" s="94"/>
      <c r="CKY802" s="94"/>
      <c r="CKZ802" s="94"/>
      <c r="CLA802" s="94"/>
      <c r="CLB802" s="94"/>
      <c r="CLC802" s="94"/>
      <c r="CLD802" s="94"/>
      <c r="CLE802" s="94"/>
      <c r="CLF802" s="94"/>
      <c r="CLG802" s="94"/>
      <c r="CLH802" s="94"/>
      <c r="CLI802" s="94"/>
      <c r="CLJ802" s="94"/>
      <c r="CLK802" s="94"/>
      <c r="CLL802" s="94"/>
      <c r="CLM802" s="94"/>
      <c r="CLN802" s="94"/>
      <c r="CLO802" s="94"/>
      <c r="CLP802" s="94"/>
      <c r="CLQ802" s="94"/>
      <c r="CLR802" s="94"/>
      <c r="CLS802" s="94"/>
      <c r="CLT802" s="94"/>
      <c r="CLU802" s="94"/>
      <c r="CLV802" s="94"/>
      <c r="CLW802" s="94"/>
      <c r="CLX802" s="94"/>
      <c r="CLY802" s="94"/>
      <c r="CLZ802" s="94"/>
      <c r="CMA802" s="94"/>
      <c r="CMB802" s="94"/>
      <c r="CMC802" s="94"/>
      <c r="CMD802" s="94"/>
      <c r="CME802" s="94"/>
      <c r="CMF802" s="94"/>
      <c r="CMG802" s="94"/>
      <c r="CMH802" s="94"/>
      <c r="CMI802" s="94"/>
      <c r="CMJ802" s="94"/>
      <c r="CMK802" s="94"/>
      <c r="CML802" s="94"/>
      <c r="CMM802" s="94"/>
      <c r="CMN802" s="94"/>
      <c r="CMO802" s="94"/>
      <c r="CMP802" s="94"/>
      <c r="CMQ802" s="94"/>
      <c r="CMR802" s="94"/>
      <c r="CMS802" s="94"/>
      <c r="CMT802" s="94"/>
      <c r="CMU802" s="94"/>
      <c r="CMV802" s="94"/>
      <c r="CMW802" s="94"/>
      <c r="CMX802" s="94"/>
      <c r="CMY802" s="94"/>
      <c r="CMZ802" s="94"/>
      <c r="CNA802" s="94"/>
      <c r="CNB802" s="94"/>
      <c r="CNC802" s="94"/>
      <c r="CND802" s="94"/>
      <c r="CNE802" s="94"/>
      <c r="CNF802" s="94"/>
      <c r="CNG802" s="94"/>
      <c r="CNH802" s="94"/>
      <c r="CNI802" s="94"/>
      <c r="CNJ802" s="94"/>
      <c r="CNK802" s="94"/>
      <c r="CNL802" s="94"/>
      <c r="CNM802" s="94"/>
      <c r="CNN802" s="94"/>
      <c r="CNO802" s="94"/>
      <c r="CNP802" s="94"/>
      <c r="CNQ802" s="94"/>
      <c r="CNR802" s="94"/>
      <c r="CNS802" s="94"/>
      <c r="CNT802" s="94"/>
      <c r="CNU802" s="94"/>
      <c r="CNV802" s="94"/>
      <c r="CNW802" s="94"/>
      <c r="CNX802" s="94"/>
      <c r="CNY802" s="94"/>
      <c r="CNZ802" s="94"/>
      <c r="COA802" s="94"/>
      <c r="COB802" s="94"/>
      <c r="COC802" s="94"/>
      <c r="COD802" s="94"/>
      <c r="COE802" s="94"/>
      <c r="COF802" s="94"/>
      <c r="COG802" s="94"/>
      <c r="COH802" s="94"/>
      <c r="COI802" s="94"/>
      <c r="COJ802" s="94"/>
      <c r="COK802" s="94"/>
      <c r="COL802" s="94"/>
      <c r="COM802" s="94"/>
      <c r="CON802" s="94"/>
      <c r="COO802" s="94"/>
      <c r="COP802" s="94"/>
      <c r="COQ802" s="94"/>
      <c r="COR802" s="94"/>
      <c r="COS802" s="94"/>
      <c r="COT802" s="94"/>
      <c r="COU802" s="94"/>
      <c r="COV802" s="94"/>
      <c r="COW802" s="94"/>
      <c r="COX802" s="94"/>
      <c r="COY802" s="94"/>
      <c r="COZ802" s="94"/>
      <c r="CPA802" s="94"/>
      <c r="CPB802" s="94"/>
      <c r="CPC802" s="94"/>
      <c r="CPD802" s="94"/>
      <c r="CPE802" s="94"/>
      <c r="CPF802" s="94"/>
      <c r="CPG802" s="94"/>
      <c r="CPH802" s="94"/>
      <c r="CPI802" s="94"/>
      <c r="CPJ802" s="94"/>
      <c r="CPK802" s="94"/>
      <c r="CPL802" s="94"/>
      <c r="CPM802" s="94"/>
      <c r="CPN802" s="94"/>
      <c r="CPO802" s="94"/>
      <c r="CPP802" s="94"/>
      <c r="CPQ802" s="94"/>
      <c r="CPR802" s="94"/>
      <c r="CPS802" s="94"/>
      <c r="CPT802" s="94"/>
      <c r="CPU802" s="94"/>
      <c r="CPV802" s="94"/>
      <c r="CPW802" s="94"/>
      <c r="CPX802" s="94"/>
      <c r="CPY802" s="94"/>
      <c r="CPZ802" s="94"/>
      <c r="CQA802" s="94"/>
      <c r="CQB802" s="94"/>
      <c r="CQC802" s="94"/>
      <c r="CQD802" s="94"/>
      <c r="CQE802" s="94"/>
      <c r="CQF802" s="94"/>
      <c r="CQG802" s="94"/>
      <c r="CQH802" s="94"/>
      <c r="CQI802" s="94"/>
      <c r="CQJ802" s="94"/>
      <c r="CQK802" s="94"/>
      <c r="CQL802" s="94"/>
      <c r="CQM802" s="94"/>
      <c r="CQN802" s="94"/>
      <c r="CQO802" s="94"/>
      <c r="CQP802" s="94"/>
      <c r="CQQ802" s="94"/>
      <c r="CQR802" s="94"/>
      <c r="CQS802" s="94"/>
      <c r="CQT802" s="94"/>
      <c r="CQU802" s="94"/>
      <c r="CQV802" s="94"/>
      <c r="CQW802" s="94"/>
      <c r="CQX802" s="94"/>
      <c r="CQY802" s="94"/>
      <c r="CQZ802" s="94"/>
      <c r="CRA802" s="94"/>
      <c r="CRB802" s="94"/>
      <c r="CRC802" s="94"/>
      <c r="CRD802" s="94"/>
      <c r="CRE802" s="94"/>
      <c r="CRF802" s="94"/>
      <c r="CRG802" s="94"/>
      <c r="CRH802" s="94"/>
      <c r="CRI802" s="94"/>
      <c r="CRJ802" s="94"/>
      <c r="CRK802" s="94"/>
      <c r="CRL802" s="94"/>
      <c r="CRM802" s="94"/>
      <c r="CRN802" s="94"/>
      <c r="CRO802" s="94"/>
      <c r="CRP802" s="94"/>
      <c r="CRQ802" s="94"/>
      <c r="CRR802" s="94"/>
      <c r="CRS802" s="94"/>
      <c r="CRT802" s="94"/>
      <c r="CRU802" s="94"/>
      <c r="CRV802" s="94"/>
      <c r="CRW802" s="94"/>
      <c r="CRX802" s="94"/>
      <c r="CRY802" s="94"/>
      <c r="CRZ802" s="94"/>
      <c r="CSA802" s="94"/>
      <c r="CSB802" s="94"/>
      <c r="CSC802" s="94"/>
      <c r="CSD802" s="94"/>
      <c r="CSE802" s="94"/>
      <c r="CSF802" s="94"/>
      <c r="CSG802" s="94"/>
      <c r="CSH802" s="94"/>
      <c r="CSI802" s="94"/>
      <c r="CSJ802" s="94"/>
      <c r="CSK802" s="94"/>
      <c r="CSL802" s="94"/>
      <c r="CSM802" s="94"/>
      <c r="CSN802" s="94"/>
      <c r="CSO802" s="94"/>
      <c r="CSP802" s="94"/>
      <c r="CSQ802" s="94"/>
      <c r="CSR802" s="94"/>
      <c r="CSS802" s="94"/>
      <c r="CST802" s="94"/>
      <c r="CSU802" s="94"/>
      <c r="CSV802" s="94"/>
      <c r="CSW802" s="94"/>
      <c r="CSX802" s="94"/>
      <c r="CSY802" s="94"/>
      <c r="CSZ802" s="94"/>
      <c r="CTA802" s="94"/>
      <c r="CTB802" s="94"/>
      <c r="CTC802" s="94"/>
      <c r="CTD802" s="94"/>
      <c r="CTE802" s="94"/>
      <c r="CTF802" s="94"/>
      <c r="CTG802" s="94"/>
      <c r="CTH802" s="94"/>
      <c r="CTI802" s="94"/>
      <c r="CTJ802" s="94"/>
      <c r="CTK802" s="94"/>
      <c r="CTL802" s="94"/>
      <c r="CTM802" s="94"/>
      <c r="CTN802" s="94"/>
      <c r="CTO802" s="94"/>
      <c r="CTP802" s="94"/>
      <c r="CTQ802" s="94"/>
      <c r="CTR802" s="94"/>
      <c r="CTS802" s="94"/>
      <c r="CTT802" s="94"/>
      <c r="CTU802" s="94"/>
      <c r="CTV802" s="94"/>
      <c r="CTW802" s="94"/>
      <c r="CTX802" s="94"/>
      <c r="CTY802" s="94"/>
      <c r="CTZ802" s="94"/>
      <c r="CUA802" s="94"/>
      <c r="CUB802" s="94"/>
      <c r="CUC802" s="94"/>
      <c r="CUD802" s="94"/>
      <c r="CUE802" s="94"/>
      <c r="CUF802" s="94"/>
      <c r="CUG802" s="94"/>
      <c r="CUH802" s="94"/>
      <c r="CUI802" s="94"/>
      <c r="CUJ802" s="94"/>
      <c r="CUK802" s="94"/>
      <c r="CUL802" s="94"/>
      <c r="CUM802" s="94"/>
      <c r="CUN802" s="94"/>
      <c r="CUO802" s="94"/>
      <c r="CUP802" s="94"/>
      <c r="CUQ802" s="94"/>
      <c r="CUR802" s="94"/>
      <c r="CUS802" s="94"/>
      <c r="CUT802" s="94"/>
      <c r="CUU802" s="94"/>
      <c r="CUV802" s="94"/>
      <c r="CUW802" s="94"/>
      <c r="CUX802" s="94"/>
      <c r="CUY802" s="94"/>
      <c r="CUZ802" s="94"/>
      <c r="CVA802" s="94"/>
      <c r="CVB802" s="94"/>
      <c r="CVC802" s="94"/>
      <c r="CVD802" s="94"/>
      <c r="CVE802" s="94"/>
      <c r="CVF802" s="94"/>
      <c r="CVG802" s="94"/>
      <c r="CVH802" s="94"/>
      <c r="CVI802" s="94"/>
      <c r="CVJ802" s="94"/>
      <c r="CVK802" s="94"/>
      <c r="CVL802" s="94"/>
      <c r="CVM802" s="94"/>
      <c r="CVN802" s="94"/>
      <c r="CVO802" s="94"/>
      <c r="CVP802" s="94"/>
      <c r="CVQ802" s="94"/>
      <c r="CVR802" s="94"/>
      <c r="CVS802" s="94"/>
      <c r="CVT802" s="94"/>
      <c r="CVU802" s="94"/>
      <c r="CVV802" s="94"/>
      <c r="CVW802" s="94"/>
      <c r="CVX802" s="94"/>
      <c r="CVY802" s="94"/>
      <c r="CVZ802" s="94"/>
      <c r="CWA802" s="94"/>
      <c r="CWB802" s="94"/>
      <c r="CWC802" s="94"/>
      <c r="CWD802" s="94"/>
      <c r="CWE802" s="94"/>
      <c r="CWF802" s="94"/>
      <c r="CWG802" s="94"/>
      <c r="CWH802" s="94"/>
      <c r="CWI802" s="94"/>
      <c r="CWJ802" s="94"/>
      <c r="CWK802" s="94"/>
      <c r="CWL802" s="94"/>
      <c r="CWM802" s="94"/>
      <c r="CWN802" s="94"/>
      <c r="CWO802" s="94"/>
      <c r="CWP802" s="94"/>
      <c r="CWQ802" s="94"/>
      <c r="CWR802" s="94"/>
      <c r="CWS802" s="94"/>
      <c r="CWT802" s="94"/>
      <c r="CWU802" s="94"/>
      <c r="CWV802" s="94"/>
      <c r="CWW802" s="94"/>
      <c r="CWX802" s="94"/>
      <c r="CWY802" s="94"/>
      <c r="CWZ802" s="94"/>
      <c r="CXA802" s="94"/>
      <c r="CXB802" s="94"/>
      <c r="CXC802" s="94"/>
      <c r="CXD802" s="94"/>
      <c r="CXE802" s="94"/>
      <c r="CXF802" s="94"/>
      <c r="CXG802" s="94"/>
      <c r="CXH802" s="94"/>
      <c r="CXI802" s="94"/>
      <c r="CXJ802" s="94"/>
      <c r="CXK802" s="94"/>
      <c r="CXL802" s="94"/>
      <c r="CXM802" s="94"/>
      <c r="CXN802" s="94"/>
      <c r="CXO802" s="94"/>
      <c r="CXP802" s="94"/>
      <c r="CXQ802" s="94"/>
      <c r="CXR802" s="94"/>
      <c r="CXS802" s="94"/>
      <c r="CXT802" s="94"/>
      <c r="CXU802" s="94"/>
      <c r="CXV802" s="94"/>
      <c r="CXW802" s="94"/>
      <c r="CXX802" s="94"/>
      <c r="CXY802" s="94"/>
      <c r="CXZ802" s="94"/>
      <c r="CYA802" s="94"/>
      <c r="CYB802" s="94"/>
      <c r="CYC802" s="94"/>
      <c r="CYD802" s="94"/>
      <c r="CYE802" s="94"/>
      <c r="CYF802" s="94"/>
      <c r="CYG802" s="94"/>
      <c r="CYH802" s="94"/>
      <c r="CYI802" s="94"/>
      <c r="CYJ802" s="94"/>
      <c r="CYK802" s="94"/>
      <c r="CYL802" s="94"/>
      <c r="CYM802" s="94"/>
      <c r="CYN802" s="94"/>
      <c r="CYO802" s="94"/>
      <c r="CYP802" s="94"/>
      <c r="CYQ802" s="94"/>
      <c r="CYR802" s="94"/>
      <c r="CYS802" s="94"/>
      <c r="CYT802" s="94"/>
      <c r="CYU802" s="94"/>
      <c r="CYV802" s="94"/>
      <c r="CYW802" s="94"/>
      <c r="CYX802" s="94"/>
      <c r="CYY802" s="94"/>
      <c r="CYZ802" s="94"/>
      <c r="CZA802" s="94"/>
      <c r="CZB802" s="94"/>
      <c r="CZC802" s="94"/>
      <c r="CZD802" s="94"/>
      <c r="CZE802" s="94"/>
      <c r="CZF802" s="94"/>
      <c r="CZG802" s="94"/>
      <c r="CZH802" s="94"/>
      <c r="CZI802" s="94"/>
      <c r="CZJ802" s="94"/>
      <c r="CZK802" s="94"/>
      <c r="CZL802" s="94"/>
      <c r="CZM802" s="94"/>
      <c r="CZN802" s="94"/>
      <c r="CZO802" s="94"/>
      <c r="CZP802" s="94"/>
      <c r="CZQ802" s="94"/>
      <c r="CZR802" s="94"/>
      <c r="CZS802" s="94"/>
      <c r="CZT802" s="94"/>
      <c r="CZU802" s="94"/>
      <c r="CZV802" s="94"/>
      <c r="CZW802" s="94"/>
      <c r="CZX802" s="94"/>
      <c r="CZY802" s="94"/>
      <c r="CZZ802" s="94"/>
      <c r="DAA802" s="94"/>
      <c r="DAB802" s="94"/>
      <c r="DAC802" s="94"/>
      <c r="DAD802" s="94"/>
      <c r="DAE802" s="94"/>
      <c r="DAF802" s="94"/>
      <c r="DAG802" s="94"/>
      <c r="DAH802" s="94"/>
      <c r="DAI802" s="94"/>
      <c r="DAJ802" s="94"/>
      <c r="DAK802" s="94"/>
      <c r="DAL802" s="94"/>
      <c r="DAM802" s="94"/>
      <c r="DAN802" s="94"/>
      <c r="DAO802" s="94"/>
      <c r="DAP802" s="94"/>
      <c r="DAQ802" s="94"/>
      <c r="DAR802" s="94"/>
      <c r="DAS802" s="94"/>
      <c r="DAT802" s="94"/>
      <c r="DAU802" s="94"/>
      <c r="DAV802" s="94"/>
      <c r="DAW802" s="94"/>
      <c r="DAX802" s="94"/>
      <c r="DAY802" s="94"/>
      <c r="DAZ802" s="94"/>
      <c r="DBA802" s="94"/>
      <c r="DBB802" s="94"/>
      <c r="DBC802" s="94"/>
      <c r="DBD802" s="94"/>
      <c r="DBE802" s="94"/>
      <c r="DBF802" s="94"/>
      <c r="DBG802" s="94"/>
      <c r="DBH802" s="94"/>
      <c r="DBI802" s="94"/>
      <c r="DBJ802" s="94"/>
      <c r="DBK802" s="94"/>
      <c r="DBL802" s="94"/>
      <c r="DBM802" s="94"/>
      <c r="DBN802" s="94"/>
      <c r="DBO802" s="94"/>
      <c r="DBP802" s="94"/>
      <c r="DBQ802" s="94"/>
      <c r="DBR802" s="94"/>
      <c r="DBS802" s="94"/>
      <c r="DBT802" s="94"/>
      <c r="DBU802" s="94"/>
      <c r="DBV802" s="94"/>
      <c r="DBW802" s="94"/>
      <c r="DBX802" s="94"/>
      <c r="DBY802" s="94"/>
      <c r="DBZ802" s="94"/>
      <c r="DCA802" s="94"/>
      <c r="DCB802" s="94"/>
      <c r="DCC802" s="94"/>
      <c r="DCD802" s="94"/>
      <c r="DCE802" s="94"/>
      <c r="DCF802" s="94"/>
      <c r="DCG802" s="94"/>
      <c r="DCH802" s="94"/>
      <c r="DCI802" s="94"/>
      <c r="DCJ802" s="94"/>
      <c r="DCK802" s="94"/>
      <c r="DCL802" s="94"/>
      <c r="DCM802" s="94"/>
      <c r="DCN802" s="94"/>
      <c r="DCO802" s="94"/>
      <c r="DCP802" s="94"/>
      <c r="DCQ802" s="94"/>
      <c r="DCR802" s="94"/>
      <c r="DCS802" s="94"/>
      <c r="DCT802" s="94"/>
      <c r="DCU802" s="94"/>
      <c r="DCV802" s="94"/>
      <c r="DCW802" s="94"/>
      <c r="DCX802" s="94"/>
      <c r="DCY802" s="94"/>
      <c r="DCZ802" s="94"/>
      <c r="DDA802" s="94"/>
      <c r="DDB802" s="94"/>
      <c r="DDC802" s="94"/>
      <c r="DDD802" s="94"/>
      <c r="DDE802" s="94"/>
      <c r="DDF802" s="94"/>
      <c r="DDG802" s="94"/>
      <c r="DDH802" s="94"/>
      <c r="DDI802" s="94"/>
      <c r="DDJ802" s="94"/>
      <c r="DDK802" s="94"/>
      <c r="DDL802" s="94"/>
      <c r="DDM802" s="94"/>
      <c r="DDN802" s="94"/>
      <c r="DDO802" s="94"/>
      <c r="DDP802" s="94"/>
      <c r="DDQ802" s="94"/>
      <c r="DDR802" s="94"/>
      <c r="DDS802" s="94"/>
      <c r="DDT802" s="94"/>
      <c r="DDU802" s="94"/>
      <c r="DDV802" s="94"/>
      <c r="DDW802" s="94"/>
      <c r="DDX802" s="94"/>
      <c r="DDY802" s="94"/>
      <c r="DDZ802" s="94"/>
      <c r="DEA802" s="94"/>
      <c r="DEB802" s="94"/>
      <c r="DEC802" s="94"/>
      <c r="DED802" s="94"/>
      <c r="DEE802" s="94"/>
      <c r="DEF802" s="94"/>
      <c r="DEG802" s="94"/>
      <c r="DEH802" s="94"/>
      <c r="DEI802" s="94"/>
      <c r="DEJ802" s="94"/>
      <c r="DEK802" s="94"/>
      <c r="DEL802" s="94"/>
      <c r="DEM802" s="94"/>
      <c r="DEN802" s="94"/>
      <c r="DEO802" s="94"/>
      <c r="DEP802" s="94"/>
      <c r="DEQ802" s="94"/>
      <c r="DER802" s="94"/>
      <c r="DES802" s="94"/>
      <c r="DET802" s="94"/>
      <c r="DEU802" s="94"/>
      <c r="DEV802" s="94"/>
      <c r="DEW802" s="94"/>
      <c r="DEX802" s="94"/>
      <c r="DEY802" s="94"/>
      <c r="DEZ802" s="94"/>
      <c r="DFA802" s="94"/>
      <c r="DFB802" s="94"/>
      <c r="DFC802" s="94"/>
      <c r="DFD802" s="94"/>
      <c r="DFE802" s="94"/>
      <c r="DFF802" s="94"/>
      <c r="DFG802" s="94"/>
      <c r="DFH802" s="94"/>
      <c r="DFI802" s="94"/>
      <c r="DFJ802" s="94"/>
      <c r="DFK802" s="94"/>
      <c r="DFL802" s="94"/>
      <c r="DFM802" s="94"/>
      <c r="DFN802" s="94"/>
      <c r="DFO802" s="94"/>
      <c r="DFP802" s="94"/>
      <c r="DFQ802" s="94"/>
      <c r="DFR802" s="94"/>
      <c r="DFS802" s="94"/>
      <c r="DFT802" s="94"/>
      <c r="DFU802" s="94"/>
      <c r="DFV802" s="94"/>
      <c r="DFW802" s="94"/>
      <c r="DFX802" s="94"/>
      <c r="DFY802" s="94"/>
      <c r="DFZ802" s="94"/>
      <c r="DGA802" s="94"/>
      <c r="DGB802" s="94"/>
      <c r="DGC802" s="94"/>
      <c r="DGD802" s="94"/>
      <c r="DGE802" s="94"/>
      <c r="DGF802" s="94"/>
      <c r="DGG802" s="94"/>
      <c r="DGH802" s="94"/>
      <c r="DGI802" s="94"/>
      <c r="DGJ802" s="94"/>
      <c r="DGK802" s="94"/>
      <c r="DGL802" s="94"/>
      <c r="DGM802" s="94"/>
      <c r="DGN802" s="94"/>
      <c r="DGO802" s="94"/>
      <c r="DGP802" s="94"/>
      <c r="DGQ802" s="94"/>
      <c r="DGR802" s="94"/>
      <c r="DGS802" s="94"/>
      <c r="DGT802" s="94"/>
      <c r="DGU802" s="94"/>
      <c r="DGV802" s="94"/>
      <c r="DGW802" s="94"/>
      <c r="DGX802" s="94"/>
      <c r="DGY802" s="94"/>
      <c r="DGZ802" s="94"/>
      <c r="DHA802" s="94"/>
      <c r="DHB802" s="94"/>
      <c r="DHC802" s="94"/>
      <c r="DHD802" s="94"/>
      <c r="DHE802" s="94"/>
      <c r="DHF802" s="94"/>
      <c r="DHG802" s="94"/>
      <c r="DHH802" s="94"/>
      <c r="DHI802" s="94"/>
      <c r="DHJ802" s="94"/>
      <c r="DHK802" s="94"/>
      <c r="DHL802" s="94"/>
      <c r="DHM802" s="94"/>
      <c r="DHN802" s="94"/>
      <c r="DHO802" s="94"/>
      <c r="DHP802" s="94"/>
      <c r="DHQ802" s="94"/>
      <c r="DHR802" s="94"/>
      <c r="DHS802" s="94"/>
      <c r="DHT802" s="94"/>
      <c r="DHU802" s="94"/>
      <c r="DHV802" s="94"/>
      <c r="DHW802" s="94"/>
      <c r="DHX802" s="94"/>
      <c r="DHY802" s="94"/>
      <c r="DHZ802" s="94"/>
      <c r="DIA802" s="94"/>
      <c r="DIB802" s="94"/>
      <c r="DIC802" s="94"/>
      <c r="DID802" s="94"/>
      <c r="DIE802" s="94"/>
      <c r="DIF802" s="94"/>
      <c r="DIG802" s="94"/>
      <c r="DIH802" s="94"/>
      <c r="DII802" s="94"/>
      <c r="DIJ802" s="94"/>
      <c r="DIK802" s="94"/>
      <c r="DIL802" s="94"/>
      <c r="DIM802" s="94"/>
      <c r="DIN802" s="94"/>
      <c r="DIO802" s="94"/>
      <c r="DIP802" s="94"/>
      <c r="DIQ802" s="94"/>
      <c r="DIR802" s="94"/>
      <c r="DIS802" s="94"/>
      <c r="DIT802" s="94"/>
      <c r="DIU802" s="94"/>
      <c r="DIV802" s="94"/>
      <c r="DIW802" s="94"/>
      <c r="DIX802" s="94"/>
      <c r="DIY802" s="94"/>
      <c r="DIZ802" s="94"/>
      <c r="DJA802" s="94"/>
      <c r="DJB802" s="94"/>
      <c r="DJC802" s="94"/>
      <c r="DJD802" s="94"/>
      <c r="DJE802" s="94"/>
      <c r="DJF802" s="94"/>
      <c r="DJG802" s="94"/>
      <c r="DJH802" s="94"/>
      <c r="DJI802" s="94"/>
      <c r="DJJ802" s="94"/>
      <c r="DJK802" s="94"/>
      <c r="DJL802" s="94"/>
      <c r="DJM802" s="94"/>
      <c r="DJN802" s="94"/>
      <c r="DJO802" s="94"/>
      <c r="DJP802" s="94"/>
      <c r="DJQ802" s="94"/>
      <c r="DJR802" s="94"/>
      <c r="DJS802" s="94"/>
      <c r="DJT802" s="94"/>
      <c r="DJU802" s="94"/>
      <c r="DJV802" s="94"/>
      <c r="DJW802" s="94"/>
      <c r="DJX802" s="94"/>
      <c r="DJY802" s="94"/>
      <c r="DJZ802" s="94"/>
      <c r="DKA802" s="94"/>
      <c r="DKB802" s="94"/>
      <c r="DKC802" s="94"/>
      <c r="DKD802" s="94"/>
      <c r="DKE802" s="94"/>
      <c r="DKF802" s="94"/>
      <c r="DKG802" s="94"/>
      <c r="DKH802" s="94"/>
      <c r="DKI802" s="94"/>
      <c r="DKJ802" s="94"/>
      <c r="DKK802" s="94"/>
      <c r="DKL802" s="94"/>
      <c r="DKM802" s="94"/>
      <c r="DKN802" s="94"/>
      <c r="DKO802" s="94"/>
      <c r="DKP802" s="94"/>
      <c r="DKQ802" s="94"/>
      <c r="DKR802" s="94"/>
      <c r="DKS802" s="94"/>
      <c r="DKT802" s="94"/>
      <c r="DKU802" s="94"/>
      <c r="DKV802" s="94"/>
      <c r="DKW802" s="94"/>
      <c r="DKX802" s="94"/>
      <c r="DKY802" s="94"/>
      <c r="DKZ802" s="94"/>
      <c r="DLA802" s="94"/>
      <c r="DLB802" s="94"/>
      <c r="DLC802" s="94"/>
      <c r="DLD802" s="94"/>
      <c r="DLE802" s="94"/>
      <c r="DLF802" s="94"/>
      <c r="DLG802" s="94"/>
      <c r="DLH802" s="94"/>
      <c r="DLI802" s="94"/>
      <c r="DLJ802" s="94"/>
      <c r="DLK802" s="94"/>
      <c r="DLL802" s="94"/>
      <c r="DLM802" s="94"/>
      <c r="DLN802" s="94"/>
      <c r="DLO802" s="94"/>
      <c r="DLP802" s="94"/>
      <c r="DLQ802" s="94"/>
      <c r="DLR802" s="94"/>
      <c r="DLS802" s="94"/>
      <c r="DLT802" s="94"/>
      <c r="DLU802" s="94"/>
      <c r="DLV802" s="94"/>
      <c r="DLW802" s="94"/>
      <c r="DLX802" s="94"/>
      <c r="DLY802" s="94"/>
      <c r="DLZ802" s="94"/>
      <c r="DMA802" s="94"/>
      <c r="DMB802" s="94"/>
      <c r="DMC802" s="94"/>
      <c r="DMD802" s="94"/>
      <c r="DME802" s="94"/>
      <c r="DMF802" s="94"/>
      <c r="DMG802" s="94"/>
      <c r="DMH802" s="94"/>
      <c r="DMI802" s="94"/>
      <c r="DMJ802" s="94"/>
      <c r="DMK802" s="94"/>
      <c r="DML802" s="94"/>
      <c r="DMM802" s="94"/>
      <c r="DMN802" s="94"/>
      <c r="DMO802" s="94"/>
      <c r="DMP802" s="94"/>
      <c r="DMQ802" s="94"/>
      <c r="DMR802" s="94"/>
      <c r="DMS802" s="94"/>
      <c r="DMT802" s="94"/>
      <c r="DMU802" s="94"/>
      <c r="DMV802" s="94"/>
      <c r="DMW802" s="94"/>
      <c r="DMX802" s="94"/>
      <c r="DMY802" s="94"/>
      <c r="DMZ802" s="94"/>
      <c r="DNA802" s="94"/>
      <c r="DNB802" s="94"/>
      <c r="DNC802" s="94"/>
      <c r="DND802" s="94"/>
      <c r="DNE802" s="94"/>
      <c r="DNF802" s="94"/>
      <c r="DNG802" s="94"/>
      <c r="DNH802" s="94"/>
      <c r="DNI802" s="94"/>
      <c r="DNJ802" s="94"/>
      <c r="DNK802" s="94"/>
      <c r="DNL802" s="94"/>
      <c r="DNM802" s="94"/>
      <c r="DNN802" s="94"/>
      <c r="DNO802" s="94"/>
      <c r="DNP802" s="94"/>
      <c r="DNQ802" s="94"/>
      <c r="DNR802" s="94"/>
      <c r="DNS802" s="94"/>
      <c r="DNT802" s="94"/>
      <c r="DNU802" s="94"/>
      <c r="DNV802" s="94"/>
      <c r="DNW802" s="94"/>
      <c r="DNX802" s="94"/>
      <c r="DNY802" s="94"/>
      <c r="DNZ802" s="94"/>
      <c r="DOA802" s="94"/>
      <c r="DOB802" s="94"/>
      <c r="DOC802" s="94"/>
      <c r="DOD802" s="94"/>
      <c r="DOE802" s="94"/>
      <c r="DOF802" s="94"/>
      <c r="DOG802" s="94"/>
      <c r="DOH802" s="94"/>
      <c r="DOI802" s="94"/>
      <c r="DOJ802" s="94"/>
      <c r="DOK802" s="94"/>
      <c r="DOL802" s="94"/>
      <c r="DOM802" s="94"/>
      <c r="DON802" s="94"/>
      <c r="DOO802" s="94"/>
      <c r="DOP802" s="94"/>
      <c r="DOQ802" s="94"/>
      <c r="DOR802" s="94"/>
      <c r="DOS802" s="94"/>
      <c r="DOT802" s="94"/>
      <c r="DOU802" s="94"/>
      <c r="DOV802" s="94"/>
      <c r="DOW802" s="94"/>
      <c r="DOX802" s="94"/>
      <c r="DOY802" s="94"/>
      <c r="DOZ802" s="94"/>
      <c r="DPA802" s="94"/>
      <c r="DPB802" s="94"/>
      <c r="DPC802" s="94"/>
      <c r="DPD802" s="94"/>
      <c r="DPE802" s="94"/>
      <c r="DPF802" s="94"/>
      <c r="DPG802" s="94"/>
      <c r="DPH802" s="94"/>
      <c r="DPI802" s="94"/>
      <c r="DPJ802" s="94"/>
      <c r="DPK802" s="94"/>
      <c r="DPL802" s="94"/>
      <c r="DPM802" s="94"/>
      <c r="DPN802" s="94"/>
      <c r="DPO802" s="94"/>
      <c r="DPP802" s="94"/>
      <c r="DPQ802" s="94"/>
      <c r="DPR802" s="94"/>
      <c r="DPS802" s="94"/>
      <c r="DPT802" s="94"/>
      <c r="DPU802" s="94"/>
      <c r="DPV802" s="94"/>
      <c r="DPW802" s="94"/>
      <c r="DPX802" s="94"/>
      <c r="DPY802" s="94"/>
      <c r="DPZ802" s="94"/>
      <c r="DQA802" s="94"/>
      <c r="DQB802" s="94"/>
      <c r="DQC802" s="94"/>
      <c r="DQD802" s="94"/>
      <c r="DQE802" s="94"/>
      <c r="DQF802" s="94"/>
      <c r="DQG802" s="94"/>
      <c r="DQH802" s="94"/>
      <c r="DQI802" s="94"/>
      <c r="DQJ802" s="94"/>
      <c r="DQK802" s="94"/>
      <c r="DQL802" s="94"/>
      <c r="DQM802" s="94"/>
      <c r="DQN802" s="94"/>
      <c r="DQO802" s="94"/>
      <c r="DQP802" s="94"/>
      <c r="DQQ802" s="94"/>
      <c r="DQR802" s="94"/>
      <c r="DQS802" s="94"/>
      <c r="DQT802" s="94"/>
      <c r="DQU802" s="94"/>
      <c r="DQV802" s="94"/>
      <c r="DQW802" s="94"/>
      <c r="DQX802" s="94"/>
      <c r="DQY802" s="94"/>
      <c r="DQZ802" s="94"/>
      <c r="DRA802" s="94"/>
      <c r="DRB802" s="94"/>
      <c r="DRC802" s="94"/>
      <c r="DRD802" s="94"/>
      <c r="DRE802" s="94"/>
      <c r="DRF802" s="94"/>
      <c r="DRG802" s="94"/>
      <c r="DRH802" s="94"/>
      <c r="DRI802" s="94"/>
      <c r="DRJ802" s="94"/>
      <c r="DRK802" s="94"/>
      <c r="DRL802" s="94"/>
      <c r="DRM802" s="94"/>
      <c r="DRN802" s="94"/>
      <c r="DRO802" s="94"/>
      <c r="DRP802" s="94"/>
      <c r="DRQ802" s="94"/>
      <c r="DRR802" s="94"/>
      <c r="DRS802" s="94"/>
      <c r="DRT802" s="94"/>
      <c r="DRU802" s="94"/>
      <c r="DRV802" s="94"/>
      <c r="DRW802" s="94"/>
      <c r="DRX802" s="94"/>
      <c r="DRY802" s="94"/>
      <c r="DRZ802" s="94"/>
      <c r="DSA802" s="94"/>
      <c r="DSB802" s="94"/>
      <c r="DSC802" s="94"/>
      <c r="DSD802" s="94"/>
      <c r="DSE802" s="94"/>
      <c r="DSF802" s="94"/>
      <c r="DSG802" s="94"/>
      <c r="DSH802" s="94"/>
      <c r="DSI802" s="94"/>
      <c r="DSJ802" s="94"/>
      <c r="DSK802" s="94"/>
      <c r="DSL802" s="94"/>
      <c r="DSM802" s="94"/>
      <c r="DSN802" s="94"/>
      <c r="DSO802" s="94"/>
      <c r="DSP802" s="94"/>
      <c r="DSQ802" s="94"/>
      <c r="DSR802" s="94"/>
      <c r="DSS802" s="94"/>
      <c r="DST802" s="94"/>
      <c r="DSU802" s="94"/>
      <c r="DSV802" s="94"/>
      <c r="DSW802" s="94"/>
      <c r="DSX802" s="94"/>
      <c r="DSY802" s="94"/>
      <c r="DSZ802" s="94"/>
      <c r="DTA802" s="94"/>
      <c r="DTB802" s="94"/>
      <c r="DTC802" s="94"/>
      <c r="DTD802" s="94"/>
      <c r="DTE802" s="94"/>
      <c r="DTF802" s="94"/>
      <c r="DTG802" s="94"/>
      <c r="DTH802" s="94"/>
      <c r="DTI802" s="94"/>
      <c r="DTJ802" s="94"/>
      <c r="DTK802" s="94"/>
      <c r="DTL802" s="94"/>
      <c r="DTM802" s="94"/>
      <c r="DTN802" s="94"/>
      <c r="DTO802" s="94"/>
      <c r="DTP802" s="94"/>
      <c r="DTQ802" s="94"/>
      <c r="DTR802" s="94"/>
      <c r="DTS802" s="94"/>
      <c r="DTT802" s="94"/>
      <c r="DTU802" s="94"/>
      <c r="DTV802" s="94"/>
      <c r="DTW802" s="94"/>
      <c r="DTX802" s="94"/>
      <c r="DTY802" s="94"/>
      <c r="DTZ802" s="94"/>
      <c r="DUA802" s="94"/>
      <c r="DUB802" s="94"/>
      <c r="DUC802" s="94"/>
      <c r="DUD802" s="94"/>
      <c r="DUE802" s="94"/>
      <c r="DUF802" s="94"/>
      <c r="DUG802" s="94"/>
      <c r="DUH802" s="94"/>
      <c r="DUI802" s="94"/>
      <c r="DUJ802" s="94"/>
      <c r="DUK802" s="94"/>
      <c r="DUL802" s="94"/>
      <c r="DUM802" s="94"/>
      <c r="DUN802" s="94"/>
      <c r="DUO802" s="94"/>
      <c r="DUP802" s="94"/>
      <c r="DUQ802" s="94"/>
      <c r="DUR802" s="94"/>
      <c r="DUS802" s="94"/>
      <c r="DUT802" s="94"/>
      <c r="DUU802" s="94"/>
      <c r="DUV802" s="94"/>
      <c r="DUW802" s="94"/>
      <c r="DUX802" s="94"/>
      <c r="DUY802" s="94"/>
      <c r="DUZ802" s="94"/>
      <c r="DVA802" s="94"/>
      <c r="DVB802" s="94"/>
      <c r="DVC802" s="94"/>
      <c r="DVD802" s="94"/>
      <c r="DVE802" s="94"/>
      <c r="DVF802" s="94"/>
      <c r="DVG802" s="94"/>
      <c r="DVH802" s="94"/>
      <c r="DVI802" s="94"/>
      <c r="DVJ802" s="94"/>
      <c r="DVK802" s="94"/>
      <c r="DVL802" s="94"/>
      <c r="DVM802" s="94"/>
      <c r="DVN802" s="94"/>
      <c r="DVO802" s="94"/>
      <c r="DVP802" s="94"/>
      <c r="DVQ802" s="94"/>
      <c r="DVR802" s="94"/>
      <c r="DVS802" s="94"/>
      <c r="DVT802" s="94"/>
      <c r="DVU802" s="94"/>
      <c r="DVV802" s="94"/>
      <c r="DVW802" s="94"/>
      <c r="DVX802" s="94"/>
      <c r="DVY802" s="94"/>
      <c r="DVZ802" s="94"/>
      <c r="DWA802" s="94"/>
      <c r="DWB802" s="94"/>
      <c r="DWC802" s="94"/>
      <c r="DWD802" s="94"/>
      <c r="DWE802" s="94"/>
      <c r="DWF802" s="94"/>
      <c r="DWG802" s="94"/>
      <c r="DWH802" s="94"/>
      <c r="DWI802" s="94"/>
      <c r="DWJ802" s="94"/>
      <c r="DWK802" s="94"/>
      <c r="DWL802" s="94"/>
      <c r="DWM802" s="94"/>
      <c r="DWN802" s="94"/>
      <c r="DWO802" s="94"/>
      <c r="DWP802" s="94"/>
      <c r="DWQ802" s="94"/>
      <c r="DWR802" s="94"/>
      <c r="DWS802" s="94"/>
      <c r="DWT802" s="94"/>
      <c r="DWU802" s="94"/>
      <c r="DWV802" s="94"/>
      <c r="DWW802" s="94"/>
      <c r="DWX802" s="94"/>
      <c r="DWY802" s="94"/>
      <c r="DWZ802" s="94"/>
      <c r="DXA802" s="94"/>
      <c r="DXB802" s="94"/>
      <c r="DXC802" s="94"/>
      <c r="DXD802" s="94"/>
      <c r="DXE802" s="94"/>
      <c r="DXF802" s="94"/>
      <c r="DXG802" s="94"/>
      <c r="DXH802" s="94"/>
      <c r="DXI802" s="94"/>
      <c r="DXJ802" s="94"/>
      <c r="DXK802" s="94"/>
      <c r="DXL802" s="94"/>
      <c r="DXM802" s="94"/>
      <c r="DXN802" s="94"/>
      <c r="DXO802" s="94"/>
      <c r="DXP802" s="94"/>
      <c r="DXQ802" s="94"/>
      <c r="DXR802" s="94"/>
      <c r="DXS802" s="94"/>
      <c r="DXT802" s="94"/>
      <c r="DXU802" s="94"/>
      <c r="DXV802" s="94"/>
      <c r="DXW802" s="94"/>
      <c r="DXX802" s="94"/>
      <c r="DXY802" s="94"/>
      <c r="DXZ802" s="94"/>
      <c r="DYA802" s="94"/>
      <c r="DYB802" s="94"/>
      <c r="DYC802" s="94"/>
      <c r="DYD802" s="94"/>
      <c r="DYE802" s="94"/>
      <c r="DYF802" s="94"/>
      <c r="DYG802" s="94"/>
      <c r="DYH802" s="94"/>
      <c r="DYI802" s="94"/>
      <c r="DYJ802" s="94"/>
      <c r="DYK802" s="94"/>
      <c r="DYL802" s="94"/>
      <c r="DYM802" s="94"/>
      <c r="DYN802" s="94"/>
      <c r="DYO802" s="94"/>
      <c r="DYP802" s="94"/>
      <c r="DYQ802" s="94"/>
      <c r="DYR802" s="94"/>
      <c r="DYS802" s="94"/>
      <c r="DYT802" s="94"/>
      <c r="DYU802" s="94"/>
      <c r="DYV802" s="94"/>
      <c r="DYW802" s="94"/>
      <c r="DYX802" s="94"/>
      <c r="DYY802" s="94"/>
      <c r="DYZ802" s="94"/>
      <c r="DZA802" s="94"/>
      <c r="DZB802" s="94"/>
      <c r="DZC802" s="94"/>
      <c r="DZD802" s="94"/>
      <c r="DZE802" s="94"/>
      <c r="DZF802" s="94"/>
      <c r="DZG802" s="94"/>
      <c r="DZH802" s="94"/>
      <c r="DZI802" s="94"/>
      <c r="DZJ802" s="94"/>
      <c r="DZK802" s="94"/>
      <c r="DZL802" s="94"/>
      <c r="DZM802" s="94"/>
      <c r="DZN802" s="94"/>
      <c r="DZO802" s="94"/>
      <c r="DZP802" s="94"/>
      <c r="DZQ802" s="94"/>
      <c r="DZR802" s="94"/>
      <c r="DZS802" s="94"/>
      <c r="DZT802" s="94"/>
      <c r="DZU802" s="94"/>
      <c r="DZV802" s="94"/>
      <c r="DZW802" s="94"/>
      <c r="DZX802" s="94"/>
      <c r="DZY802" s="94"/>
      <c r="DZZ802" s="94"/>
      <c r="EAA802" s="94"/>
      <c r="EAB802" s="94"/>
      <c r="EAC802" s="94"/>
      <c r="EAD802" s="94"/>
      <c r="EAE802" s="94"/>
      <c r="EAF802" s="94"/>
      <c r="EAG802" s="94"/>
      <c r="EAH802" s="94"/>
      <c r="EAI802" s="94"/>
      <c r="EAJ802" s="94"/>
      <c r="EAK802" s="94"/>
      <c r="EAL802" s="94"/>
      <c r="EAM802" s="94"/>
      <c r="EAN802" s="94"/>
      <c r="EAO802" s="94"/>
      <c r="EAP802" s="94"/>
      <c r="EAQ802" s="94"/>
      <c r="EAR802" s="94"/>
      <c r="EAS802" s="94"/>
      <c r="EAT802" s="94"/>
      <c r="EAU802" s="94"/>
      <c r="EAV802" s="94"/>
      <c r="EAW802" s="94"/>
      <c r="EAX802" s="94"/>
      <c r="EAY802" s="94"/>
      <c r="EAZ802" s="94"/>
      <c r="EBA802" s="94"/>
      <c r="EBB802" s="94"/>
      <c r="EBC802" s="94"/>
      <c r="EBD802" s="94"/>
      <c r="EBE802" s="94"/>
      <c r="EBF802" s="94"/>
      <c r="EBG802" s="94"/>
      <c r="EBH802" s="94"/>
      <c r="EBI802" s="94"/>
      <c r="EBJ802" s="94"/>
      <c r="EBK802" s="94"/>
      <c r="EBL802" s="94"/>
      <c r="EBM802" s="94"/>
      <c r="EBN802" s="94"/>
      <c r="EBO802" s="94"/>
      <c r="EBP802" s="94"/>
      <c r="EBQ802" s="94"/>
      <c r="EBR802" s="94"/>
      <c r="EBS802" s="94"/>
      <c r="EBT802" s="94"/>
      <c r="EBU802" s="94"/>
      <c r="EBV802" s="94"/>
      <c r="EBW802" s="94"/>
      <c r="EBX802" s="94"/>
      <c r="EBY802" s="94"/>
      <c r="EBZ802" s="94"/>
      <c r="ECA802" s="94"/>
      <c r="ECB802" s="94"/>
      <c r="ECC802" s="94"/>
      <c r="ECD802" s="94"/>
      <c r="ECE802" s="94"/>
      <c r="ECF802" s="94"/>
      <c r="ECG802" s="94"/>
      <c r="ECH802" s="94"/>
      <c r="ECI802" s="94"/>
      <c r="ECJ802" s="94"/>
      <c r="ECK802" s="94"/>
      <c r="ECL802" s="94"/>
      <c r="ECM802" s="94"/>
      <c r="ECN802" s="94"/>
      <c r="ECO802" s="94"/>
      <c r="ECP802" s="94"/>
      <c r="ECQ802" s="94"/>
      <c r="ECR802" s="94"/>
      <c r="ECS802" s="94"/>
      <c r="ECT802" s="94"/>
      <c r="ECU802" s="94"/>
      <c r="ECV802" s="94"/>
      <c r="ECW802" s="94"/>
      <c r="ECX802" s="94"/>
      <c r="ECY802" s="94"/>
      <c r="ECZ802" s="94"/>
      <c r="EDA802" s="94"/>
      <c r="EDB802" s="94"/>
      <c r="EDC802" s="94"/>
      <c r="EDD802" s="94"/>
      <c r="EDE802" s="94"/>
      <c r="EDF802" s="94"/>
      <c r="EDG802" s="94"/>
      <c r="EDH802" s="94"/>
      <c r="EDI802" s="94"/>
      <c r="EDJ802" s="94"/>
      <c r="EDK802" s="94"/>
      <c r="EDL802" s="94"/>
      <c r="EDM802" s="94"/>
      <c r="EDN802" s="94"/>
      <c r="EDO802" s="94"/>
      <c r="EDP802" s="94"/>
      <c r="EDQ802" s="94"/>
      <c r="EDR802" s="94"/>
      <c r="EDS802" s="94"/>
      <c r="EDT802" s="94"/>
      <c r="EDU802" s="94"/>
      <c r="EDV802" s="94"/>
      <c r="EDW802" s="94"/>
      <c r="EDX802" s="94"/>
      <c r="EDY802" s="94"/>
      <c r="EDZ802" s="94"/>
      <c r="EEA802" s="94"/>
      <c r="EEB802" s="94"/>
      <c r="EEC802" s="94"/>
      <c r="EED802" s="94"/>
      <c r="EEE802" s="94"/>
      <c r="EEF802" s="94"/>
      <c r="EEG802" s="94"/>
      <c r="EEH802" s="94"/>
      <c r="EEI802" s="94"/>
      <c r="EEJ802" s="94"/>
      <c r="EEK802" s="94"/>
      <c r="EEL802" s="94"/>
      <c r="EEM802" s="94"/>
      <c r="EEN802" s="94"/>
      <c r="EEO802" s="94"/>
      <c r="EEP802" s="94"/>
      <c r="EEQ802" s="94"/>
      <c r="EER802" s="94"/>
      <c r="EES802" s="94"/>
      <c r="EET802" s="94"/>
      <c r="EEU802" s="94"/>
      <c r="EEV802" s="94"/>
      <c r="EEW802" s="94"/>
      <c r="EEX802" s="94"/>
      <c r="EEY802" s="94"/>
      <c r="EEZ802" s="94"/>
      <c r="EFA802" s="94"/>
      <c r="EFB802" s="94"/>
      <c r="EFC802" s="94"/>
      <c r="EFD802" s="94"/>
      <c r="EFE802" s="94"/>
      <c r="EFF802" s="94"/>
      <c r="EFG802" s="94"/>
      <c r="EFH802" s="94"/>
      <c r="EFI802" s="94"/>
      <c r="EFJ802" s="94"/>
      <c r="EFK802" s="94"/>
      <c r="EFL802" s="94"/>
      <c r="EFM802" s="94"/>
      <c r="EFN802" s="94"/>
      <c r="EFO802" s="94"/>
      <c r="EFP802" s="94"/>
      <c r="EFQ802" s="94"/>
      <c r="EFR802" s="94"/>
      <c r="EFS802" s="94"/>
      <c r="EFT802" s="94"/>
      <c r="EFU802" s="94"/>
      <c r="EFV802" s="94"/>
      <c r="EFW802" s="94"/>
      <c r="EFX802" s="94"/>
      <c r="EFY802" s="94"/>
      <c r="EFZ802" s="94"/>
      <c r="EGA802" s="94"/>
      <c r="EGB802" s="94"/>
      <c r="EGC802" s="94"/>
      <c r="EGD802" s="94"/>
      <c r="EGE802" s="94"/>
      <c r="EGF802" s="94"/>
      <c r="EGG802" s="94"/>
      <c r="EGH802" s="94"/>
      <c r="EGI802" s="94"/>
      <c r="EGJ802" s="94"/>
      <c r="EGK802" s="94"/>
      <c r="EGL802" s="94"/>
      <c r="EGM802" s="94"/>
      <c r="EGN802" s="94"/>
      <c r="EGO802" s="94"/>
      <c r="EGP802" s="94"/>
      <c r="EGQ802" s="94"/>
      <c r="EGR802" s="94"/>
      <c r="EGS802" s="94"/>
      <c r="EGT802" s="94"/>
      <c r="EGU802" s="94"/>
      <c r="EGV802" s="94"/>
      <c r="EGW802" s="94"/>
      <c r="EGX802" s="94"/>
      <c r="EGY802" s="94"/>
      <c r="EGZ802" s="94"/>
      <c r="EHA802" s="94"/>
      <c r="EHB802" s="94"/>
      <c r="EHC802" s="94"/>
      <c r="EHD802" s="94"/>
      <c r="EHE802" s="94"/>
      <c r="EHF802" s="94"/>
      <c r="EHG802" s="94"/>
      <c r="EHH802" s="94"/>
      <c r="EHI802" s="94"/>
      <c r="EHJ802" s="94"/>
      <c r="EHK802" s="94"/>
      <c r="EHL802" s="94"/>
      <c r="EHM802" s="94"/>
      <c r="EHN802" s="94"/>
      <c r="EHO802" s="94"/>
      <c r="EHP802" s="94"/>
      <c r="EHQ802" s="94"/>
      <c r="EHR802" s="94"/>
      <c r="EHS802" s="94"/>
      <c r="EHT802" s="94"/>
      <c r="EHU802" s="94"/>
      <c r="EHV802" s="94"/>
      <c r="EHW802" s="94"/>
      <c r="EHX802" s="94"/>
      <c r="EHY802" s="94"/>
      <c r="EHZ802" s="94"/>
      <c r="EIA802" s="94"/>
      <c r="EIB802" s="94"/>
      <c r="EIC802" s="94"/>
      <c r="EID802" s="94"/>
      <c r="EIE802" s="94"/>
      <c r="EIF802" s="94"/>
      <c r="EIG802" s="94"/>
      <c r="EIH802" s="94"/>
      <c r="EII802" s="94"/>
      <c r="EIJ802" s="94"/>
      <c r="EIK802" s="94"/>
      <c r="EIL802" s="94"/>
      <c r="EIM802" s="94"/>
      <c r="EIN802" s="94"/>
      <c r="EIO802" s="94"/>
      <c r="EIP802" s="94"/>
      <c r="EIQ802" s="94"/>
      <c r="EIR802" s="94"/>
      <c r="EIS802" s="94"/>
      <c r="EIT802" s="94"/>
      <c r="EIU802" s="94"/>
      <c r="EIV802" s="94"/>
      <c r="EIW802" s="94"/>
      <c r="EIX802" s="94"/>
      <c r="EIY802" s="94"/>
      <c r="EIZ802" s="94"/>
      <c r="EJA802" s="94"/>
      <c r="EJB802" s="94"/>
      <c r="EJC802" s="94"/>
      <c r="EJD802" s="94"/>
      <c r="EJE802" s="94"/>
      <c r="EJF802" s="94"/>
      <c r="EJG802" s="94"/>
      <c r="EJH802" s="94"/>
      <c r="EJI802" s="94"/>
      <c r="EJJ802" s="94"/>
      <c r="EJK802" s="94"/>
      <c r="EJL802" s="94"/>
      <c r="EJM802" s="94"/>
      <c r="EJN802" s="94"/>
      <c r="EJO802" s="94"/>
      <c r="EJP802" s="94"/>
      <c r="EJQ802" s="94"/>
      <c r="EJR802" s="94"/>
      <c r="EJS802" s="94"/>
      <c r="EJT802" s="94"/>
      <c r="EJU802" s="94"/>
      <c r="EJV802" s="94"/>
      <c r="EJW802" s="94"/>
      <c r="EJX802" s="94"/>
      <c r="EJY802" s="94"/>
      <c r="EJZ802" s="94"/>
      <c r="EKA802" s="94"/>
      <c r="EKB802" s="94"/>
      <c r="EKC802" s="94"/>
      <c r="EKD802" s="94"/>
      <c r="EKE802" s="94"/>
      <c r="EKF802" s="94"/>
      <c r="EKG802" s="94"/>
      <c r="EKH802" s="94"/>
      <c r="EKI802" s="94"/>
      <c r="EKJ802" s="94"/>
      <c r="EKK802" s="94"/>
      <c r="EKL802" s="94"/>
      <c r="EKM802" s="94"/>
      <c r="EKN802" s="94"/>
      <c r="EKO802" s="94"/>
      <c r="EKP802" s="94"/>
      <c r="EKQ802" s="94"/>
      <c r="EKR802" s="94"/>
      <c r="EKS802" s="94"/>
      <c r="EKT802" s="94"/>
      <c r="EKU802" s="94"/>
      <c r="EKV802" s="94"/>
      <c r="EKW802" s="94"/>
      <c r="EKX802" s="94"/>
      <c r="EKY802" s="94"/>
      <c r="EKZ802" s="94"/>
      <c r="ELA802" s="94"/>
      <c r="ELB802" s="94"/>
      <c r="ELC802" s="94"/>
      <c r="ELD802" s="94"/>
      <c r="ELE802" s="94"/>
      <c r="ELF802" s="94"/>
      <c r="ELG802" s="94"/>
      <c r="ELH802" s="94"/>
      <c r="ELI802" s="94"/>
      <c r="ELJ802" s="94"/>
      <c r="ELK802" s="94"/>
      <c r="ELL802" s="94"/>
      <c r="ELM802" s="94"/>
      <c r="ELN802" s="94"/>
      <c r="ELO802" s="94"/>
      <c r="ELP802" s="94"/>
      <c r="ELQ802" s="94"/>
      <c r="ELR802" s="94"/>
      <c r="ELS802" s="94"/>
      <c r="ELT802" s="94"/>
      <c r="ELU802" s="94"/>
      <c r="ELV802" s="94"/>
      <c r="ELW802" s="94"/>
      <c r="ELX802" s="94"/>
      <c r="ELY802" s="94"/>
      <c r="ELZ802" s="94"/>
      <c r="EMA802" s="94"/>
      <c r="EMB802" s="94"/>
      <c r="EMC802" s="94"/>
      <c r="EMD802" s="94"/>
      <c r="EME802" s="94"/>
      <c r="EMF802" s="94"/>
      <c r="EMG802" s="94"/>
      <c r="EMH802" s="94"/>
      <c r="EMI802" s="94"/>
      <c r="EMJ802" s="94"/>
      <c r="EMK802" s="94"/>
      <c r="EML802" s="94"/>
      <c r="EMM802" s="94"/>
      <c r="EMN802" s="94"/>
      <c r="EMO802" s="94"/>
      <c r="EMP802" s="94"/>
      <c r="EMQ802" s="94"/>
      <c r="EMR802" s="94"/>
      <c r="EMS802" s="94"/>
      <c r="EMT802" s="94"/>
      <c r="EMU802" s="94"/>
      <c r="EMV802" s="94"/>
      <c r="EMW802" s="94"/>
      <c r="EMX802" s="94"/>
      <c r="EMY802" s="94"/>
      <c r="EMZ802" s="94"/>
      <c r="ENA802" s="94"/>
      <c r="ENB802" s="94"/>
      <c r="ENC802" s="94"/>
      <c r="END802" s="94"/>
      <c r="ENE802" s="94"/>
      <c r="ENF802" s="94"/>
      <c r="ENG802" s="94"/>
      <c r="ENH802" s="94"/>
      <c r="ENI802" s="94"/>
      <c r="ENJ802" s="94"/>
      <c r="ENK802" s="94"/>
      <c r="ENL802" s="94"/>
      <c r="ENM802" s="94"/>
      <c r="ENN802" s="94"/>
      <c r="ENO802" s="94"/>
      <c r="ENP802" s="94"/>
      <c r="ENQ802" s="94"/>
      <c r="ENR802" s="94"/>
      <c r="ENS802" s="94"/>
      <c r="ENT802" s="94"/>
      <c r="ENU802" s="94"/>
      <c r="ENV802" s="94"/>
      <c r="ENW802" s="94"/>
      <c r="ENX802" s="94"/>
      <c r="ENY802" s="94"/>
      <c r="ENZ802" s="94"/>
      <c r="EOA802" s="94"/>
      <c r="EOB802" s="94"/>
      <c r="EOC802" s="94"/>
      <c r="EOD802" s="94"/>
      <c r="EOE802" s="94"/>
      <c r="EOF802" s="94"/>
      <c r="EOG802" s="94"/>
      <c r="EOH802" s="94"/>
      <c r="EOI802" s="94"/>
      <c r="EOJ802" s="94"/>
      <c r="EOK802" s="94"/>
      <c r="EOL802" s="94"/>
      <c r="EOM802" s="94"/>
      <c r="EON802" s="94"/>
      <c r="EOO802" s="94"/>
      <c r="EOP802" s="94"/>
      <c r="EOQ802" s="94"/>
      <c r="EOR802" s="94"/>
      <c r="EOS802" s="94"/>
      <c r="EOT802" s="94"/>
      <c r="EOU802" s="94"/>
      <c r="EOV802" s="94"/>
      <c r="EOW802" s="94"/>
      <c r="EOX802" s="94"/>
      <c r="EOY802" s="94"/>
      <c r="EOZ802" s="94"/>
      <c r="EPA802" s="94"/>
      <c r="EPB802" s="94"/>
      <c r="EPC802" s="94"/>
      <c r="EPD802" s="94"/>
      <c r="EPE802" s="94"/>
      <c r="EPF802" s="94"/>
      <c r="EPG802" s="94"/>
      <c r="EPH802" s="94"/>
      <c r="EPI802" s="94"/>
      <c r="EPJ802" s="94"/>
      <c r="EPK802" s="94"/>
      <c r="EPL802" s="94"/>
      <c r="EPM802" s="94"/>
      <c r="EPN802" s="94"/>
      <c r="EPO802" s="94"/>
      <c r="EPP802" s="94"/>
      <c r="EPQ802" s="94"/>
      <c r="EPR802" s="94"/>
      <c r="EPS802" s="94"/>
      <c r="EPT802" s="94"/>
      <c r="EPU802" s="94"/>
      <c r="EPV802" s="94"/>
      <c r="EPW802" s="94"/>
      <c r="EPX802" s="94"/>
      <c r="EPY802" s="94"/>
      <c r="EPZ802" s="94"/>
      <c r="EQA802" s="94"/>
      <c r="EQB802" s="94"/>
      <c r="EQC802" s="94"/>
      <c r="EQD802" s="94"/>
      <c r="EQE802" s="94"/>
      <c r="EQF802" s="94"/>
      <c r="EQG802" s="94"/>
      <c r="EQH802" s="94"/>
      <c r="EQI802" s="94"/>
      <c r="EQJ802" s="94"/>
      <c r="EQK802" s="94"/>
      <c r="EQL802" s="94"/>
      <c r="EQM802" s="94"/>
      <c r="EQN802" s="94"/>
      <c r="EQO802" s="94"/>
      <c r="EQP802" s="94"/>
      <c r="EQQ802" s="94"/>
      <c r="EQR802" s="94"/>
      <c r="EQS802" s="94"/>
      <c r="EQT802" s="94"/>
      <c r="EQU802" s="94"/>
      <c r="EQV802" s="94"/>
      <c r="EQW802" s="94"/>
      <c r="EQX802" s="94"/>
      <c r="EQY802" s="94"/>
      <c r="EQZ802" s="94"/>
      <c r="ERA802" s="94"/>
      <c r="ERB802" s="94"/>
      <c r="ERC802" s="94"/>
      <c r="ERD802" s="94"/>
      <c r="ERE802" s="94"/>
      <c r="ERF802" s="94"/>
      <c r="ERG802" s="94"/>
      <c r="ERH802" s="94"/>
      <c r="ERI802" s="94"/>
      <c r="ERJ802" s="94"/>
      <c r="ERK802" s="94"/>
      <c r="ERL802" s="94"/>
      <c r="ERM802" s="94"/>
      <c r="ERN802" s="94"/>
      <c r="ERO802" s="94"/>
      <c r="ERP802" s="94"/>
      <c r="ERQ802" s="94"/>
      <c r="ERR802" s="94"/>
      <c r="ERS802" s="94"/>
      <c r="ERT802" s="94"/>
      <c r="ERU802" s="94"/>
      <c r="ERV802" s="94"/>
      <c r="ERW802" s="94"/>
      <c r="ERX802" s="94"/>
      <c r="ERY802" s="94"/>
      <c r="ERZ802" s="94"/>
      <c r="ESA802" s="94"/>
      <c r="ESB802" s="94"/>
      <c r="ESC802" s="94"/>
      <c r="ESD802" s="94"/>
      <c r="ESE802" s="94"/>
      <c r="ESF802" s="94"/>
      <c r="ESG802" s="94"/>
      <c r="ESH802" s="94"/>
      <c r="ESI802" s="94"/>
      <c r="ESJ802" s="94"/>
      <c r="ESK802" s="94"/>
      <c r="ESL802" s="94"/>
      <c r="ESM802" s="94"/>
      <c r="ESN802" s="94"/>
      <c r="ESO802" s="94"/>
      <c r="ESP802" s="94"/>
      <c r="ESQ802" s="94"/>
      <c r="ESR802" s="94"/>
      <c r="ESS802" s="94"/>
      <c r="EST802" s="94"/>
      <c r="ESU802" s="94"/>
      <c r="ESV802" s="94"/>
      <c r="ESW802" s="94"/>
      <c r="ESX802" s="94"/>
      <c r="ESY802" s="94"/>
      <c r="ESZ802" s="94"/>
      <c r="ETA802" s="94"/>
      <c r="ETB802" s="94"/>
      <c r="ETC802" s="94"/>
      <c r="ETD802" s="94"/>
      <c r="ETE802" s="94"/>
      <c r="ETF802" s="94"/>
      <c r="ETG802" s="94"/>
      <c r="ETH802" s="94"/>
      <c r="ETI802" s="94"/>
      <c r="ETJ802" s="94"/>
      <c r="ETK802" s="94"/>
      <c r="ETL802" s="94"/>
      <c r="ETM802" s="94"/>
      <c r="ETN802" s="94"/>
      <c r="ETO802" s="94"/>
      <c r="ETP802" s="94"/>
      <c r="ETQ802" s="94"/>
      <c r="ETR802" s="94"/>
      <c r="ETS802" s="94"/>
      <c r="ETT802" s="94"/>
      <c r="ETU802" s="94"/>
      <c r="ETV802" s="94"/>
      <c r="ETW802" s="94"/>
      <c r="ETX802" s="94"/>
      <c r="ETY802" s="94"/>
      <c r="ETZ802" s="94"/>
      <c r="EUA802" s="94"/>
      <c r="EUB802" s="94"/>
      <c r="EUC802" s="94"/>
      <c r="EUD802" s="94"/>
      <c r="EUE802" s="94"/>
      <c r="EUF802" s="94"/>
      <c r="EUG802" s="94"/>
      <c r="EUH802" s="94"/>
      <c r="EUI802" s="94"/>
      <c r="EUJ802" s="94"/>
      <c r="EUK802" s="94"/>
      <c r="EUL802" s="94"/>
      <c r="EUM802" s="94"/>
      <c r="EUN802" s="94"/>
      <c r="EUO802" s="94"/>
      <c r="EUP802" s="94"/>
      <c r="EUQ802" s="94"/>
      <c r="EUR802" s="94"/>
      <c r="EUS802" s="94"/>
      <c r="EUT802" s="94"/>
      <c r="EUU802" s="94"/>
      <c r="EUV802" s="94"/>
      <c r="EUW802" s="94"/>
      <c r="EUX802" s="94"/>
      <c r="EUY802" s="94"/>
      <c r="EUZ802" s="94"/>
      <c r="EVA802" s="94"/>
      <c r="EVB802" s="94"/>
      <c r="EVC802" s="94"/>
      <c r="EVD802" s="94"/>
      <c r="EVE802" s="94"/>
      <c r="EVF802" s="94"/>
      <c r="EVG802" s="94"/>
      <c r="EVH802" s="94"/>
      <c r="EVI802" s="94"/>
      <c r="EVJ802" s="94"/>
      <c r="EVK802" s="94"/>
      <c r="EVL802" s="94"/>
      <c r="EVM802" s="94"/>
      <c r="EVN802" s="94"/>
      <c r="EVO802" s="94"/>
      <c r="EVP802" s="94"/>
      <c r="EVQ802" s="94"/>
      <c r="EVR802" s="94"/>
      <c r="EVS802" s="94"/>
      <c r="EVT802" s="94"/>
      <c r="EVU802" s="94"/>
      <c r="EVV802" s="94"/>
      <c r="EVW802" s="94"/>
      <c r="EVX802" s="94"/>
      <c r="EVY802" s="94"/>
      <c r="EVZ802" s="94"/>
      <c r="EWA802" s="94"/>
      <c r="EWB802" s="94"/>
      <c r="EWC802" s="94"/>
      <c r="EWD802" s="94"/>
      <c r="EWE802" s="94"/>
      <c r="EWF802" s="94"/>
      <c r="EWG802" s="94"/>
      <c r="EWH802" s="94"/>
      <c r="EWI802" s="94"/>
      <c r="EWJ802" s="94"/>
      <c r="EWK802" s="94"/>
      <c r="EWL802" s="94"/>
      <c r="EWM802" s="94"/>
      <c r="EWN802" s="94"/>
      <c r="EWO802" s="94"/>
      <c r="EWP802" s="94"/>
      <c r="EWQ802" s="94"/>
      <c r="EWR802" s="94"/>
      <c r="EWS802" s="94"/>
      <c r="EWT802" s="94"/>
      <c r="EWU802" s="94"/>
      <c r="EWV802" s="94"/>
      <c r="EWW802" s="94"/>
      <c r="EWX802" s="94"/>
      <c r="EWY802" s="94"/>
      <c r="EWZ802" s="94"/>
      <c r="EXA802" s="94"/>
      <c r="EXB802" s="94"/>
      <c r="EXC802" s="94"/>
      <c r="EXD802" s="94"/>
      <c r="EXE802" s="94"/>
      <c r="EXF802" s="94"/>
      <c r="EXG802" s="94"/>
      <c r="EXH802" s="94"/>
      <c r="EXI802" s="94"/>
      <c r="EXJ802" s="94"/>
      <c r="EXK802" s="94"/>
      <c r="EXL802" s="94"/>
      <c r="EXM802" s="94"/>
      <c r="EXN802" s="94"/>
      <c r="EXO802" s="94"/>
      <c r="EXP802" s="94"/>
      <c r="EXQ802" s="94"/>
      <c r="EXR802" s="94"/>
      <c r="EXS802" s="94"/>
      <c r="EXT802" s="94"/>
      <c r="EXU802" s="94"/>
      <c r="EXV802" s="94"/>
      <c r="EXW802" s="94"/>
      <c r="EXX802" s="94"/>
      <c r="EXY802" s="94"/>
      <c r="EXZ802" s="94"/>
      <c r="EYA802" s="94"/>
      <c r="EYB802" s="94"/>
      <c r="EYC802" s="94"/>
      <c r="EYD802" s="94"/>
      <c r="EYE802" s="94"/>
      <c r="EYF802" s="94"/>
      <c r="EYG802" s="94"/>
      <c r="EYH802" s="94"/>
      <c r="EYI802" s="94"/>
      <c r="EYJ802" s="94"/>
      <c r="EYK802" s="94"/>
      <c r="EYL802" s="94"/>
      <c r="EYM802" s="94"/>
      <c r="EYN802" s="94"/>
      <c r="EYO802" s="94"/>
      <c r="EYP802" s="94"/>
      <c r="EYQ802" s="94"/>
      <c r="EYR802" s="94"/>
      <c r="EYS802" s="94"/>
      <c r="EYT802" s="94"/>
      <c r="EYU802" s="94"/>
      <c r="EYV802" s="94"/>
      <c r="EYW802" s="94"/>
      <c r="EYX802" s="94"/>
      <c r="EYY802" s="94"/>
      <c r="EYZ802" s="94"/>
      <c r="EZA802" s="94"/>
      <c r="EZB802" s="94"/>
      <c r="EZC802" s="94"/>
      <c r="EZD802" s="94"/>
      <c r="EZE802" s="94"/>
      <c r="EZF802" s="94"/>
      <c r="EZG802" s="94"/>
      <c r="EZH802" s="94"/>
      <c r="EZI802" s="94"/>
      <c r="EZJ802" s="94"/>
      <c r="EZK802" s="94"/>
      <c r="EZL802" s="94"/>
      <c r="EZM802" s="94"/>
      <c r="EZN802" s="94"/>
      <c r="EZO802" s="94"/>
      <c r="EZP802" s="94"/>
      <c r="EZQ802" s="94"/>
      <c r="EZR802" s="94"/>
      <c r="EZS802" s="94"/>
      <c r="EZT802" s="94"/>
      <c r="EZU802" s="94"/>
      <c r="EZV802" s="94"/>
      <c r="EZW802" s="94"/>
      <c r="EZX802" s="94"/>
      <c r="EZY802" s="94"/>
      <c r="EZZ802" s="94"/>
      <c r="FAA802" s="94"/>
      <c r="FAB802" s="94"/>
      <c r="FAC802" s="94"/>
      <c r="FAD802" s="94"/>
      <c r="FAE802" s="94"/>
      <c r="FAF802" s="94"/>
      <c r="FAG802" s="94"/>
      <c r="FAH802" s="94"/>
      <c r="FAI802" s="94"/>
      <c r="FAJ802" s="94"/>
      <c r="FAK802" s="94"/>
      <c r="FAL802" s="94"/>
      <c r="FAM802" s="94"/>
      <c r="FAN802" s="94"/>
      <c r="FAO802" s="94"/>
      <c r="FAP802" s="94"/>
      <c r="FAQ802" s="94"/>
      <c r="FAR802" s="94"/>
      <c r="FAS802" s="94"/>
      <c r="FAT802" s="94"/>
      <c r="FAU802" s="94"/>
      <c r="FAV802" s="94"/>
      <c r="FAW802" s="94"/>
      <c r="FAX802" s="94"/>
      <c r="FAY802" s="94"/>
      <c r="FAZ802" s="94"/>
      <c r="FBA802" s="94"/>
      <c r="FBB802" s="94"/>
      <c r="FBC802" s="94"/>
      <c r="FBD802" s="94"/>
      <c r="FBE802" s="94"/>
      <c r="FBF802" s="94"/>
      <c r="FBG802" s="94"/>
      <c r="FBH802" s="94"/>
      <c r="FBI802" s="94"/>
      <c r="FBJ802" s="94"/>
      <c r="FBK802" s="94"/>
      <c r="FBL802" s="94"/>
      <c r="FBM802" s="94"/>
      <c r="FBN802" s="94"/>
      <c r="FBO802" s="94"/>
      <c r="FBP802" s="94"/>
      <c r="FBQ802" s="94"/>
      <c r="FBR802" s="94"/>
      <c r="FBS802" s="94"/>
      <c r="FBT802" s="94"/>
      <c r="FBU802" s="94"/>
      <c r="FBV802" s="94"/>
      <c r="FBW802" s="94"/>
      <c r="FBX802" s="94"/>
      <c r="FBY802" s="94"/>
      <c r="FBZ802" s="94"/>
      <c r="FCA802" s="94"/>
      <c r="FCB802" s="94"/>
      <c r="FCC802" s="94"/>
      <c r="FCD802" s="94"/>
      <c r="FCE802" s="94"/>
      <c r="FCF802" s="94"/>
      <c r="FCG802" s="94"/>
      <c r="FCH802" s="94"/>
      <c r="FCI802" s="94"/>
      <c r="FCJ802" s="94"/>
      <c r="FCK802" s="94"/>
      <c r="FCL802" s="94"/>
      <c r="FCM802" s="94"/>
      <c r="FCN802" s="94"/>
      <c r="FCO802" s="94"/>
      <c r="FCP802" s="94"/>
      <c r="FCQ802" s="94"/>
      <c r="FCR802" s="94"/>
      <c r="FCS802" s="94"/>
      <c r="FCT802" s="94"/>
      <c r="FCU802" s="94"/>
      <c r="FCV802" s="94"/>
      <c r="FCW802" s="94"/>
      <c r="FCX802" s="94"/>
      <c r="FCY802" s="94"/>
      <c r="FCZ802" s="94"/>
      <c r="FDA802" s="94"/>
      <c r="FDB802" s="94"/>
      <c r="FDC802" s="94"/>
      <c r="FDD802" s="94"/>
      <c r="FDE802" s="94"/>
      <c r="FDF802" s="94"/>
      <c r="FDG802" s="94"/>
      <c r="FDH802" s="94"/>
      <c r="FDI802" s="94"/>
      <c r="FDJ802" s="94"/>
      <c r="FDK802" s="94"/>
      <c r="FDL802" s="94"/>
      <c r="FDM802" s="94"/>
      <c r="FDN802" s="94"/>
      <c r="FDO802" s="94"/>
      <c r="FDP802" s="94"/>
      <c r="FDQ802" s="94"/>
      <c r="FDR802" s="94"/>
      <c r="FDS802" s="94"/>
      <c r="FDT802" s="94"/>
      <c r="FDU802" s="94"/>
      <c r="FDV802" s="94"/>
      <c r="FDW802" s="94"/>
      <c r="FDX802" s="94"/>
      <c r="FDY802" s="94"/>
      <c r="FDZ802" s="94"/>
      <c r="FEA802" s="94"/>
      <c r="FEB802" s="94"/>
      <c r="FEC802" s="94"/>
      <c r="FED802" s="94"/>
      <c r="FEE802" s="94"/>
      <c r="FEF802" s="94"/>
      <c r="FEG802" s="94"/>
      <c r="FEH802" s="94"/>
      <c r="FEI802" s="94"/>
      <c r="FEJ802" s="94"/>
      <c r="FEK802" s="94"/>
      <c r="FEL802" s="94"/>
      <c r="FEM802" s="94"/>
      <c r="FEN802" s="94"/>
      <c r="FEO802" s="94"/>
      <c r="FEP802" s="94"/>
      <c r="FEQ802" s="94"/>
      <c r="FER802" s="94"/>
      <c r="FES802" s="94"/>
      <c r="FET802" s="94"/>
      <c r="FEU802" s="94"/>
      <c r="FEV802" s="94"/>
      <c r="FEW802" s="94"/>
      <c r="FEX802" s="94"/>
      <c r="FEY802" s="94"/>
      <c r="FEZ802" s="94"/>
      <c r="FFA802" s="94"/>
      <c r="FFB802" s="94"/>
      <c r="FFC802" s="94"/>
      <c r="FFD802" s="94"/>
      <c r="FFE802" s="94"/>
      <c r="FFF802" s="94"/>
      <c r="FFG802" s="94"/>
      <c r="FFH802" s="94"/>
      <c r="FFI802" s="94"/>
      <c r="FFJ802" s="94"/>
      <c r="FFK802" s="94"/>
      <c r="FFL802" s="94"/>
      <c r="FFM802" s="94"/>
      <c r="FFN802" s="94"/>
      <c r="FFO802" s="94"/>
      <c r="FFP802" s="94"/>
      <c r="FFQ802" s="94"/>
      <c r="FFR802" s="94"/>
      <c r="FFS802" s="94"/>
      <c r="FFT802" s="94"/>
      <c r="FFU802" s="94"/>
      <c r="FFV802" s="94"/>
      <c r="FFW802" s="94"/>
      <c r="FFX802" s="94"/>
      <c r="FFY802" s="94"/>
      <c r="FFZ802" s="94"/>
      <c r="FGA802" s="94"/>
      <c r="FGB802" s="94"/>
      <c r="FGC802" s="94"/>
      <c r="FGD802" s="94"/>
      <c r="FGE802" s="94"/>
      <c r="FGF802" s="94"/>
      <c r="FGG802" s="94"/>
      <c r="FGH802" s="94"/>
      <c r="FGI802" s="94"/>
      <c r="FGJ802" s="94"/>
      <c r="FGK802" s="94"/>
      <c r="FGL802" s="94"/>
      <c r="FGM802" s="94"/>
      <c r="FGN802" s="94"/>
      <c r="FGO802" s="94"/>
      <c r="FGP802" s="94"/>
      <c r="FGQ802" s="94"/>
      <c r="FGR802" s="94"/>
      <c r="FGS802" s="94"/>
      <c r="FGT802" s="94"/>
      <c r="FGU802" s="94"/>
      <c r="FGV802" s="94"/>
      <c r="FGW802" s="94"/>
      <c r="FGX802" s="94"/>
      <c r="FGY802" s="94"/>
      <c r="FGZ802" s="94"/>
      <c r="FHA802" s="94"/>
      <c r="FHB802" s="94"/>
      <c r="FHC802" s="94"/>
      <c r="FHD802" s="94"/>
      <c r="FHE802" s="94"/>
      <c r="FHF802" s="94"/>
      <c r="FHG802" s="94"/>
      <c r="FHH802" s="94"/>
      <c r="FHI802" s="94"/>
      <c r="FHJ802" s="94"/>
      <c r="FHK802" s="94"/>
      <c r="FHL802" s="94"/>
      <c r="FHM802" s="94"/>
      <c r="FHN802" s="94"/>
      <c r="FHO802" s="94"/>
      <c r="FHP802" s="94"/>
      <c r="FHQ802" s="94"/>
      <c r="FHR802" s="94"/>
      <c r="FHS802" s="94"/>
      <c r="FHT802" s="94"/>
      <c r="FHU802" s="94"/>
      <c r="FHV802" s="94"/>
      <c r="FHW802" s="94"/>
      <c r="FHX802" s="94"/>
      <c r="FHY802" s="94"/>
      <c r="FHZ802" s="94"/>
      <c r="FIA802" s="94"/>
      <c r="FIB802" s="94"/>
      <c r="FIC802" s="94"/>
      <c r="FID802" s="94"/>
      <c r="FIE802" s="94"/>
      <c r="FIF802" s="94"/>
      <c r="FIG802" s="94"/>
      <c r="FIH802" s="94"/>
      <c r="FII802" s="94"/>
      <c r="FIJ802" s="94"/>
      <c r="FIK802" s="94"/>
      <c r="FIL802" s="94"/>
      <c r="FIM802" s="94"/>
      <c r="FIN802" s="94"/>
      <c r="FIO802" s="94"/>
      <c r="FIP802" s="94"/>
      <c r="FIQ802" s="94"/>
      <c r="FIR802" s="94"/>
      <c r="FIS802" s="94"/>
      <c r="FIT802" s="94"/>
      <c r="FIU802" s="94"/>
      <c r="FIV802" s="94"/>
      <c r="FIW802" s="94"/>
      <c r="FIX802" s="94"/>
      <c r="FIY802" s="94"/>
      <c r="FIZ802" s="94"/>
      <c r="FJA802" s="94"/>
      <c r="FJB802" s="94"/>
      <c r="FJC802" s="94"/>
      <c r="FJD802" s="94"/>
      <c r="FJE802" s="94"/>
      <c r="FJF802" s="94"/>
      <c r="FJG802" s="94"/>
      <c r="FJH802" s="94"/>
      <c r="FJI802" s="94"/>
      <c r="FJJ802" s="94"/>
      <c r="FJK802" s="94"/>
      <c r="FJL802" s="94"/>
      <c r="FJM802" s="94"/>
      <c r="FJN802" s="94"/>
      <c r="FJO802" s="94"/>
      <c r="FJP802" s="94"/>
      <c r="FJQ802" s="94"/>
      <c r="FJR802" s="94"/>
      <c r="FJS802" s="94"/>
      <c r="FJT802" s="94"/>
      <c r="FJU802" s="94"/>
      <c r="FJV802" s="94"/>
      <c r="FJW802" s="94"/>
      <c r="FJX802" s="94"/>
      <c r="FJY802" s="94"/>
      <c r="FJZ802" s="94"/>
      <c r="FKA802" s="94"/>
      <c r="FKB802" s="94"/>
      <c r="FKC802" s="94"/>
      <c r="FKD802" s="94"/>
      <c r="FKE802" s="94"/>
      <c r="FKF802" s="94"/>
      <c r="FKG802" s="94"/>
      <c r="FKH802" s="94"/>
      <c r="FKI802" s="94"/>
      <c r="FKJ802" s="94"/>
      <c r="FKK802" s="94"/>
      <c r="FKL802" s="94"/>
      <c r="FKM802" s="94"/>
      <c r="FKN802" s="94"/>
      <c r="FKO802" s="94"/>
      <c r="FKP802" s="94"/>
      <c r="FKQ802" s="94"/>
      <c r="FKR802" s="94"/>
      <c r="FKS802" s="94"/>
      <c r="FKT802" s="94"/>
      <c r="FKU802" s="94"/>
      <c r="FKV802" s="94"/>
      <c r="FKW802" s="94"/>
      <c r="FKX802" s="94"/>
      <c r="FKY802" s="94"/>
      <c r="FKZ802" s="94"/>
      <c r="FLA802" s="94"/>
      <c r="FLB802" s="94"/>
      <c r="FLC802" s="94"/>
      <c r="FLD802" s="94"/>
      <c r="FLE802" s="94"/>
      <c r="FLF802" s="94"/>
      <c r="FLG802" s="94"/>
      <c r="FLH802" s="94"/>
      <c r="FLI802" s="94"/>
      <c r="FLJ802" s="94"/>
      <c r="FLK802" s="94"/>
      <c r="FLL802" s="94"/>
      <c r="FLM802" s="94"/>
      <c r="FLN802" s="94"/>
      <c r="FLO802" s="94"/>
      <c r="FLP802" s="94"/>
      <c r="FLQ802" s="94"/>
      <c r="FLR802" s="94"/>
      <c r="FLS802" s="94"/>
      <c r="FLT802" s="94"/>
      <c r="FLU802" s="94"/>
      <c r="FLV802" s="94"/>
      <c r="FLW802" s="94"/>
      <c r="FLX802" s="94"/>
      <c r="FLY802" s="94"/>
      <c r="FLZ802" s="94"/>
      <c r="FMA802" s="94"/>
      <c r="FMB802" s="94"/>
      <c r="FMC802" s="94"/>
      <c r="FMD802" s="94"/>
      <c r="FME802" s="94"/>
      <c r="FMF802" s="94"/>
      <c r="FMG802" s="94"/>
      <c r="FMH802" s="94"/>
      <c r="FMI802" s="94"/>
      <c r="FMJ802" s="94"/>
      <c r="FMK802" s="94"/>
      <c r="FML802" s="94"/>
      <c r="FMM802" s="94"/>
      <c r="FMN802" s="94"/>
      <c r="FMO802" s="94"/>
      <c r="FMP802" s="94"/>
      <c r="FMQ802" s="94"/>
      <c r="FMR802" s="94"/>
      <c r="FMS802" s="94"/>
      <c r="FMT802" s="94"/>
      <c r="FMU802" s="94"/>
      <c r="FMV802" s="94"/>
      <c r="FMW802" s="94"/>
      <c r="FMX802" s="94"/>
      <c r="FMY802" s="94"/>
      <c r="FMZ802" s="94"/>
      <c r="FNA802" s="94"/>
      <c r="FNB802" s="94"/>
      <c r="FNC802" s="94"/>
      <c r="FND802" s="94"/>
      <c r="FNE802" s="94"/>
      <c r="FNF802" s="94"/>
      <c r="FNG802" s="94"/>
      <c r="FNH802" s="94"/>
      <c r="FNI802" s="94"/>
      <c r="FNJ802" s="94"/>
      <c r="FNK802" s="94"/>
      <c r="FNL802" s="94"/>
      <c r="FNM802" s="94"/>
      <c r="FNN802" s="94"/>
      <c r="FNO802" s="94"/>
      <c r="FNP802" s="94"/>
      <c r="FNQ802" s="94"/>
      <c r="FNR802" s="94"/>
      <c r="FNS802" s="94"/>
      <c r="FNT802" s="94"/>
      <c r="FNU802" s="94"/>
      <c r="FNV802" s="94"/>
      <c r="FNW802" s="94"/>
      <c r="FNX802" s="94"/>
      <c r="FNY802" s="94"/>
      <c r="FNZ802" s="94"/>
      <c r="FOA802" s="94"/>
      <c r="FOB802" s="94"/>
      <c r="FOC802" s="94"/>
      <c r="FOD802" s="94"/>
      <c r="FOE802" s="94"/>
      <c r="FOF802" s="94"/>
      <c r="FOG802" s="94"/>
      <c r="FOH802" s="94"/>
      <c r="FOI802" s="94"/>
      <c r="FOJ802" s="94"/>
      <c r="FOK802" s="94"/>
      <c r="FOL802" s="94"/>
      <c r="FOM802" s="94"/>
      <c r="FON802" s="94"/>
      <c r="FOO802" s="94"/>
      <c r="FOP802" s="94"/>
      <c r="FOQ802" s="94"/>
      <c r="FOR802" s="94"/>
      <c r="FOS802" s="94"/>
      <c r="FOT802" s="94"/>
      <c r="FOU802" s="94"/>
      <c r="FOV802" s="94"/>
      <c r="FOW802" s="94"/>
      <c r="FOX802" s="94"/>
      <c r="FOY802" s="94"/>
      <c r="FOZ802" s="94"/>
      <c r="FPA802" s="94"/>
      <c r="FPB802" s="94"/>
      <c r="FPC802" s="94"/>
      <c r="FPD802" s="94"/>
      <c r="FPE802" s="94"/>
      <c r="FPF802" s="94"/>
      <c r="FPG802" s="94"/>
      <c r="FPH802" s="94"/>
      <c r="FPI802" s="94"/>
      <c r="FPJ802" s="94"/>
      <c r="FPK802" s="94"/>
      <c r="FPL802" s="94"/>
      <c r="FPM802" s="94"/>
      <c r="FPN802" s="94"/>
      <c r="FPO802" s="94"/>
      <c r="FPP802" s="94"/>
      <c r="FPQ802" s="94"/>
      <c r="FPR802" s="94"/>
      <c r="FPS802" s="94"/>
      <c r="FPT802" s="94"/>
      <c r="FPU802" s="94"/>
      <c r="FPV802" s="94"/>
      <c r="FPW802" s="94"/>
      <c r="FPX802" s="94"/>
      <c r="FPY802" s="94"/>
      <c r="FPZ802" s="94"/>
      <c r="FQA802" s="94"/>
      <c r="FQB802" s="94"/>
      <c r="FQC802" s="94"/>
      <c r="FQD802" s="94"/>
      <c r="FQE802" s="94"/>
      <c r="FQF802" s="94"/>
      <c r="FQG802" s="94"/>
      <c r="FQH802" s="94"/>
      <c r="FQI802" s="94"/>
      <c r="FQJ802" s="94"/>
      <c r="FQK802" s="94"/>
      <c r="FQL802" s="94"/>
      <c r="FQM802" s="94"/>
      <c r="FQN802" s="94"/>
      <c r="FQO802" s="94"/>
      <c r="FQP802" s="94"/>
      <c r="FQQ802" s="94"/>
      <c r="FQR802" s="94"/>
      <c r="FQS802" s="94"/>
      <c r="FQT802" s="94"/>
      <c r="FQU802" s="94"/>
      <c r="FQV802" s="94"/>
      <c r="FQW802" s="94"/>
      <c r="FQX802" s="94"/>
      <c r="FQY802" s="94"/>
      <c r="FQZ802" s="94"/>
      <c r="FRA802" s="94"/>
      <c r="FRB802" s="94"/>
      <c r="FRC802" s="94"/>
      <c r="FRD802" s="94"/>
      <c r="FRE802" s="94"/>
      <c r="FRF802" s="94"/>
      <c r="FRG802" s="94"/>
      <c r="FRH802" s="94"/>
      <c r="FRI802" s="94"/>
      <c r="FRJ802" s="94"/>
      <c r="FRK802" s="94"/>
      <c r="FRL802" s="94"/>
      <c r="FRM802" s="94"/>
      <c r="FRN802" s="94"/>
      <c r="FRO802" s="94"/>
      <c r="FRP802" s="94"/>
      <c r="FRQ802" s="94"/>
      <c r="FRR802" s="94"/>
      <c r="FRS802" s="94"/>
      <c r="FRT802" s="94"/>
      <c r="FRU802" s="94"/>
      <c r="FRV802" s="94"/>
      <c r="FRW802" s="94"/>
      <c r="FRX802" s="94"/>
      <c r="FRY802" s="94"/>
      <c r="FRZ802" s="94"/>
      <c r="FSA802" s="94"/>
      <c r="FSB802" s="94"/>
      <c r="FSC802" s="94"/>
      <c r="FSD802" s="94"/>
      <c r="FSE802" s="94"/>
      <c r="FSF802" s="94"/>
      <c r="FSG802" s="94"/>
      <c r="FSH802" s="94"/>
      <c r="FSI802" s="94"/>
      <c r="FSJ802" s="94"/>
      <c r="FSK802" s="94"/>
      <c r="FSL802" s="94"/>
      <c r="FSM802" s="94"/>
      <c r="FSN802" s="94"/>
      <c r="FSO802" s="94"/>
      <c r="FSP802" s="94"/>
      <c r="FSQ802" s="94"/>
      <c r="FSR802" s="94"/>
      <c r="FSS802" s="94"/>
      <c r="FST802" s="94"/>
      <c r="FSU802" s="94"/>
      <c r="FSV802" s="94"/>
      <c r="FSW802" s="94"/>
      <c r="FSX802" s="94"/>
      <c r="FSY802" s="94"/>
      <c r="FSZ802" s="94"/>
      <c r="FTA802" s="94"/>
      <c r="FTB802" s="94"/>
      <c r="FTC802" s="94"/>
      <c r="FTD802" s="94"/>
      <c r="FTE802" s="94"/>
      <c r="FTF802" s="94"/>
      <c r="FTG802" s="94"/>
      <c r="FTH802" s="94"/>
      <c r="FTI802" s="94"/>
      <c r="FTJ802" s="94"/>
      <c r="FTK802" s="94"/>
      <c r="FTL802" s="94"/>
      <c r="FTM802" s="94"/>
      <c r="FTN802" s="94"/>
      <c r="FTO802" s="94"/>
      <c r="FTP802" s="94"/>
      <c r="FTQ802" s="94"/>
      <c r="FTR802" s="94"/>
      <c r="FTS802" s="94"/>
      <c r="FTT802" s="94"/>
      <c r="FTU802" s="94"/>
      <c r="FTV802" s="94"/>
      <c r="FTW802" s="94"/>
      <c r="FTX802" s="94"/>
      <c r="FTY802" s="94"/>
      <c r="FTZ802" s="94"/>
      <c r="FUA802" s="94"/>
      <c r="FUB802" s="94"/>
      <c r="FUC802" s="94"/>
      <c r="FUD802" s="94"/>
      <c r="FUE802" s="94"/>
      <c r="FUF802" s="94"/>
      <c r="FUG802" s="94"/>
      <c r="FUH802" s="94"/>
      <c r="FUI802" s="94"/>
      <c r="FUJ802" s="94"/>
      <c r="FUK802" s="94"/>
      <c r="FUL802" s="94"/>
      <c r="FUM802" s="94"/>
      <c r="FUN802" s="94"/>
      <c r="FUO802" s="94"/>
      <c r="FUP802" s="94"/>
      <c r="FUQ802" s="94"/>
      <c r="FUR802" s="94"/>
      <c r="FUS802" s="94"/>
      <c r="FUT802" s="94"/>
      <c r="FUU802" s="94"/>
      <c r="FUV802" s="94"/>
      <c r="FUW802" s="94"/>
      <c r="FUX802" s="94"/>
      <c r="FUY802" s="94"/>
      <c r="FUZ802" s="94"/>
      <c r="FVA802" s="94"/>
      <c r="FVB802" s="94"/>
      <c r="FVC802" s="94"/>
      <c r="FVD802" s="94"/>
      <c r="FVE802" s="94"/>
      <c r="FVF802" s="94"/>
      <c r="FVG802" s="94"/>
      <c r="FVH802" s="94"/>
      <c r="FVI802" s="94"/>
      <c r="FVJ802" s="94"/>
      <c r="FVK802" s="94"/>
      <c r="FVL802" s="94"/>
      <c r="FVM802" s="94"/>
      <c r="FVN802" s="94"/>
      <c r="FVO802" s="94"/>
      <c r="FVP802" s="94"/>
      <c r="FVQ802" s="94"/>
      <c r="FVR802" s="94"/>
      <c r="FVS802" s="94"/>
      <c r="FVT802" s="94"/>
      <c r="FVU802" s="94"/>
      <c r="FVV802" s="94"/>
      <c r="FVW802" s="94"/>
      <c r="FVX802" s="94"/>
      <c r="FVY802" s="94"/>
      <c r="FVZ802" s="94"/>
      <c r="FWA802" s="94"/>
      <c r="FWB802" s="94"/>
      <c r="FWC802" s="94"/>
      <c r="FWD802" s="94"/>
      <c r="FWE802" s="94"/>
      <c r="FWF802" s="94"/>
      <c r="FWG802" s="94"/>
      <c r="FWH802" s="94"/>
      <c r="FWI802" s="94"/>
      <c r="FWJ802" s="94"/>
      <c r="FWK802" s="94"/>
      <c r="FWL802" s="94"/>
      <c r="FWM802" s="94"/>
      <c r="FWN802" s="94"/>
      <c r="FWO802" s="94"/>
      <c r="FWP802" s="94"/>
      <c r="FWQ802" s="94"/>
      <c r="FWR802" s="94"/>
      <c r="FWS802" s="94"/>
      <c r="FWT802" s="94"/>
      <c r="FWU802" s="94"/>
      <c r="FWV802" s="94"/>
      <c r="FWW802" s="94"/>
      <c r="FWX802" s="94"/>
      <c r="FWY802" s="94"/>
      <c r="FWZ802" s="94"/>
      <c r="FXA802" s="94"/>
      <c r="FXB802" s="94"/>
      <c r="FXC802" s="94"/>
      <c r="FXD802" s="94"/>
      <c r="FXE802" s="94"/>
      <c r="FXF802" s="94"/>
      <c r="FXG802" s="94"/>
      <c r="FXH802" s="94"/>
      <c r="FXI802" s="94"/>
      <c r="FXJ802" s="94"/>
      <c r="FXK802" s="94"/>
      <c r="FXL802" s="94"/>
      <c r="FXM802" s="94"/>
      <c r="FXN802" s="94"/>
      <c r="FXO802" s="94"/>
      <c r="FXP802" s="94"/>
      <c r="FXQ802" s="94"/>
      <c r="FXR802" s="94"/>
      <c r="FXS802" s="94"/>
      <c r="FXT802" s="94"/>
      <c r="FXU802" s="94"/>
      <c r="FXV802" s="94"/>
      <c r="FXW802" s="94"/>
      <c r="FXX802" s="94"/>
      <c r="FXY802" s="94"/>
      <c r="FXZ802" s="94"/>
      <c r="FYA802" s="94"/>
      <c r="FYB802" s="94"/>
      <c r="FYC802" s="94"/>
      <c r="FYD802" s="94"/>
      <c r="FYE802" s="94"/>
      <c r="FYF802" s="94"/>
      <c r="FYG802" s="94"/>
      <c r="FYH802" s="94"/>
      <c r="FYI802" s="94"/>
      <c r="FYJ802" s="94"/>
      <c r="FYK802" s="94"/>
      <c r="FYL802" s="94"/>
      <c r="FYM802" s="94"/>
      <c r="FYN802" s="94"/>
      <c r="FYO802" s="94"/>
      <c r="FYP802" s="94"/>
      <c r="FYQ802" s="94"/>
      <c r="FYR802" s="94"/>
      <c r="FYS802" s="94"/>
      <c r="FYT802" s="94"/>
      <c r="FYU802" s="94"/>
      <c r="FYV802" s="94"/>
      <c r="FYW802" s="94"/>
      <c r="FYX802" s="94"/>
      <c r="FYY802" s="94"/>
      <c r="FYZ802" s="94"/>
      <c r="FZA802" s="94"/>
      <c r="FZB802" s="94"/>
      <c r="FZC802" s="94"/>
      <c r="FZD802" s="94"/>
      <c r="FZE802" s="94"/>
      <c r="FZF802" s="94"/>
      <c r="FZG802" s="94"/>
      <c r="FZH802" s="94"/>
      <c r="FZI802" s="94"/>
      <c r="FZJ802" s="94"/>
      <c r="FZK802" s="94"/>
      <c r="FZL802" s="94"/>
      <c r="FZM802" s="94"/>
      <c r="FZN802" s="94"/>
      <c r="FZO802" s="94"/>
      <c r="FZP802" s="94"/>
      <c r="FZQ802" s="94"/>
      <c r="FZR802" s="94"/>
      <c r="FZS802" s="94"/>
      <c r="FZT802" s="94"/>
      <c r="FZU802" s="94"/>
      <c r="FZV802" s="94"/>
      <c r="FZW802" s="94"/>
      <c r="FZX802" s="94"/>
      <c r="FZY802" s="94"/>
      <c r="FZZ802" s="94"/>
      <c r="GAA802" s="94"/>
      <c r="GAB802" s="94"/>
      <c r="GAC802" s="94"/>
      <c r="GAD802" s="94"/>
      <c r="GAE802" s="94"/>
      <c r="GAF802" s="94"/>
      <c r="GAG802" s="94"/>
      <c r="GAH802" s="94"/>
      <c r="GAI802" s="94"/>
      <c r="GAJ802" s="94"/>
      <c r="GAK802" s="94"/>
      <c r="GAL802" s="94"/>
      <c r="GAM802" s="94"/>
      <c r="GAN802" s="94"/>
      <c r="GAO802" s="94"/>
      <c r="GAP802" s="94"/>
      <c r="GAQ802" s="94"/>
      <c r="GAR802" s="94"/>
      <c r="GAS802" s="94"/>
      <c r="GAT802" s="94"/>
      <c r="GAU802" s="94"/>
      <c r="GAV802" s="94"/>
      <c r="GAW802" s="94"/>
      <c r="GAX802" s="94"/>
      <c r="GAY802" s="94"/>
      <c r="GAZ802" s="94"/>
      <c r="GBA802" s="94"/>
      <c r="GBB802" s="94"/>
      <c r="GBC802" s="94"/>
      <c r="GBD802" s="94"/>
      <c r="GBE802" s="94"/>
      <c r="GBF802" s="94"/>
      <c r="GBG802" s="94"/>
      <c r="GBH802" s="94"/>
      <c r="GBI802" s="94"/>
      <c r="GBJ802" s="94"/>
      <c r="GBK802" s="94"/>
      <c r="GBL802" s="94"/>
      <c r="GBM802" s="94"/>
      <c r="GBN802" s="94"/>
      <c r="GBO802" s="94"/>
      <c r="GBP802" s="94"/>
      <c r="GBQ802" s="94"/>
      <c r="GBR802" s="94"/>
      <c r="GBS802" s="94"/>
      <c r="GBT802" s="94"/>
      <c r="GBU802" s="94"/>
      <c r="GBV802" s="94"/>
      <c r="GBW802" s="94"/>
      <c r="GBX802" s="94"/>
      <c r="GBY802" s="94"/>
      <c r="GBZ802" s="94"/>
      <c r="GCA802" s="94"/>
      <c r="GCB802" s="94"/>
      <c r="GCC802" s="94"/>
      <c r="GCD802" s="94"/>
      <c r="GCE802" s="94"/>
      <c r="GCF802" s="94"/>
      <c r="GCG802" s="94"/>
      <c r="GCH802" s="94"/>
      <c r="GCI802" s="94"/>
      <c r="GCJ802" s="94"/>
      <c r="GCK802" s="94"/>
      <c r="GCL802" s="94"/>
      <c r="GCM802" s="94"/>
      <c r="GCN802" s="94"/>
      <c r="GCO802" s="94"/>
      <c r="GCP802" s="94"/>
      <c r="GCQ802" s="94"/>
      <c r="GCR802" s="94"/>
      <c r="GCS802" s="94"/>
      <c r="GCT802" s="94"/>
      <c r="GCU802" s="94"/>
      <c r="GCV802" s="94"/>
      <c r="GCW802" s="94"/>
      <c r="GCX802" s="94"/>
      <c r="GCY802" s="94"/>
      <c r="GCZ802" s="94"/>
      <c r="GDA802" s="94"/>
      <c r="GDB802" s="94"/>
      <c r="GDC802" s="94"/>
      <c r="GDD802" s="94"/>
      <c r="GDE802" s="94"/>
      <c r="GDF802" s="94"/>
      <c r="GDG802" s="94"/>
      <c r="GDH802" s="94"/>
      <c r="GDI802" s="94"/>
      <c r="GDJ802" s="94"/>
      <c r="GDK802" s="94"/>
      <c r="GDL802" s="94"/>
      <c r="GDM802" s="94"/>
      <c r="GDN802" s="94"/>
      <c r="GDO802" s="94"/>
      <c r="GDP802" s="94"/>
      <c r="GDQ802" s="94"/>
      <c r="GDR802" s="94"/>
      <c r="GDS802" s="94"/>
      <c r="GDT802" s="94"/>
      <c r="GDU802" s="94"/>
      <c r="GDV802" s="94"/>
      <c r="GDW802" s="94"/>
      <c r="GDX802" s="94"/>
      <c r="GDY802" s="94"/>
      <c r="GDZ802" s="94"/>
      <c r="GEA802" s="94"/>
      <c r="GEB802" s="94"/>
      <c r="GEC802" s="94"/>
      <c r="GED802" s="94"/>
      <c r="GEE802" s="94"/>
      <c r="GEF802" s="94"/>
      <c r="GEG802" s="94"/>
      <c r="GEH802" s="94"/>
      <c r="GEI802" s="94"/>
      <c r="GEJ802" s="94"/>
      <c r="GEK802" s="94"/>
      <c r="GEL802" s="94"/>
      <c r="GEM802" s="94"/>
      <c r="GEN802" s="94"/>
      <c r="GEO802" s="94"/>
      <c r="GEP802" s="94"/>
      <c r="GEQ802" s="94"/>
      <c r="GER802" s="94"/>
      <c r="GES802" s="94"/>
      <c r="GET802" s="94"/>
      <c r="GEU802" s="94"/>
      <c r="GEV802" s="94"/>
      <c r="GEW802" s="94"/>
      <c r="GEX802" s="94"/>
      <c r="GEY802" s="94"/>
      <c r="GEZ802" s="94"/>
      <c r="GFA802" s="94"/>
      <c r="GFB802" s="94"/>
      <c r="GFC802" s="94"/>
      <c r="GFD802" s="94"/>
      <c r="GFE802" s="94"/>
      <c r="GFF802" s="94"/>
      <c r="GFG802" s="94"/>
      <c r="GFH802" s="94"/>
      <c r="GFI802" s="94"/>
      <c r="GFJ802" s="94"/>
      <c r="GFK802" s="94"/>
      <c r="GFL802" s="94"/>
      <c r="GFM802" s="94"/>
      <c r="GFN802" s="94"/>
      <c r="GFO802" s="94"/>
      <c r="GFP802" s="94"/>
      <c r="GFQ802" s="94"/>
      <c r="GFR802" s="94"/>
      <c r="GFS802" s="94"/>
      <c r="GFT802" s="94"/>
      <c r="GFU802" s="94"/>
      <c r="GFV802" s="94"/>
      <c r="GFW802" s="94"/>
      <c r="GFX802" s="94"/>
      <c r="GFY802" s="94"/>
      <c r="GFZ802" s="94"/>
      <c r="GGA802" s="94"/>
      <c r="GGB802" s="94"/>
      <c r="GGC802" s="94"/>
      <c r="GGD802" s="94"/>
      <c r="GGE802" s="94"/>
      <c r="GGF802" s="94"/>
      <c r="GGG802" s="94"/>
      <c r="GGH802" s="94"/>
      <c r="GGI802" s="94"/>
      <c r="GGJ802" s="94"/>
      <c r="GGK802" s="94"/>
      <c r="GGL802" s="94"/>
      <c r="GGM802" s="94"/>
      <c r="GGN802" s="94"/>
      <c r="GGO802" s="94"/>
      <c r="GGP802" s="94"/>
      <c r="GGQ802" s="94"/>
      <c r="GGR802" s="94"/>
      <c r="GGS802" s="94"/>
      <c r="GGT802" s="94"/>
      <c r="GGU802" s="94"/>
      <c r="GGV802" s="94"/>
      <c r="GGW802" s="94"/>
      <c r="GGX802" s="94"/>
      <c r="GGY802" s="94"/>
      <c r="GGZ802" s="94"/>
      <c r="GHA802" s="94"/>
      <c r="GHB802" s="94"/>
      <c r="GHC802" s="94"/>
      <c r="GHD802" s="94"/>
      <c r="GHE802" s="94"/>
      <c r="GHF802" s="94"/>
      <c r="GHG802" s="94"/>
      <c r="GHH802" s="94"/>
      <c r="GHI802" s="94"/>
      <c r="GHJ802" s="94"/>
      <c r="GHK802" s="94"/>
      <c r="GHL802" s="94"/>
      <c r="GHM802" s="94"/>
      <c r="GHN802" s="94"/>
      <c r="GHO802" s="94"/>
      <c r="GHP802" s="94"/>
      <c r="GHQ802" s="94"/>
      <c r="GHR802" s="94"/>
      <c r="GHS802" s="94"/>
      <c r="GHT802" s="94"/>
      <c r="GHU802" s="94"/>
      <c r="GHV802" s="94"/>
      <c r="GHW802" s="94"/>
      <c r="GHX802" s="94"/>
      <c r="GHY802" s="94"/>
      <c r="GHZ802" s="94"/>
      <c r="GIA802" s="94"/>
      <c r="GIB802" s="94"/>
      <c r="GIC802" s="94"/>
      <c r="GID802" s="94"/>
      <c r="GIE802" s="94"/>
      <c r="GIF802" s="94"/>
      <c r="GIG802" s="94"/>
      <c r="GIH802" s="94"/>
      <c r="GII802" s="94"/>
      <c r="GIJ802" s="94"/>
      <c r="GIK802" s="94"/>
      <c r="GIL802" s="94"/>
      <c r="GIM802" s="94"/>
      <c r="GIN802" s="94"/>
      <c r="GIO802" s="94"/>
      <c r="GIP802" s="94"/>
      <c r="GIQ802" s="94"/>
      <c r="GIR802" s="94"/>
      <c r="GIS802" s="94"/>
      <c r="GIT802" s="94"/>
      <c r="GIU802" s="94"/>
      <c r="GIV802" s="94"/>
      <c r="GIW802" s="94"/>
      <c r="GIX802" s="94"/>
      <c r="GIY802" s="94"/>
      <c r="GIZ802" s="94"/>
      <c r="GJA802" s="94"/>
      <c r="GJB802" s="94"/>
      <c r="GJC802" s="94"/>
      <c r="GJD802" s="94"/>
      <c r="GJE802" s="94"/>
      <c r="GJF802" s="94"/>
      <c r="GJG802" s="94"/>
      <c r="GJH802" s="94"/>
      <c r="GJI802" s="94"/>
      <c r="GJJ802" s="94"/>
      <c r="GJK802" s="94"/>
      <c r="GJL802" s="94"/>
      <c r="GJM802" s="94"/>
      <c r="GJN802" s="94"/>
      <c r="GJO802" s="94"/>
      <c r="GJP802" s="94"/>
      <c r="GJQ802" s="94"/>
      <c r="GJR802" s="94"/>
      <c r="GJS802" s="94"/>
      <c r="GJT802" s="94"/>
      <c r="GJU802" s="94"/>
      <c r="GJV802" s="94"/>
      <c r="GJW802" s="94"/>
      <c r="GJX802" s="94"/>
      <c r="GJY802" s="94"/>
      <c r="GJZ802" s="94"/>
      <c r="GKA802" s="94"/>
      <c r="GKB802" s="94"/>
      <c r="GKC802" s="94"/>
      <c r="GKD802" s="94"/>
      <c r="GKE802" s="94"/>
      <c r="GKF802" s="94"/>
      <c r="GKG802" s="94"/>
      <c r="GKH802" s="94"/>
      <c r="GKI802" s="94"/>
      <c r="GKJ802" s="94"/>
      <c r="GKK802" s="94"/>
      <c r="GKL802" s="94"/>
      <c r="GKM802" s="94"/>
      <c r="GKN802" s="94"/>
      <c r="GKO802" s="94"/>
      <c r="GKP802" s="94"/>
      <c r="GKQ802" s="94"/>
      <c r="GKR802" s="94"/>
      <c r="GKS802" s="94"/>
      <c r="GKT802" s="94"/>
      <c r="GKU802" s="94"/>
      <c r="GKV802" s="94"/>
      <c r="GKW802" s="94"/>
      <c r="GKX802" s="94"/>
      <c r="GKY802" s="94"/>
      <c r="GKZ802" s="94"/>
      <c r="GLA802" s="94"/>
      <c r="GLB802" s="94"/>
      <c r="GLC802" s="94"/>
      <c r="GLD802" s="94"/>
      <c r="GLE802" s="94"/>
      <c r="GLF802" s="94"/>
      <c r="GLG802" s="94"/>
      <c r="GLH802" s="94"/>
      <c r="GLI802" s="94"/>
      <c r="GLJ802" s="94"/>
      <c r="GLK802" s="94"/>
      <c r="GLL802" s="94"/>
      <c r="GLM802" s="94"/>
      <c r="GLN802" s="94"/>
      <c r="GLO802" s="94"/>
      <c r="GLP802" s="94"/>
      <c r="GLQ802" s="94"/>
      <c r="GLR802" s="94"/>
      <c r="GLS802" s="94"/>
      <c r="GLT802" s="94"/>
      <c r="GLU802" s="94"/>
      <c r="GLV802" s="94"/>
      <c r="GLW802" s="94"/>
      <c r="GLX802" s="94"/>
      <c r="GLY802" s="94"/>
      <c r="GLZ802" s="94"/>
      <c r="GMA802" s="94"/>
      <c r="GMB802" s="94"/>
      <c r="GMC802" s="94"/>
      <c r="GMD802" s="94"/>
      <c r="GME802" s="94"/>
      <c r="GMF802" s="94"/>
      <c r="GMG802" s="94"/>
      <c r="GMH802" s="94"/>
      <c r="GMI802" s="94"/>
      <c r="GMJ802" s="94"/>
      <c r="GMK802" s="94"/>
      <c r="GML802" s="94"/>
      <c r="GMM802" s="94"/>
      <c r="GMN802" s="94"/>
      <c r="GMO802" s="94"/>
      <c r="GMP802" s="94"/>
      <c r="GMQ802" s="94"/>
      <c r="GMR802" s="94"/>
      <c r="GMS802" s="94"/>
      <c r="GMT802" s="94"/>
      <c r="GMU802" s="94"/>
      <c r="GMV802" s="94"/>
      <c r="GMW802" s="94"/>
      <c r="GMX802" s="94"/>
      <c r="GMY802" s="94"/>
      <c r="GMZ802" s="94"/>
      <c r="GNA802" s="94"/>
      <c r="GNB802" s="94"/>
      <c r="GNC802" s="94"/>
      <c r="GND802" s="94"/>
      <c r="GNE802" s="94"/>
      <c r="GNF802" s="94"/>
      <c r="GNG802" s="94"/>
      <c r="GNH802" s="94"/>
      <c r="GNI802" s="94"/>
      <c r="GNJ802" s="94"/>
      <c r="GNK802" s="94"/>
      <c r="GNL802" s="94"/>
      <c r="GNM802" s="94"/>
      <c r="GNN802" s="94"/>
      <c r="GNO802" s="94"/>
      <c r="GNP802" s="94"/>
      <c r="GNQ802" s="94"/>
      <c r="GNR802" s="94"/>
      <c r="GNS802" s="94"/>
      <c r="GNT802" s="94"/>
      <c r="GNU802" s="94"/>
      <c r="GNV802" s="94"/>
      <c r="GNW802" s="94"/>
      <c r="GNX802" s="94"/>
      <c r="GNY802" s="94"/>
      <c r="GNZ802" s="94"/>
      <c r="GOA802" s="94"/>
      <c r="GOB802" s="94"/>
      <c r="GOC802" s="94"/>
      <c r="GOD802" s="94"/>
      <c r="GOE802" s="94"/>
      <c r="GOF802" s="94"/>
      <c r="GOG802" s="94"/>
      <c r="GOH802" s="94"/>
      <c r="GOI802" s="94"/>
      <c r="GOJ802" s="94"/>
      <c r="GOK802" s="94"/>
      <c r="GOL802" s="94"/>
      <c r="GOM802" s="94"/>
      <c r="GON802" s="94"/>
      <c r="GOO802" s="94"/>
      <c r="GOP802" s="94"/>
      <c r="GOQ802" s="94"/>
      <c r="GOR802" s="94"/>
      <c r="GOS802" s="94"/>
      <c r="GOT802" s="94"/>
      <c r="GOU802" s="94"/>
      <c r="GOV802" s="94"/>
      <c r="GOW802" s="94"/>
      <c r="GOX802" s="94"/>
      <c r="GOY802" s="94"/>
      <c r="GOZ802" s="94"/>
      <c r="GPA802" s="94"/>
      <c r="GPB802" s="94"/>
      <c r="GPC802" s="94"/>
      <c r="GPD802" s="94"/>
      <c r="GPE802" s="94"/>
      <c r="GPF802" s="94"/>
      <c r="GPG802" s="94"/>
      <c r="GPH802" s="94"/>
      <c r="GPI802" s="94"/>
      <c r="GPJ802" s="94"/>
      <c r="GPK802" s="94"/>
      <c r="GPL802" s="94"/>
      <c r="GPM802" s="94"/>
      <c r="GPN802" s="94"/>
      <c r="GPO802" s="94"/>
      <c r="GPP802" s="94"/>
      <c r="GPQ802" s="94"/>
      <c r="GPR802" s="94"/>
      <c r="GPS802" s="94"/>
      <c r="GPT802" s="94"/>
      <c r="GPU802" s="94"/>
      <c r="GPV802" s="94"/>
      <c r="GPW802" s="94"/>
      <c r="GPX802" s="94"/>
      <c r="GPY802" s="94"/>
      <c r="GPZ802" s="94"/>
      <c r="GQA802" s="94"/>
      <c r="GQB802" s="94"/>
      <c r="GQC802" s="94"/>
      <c r="GQD802" s="94"/>
      <c r="GQE802" s="94"/>
      <c r="GQF802" s="94"/>
      <c r="GQG802" s="94"/>
      <c r="GQH802" s="94"/>
      <c r="GQI802" s="94"/>
      <c r="GQJ802" s="94"/>
      <c r="GQK802" s="94"/>
      <c r="GQL802" s="94"/>
      <c r="GQM802" s="94"/>
      <c r="GQN802" s="94"/>
      <c r="GQO802" s="94"/>
      <c r="GQP802" s="94"/>
      <c r="GQQ802" s="94"/>
      <c r="GQR802" s="94"/>
      <c r="GQS802" s="94"/>
      <c r="GQT802" s="94"/>
      <c r="GQU802" s="94"/>
      <c r="GQV802" s="94"/>
      <c r="GQW802" s="94"/>
      <c r="GQX802" s="94"/>
      <c r="GQY802" s="94"/>
      <c r="GQZ802" s="94"/>
      <c r="GRA802" s="94"/>
      <c r="GRB802" s="94"/>
      <c r="GRC802" s="94"/>
      <c r="GRD802" s="94"/>
      <c r="GRE802" s="94"/>
      <c r="GRF802" s="94"/>
      <c r="GRG802" s="94"/>
      <c r="GRH802" s="94"/>
      <c r="GRI802" s="94"/>
      <c r="GRJ802" s="94"/>
      <c r="GRK802" s="94"/>
      <c r="GRL802" s="94"/>
      <c r="GRM802" s="94"/>
      <c r="GRN802" s="94"/>
      <c r="GRO802" s="94"/>
      <c r="GRP802" s="94"/>
      <c r="GRQ802" s="94"/>
      <c r="GRR802" s="94"/>
      <c r="GRS802" s="94"/>
      <c r="GRT802" s="94"/>
      <c r="GRU802" s="94"/>
      <c r="GRV802" s="94"/>
      <c r="GRW802" s="94"/>
      <c r="GRX802" s="94"/>
      <c r="GRY802" s="94"/>
      <c r="GRZ802" s="94"/>
      <c r="GSA802" s="94"/>
      <c r="GSB802" s="94"/>
      <c r="GSC802" s="94"/>
      <c r="GSD802" s="94"/>
      <c r="GSE802" s="94"/>
      <c r="GSF802" s="94"/>
      <c r="GSG802" s="94"/>
      <c r="GSH802" s="94"/>
      <c r="GSI802" s="94"/>
      <c r="GSJ802" s="94"/>
      <c r="GSK802" s="94"/>
      <c r="GSL802" s="94"/>
      <c r="GSM802" s="94"/>
      <c r="GSN802" s="94"/>
      <c r="GSO802" s="94"/>
      <c r="GSP802" s="94"/>
      <c r="GSQ802" s="94"/>
      <c r="GSR802" s="94"/>
      <c r="GSS802" s="94"/>
      <c r="GST802" s="94"/>
      <c r="GSU802" s="94"/>
      <c r="GSV802" s="94"/>
      <c r="GSW802" s="94"/>
      <c r="GSX802" s="94"/>
      <c r="GSY802" s="94"/>
      <c r="GSZ802" s="94"/>
      <c r="GTA802" s="94"/>
      <c r="GTB802" s="94"/>
      <c r="GTC802" s="94"/>
      <c r="GTD802" s="94"/>
      <c r="GTE802" s="94"/>
      <c r="GTF802" s="94"/>
      <c r="GTG802" s="94"/>
      <c r="GTH802" s="94"/>
      <c r="GTI802" s="94"/>
      <c r="GTJ802" s="94"/>
      <c r="GTK802" s="94"/>
      <c r="GTL802" s="94"/>
      <c r="GTM802" s="94"/>
      <c r="GTN802" s="94"/>
      <c r="GTO802" s="94"/>
      <c r="GTP802" s="94"/>
      <c r="GTQ802" s="94"/>
      <c r="GTR802" s="94"/>
      <c r="GTS802" s="94"/>
      <c r="GTT802" s="94"/>
      <c r="GTU802" s="94"/>
      <c r="GTV802" s="94"/>
      <c r="GTW802" s="94"/>
      <c r="GTX802" s="94"/>
      <c r="GTY802" s="94"/>
      <c r="GTZ802" s="94"/>
      <c r="GUA802" s="94"/>
      <c r="GUB802" s="94"/>
      <c r="GUC802" s="94"/>
      <c r="GUD802" s="94"/>
      <c r="GUE802" s="94"/>
      <c r="GUF802" s="94"/>
      <c r="GUG802" s="94"/>
      <c r="GUH802" s="94"/>
      <c r="GUI802" s="94"/>
      <c r="GUJ802" s="94"/>
      <c r="GUK802" s="94"/>
      <c r="GUL802" s="94"/>
      <c r="GUM802" s="94"/>
      <c r="GUN802" s="94"/>
      <c r="GUO802" s="94"/>
      <c r="GUP802" s="94"/>
      <c r="GUQ802" s="94"/>
      <c r="GUR802" s="94"/>
      <c r="GUS802" s="94"/>
      <c r="GUT802" s="94"/>
      <c r="GUU802" s="94"/>
      <c r="GUV802" s="94"/>
      <c r="GUW802" s="94"/>
      <c r="GUX802" s="94"/>
      <c r="GUY802" s="94"/>
      <c r="GUZ802" s="94"/>
      <c r="GVA802" s="94"/>
      <c r="GVB802" s="94"/>
      <c r="GVC802" s="94"/>
      <c r="GVD802" s="94"/>
      <c r="GVE802" s="94"/>
      <c r="GVF802" s="94"/>
      <c r="GVG802" s="94"/>
      <c r="GVH802" s="94"/>
      <c r="GVI802" s="94"/>
      <c r="GVJ802" s="94"/>
      <c r="GVK802" s="94"/>
      <c r="GVL802" s="94"/>
      <c r="GVM802" s="94"/>
      <c r="GVN802" s="94"/>
      <c r="GVO802" s="94"/>
      <c r="GVP802" s="94"/>
      <c r="GVQ802" s="94"/>
      <c r="GVR802" s="94"/>
      <c r="GVS802" s="94"/>
      <c r="GVT802" s="94"/>
      <c r="GVU802" s="94"/>
      <c r="GVV802" s="94"/>
      <c r="GVW802" s="94"/>
      <c r="GVX802" s="94"/>
      <c r="GVY802" s="94"/>
      <c r="GVZ802" s="94"/>
      <c r="GWA802" s="94"/>
      <c r="GWB802" s="94"/>
      <c r="GWC802" s="94"/>
      <c r="GWD802" s="94"/>
      <c r="GWE802" s="94"/>
      <c r="GWF802" s="94"/>
      <c r="GWG802" s="94"/>
      <c r="GWH802" s="94"/>
      <c r="GWI802" s="94"/>
      <c r="GWJ802" s="94"/>
      <c r="GWK802" s="94"/>
      <c r="GWL802" s="94"/>
      <c r="GWM802" s="94"/>
      <c r="GWN802" s="94"/>
      <c r="GWO802" s="94"/>
      <c r="GWP802" s="94"/>
      <c r="GWQ802" s="94"/>
      <c r="GWR802" s="94"/>
      <c r="GWS802" s="94"/>
      <c r="GWT802" s="94"/>
      <c r="GWU802" s="94"/>
      <c r="GWV802" s="94"/>
      <c r="GWW802" s="94"/>
      <c r="GWX802" s="94"/>
      <c r="GWY802" s="94"/>
      <c r="GWZ802" s="94"/>
      <c r="GXA802" s="94"/>
      <c r="GXB802" s="94"/>
      <c r="GXC802" s="94"/>
      <c r="GXD802" s="94"/>
      <c r="GXE802" s="94"/>
      <c r="GXF802" s="94"/>
      <c r="GXG802" s="94"/>
      <c r="GXH802" s="94"/>
      <c r="GXI802" s="94"/>
      <c r="GXJ802" s="94"/>
      <c r="GXK802" s="94"/>
      <c r="GXL802" s="94"/>
      <c r="GXM802" s="94"/>
      <c r="GXN802" s="94"/>
      <c r="GXO802" s="94"/>
      <c r="GXP802" s="94"/>
      <c r="GXQ802" s="94"/>
      <c r="GXR802" s="94"/>
      <c r="GXS802" s="94"/>
      <c r="GXT802" s="94"/>
      <c r="GXU802" s="94"/>
      <c r="GXV802" s="94"/>
      <c r="GXW802" s="94"/>
      <c r="GXX802" s="94"/>
      <c r="GXY802" s="94"/>
      <c r="GXZ802" s="94"/>
      <c r="GYA802" s="94"/>
      <c r="GYB802" s="94"/>
      <c r="GYC802" s="94"/>
      <c r="GYD802" s="94"/>
      <c r="GYE802" s="94"/>
      <c r="GYF802" s="94"/>
      <c r="GYG802" s="94"/>
      <c r="GYH802" s="94"/>
      <c r="GYI802" s="94"/>
      <c r="GYJ802" s="94"/>
      <c r="GYK802" s="94"/>
      <c r="GYL802" s="94"/>
      <c r="GYM802" s="94"/>
      <c r="GYN802" s="94"/>
      <c r="GYO802" s="94"/>
      <c r="GYP802" s="94"/>
      <c r="GYQ802" s="94"/>
      <c r="GYR802" s="94"/>
      <c r="GYS802" s="94"/>
      <c r="GYT802" s="94"/>
      <c r="GYU802" s="94"/>
      <c r="GYV802" s="94"/>
      <c r="GYW802" s="94"/>
      <c r="GYX802" s="94"/>
      <c r="GYY802" s="94"/>
      <c r="GYZ802" s="94"/>
      <c r="GZA802" s="94"/>
      <c r="GZB802" s="94"/>
      <c r="GZC802" s="94"/>
      <c r="GZD802" s="94"/>
      <c r="GZE802" s="94"/>
      <c r="GZF802" s="94"/>
      <c r="GZG802" s="94"/>
      <c r="GZH802" s="94"/>
      <c r="GZI802" s="94"/>
      <c r="GZJ802" s="94"/>
      <c r="GZK802" s="94"/>
      <c r="GZL802" s="94"/>
      <c r="GZM802" s="94"/>
      <c r="GZN802" s="94"/>
      <c r="GZO802" s="94"/>
      <c r="GZP802" s="94"/>
      <c r="GZQ802" s="94"/>
      <c r="GZR802" s="94"/>
      <c r="GZS802" s="94"/>
      <c r="GZT802" s="94"/>
      <c r="GZU802" s="94"/>
      <c r="GZV802" s="94"/>
      <c r="GZW802" s="94"/>
      <c r="GZX802" s="94"/>
      <c r="GZY802" s="94"/>
      <c r="GZZ802" s="94"/>
      <c r="HAA802" s="94"/>
      <c r="HAB802" s="94"/>
      <c r="HAC802" s="94"/>
      <c r="HAD802" s="94"/>
      <c r="HAE802" s="94"/>
      <c r="HAF802" s="94"/>
      <c r="HAG802" s="94"/>
      <c r="HAH802" s="94"/>
      <c r="HAI802" s="94"/>
      <c r="HAJ802" s="94"/>
      <c r="HAK802" s="94"/>
      <c r="HAL802" s="94"/>
      <c r="HAM802" s="94"/>
      <c r="HAN802" s="94"/>
      <c r="HAO802" s="94"/>
      <c r="HAP802" s="94"/>
      <c r="HAQ802" s="94"/>
      <c r="HAR802" s="94"/>
      <c r="HAS802" s="94"/>
      <c r="HAT802" s="94"/>
      <c r="HAU802" s="94"/>
      <c r="HAV802" s="94"/>
      <c r="HAW802" s="94"/>
      <c r="HAX802" s="94"/>
      <c r="HAY802" s="94"/>
      <c r="HAZ802" s="94"/>
      <c r="HBA802" s="94"/>
      <c r="HBB802" s="94"/>
      <c r="HBC802" s="94"/>
      <c r="HBD802" s="94"/>
      <c r="HBE802" s="94"/>
      <c r="HBF802" s="94"/>
      <c r="HBG802" s="94"/>
      <c r="HBH802" s="94"/>
      <c r="HBI802" s="94"/>
      <c r="HBJ802" s="94"/>
      <c r="HBK802" s="94"/>
      <c r="HBL802" s="94"/>
      <c r="HBM802" s="94"/>
      <c r="HBN802" s="94"/>
      <c r="HBO802" s="94"/>
      <c r="HBP802" s="94"/>
      <c r="HBQ802" s="94"/>
      <c r="HBR802" s="94"/>
      <c r="HBS802" s="94"/>
      <c r="HBT802" s="94"/>
      <c r="HBU802" s="94"/>
      <c r="HBV802" s="94"/>
      <c r="HBW802" s="94"/>
      <c r="HBX802" s="94"/>
      <c r="HBY802" s="94"/>
      <c r="HBZ802" s="94"/>
      <c r="HCA802" s="94"/>
      <c r="HCB802" s="94"/>
      <c r="HCC802" s="94"/>
      <c r="HCD802" s="94"/>
      <c r="HCE802" s="94"/>
      <c r="HCF802" s="94"/>
      <c r="HCG802" s="94"/>
      <c r="HCH802" s="94"/>
      <c r="HCI802" s="94"/>
      <c r="HCJ802" s="94"/>
      <c r="HCK802" s="94"/>
      <c r="HCL802" s="94"/>
      <c r="HCM802" s="94"/>
      <c r="HCN802" s="94"/>
      <c r="HCO802" s="94"/>
      <c r="HCP802" s="94"/>
      <c r="HCQ802" s="94"/>
      <c r="HCR802" s="94"/>
      <c r="HCS802" s="94"/>
      <c r="HCT802" s="94"/>
      <c r="HCU802" s="94"/>
      <c r="HCV802" s="94"/>
      <c r="HCW802" s="94"/>
      <c r="HCX802" s="94"/>
      <c r="HCY802" s="94"/>
      <c r="HCZ802" s="94"/>
      <c r="HDA802" s="94"/>
      <c r="HDB802" s="94"/>
      <c r="HDC802" s="94"/>
      <c r="HDD802" s="94"/>
      <c r="HDE802" s="94"/>
      <c r="HDF802" s="94"/>
      <c r="HDG802" s="94"/>
      <c r="HDH802" s="94"/>
      <c r="HDI802" s="94"/>
      <c r="HDJ802" s="94"/>
      <c r="HDK802" s="94"/>
      <c r="HDL802" s="94"/>
      <c r="HDM802" s="94"/>
      <c r="HDN802" s="94"/>
      <c r="HDO802" s="94"/>
      <c r="HDP802" s="94"/>
      <c r="HDQ802" s="94"/>
      <c r="HDR802" s="94"/>
      <c r="HDS802" s="94"/>
      <c r="HDT802" s="94"/>
      <c r="HDU802" s="94"/>
      <c r="HDV802" s="94"/>
      <c r="HDW802" s="94"/>
      <c r="HDX802" s="94"/>
      <c r="HDY802" s="94"/>
      <c r="HDZ802" s="94"/>
      <c r="HEA802" s="94"/>
      <c r="HEB802" s="94"/>
      <c r="HEC802" s="94"/>
      <c r="HED802" s="94"/>
      <c r="HEE802" s="94"/>
      <c r="HEF802" s="94"/>
      <c r="HEG802" s="94"/>
      <c r="HEH802" s="94"/>
      <c r="HEI802" s="94"/>
      <c r="HEJ802" s="94"/>
      <c r="HEK802" s="94"/>
      <c r="HEL802" s="94"/>
      <c r="HEM802" s="94"/>
      <c r="HEN802" s="94"/>
      <c r="HEO802" s="94"/>
      <c r="HEP802" s="94"/>
      <c r="HEQ802" s="94"/>
      <c r="HER802" s="94"/>
      <c r="HES802" s="94"/>
      <c r="HET802" s="94"/>
      <c r="HEU802" s="94"/>
      <c r="HEV802" s="94"/>
      <c r="HEW802" s="94"/>
      <c r="HEX802" s="94"/>
      <c r="HEY802" s="94"/>
      <c r="HEZ802" s="94"/>
      <c r="HFA802" s="94"/>
      <c r="HFB802" s="94"/>
      <c r="HFC802" s="94"/>
      <c r="HFD802" s="94"/>
      <c r="HFE802" s="94"/>
      <c r="HFF802" s="94"/>
      <c r="HFG802" s="94"/>
      <c r="HFH802" s="94"/>
      <c r="HFI802" s="94"/>
      <c r="HFJ802" s="94"/>
      <c r="HFK802" s="94"/>
      <c r="HFL802" s="94"/>
      <c r="HFM802" s="94"/>
      <c r="HFN802" s="94"/>
      <c r="HFO802" s="94"/>
      <c r="HFP802" s="94"/>
      <c r="HFQ802" s="94"/>
      <c r="HFR802" s="94"/>
      <c r="HFS802" s="94"/>
      <c r="HFT802" s="94"/>
      <c r="HFU802" s="94"/>
      <c r="HFV802" s="94"/>
      <c r="HFW802" s="94"/>
      <c r="HFX802" s="94"/>
      <c r="HFY802" s="94"/>
      <c r="HFZ802" s="94"/>
      <c r="HGA802" s="94"/>
      <c r="HGB802" s="94"/>
      <c r="HGC802" s="94"/>
      <c r="HGD802" s="94"/>
      <c r="HGE802" s="94"/>
      <c r="HGF802" s="94"/>
      <c r="HGG802" s="94"/>
      <c r="HGH802" s="94"/>
      <c r="HGI802" s="94"/>
      <c r="HGJ802" s="94"/>
      <c r="HGK802" s="94"/>
      <c r="HGL802" s="94"/>
      <c r="HGM802" s="94"/>
      <c r="HGN802" s="94"/>
      <c r="HGO802" s="94"/>
      <c r="HGP802" s="94"/>
      <c r="HGQ802" s="94"/>
      <c r="HGR802" s="94"/>
      <c r="HGS802" s="94"/>
      <c r="HGT802" s="94"/>
      <c r="HGU802" s="94"/>
      <c r="HGV802" s="94"/>
      <c r="HGW802" s="94"/>
      <c r="HGX802" s="94"/>
      <c r="HGY802" s="94"/>
      <c r="HGZ802" s="94"/>
      <c r="HHA802" s="94"/>
      <c r="HHB802" s="94"/>
      <c r="HHC802" s="94"/>
      <c r="HHD802" s="94"/>
      <c r="HHE802" s="94"/>
      <c r="HHF802" s="94"/>
      <c r="HHG802" s="94"/>
      <c r="HHH802" s="94"/>
      <c r="HHI802" s="94"/>
      <c r="HHJ802" s="94"/>
      <c r="HHK802" s="94"/>
      <c r="HHL802" s="94"/>
      <c r="HHM802" s="94"/>
      <c r="HHN802" s="94"/>
      <c r="HHO802" s="94"/>
      <c r="HHP802" s="94"/>
      <c r="HHQ802" s="94"/>
      <c r="HHR802" s="94"/>
      <c r="HHS802" s="94"/>
      <c r="HHT802" s="94"/>
      <c r="HHU802" s="94"/>
      <c r="HHV802" s="94"/>
      <c r="HHW802" s="94"/>
      <c r="HHX802" s="94"/>
      <c r="HHY802" s="94"/>
      <c r="HHZ802" s="94"/>
      <c r="HIA802" s="94"/>
      <c r="HIB802" s="94"/>
      <c r="HIC802" s="94"/>
      <c r="HID802" s="94"/>
      <c r="HIE802" s="94"/>
      <c r="HIF802" s="94"/>
      <c r="HIG802" s="94"/>
      <c r="HIH802" s="94"/>
      <c r="HII802" s="94"/>
      <c r="HIJ802" s="94"/>
      <c r="HIK802" s="94"/>
      <c r="HIL802" s="94"/>
      <c r="HIM802" s="94"/>
      <c r="HIN802" s="94"/>
      <c r="HIO802" s="94"/>
      <c r="HIP802" s="94"/>
      <c r="HIQ802" s="94"/>
      <c r="HIR802" s="94"/>
      <c r="HIS802" s="94"/>
      <c r="HIT802" s="94"/>
      <c r="HIU802" s="94"/>
      <c r="HIV802" s="94"/>
      <c r="HIW802" s="94"/>
      <c r="HIX802" s="94"/>
      <c r="HIY802" s="94"/>
      <c r="HIZ802" s="94"/>
      <c r="HJA802" s="94"/>
      <c r="HJB802" s="94"/>
      <c r="HJC802" s="94"/>
      <c r="HJD802" s="94"/>
      <c r="HJE802" s="94"/>
      <c r="HJF802" s="94"/>
      <c r="HJG802" s="94"/>
      <c r="HJH802" s="94"/>
      <c r="HJI802" s="94"/>
      <c r="HJJ802" s="94"/>
      <c r="HJK802" s="94"/>
      <c r="HJL802" s="94"/>
      <c r="HJM802" s="94"/>
      <c r="HJN802" s="94"/>
      <c r="HJO802" s="94"/>
      <c r="HJP802" s="94"/>
      <c r="HJQ802" s="94"/>
      <c r="HJR802" s="94"/>
      <c r="HJS802" s="94"/>
      <c r="HJT802" s="94"/>
      <c r="HJU802" s="94"/>
      <c r="HJV802" s="94"/>
      <c r="HJW802" s="94"/>
      <c r="HJX802" s="94"/>
      <c r="HJY802" s="94"/>
      <c r="HJZ802" s="94"/>
      <c r="HKA802" s="94"/>
      <c r="HKB802" s="94"/>
      <c r="HKC802" s="94"/>
      <c r="HKD802" s="94"/>
      <c r="HKE802" s="94"/>
      <c r="HKF802" s="94"/>
      <c r="HKG802" s="94"/>
      <c r="HKH802" s="94"/>
      <c r="HKI802" s="94"/>
      <c r="HKJ802" s="94"/>
      <c r="HKK802" s="94"/>
      <c r="HKL802" s="94"/>
      <c r="HKM802" s="94"/>
      <c r="HKN802" s="94"/>
      <c r="HKO802" s="94"/>
      <c r="HKP802" s="94"/>
      <c r="HKQ802" s="94"/>
      <c r="HKR802" s="94"/>
      <c r="HKS802" s="94"/>
      <c r="HKT802" s="94"/>
      <c r="HKU802" s="94"/>
      <c r="HKV802" s="94"/>
      <c r="HKW802" s="94"/>
      <c r="HKX802" s="94"/>
      <c r="HKY802" s="94"/>
      <c r="HKZ802" s="94"/>
      <c r="HLA802" s="94"/>
      <c r="HLB802" s="94"/>
      <c r="HLC802" s="94"/>
      <c r="HLD802" s="94"/>
      <c r="HLE802" s="94"/>
      <c r="HLF802" s="94"/>
      <c r="HLG802" s="94"/>
      <c r="HLH802" s="94"/>
      <c r="HLI802" s="94"/>
      <c r="HLJ802" s="94"/>
      <c r="HLK802" s="94"/>
      <c r="HLL802" s="94"/>
      <c r="HLM802" s="94"/>
      <c r="HLN802" s="94"/>
      <c r="HLO802" s="94"/>
      <c r="HLP802" s="94"/>
      <c r="HLQ802" s="94"/>
      <c r="HLR802" s="94"/>
      <c r="HLS802" s="94"/>
      <c r="HLT802" s="94"/>
      <c r="HLU802" s="94"/>
      <c r="HLV802" s="94"/>
      <c r="HLW802" s="94"/>
      <c r="HLX802" s="94"/>
      <c r="HLY802" s="94"/>
      <c r="HLZ802" s="94"/>
      <c r="HMA802" s="94"/>
      <c r="HMB802" s="94"/>
      <c r="HMC802" s="94"/>
      <c r="HMD802" s="94"/>
      <c r="HME802" s="94"/>
      <c r="HMF802" s="94"/>
      <c r="HMG802" s="94"/>
      <c r="HMH802" s="94"/>
      <c r="HMI802" s="94"/>
      <c r="HMJ802" s="94"/>
      <c r="HMK802" s="94"/>
      <c r="HML802" s="94"/>
      <c r="HMM802" s="94"/>
      <c r="HMN802" s="94"/>
      <c r="HMO802" s="94"/>
      <c r="HMP802" s="94"/>
      <c r="HMQ802" s="94"/>
      <c r="HMR802" s="94"/>
      <c r="HMS802" s="94"/>
      <c r="HMT802" s="94"/>
      <c r="HMU802" s="94"/>
      <c r="HMV802" s="94"/>
      <c r="HMW802" s="94"/>
      <c r="HMX802" s="94"/>
      <c r="HMY802" s="94"/>
      <c r="HMZ802" s="94"/>
      <c r="HNA802" s="94"/>
      <c r="HNB802" s="94"/>
      <c r="HNC802" s="94"/>
      <c r="HND802" s="94"/>
      <c r="HNE802" s="94"/>
      <c r="HNF802" s="94"/>
      <c r="HNG802" s="94"/>
      <c r="HNH802" s="94"/>
      <c r="HNI802" s="94"/>
      <c r="HNJ802" s="94"/>
      <c r="HNK802" s="94"/>
      <c r="HNL802" s="94"/>
      <c r="HNM802" s="94"/>
      <c r="HNN802" s="94"/>
      <c r="HNO802" s="94"/>
      <c r="HNP802" s="94"/>
      <c r="HNQ802" s="94"/>
      <c r="HNR802" s="94"/>
      <c r="HNS802" s="94"/>
      <c r="HNT802" s="94"/>
      <c r="HNU802" s="94"/>
      <c r="HNV802" s="94"/>
      <c r="HNW802" s="94"/>
      <c r="HNX802" s="94"/>
      <c r="HNY802" s="94"/>
      <c r="HNZ802" s="94"/>
      <c r="HOA802" s="94"/>
      <c r="HOB802" s="94"/>
      <c r="HOC802" s="94"/>
      <c r="HOD802" s="94"/>
      <c r="HOE802" s="94"/>
      <c r="HOF802" s="94"/>
      <c r="HOG802" s="94"/>
      <c r="HOH802" s="94"/>
      <c r="HOI802" s="94"/>
      <c r="HOJ802" s="94"/>
      <c r="HOK802" s="94"/>
      <c r="HOL802" s="94"/>
      <c r="HOM802" s="94"/>
      <c r="HON802" s="94"/>
      <c r="HOO802" s="94"/>
      <c r="HOP802" s="94"/>
      <c r="HOQ802" s="94"/>
      <c r="HOR802" s="94"/>
      <c r="HOS802" s="94"/>
      <c r="HOT802" s="94"/>
      <c r="HOU802" s="94"/>
      <c r="HOV802" s="94"/>
      <c r="HOW802" s="94"/>
      <c r="HOX802" s="94"/>
      <c r="HOY802" s="94"/>
      <c r="HOZ802" s="94"/>
      <c r="HPA802" s="94"/>
      <c r="HPB802" s="94"/>
      <c r="HPC802" s="94"/>
      <c r="HPD802" s="94"/>
      <c r="HPE802" s="94"/>
      <c r="HPF802" s="94"/>
      <c r="HPG802" s="94"/>
      <c r="HPH802" s="94"/>
      <c r="HPI802" s="94"/>
      <c r="HPJ802" s="94"/>
      <c r="HPK802" s="94"/>
      <c r="HPL802" s="94"/>
      <c r="HPM802" s="94"/>
      <c r="HPN802" s="94"/>
      <c r="HPO802" s="94"/>
      <c r="HPP802" s="94"/>
      <c r="HPQ802" s="94"/>
      <c r="HPR802" s="94"/>
      <c r="HPS802" s="94"/>
      <c r="HPT802" s="94"/>
      <c r="HPU802" s="94"/>
      <c r="HPV802" s="94"/>
      <c r="HPW802" s="94"/>
      <c r="HPX802" s="94"/>
      <c r="HPY802" s="94"/>
      <c r="HPZ802" s="94"/>
      <c r="HQA802" s="94"/>
      <c r="HQB802" s="94"/>
      <c r="HQC802" s="94"/>
      <c r="HQD802" s="94"/>
      <c r="HQE802" s="94"/>
      <c r="HQF802" s="94"/>
      <c r="HQG802" s="94"/>
      <c r="HQH802" s="94"/>
      <c r="HQI802" s="94"/>
      <c r="HQJ802" s="94"/>
      <c r="HQK802" s="94"/>
      <c r="HQL802" s="94"/>
      <c r="HQM802" s="94"/>
      <c r="HQN802" s="94"/>
      <c r="HQO802" s="94"/>
      <c r="HQP802" s="94"/>
      <c r="HQQ802" s="94"/>
      <c r="HQR802" s="94"/>
      <c r="HQS802" s="94"/>
      <c r="HQT802" s="94"/>
      <c r="HQU802" s="94"/>
      <c r="HQV802" s="94"/>
      <c r="HQW802" s="94"/>
      <c r="HQX802" s="94"/>
      <c r="HQY802" s="94"/>
      <c r="HQZ802" s="94"/>
      <c r="HRA802" s="94"/>
      <c r="HRB802" s="94"/>
      <c r="HRC802" s="94"/>
      <c r="HRD802" s="94"/>
      <c r="HRE802" s="94"/>
      <c r="HRF802" s="94"/>
      <c r="HRG802" s="94"/>
      <c r="HRH802" s="94"/>
      <c r="HRI802" s="94"/>
      <c r="HRJ802" s="94"/>
      <c r="HRK802" s="94"/>
      <c r="HRL802" s="94"/>
      <c r="HRM802" s="94"/>
      <c r="HRN802" s="94"/>
      <c r="HRO802" s="94"/>
      <c r="HRP802" s="94"/>
      <c r="HRQ802" s="94"/>
      <c r="HRR802" s="94"/>
      <c r="HRS802" s="94"/>
      <c r="HRT802" s="94"/>
      <c r="HRU802" s="94"/>
      <c r="HRV802" s="94"/>
      <c r="HRW802" s="94"/>
      <c r="HRX802" s="94"/>
      <c r="HRY802" s="94"/>
      <c r="HRZ802" s="94"/>
      <c r="HSA802" s="94"/>
      <c r="HSB802" s="94"/>
      <c r="HSC802" s="94"/>
      <c r="HSD802" s="94"/>
      <c r="HSE802" s="94"/>
      <c r="HSF802" s="94"/>
      <c r="HSG802" s="94"/>
      <c r="HSH802" s="94"/>
      <c r="HSI802" s="94"/>
      <c r="HSJ802" s="94"/>
      <c r="HSK802" s="94"/>
      <c r="HSL802" s="94"/>
      <c r="HSM802" s="94"/>
      <c r="HSN802" s="94"/>
      <c r="HSO802" s="94"/>
      <c r="HSP802" s="94"/>
      <c r="HSQ802" s="94"/>
      <c r="HSR802" s="94"/>
      <c r="HSS802" s="94"/>
      <c r="HST802" s="94"/>
      <c r="HSU802" s="94"/>
      <c r="HSV802" s="94"/>
      <c r="HSW802" s="94"/>
      <c r="HSX802" s="94"/>
      <c r="HSY802" s="94"/>
      <c r="HSZ802" s="94"/>
      <c r="HTA802" s="94"/>
      <c r="HTB802" s="94"/>
      <c r="HTC802" s="94"/>
      <c r="HTD802" s="94"/>
      <c r="HTE802" s="94"/>
      <c r="HTF802" s="94"/>
      <c r="HTG802" s="94"/>
      <c r="HTH802" s="94"/>
      <c r="HTI802" s="94"/>
      <c r="HTJ802" s="94"/>
      <c r="HTK802" s="94"/>
      <c r="HTL802" s="94"/>
      <c r="HTM802" s="94"/>
      <c r="HTN802" s="94"/>
      <c r="HTO802" s="94"/>
      <c r="HTP802" s="94"/>
      <c r="HTQ802" s="94"/>
      <c r="HTR802" s="94"/>
      <c r="HTS802" s="94"/>
      <c r="HTT802" s="94"/>
      <c r="HTU802" s="94"/>
      <c r="HTV802" s="94"/>
      <c r="HTW802" s="94"/>
      <c r="HTX802" s="94"/>
      <c r="HTY802" s="94"/>
      <c r="HTZ802" s="94"/>
      <c r="HUA802" s="94"/>
      <c r="HUB802" s="94"/>
      <c r="HUC802" s="94"/>
      <c r="HUD802" s="94"/>
      <c r="HUE802" s="94"/>
      <c r="HUF802" s="94"/>
      <c r="HUG802" s="94"/>
      <c r="HUH802" s="94"/>
      <c r="HUI802" s="94"/>
      <c r="HUJ802" s="94"/>
      <c r="HUK802" s="94"/>
      <c r="HUL802" s="94"/>
      <c r="HUM802" s="94"/>
      <c r="HUN802" s="94"/>
      <c r="HUO802" s="94"/>
      <c r="HUP802" s="94"/>
      <c r="HUQ802" s="94"/>
      <c r="HUR802" s="94"/>
      <c r="HUS802" s="94"/>
      <c r="HUT802" s="94"/>
      <c r="HUU802" s="94"/>
      <c r="HUV802" s="94"/>
      <c r="HUW802" s="94"/>
      <c r="HUX802" s="94"/>
      <c r="HUY802" s="94"/>
      <c r="HUZ802" s="94"/>
      <c r="HVA802" s="94"/>
      <c r="HVB802" s="94"/>
      <c r="HVC802" s="94"/>
      <c r="HVD802" s="94"/>
      <c r="HVE802" s="94"/>
      <c r="HVF802" s="94"/>
      <c r="HVG802" s="94"/>
      <c r="HVH802" s="94"/>
      <c r="HVI802" s="94"/>
      <c r="HVJ802" s="94"/>
      <c r="HVK802" s="94"/>
      <c r="HVL802" s="94"/>
      <c r="HVM802" s="94"/>
      <c r="HVN802" s="94"/>
      <c r="HVO802" s="94"/>
      <c r="HVP802" s="94"/>
      <c r="HVQ802" s="94"/>
      <c r="HVR802" s="94"/>
      <c r="HVS802" s="94"/>
      <c r="HVT802" s="94"/>
      <c r="HVU802" s="94"/>
      <c r="HVV802" s="94"/>
      <c r="HVW802" s="94"/>
      <c r="HVX802" s="94"/>
      <c r="HVY802" s="94"/>
      <c r="HVZ802" s="94"/>
      <c r="HWA802" s="94"/>
      <c r="HWB802" s="94"/>
      <c r="HWC802" s="94"/>
      <c r="HWD802" s="94"/>
      <c r="HWE802" s="94"/>
      <c r="HWF802" s="94"/>
      <c r="HWG802" s="94"/>
      <c r="HWH802" s="94"/>
      <c r="HWI802" s="94"/>
      <c r="HWJ802" s="94"/>
      <c r="HWK802" s="94"/>
      <c r="HWL802" s="94"/>
      <c r="HWM802" s="94"/>
      <c r="HWN802" s="94"/>
      <c r="HWO802" s="94"/>
      <c r="HWP802" s="94"/>
      <c r="HWQ802" s="94"/>
      <c r="HWR802" s="94"/>
      <c r="HWS802" s="94"/>
      <c r="HWT802" s="94"/>
      <c r="HWU802" s="94"/>
      <c r="HWV802" s="94"/>
      <c r="HWW802" s="94"/>
      <c r="HWX802" s="94"/>
      <c r="HWY802" s="94"/>
      <c r="HWZ802" s="94"/>
      <c r="HXA802" s="94"/>
      <c r="HXB802" s="94"/>
      <c r="HXC802" s="94"/>
      <c r="HXD802" s="94"/>
      <c r="HXE802" s="94"/>
      <c r="HXF802" s="94"/>
      <c r="HXG802" s="94"/>
      <c r="HXH802" s="94"/>
      <c r="HXI802" s="94"/>
      <c r="HXJ802" s="94"/>
      <c r="HXK802" s="94"/>
      <c r="HXL802" s="94"/>
      <c r="HXM802" s="94"/>
      <c r="HXN802" s="94"/>
      <c r="HXO802" s="94"/>
      <c r="HXP802" s="94"/>
      <c r="HXQ802" s="94"/>
      <c r="HXR802" s="94"/>
      <c r="HXS802" s="94"/>
      <c r="HXT802" s="94"/>
      <c r="HXU802" s="94"/>
      <c r="HXV802" s="94"/>
      <c r="HXW802" s="94"/>
      <c r="HXX802" s="94"/>
      <c r="HXY802" s="94"/>
      <c r="HXZ802" s="94"/>
      <c r="HYA802" s="94"/>
      <c r="HYB802" s="94"/>
      <c r="HYC802" s="94"/>
      <c r="HYD802" s="94"/>
      <c r="HYE802" s="94"/>
      <c r="HYF802" s="94"/>
      <c r="HYG802" s="94"/>
      <c r="HYH802" s="94"/>
      <c r="HYI802" s="94"/>
      <c r="HYJ802" s="94"/>
      <c r="HYK802" s="94"/>
      <c r="HYL802" s="94"/>
      <c r="HYM802" s="94"/>
      <c r="HYN802" s="94"/>
      <c r="HYO802" s="94"/>
      <c r="HYP802" s="94"/>
      <c r="HYQ802" s="94"/>
      <c r="HYR802" s="94"/>
      <c r="HYS802" s="94"/>
      <c r="HYT802" s="94"/>
      <c r="HYU802" s="94"/>
      <c r="HYV802" s="94"/>
      <c r="HYW802" s="94"/>
      <c r="HYX802" s="94"/>
      <c r="HYY802" s="94"/>
      <c r="HYZ802" s="94"/>
      <c r="HZA802" s="94"/>
      <c r="HZB802" s="94"/>
      <c r="HZC802" s="94"/>
      <c r="HZD802" s="94"/>
      <c r="HZE802" s="94"/>
      <c r="HZF802" s="94"/>
      <c r="HZG802" s="94"/>
      <c r="HZH802" s="94"/>
      <c r="HZI802" s="94"/>
      <c r="HZJ802" s="94"/>
      <c r="HZK802" s="94"/>
      <c r="HZL802" s="94"/>
      <c r="HZM802" s="94"/>
      <c r="HZN802" s="94"/>
      <c r="HZO802" s="94"/>
      <c r="HZP802" s="94"/>
      <c r="HZQ802" s="94"/>
      <c r="HZR802" s="94"/>
      <c r="HZS802" s="94"/>
      <c r="HZT802" s="94"/>
      <c r="HZU802" s="94"/>
      <c r="HZV802" s="94"/>
      <c r="HZW802" s="94"/>
      <c r="HZX802" s="94"/>
      <c r="HZY802" s="94"/>
      <c r="HZZ802" s="94"/>
      <c r="IAA802" s="94"/>
      <c r="IAB802" s="94"/>
      <c r="IAC802" s="94"/>
      <c r="IAD802" s="94"/>
      <c r="IAE802" s="94"/>
      <c r="IAF802" s="94"/>
      <c r="IAG802" s="94"/>
      <c r="IAH802" s="94"/>
      <c r="IAI802" s="94"/>
      <c r="IAJ802" s="94"/>
      <c r="IAK802" s="94"/>
      <c r="IAL802" s="94"/>
      <c r="IAM802" s="94"/>
      <c r="IAN802" s="94"/>
      <c r="IAO802" s="94"/>
      <c r="IAP802" s="94"/>
      <c r="IAQ802" s="94"/>
      <c r="IAR802" s="94"/>
      <c r="IAS802" s="94"/>
      <c r="IAT802" s="94"/>
      <c r="IAU802" s="94"/>
      <c r="IAV802" s="94"/>
      <c r="IAW802" s="94"/>
      <c r="IAX802" s="94"/>
      <c r="IAY802" s="94"/>
      <c r="IAZ802" s="94"/>
      <c r="IBA802" s="94"/>
      <c r="IBB802" s="94"/>
      <c r="IBC802" s="94"/>
      <c r="IBD802" s="94"/>
      <c r="IBE802" s="94"/>
      <c r="IBF802" s="94"/>
      <c r="IBG802" s="94"/>
      <c r="IBH802" s="94"/>
      <c r="IBI802" s="94"/>
      <c r="IBJ802" s="94"/>
      <c r="IBK802" s="94"/>
      <c r="IBL802" s="94"/>
      <c r="IBM802" s="94"/>
      <c r="IBN802" s="94"/>
      <c r="IBO802" s="94"/>
      <c r="IBP802" s="94"/>
      <c r="IBQ802" s="94"/>
      <c r="IBR802" s="94"/>
      <c r="IBS802" s="94"/>
      <c r="IBT802" s="94"/>
      <c r="IBU802" s="94"/>
      <c r="IBV802" s="94"/>
      <c r="IBW802" s="94"/>
      <c r="IBX802" s="94"/>
      <c r="IBY802" s="94"/>
      <c r="IBZ802" s="94"/>
      <c r="ICA802" s="94"/>
      <c r="ICB802" s="94"/>
      <c r="ICC802" s="94"/>
      <c r="ICD802" s="94"/>
      <c r="ICE802" s="94"/>
      <c r="ICF802" s="94"/>
      <c r="ICG802" s="94"/>
      <c r="ICH802" s="94"/>
      <c r="ICI802" s="94"/>
      <c r="ICJ802" s="94"/>
      <c r="ICK802" s="94"/>
      <c r="ICL802" s="94"/>
      <c r="ICM802" s="94"/>
      <c r="ICN802" s="94"/>
      <c r="ICO802" s="94"/>
      <c r="ICP802" s="94"/>
      <c r="ICQ802" s="94"/>
      <c r="ICR802" s="94"/>
      <c r="ICS802" s="94"/>
      <c r="ICT802" s="94"/>
      <c r="ICU802" s="94"/>
      <c r="ICV802" s="94"/>
      <c r="ICW802" s="94"/>
      <c r="ICX802" s="94"/>
      <c r="ICY802" s="94"/>
      <c r="ICZ802" s="94"/>
      <c r="IDA802" s="94"/>
      <c r="IDB802" s="94"/>
      <c r="IDC802" s="94"/>
      <c r="IDD802" s="94"/>
      <c r="IDE802" s="94"/>
      <c r="IDF802" s="94"/>
      <c r="IDG802" s="94"/>
      <c r="IDH802" s="94"/>
      <c r="IDI802" s="94"/>
      <c r="IDJ802" s="94"/>
      <c r="IDK802" s="94"/>
      <c r="IDL802" s="94"/>
      <c r="IDM802" s="94"/>
      <c r="IDN802" s="94"/>
      <c r="IDO802" s="94"/>
      <c r="IDP802" s="94"/>
      <c r="IDQ802" s="94"/>
      <c r="IDR802" s="94"/>
      <c r="IDS802" s="94"/>
      <c r="IDT802" s="94"/>
      <c r="IDU802" s="94"/>
      <c r="IDV802" s="94"/>
      <c r="IDW802" s="94"/>
      <c r="IDX802" s="94"/>
      <c r="IDY802" s="94"/>
      <c r="IDZ802" s="94"/>
      <c r="IEA802" s="94"/>
      <c r="IEB802" s="94"/>
      <c r="IEC802" s="94"/>
      <c r="IED802" s="94"/>
      <c r="IEE802" s="94"/>
      <c r="IEF802" s="94"/>
      <c r="IEG802" s="94"/>
      <c r="IEH802" s="94"/>
      <c r="IEI802" s="94"/>
      <c r="IEJ802" s="94"/>
      <c r="IEK802" s="94"/>
      <c r="IEL802" s="94"/>
      <c r="IEM802" s="94"/>
      <c r="IEN802" s="94"/>
      <c r="IEO802" s="94"/>
      <c r="IEP802" s="94"/>
      <c r="IEQ802" s="94"/>
      <c r="IER802" s="94"/>
      <c r="IES802" s="94"/>
      <c r="IET802" s="94"/>
      <c r="IEU802" s="94"/>
      <c r="IEV802" s="94"/>
      <c r="IEW802" s="94"/>
      <c r="IEX802" s="94"/>
      <c r="IEY802" s="94"/>
      <c r="IEZ802" s="94"/>
      <c r="IFA802" s="94"/>
      <c r="IFB802" s="94"/>
      <c r="IFC802" s="94"/>
      <c r="IFD802" s="94"/>
      <c r="IFE802" s="94"/>
      <c r="IFF802" s="94"/>
      <c r="IFG802" s="94"/>
      <c r="IFH802" s="94"/>
      <c r="IFI802" s="94"/>
      <c r="IFJ802" s="94"/>
      <c r="IFK802" s="94"/>
      <c r="IFL802" s="94"/>
      <c r="IFM802" s="94"/>
      <c r="IFN802" s="94"/>
      <c r="IFO802" s="94"/>
      <c r="IFP802" s="94"/>
      <c r="IFQ802" s="94"/>
      <c r="IFR802" s="94"/>
      <c r="IFS802" s="94"/>
      <c r="IFT802" s="94"/>
      <c r="IFU802" s="94"/>
      <c r="IFV802" s="94"/>
      <c r="IFW802" s="94"/>
      <c r="IFX802" s="94"/>
      <c r="IFY802" s="94"/>
      <c r="IFZ802" s="94"/>
      <c r="IGA802" s="94"/>
      <c r="IGB802" s="94"/>
      <c r="IGC802" s="94"/>
      <c r="IGD802" s="94"/>
      <c r="IGE802" s="94"/>
      <c r="IGF802" s="94"/>
      <c r="IGG802" s="94"/>
      <c r="IGH802" s="94"/>
      <c r="IGI802" s="94"/>
      <c r="IGJ802" s="94"/>
      <c r="IGK802" s="94"/>
      <c r="IGL802" s="94"/>
      <c r="IGM802" s="94"/>
      <c r="IGN802" s="94"/>
      <c r="IGO802" s="94"/>
      <c r="IGP802" s="94"/>
      <c r="IGQ802" s="94"/>
      <c r="IGR802" s="94"/>
      <c r="IGS802" s="94"/>
      <c r="IGT802" s="94"/>
      <c r="IGU802" s="94"/>
      <c r="IGV802" s="94"/>
      <c r="IGW802" s="94"/>
      <c r="IGX802" s="94"/>
      <c r="IGY802" s="94"/>
      <c r="IGZ802" s="94"/>
      <c r="IHA802" s="94"/>
      <c r="IHB802" s="94"/>
      <c r="IHC802" s="94"/>
      <c r="IHD802" s="94"/>
      <c r="IHE802" s="94"/>
      <c r="IHF802" s="94"/>
      <c r="IHG802" s="94"/>
      <c r="IHH802" s="94"/>
      <c r="IHI802" s="94"/>
      <c r="IHJ802" s="94"/>
      <c r="IHK802" s="94"/>
      <c r="IHL802" s="94"/>
      <c r="IHM802" s="94"/>
      <c r="IHN802" s="94"/>
      <c r="IHO802" s="94"/>
      <c r="IHP802" s="94"/>
      <c r="IHQ802" s="94"/>
      <c r="IHR802" s="94"/>
      <c r="IHS802" s="94"/>
      <c r="IHT802" s="94"/>
      <c r="IHU802" s="94"/>
      <c r="IHV802" s="94"/>
      <c r="IHW802" s="94"/>
      <c r="IHX802" s="94"/>
      <c r="IHY802" s="94"/>
      <c r="IHZ802" s="94"/>
      <c r="IIA802" s="94"/>
      <c r="IIB802" s="94"/>
      <c r="IIC802" s="94"/>
      <c r="IID802" s="94"/>
      <c r="IIE802" s="94"/>
      <c r="IIF802" s="94"/>
      <c r="IIG802" s="94"/>
      <c r="IIH802" s="94"/>
      <c r="III802" s="94"/>
      <c r="IIJ802" s="94"/>
      <c r="IIK802" s="94"/>
      <c r="IIL802" s="94"/>
      <c r="IIM802" s="94"/>
      <c r="IIN802" s="94"/>
      <c r="IIO802" s="94"/>
      <c r="IIP802" s="94"/>
      <c r="IIQ802" s="94"/>
      <c r="IIR802" s="94"/>
      <c r="IIS802" s="94"/>
      <c r="IIT802" s="94"/>
      <c r="IIU802" s="94"/>
      <c r="IIV802" s="94"/>
      <c r="IIW802" s="94"/>
      <c r="IIX802" s="94"/>
      <c r="IIY802" s="94"/>
      <c r="IIZ802" s="94"/>
      <c r="IJA802" s="94"/>
      <c r="IJB802" s="94"/>
      <c r="IJC802" s="94"/>
      <c r="IJD802" s="94"/>
      <c r="IJE802" s="94"/>
      <c r="IJF802" s="94"/>
      <c r="IJG802" s="94"/>
      <c r="IJH802" s="94"/>
      <c r="IJI802" s="94"/>
      <c r="IJJ802" s="94"/>
      <c r="IJK802" s="94"/>
      <c r="IJL802" s="94"/>
      <c r="IJM802" s="94"/>
      <c r="IJN802" s="94"/>
      <c r="IJO802" s="94"/>
      <c r="IJP802" s="94"/>
      <c r="IJQ802" s="94"/>
      <c r="IJR802" s="94"/>
      <c r="IJS802" s="94"/>
      <c r="IJT802" s="94"/>
      <c r="IJU802" s="94"/>
      <c r="IJV802" s="94"/>
      <c r="IJW802" s="94"/>
      <c r="IJX802" s="94"/>
      <c r="IJY802" s="94"/>
      <c r="IJZ802" s="94"/>
      <c r="IKA802" s="94"/>
      <c r="IKB802" s="94"/>
      <c r="IKC802" s="94"/>
      <c r="IKD802" s="94"/>
      <c r="IKE802" s="94"/>
      <c r="IKF802" s="94"/>
      <c r="IKG802" s="94"/>
      <c r="IKH802" s="94"/>
      <c r="IKI802" s="94"/>
      <c r="IKJ802" s="94"/>
      <c r="IKK802" s="94"/>
      <c r="IKL802" s="94"/>
      <c r="IKM802" s="94"/>
      <c r="IKN802" s="94"/>
      <c r="IKO802" s="94"/>
      <c r="IKP802" s="94"/>
      <c r="IKQ802" s="94"/>
      <c r="IKR802" s="94"/>
      <c r="IKS802" s="94"/>
      <c r="IKT802" s="94"/>
      <c r="IKU802" s="94"/>
      <c r="IKV802" s="94"/>
      <c r="IKW802" s="94"/>
      <c r="IKX802" s="94"/>
      <c r="IKY802" s="94"/>
      <c r="IKZ802" s="94"/>
      <c r="ILA802" s="94"/>
      <c r="ILB802" s="94"/>
      <c r="ILC802" s="94"/>
      <c r="ILD802" s="94"/>
      <c r="ILE802" s="94"/>
      <c r="ILF802" s="94"/>
      <c r="ILG802" s="94"/>
      <c r="ILH802" s="94"/>
      <c r="ILI802" s="94"/>
      <c r="ILJ802" s="94"/>
      <c r="ILK802" s="94"/>
      <c r="ILL802" s="94"/>
      <c r="ILM802" s="94"/>
      <c r="ILN802" s="94"/>
      <c r="ILO802" s="94"/>
      <c r="ILP802" s="94"/>
      <c r="ILQ802" s="94"/>
      <c r="ILR802" s="94"/>
      <c r="ILS802" s="94"/>
      <c r="ILT802" s="94"/>
      <c r="ILU802" s="94"/>
      <c r="ILV802" s="94"/>
      <c r="ILW802" s="94"/>
      <c r="ILX802" s="94"/>
      <c r="ILY802" s="94"/>
      <c r="ILZ802" s="94"/>
      <c r="IMA802" s="94"/>
      <c r="IMB802" s="94"/>
      <c r="IMC802" s="94"/>
      <c r="IMD802" s="94"/>
      <c r="IME802" s="94"/>
      <c r="IMF802" s="94"/>
      <c r="IMG802" s="94"/>
      <c r="IMH802" s="94"/>
      <c r="IMI802" s="94"/>
      <c r="IMJ802" s="94"/>
      <c r="IMK802" s="94"/>
      <c r="IML802" s="94"/>
      <c r="IMM802" s="94"/>
      <c r="IMN802" s="94"/>
      <c r="IMO802" s="94"/>
      <c r="IMP802" s="94"/>
      <c r="IMQ802" s="94"/>
      <c r="IMR802" s="94"/>
      <c r="IMS802" s="94"/>
      <c r="IMT802" s="94"/>
      <c r="IMU802" s="94"/>
      <c r="IMV802" s="94"/>
      <c r="IMW802" s="94"/>
      <c r="IMX802" s="94"/>
      <c r="IMY802" s="94"/>
      <c r="IMZ802" s="94"/>
      <c r="INA802" s="94"/>
      <c r="INB802" s="94"/>
      <c r="INC802" s="94"/>
      <c r="IND802" s="94"/>
      <c r="INE802" s="94"/>
      <c r="INF802" s="94"/>
      <c r="ING802" s="94"/>
      <c r="INH802" s="94"/>
      <c r="INI802" s="94"/>
      <c r="INJ802" s="94"/>
      <c r="INK802" s="94"/>
      <c r="INL802" s="94"/>
      <c r="INM802" s="94"/>
      <c r="INN802" s="94"/>
      <c r="INO802" s="94"/>
      <c r="INP802" s="94"/>
      <c r="INQ802" s="94"/>
      <c r="INR802" s="94"/>
      <c r="INS802" s="94"/>
      <c r="INT802" s="94"/>
      <c r="INU802" s="94"/>
      <c r="INV802" s="94"/>
      <c r="INW802" s="94"/>
      <c r="INX802" s="94"/>
      <c r="INY802" s="94"/>
      <c r="INZ802" s="94"/>
      <c r="IOA802" s="94"/>
      <c r="IOB802" s="94"/>
      <c r="IOC802" s="94"/>
      <c r="IOD802" s="94"/>
      <c r="IOE802" s="94"/>
      <c r="IOF802" s="94"/>
      <c r="IOG802" s="94"/>
      <c r="IOH802" s="94"/>
      <c r="IOI802" s="94"/>
      <c r="IOJ802" s="94"/>
      <c r="IOK802" s="94"/>
      <c r="IOL802" s="94"/>
      <c r="IOM802" s="94"/>
      <c r="ION802" s="94"/>
      <c r="IOO802" s="94"/>
      <c r="IOP802" s="94"/>
      <c r="IOQ802" s="94"/>
      <c r="IOR802" s="94"/>
      <c r="IOS802" s="94"/>
      <c r="IOT802" s="94"/>
      <c r="IOU802" s="94"/>
      <c r="IOV802" s="94"/>
      <c r="IOW802" s="94"/>
      <c r="IOX802" s="94"/>
      <c r="IOY802" s="94"/>
      <c r="IOZ802" s="94"/>
      <c r="IPA802" s="94"/>
      <c r="IPB802" s="94"/>
      <c r="IPC802" s="94"/>
      <c r="IPD802" s="94"/>
      <c r="IPE802" s="94"/>
      <c r="IPF802" s="94"/>
      <c r="IPG802" s="94"/>
      <c r="IPH802" s="94"/>
      <c r="IPI802" s="94"/>
      <c r="IPJ802" s="94"/>
      <c r="IPK802" s="94"/>
      <c r="IPL802" s="94"/>
      <c r="IPM802" s="94"/>
      <c r="IPN802" s="94"/>
      <c r="IPO802" s="94"/>
      <c r="IPP802" s="94"/>
      <c r="IPQ802" s="94"/>
      <c r="IPR802" s="94"/>
      <c r="IPS802" s="94"/>
      <c r="IPT802" s="94"/>
      <c r="IPU802" s="94"/>
      <c r="IPV802" s="94"/>
      <c r="IPW802" s="94"/>
      <c r="IPX802" s="94"/>
      <c r="IPY802" s="94"/>
      <c r="IPZ802" s="94"/>
      <c r="IQA802" s="94"/>
      <c r="IQB802" s="94"/>
      <c r="IQC802" s="94"/>
      <c r="IQD802" s="94"/>
      <c r="IQE802" s="94"/>
      <c r="IQF802" s="94"/>
      <c r="IQG802" s="94"/>
      <c r="IQH802" s="94"/>
      <c r="IQI802" s="94"/>
      <c r="IQJ802" s="94"/>
      <c r="IQK802" s="94"/>
      <c r="IQL802" s="94"/>
      <c r="IQM802" s="94"/>
      <c r="IQN802" s="94"/>
      <c r="IQO802" s="94"/>
      <c r="IQP802" s="94"/>
      <c r="IQQ802" s="94"/>
      <c r="IQR802" s="94"/>
      <c r="IQS802" s="94"/>
      <c r="IQT802" s="94"/>
      <c r="IQU802" s="94"/>
      <c r="IQV802" s="94"/>
      <c r="IQW802" s="94"/>
      <c r="IQX802" s="94"/>
      <c r="IQY802" s="94"/>
      <c r="IQZ802" s="94"/>
      <c r="IRA802" s="94"/>
      <c r="IRB802" s="94"/>
      <c r="IRC802" s="94"/>
      <c r="IRD802" s="94"/>
      <c r="IRE802" s="94"/>
      <c r="IRF802" s="94"/>
      <c r="IRG802" s="94"/>
      <c r="IRH802" s="94"/>
      <c r="IRI802" s="94"/>
      <c r="IRJ802" s="94"/>
      <c r="IRK802" s="94"/>
      <c r="IRL802" s="94"/>
      <c r="IRM802" s="94"/>
      <c r="IRN802" s="94"/>
      <c r="IRO802" s="94"/>
      <c r="IRP802" s="94"/>
      <c r="IRQ802" s="94"/>
      <c r="IRR802" s="94"/>
      <c r="IRS802" s="94"/>
      <c r="IRT802" s="94"/>
      <c r="IRU802" s="94"/>
      <c r="IRV802" s="94"/>
      <c r="IRW802" s="94"/>
      <c r="IRX802" s="94"/>
      <c r="IRY802" s="94"/>
      <c r="IRZ802" s="94"/>
      <c r="ISA802" s="94"/>
      <c r="ISB802" s="94"/>
      <c r="ISC802" s="94"/>
      <c r="ISD802" s="94"/>
      <c r="ISE802" s="94"/>
      <c r="ISF802" s="94"/>
      <c r="ISG802" s="94"/>
      <c r="ISH802" s="94"/>
      <c r="ISI802" s="94"/>
      <c r="ISJ802" s="94"/>
      <c r="ISK802" s="94"/>
      <c r="ISL802" s="94"/>
      <c r="ISM802" s="94"/>
      <c r="ISN802" s="94"/>
      <c r="ISO802" s="94"/>
      <c r="ISP802" s="94"/>
      <c r="ISQ802" s="94"/>
      <c r="ISR802" s="94"/>
      <c r="ISS802" s="94"/>
      <c r="IST802" s="94"/>
      <c r="ISU802" s="94"/>
      <c r="ISV802" s="94"/>
      <c r="ISW802" s="94"/>
      <c r="ISX802" s="94"/>
      <c r="ISY802" s="94"/>
      <c r="ISZ802" s="94"/>
      <c r="ITA802" s="94"/>
      <c r="ITB802" s="94"/>
      <c r="ITC802" s="94"/>
      <c r="ITD802" s="94"/>
      <c r="ITE802" s="94"/>
      <c r="ITF802" s="94"/>
      <c r="ITG802" s="94"/>
      <c r="ITH802" s="94"/>
      <c r="ITI802" s="94"/>
      <c r="ITJ802" s="94"/>
      <c r="ITK802" s="94"/>
      <c r="ITL802" s="94"/>
      <c r="ITM802" s="94"/>
      <c r="ITN802" s="94"/>
      <c r="ITO802" s="94"/>
      <c r="ITP802" s="94"/>
      <c r="ITQ802" s="94"/>
      <c r="ITR802" s="94"/>
      <c r="ITS802" s="94"/>
      <c r="ITT802" s="94"/>
      <c r="ITU802" s="94"/>
      <c r="ITV802" s="94"/>
      <c r="ITW802" s="94"/>
      <c r="ITX802" s="94"/>
      <c r="ITY802" s="94"/>
      <c r="ITZ802" s="94"/>
      <c r="IUA802" s="94"/>
      <c r="IUB802" s="94"/>
      <c r="IUC802" s="94"/>
      <c r="IUD802" s="94"/>
      <c r="IUE802" s="94"/>
      <c r="IUF802" s="94"/>
      <c r="IUG802" s="94"/>
      <c r="IUH802" s="94"/>
      <c r="IUI802" s="94"/>
      <c r="IUJ802" s="94"/>
      <c r="IUK802" s="94"/>
      <c r="IUL802" s="94"/>
      <c r="IUM802" s="94"/>
      <c r="IUN802" s="94"/>
      <c r="IUO802" s="94"/>
      <c r="IUP802" s="94"/>
      <c r="IUQ802" s="94"/>
      <c r="IUR802" s="94"/>
      <c r="IUS802" s="94"/>
      <c r="IUT802" s="94"/>
      <c r="IUU802" s="94"/>
      <c r="IUV802" s="94"/>
      <c r="IUW802" s="94"/>
      <c r="IUX802" s="94"/>
      <c r="IUY802" s="94"/>
      <c r="IUZ802" s="94"/>
      <c r="IVA802" s="94"/>
      <c r="IVB802" s="94"/>
      <c r="IVC802" s="94"/>
      <c r="IVD802" s="94"/>
      <c r="IVE802" s="94"/>
      <c r="IVF802" s="94"/>
      <c r="IVG802" s="94"/>
      <c r="IVH802" s="94"/>
      <c r="IVI802" s="94"/>
      <c r="IVJ802" s="94"/>
      <c r="IVK802" s="94"/>
      <c r="IVL802" s="94"/>
      <c r="IVM802" s="94"/>
      <c r="IVN802" s="94"/>
      <c r="IVO802" s="94"/>
      <c r="IVP802" s="94"/>
      <c r="IVQ802" s="94"/>
      <c r="IVR802" s="94"/>
      <c r="IVS802" s="94"/>
      <c r="IVT802" s="94"/>
      <c r="IVU802" s="94"/>
      <c r="IVV802" s="94"/>
      <c r="IVW802" s="94"/>
      <c r="IVX802" s="94"/>
      <c r="IVY802" s="94"/>
      <c r="IVZ802" s="94"/>
      <c r="IWA802" s="94"/>
      <c r="IWB802" s="94"/>
      <c r="IWC802" s="94"/>
      <c r="IWD802" s="94"/>
      <c r="IWE802" s="94"/>
      <c r="IWF802" s="94"/>
      <c r="IWG802" s="94"/>
      <c r="IWH802" s="94"/>
      <c r="IWI802" s="94"/>
      <c r="IWJ802" s="94"/>
      <c r="IWK802" s="94"/>
      <c r="IWL802" s="94"/>
      <c r="IWM802" s="94"/>
      <c r="IWN802" s="94"/>
      <c r="IWO802" s="94"/>
      <c r="IWP802" s="94"/>
      <c r="IWQ802" s="94"/>
      <c r="IWR802" s="94"/>
      <c r="IWS802" s="94"/>
      <c r="IWT802" s="94"/>
      <c r="IWU802" s="94"/>
      <c r="IWV802" s="94"/>
      <c r="IWW802" s="94"/>
      <c r="IWX802" s="94"/>
      <c r="IWY802" s="94"/>
      <c r="IWZ802" s="94"/>
      <c r="IXA802" s="94"/>
      <c r="IXB802" s="94"/>
      <c r="IXC802" s="94"/>
      <c r="IXD802" s="94"/>
      <c r="IXE802" s="94"/>
      <c r="IXF802" s="94"/>
      <c r="IXG802" s="94"/>
      <c r="IXH802" s="94"/>
      <c r="IXI802" s="94"/>
      <c r="IXJ802" s="94"/>
      <c r="IXK802" s="94"/>
      <c r="IXL802" s="94"/>
      <c r="IXM802" s="94"/>
      <c r="IXN802" s="94"/>
      <c r="IXO802" s="94"/>
      <c r="IXP802" s="94"/>
      <c r="IXQ802" s="94"/>
      <c r="IXR802" s="94"/>
      <c r="IXS802" s="94"/>
      <c r="IXT802" s="94"/>
      <c r="IXU802" s="94"/>
      <c r="IXV802" s="94"/>
      <c r="IXW802" s="94"/>
      <c r="IXX802" s="94"/>
      <c r="IXY802" s="94"/>
      <c r="IXZ802" s="94"/>
      <c r="IYA802" s="94"/>
      <c r="IYB802" s="94"/>
      <c r="IYC802" s="94"/>
      <c r="IYD802" s="94"/>
      <c r="IYE802" s="94"/>
      <c r="IYF802" s="94"/>
      <c r="IYG802" s="94"/>
      <c r="IYH802" s="94"/>
      <c r="IYI802" s="94"/>
      <c r="IYJ802" s="94"/>
      <c r="IYK802" s="94"/>
      <c r="IYL802" s="94"/>
      <c r="IYM802" s="94"/>
      <c r="IYN802" s="94"/>
      <c r="IYO802" s="94"/>
      <c r="IYP802" s="94"/>
      <c r="IYQ802" s="94"/>
      <c r="IYR802" s="94"/>
      <c r="IYS802" s="94"/>
      <c r="IYT802" s="94"/>
      <c r="IYU802" s="94"/>
      <c r="IYV802" s="94"/>
      <c r="IYW802" s="94"/>
      <c r="IYX802" s="94"/>
      <c r="IYY802" s="94"/>
      <c r="IYZ802" s="94"/>
      <c r="IZA802" s="94"/>
      <c r="IZB802" s="94"/>
      <c r="IZC802" s="94"/>
      <c r="IZD802" s="94"/>
      <c r="IZE802" s="94"/>
      <c r="IZF802" s="94"/>
      <c r="IZG802" s="94"/>
      <c r="IZH802" s="94"/>
      <c r="IZI802" s="94"/>
      <c r="IZJ802" s="94"/>
      <c r="IZK802" s="94"/>
      <c r="IZL802" s="94"/>
      <c r="IZM802" s="94"/>
      <c r="IZN802" s="94"/>
      <c r="IZO802" s="94"/>
      <c r="IZP802" s="94"/>
      <c r="IZQ802" s="94"/>
      <c r="IZR802" s="94"/>
      <c r="IZS802" s="94"/>
      <c r="IZT802" s="94"/>
      <c r="IZU802" s="94"/>
      <c r="IZV802" s="94"/>
      <c r="IZW802" s="94"/>
      <c r="IZX802" s="94"/>
      <c r="IZY802" s="94"/>
      <c r="IZZ802" s="94"/>
      <c r="JAA802" s="94"/>
      <c r="JAB802" s="94"/>
      <c r="JAC802" s="94"/>
      <c r="JAD802" s="94"/>
      <c r="JAE802" s="94"/>
      <c r="JAF802" s="94"/>
      <c r="JAG802" s="94"/>
      <c r="JAH802" s="94"/>
      <c r="JAI802" s="94"/>
      <c r="JAJ802" s="94"/>
      <c r="JAK802" s="94"/>
      <c r="JAL802" s="94"/>
      <c r="JAM802" s="94"/>
      <c r="JAN802" s="94"/>
      <c r="JAO802" s="94"/>
      <c r="JAP802" s="94"/>
      <c r="JAQ802" s="94"/>
      <c r="JAR802" s="94"/>
      <c r="JAS802" s="94"/>
      <c r="JAT802" s="94"/>
      <c r="JAU802" s="94"/>
      <c r="JAV802" s="94"/>
      <c r="JAW802" s="94"/>
      <c r="JAX802" s="94"/>
      <c r="JAY802" s="94"/>
      <c r="JAZ802" s="94"/>
      <c r="JBA802" s="94"/>
      <c r="JBB802" s="94"/>
      <c r="JBC802" s="94"/>
      <c r="JBD802" s="94"/>
      <c r="JBE802" s="94"/>
      <c r="JBF802" s="94"/>
      <c r="JBG802" s="94"/>
      <c r="JBH802" s="94"/>
      <c r="JBI802" s="94"/>
      <c r="JBJ802" s="94"/>
      <c r="JBK802" s="94"/>
      <c r="JBL802" s="94"/>
      <c r="JBM802" s="94"/>
      <c r="JBN802" s="94"/>
      <c r="JBO802" s="94"/>
      <c r="JBP802" s="94"/>
      <c r="JBQ802" s="94"/>
      <c r="JBR802" s="94"/>
      <c r="JBS802" s="94"/>
      <c r="JBT802" s="94"/>
      <c r="JBU802" s="94"/>
      <c r="JBV802" s="94"/>
      <c r="JBW802" s="94"/>
      <c r="JBX802" s="94"/>
      <c r="JBY802" s="94"/>
      <c r="JBZ802" s="94"/>
      <c r="JCA802" s="94"/>
      <c r="JCB802" s="94"/>
      <c r="JCC802" s="94"/>
      <c r="JCD802" s="94"/>
      <c r="JCE802" s="94"/>
      <c r="JCF802" s="94"/>
      <c r="JCG802" s="94"/>
      <c r="JCH802" s="94"/>
      <c r="JCI802" s="94"/>
      <c r="JCJ802" s="94"/>
      <c r="JCK802" s="94"/>
      <c r="JCL802" s="94"/>
      <c r="JCM802" s="94"/>
      <c r="JCN802" s="94"/>
      <c r="JCO802" s="94"/>
      <c r="JCP802" s="94"/>
      <c r="JCQ802" s="94"/>
      <c r="JCR802" s="94"/>
      <c r="JCS802" s="94"/>
      <c r="JCT802" s="94"/>
      <c r="JCU802" s="94"/>
      <c r="JCV802" s="94"/>
      <c r="JCW802" s="94"/>
      <c r="JCX802" s="94"/>
      <c r="JCY802" s="94"/>
      <c r="JCZ802" s="94"/>
      <c r="JDA802" s="94"/>
      <c r="JDB802" s="94"/>
      <c r="JDC802" s="94"/>
      <c r="JDD802" s="94"/>
      <c r="JDE802" s="94"/>
      <c r="JDF802" s="94"/>
      <c r="JDG802" s="94"/>
      <c r="JDH802" s="94"/>
      <c r="JDI802" s="94"/>
      <c r="JDJ802" s="94"/>
      <c r="JDK802" s="94"/>
      <c r="JDL802" s="94"/>
      <c r="JDM802" s="94"/>
      <c r="JDN802" s="94"/>
      <c r="JDO802" s="94"/>
      <c r="JDP802" s="94"/>
      <c r="JDQ802" s="94"/>
      <c r="JDR802" s="94"/>
      <c r="JDS802" s="94"/>
      <c r="JDT802" s="94"/>
      <c r="JDU802" s="94"/>
      <c r="JDV802" s="94"/>
      <c r="JDW802" s="94"/>
      <c r="JDX802" s="94"/>
      <c r="JDY802" s="94"/>
      <c r="JDZ802" s="94"/>
      <c r="JEA802" s="94"/>
      <c r="JEB802" s="94"/>
      <c r="JEC802" s="94"/>
      <c r="JED802" s="94"/>
      <c r="JEE802" s="94"/>
      <c r="JEF802" s="94"/>
      <c r="JEG802" s="94"/>
      <c r="JEH802" s="94"/>
      <c r="JEI802" s="94"/>
      <c r="JEJ802" s="94"/>
      <c r="JEK802" s="94"/>
      <c r="JEL802" s="94"/>
      <c r="JEM802" s="94"/>
      <c r="JEN802" s="94"/>
      <c r="JEO802" s="94"/>
      <c r="JEP802" s="94"/>
      <c r="JEQ802" s="94"/>
      <c r="JER802" s="94"/>
      <c r="JES802" s="94"/>
      <c r="JET802" s="94"/>
      <c r="JEU802" s="94"/>
      <c r="JEV802" s="94"/>
      <c r="JEW802" s="94"/>
      <c r="JEX802" s="94"/>
      <c r="JEY802" s="94"/>
      <c r="JEZ802" s="94"/>
      <c r="JFA802" s="94"/>
      <c r="JFB802" s="94"/>
      <c r="JFC802" s="94"/>
      <c r="JFD802" s="94"/>
      <c r="JFE802" s="94"/>
      <c r="JFF802" s="94"/>
      <c r="JFG802" s="94"/>
      <c r="JFH802" s="94"/>
      <c r="JFI802" s="94"/>
      <c r="JFJ802" s="94"/>
      <c r="JFK802" s="94"/>
      <c r="JFL802" s="94"/>
      <c r="JFM802" s="94"/>
      <c r="JFN802" s="94"/>
      <c r="JFO802" s="94"/>
      <c r="JFP802" s="94"/>
      <c r="JFQ802" s="94"/>
      <c r="JFR802" s="94"/>
      <c r="JFS802" s="94"/>
      <c r="JFT802" s="94"/>
      <c r="JFU802" s="94"/>
      <c r="JFV802" s="94"/>
      <c r="JFW802" s="94"/>
      <c r="JFX802" s="94"/>
      <c r="JFY802" s="94"/>
      <c r="JFZ802" s="94"/>
      <c r="JGA802" s="94"/>
      <c r="JGB802" s="94"/>
      <c r="JGC802" s="94"/>
      <c r="JGD802" s="94"/>
      <c r="JGE802" s="94"/>
      <c r="JGF802" s="94"/>
      <c r="JGG802" s="94"/>
      <c r="JGH802" s="94"/>
      <c r="JGI802" s="94"/>
      <c r="JGJ802" s="94"/>
      <c r="JGK802" s="94"/>
      <c r="JGL802" s="94"/>
      <c r="JGM802" s="94"/>
      <c r="JGN802" s="94"/>
      <c r="JGO802" s="94"/>
      <c r="JGP802" s="94"/>
      <c r="JGQ802" s="94"/>
      <c r="JGR802" s="94"/>
      <c r="JGS802" s="94"/>
      <c r="JGT802" s="94"/>
      <c r="JGU802" s="94"/>
      <c r="JGV802" s="94"/>
      <c r="JGW802" s="94"/>
      <c r="JGX802" s="94"/>
      <c r="JGY802" s="94"/>
      <c r="JGZ802" s="94"/>
      <c r="JHA802" s="94"/>
      <c r="JHB802" s="94"/>
      <c r="JHC802" s="94"/>
      <c r="JHD802" s="94"/>
      <c r="JHE802" s="94"/>
      <c r="JHF802" s="94"/>
      <c r="JHG802" s="94"/>
      <c r="JHH802" s="94"/>
      <c r="JHI802" s="94"/>
      <c r="JHJ802" s="94"/>
      <c r="JHK802" s="94"/>
      <c r="JHL802" s="94"/>
      <c r="JHM802" s="94"/>
      <c r="JHN802" s="94"/>
      <c r="JHO802" s="94"/>
      <c r="JHP802" s="94"/>
      <c r="JHQ802" s="94"/>
      <c r="JHR802" s="94"/>
      <c r="JHS802" s="94"/>
      <c r="JHT802" s="94"/>
      <c r="JHU802" s="94"/>
      <c r="JHV802" s="94"/>
      <c r="JHW802" s="94"/>
      <c r="JHX802" s="94"/>
      <c r="JHY802" s="94"/>
      <c r="JHZ802" s="94"/>
      <c r="JIA802" s="94"/>
      <c r="JIB802" s="94"/>
      <c r="JIC802" s="94"/>
      <c r="JID802" s="94"/>
      <c r="JIE802" s="94"/>
      <c r="JIF802" s="94"/>
      <c r="JIG802" s="94"/>
      <c r="JIH802" s="94"/>
      <c r="JII802" s="94"/>
      <c r="JIJ802" s="94"/>
      <c r="JIK802" s="94"/>
      <c r="JIL802" s="94"/>
      <c r="JIM802" s="94"/>
      <c r="JIN802" s="94"/>
      <c r="JIO802" s="94"/>
      <c r="JIP802" s="94"/>
      <c r="JIQ802" s="94"/>
      <c r="JIR802" s="94"/>
      <c r="JIS802" s="94"/>
      <c r="JIT802" s="94"/>
      <c r="JIU802" s="94"/>
      <c r="JIV802" s="94"/>
      <c r="JIW802" s="94"/>
      <c r="JIX802" s="94"/>
      <c r="JIY802" s="94"/>
      <c r="JIZ802" s="94"/>
      <c r="JJA802" s="94"/>
      <c r="JJB802" s="94"/>
      <c r="JJC802" s="94"/>
      <c r="JJD802" s="94"/>
      <c r="JJE802" s="94"/>
      <c r="JJF802" s="94"/>
      <c r="JJG802" s="94"/>
      <c r="JJH802" s="94"/>
      <c r="JJI802" s="94"/>
      <c r="JJJ802" s="94"/>
      <c r="JJK802" s="94"/>
      <c r="JJL802" s="94"/>
      <c r="JJM802" s="94"/>
      <c r="JJN802" s="94"/>
      <c r="JJO802" s="94"/>
      <c r="JJP802" s="94"/>
      <c r="JJQ802" s="94"/>
      <c r="JJR802" s="94"/>
      <c r="JJS802" s="94"/>
      <c r="JJT802" s="94"/>
      <c r="JJU802" s="94"/>
      <c r="JJV802" s="94"/>
      <c r="JJW802" s="94"/>
      <c r="JJX802" s="94"/>
      <c r="JJY802" s="94"/>
      <c r="JJZ802" s="94"/>
      <c r="JKA802" s="94"/>
      <c r="JKB802" s="94"/>
      <c r="JKC802" s="94"/>
      <c r="JKD802" s="94"/>
      <c r="JKE802" s="94"/>
      <c r="JKF802" s="94"/>
      <c r="JKG802" s="94"/>
      <c r="JKH802" s="94"/>
      <c r="JKI802" s="94"/>
      <c r="JKJ802" s="94"/>
      <c r="JKK802" s="94"/>
      <c r="JKL802" s="94"/>
      <c r="JKM802" s="94"/>
      <c r="JKN802" s="94"/>
      <c r="JKO802" s="94"/>
      <c r="JKP802" s="94"/>
      <c r="JKQ802" s="94"/>
      <c r="JKR802" s="94"/>
      <c r="JKS802" s="94"/>
      <c r="JKT802" s="94"/>
      <c r="JKU802" s="94"/>
      <c r="JKV802" s="94"/>
      <c r="JKW802" s="94"/>
      <c r="JKX802" s="94"/>
      <c r="JKY802" s="94"/>
      <c r="JKZ802" s="94"/>
      <c r="JLA802" s="94"/>
      <c r="JLB802" s="94"/>
      <c r="JLC802" s="94"/>
      <c r="JLD802" s="94"/>
      <c r="JLE802" s="94"/>
      <c r="JLF802" s="94"/>
      <c r="JLG802" s="94"/>
      <c r="JLH802" s="94"/>
      <c r="JLI802" s="94"/>
      <c r="JLJ802" s="94"/>
      <c r="JLK802" s="94"/>
      <c r="JLL802" s="94"/>
      <c r="JLM802" s="94"/>
      <c r="JLN802" s="94"/>
      <c r="JLO802" s="94"/>
      <c r="JLP802" s="94"/>
      <c r="JLQ802" s="94"/>
      <c r="JLR802" s="94"/>
      <c r="JLS802" s="94"/>
      <c r="JLT802" s="94"/>
      <c r="JLU802" s="94"/>
      <c r="JLV802" s="94"/>
      <c r="JLW802" s="94"/>
      <c r="JLX802" s="94"/>
      <c r="JLY802" s="94"/>
      <c r="JLZ802" s="94"/>
      <c r="JMA802" s="94"/>
      <c r="JMB802" s="94"/>
      <c r="JMC802" s="94"/>
      <c r="JMD802" s="94"/>
      <c r="JME802" s="94"/>
      <c r="JMF802" s="94"/>
      <c r="JMG802" s="94"/>
      <c r="JMH802" s="94"/>
      <c r="JMI802" s="94"/>
      <c r="JMJ802" s="94"/>
      <c r="JMK802" s="94"/>
      <c r="JML802" s="94"/>
      <c r="JMM802" s="94"/>
      <c r="JMN802" s="94"/>
      <c r="JMO802" s="94"/>
      <c r="JMP802" s="94"/>
      <c r="JMQ802" s="94"/>
      <c r="JMR802" s="94"/>
      <c r="JMS802" s="94"/>
      <c r="JMT802" s="94"/>
      <c r="JMU802" s="94"/>
      <c r="JMV802" s="94"/>
      <c r="JMW802" s="94"/>
      <c r="JMX802" s="94"/>
      <c r="JMY802" s="94"/>
      <c r="JMZ802" s="94"/>
      <c r="JNA802" s="94"/>
      <c r="JNB802" s="94"/>
      <c r="JNC802" s="94"/>
      <c r="JND802" s="94"/>
      <c r="JNE802" s="94"/>
      <c r="JNF802" s="94"/>
      <c r="JNG802" s="94"/>
      <c r="JNH802" s="94"/>
      <c r="JNI802" s="94"/>
      <c r="JNJ802" s="94"/>
      <c r="JNK802" s="94"/>
      <c r="JNL802" s="94"/>
      <c r="JNM802" s="94"/>
      <c r="JNN802" s="94"/>
      <c r="JNO802" s="94"/>
      <c r="JNP802" s="94"/>
      <c r="JNQ802" s="94"/>
      <c r="JNR802" s="94"/>
      <c r="JNS802" s="94"/>
      <c r="JNT802" s="94"/>
      <c r="JNU802" s="94"/>
      <c r="JNV802" s="94"/>
      <c r="JNW802" s="94"/>
      <c r="JNX802" s="94"/>
      <c r="JNY802" s="94"/>
      <c r="JNZ802" s="94"/>
      <c r="JOA802" s="94"/>
      <c r="JOB802" s="94"/>
      <c r="JOC802" s="94"/>
      <c r="JOD802" s="94"/>
      <c r="JOE802" s="94"/>
      <c r="JOF802" s="94"/>
      <c r="JOG802" s="94"/>
      <c r="JOH802" s="94"/>
      <c r="JOI802" s="94"/>
      <c r="JOJ802" s="94"/>
      <c r="JOK802" s="94"/>
      <c r="JOL802" s="94"/>
      <c r="JOM802" s="94"/>
      <c r="JON802" s="94"/>
      <c r="JOO802" s="94"/>
      <c r="JOP802" s="94"/>
      <c r="JOQ802" s="94"/>
      <c r="JOR802" s="94"/>
      <c r="JOS802" s="94"/>
      <c r="JOT802" s="94"/>
      <c r="JOU802" s="94"/>
      <c r="JOV802" s="94"/>
      <c r="JOW802" s="94"/>
      <c r="JOX802" s="94"/>
      <c r="JOY802" s="94"/>
      <c r="JOZ802" s="94"/>
      <c r="JPA802" s="94"/>
      <c r="JPB802" s="94"/>
      <c r="JPC802" s="94"/>
      <c r="JPD802" s="94"/>
      <c r="JPE802" s="94"/>
      <c r="JPF802" s="94"/>
      <c r="JPG802" s="94"/>
      <c r="JPH802" s="94"/>
      <c r="JPI802" s="94"/>
      <c r="JPJ802" s="94"/>
      <c r="JPK802" s="94"/>
      <c r="JPL802" s="94"/>
      <c r="JPM802" s="94"/>
      <c r="JPN802" s="94"/>
      <c r="JPO802" s="94"/>
      <c r="JPP802" s="94"/>
      <c r="JPQ802" s="94"/>
      <c r="JPR802" s="94"/>
      <c r="JPS802" s="94"/>
      <c r="JPT802" s="94"/>
      <c r="JPU802" s="94"/>
      <c r="JPV802" s="94"/>
      <c r="JPW802" s="94"/>
      <c r="JPX802" s="94"/>
      <c r="JPY802" s="94"/>
      <c r="JPZ802" s="94"/>
      <c r="JQA802" s="94"/>
      <c r="JQB802" s="94"/>
      <c r="JQC802" s="94"/>
      <c r="JQD802" s="94"/>
      <c r="JQE802" s="94"/>
      <c r="JQF802" s="94"/>
      <c r="JQG802" s="94"/>
      <c r="JQH802" s="94"/>
      <c r="JQI802" s="94"/>
      <c r="JQJ802" s="94"/>
      <c r="JQK802" s="94"/>
      <c r="JQL802" s="94"/>
      <c r="JQM802" s="94"/>
      <c r="JQN802" s="94"/>
      <c r="JQO802" s="94"/>
      <c r="JQP802" s="94"/>
      <c r="JQQ802" s="94"/>
      <c r="JQR802" s="94"/>
      <c r="JQS802" s="94"/>
      <c r="JQT802" s="94"/>
      <c r="JQU802" s="94"/>
      <c r="JQV802" s="94"/>
      <c r="JQW802" s="94"/>
      <c r="JQX802" s="94"/>
      <c r="JQY802" s="94"/>
      <c r="JQZ802" s="94"/>
      <c r="JRA802" s="94"/>
      <c r="JRB802" s="94"/>
      <c r="JRC802" s="94"/>
      <c r="JRD802" s="94"/>
      <c r="JRE802" s="94"/>
      <c r="JRF802" s="94"/>
      <c r="JRG802" s="94"/>
      <c r="JRH802" s="94"/>
      <c r="JRI802" s="94"/>
      <c r="JRJ802" s="94"/>
      <c r="JRK802" s="94"/>
      <c r="JRL802" s="94"/>
      <c r="JRM802" s="94"/>
      <c r="JRN802" s="94"/>
      <c r="JRO802" s="94"/>
      <c r="JRP802" s="94"/>
      <c r="JRQ802" s="94"/>
      <c r="JRR802" s="94"/>
      <c r="JRS802" s="94"/>
      <c r="JRT802" s="94"/>
      <c r="JRU802" s="94"/>
      <c r="JRV802" s="94"/>
      <c r="JRW802" s="94"/>
      <c r="JRX802" s="94"/>
      <c r="JRY802" s="94"/>
      <c r="JRZ802" s="94"/>
      <c r="JSA802" s="94"/>
      <c r="JSB802" s="94"/>
      <c r="JSC802" s="94"/>
      <c r="JSD802" s="94"/>
      <c r="JSE802" s="94"/>
      <c r="JSF802" s="94"/>
      <c r="JSG802" s="94"/>
      <c r="JSH802" s="94"/>
      <c r="JSI802" s="94"/>
      <c r="JSJ802" s="94"/>
      <c r="JSK802" s="94"/>
      <c r="JSL802" s="94"/>
      <c r="JSM802" s="94"/>
      <c r="JSN802" s="94"/>
      <c r="JSO802" s="94"/>
      <c r="JSP802" s="94"/>
      <c r="JSQ802" s="94"/>
      <c r="JSR802" s="94"/>
      <c r="JSS802" s="94"/>
      <c r="JST802" s="94"/>
      <c r="JSU802" s="94"/>
      <c r="JSV802" s="94"/>
      <c r="JSW802" s="94"/>
      <c r="JSX802" s="94"/>
      <c r="JSY802" s="94"/>
      <c r="JSZ802" s="94"/>
      <c r="JTA802" s="94"/>
      <c r="JTB802" s="94"/>
      <c r="JTC802" s="94"/>
      <c r="JTD802" s="94"/>
      <c r="JTE802" s="94"/>
      <c r="JTF802" s="94"/>
      <c r="JTG802" s="94"/>
      <c r="JTH802" s="94"/>
      <c r="JTI802" s="94"/>
      <c r="JTJ802" s="94"/>
      <c r="JTK802" s="94"/>
      <c r="JTL802" s="94"/>
      <c r="JTM802" s="94"/>
      <c r="JTN802" s="94"/>
      <c r="JTO802" s="94"/>
      <c r="JTP802" s="94"/>
      <c r="JTQ802" s="94"/>
      <c r="JTR802" s="94"/>
      <c r="JTS802" s="94"/>
      <c r="JTT802" s="94"/>
      <c r="JTU802" s="94"/>
      <c r="JTV802" s="94"/>
      <c r="JTW802" s="94"/>
      <c r="JTX802" s="94"/>
      <c r="JTY802" s="94"/>
      <c r="JTZ802" s="94"/>
      <c r="JUA802" s="94"/>
      <c r="JUB802" s="94"/>
      <c r="JUC802" s="94"/>
      <c r="JUD802" s="94"/>
      <c r="JUE802" s="94"/>
      <c r="JUF802" s="94"/>
      <c r="JUG802" s="94"/>
      <c r="JUH802" s="94"/>
      <c r="JUI802" s="94"/>
      <c r="JUJ802" s="94"/>
      <c r="JUK802" s="94"/>
      <c r="JUL802" s="94"/>
      <c r="JUM802" s="94"/>
      <c r="JUN802" s="94"/>
      <c r="JUO802" s="94"/>
      <c r="JUP802" s="94"/>
      <c r="JUQ802" s="94"/>
      <c r="JUR802" s="94"/>
      <c r="JUS802" s="94"/>
      <c r="JUT802" s="94"/>
      <c r="JUU802" s="94"/>
      <c r="JUV802" s="94"/>
      <c r="JUW802" s="94"/>
      <c r="JUX802" s="94"/>
      <c r="JUY802" s="94"/>
      <c r="JUZ802" s="94"/>
      <c r="JVA802" s="94"/>
      <c r="JVB802" s="94"/>
      <c r="JVC802" s="94"/>
      <c r="JVD802" s="94"/>
      <c r="JVE802" s="94"/>
      <c r="JVF802" s="94"/>
      <c r="JVG802" s="94"/>
      <c r="JVH802" s="94"/>
      <c r="JVI802" s="94"/>
      <c r="JVJ802" s="94"/>
      <c r="JVK802" s="94"/>
      <c r="JVL802" s="94"/>
      <c r="JVM802" s="94"/>
      <c r="JVN802" s="94"/>
      <c r="JVO802" s="94"/>
      <c r="JVP802" s="94"/>
      <c r="JVQ802" s="94"/>
      <c r="JVR802" s="94"/>
      <c r="JVS802" s="94"/>
      <c r="JVT802" s="94"/>
      <c r="JVU802" s="94"/>
      <c r="JVV802" s="94"/>
      <c r="JVW802" s="94"/>
      <c r="JVX802" s="94"/>
      <c r="JVY802" s="94"/>
      <c r="JVZ802" s="94"/>
      <c r="JWA802" s="94"/>
      <c r="JWB802" s="94"/>
      <c r="JWC802" s="94"/>
      <c r="JWD802" s="94"/>
      <c r="JWE802" s="94"/>
      <c r="JWF802" s="94"/>
      <c r="JWG802" s="94"/>
      <c r="JWH802" s="94"/>
      <c r="JWI802" s="94"/>
      <c r="JWJ802" s="94"/>
      <c r="JWK802" s="94"/>
      <c r="JWL802" s="94"/>
      <c r="JWM802" s="94"/>
      <c r="JWN802" s="94"/>
      <c r="JWO802" s="94"/>
      <c r="JWP802" s="94"/>
      <c r="JWQ802" s="94"/>
      <c r="JWR802" s="94"/>
      <c r="JWS802" s="94"/>
      <c r="JWT802" s="94"/>
      <c r="JWU802" s="94"/>
      <c r="JWV802" s="94"/>
      <c r="JWW802" s="94"/>
      <c r="JWX802" s="94"/>
      <c r="JWY802" s="94"/>
      <c r="JWZ802" s="94"/>
      <c r="JXA802" s="94"/>
      <c r="JXB802" s="94"/>
      <c r="JXC802" s="94"/>
      <c r="JXD802" s="94"/>
      <c r="JXE802" s="94"/>
      <c r="JXF802" s="94"/>
      <c r="JXG802" s="94"/>
      <c r="JXH802" s="94"/>
      <c r="JXI802" s="94"/>
      <c r="JXJ802" s="94"/>
      <c r="JXK802" s="94"/>
      <c r="JXL802" s="94"/>
      <c r="JXM802" s="94"/>
      <c r="JXN802" s="94"/>
      <c r="JXO802" s="94"/>
      <c r="JXP802" s="94"/>
      <c r="JXQ802" s="94"/>
      <c r="JXR802" s="94"/>
      <c r="JXS802" s="94"/>
      <c r="JXT802" s="94"/>
      <c r="JXU802" s="94"/>
      <c r="JXV802" s="94"/>
      <c r="JXW802" s="94"/>
      <c r="JXX802" s="94"/>
      <c r="JXY802" s="94"/>
      <c r="JXZ802" s="94"/>
      <c r="JYA802" s="94"/>
      <c r="JYB802" s="94"/>
      <c r="JYC802" s="94"/>
      <c r="JYD802" s="94"/>
      <c r="JYE802" s="94"/>
      <c r="JYF802" s="94"/>
      <c r="JYG802" s="94"/>
      <c r="JYH802" s="94"/>
      <c r="JYI802" s="94"/>
      <c r="JYJ802" s="94"/>
      <c r="JYK802" s="94"/>
      <c r="JYL802" s="94"/>
      <c r="JYM802" s="94"/>
      <c r="JYN802" s="94"/>
      <c r="JYO802" s="94"/>
      <c r="JYP802" s="94"/>
      <c r="JYQ802" s="94"/>
      <c r="JYR802" s="94"/>
      <c r="JYS802" s="94"/>
      <c r="JYT802" s="94"/>
      <c r="JYU802" s="94"/>
      <c r="JYV802" s="94"/>
      <c r="JYW802" s="94"/>
      <c r="JYX802" s="94"/>
      <c r="JYY802" s="94"/>
      <c r="JYZ802" s="94"/>
      <c r="JZA802" s="94"/>
      <c r="JZB802" s="94"/>
      <c r="JZC802" s="94"/>
      <c r="JZD802" s="94"/>
      <c r="JZE802" s="94"/>
      <c r="JZF802" s="94"/>
      <c r="JZG802" s="94"/>
      <c r="JZH802" s="94"/>
      <c r="JZI802" s="94"/>
      <c r="JZJ802" s="94"/>
      <c r="JZK802" s="94"/>
      <c r="JZL802" s="94"/>
      <c r="JZM802" s="94"/>
      <c r="JZN802" s="94"/>
      <c r="JZO802" s="94"/>
      <c r="JZP802" s="94"/>
      <c r="JZQ802" s="94"/>
      <c r="JZR802" s="94"/>
      <c r="JZS802" s="94"/>
      <c r="JZT802" s="94"/>
      <c r="JZU802" s="94"/>
      <c r="JZV802" s="94"/>
      <c r="JZW802" s="94"/>
      <c r="JZX802" s="94"/>
      <c r="JZY802" s="94"/>
      <c r="JZZ802" s="94"/>
      <c r="KAA802" s="94"/>
      <c r="KAB802" s="94"/>
      <c r="KAC802" s="94"/>
      <c r="KAD802" s="94"/>
      <c r="KAE802" s="94"/>
      <c r="KAF802" s="94"/>
      <c r="KAG802" s="94"/>
      <c r="KAH802" s="94"/>
      <c r="KAI802" s="94"/>
      <c r="KAJ802" s="94"/>
      <c r="KAK802" s="94"/>
      <c r="KAL802" s="94"/>
      <c r="KAM802" s="94"/>
      <c r="KAN802" s="94"/>
      <c r="KAO802" s="94"/>
      <c r="KAP802" s="94"/>
      <c r="KAQ802" s="94"/>
      <c r="KAR802" s="94"/>
      <c r="KAS802" s="94"/>
      <c r="KAT802" s="94"/>
      <c r="KAU802" s="94"/>
      <c r="KAV802" s="94"/>
      <c r="KAW802" s="94"/>
      <c r="KAX802" s="94"/>
      <c r="KAY802" s="94"/>
      <c r="KAZ802" s="94"/>
      <c r="KBA802" s="94"/>
      <c r="KBB802" s="94"/>
      <c r="KBC802" s="94"/>
      <c r="KBD802" s="94"/>
      <c r="KBE802" s="94"/>
      <c r="KBF802" s="94"/>
      <c r="KBG802" s="94"/>
      <c r="KBH802" s="94"/>
      <c r="KBI802" s="94"/>
      <c r="KBJ802" s="94"/>
      <c r="KBK802" s="94"/>
      <c r="KBL802" s="94"/>
      <c r="KBM802" s="94"/>
      <c r="KBN802" s="94"/>
      <c r="KBO802" s="94"/>
      <c r="KBP802" s="94"/>
      <c r="KBQ802" s="94"/>
      <c r="KBR802" s="94"/>
      <c r="KBS802" s="94"/>
      <c r="KBT802" s="94"/>
      <c r="KBU802" s="94"/>
      <c r="KBV802" s="94"/>
      <c r="KBW802" s="94"/>
      <c r="KBX802" s="94"/>
      <c r="KBY802" s="94"/>
      <c r="KBZ802" s="94"/>
      <c r="KCA802" s="94"/>
      <c r="KCB802" s="94"/>
      <c r="KCC802" s="94"/>
      <c r="KCD802" s="94"/>
      <c r="KCE802" s="94"/>
      <c r="KCF802" s="94"/>
      <c r="KCG802" s="94"/>
      <c r="KCH802" s="94"/>
      <c r="KCI802" s="94"/>
      <c r="KCJ802" s="94"/>
      <c r="KCK802" s="94"/>
      <c r="KCL802" s="94"/>
      <c r="KCM802" s="94"/>
      <c r="KCN802" s="94"/>
      <c r="KCO802" s="94"/>
      <c r="KCP802" s="94"/>
      <c r="KCQ802" s="94"/>
      <c r="KCR802" s="94"/>
      <c r="KCS802" s="94"/>
      <c r="KCT802" s="94"/>
      <c r="KCU802" s="94"/>
      <c r="KCV802" s="94"/>
      <c r="KCW802" s="94"/>
      <c r="KCX802" s="94"/>
      <c r="KCY802" s="94"/>
      <c r="KCZ802" s="94"/>
      <c r="KDA802" s="94"/>
      <c r="KDB802" s="94"/>
      <c r="KDC802" s="94"/>
      <c r="KDD802" s="94"/>
      <c r="KDE802" s="94"/>
      <c r="KDF802" s="94"/>
      <c r="KDG802" s="94"/>
      <c r="KDH802" s="94"/>
      <c r="KDI802" s="94"/>
      <c r="KDJ802" s="94"/>
      <c r="KDK802" s="94"/>
      <c r="KDL802" s="94"/>
      <c r="KDM802" s="94"/>
      <c r="KDN802" s="94"/>
      <c r="KDO802" s="94"/>
      <c r="KDP802" s="94"/>
      <c r="KDQ802" s="94"/>
      <c r="KDR802" s="94"/>
      <c r="KDS802" s="94"/>
      <c r="KDT802" s="94"/>
      <c r="KDU802" s="94"/>
      <c r="KDV802" s="94"/>
      <c r="KDW802" s="94"/>
      <c r="KDX802" s="94"/>
      <c r="KDY802" s="94"/>
      <c r="KDZ802" s="94"/>
      <c r="KEA802" s="94"/>
      <c r="KEB802" s="94"/>
      <c r="KEC802" s="94"/>
      <c r="KED802" s="94"/>
      <c r="KEE802" s="94"/>
      <c r="KEF802" s="94"/>
      <c r="KEG802" s="94"/>
      <c r="KEH802" s="94"/>
      <c r="KEI802" s="94"/>
      <c r="KEJ802" s="94"/>
      <c r="KEK802" s="94"/>
      <c r="KEL802" s="94"/>
      <c r="KEM802" s="94"/>
      <c r="KEN802" s="94"/>
      <c r="KEO802" s="94"/>
      <c r="KEP802" s="94"/>
      <c r="KEQ802" s="94"/>
      <c r="KER802" s="94"/>
      <c r="KES802" s="94"/>
      <c r="KET802" s="94"/>
      <c r="KEU802" s="94"/>
      <c r="KEV802" s="94"/>
      <c r="KEW802" s="94"/>
      <c r="KEX802" s="94"/>
      <c r="KEY802" s="94"/>
      <c r="KEZ802" s="94"/>
      <c r="KFA802" s="94"/>
      <c r="KFB802" s="94"/>
      <c r="KFC802" s="94"/>
      <c r="KFD802" s="94"/>
      <c r="KFE802" s="94"/>
      <c r="KFF802" s="94"/>
      <c r="KFG802" s="94"/>
      <c r="KFH802" s="94"/>
      <c r="KFI802" s="94"/>
      <c r="KFJ802" s="94"/>
      <c r="KFK802" s="94"/>
      <c r="KFL802" s="94"/>
      <c r="KFM802" s="94"/>
      <c r="KFN802" s="94"/>
      <c r="KFO802" s="94"/>
      <c r="KFP802" s="94"/>
      <c r="KFQ802" s="94"/>
      <c r="KFR802" s="94"/>
      <c r="KFS802" s="94"/>
      <c r="KFT802" s="94"/>
      <c r="KFU802" s="94"/>
      <c r="KFV802" s="94"/>
      <c r="KFW802" s="94"/>
      <c r="KFX802" s="94"/>
      <c r="KFY802" s="94"/>
      <c r="KFZ802" s="94"/>
      <c r="KGA802" s="94"/>
      <c r="KGB802" s="94"/>
      <c r="KGC802" s="94"/>
      <c r="KGD802" s="94"/>
      <c r="KGE802" s="94"/>
      <c r="KGF802" s="94"/>
      <c r="KGG802" s="94"/>
      <c r="KGH802" s="94"/>
      <c r="KGI802" s="94"/>
      <c r="KGJ802" s="94"/>
      <c r="KGK802" s="94"/>
      <c r="KGL802" s="94"/>
      <c r="KGM802" s="94"/>
      <c r="KGN802" s="94"/>
      <c r="KGO802" s="94"/>
      <c r="KGP802" s="94"/>
      <c r="KGQ802" s="94"/>
      <c r="KGR802" s="94"/>
      <c r="KGS802" s="94"/>
      <c r="KGT802" s="94"/>
      <c r="KGU802" s="94"/>
      <c r="KGV802" s="94"/>
      <c r="KGW802" s="94"/>
      <c r="KGX802" s="94"/>
      <c r="KGY802" s="94"/>
      <c r="KGZ802" s="94"/>
      <c r="KHA802" s="94"/>
      <c r="KHB802" s="94"/>
      <c r="KHC802" s="94"/>
      <c r="KHD802" s="94"/>
      <c r="KHE802" s="94"/>
      <c r="KHF802" s="94"/>
      <c r="KHG802" s="94"/>
      <c r="KHH802" s="94"/>
      <c r="KHI802" s="94"/>
      <c r="KHJ802" s="94"/>
      <c r="KHK802" s="94"/>
      <c r="KHL802" s="94"/>
      <c r="KHM802" s="94"/>
      <c r="KHN802" s="94"/>
      <c r="KHO802" s="94"/>
      <c r="KHP802" s="94"/>
      <c r="KHQ802" s="94"/>
      <c r="KHR802" s="94"/>
      <c r="KHS802" s="94"/>
      <c r="KHT802" s="94"/>
      <c r="KHU802" s="94"/>
      <c r="KHV802" s="94"/>
      <c r="KHW802" s="94"/>
      <c r="KHX802" s="94"/>
      <c r="KHY802" s="94"/>
      <c r="KHZ802" s="94"/>
      <c r="KIA802" s="94"/>
      <c r="KIB802" s="94"/>
      <c r="KIC802" s="94"/>
      <c r="KID802" s="94"/>
      <c r="KIE802" s="94"/>
      <c r="KIF802" s="94"/>
      <c r="KIG802" s="94"/>
      <c r="KIH802" s="94"/>
      <c r="KII802" s="94"/>
      <c r="KIJ802" s="94"/>
      <c r="KIK802" s="94"/>
      <c r="KIL802" s="94"/>
      <c r="KIM802" s="94"/>
      <c r="KIN802" s="94"/>
      <c r="KIO802" s="94"/>
      <c r="KIP802" s="94"/>
      <c r="KIQ802" s="94"/>
      <c r="KIR802" s="94"/>
      <c r="KIS802" s="94"/>
      <c r="KIT802" s="94"/>
      <c r="KIU802" s="94"/>
      <c r="KIV802" s="94"/>
      <c r="KIW802" s="94"/>
      <c r="KIX802" s="94"/>
      <c r="KIY802" s="94"/>
      <c r="KIZ802" s="94"/>
      <c r="KJA802" s="94"/>
      <c r="KJB802" s="94"/>
      <c r="KJC802" s="94"/>
      <c r="KJD802" s="94"/>
      <c r="KJE802" s="94"/>
      <c r="KJF802" s="94"/>
      <c r="KJG802" s="94"/>
      <c r="KJH802" s="94"/>
      <c r="KJI802" s="94"/>
      <c r="KJJ802" s="94"/>
      <c r="KJK802" s="94"/>
      <c r="KJL802" s="94"/>
      <c r="KJM802" s="94"/>
      <c r="KJN802" s="94"/>
      <c r="KJO802" s="94"/>
      <c r="KJP802" s="94"/>
      <c r="KJQ802" s="94"/>
      <c r="KJR802" s="94"/>
      <c r="KJS802" s="94"/>
      <c r="KJT802" s="94"/>
      <c r="KJU802" s="94"/>
      <c r="KJV802" s="94"/>
      <c r="KJW802" s="94"/>
      <c r="KJX802" s="94"/>
      <c r="KJY802" s="94"/>
      <c r="KJZ802" s="94"/>
      <c r="KKA802" s="94"/>
      <c r="KKB802" s="94"/>
      <c r="KKC802" s="94"/>
      <c r="KKD802" s="94"/>
      <c r="KKE802" s="94"/>
      <c r="KKF802" s="94"/>
      <c r="KKG802" s="94"/>
      <c r="KKH802" s="94"/>
      <c r="KKI802" s="94"/>
      <c r="KKJ802" s="94"/>
      <c r="KKK802" s="94"/>
      <c r="KKL802" s="94"/>
      <c r="KKM802" s="94"/>
      <c r="KKN802" s="94"/>
      <c r="KKO802" s="94"/>
      <c r="KKP802" s="94"/>
      <c r="KKQ802" s="94"/>
      <c r="KKR802" s="94"/>
      <c r="KKS802" s="94"/>
      <c r="KKT802" s="94"/>
      <c r="KKU802" s="94"/>
      <c r="KKV802" s="94"/>
      <c r="KKW802" s="94"/>
      <c r="KKX802" s="94"/>
      <c r="KKY802" s="94"/>
      <c r="KKZ802" s="94"/>
      <c r="KLA802" s="94"/>
      <c r="KLB802" s="94"/>
      <c r="KLC802" s="94"/>
      <c r="KLD802" s="94"/>
      <c r="KLE802" s="94"/>
      <c r="KLF802" s="94"/>
      <c r="KLG802" s="94"/>
      <c r="KLH802" s="94"/>
      <c r="KLI802" s="94"/>
      <c r="KLJ802" s="94"/>
      <c r="KLK802" s="94"/>
      <c r="KLL802" s="94"/>
      <c r="KLM802" s="94"/>
      <c r="KLN802" s="94"/>
      <c r="KLO802" s="94"/>
      <c r="KLP802" s="94"/>
      <c r="KLQ802" s="94"/>
      <c r="KLR802" s="94"/>
      <c r="KLS802" s="94"/>
      <c r="KLT802" s="94"/>
      <c r="KLU802" s="94"/>
      <c r="KLV802" s="94"/>
      <c r="KLW802" s="94"/>
      <c r="KLX802" s="94"/>
      <c r="KLY802" s="94"/>
      <c r="KLZ802" s="94"/>
      <c r="KMA802" s="94"/>
      <c r="KMB802" s="94"/>
      <c r="KMC802" s="94"/>
      <c r="KMD802" s="94"/>
      <c r="KME802" s="94"/>
      <c r="KMF802" s="94"/>
      <c r="KMG802" s="94"/>
      <c r="KMH802" s="94"/>
      <c r="KMI802" s="94"/>
      <c r="KMJ802" s="94"/>
      <c r="KMK802" s="94"/>
      <c r="KML802" s="94"/>
      <c r="KMM802" s="94"/>
      <c r="KMN802" s="94"/>
      <c r="KMO802" s="94"/>
      <c r="KMP802" s="94"/>
      <c r="KMQ802" s="94"/>
      <c r="KMR802" s="94"/>
      <c r="KMS802" s="94"/>
      <c r="KMT802" s="94"/>
      <c r="KMU802" s="94"/>
      <c r="KMV802" s="94"/>
      <c r="KMW802" s="94"/>
      <c r="KMX802" s="94"/>
      <c r="KMY802" s="94"/>
      <c r="KMZ802" s="94"/>
      <c r="KNA802" s="94"/>
      <c r="KNB802" s="94"/>
      <c r="KNC802" s="94"/>
      <c r="KND802" s="94"/>
      <c r="KNE802" s="94"/>
      <c r="KNF802" s="94"/>
      <c r="KNG802" s="94"/>
      <c r="KNH802" s="94"/>
      <c r="KNI802" s="94"/>
      <c r="KNJ802" s="94"/>
      <c r="KNK802" s="94"/>
      <c r="KNL802" s="94"/>
      <c r="KNM802" s="94"/>
      <c r="KNN802" s="94"/>
      <c r="KNO802" s="94"/>
      <c r="KNP802" s="94"/>
      <c r="KNQ802" s="94"/>
      <c r="KNR802" s="94"/>
      <c r="KNS802" s="94"/>
      <c r="KNT802" s="94"/>
      <c r="KNU802" s="94"/>
      <c r="KNV802" s="94"/>
      <c r="KNW802" s="94"/>
      <c r="KNX802" s="94"/>
      <c r="KNY802" s="94"/>
      <c r="KNZ802" s="94"/>
      <c r="KOA802" s="94"/>
      <c r="KOB802" s="94"/>
      <c r="KOC802" s="94"/>
      <c r="KOD802" s="94"/>
      <c r="KOE802" s="94"/>
      <c r="KOF802" s="94"/>
      <c r="KOG802" s="94"/>
      <c r="KOH802" s="94"/>
      <c r="KOI802" s="94"/>
      <c r="KOJ802" s="94"/>
      <c r="KOK802" s="94"/>
      <c r="KOL802" s="94"/>
      <c r="KOM802" s="94"/>
      <c r="KON802" s="94"/>
      <c r="KOO802" s="94"/>
      <c r="KOP802" s="94"/>
      <c r="KOQ802" s="94"/>
      <c r="KOR802" s="94"/>
      <c r="KOS802" s="94"/>
      <c r="KOT802" s="94"/>
      <c r="KOU802" s="94"/>
      <c r="KOV802" s="94"/>
      <c r="KOW802" s="94"/>
      <c r="KOX802" s="94"/>
      <c r="KOY802" s="94"/>
      <c r="KOZ802" s="94"/>
      <c r="KPA802" s="94"/>
      <c r="KPB802" s="94"/>
      <c r="KPC802" s="94"/>
      <c r="KPD802" s="94"/>
      <c r="KPE802" s="94"/>
      <c r="KPF802" s="94"/>
      <c r="KPG802" s="94"/>
      <c r="KPH802" s="94"/>
      <c r="KPI802" s="94"/>
      <c r="KPJ802" s="94"/>
      <c r="KPK802" s="94"/>
      <c r="KPL802" s="94"/>
      <c r="KPM802" s="94"/>
      <c r="KPN802" s="94"/>
      <c r="KPO802" s="94"/>
      <c r="KPP802" s="94"/>
      <c r="KPQ802" s="94"/>
      <c r="KPR802" s="94"/>
      <c r="KPS802" s="94"/>
      <c r="KPT802" s="94"/>
      <c r="KPU802" s="94"/>
      <c r="KPV802" s="94"/>
      <c r="KPW802" s="94"/>
      <c r="KPX802" s="94"/>
      <c r="KPY802" s="94"/>
      <c r="KPZ802" s="94"/>
      <c r="KQA802" s="94"/>
      <c r="KQB802" s="94"/>
      <c r="KQC802" s="94"/>
      <c r="KQD802" s="94"/>
      <c r="KQE802" s="94"/>
      <c r="KQF802" s="94"/>
      <c r="KQG802" s="94"/>
      <c r="KQH802" s="94"/>
      <c r="KQI802" s="94"/>
      <c r="KQJ802" s="94"/>
      <c r="KQK802" s="94"/>
      <c r="KQL802" s="94"/>
      <c r="KQM802" s="94"/>
      <c r="KQN802" s="94"/>
      <c r="KQO802" s="94"/>
      <c r="KQP802" s="94"/>
      <c r="KQQ802" s="94"/>
      <c r="KQR802" s="94"/>
      <c r="KQS802" s="94"/>
      <c r="KQT802" s="94"/>
      <c r="KQU802" s="94"/>
      <c r="KQV802" s="94"/>
      <c r="KQW802" s="94"/>
      <c r="KQX802" s="94"/>
      <c r="KQY802" s="94"/>
      <c r="KQZ802" s="94"/>
      <c r="KRA802" s="94"/>
      <c r="KRB802" s="94"/>
      <c r="KRC802" s="94"/>
      <c r="KRD802" s="94"/>
      <c r="KRE802" s="94"/>
      <c r="KRF802" s="94"/>
      <c r="KRG802" s="94"/>
      <c r="KRH802" s="94"/>
      <c r="KRI802" s="94"/>
      <c r="KRJ802" s="94"/>
      <c r="KRK802" s="94"/>
      <c r="KRL802" s="94"/>
      <c r="KRM802" s="94"/>
      <c r="KRN802" s="94"/>
      <c r="KRO802" s="94"/>
      <c r="KRP802" s="94"/>
      <c r="KRQ802" s="94"/>
      <c r="KRR802" s="94"/>
      <c r="KRS802" s="94"/>
      <c r="KRT802" s="94"/>
      <c r="KRU802" s="94"/>
      <c r="KRV802" s="94"/>
      <c r="KRW802" s="94"/>
      <c r="KRX802" s="94"/>
      <c r="KRY802" s="94"/>
      <c r="KRZ802" s="94"/>
      <c r="KSA802" s="94"/>
      <c r="KSB802" s="94"/>
      <c r="KSC802" s="94"/>
      <c r="KSD802" s="94"/>
      <c r="KSE802" s="94"/>
      <c r="KSF802" s="94"/>
      <c r="KSG802" s="94"/>
      <c r="KSH802" s="94"/>
      <c r="KSI802" s="94"/>
      <c r="KSJ802" s="94"/>
      <c r="KSK802" s="94"/>
      <c r="KSL802" s="94"/>
      <c r="KSM802" s="94"/>
      <c r="KSN802" s="94"/>
      <c r="KSO802" s="94"/>
      <c r="KSP802" s="94"/>
      <c r="KSQ802" s="94"/>
      <c r="KSR802" s="94"/>
      <c r="KSS802" s="94"/>
      <c r="KST802" s="94"/>
      <c r="KSU802" s="94"/>
      <c r="KSV802" s="94"/>
      <c r="KSW802" s="94"/>
      <c r="KSX802" s="94"/>
      <c r="KSY802" s="94"/>
      <c r="KSZ802" s="94"/>
      <c r="KTA802" s="94"/>
      <c r="KTB802" s="94"/>
      <c r="KTC802" s="94"/>
      <c r="KTD802" s="94"/>
      <c r="KTE802" s="94"/>
      <c r="KTF802" s="94"/>
      <c r="KTG802" s="94"/>
      <c r="KTH802" s="94"/>
      <c r="KTI802" s="94"/>
      <c r="KTJ802" s="94"/>
      <c r="KTK802" s="94"/>
      <c r="KTL802" s="94"/>
      <c r="KTM802" s="94"/>
      <c r="KTN802" s="94"/>
      <c r="KTO802" s="94"/>
      <c r="KTP802" s="94"/>
      <c r="KTQ802" s="94"/>
      <c r="KTR802" s="94"/>
      <c r="KTS802" s="94"/>
      <c r="KTT802" s="94"/>
      <c r="KTU802" s="94"/>
      <c r="KTV802" s="94"/>
      <c r="KTW802" s="94"/>
      <c r="KTX802" s="94"/>
      <c r="KTY802" s="94"/>
      <c r="KTZ802" s="94"/>
      <c r="KUA802" s="94"/>
      <c r="KUB802" s="94"/>
      <c r="KUC802" s="94"/>
      <c r="KUD802" s="94"/>
      <c r="KUE802" s="94"/>
      <c r="KUF802" s="94"/>
      <c r="KUG802" s="94"/>
      <c r="KUH802" s="94"/>
      <c r="KUI802" s="94"/>
      <c r="KUJ802" s="94"/>
      <c r="KUK802" s="94"/>
      <c r="KUL802" s="94"/>
      <c r="KUM802" s="94"/>
      <c r="KUN802" s="94"/>
      <c r="KUO802" s="94"/>
      <c r="KUP802" s="94"/>
      <c r="KUQ802" s="94"/>
      <c r="KUR802" s="94"/>
      <c r="KUS802" s="94"/>
      <c r="KUT802" s="94"/>
      <c r="KUU802" s="94"/>
      <c r="KUV802" s="94"/>
      <c r="KUW802" s="94"/>
      <c r="KUX802" s="94"/>
      <c r="KUY802" s="94"/>
      <c r="KUZ802" s="94"/>
      <c r="KVA802" s="94"/>
      <c r="KVB802" s="94"/>
      <c r="KVC802" s="94"/>
      <c r="KVD802" s="94"/>
      <c r="KVE802" s="94"/>
      <c r="KVF802" s="94"/>
      <c r="KVG802" s="94"/>
      <c r="KVH802" s="94"/>
      <c r="KVI802" s="94"/>
      <c r="KVJ802" s="94"/>
      <c r="KVK802" s="94"/>
      <c r="KVL802" s="94"/>
      <c r="KVM802" s="94"/>
      <c r="KVN802" s="94"/>
      <c r="KVO802" s="94"/>
      <c r="KVP802" s="94"/>
      <c r="KVQ802" s="94"/>
      <c r="KVR802" s="94"/>
      <c r="KVS802" s="94"/>
      <c r="KVT802" s="94"/>
      <c r="KVU802" s="94"/>
      <c r="KVV802" s="94"/>
      <c r="KVW802" s="94"/>
      <c r="KVX802" s="94"/>
      <c r="KVY802" s="94"/>
      <c r="KVZ802" s="94"/>
      <c r="KWA802" s="94"/>
      <c r="KWB802" s="94"/>
      <c r="KWC802" s="94"/>
      <c r="KWD802" s="94"/>
      <c r="KWE802" s="94"/>
      <c r="KWF802" s="94"/>
      <c r="KWG802" s="94"/>
      <c r="KWH802" s="94"/>
      <c r="KWI802" s="94"/>
      <c r="KWJ802" s="94"/>
      <c r="KWK802" s="94"/>
      <c r="KWL802" s="94"/>
      <c r="KWM802" s="94"/>
      <c r="KWN802" s="94"/>
      <c r="KWO802" s="94"/>
      <c r="KWP802" s="94"/>
      <c r="KWQ802" s="94"/>
      <c r="KWR802" s="94"/>
      <c r="KWS802" s="94"/>
      <c r="KWT802" s="94"/>
      <c r="KWU802" s="94"/>
      <c r="KWV802" s="94"/>
      <c r="KWW802" s="94"/>
      <c r="KWX802" s="94"/>
      <c r="KWY802" s="94"/>
      <c r="KWZ802" s="94"/>
      <c r="KXA802" s="94"/>
      <c r="KXB802" s="94"/>
      <c r="KXC802" s="94"/>
      <c r="KXD802" s="94"/>
      <c r="KXE802" s="94"/>
      <c r="KXF802" s="94"/>
      <c r="KXG802" s="94"/>
      <c r="KXH802" s="94"/>
      <c r="KXI802" s="94"/>
      <c r="KXJ802" s="94"/>
      <c r="KXK802" s="94"/>
      <c r="KXL802" s="94"/>
      <c r="KXM802" s="94"/>
      <c r="KXN802" s="94"/>
      <c r="KXO802" s="94"/>
      <c r="KXP802" s="94"/>
      <c r="KXQ802" s="94"/>
      <c r="KXR802" s="94"/>
      <c r="KXS802" s="94"/>
      <c r="KXT802" s="94"/>
      <c r="KXU802" s="94"/>
      <c r="KXV802" s="94"/>
      <c r="KXW802" s="94"/>
      <c r="KXX802" s="94"/>
      <c r="KXY802" s="94"/>
      <c r="KXZ802" s="94"/>
      <c r="KYA802" s="94"/>
      <c r="KYB802" s="94"/>
      <c r="KYC802" s="94"/>
      <c r="KYD802" s="94"/>
      <c r="KYE802" s="94"/>
      <c r="KYF802" s="94"/>
      <c r="KYG802" s="94"/>
      <c r="KYH802" s="94"/>
      <c r="KYI802" s="94"/>
      <c r="KYJ802" s="94"/>
      <c r="KYK802" s="94"/>
      <c r="KYL802" s="94"/>
      <c r="KYM802" s="94"/>
      <c r="KYN802" s="94"/>
      <c r="KYO802" s="94"/>
      <c r="KYP802" s="94"/>
      <c r="KYQ802" s="94"/>
      <c r="KYR802" s="94"/>
      <c r="KYS802" s="94"/>
      <c r="KYT802" s="94"/>
      <c r="KYU802" s="94"/>
      <c r="KYV802" s="94"/>
      <c r="KYW802" s="94"/>
      <c r="KYX802" s="94"/>
      <c r="KYY802" s="94"/>
      <c r="KYZ802" s="94"/>
      <c r="KZA802" s="94"/>
      <c r="KZB802" s="94"/>
      <c r="KZC802" s="94"/>
      <c r="KZD802" s="94"/>
      <c r="KZE802" s="94"/>
      <c r="KZF802" s="94"/>
      <c r="KZG802" s="94"/>
      <c r="KZH802" s="94"/>
      <c r="KZI802" s="94"/>
      <c r="KZJ802" s="94"/>
      <c r="KZK802" s="94"/>
      <c r="KZL802" s="94"/>
      <c r="KZM802" s="94"/>
      <c r="KZN802" s="94"/>
      <c r="KZO802" s="94"/>
      <c r="KZP802" s="94"/>
      <c r="KZQ802" s="94"/>
      <c r="KZR802" s="94"/>
      <c r="KZS802" s="94"/>
      <c r="KZT802" s="94"/>
      <c r="KZU802" s="94"/>
      <c r="KZV802" s="94"/>
      <c r="KZW802" s="94"/>
      <c r="KZX802" s="94"/>
      <c r="KZY802" s="94"/>
      <c r="KZZ802" s="94"/>
      <c r="LAA802" s="94"/>
      <c r="LAB802" s="94"/>
      <c r="LAC802" s="94"/>
      <c r="LAD802" s="94"/>
      <c r="LAE802" s="94"/>
      <c r="LAF802" s="94"/>
      <c r="LAG802" s="94"/>
      <c r="LAH802" s="94"/>
      <c r="LAI802" s="94"/>
      <c r="LAJ802" s="94"/>
      <c r="LAK802" s="94"/>
      <c r="LAL802" s="94"/>
      <c r="LAM802" s="94"/>
      <c r="LAN802" s="94"/>
      <c r="LAO802" s="94"/>
      <c r="LAP802" s="94"/>
      <c r="LAQ802" s="94"/>
      <c r="LAR802" s="94"/>
      <c r="LAS802" s="94"/>
      <c r="LAT802" s="94"/>
      <c r="LAU802" s="94"/>
      <c r="LAV802" s="94"/>
      <c r="LAW802" s="94"/>
      <c r="LAX802" s="94"/>
      <c r="LAY802" s="94"/>
      <c r="LAZ802" s="94"/>
      <c r="LBA802" s="94"/>
      <c r="LBB802" s="94"/>
      <c r="LBC802" s="94"/>
      <c r="LBD802" s="94"/>
      <c r="LBE802" s="94"/>
      <c r="LBF802" s="94"/>
      <c r="LBG802" s="94"/>
      <c r="LBH802" s="94"/>
      <c r="LBI802" s="94"/>
      <c r="LBJ802" s="94"/>
      <c r="LBK802" s="94"/>
      <c r="LBL802" s="94"/>
      <c r="LBM802" s="94"/>
      <c r="LBN802" s="94"/>
      <c r="LBO802" s="94"/>
      <c r="LBP802" s="94"/>
      <c r="LBQ802" s="94"/>
      <c r="LBR802" s="94"/>
      <c r="LBS802" s="94"/>
      <c r="LBT802" s="94"/>
      <c r="LBU802" s="94"/>
      <c r="LBV802" s="94"/>
      <c r="LBW802" s="94"/>
      <c r="LBX802" s="94"/>
      <c r="LBY802" s="94"/>
      <c r="LBZ802" s="94"/>
      <c r="LCA802" s="94"/>
      <c r="LCB802" s="94"/>
      <c r="LCC802" s="94"/>
      <c r="LCD802" s="94"/>
      <c r="LCE802" s="94"/>
      <c r="LCF802" s="94"/>
      <c r="LCG802" s="94"/>
      <c r="LCH802" s="94"/>
      <c r="LCI802" s="94"/>
      <c r="LCJ802" s="94"/>
      <c r="LCK802" s="94"/>
      <c r="LCL802" s="94"/>
      <c r="LCM802" s="94"/>
      <c r="LCN802" s="94"/>
      <c r="LCO802" s="94"/>
      <c r="LCP802" s="94"/>
      <c r="LCQ802" s="94"/>
      <c r="LCR802" s="94"/>
      <c r="LCS802" s="94"/>
      <c r="LCT802" s="94"/>
      <c r="LCU802" s="94"/>
      <c r="LCV802" s="94"/>
      <c r="LCW802" s="94"/>
      <c r="LCX802" s="94"/>
      <c r="LCY802" s="94"/>
      <c r="LCZ802" s="94"/>
      <c r="LDA802" s="94"/>
      <c r="LDB802" s="94"/>
      <c r="LDC802" s="94"/>
      <c r="LDD802" s="94"/>
      <c r="LDE802" s="94"/>
      <c r="LDF802" s="94"/>
      <c r="LDG802" s="94"/>
      <c r="LDH802" s="94"/>
      <c r="LDI802" s="94"/>
      <c r="LDJ802" s="94"/>
      <c r="LDK802" s="94"/>
      <c r="LDL802" s="94"/>
      <c r="LDM802" s="94"/>
      <c r="LDN802" s="94"/>
      <c r="LDO802" s="94"/>
      <c r="LDP802" s="94"/>
      <c r="LDQ802" s="94"/>
      <c r="LDR802" s="94"/>
      <c r="LDS802" s="94"/>
      <c r="LDT802" s="94"/>
      <c r="LDU802" s="94"/>
      <c r="LDV802" s="94"/>
      <c r="LDW802" s="94"/>
      <c r="LDX802" s="94"/>
      <c r="LDY802" s="94"/>
      <c r="LDZ802" s="94"/>
      <c r="LEA802" s="94"/>
      <c r="LEB802" s="94"/>
      <c r="LEC802" s="94"/>
      <c r="LED802" s="94"/>
      <c r="LEE802" s="94"/>
      <c r="LEF802" s="94"/>
      <c r="LEG802" s="94"/>
      <c r="LEH802" s="94"/>
      <c r="LEI802" s="94"/>
      <c r="LEJ802" s="94"/>
      <c r="LEK802" s="94"/>
      <c r="LEL802" s="94"/>
      <c r="LEM802" s="94"/>
      <c r="LEN802" s="94"/>
      <c r="LEO802" s="94"/>
      <c r="LEP802" s="94"/>
      <c r="LEQ802" s="94"/>
      <c r="LER802" s="94"/>
      <c r="LES802" s="94"/>
      <c r="LET802" s="94"/>
      <c r="LEU802" s="94"/>
      <c r="LEV802" s="94"/>
      <c r="LEW802" s="94"/>
      <c r="LEX802" s="94"/>
      <c r="LEY802" s="94"/>
      <c r="LEZ802" s="94"/>
      <c r="LFA802" s="94"/>
      <c r="LFB802" s="94"/>
      <c r="LFC802" s="94"/>
      <c r="LFD802" s="94"/>
      <c r="LFE802" s="94"/>
      <c r="LFF802" s="94"/>
      <c r="LFG802" s="94"/>
      <c r="LFH802" s="94"/>
      <c r="LFI802" s="94"/>
      <c r="LFJ802" s="94"/>
      <c r="LFK802" s="94"/>
      <c r="LFL802" s="94"/>
      <c r="LFM802" s="94"/>
      <c r="LFN802" s="94"/>
      <c r="LFO802" s="94"/>
      <c r="LFP802" s="94"/>
      <c r="LFQ802" s="94"/>
      <c r="LFR802" s="94"/>
      <c r="LFS802" s="94"/>
      <c r="LFT802" s="94"/>
      <c r="LFU802" s="94"/>
      <c r="LFV802" s="94"/>
      <c r="LFW802" s="94"/>
      <c r="LFX802" s="94"/>
      <c r="LFY802" s="94"/>
      <c r="LFZ802" s="94"/>
      <c r="LGA802" s="94"/>
      <c r="LGB802" s="94"/>
      <c r="LGC802" s="94"/>
      <c r="LGD802" s="94"/>
      <c r="LGE802" s="94"/>
      <c r="LGF802" s="94"/>
      <c r="LGG802" s="94"/>
      <c r="LGH802" s="94"/>
      <c r="LGI802" s="94"/>
      <c r="LGJ802" s="94"/>
      <c r="LGK802" s="94"/>
      <c r="LGL802" s="94"/>
      <c r="LGM802" s="94"/>
      <c r="LGN802" s="94"/>
      <c r="LGO802" s="94"/>
      <c r="LGP802" s="94"/>
      <c r="LGQ802" s="94"/>
      <c r="LGR802" s="94"/>
      <c r="LGS802" s="94"/>
      <c r="LGT802" s="94"/>
      <c r="LGU802" s="94"/>
      <c r="LGV802" s="94"/>
      <c r="LGW802" s="94"/>
      <c r="LGX802" s="94"/>
      <c r="LGY802" s="94"/>
      <c r="LGZ802" s="94"/>
      <c r="LHA802" s="94"/>
      <c r="LHB802" s="94"/>
      <c r="LHC802" s="94"/>
      <c r="LHD802" s="94"/>
      <c r="LHE802" s="94"/>
      <c r="LHF802" s="94"/>
      <c r="LHG802" s="94"/>
      <c r="LHH802" s="94"/>
      <c r="LHI802" s="94"/>
      <c r="LHJ802" s="94"/>
      <c r="LHK802" s="94"/>
      <c r="LHL802" s="94"/>
      <c r="LHM802" s="94"/>
      <c r="LHN802" s="94"/>
      <c r="LHO802" s="94"/>
      <c r="LHP802" s="94"/>
      <c r="LHQ802" s="94"/>
      <c r="LHR802" s="94"/>
      <c r="LHS802" s="94"/>
      <c r="LHT802" s="94"/>
      <c r="LHU802" s="94"/>
      <c r="LHV802" s="94"/>
      <c r="LHW802" s="94"/>
      <c r="LHX802" s="94"/>
      <c r="LHY802" s="94"/>
      <c r="LHZ802" s="94"/>
      <c r="LIA802" s="94"/>
      <c r="LIB802" s="94"/>
      <c r="LIC802" s="94"/>
      <c r="LID802" s="94"/>
      <c r="LIE802" s="94"/>
      <c r="LIF802" s="94"/>
      <c r="LIG802" s="94"/>
      <c r="LIH802" s="94"/>
      <c r="LII802" s="94"/>
      <c r="LIJ802" s="94"/>
      <c r="LIK802" s="94"/>
      <c r="LIL802" s="94"/>
      <c r="LIM802" s="94"/>
      <c r="LIN802" s="94"/>
      <c r="LIO802" s="94"/>
      <c r="LIP802" s="94"/>
      <c r="LIQ802" s="94"/>
      <c r="LIR802" s="94"/>
      <c r="LIS802" s="94"/>
      <c r="LIT802" s="94"/>
      <c r="LIU802" s="94"/>
      <c r="LIV802" s="94"/>
      <c r="LIW802" s="94"/>
      <c r="LIX802" s="94"/>
      <c r="LIY802" s="94"/>
      <c r="LIZ802" s="94"/>
      <c r="LJA802" s="94"/>
      <c r="LJB802" s="94"/>
      <c r="LJC802" s="94"/>
      <c r="LJD802" s="94"/>
      <c r="LJE802" s="94"/>
      <c r="LJF802" s="94"/>
      <c r="LJG802" s="94"/>
      <c r="LJH802" s="94"/>
      <c r="LJI802" s="94"/>
      <c r="LJJ802" s="94"/>
      <c r="LJK802" s="94"/>
      <c r="LJL802" s="94"/>
      <c r="LJM802" s="94"/>
      <c r="LJN802" s="94"/>
      <c r="LJO802" s="94"/>
      <c r="LJP802" s="94"/>
      <c r="LJQ802" s="94"/>
      <c r="LJR802" s="94"/>
      <c r="LJS802" s="94"/>
      <c r="LJT802" s="94"/>
      <c r="LJU802" s="94"/>
      <c r="LJV802" s="94"/>
      <c r="LJW802" s="94"/>
      <c r="LJX802" s="94"/>
      <c r="LJY802" s="94"/>
      <c r="LJZ802" s="94"/>
      <c r="LKA802" s="94"/>
      <c r="LKB802" s="94"/>
      <c r="LKC802" s="94"/>
      <c r="LKD802" s="94"/>
      <c r="LKE802" s="94"/>
      <c r="LKF802" s="94"/>
      <c r="LKG802" s="94"/>
      <c r="LKH802" s="94"/>
      <c r="LKI802" s="94"/>
      <c r="LKJ802" s="94"/>
      <c r="LKK802" s="94"/>
      <c r="LKL802" s="94"/>
      <c r="LKM802" s="94"/>
      <c r="LKN802" s="94"/>
      <c r="LKO802" s="94"/>
      <c r="LKP802" s="94"/>
      <c r="LKQ802" s="94"/>
      <c r="LKR802" s="94"/>
      <c r="LKS802" s="94"/>
      <c r="LKT802" s="94"/>
      <c r="LKU802" s="94"/>
      <c r="LKV802" s="94"/>
      <c r="LKW802" s="94"/>
      <c r="LKX802" s="94"/>
      <c r="LKY802" s="94"/>
      <c r="LKZ802" s="94"/>
      <c r="LLA802" s="94"/>
      <c r="LLB802" s="94"/>
      <c r="LLC802" s="94"/>
      <c r="LLD802" s="94"/>
      <c r="LLE802" s="94"/>
      <c r="LLF802" s="94"/>
      <c r="LLG802" s="94"/>
      <c r="LLH802" s="94"/>
      <c r="LLI802" s="94"/>
      <c r="LLJ802" s="94"/>
      <c r="LLK802" s="94"/>
      <c r="LLL802" s="94"/>
      <c r="LLM802" s="94"/>
      <c r="LLN802" s="94"/>
      <c r="LLO802" s="94"/>
      <c r="LLP802" s="94"/>
      <c r="LLQ802" s="94"/>
      <c r="LLR802" s="94"/>
      <c r="LLS802" s="94"/>
      <c r="LLT802" s="94"/>
      <c r="LLU802" s="94"/>
      <c r="LLV802" s="94"/>
      <c r="LLW802" s="94"/>
      <c r="LLX802" s="94"/>
      <c r="LLY802" s="94"/>
      <c r="LLZ802" s="94"/>
      <c r="LMA802" s="94"/>
      <c r="LMB802" s="94"/>
      <c r="LMC802" s="94"/>
      <c r="LMD802" s="94"/>
      <c r="LME802" s="94"/>
      <c r="LMF802" s="94"/>
      <c r="LMG802" s="94"/>
      <c r="LMH802" s="94"/>
      <c r="LMI802" s="94"/>
      <c r="LMJ802" s="94"/>
      <c r="LMK802" s="94"/>
      <c r="LML802" s="94"/>
      <c r="LMM802" s="94"/>
      <c r="LMN802" s="94"/>
      <c r="LMO802" s="94"/>
      <c r="LMP802" s="94"/>
      <c r="LMQ802" s="94"/>
      <c r="LMR802" s="94"/>
      <c r="LMS802" s="94"/>
      <c r="LMT802" s="94"/>
      <c r="LMU802" s="94"/>
      <c r="LMV802" s="94"/>
      <c r="LMW802" s="94"/>
      <c r="LMX802" s="94"/>
      <c r="LMY802" s="94"/>
      <c r="LMZ802" s="94"/>
      <c r="LNA802" s="94"/>
      <c r="LNB802" s="94"/>
      <c r="LNC802" s="94"/>
      <c r="LND802" s="94"/>
      <c r="LNE802" s="94"/>
      <c r="LNF802" s="94"/>
      <c r="LNG802" s="94"/>
      <c r="LNH802" s="94"/>
      <c r="LNI802" s="94"/>
      <c r="LNJ802" s="94"/>
      <c r="LNK802" s="94"/>
      <c r="LNL802" s="94"/>
      <c r="LNM802" s="94"/>
      <c r="LNN802" s="94"/>
      <c r="LNO802" s="94"/>
      <c r="LNP802" s="94"/>
      <c r="LNQ802" s="94"/>
      <c r="LNR802" s="94"/>
      <c r="LNS802" s="94"/>
      <c r="LNT802" s="94"/>
      <c r="LNU802" s="94"/>
      <c r="LNV802" s="94"/>
      <c r="LNW802" s="94"/>
      <c r="LNX802" s="94"/>
      <c r="LNY802" s="94"/>
      <c r="LNZ802" s="94"/>
      <c r="LOA802" s="94"/>
      <c r="LOB802" s="94"/>
      <c r="LOC802" s="94"/>
      <c r="LOD802" s="94"/>
      <c r="LOE802" s="94"/>
      <c r="LOF802" s="94"/>
      <c r="LOG802" s="94"/>
      <c r="LOH802" s="94"/>
      <c r="LOI802" s="94"/>
      <c r="LOJ802" s="94"/>
      <c r="LOK802" s="94"/>
      <c r="LOL802" s="94"/>
      <c r="LOM802" s="94"/>
      <c r="LON802" s="94"/>
      <c r="LOO802" s="94"/>
      <c r="LOP802" s="94"/>
      <c r="LOQ802" s="94"/>
      <c r="LOR802" s="94"/>
      <c r="LOS802" s="94"/>
      <c r="LOT802" s="94"/>
      <c r="LOU802" s="94"/>
      <c r="LOV802" s="94"/>
      <c r="LOW802" s="94"/>
      <c r="LOX802" s="94"/>
      <c r="LOY802" s="94"/>
      <c r="LOZ802" s="94"/>
      <c r="LPA802" s="94"/>
      <c r="LPB802" s="94"/>
      <c r="LPC802" s="94"/>
      <c r="LPD802" s="94"/>
      <c r="LPE802" s="94"/>
      <c r="LPF802" s="94"/>
      <c r="LPG802" s="94"/>
      <c r="LPH802" s="94"/>
      <c r="LPI802" s="94"/>
      <c r="LPJ802" s="94"/>
      <c r="LPK802" s="94"/>
      <c r="LPL802" s="94"/>
      <c r="LPM802" s="94"/>
      <c r="LPN802" s="94"/>
      <c r="LPO802" s="94"/>
      <c r="LPP802" s="94"/>
      <c r="LPQ802" s="94"/>
      <c r="LPR802" s="94"/>
      <c r="LPS802" s="94"/>
      <c r="LPT802" s="94"/>
      <c r="LPU802" s="94"/>
      <c r="LPV802" s="94"/>
      <c r="LPW802" s="94"/>
      <c r="LPX802" s="94"/>
      <c r="LPY802" s="94"/>
      <c r="LPZ802" s="94"/>
      <c r="LQA802" s="94"/>
      <c r="LQB802" s="94"/>
      <c r="LQC802" s="94"/>
      <c r="LQD802" s="94"/>
      <c r="LQE802" s="94"/>
      <c r="LQF802" s="94"/>
      <c r="LQG802" s="94"/>
      <c r="LQH802" s="94"/>
      <c r="LQI802" s="94"/>
      <c r="LQJ802" s="94"/>
      <c r="LQK802" s="94"/>
      <c r="LQL802" s="94"/>
      <c r="LQM802" s="94"/>
      <c r="LQN802" s="94"/>
      <c r="LQO802" s="94"/>
      <c r="LQP802" s="94"/>
      <c r="LQQ802" s="94"/>
      <c r="LQR802" s="94"/>
      <c r="LQS802" s="94"/>
      <c r="LQT802" s="94"/>
      <c r="LQU802" s="94"/>
      <c r="LQV802" s="94"/>
      <c r="LQW802" s="94"/>
      <c r="LQX802" s="94"/>
      <c r="LQY802" s="94"/>
      <c r="LQZ802" s="94"/>
      <c r="LRA802" s="94"/>
      <c r="LRB802" s="94"/>
      <c r="LRC802" s="94"/>
      <c r="LRD802" s="94"/>
      <c r="LRE802" s="94"/>
      <c r="LRF802" s="94"/>
      <c r="LRG802" s="94"/>
      <c r="LRH802" s="94"/>
      <c r="LRI802" s="94"/>
      <c r="LRJ802" s="94"/>
      <c r="LRK802" s="94"/>
      <c r="LRL802" s="94"/>
      <c r="LRM802" s="94"/>
      <c r="LRN802" s="94"/>
      <c r="LRO802" s="94"/>
      <c r="LRP802" s="94"/>
      <c r="LRQ802" s="94"/>
      <c r="LRR802" s="94"/>
      <c r="LRS802" s="94"/>
      <c r="LRT802" s="94"/>
      <c r="LRU802" s="94"/>
      <c r="LRV802" s="94"/>
      <c r="LRW802" s="94"/>
      <c r="LRX802" s="94"/>
      <c r="LRY802" s="94"/>
      <c r="LRZ802" s="94"/>
      <c r="LSA802" s="94"/>
      <c r="LSB802" s="94"/>
      <c r="LSC802" s="94"/>
      <c r="LSD802" s="94"/>
      <c r="LSE802" s="94"/>
      <c r="LSF802" s="94"/>
      <c r="LSG802" s="94"/>
      <c r="LSH802" s="94"/>
      <c r="LSI802" s="94"/>
      <c r="LSJ802" s="94"/>
      <c r="LSK802" s="94"/>
      <c r="LSL802" s="94"/>
      <c r="LSM802" s="94"/>
      <c r="LSN802" s="94"/>
      <c r="LSO802" s="94"/>
      <c r="LSP802" s="94"/>
      <c r="LSQ802" s="94"/>
      <c r="LSR802" s="94"/>
      <c r="LSS802" s="94"/>
      <c r="LST802" s="94"/>
      <c r="LSU802" s="94"/>
      <c r="LSV802" s="94"/>
      <c r="LSW802" s="94"/>
      <c r="LSX802" s="94"/>
      <c r="LSY802" s="94"/>
      <c r="LSZ802" s="94"/>
      <c r="LTA802" s="94"/>
      <c r="LTB802" s="94"/>
      <c r="LTC802" s="94"/>
      <c r="LTD802" s="94"/>
      <c r="LTE802" s="94"/>
      <c r="LTF802" s="94"/>
      <c r="LTG802" s="94"/>
      <c r="LTH802" s="94"/>
      <c r="LTI802" s="94"/>
      <c r="LTJ802" s="94"/>
      <c r="LTK802" s="94"/>
      <c r="LTL802" s="94"/>
      <c r="LTM802" s="94"/>
      <c r="LTN802" s="94"/>
      <c r="LTO802" s="94"/>
      <c r="LTP802" s="94"/>
      <c r="LTQ802" s="94"/>
      <c r="LTR802" s="94"/>
      <c r="LTS802" s="94"/>
      <c r="LTT802" s="94"/>
      <c r="LTU802" s="94"/>
      <c r="LTV802" s="94"/>
      <c r="LTW802" s="94"/>
      <c r="LTX802" s="94"/>
      <c r="LTY802" s="94"/>
      <c r="LTZ802" s="94"/>
      <c r="LUA802" s="94"/>
      <c r="LUB802" s="94"/>
      <c r="LUC802" s="94"/>
      <c r="LUD802" s="94"/>
      <c r="LUE802" s="94"/>
      <c r="LUF802" s="94"/>
      <c r="LUG802" s="94"/>
      <c r="LUH802" s="94"/>
      <c r="LUI802" s="94"/>
      <c r="LUJ802" s="94"/>
      <c r="LUK802" s="94"/>
      <c r="LUL802" s="94"/>
      <c r="LUM802" s="94"/>
      <c r="LUN802" s="94"/>
      <c r="LUO802" s="94"/>
      <c r="LUP802" s="94"/>
      <c r="LUQ802" s="94"/>
      <c r="LUR802" s="94"/>
      <c r="LUS802" s="94"/>
      <c r="LUT802" s="94"/>
      <c r="LUU802" s="94"/>
      <c r="LUV802" s="94"/>
      <c r="LUW802" s="94"/>
      <c r="LUX802" s="94"/>
      <c r="LUY802" s="94"/>
      <c r="LUZ802" s="94"/>
      <c r="LVA802" s="94"/>
      <c r="LVB802" s="94"/>
      <c r="LVC802" s="94"/>
      <c r="LVD802" s="94"/>
      <c r="LVE802" s="94"/>
      <c r="LVF802" s="94"/>
      <c r="LVG802" s="94"/>
      <c r="LVH802" s="94"/>
      <c r="LVI802" s="94"/>
      <c r="LVJ802" s="94"/>
      <c r="LVK802" s="94"/>
      <c r="LVL802" s="94"/>
      <c r="LVM802" s="94"/>
      <c r="LVN802" s="94"/>
      <c r="LVO802" s="94"/>
      <c r="LVP802" s="94"/>
      <c r="LVQ802" s="94"/>
      <c r="LVR802" s="94"/>
      <c r="LVS802" s="94"/>
      <c r="LVT802" s="94"/>
      <c r="LVU802" s="94"/>
      <c r="LVV802" s="94"/>
      <c r="LVW802" s="94"/>
      <c r="LVX802" s="94"/>
      <c r="LVY802" s="94"/>
      <c r="LVZ802" s="94"/>
      <c r="LWA802" s="94"/>
      <c r="LWB802" s="94"/>
      <c r="LWC802" s="94"/>
      <c r="LWD802" s="94"/>
      <c r="LWE802" s="94"/>
      <c r="LWF802" s="94"/>
      <c r="LWG802" s="94"/>
      <c r="LWH802" s="94"/>
      <c r="LWI802" s="94"/>
      <c r="LWJ802" s="94"/>
      <c r="LWK802" s="94"/>
      <c r="LWL802" s="94"/>
      <c r="LWM802" s="94"/>
      <c r="LWN802" s="94"/>
      <c r="LWO802" s="94"/>
      <c r="LWP802" s="94"/>
      <c r="LWQ802" s="94"/>
      <c r="LWR802" s="94"/>
      <c r="LWS802" s="94"/>
      <c r="LWT802" s="94"/>
      <c r="LWU802" s="94"/>
      <c r="LWV802" s="94"/>
      <c r="LWW802" s="94"/>
      <c r="LWX802" s="94"/>
      <c r="LWY802" s="94"/>
      <c r="LWZ802" s="94"/>
      <c r="LXA802" s="94"/>
      <c r="LXB802" s="94"/>
      <c r="LXC802" s="94"/>
      <c r="LXD802" s="94"/>
      <c r="LXE802" s="94"/>
      <c r="LXF802" s="94"/>
      <c r="LXG802" s="94"/>
      <c r="LXH802" s="94"/>
      <c r="LXI802" s="94"/>
      <c r="LXJ802" s="94"/>
      <c r="LXK802" s="94"/>
      <c r="LXL802" s="94"/>
      <c r="LXM802" s="94"/>
      <c r="LXN802" s="94"/>
      <c r="LXO802" s="94"/>
      <c r="LXP802" s="94"/>
      <c r="LXQ802" s="94"/>
      <c r="LXR802" s="94"/>
      <c r="LXS802" s="94"/>
      <c r="LXT802" s="94"/>
      <c r="LXU802" s="94"/>
      <c r="LXV802" s="94"/>
      <c r="LXW802" s="94"/>
      <c r="LXX802" s="94"/>
      <c r="LXY802" s="94"/>
      <c r="LXZ802" s="94"/>
      <c r="LYA802" s="94"/>
      <c r="LYB802" s="94"/>
      <c r="LYC802" s="94"/>
      <c r="LYD802" s="94"/>
      <c r="LYE802" s="94"/>
      <c r="LYF802" s="94"/>
      <c r="LYG802" s="94"/>
      <c r="LYH802" s="94"/>
      <c r="LYI802" s="94"/>
      <c r="LYJ802" s="94"/>
      <c r="LYK802" s="94"/>
      <c r="LYL802" s="94"/>
      <c r="LYM802" s="94"/>
      <c r="LYN802" s="94"/>
      <c r="LYO802" s="94"/>
      <c r="LYP802" s="94"/>
      <c r="LYQ802" s="94"/>
      <c r="LYR802" s="94"/>
      <c r="LYS802" s="94"/>
      <c r="LYT802" s="94"/>
      <c r="LYU802" s="94"/>
      <c r="LYV802" s="94"/>
      <c r="LYW802" s="94"/>
      <c r="LYX802" s="94"/>
      <c r="LYY802" s="94"/>
      <c r="LYZ802" s="94"/>
      <c r="LZA802" s="94"/>
      <c r="LZB802" s="94"/>
      <c r="LZC802" s="94"/>
      <c r="LZD802" s="94"/>
      <c r="LZE802" s="94"/>
      <c r="LZF802" s="94"/>
      <c r="LZG802" s="94"/>
      <c r="LZH802" s="94"/>
      <c r="LZI802" s="94"/>
      <c r="LZJ802" s="94"/>
      <c r="LZK802" s="94"/>
      <c r="LZL802" s="94"/>
      <c r="LZM802" s="94"/>
      <c r="LZN802" s="94"/>
      <c r="LZO802" s="94"/>
      <c r="LZP802" s="94"/>
      <c r="LZQ802" s="94"/>
      <c r="LZR802" s="94"/>
      <c r="LZS802" s="94"/>
      <c r="LZT802" s="94"/>
      <c r="LZU802" s="94"/>
      <c r="LZV802" s="94"/>
      <c r="LZW802" s="94"/>
      <c r="LZX802" s="94"/>
      <c r="LZY802" s="94"/>
      <c r="LZZ802" s="94"/>
      <c r="MAA802" s="94"/>
      <c r="MAB802" s="94"/>
      <c r="MAC802" s="94"/>
      <c r="MAD802" s="94"/>
      <c r="MAE802" s="94"/>
      <c r="MAF802" s="94"/>
      <c r="MAG802" s="94"/>
      <c r="MAH802" s="94"/>
      <c r="MAI802" s="94"/>
      <c r="MAJ802" s="94"/>
      <c r="MAK802" s="94"/>
      <c r="MAL802" s="94"/>
      <c r="MAM802" s="94"/>
      <c r="MAN802" s="94"/>
      <c r="MAO802" s="94"/>
      <c r="MAP802" s="94"/>
      <c r="MAQ802" s="94"/>
      <c r="MAR802" s="94"/>
      <c r="MAS802" s="94"/>
      <c r="MAT802" s="94"/>
      <c r="MAU802" s="94"/>
      <c r="MAV802" s="94"/>
      <c r="MAW802" s="94"/>
      <c r="MAX802" s="94"/>
      <c r="MAY802" s="94"/>
      <c r="MAZ802" s="94"/>
      <c r="MBA802" s="94"/>
      <c r="MBB802" s="94"/>
      <c r="MBC802" s="94"/>
      <c r="MBD802" s="94"/>
      <c r="MBE802" s="94"/>
      <c r="MBF802" s="94"/>
      <c r="MBG802" s="94"/>
      <c r="MBH802" s="94"/>
      <c r="MBI802" s="94"/>
      <c r="MBJ802" s="94"/>
      <c r="MBK802" s="94"/>
      <c r="MBL802" s="94"/>
      <c r="MBM802" s="94"/>
      <c r="MBN802" s="94"/>
      <c r="MBO802" s="94"/>
      <c r="MBP802" s="94"/>
      <c r="MBQ802" s="94"/>
      <c r="MBR802" s="94"/>
      <c r="MBS802" s="94"/>
      <c r="MBT802" s="94"/>
      <c r="MBU802" s="94"/>
      <c r="MBV802" s="94"/>
      <c r="MBW802" s="94"/>
      <c r="MBX802" s="94"/>
      <c r="MBY802" s="94"/>
      <c r="MBZ802" s="94"/>
      <c r="MCA802" s="94"/>
      <c r="MCB802" s="94"/>
      <c r="MCC802" s="94"/>
      <c r="MCD802" s="94"/>
      <c r="MCE802" s="94"/>
      <c r="MCF802" s="94"/>
      <c r="MCG802" s="94"/>
      <c r="MCH802" s="94"/>
      <c r="MCI802" s="94"/>
      <c r="MCJ802" s="94"/>
      <c r="MCK802" s="94"/>
      <c r="MCL802" s="94"/>
      <c r="MCM802" s="94"/>
      <c r="MCN802" s="94"/>
      <c r="MCO802" s="94"/>
      <c r="MCP802" s="94"/>
      <c r="MCQ802" s="94"/>
      <c r="MCR802" s="94"/>
      <c r="MCS802" s="94"/>
      <c r="MCT802" s="94"/>
      <c r="MCU802" s="94"/>
      <c r="MCV802" s="94"/>
      <c r="MCW802" s="94"/>
      <c r="MCX802" s="94"/>
      <c r="MCY802" s="94"/>
      <c r="MCZ802" s="94"/>
      <c r="MDA802" s="94"/>
      <c r="MDB802" s="94"/>
      <c r="MDC802" s="94"/>
      <c r="MDD802" s="94"/>
      <c r="MDE802" s="94"/>
      <c r="MDF802" s="94"/>
      <c r="MDG802" s="94"/>
      <c r="MDH802" s="94"/>
      <c r="MDI802" s="94"/>
      <c r="MDJ802" s="94"/>
      <c r="MDK802" s="94"/>
      <c r="MDL802" s="94"/>
      <c r="MDM802" s="94"/>
      <c r="MDN802" s="94"/>
      <c r="MDO802" s="94"/>
      <c r="MDP802" s="94"/>
      <c r="MDQ802" s="94"/>
      <c r="MDR802" s="94"/>
      <c r="MDS802" s="94"/>
      <c r="MDT802" s="94"/>
      <c r="MDU802" s="94"/>
      <c r="MDV802" s="94"/>
      <c r="MDW802" s="94"/>
      <c r="MDX802" s="94"/>
      <c r="MDY802" s="94"/>
      <c r="MDZ802" s="94"/>
      <c r="MEA802" s="94"/>
      <c r="MEB802" s="94"/>
      <c r="MEC802" s="94"/>
      <c r="MED802" s="94"/>
      <c r="MEE802" s="94"/>
      <c r="MEF802" s="94"/>
      <c r="MEG802" s="94"/>
      <c r="MEH802" s="94"/>
      <c r="MEI802" s="94"/>
      <c r="MEJ802" s="94"/>
      <c r="MEK802" s="94"/>
      <c r="MEL802" s="94"/>
      <c r="MEM802" s="94"/>
      <c r="MEN802" s="94"/>
      <c r="MEO802" s="94"/>
      <c r="MEP802" s="94"/>
      <c r="MEQ802" s="94"/>
      <c r="MER802" s="94"/>
      <c r="MES802" s="94"/>
      <c r="MET802" s="94"/>
      <c r="MEU802" s="94"/>
      <c r="MEV802" s="94"/>
      <c r="MEW802" s="94"/>
      <c r="MEX802" s="94"/>
      <c r="MEY802" s="94"/>
      <c r="MEZ802" s="94"/>
      <c r="MFA802" s="94"/>
      <c r="MFB802" s="94"/>
      <c r="MFC802" s="94"/>
      <c r="MFD802" s="94"/>
      <c r="MFE802" s="94"/>
      <c r="MFF802" s="94"/>
      <c r="MFG802" s="94"/>
      <c r="MFH802" s="94"/>
      <c r="MFI802" s="94"/>
      <c r="MFJ802" s="94"/>
      <c r="MFK802" s="94"/>
      <c r="MFL802" s="94"/>
      <c r="MFM802" s="94"/>
      <c r="MFN802" s="94"/>
      <c r="MFO802" s="94"/>
      <c r="MFP802" s="94"/>
      <c r="MFQ802" s="94"/>
      <c r="MFR802" s="94"/>
      <c r="MFS802" s="94"/>
      <c r="MFT802" s="94"/>
      <c r="MFU802" s="94"/>
      <c r="MFV802" s="94"/>
      <c r="MFW802" s="94"/>
      <c r="MFX802" s="94"/>
      <c r="MFY802" s="94"/>
      <c r="MFZ802" s="94"/>
      <c r="MGA802" s="94"/>
      <c r="MGB802" s="94"/>
      <c r="MGC802" s="94"/>
      <c r="MGD802" s="94"/>
      <c r="MGE802" s="94"/>
      <c r="MGF802" s="94"/>
      <c r="MGG802" s="94"/>
      <c r="MGH802" s="94"/>
      <c r="MGI802" s="94"/>
      <c r="MGJ802" s="94"/>
      <c r="MGK802" s="94"/>
      <c r="MGL802" s="94"/>
      <c r="MGM802" s="94"/>
      <c r="MGN802" s="94"/>
      <c r="MGO802" s="94"/>
      <c r="MGP802" s="94"/>
      <c r="MGQ802" s="94"/>
      <c r="MGR802" s="94"/>
      <c r="MGS802" s="94"/>
      <c r="MGT802" s="94"/>
      <c r="MGU802" s="94"/>
      <c r="MGV802" s="94"/>
      <c r="MGW802" s="94"/>
      <c r="MGX802" s="94"/>
      <c r="MGY802" s="94"/>
      <c r="MGZ802" s="94"/>
      <c r="MHA802" s="94"/>
      <c r="MHB802" s="94"/>
      <c r="MHC802" s="94"/>
      <c r="MHD802" s="94"/>
      <c r="MHE802" s="94"/>
      <c r="MHF802" s="94"/>
      <c r="MHG802" s="94"/>
      <c r="MHH802" s="94"/>
      <c r="MHI802" s="94"/>
      <c r="MHJ802" s="94"/>
      <c r="MHK802" s="94"/>
      <c r="MHL802" s="94"/>
      <c r="MHM802" s="94"/>
      <c r="MHN802" s="94"/>
      <c r="MHO802" s="94"/>
      <c r="MHP802" s="94"/>
      <c r="MHQ802" s="94"/>
      <c r="MHR802" s="94"/>
      <c r="MHS802" s="94"/>
      <c r="MHT802" s="94"/>
      <c r="MHU802" s="94"/>
      <c r="MHV802" s="94"/>
      <c r="MHW802" s="94"/>
      <c r="MHX802" s="94"/>
      <c r="MHY802" s="94"/>
      <c r="MHZ802" s="94"/>
      <c r="MIA802" s="94"/>
      <c r="MIB802" s="94"/>
      <c r="MIC802" s="94"/>
      <c r="MID802" s="94"/>
      <c r="MIE802" s="94"/>
      <c r="MIF802" s="94"/>
      <c r="MIG802" s="94"/>
      <c r="MIH802" s="94"/>
      <c r="MII802" s="94"/>
      <c r="MIJ802" s="94"/>
      <c r="MIK802" s="94"/>
      <c r="MIL802" s="94"/>
      <c r="MIM802" s="94"/>
      <c r="MIN802" s="94"/>
      <c r="MIO802" s="94"/>
      <c r="MIP802" s="94"/>
      <c r="MIQ802" s="94"/>
      <c r="MIR802" s="94"/>
      <c r="MIS802" s="94"/>
      <c r="MIT802" s="94"/>
      <c r="MIU802" s="94"/>
      <c r="MIV802" s="94"/>
      <c r="MIW802" s="94"/>
      <c r="MIX802" s="94"/>
      <c r="MIY802" s="94"/>
      <c r="MIZ802" s="94"/>
      <c r="MJA802" s="94"/>
      <c r="MJB802" s="94"/>
      <c r="MJC802" s="94"/>
      <c r="MJD802" s="94"/>
      <c r="MJE802" s="94"/>
      <c r="MJF802" s="94"/>
      <c r="MJG802" s="94"/>
      <c r="MJH802" s="94"/>
      <c r="MJI802" s="94"/>
      <c r="MJJ802" s="94"/>
      <c r="MJK802" s="94"/>
      <c r="MJL802" s="94"/>
      <c r="MJM802" s="94"/>
      <c r="MJN802" s="94"/>
      <c r="MJO802" s="94"/>
      <c r="MJP802" s="94"/>
      <c r="MJQ802" s="94"/>
      <c r="MJR802" s="94"/>
      <c r="MJS802" s="94"/>
      <c r="MJT802" s="94"/>
      <c r="MJU802" s="94"/>
      <c r="MJV802" s="94"/>
      <c r="MJW802" s="94"/>
      <c r="MJX802" s="94"/>
      <c r="MJY802" s="94"/>
      <c r="MJZ802" s="94"/>
      <c r="MKA802" s="94"/>
      <c r="MKB802" s="94"/>
      <c r="MKC802" s="94"/>
      <c r="MKD802" s="94"/>
      <c r="MKE802" s="94"/>
      <c r="MKF802" s="94"/>
      <c r="MKG802" s="94"/>
      <c r="MKH802" s="94"/>
      <c r="MKI802" s="94"/>
      <c r="MKJ802" s="94"/>
      <c r="MKK802" s="94"/>
      <c r="MKL802" s="94"/>
      <c r="MKM802" s="94"/>
      <c r="MKN802" s="94"/>
      <c r="MKO802" s="94"/>
      <c r="MKP802" s="94"/>
      <c r="MKQ802" s="94"/>
      <c r="MKR802" s="94"/>
      <c r="MKS802" s="94"/>
      <c r="MKT802" s="94"/>
      <c r="MKU802" s="94"/>
      <c r="MKV802" s="94"/>
      <c r="MKW802" s="94"/>
      <c r="MKX802" s="94"/>
      <c r="MKY802" s="94"/>
      <c r="MKZ802" s="94"/>
      <c r="MLA802" s="94"/>
      <c r="MLB802" s="94"/>
      <c r="MLC802" s="94"/>
      <c r="MLD802" s="94"/>
      <c r="MLE802" s="94"/>
      <c r="MLF802" s="94"/>
      <c r="MLG802" s="94"/>
      <c r="MLH802" s="94"/>
      <c r="MLI802" s="94"/>
      <c r="MLJ802" s="94"/>
      <c r="MLK802" s="94"/>
      <c r="MLL802" s="94"/>
      <c r="MLM802" s="94"/>
      <c r="MLN802" s="94"/>
      <c r="MLO802" s="94"/>
      <c r="MLP802" s="94"/>
      <c r="MLQ802" s="94"/>
      <c r="MLR802" s="94"/>
      <c r="MLS802" s="94"/>
      <c r="MLT802" s="94"/>
      <c r="MLU802" s="94"/>
      <c r="MLV802" s="94"/>
      <c r="MLW802" s="94"/>
      <c r="MLX802" s="94"/>
      <c r="MLY802" s="94"/>
      <c r="MLZ802" s="94"/>
      <c r="MMA802" s="94"/>
      <c r="MMB802" s="94"/>
      <c r="MMC802" s="94"/>
      <c r="MMD802" s="94"/>
      <c r="MME802" s="94"/>
      <c r="MMF802" s="94"/>
      <c r="MMG802" s="94"/>
      <c r="MMH802" s="94"/>
      <c r="MMI802" s="94"/>
      <c r="MMJ802" s="94"/>
      <c r="MMK802" s="94"/>
      <c r="MML802" s="94"/>
      <c r="MMM802" s="94"/>
      <c r="MMN802" s="94"/>
      <c r="MMO802" s="94"/>
      <c r="MMP802" s="94"/>
      <c r="MMQ802" s="94"/>
      <c r="MMR802" s="94"/>
      <c r="MMS802" s="94"/>
      <c r="MMT802" s="94"/>
      <c r="MMU802" s="94"/>
      <c r="MMV802" s="94"/>
      <c r="MMW802" s="94"/>
      <c r="MMX802" s="94"/>
      <c r="MMY802" s="94"/>
      <c r="MMZ802" s="94"/>
      <c r="MNA802" s="94"/>
      <c r="MNB802" s="94"/>
      <c r="MNC802" s="94"/>
      <c r="MND802" s="94"/>
      <c r="MNE802" s="94"/>
      <c r="MNF802" s="94"/>
      <c r="MNG802" s="94"/>
      <c r="MNH802" s="94"/>
      <c r="MNI802" s="94"/>
      <c r="MNJ802" s="94"/>
      <c r="MNK802" s="94"/>
      <c r="MNL802" s="94"/>
      <c r="MNM802" s="94"/>
      <c r="MNN802" s="94"/>
      <c r="MNO802" s="94"/>
      <c r="MNP802" s="94"/>
      <c r="MNQ802" s="94"/>
      <c r="MNR802" s="94"/>
      <c r="MNS802" s="94"/>
      <c r="MNT802" s="94"/>
      <c r="MNU802" s="94"/>
      <c r="MNV802" s="94"/>
      <c r="MNW802" s="94"/>
      <c r="MNX802" s="94"/>
      <c r="MNY802" s="94"/>
      <c r="MNZ802" s="94"/>
      <c r="MOA802" s="94"/>
      <c r="MOB802" s="94"/>
      <c r="MOC802" s="94"/>
      <c r="MOD802" s="94"/>
      <c r="MOE802" s="94"/>
      <c r="MOF802" s="94"/>
      <c r="MOG802" s="94"/>
      <c r="MOH802" s="94"/>
      <c r="MOI802" s="94"/>
      <c r="MOJ802" s="94"/>
      <c r="MOK802" s="94"/>
      <c r="MOL802" s="94"/>
      <c r="MOM802" s="94"/>
      <c r="MON802" s="94"/>
      <c r="MOO802" s="94"/>
      <c r="MOP802" s="94"/>
      <c r="MOQ802" s="94"/>
      <c r="MOR802" s="94"/>
      <c r="MOS802" s="94"/>
      <c r="MOT802" s="94"/>
      <c r="MOU802" s="94"/>
      <c r="MOV802" s="94"/>
      <c r="MOW802" s="94"/>
      <c r="MOX802" s="94"/>
      <c r="MOY802" s="94"/>
      <c r="MOZ802" s="94"/>
      <c r="MPA802" s="94"/>
      <c r="MPB802" s="94"/>
      <c r="MPC802" s="94"/>
      <c r="MPD802" s="94"/>
      <c r="MPE802" s="94"/>
      <c r="MPF802" s="94"/>
      <c r="MPG802" s="94"/>
      <c r="MPH802" s="94"/>
      <c r="MPI802" s="94"/>
      <c r="MPJ802" s="94"/>
      <c r="MPK802" s="94"/>
      <c r="MPL802" s="94"/>
      <c r="MPM802" s="94"/>
      <c r="MPN802" s="94"/>
      <c r="MPO802" s="94"/>
      <c r="MPP802" s="94"/>
      <c r="MPQ802" s="94"/>
      <c r="MPR802" s="94"/>
      <c r="MPS802" s="94"/>
      <c r="MPT802" s="94"/>
      <c r="MPU802" s="94"/>
      <c r="MPV802" s="94"/>
      <c r="MPW802" s="94"/>
      <c r="MPX802" s="94"/>
      <c r="MPY802" s="94"/>
      <c r="MPZ802" s="94"/>
      <c r="MQA802" s="94"/>
      <c r="MQB802" s="94"/>
      <c r="MQC802" s="94"/>
      <c r="MQD802" s="94"/>
      <c r="MQE802" s="94"/>
      <c r="MQF802" s="94"/>
      <c r="MQG802" s="94"/>
      <c r="MQH802" s="94"/>
      <c r="MQI802" s="94"/>
      <c r="MQJ802" s="94"/>
      <c r="MQK802" s="94"/>
      <c r="MQL802" s="94"/>
      <c r="MQM802" s="94"/>
      <c r="MQN802" s="94"/>
      <c r="MQO802" s="94"/>
      <c r="MQP802" s="94"/>
      <c r="MQQ802" s="94"/>
      <c r="MQR802" s="94"/>
      <c r="MQS802" s="94"/>
      <c r="MQT802" s="94"/>
      <c r="MQU802" s="94"/>
      <c r="MQV802" s="94"/>
      <c r="MQW802" s="94"/>
      <c r="MQX802" s="94"/>
      <c r="MQY802" s="94"/>
      <c r="MQZ802" s="94"/>
      <c r="MRA802" s="94"/>
      <c r="MRB802" s="94"/>
      <c r="MRC802" s="94"/>
      <c r="MRD802" s="94"/>
      <c r="MRE802" s="94"/>
      <c r="MRF802" s="94"/>
      <c r="MRG802" s="94"/>
      <c r="MRH802" s="94"/>
      <c r="MRI802" s="94"/>
      <c r="MRJ802" s="94"/>
      <c r="MRK802" s="94"/>
      <c r="MRL802" s="94"/>
      <c r="MRM802" s="94"/>
      <c r="MRN802" s="94"/>
      <c r="MRO802" s="94"/>
      <c r="MRP802" s="94"/>
      <c r="MRQ802" s="94"/>
      <c r="MRR802" s="94"/>
      <c r="MRS802" s="94"/>
      <c r="MRT802" s="94"/>
      <c r="MRU802" s="94"/>
      <c r="MRV802" s="94"/>
      <c r="MRW802" s="94"/>
      <c r="MRX802" s="94"/>
      <c r="MRY802" s="94"/>
      <c r="MRZ802" s="94"/>
      <c r="MSA802" s="94"/>
      <c r="MSB802" s="94"/>
      <c r="MSC802" s="94"/>
      <c r="MSD802" s="94"/>
      <c r="MSE802" s="94"/>
      <c r="MSF802" s="94"/>
      <c r="MSG802" s="94"/>
      <c r="MSH802" s="94"/>
      <c r="MSI802" s="94"/>
      <c r="MSJ802" s="94"/>
      <c r="MSK802" s="94"/>
      <c r="MSL802" s="94"/>
      <c r="MSM802" s="94"/>
      <c r="MSN802" s="94"/>
      <c r="MSO802" s="94"/>
      <c r="MSP802" s="94"/>
      <c r="MSQ802" s="94"/>
      <c r="MSR802" s="94"/>
      <c r="MSS802" s="94"/>
      <c r="MST802" s="94"/>
      <c r="MSU802" s="94"/>
      <c r="MSV802" s="94"/>
      <c r="MSW802" s="94"/>
      <c r="MSX802" s="94"/>
      <c r="MSY802" s="94"/>
      <c r="MSZ802" s="94"/>
      <c r="MTA802" s="94"/>
      <c r="MTB802" s="94"/>
      <c r="MTC802" s="94"/>
      <c r="MTD802" s="94"/>
      <c r="MTE802" s="94"/>
      <c r="MTF802" s="94"/>
      <c r="MTG802" s="94"/>
      <c r="MTH802" s="94"/>
      <c r="MTI802" s="94"/>
      <c r="MTJ802" s="94"/>
      <c r="MTK802" s="94"/>
      <c r="MTL802" s="94"/>
      <c r="MTM802" s="94"/>
      <c r="MTN802" s="94"/>
      <c r="MTO802" s="94"/>
      <c r="MTP802" s="94"/>
      <c r="MTQ802" s="94"/>
      <c r="MTR802" s="94"/>
      <c r="MTS802" s="94"/>
      <c r="MTT802" s="94"/>
      <c r="MTU802" s="94"/>
      <c r="MTV802" s="94"/>
      <c r="MTW802" s="94"/>
      <c r="MTX802" s="94"/>
      <c r="MTY802" s="94"/>
      <c r="MTZ802" s="94"/>
      <c r="MUA802" s="94"/>
      <c r="MUB802" s="94"/>
      <c r="MUC802" s="94"/>
      <c r="MUD802" s="94"/>
      <c r="MUE802" s="94"/>
      <c r="MUF802" s="94"/>
      <c r="MUG802" s="94"/>
      <c r="MUH802" s="94"/>
      <c r="MUI802" s="94"/>
      <c r="MUJ802" s="94"/>
      <c r="MUK802" s="94"/>
      <c r="MUL802" s="94"/>
      <c r="MUM802" s="94"/>
      <c r="MUN802" s="94"/>
      <c r="MUO802" s="94"/>
      <c r="MUP802" s="94"/>
      <c r="MUQ802" s="94"/>
      <c r="MUR802" s="94"/>
      <c r="MUS802" s="94"/>
      <c r="MUT802" s="94"/>
      <c r="MUU802" s="94"/>
      <c r="MUV802" s="94"/>
      <c r="MUW802" s="94"/>
      <c r="MUX802" s="94"/>
      <c r="MUY802" s="94"/>
      <c r="MUZ802" s="94"/>
      <c r="MVA802" s="94"/>
      <c r="MVB802" s="94"/>
      <c r="MVC802" s="94"/>
      <c r="MVD802" s="94"/>
      <c r="MVE802" s="94"/>
      <c r="MVF802" s="94"/>
      <c r="MVG802" s="94"/>
      <c r="MVH802" s="94"/>
      <c r="MVI802" s="94"/>
      <c r="MVJ802" s="94"/>
      <c r="MVK802" s="94"/>
      <c r="MVL802" s="94"/>
      <c r="MVM802" s="94"/>
      <c r="MVN802" s="94"/>
      <c r="MVO802" s="94"/>
      <c r="MVP802" s="94"/>
      <c r="MVQ802" s="94"/>
      <c r="MVR802" s="94"/>
      <c r="MVS802" s="94"/>
      <c r="MVT802" s="94"/>
      <c r="MVU802" s="94"/>
      <c r="MVV802" s="94"/>
      <c r="MVW802" s="94"/>
      <c r="MVX802" s="94"/>
      <c r="MVY802" s="94"/>
      <c r="MVZ802" s="94"/>
      <c r="MWA802" s="94"/>
      <c r="MWB802" s="94"/>
      <c r="MWC802" s="94"/>
      <c r="MWD802" s="94"/>
      <c r="MWE802" s="94"/>
      <c r="MWF802" s="94"/>
      <c r="MWG802" s="94"/>
      <c r="MWH802" s="94"/>
      <c r="MWI802" s="94"/>
      <c r="MWJ802" s="94"/>
      <c r="MWK802" s="94"/>
      <c r="MWL802" s="94"/>
      <c r="MWM802" s="94"/>
      <c r="MWN802" s="94"/>
      <c r="MWO802" s="94"/>
      <c r="MWP802" s="94"/>
      <c r="MWQ802" s="94"/>
      <c r="MWR802" s="94"/>
      <c r="MWS802" s="94"/>
      <c r="MWT802" s="94"/>
      <c r="MWU802" s="94"/>
      <c r="MWV802" s="94"/>
      <c r="MWW802" s="94"/>
      <c r="MWX802" s="94"/>
      <c r="MWY802" s="94"/>
      <c r="MWZ802" s="94"/>
      <c r="MXA802" s="94"/>
      <c r="MXB802" s="94"/>
      <c r="MXC802" s="94"/>
      <c r="MXD802" s="94"/>
      <c r="MXE802" s="94"/>
      <c r="MXF802" s="94"/>
      <c r="MXG802" s="94"/>
      <c r="MXH802" s="94"/>
      <c r="MXI802" s="94"/>
      <c r="MXJ802" s="94"/>
      <c r="MXK802" s="94"/>
      <c r="MXL802" s="94"/>
      <c r="MXM802" s="94"/>
      <c r="MXN802" s="94"/>
      <c r="MXO802" s="94"/>
      <c r="MXP802" s="94"/>
      <c r="MXQ802" s="94"/>
      <c r="MXR802" s="94"/>
      <c r="MXS802" s="94"/>
      <c r="MXT802" s="94"/>
      <c r="MXU802" s="94"/>
      <c r="MXV802" s="94"/>
      <c r="MXW802" s="94"/>
      <c r="MXX802" s="94"/>
      <c r="MXY802" s="94"/>
      <c r="MXZ802" s="94"/>
      <c r="MYA802" s="94"/>
      <c r="MYB802" s="94"/>
      <c r="MYC802" s="94"/>
      <c r="MYD802" s="94"/>
      <c r="MYE802" s="94"/>
      <c r="MYF802" s="94"/>
      <c r="MYG802" s="94"/>
      <c r="MYH802" s="94"/>
      <c r="MYI802" s="94"/>
      <c r="MYJ802" s="94"/>
      <c r="MYK802" s="94"/>
      <c r="MYL802" s="94"/>
      <c r="MYM802" s="94"/>
      <c r="MYN802" s="94"/>
      <c r="MYO802" s="94"/>
      <c r="MYP802" s="94"/>
      <c r="MYQ802" s="94"/>
      <c r="MYR802" s="94"/>
      <c r="MYS802" s="94"/>
      <c r="MYT802" s="94"/>
      <c r="MYU802" s="94"/>
      <c r="MYV802" s="94"/>
      <c r="MYW802" s="94"/>
      <c r="MYX802" s="94"/>
      <c r="MYY802" s="94"/>
      <c r="MYZ802" s="94"/>
      <c r="MZA802" s="94"/>
      <c r="MZB802" s="94"/>
      <c r="MZC802" s="94"/>
      <c r="MZD802" s="94"/>
      <c r="MZE802" s="94"/>
      <c r="MZF802" s="94"/>
      <c r="MZG802" s="94"/>
      <c r="MZH802" s="94"/>
      <c r="MZI802" s="94"/>
      <c r="MZJ802" s="94"/>
      <c r="MZK802" s="94"/>
      <c r="MZL802" s="94"/>
      <c r="MZM802" s="94"/>
      <c r="MZN802" s="94"/>
      <c r="MZO802" s="94"/>
      <c r="MZP802" s="94"/>
      <c r="MZQ802" s="94"/>
      <c r="MZR802" s="94"/>
      <c r="MZS802" s="94"/>
      <c r="MZT802" s="94"/>
      <c r="MZU802" s="94"/>
      <c r="MZV802" s="94"/>
      <c r="MZW802" s="94"/>
      <c r="MZX802" s="94"/>
      <c r="MZY802" s="94"/>
      <c r="MZZ802" s="94"/>
      <c r="NAA802" s="94"/>
      <c r="NAB802" s="94"/>
      <c r="NAC802" s="94"/>
      <c r="NAD802" s="94"/>
      <c r="NAE802" s="94"/>
      <c r="NAF802" s="94"/>
      <c r="NAG802" s="94"/>
      <c r="NAH802" s="94"/>
      <c r="NAI802" s="94"/>
      <c r="NAJ802" s="94"/>
      <c r="NAK802" s="94"/>
      <c r="NAL802" s="94"/>
      <c r="NAM802" s="94"/>
      <c r="NAN802" s="94"/>
      <c r="NAO802" s="94"/>
      <c r="NAP802" s="94"/>
      <c r="NAQ802" s="94"/>
      <c r="NAR802" s="94"/>
      <c r="NAS802" s="94"/>
      <c r="NAT802" s="94"/>
      <c r="NAU802" s="94"/>
      <c r="NAV802" s="94"/>
      <c r="NAW802" s="94"/>
      <c r="NAX802" s="94"/>
      <c r="NAY802" s="94"/>
      <c r="NAZ802" s="94"/>
      <c r="NBA802" s="94"/>
      <c r="NBB802" s="94"/>
      <c r="NBC802" s="94"/>
      <c r="NBD802" s="94"/>
      <c r="NBE802" s="94"/>
      <c r="NBF802" s="94"/>
      <c r="NBG802" s="94"/>
      <c r="NBH802" s="94"/>
      <c r="NBI802" s="94"/>
      <c r="NBJ802" s="94"/>
      <c r="NBK802" s="94"/>
      <c r="NBL802" s="94"/>
      <c r="NBM802" s="94"/>
      <c r="NBN802" s="94"/>
      <c r="NBO802" s="94"/>
      <c r="NBP802" s="94"/>
      <c r="NBQ802" s="94"/>
      <c r="NBR802" s="94"/>
      <c r="NBS802" s="94"/>
      <c r="NBT802" s="94"/>
      <c r="NBU802" s="94"/>
      <c r="NBV802" s="94"/>
      <c r="NBW802" s="94"/>
      <c r="NBX802" s="94"/>
      <c r="NBY802" s="94"/>
      <c r="NBZ802" s="94"/>
      <c r="NCA802" s="94"/>
      <c r="NCB802" s="94"/>
      <c r="NCC802" s="94"/>
      <c r="NCD802" s="94"/>
      <c r="NCE802" s="94"/>
      <c r="NCF802" s="94"/>
      <c r="NCG802" s="94"/>
      <c r="NCH802" s="94"/>
      <c r="NCI802" s="94"/>
      <c r="NCJ802" s="94"/>
      <c r="NCK802" s="94"/>
      <c r="NCL802" s="94"/>
      <c r="NCM802" s="94"/>
      <c r="NCN802" s="94"/>
      <c r="NCO802" s="94"/>
      <c r="NCP802" s="94"/>
      <c r="NCQ802" s="94"/>
      <c r="NCR802" s="94"/>
      <c r="NCS802" s="94"/>
      <c r="NCT802" s="94"/>
      <c r="NCU802" s="94"/>
      <c r="NCV802" s="94"/>
      <c r="NCW802" s="94"/>
      <c r="NCX802" s="94"/>
      <c r="NCY802" s="94"/>
      <c r="NCZ802" s="94"/>
      <c r="NDA802" s="94"/>
      <c r="NDB802" s="94"/>
      <c r="NDC802" s="94"/>
      <c r="NDD802" s="94"/>
      <c r="NDE802" s="94"/>
      <c r="NDF802" s="94"/>
      <c r="NDG802" s="94"/>
      <c r="NDH802" s="94"/>
      <c r="NDI802" s="94"/>
      <c r="NDJ802" s="94"/>
      <c r="NDK802" s="94"/>
      <c r="NDL802" s="94"/>
      <c r="NDM802" s="94"/>
      <c r="NDN802" s="94"/>
      <c r="NDO802" s="94"/>
      <c r="NDP802" s="94"/>
      <c r="NDQ802" s="94"/>
      <c r="NDR802" s="94"/>
      <c r="NDS802" s="94"/>
      <c r="NDT802" s="94"/>
      <c r="NDU802" s="94"/>
      <c r="NDV802" s="94"/>
      <c r="NDW802" s="94"/>
      <c r="NDX802" s="94"/>
      <c r="NDY802" s="94"/>
      <c r="NDZ802" s="94"/>
      <c r="NEA802" s="94"/>
      <c r="NEB802" s="94"/>
      <c r="NEC802" s="94"/>
      <c r="NED802" s="94"/>
      <c r="NEE802" s="94"/>
      <c r="NEF802" s="94"/>
      <c r="NEG802" s="94"/>
      <c r="NEH802" s="94"/>
      <c r="NEI802" s="94"/>
      <c r="NEJ802" s="94"/>
      <c r="NEK802" s="94"/>
      <c r="NEL802" s="94"/>
      <c r="NEM802" s="94"/>
      <c r="NEN802" s="94"/>
      <c r="NEO802" s="94"/>
      <c r="NEP802" s="94"/>
      <c r="NEQ802" s="94"/>
      <c r="NER802" s="94"/>
      <c r="NES802" s="94"/>
      <c r="NET802" s="94"/>
      <c r="NEU802" s="94"/>
      <c r="NEV802" s="94"/>
      <c r="NEW802" s="94"/>
      <c r="NEX802" s="94"/>
      <c r="NEY802" s="94"/>
      <c r="NEZ802" s="94"/>
      <c r="NFA802" s="94"/>
      <c r="NFB802" s="94"/>
      <c r="NFC802" s="94"/>
      <c r="NFD802" s="94"/>
      <c r="NFE802" s="94"/>
      <c r="NFF802" s="94"/>
      <c r="NFG802" s="94"/>
      <c r="NFH802" s="94"/>
      <c r="NFI802" s="94"/>
      <c r="NFJ802" s="94"/>
      <c r="NFK802" s="94"/>
      <c r="NFL802" s="94"/>
      <c r="NFM802" s="94"/>
      <c r="NFN802" s="94"/>
      <c r="NFO802" s="94"/>
      <c r="NFP802" s="94"/>
      <c r="NFQ802" s="94"/>
      <c r="NFR802" s="94"/>
      <c r="NFS802" s="94"/>
      <c r="NFT802" s="94"/>
      <c r="NFU802" s="94"/>
      <c r="NFV802" s="94"/>
      <c r="NFW802" s="94"/>
      <c r="NFX802" s="94"/>
      <c r="NFY802" s="94"/>
      <c r="NFZ802" s="94"/>
      <c r="NGA802" s="94"/>
      <c r="NGB802" s="94"/>
      <c r="NGC802" s="94"/>
      <c r="NGD802" s="94"/>
      <c r="NGE802" s="94"/>
      <c r="NGF802" s="94"/>
      <c r="NGG802" s="94"/>
      <c r="NGH802" s="94"/>
      <c r="NGI802" s="94"/>
      <c r="NGJ802" s="94"/>
      <c r="NGK802" s="94"/>
      <c r="NGL802" s="94"/>
      <c r="NGM802" s="94"/>
      <c r="NGN802" s="94"/>
      <c r="NGO802" s="94"/>
      <c r="NGP802" s="94"/>
      <c r="NGQ802" s="94"/>
      <c r="NGR802" s="94"/>
      <c r="NGS802" s="94"/>
      <c r="NGT802" s="94"/>
      <c r="NGU802" s="94"/>
      <c r="NGV802" s="94"/>
      <c r="NGW802" s="94"/>
      <c r="NGX802" s="94"/>
      <c r="NGY802" s="94"/>
      <c r="NGZ802" s="94"/>
      <c r="NHA802" s="94"/>
      <c r="NHB802" s="94"/>
      <c r="NHC802" s="94"/>
      <c r="NHD802" s="94"/>
      <c r="NHE802" s="94"/>
      <c r="NHF802" s="94"/>
      <c r="NHG802" s="94"/>
      <c r="NHH802" s="94"/>
      <c r="NHI802" s="94"/>
      <c r="NHJ802" s="94"/>
      <c r="NHK802" s="94"/>
      <c r="NHL802" s="94"/>
      <c r="NHM802" s="94"/>
      <c r="NHN802" s="94"/>
      <c r="NHO802" s="94"/>
      <c r="NHP802" s="94"/>
      <c r="NHQ802" s="94"/>
      <c r="NHR802" s="94"/>
      <c r="NHS802" s="94"/>
      <c r="NHT802" s="94"/>
      <c r="NHU802" s="94"/>
      <c r="NHV802" s="94"/>
      <c r="NHW802" s="94"/>
      <c r="NHX802" s="94"/>
      <c r="NHY802" s="94"/>
      <c r="NHZ802" s="94"/>
      <c r="NIA802" s="94"/>
      <c r="NIB802" s="94"/>
      <c r="NIC802" s="94"/>
      <c r="NID802" s="94"/>
      <c r="NIE802" s="94"/>
      <c r="NIF802" s="94"/>
      <c r="NIG802" s="94"/>
      <c r="NIH802" s="94"/>
      <c r="NII802" s="94"/>
      <c r="NIJ802" s="94"/>
      <c r="NIK802" s="94"/>
      <c r="NIL802" s="94"/>
      <c r="NIM802" s="94"/>
      <c r="NIN802" s="94"/>
      <c r="NIO802" s="94"/>
      <c r="NIP802" s="94"/>
      <c r="NIQ802" s="94"/>
      <c r="NIR802" s="94"/>
      <c r="NIS802" s="94"/>
      <c r="NIT802" s="94"/>
      <c r="NIU802" s="94"/>
      <c r="NIV802" s="94"/>
      <c r="NIW802" s="94"/>
      <c r="NIX802" s="94"/>
      <c r="NIY802" s="94"/>
      <c r="NIZ802" s="94"/>
      <c r="NJA802" s="94"/>
      <c r="NJB802" s="94"/>
      <c r="NJC802" s="94"/>
      <c r="NJD802" s="94"/>
      <c r="NJE802" s="94"/>
      <c r="NJF802" s="94"/>
      <c r="NJG802" s="94"/>
      <c r="NJH802" s="94"/>
      <c r="NJI802" s="94"/>
      <c r="NJJ802" s="94"/>
      <c r="NJK802" s="94"/>
      <c r="NJL802" s="94"/>
      <c r="NJM802" s="94"/>
      <c r="NJN802" s="94"/>
      <c r="NJO802" s="94"/>
      <c r="NJP802" s="94"/>
      <c r="NJQ802" s="94"/>
      <c r="NJR802" s="94"/>
      <c r="NJS802" s="94"/>
      <c r="NJT802" s="94"/>
      <c r="NJU802" s="94"/>
      <c r="NJV802" s="94"/>
      <c r="NJW802" s="94"/>
      <c r="NJX802" s="94"/>
      <c r="NJY802" s="94"/>
      <c r="NJZ802" s="94"/>
      <c r="NKA802" s="94"/>
      <c r="NKB802" s="94"/>
      <c r="NKC802" s="94"/>
      <c r="NKD802" s="94"/>
      <c r="NKE802" s="94"/>
      <c r="NKF802" s="94"/>
      <c r="NKG802" s="94"/>
      <c r="NKH802" s="94"/>
      <c r="NKI802" s="94"/>
      <c r="NKJ802" s="94"/>
      <c r="NKK802" s="94"/>
      <c r="NKL802" s="94"/>
      <c r="NKM802" s="94"/>
      <c r="NKN802" s="94"/>
      <c r="NKO802" s="94"/>
      <c r="NKP802" s="94"/>
      <c r="NKQ802" s="94"/>
      <c r="NKR802" s="94"/>
      <c r="NKS802" s="94"/>
      <c r="NKT802" s="94"/>
      <c r="NKU802" s="94"/>
      <c r="NKV802" s="94"/>
      <c r="NKW802" s="94"/>
      <c r="NKX802" s="94"/>
      <c r="NKY802" s="94"/>
      <c r="NKZ802" s="94"/>
      <c r="NLA802" s="94"/>
      <c r="NLB802" s="94"/>
      <c r="NLC802" s="94"/>
      <c r="NLD802" s="94"/>
      <c r="NLE802" s="94"/>
      <c r="NLF802" s="94"/>
      <c r="NLG802" s="94"/>
      <c r="NLH802" s="94"/>
      <c r="NLI802" s="94"/>
      <c r="NLJ802" s="94"/>
      <c r="NLK802" s="94"/>
      <c r="NLL802" s="94"/>
      <c r="NLM802" s="94"/>
      <c r="NLN802" s="94"/>
      <c r="NLO802" s="94"/>
      <c r="NLP802" s="94"/>
      <c r="NLQ802" s="94"/>
      <c r="NLR802" s="94"/>
      <c r="NLS802" s="94"/>
      <c r="NLT802" s="94"/>
      <c r="NLU802" s="94"/>
      <c r="NLV802" s="94"/>
      <c r="NLW802" s="94"/>
      <c r="NLX802" s="94"/>
      <c r="NLY802" s="94"/>
      <c r="NLZ802" s="94"/>
      <c r="NMA802" s="94"/>
      <c r="NMB802" s="94"/>
      <c r="NMC802" s="94"/>
      <c r="NMD802" s="94"/>
      <c r="NME802" s="94"/>
      <c r="NMF802" s="94"/>
      <c r="NMG802" s="94"/>
      <c r="NMH802" s="94"/>
      <c r="NMI802" s="94"/>
      <c r="NMJ802" s="94"/>
      <c r="NMK802" s="94"/>
      <c r="NML802" s="94"/>
      <c r="NMM802" s="94"/>
      <c r="NMN802" s="94"/>
      <c r="NMO802" s="94"/>
      <c r="NMP802" s="94"/>
      <c r="NMQ802" s="94"/>
      <c r="NMR802" s="94"/>
      <c r="NMS802" s="94"/>
      <c r="NMT802" s="94"/>
      <c r="NMU802" s="94"/>
      <c r="NMV802" s="94"/>
      <c r="NMW802" s="94"/>
      <c r="NMX802" s="94"/>
      <c r="NMY802" s="94"/>
      <c r="NMZ802" s="94"/>
      <c r="NNA802" s="94"/>
      <c r="NNB802" s="94"/>
      <c r="NNC802" s="94"/>
      <c r="NND802" s="94"/>
      <c r="NNE802" s="94"/>
      <c r="NNF802" s="94"/>
      <c r="NNG802" s="94"/>
      <c r="NNH802" s="94"/>
      <c r="NNI802" s="94"/>
      <c r="NNJ802" s="94"/>
      <c r="NNK802" s="94"/>
      <c r="NNL802" s="94"/>
      <c r="NNM802" s="94"/>
      <c r="NNN802" s="94"/>
      <c r="NNO802" s="94"/>
      <c r="NNP802" s="94"/>
      <c r="NNQ802" s="94"/>
      <c r="NNR802" s="94"/>
      <c r="NNS802" s="94"/>
      <c r="NNT802" s="94"/>
      <c r="NNU802" s="94"/>
      <c r="NNV802" s="94"/>
      <c r="NNW802" s="94"/>
      <c r="NNX802" s="94"/>
      <c r="NNY802" s="94"/>
      <c r="NNZ802" s="94"/>
      <c r="NOA802" s="94"/>
      <c r="NOB802" s="94"/>
      <c r="NOC802" s="94"/>
      <c r="NOD802" s="94"/>
      <c r="NOE802" s="94"/>
      <c r="NOF802" s="94"/>
      <c r="NOG802" s="94"/>
      <c r="NOH802" s="94"/>
      <c r="NOI802" s="94"/>
      <c r="NOJ802" s="94"/>
      <c r="NOK802" s="94"/>
      <c r="NOL802" s="94"/>
      <c r="NOM802" s="94"/>
      <c r="NON802" s="94"/>
      <c r="NOO802" s="94"/>
      <c r="NOP802" s="94"/>
      <c r="NOQ802" s="94"/>
      <c r="NOR802" s="94"/>
      <c r="NOS802" s="94"/>
      <c r="NOT802" s="94"/>
      <c r="NOU802" s="94"/>
      <c r="NOV802" s="94"/>
      <c r="NOW802" s="94"/>
      <c r="NOX802" s="94"/>
      <c r="NOY802" s="94"/>
      <c r="NOZ802" s="94"/>
      <c r="NPA802" s="94"/>
      <c r="NPB802" s="94"/>
      <c r="NPC802" s="94"/>
      <c r="NPD802" s="94"/>
      <c r="NPE802" s="94"/>
      <c r="NPF802" s="94"/>
      <c r="NPG802" s="94"/>
      <c r="NPH802" s="94"/>
      <c r="NPI802" s="94"/>
      <c r="NPJ802" s="94"/>
      <c r="NPK802" s="94"/>
      <c r="NPL802" s="94"/>
      <c r="NPM802" s="94"/>
      <c r="NPN802" s="94"/>
      <c r="NPO802" s="94"/>
      <c r="NPP802" s="94"/>
      <c r="NPQ802" s="94"/>
      <c r="NPR802" s="94"/>
      <c r="NPS802" s="94"/>
      <c r="NPT802" s="94"/>
      <c r="NPU802" s="94"/>
      <c r="NPV802" s="94"/>
      <c r="NPW802" s="94"/>
      <c r="NPX802" s="94"/>
      <c r="NPY802" s="94"/>
      <c r="NPZ802" s="94"/>
      <c r="NQA802" s="94"/>
      <c r="NQB802" s="94"/>
      <c r="NQC802" s="94"/>
      <c r="NQD802" s="94"/>
      <c r="NQE802" s="94"/>
      <c r="NQF802" s="94"/>
      <c r="NQG802" s="94"/>
      <c r="NQH802" s="94"/>
      <c r="NQI802" s="94"/>
      <c r="NQJ802" s="94"/>
      <c r="NQK802" s="94"/>
      <c r="NQL802" s="94"/>
      <c r="NQM802" s="94"/>
      <c r="NQN802" s="94"/>
      <c r="NQO802" s="94"/>
      <c r="NQP802" s="94"/>
      <c r="NQQ802" s="94"/>
      <c r="NQR802" s="94"/>
      <c r="NQS802" s="94"/>
      <c r="NQT802" s="94"/>
      <c r="NQU802" s="94"/>
      <c r="NQV802" s="94"/>
      <c r="NQW802" s="94"/>
      <c r="NQX802" s="94"/>
      <c r="NQY802" s="94"/>
      <c r="NQZ802" s="94"/>
      <c r="NRA802" s="94"/>
      <c r="NRB802" s="94"/>
      <c r="NRC802" s="94"/>
      <c r="NRD802" s="94"/>
      <c r="NRE802" s="94"/>
      <c r="NRF802" s="94"/>
      <c r="NRG802" s="94"/>
      <c r="NRH802" s="94"/>
      <c r="NRI802" s="94"/>
      <c r="NRJ802" s="94"/>
      <c r="NRK802" s="94"/>
      <c r="NRL802" s="94"/>
      <c r="NRM802" s="94"/>
      <c r="NRN802" s="94"/>
      <c r="NRO802" s="94"/>
      <c r="NRP802" s="94"/>
      <c r="NRQ802" s="94"/>
      <c r="NRR802" s="94"/>
      <c r="NRS802" s="94"/>
      <c r="NRT802" s="94"/>
      <c r="NRU802" s="94"/>
      <c r="NRV802" s="94"/>
      <c r="NRW802" s="94"/>
      <c r="NRX802" s="94"/>
      <c r="NRY802" s="94"/>
      <c r="NRZ802" s="94"/>
      <c r="NSA802" s="94"/>
      <c r="NSB802" s="94"/>
      <c r="NSC802" s="94"/>
      <c r="NSD802" s="94"/>
      <c r="NSE802" s="94"/>
      <c r="NSF802" s="94"/>
      <c r="NSG802" s="94"/>
      <c r="NSH802" s="94"/>
      <c r="NSI802" s="94"/>
      <c r="NSJ802" s="94"/>
      <c r="NSK802" s="94"/>
      <c r="NSL802" s="94"/>
      <c r="NSM802" s="94"/>
      <c r="NSN802" s="94"/>
      <c r="NSO802" s="94"/>
      <c r="NSP802" s="94"/>
      <c r="NSQ802" s="94"/>
      <c r="NSR802" s="94"/>
      <c r="NSS802" s="94"/>
      <c r="NST802" s="94"/>
      <c r="NSU802" s="94"/>
      <c r="NSV802" s="94"/>
      <c r="NSW802" s="94"/>
      <c r="NSX802" s="94"/>
      <c r="NSY802" s="94"/>
      <c r="NSZ802" s="94"/>
      <c r="NTA802" s="94"/>
      <c r="NTB802" s="94"/>
      <c r="NTC802" s="94"/>
      <c r="NTD802" s="94"/>
      <c r="NTE802" s="94"/>
      <c r="NTF802" s="94"/>
      <c r="NTG802" s="94"/>
      <c r="NTH802" s="94"/>
      <c r="NTI802" s="94"/>
      <c r="NTJ802" s="94"/>
      <c r="NTK802" s="94"/>
      <c r="NTL802" s="94"/>
      <c r="NTM802" s="94"/>
      <c r="NTN802" s="94"/>
      <c r="NTO802" s="94"/>
      <c r="NTP802" s="94"/>
      <c r="NTQ802" s="94"/>
      <c r="NTR802" s="94"/>
      <c r="NTS802" s="94"/>
      <c r="NTT802" s="94"/>
      <c r="NTU802" s="94"/>
      <c r="NTV802" s="94"/>
      <c r="NTW802" s="94"/>
      <c r="NTX802" s="94"/>
      <c r="NTY802" s="94"/>
      <c r="NTZ802" s="94"/>
      <c r="NUA802" s="94"/>
      <c r="NUB802" s="94"/>
      <c r="NUC802" s="94"/>
      <c r="NUD802" s="94"/>
      <c r="NUE802" s="94"/>
      <c r="NUF802" s="94"/>
      <c r="NUG802" s="94"/>
      <c r="NUH802" s="94"/>
      <c r="NUI802" s="94"/>
      <c r="NUJ802" s="94"/>
      <c r="NUK802" s="94"/>
      <c r="NUL802" s="94"/>
      <c r="NUM802" s="94"/>
      <c r="NUN802" s="94"/>
      <c r="NUO802" s="94"/>
      <c r="NUP802" s="94"/>
      <c r="NUQ802" s="94"/>
      <c r="NUR802" s="94"/>
      <c r="NUS802" s="94"/>
      <c r="NUT802" s="94"/>
      <c r="NUU802" s="94"/>
      <c r="NUV802" s="94"/>
      <c r="NUW802" s="94"/>
      <c r="NUX802" s="94"/>
      <c r="NUY802" s="94"/>
      <c r="NUZ802" s="94"/>
      <c r="NVA802" s="94"/>
      <c r="NVB802" s="94"/>
      <c r="NVC802" s="94"/>
      <c r="NVD802" s="94"/>
      <c r="NVE802" s="94"/>
      <c r="NVF802" s="94"/>
      <c r="NVG802" s="94"/>
      <c r="NVH802" s="94"/>
      <c r="NVI802" s="94"/>
      <c r="NVJ802" s="94"/>
      <c r="NVK802" s="94"/>
      <c r="NVL802" s="94"/>
      <c r="NVM802" s="94"/>
      <c r="NVN802" s="94"/>
      <c r="NVO802" s="94"/>
      <c r="NVP802" s="94"/>
      <c r="NVQ802" s="94"/>
      <c r="NVR802" s="94"/>
      <c r="NVS802" s="94"/>
      <c r="NVT802" s="94"/>
      <c r="NVU802" s="94"/>
      <c r="NVV802" s="94"/>
      <c r="NVW802" s="94"/>
      <c r="NVX802" s="94"/>
      <c r="NVY802" s="94"/>
      <c r="NVZ802" s="94"/>
      <c r="NWA802" s="94"/>
      <c r="NWB802" s="94"/>
      <c r="NWC802" s="94"/>
      <c r="NWD802" s="94"/>
      <c r="NWE802" s="94"/>
      <c r="NWF802" s="94"/>
      <c r="NWG802" s="94"/>
      <c r="NWH802" s="94"/>
      <c r="NWI802" s="94"/>
      <c r="NWJ802" s="94"/>
      <c r="NWK802" s="94"/>
      <c r="NWL802" s="94"/>
      <c r="NWM802" s="94"/>
      <c r="NWN802" s="94"/>
      <c r="NWO802" s="94"/>
      <c r="NWP802" s="94"/>
      <c r="NWQ802" s="94"/>
      <c r="NWR802" s="94"/>
      <c r="NWS802" s="94"/>
      <c r="NWT802" s="94"/>
      <c r="NWU802" s="94"/>
      <c r="NWV802" s="94"/>
      <c r="NWW802" s="94"/>
      <c r="NWX802" s="94"/>
      <c r="NWY802" s="94"/>
      <c r="NWZ802" s="94"/>
      <c r="NXA802" s="94"/>
      <c r="NXB802" s="94"/>
      <c r="NXC802" s="94"/>
      <c r="NXD802" s="94"/>
      <c r="NXE802" s="94"/>
      <c r="NXF802" s="94"/>
      <c r="NXG802" s="94"/>
      <c r="NXH802" s="94"/>
      <c r="NXI802" s="94"/>
      <c r="NXJ802" s="94"/>
      <c r="NXK802" s="94"/>
      <c r="NXL802" s="94"/>
      <c r="NXM802" s="94"/>
      <c r="NXN802" s="94"/>
      <c r="NXO802" s="94"/>
      <c r="NXP802" s="94"/>
      <c r="NXQ802" s="94"/>
      <c r="NXR802" s="94"/>
      <c r="NXS802" s="94"/>
      <c r="NXT802" s="94"/>
      <c r="NXU802" s="94"/>
      <c r="NXV802" s="94"/>
      <c r="NXW802" s="94"/>
      <c r="NXX802" s="94"/>
      <c r="NXY802" s="94"/>
      <c r="NXZ802" s="94"/>
      <c r="NYA802" s="94"/>
      <c r="NYB802" s="94"/>
      <c r="NYC802" s="94"/>
      <c r="NYD802" s="94"/>
      <c r="NYE802" s="94"/>
      <c r="NYF802" s="94"/>
      <c r="NYG802" s="94"/>
      <c r="NYH802" s="94"/>
      <c r="NYI802" s="94"/>
      <c r="NYJ802" s="94"/>
      <c r="NYK802" s="94"/>
      <c r="NYL802" s="94"/>
      <c r="NYM802" s="94"/>
      <c r="NYN802" s="94"/>
      <c r="NYO802" s="94"/>
      <c r="NYP802" s="94"/>
      <c r="NYQ802" s="94"/>
      <c r="NYR802" s="94"/>
      <c r="NYS802" s="94"/>
      <c r="NYT802" s="94"/>
      <c r="NYU802" s="94"/>
      <c r="NYV802" s="94"/>
      <c r="NYW802" s="94"/>
      <c r="NYX802" s="94"/>
      <c r="NYY802" s="94"/>
      <c r="NYZ802" s="94"/>
      <c r="NZA802" s="94"/>
      <c r="NZB802" s="94"/>
      <c r="NZC802" s="94"/>
      <c r="NZD802" s="94"/>
      <c r="NZE802" s="94"/>
      <c r="NZF802" s="94"/>
      <c r="NZG802" s="94"/>
      <c r="NZH802" s="94"/>
      <c r="NZI802" s="94"/>
      <c r="NZJ802" s="94"/>
      <c r="NZK802" s="94"/>
      <c r="NZL802" s="94"/>
      <c r="NZM802" s="94"/>
      <c r="NZN802" s="94"/>
      <c r="NZO802" s="94"/>
      <c r="NZP802" s="94"/>
      <c r="NZQ802" s="94"/>
      <c r="NZR802" s="94"/>
      <c r="NZS802" s="94"/>
      <c r="NZT802" s="94"/>
      <c r="NZU802" s="94"/>
      <c r="NZV802" s="94"/>
      <c r="NZW802" s="94"/>
      <c r="NZX802" s="94"/>
      <c r="NZY802" s="94"/>
      <c r="NZZ802" s="94"/>
      <c r="OAA802" s="94"/>
      <c r="OAB802" s="94"/>
      <c r="OAC802" s="94"/>
      <c r="OAD802" s="94"/>
      <c r="OAE802" s="94"/>
      <c r="OAF802" s="94"/>
      <c r="OAG802" s="94"/>
      <c r="OAH802" s="94"/>
      <c r="OAI802" s="94"/>
      <c r="OAJ802" s="94"/>
      <c r="OAK802" s="94"/>
      <c r="OAL802" s="94"/>
      <c r="OAM802" s="94"/>
      <c r="OAN802" s="94"/>
      <c r="OAO802" s="94"/>
      <c r="OAP802" s="94"/>
      <c r="OAQ802" s="94"/>
      <c r="OAR802" s="94"/>
      <c r="OAS802" s="94"/>
      <c r="OAT802" s="94"/>
      <c r="OAU802" s="94"/>
      <c r="OAV802" s="94"/>
      <c r="OAW802" s="94"/>
      <c r="OAX802" s="94"/>
      <c r="OAY802" s="94"/>
      <c r="OAZ802" s="94"/>
      <c r="OBA802" s="94"/>
      <c r="OBB802" s="94"/>
      <c r="OBC802" s="94"/>
      <c r="OBD802" s="94"/>
      <c r="OBE802" s="94"/>
      <c r="OBF802" s="94"/>
      <c r="OBG802" s="94"/>
      <c r="OBH802" s="94"/>
      <c r="OBI802" s="94"/>
      <c r="OBJ802" s="94"/>
      <c r="OBK802" s="94"/>
      <c r="OBL802" s="94"/>
      <c r="OBM802" s="94"/>
      <c r="OBN802" s="94"/>
      <c r="OBO802" s="94"/>
      <c r="OBP802" s="94"/>
      <c r="OBQ802" s="94"/>
      <c r="OBR802" s="94"/>
      <c r="OBS802" s="94"/>
      <c r="OBT802" s="94"/>
      <c r="OBU802" s="94"/>
      <c r="OBV802" s="94"/>
      <c r="OBW802" s="94"/>
      <c r="OBX802" s="94"/>
      <c r="OBY802" s="94"/>
      <c r="OBZ802" s="94"/>
      <c r="OCA802" s="94"/>
      <c r="OCB802" s="94"/>
      <c r="OCC802" s="94"/>
      <c r="OCD802" s="94"/>
      <c r="OCE802" s="94"/>
      <c r="OCF802" s="94"/>
      <c r="OCG802" s="94"/>
      <c r="OCH802" s="94"/>
      <c r="OCI802" s="94"/>
      <c r="OCJ802" s="94"/>
      <c r="OCK802" s="94"/>
      <c r="OCL802" s="94"/>
      <c r="OCM802" s="94"/>
      <c r="OCN802" s="94"/>
      <c r="OCO802" s="94"/>
      <c r="OCP802" s="94"/>
      <c r="OCQ802" s="94"/>
      <c r="OCR802" s="94"/>
      <c r="OCS802" s="94"/>
      <c r="OCT802" s="94"/>
      <c r="OCU802" s="94"/>
      <c r="OCV802" s="94"/>
      <c r="OCW802" s="94"/>
      <c r="OCX802" s="94"/>
      <c r="OCY802" s="94"/>
      <c r="OCZ802" s="94"/>
      <c r="ODA802" s="94"/>
      <c r="ODB802" s="94"/>
      <c r="ODC802" s="94"/>
      <c r="ODD802" s="94"/>
      <c r="ODE802" s="94"/>
      <c r="ODF802" s="94"/>
      <c r="ODG802" s="94"/>
      <c r="ODH802" s="94"/>
      <c r="ODI802" s="94"/>
      <c r="ODJ802" s="94"/>
      <c r="ODK802" s="94"/>
      <c r="ODL802" s="94"/>
      <c r="ODM802" s="94"/>
      <c r="ODN802" s="94"/>
      <c r="ODO802" s="94"/>
      <c r="ODP802" s="94"/>
      <c r="ODQ802" s="94"/>
      <c r="ODR802" s="94"/>
      <c r="ODS802" s="94"/>
      <c r="ODT802" s="94"/>
      <c r="ODU802" s="94"/>
      <c r="ODV802" s="94"/>
      <c r="ODW802" s="94"/>
      <c r="ODX802" s="94"/>
      <c r="ODY802" s="94"/>
      <c r="ODZ802" s="94"/>
      <c r="OEA802" s="94"/>
      <c r="OEB802" s="94"/>
      <c r="OEC802" s="94"/>
      <c r="OED802" s="94"/>
      <c r="OEE802" s="94"/>
      <c r="OEF802" s="94"/>
      <c r="OEG802" s="94"/>
      <c r="OEH802" s="94"/>
      <c r="OEI802" s="94"/>
      <c r="OEJ802" s="94"/>
      <c r="OEK802" s="94"/>
      <c r="OEL802" s="94"/>
      <c r="OEM802" s="94"/>
      <c r="OEN802" s="94"/>
      <c r="OEO802" s="94"/>
      <c r="OEP802" s="94"/>
      <c r="OEQ802" s="94"/>
      <c r="OER802" s="94"/>
      <c r="OES802" s="94"/>
      <c r="OET802" s="94"/>
      <c r="OEU802" s="94"/>
      <c r="OEV802" s="94"/>
      <c r="OEW802" s="94"/>
      <c r="OEX802" s="94"/>
      <c r="OEY802" s="94"/>
      <c r="OEZ802" s="94"/>
      <c r="OFA802" s="94"/>
      <c r="OFB802" s="94"/>
      <c r="OFC802" s="94"/>
      <c r="OFD802" s="94"/>
      <c r="OFE802" s="94"/>
      <c r="OFF802" s="94"/>
      <c r="OFG802" s="94"/>
      <c r="OFH802" s="94"/>
      <c r="OFI802" s="94"/>
      <c r="OFJ802" s="94"/>
      <c r="OFK802" s="94"/>
      <c r="OFL802" s="94"/>
      <c r="OFM802" s="94"/>
      <c r="OFN802" s="94"/>
      <c r="OFO802" s="94"/>
      <c r="OFP802" s="94"/>
      <c r="OFQ802" s="94"/>
      <c r="OFR802" s="94"/>
      <c r="OFS802" s="94"/>
      <c r="OFT802" s="94"/>
      <c r="OFU802" s="94"/>
      <c r="OFV802" s="94"/>
      <c r="OFW802" s="94"/>
      <c r="OFX802" s="94"/>
      <c r="OFY802" s="94"/>
      <c r="OFZ802" s="94"/>
      <c r="OGA802" s="94"/>
      <c r="OGB802" s="94"/>
      <c r="OGC802" s="94"/>
      <c r="OGD802" s="94"/>
      <c r="OGE802" s="94"/>
      <c r="OGF802" s="94"/>
      <c r="OGG802" s="94"/>
      <c r="OGH802" s="94"/>
      <c r="OGI802" s="94"/>
      <c r="OGJ802" s="94"/>
      <c r="OGK802" s="94"/>
      <c r="OGL802" s="94"/>
      <c r="OGM802" s="94"/>
      <c r="OGN802" s="94"/>
      <c r="OGO802" s="94"/>
      <c r="OGP802" s="94"/>
      <c r="OGQ802" s="94"/>
      <c r="OGR802" s="94"/>
      <c r="OGS802" s="94"/>
      <c r="OGT802" s="94"/>
      <c r="OGU802" s="94"/>
      <c r="OGV802" s="94"/>
      <c r="OGW802" s="94"/>
      <c r="OGX802" s="94"/>
      <c r="OGY802" s="94"/>
      <c r="OGZ802" s="94"/>
      <c r="OHA802" s="94"/>
      <c r="OHB802" s="94"/>
      <c r="OHC802" s="94"/>
      <c r="OHD802" s="94"/>
      <c r="OHE802" s="94"/>
      <c r="OHF802" s="94"/>
      <c r="OHG802" s="94"/>
      <c r="OHH802" s="94"/>
      <c r="OHI802" s="94"/>
      <c r="OHJ802" s="94"/>
      <c r="OHK802" s="94"/>
      <c r="OHL802" s="94"/>
      <c r="OHM802" s="94"/>
      <c r="OHN802" s="94"/>
      <c r="OHO802" s="94"/>
      <c r="OHP802" s="94"/>
      <c r="OHQ802" s="94"/>
      <c r="OHR802" s="94"/>
      <c r="OHS802" s="94"/>
      <c r="OHT802" s="94"/>
      <c r="OHU802" s="94"/>
      <c r="OHV802" s="94"/>
      <c r="OHW802" s="94"/>
      <c r="OHX802" s="94"/>
      <c r="OHY802" s="94"/>
      <c r="OHZ802" s="94"/>
      <c r="OIA802" s="94"/>
      <c r="OIB802" s="94"/>
      <c r="OIC802" s="94"/>
      <c r="OID802" s="94"/>
      <c r="OIE802" s="94"/>
      <c r="OIF802" s="94"/>
      <c r="OIG802" s="94"/>
      <c r="OIH802" s="94"/>
      <c r="OII802" s="94"/>
      <c r="OIJ802" s="94"/>
      <c r="OIK802" s="94"/>
      <c r="OIL802" s="94"/>
      <c r="OIM802" s="94"/>
      <c r="OIN802" s="94"/>
      <c r="OIO802" s="94"/>
      <c r="OIP802" s="94"/>
      <c r="OIQ802" s="94"/>
      <c r="OIR802" s="94"/>
      <c r="OIS802" s="94"/>
      <c r="OIT802" s="94"/>
      <c r="OIU802" s="94"/>
      <c r="OIV802" s="94"/>
      <c r="OIW802" s="94"/>
      <c r="OIX802" s="94"/>
      <c r="OIY802" s="94"/>
      <c r="OIZ802" s="94"/>
      <c r="OJA802" s="94"/>
      <c r="OJB802" s="94"/>
      <c r="OJC802" s="94"/>
      <c r="OJD802" s="94"/>
      <c r="OJE802" s="94"/>
      <c r="OJF802" s="94"/>
      <c r="OJG802" s="94"/>
      <c r="OJH802" s="94"/>
      <c r="OJI802" s="94"/>
      <c r="OJJ802" s="94"/>
      <c r="OJK802" s="94"/>
      <c r="OJL802" s="94"/>
      <c r="OJM802" s="94"/>
      <c r="OJN802" s="94"/>
      <c r="OJO802" s="94"/>
      <c r="OJP802" s="94"/>
      <c r="OJQ802" s="94"/>
      <c r="OJR802" s="94"/>
      <c r="OJS802" s="94"/>
      <c r="OJT802" s="94"/>
      <c r="OJU802" s="94"/>
      <c r="OJV802" s="94"/>
      <c r="OJW802" s="94"/>
      <c r="OJX802" s="94"/>
      <c r="OJY802" s="94"/>
      <c r="OJZ802" s="94"/>
      <c r="OKA802" s="94"/>
      <c r="OKB802" s="94"/>
      <c r="OKC802" s="94"/>
      <c r="OKD802" s="94"/>
      <c r="OKE802" s="94"/>
      <c r="OKF802" s="94"/>
      <c r="OKG802" s="94"/>
      <c r="OKH802" s="94"/>
      <c r="OKI802" s="94"/>
      <c r="OKJ802" s="94"/>
      <c r="OKK802" s="94"/>
      <c r="OKL802" s="94"/>
      <c r="OKM802" s="94"/>
      <c r="OKN802" s="94"/>
      <c r="OKO802" s="94"/>
      <c r="OKP802" s="94"/>
      <c r="OKQ802" s="94"/>
      <c r="OKR802" s="94"/>
      <c r="OKS802" s="94"/>
      <c r="OKT802" s="94"/>
      <c r="OKU802" s="94"/>
      <c r="OKV802" s="94"/>
      <c r="OKW802" s="94"/>
      <c r="OKX802" s="94"/>
      <c r="OKY802" s="94"/>
      <c r="OKZ802" s="94"/>
      <c r="OLA802" s="94"/>
      <c r="OLB802" s="94"/>
      <c r="OLC802" s="94"/>
      <c r="OLD802" s="94"/>
      <c r="OLE802" s="94"/>
      <c r="OLF802" s="94"/>
      <c r="OLG802" s="94"/>
      <c r="OLH802" s="94"/>
      <c r="OLI802" s="94"/>
      <c r="OLJ802" s="94"/>
      <c r="OLK802" s="94"/>
      <c r="OLL802" s="94"/>
      <c r="OLM802" s="94"/>
      <c r="OLN802" s="94"/>
      <c r="OLO802" s="94"/>
      <c r="OLP802" s="94"/>
      <c r="OLQ802" s="94"/>
      <c r="OLR802" s="94"/>
      <c r="OLS802" s="94"/>
      <c r="OLT802" s="94"/>
      <c r="OLU802" s="94"/>
      <c r="OLV802" s="94"/>
      <c r="OLW802" s="94"/>
      <c r="OLX802" s="94"/>
      <c r="OLY802" s="94"/>
      <c r="OLZ802" s="94"/>
      <c r="OMA802" s="94"/>
      <c r="OMB802" s="94"/>
      <c r="OMC802" s="94"/>
      <c r="OMD802" s="94"/>
      <c r="OME802" s="94"/>
      <c r="OMF802" s="94"/>
      <c r="OMG802" s="94"/>
      <c r="OMH802" s="94"/>
      <c r="OMI802" s="94"/>
      <c r="OMJ802" s="94"/>
      <c r="OMK802" s="94"/>
      <c r="OML802" s="94"/>
      <c r="OMM802" s="94"/>
      <c r="OMN802" s="94"/>
      <c r="OMO802" s="94"/>
      <c r="OMP802" s="94"/>
      <c r="OMQ802" s="94"/>
      <c r="OMR802" s="94"/>
      <c r="OMS802" s="94"/>
      <c r="OMT802" s="94"/>
      <c r="OMU802" s="94"/>
      <c r="OMV802" s="94"/>
      <c r="OMW802" s="94"/>
      <c r="OMX802" s="94"/>
      <c r="OMY802" s="94"/>
      <c r="OMZ802" s="94"/>
      <c r="ONA802" s="94"/>
      <c r="ONB802" s="94"/>
      <c r="ONC802" s="94"/>
      <c r="OND802" s="94"/>
      <c r="ONE802" s="94"/>
      <c r="ONF802" s="94"/>
      <c r="ONG802" s="94"/>
      <c r="ONH802" s="94"/>
      <c r="ONI802" s="94"/>
      <c r="ONJ802" s="94"/>
      <c r="ONK802" s="94"/>
      <c r="ONL802" s="94"/>
      <c r="ONM802" s="94"/>
      <c r="ONN802" s="94"/>
      <c r="ONO802" s="94"/>
      <c r="ONP802" s="94"/>
      <c r="ONQ802" s="94"/>
      <c r="ONR802" s="94"/>
      <c r="ONS802" s="94"/>
      <c r="ONT802" s="94"/>
      <c r="ONU802" s="94"/>
      <c r="ONV802" s="94"/>
      <c r="ONW802" s="94"/>
      <c r="ONX802" s="94"/>
      <c r="ONY802" s="94"/>
      <c r="ONZ802" s="94"/>
      <c r="OOA802" s="94"/>
      <c r="OOB802" s="94"/>
      <c r="OOC802" s="94"/>
      <c r="OOD802" s="94"/>
      <c r="OOE802" s="94"/>
      <c r="OOF802" s="94"/>
      <c r="OOG802" s="94"/>
      <c r="OOH802" s="94"/>
      <c r="OOI802" s="94"/>
      <c r="OOJ802" s="94"/>
      <c r="OOK802" s="94"/>
      <c r="OOL802" s="94"/>
      <c r="OOM802" s="94"/>
      <c r="OON802" s="94"/>
      <c r="OOO802" s="94"/>
      <c r="OOP802" s="94"/>
      <c r="OOQ802" s="94"/>
      <c r="OOR802" s="94"/>
      <c r="OOS802" s="94"/>
      <c r="OOT802" s="94"/>
      <c r="OOU802" s="94"/>
      <c r="OOV802" s="94"/>
      <c r="OOW802" s="94"/>
      <c r="OOX802" s="94"/>
      <c r="OOY802" s="94"/>
      <c r="OOZ802" s="94"/>
      <c r="OPA802" s="94"/>
      <c r="OPB802" s="94"/>
      <c r="OPC802" s="94"/>
      <c r="OPD802" s="94"/>
      <c r="OPE802" s="94"/>
      <c r="OPF802" s="94"/>
      <c r="OPG802" s="94"/>
      <c r="OPH802" s="94"/>
      <c r="OPI802" s="94"/>
      <c r="OPJ802" s="94"/>
      <c r="OPK802" s="94"/>
      <c r="OPL802" s="94"/>
      <c r="OPM802" s="94"/>
      <c r="OPN802" s="94"/>
      <c r="OPO802" s="94"/>
      <c r="OPP802" s="94"/>
      <c r="OPQ802" s="94"/>
      <c r="OPR802" s="94"/>
      <c r="OPS802" s="94"/>
      <c r="OPT802" s="94"/>
      <c r="OPU802" s="94"/>
      <c r="OPV802" s="94"/>
      <c r="OPW802" s="94"/>
      <c r="OPX802" s="94"/>
      <c r="OPY802" s="94"/>
      <c r="OPZ802" s="94"/>
      <c r="OQA802" s="94"/>
      <c r="OQB802" s="94"/>
      <c r="OQC802" s="94"/>
      <c r="OQD802" s="94"/>
      <c r="OQE802" s="94"/>
      <c r="OQF802" s="94"/>
      <c r="OQG802" s="94"/>
      <c r="OQH802" s="94"/>
      <c r="OQI802" s="94"/>
      <c r="OQJ802" s="94"/>
      <c r="OQK802" s="94"/>
      <c r="OQL802" s="94"/>
      <c r="OQM802" s="94"/>
      <c r="OQN802" s="94"/>
      <c r="OQO802" s="94"/>
      <c r="OQP802" s="94"/>
      <c r="OQQ802" s="94"/>
      <c r="OQR802" s="94"/>
      <c r="OQS802" s="94"/>
      <c r="OQT802" s="94"/>
      <c r="OQU802" s="94"/>
      <c r="OQV802" s="94"/>
      <c r="OQW802" s="94"/>
      <c r="OQX802" s="94"/>
      <c r="OQY802" s="94"/>
      <c r="OQZ802" s="94"/>
      <c r="ORA802" s="94"/>
      <c r="ORB802" s="94"/>
      <c r="ORC802" s="94"/>
      <c r="ORD802" s="94"/>
      <c r="ORE802" s="94"/>
      <c r="ORF802" s="94"/>
      <c r="ORG802" s="94"/>
      <c r="ORH802" s="94"/>
      <c r="ORI802" s="94"/>
      <c r="ORJ802" s="94"/>
      <c r="ORK802" s="94"/>
      <c r="ORL802" s="94"/>
      <c r="ORM802" s="94"/>
      <c r="ORN802" s="94"/>
      <c r="ORO802" s="94"/>
      <c r="ORP802" s="94"/>
      <c r="ORQ802" s="94"/>
      <c r="ORR802" s="94"/>
      <c r="ORS802" s="94"/>
      <c r="ORT802" s="94"/>
      <c r="ORU802" s="94"/>
      <c r="ORV802" s="94"/>
      <c r="ORW802" s="94"/>
      <c r="ORX802" s="94"/>
      <c r="ORY802" s="94"/>
      <c r="ORZ802" s="94"/>
      <c r="OSA802" s="94"/>
      <c r="OSB802" s="94"/>
      <c r="OSC802" s="94"/>
      <c r="OSD802" s="94"/>
      <c r="OSE802" s="94"/>
      <c r="OSF802" s="94"/>
      <c r="OSG802" s="94"/>
      <c r="OSH802" s="94"/>
      <c r="OSI802" s="94"/>
      <c r="OSJ802" s="94"/>
      <c r="OSK802" s="94"/>
      <c r="OSL802" s="94"/>
      <c r="OSM802" s="94"/>
      <c r="OSN802" s="94"/>
      <c r="OSO802" s="94"/>
      <c r="OSP802" s="94"/>
      <c r="OSQ802" s="94"/>
      <c r="OSR802" s="94"/>
      <c r="OSS802" s="94"/>
      <c r="OST802" s="94"/>
      <c r="OSU802" s="94"/>
      <c r="OSV802" s="94"/>
      <c r="OSW802" s="94"/>
      <c r="OSX802" s="94"/>
      <c r="OSY802" s="94"/>
      <c r="OSZ802" s="94"/>
      <c r="OTA802" s="94"/>
      <c r="OTB802" s="94"/>
      <c r="OTC802" s="94"/>
      <c r="OTD802" s="94"/>
      <c r="OTE802" s="94"/>
      <c r="OTF802" s="94"/>
      <c r="OTG802" s="94"/>
      <c r="OTH802" s="94"/>
      <c r="OTI802" s="94"/>
      <c r="OTJ802" s="94"/>
      <c r="OTK802" s="94"/>
      <c r="OTL802" s="94"/>
      <c r="OTM802" s="94"/>
      <c r="OTN802" s="94"/>
      <c r="OTO802" s="94"/>
      <c r="OTP802" s="94"/>
      <c r="OTQ802" s="94"/>
      <c r="OTR802" s="94"/>
      <c r="OTS802" s="94"/>
      <c r="OTT802" s="94"/>
      <c r="OTU802" s="94"/>
      <c r="OTV802" s="94"/>
      <c r="OTW802" s="94"/>
      <c r="OTX802" s="94"/>
      <c r="OTY802" s="94"/>
      <c r="OTZ802" s="94"/>
      <c r="OUA802" s="94"/>
      <c r="OUB802" s="94"/>
      <c r="OUC802" s="94"/>
      <c r="OUD802" s="94"/>
      <c r="OUE802" s="94"/>
      <c r="OUF802" s="94"/>
      <c r="OUG802" s="94"/>
      <c r="OUH802" s="94"/>
      <c r="OUI802" s="94"/>
      <c r="OUJ802" s="94"/>
      <c r="OUK802" s="94"/>
      <c r="OUL802" s="94"/>
      <c r="OUM802" s="94"/>
      <c r="OUN802" s="94"/>
      <c r="OUO802" s="94"/>
      <c r="OUP802" s="94"/>
      <c r="OUQ802" s="94"/>
      <c r="OUR802" s="94"/>
      <c r="OUS802" s="94"/>
      <c r="OUT802" s="94"/>
      <c r="OUU802" s="94"/>
      <c r="OUV802" s="94"/>
      <c r="OUW802" s="94"/>
      <c r="OUX802" s="94"/>
      <c r="OUY802" s="94"/>
      <c r="OUZ802" s="94"/>
      <c r="OVA802" s="94"/>
      <c r="OVB802" s="94"/>
      <c r="OVC802" s="94"/>
      <c r="OVD802" s="94"/>
      <c r="OVE802" s="94"/>
      <c r="OVF802" s="94"/>
      <c r="OVG802" s="94"/>
      <c r="OVH802" s="94"/>
      <c r="OVI802" s="94"/>
      <c r="OVJ802" s="94"/>
      <c r="OVK802" s="94"/>
      <c r="OVL802" s="94"/>
      <c r="OVM802" s="94"/>
      <c r="OVN802" s="94"/>
      <c r="OVO802" s="94"/>
      <c r="OVP802" s="94"/>
      <c r="OVQ802" s="94"/>
      <c r="OVR802" s="94"/>
      <c r="OVS802" s="94"/>
      <c r="OVT802" s="94"/>
      <c r="OVU802" s="94"/>
      <c r="OVV802" s="94"/>
      <c r="OVW802" s="94"/>
      <c r="OVX802" s="94"/>
      <c r="OVY802" s="94"/>
      <c r="OVZ802" s="94"/>
      <c r="OWA802" s="94"/>
      <c r="OWB802" s="94"/>
      <c r="OWC802" s="94"/>
      <c r="OWD802" s="94"/>
      <c r="OWE802" s="94"/>
      <c r="OWF802" s="94"/>
      <c r="OWG802" s="94"/>
      <c r="OWH802" s="94"/>
      <c r="OWI802" s="94"/>
      <c r="OWJ802" s="94"/>
      <c r="OWK802" s="94"/>
      <c r="OWL802" s="94"/>
      <c r="OWM802" s="94"/>
      <c r="OWN802" s="94"/>
      <c r="OWO802" s="94"/>
      <c r="OWP802" s="94"/>
      <c r="OWQ802" s="94"/>
      <c r="OWR802" s="94"/>
      <c r="OWS802" s="94"/>
      <c r="OWT802" s="94"/>
      <c r="OWU802" s="94"/>
      <c r="OWV802" s="94"/>
      <c r="OWW802" s="94"/>
      <c r="OWX802" s="94"/>
      <c r="OWY802" s="94"/>
      <c r="OWZ802" s="94"/>
      <c r="OXA802" s="94"/>
      <c r="OXB802" s="94"/>
      <c r="OXC802" s="94"/>
      <c r="OXD802" s="94"/>
      <c r="OXE802" s="94"/>
      <c r="OXF802" s="94"/>
      <c r="OXG802" s="94"/>
      <c r="OXH802" s="94"/>
      <c r="OXI802" s="94"/>
      <c r="OXJ802" s="94"/>
      <c r="OXK802" s="94"/>
      <c r="OXL802" s="94"/>
      <c r="OXM802" s="94"/>
      <c r="OXN802" s="94"/>
      <c r="OXO802" s="94"/>
      <c r="OXP802" s="94"/>
      <c r="OXQ802" s="94"/>
      <c r="OXR802" s="94"/>
      <c r="OXS802" s="94"/>
      <c r="OXT802" s="94"/>
      <c r="OXU802" s="94"/>
      <c r="OXV802" s="94"/>
      <c r="OXW802" s="94"/>
      <c r="OXX802" s="94"/>
      <c r="OXY802" s="94"/>
      <c r="OXZ802" s="94"/>
      <c r="OYA802" s="94"/>
      <c r="OYB802" s="94"/>
      <c r="OYC802" s="94"/>
      <c r="OYD802" s="94"/>
      <c r="OYE802" s="94"/>
      <c r="OYF802" s="94"/>
      <c r="OYG802" s="94"/>
      <c r="OYH802" s="94"/>
      <c r="OYI802" s="94"/>
      <c r="OYJ802" s="94"/>
      <c r="OYK802" s="94"/>
      <c r="OYL802" s="94"/>
      <c r="OYM802" s="94"/>
      <c r="OYN802" s="94"/>
      <c r="OYO802" s="94"/>
      <c r="OYP802" s="94"/>
      <c r="OYQ802" s="94"/>
      <c r="OYR802" s="94"/>
      <c r="OYS802" s="94"/>
      <c r="OYT802" s="94"/>
      <c r="OYU802" s="94"/>
      <c r="OYV802" s="94"/>
      <c r="OYW802" s="94"/>
      <c r="OYX802" s="94"/>
      <c r="OYY802" s="94"/>
      <c r="OYZ802" s="94"/>
      <c r="OZA802" s="94"/>
      <c r="OZB802" s="94"/>
      <c r="OZC802" s="94"/>
      <c r="OZD802" s="94"/>
      <c r="OZE802" s="94"/>
      <c r="OZF802" s="94"/>
      <c r="OZG802" s="94"/>
      <c r="OZH802" s="94"/>
      <c r="OZI802" s="94"/>
      <c r="OZJ802" s="94"/>
      <c r="OZK802" s="94"/>
      <c r="OZL802" s="94"/>
      <c r="OZM802" s="94"/>
      <c r="OZN802" s="94"/>
      <c r="OZO802" s="94"/>
      <c r="OZP802" s="94"/>
      <c r="OZQ802" s="94"/>
      <c r="OZR802" s="94"/>
      <c r="OZS802" s="94"/>
      <c r="OZT802" s="94"/>
      <c r="OZU802" s="94"/>
      <c r="OZV802" s="94"/>
      <c r="OZW802" s="94"/>
      <c r="OZX802" s="94"/>
      <c r="OZY802" s="94"/>
      <c r="OZZ802" s="94"/>
      <c r="PAA802" s="94"/>
      <c r="PAB802" s="94"/>
      <c r="PAC802" s="94"/>
      <c r="PAD802" s="94"/>
      <c r="PAE802" s="94"/>
      <c r="PAF802" s="94"/>
      <c r="PAG802" s="94"/>
      <c r="PAH802" s="94"/>
      <c r="PAI802" s="94"/>
      <c r="PAJ802" s="94"/>
      <c r="PAK802" s="94"/>
      <c r="PAL802" s="94"/>
      <c r="PAM802" s="94"/>
      <c r="PAN802" s="94"/>
      <c r="PAO802" s="94"/>
      <c r="PAP802" s="94"/>
      <c r="PAQ802" s="94"/>
      <c r="PAR802" s="94"/>
      <c r="PAS802" s="94"/>
      <c r="PAT802" s="94"/>
      <c r="PAU802" s="94"/>
      <c r="PAV802" s="94"/>
      <c r="PAW802" s="94"/>
      <c r="PAX802" s="94"/>
      <c r="PAY802" s="94"/>
      <c r="PAZ802" s="94"/>
      <c r="PBA802" s="94"/>
      <c r="PBB802" s="94"/>
      <c r="PBC802" s="94"/>
      <c r="PBD802" s="94"/>
      <c r="PBE802" s="94"/>
      <c r="PBF802" s="94"/>
      <c r="PBG802" s="94"/>
      <c r="PBH802" s="94"/>
      <c r="PBI802" s="94"/>
      <c r="PBJ802" s="94"/>
      <c r="PBK802" s="94"/>
      <c r="PBL802" s="94"/>
      <c r="PBM802" s="94"/>
      <c r="PBN802" s="94"/>
      <c r="PBO802" s="94"/>
      <c r="PBP802" s="94"/>
      <c r="PBQ802" s="94"/>
      <c r="PBR802" s="94"/>
      <c r="PBS802" s="94"/>
      <c r="PBT802" s="94"/>
      <c r="PBU802" s="94"/>
      <c r="PBV802" s="94"/>
      <c r="PBW802" s="94"/>
      <c r="PBX802" s="94"/>
      <c r="PBY802" s="94"/>
      <c r="PBZ802" s="94"/>
      <c r="PCA802" s="94"/>
      <c r="PCB802" s="94"/>
      <c r="PCC802" s="94"/>
      <c r="PCD802" s="94"/>
      <c r="PCE802" s="94"/>
      <c r="PCF802" s="94"/>
      <c r="PCG802" s="94"/>
      <c r="PCH802" s="94"/>
      <c r="PCI802" s="94"/>
      <c r="PCJ802" s="94"/>
      <c r="PCK802" s="94"/>
      <c r="PCL802" s="94"/>
      <c r="PCM802" s="94"/>
      <c r="PCN802" s="94"/>
      <c r="PCO802" s="94"/>
      <c r="PCP802" s="94"/>
      <c r="PCQ802" s="94"/>
      <c r="PCR802" s="94"/>
      <c r="PCS802" s="94"/>
      <c r="PCT802" s="94"/>
      <c r="PCU802" s="94"/>
      <c r="PCV802" s="94"/>
      <c r="PCW802" s="94"/>
      <c r="PCX802" s="94"/>
      <c r="PCY802" s="94"/>
      <c r="PCZ802" s="94"/>
      <c r="PDA802" s="94"/>
      <c r="PDB802" s="94"/>
      <c r="PDC802" s="94"/>
      <c r="PDD802" s="94"/>
      <c r="PDE802" s="94"/>
      <c r="PDF802" s="94"/>
      <c r="PDG802" s="94"/>
      <c r="PDH802" s="94"/>
      <c r="PDI802" s="94"/>
      <c r="PDJ802" s="94"/>
      <c r="PDK802" s="94"/>
      <c r="PDL802" s="94"/>
      <c r="PDM802" s="94"/>
      <c r="PDN802" s="94"/>
      <c r="PDO802" s="94"/>
      <c r="PDP802" s="94"/>
      <c r="PDQ802" s="94"/>
      <c r="PDR802" s="94"/>
      <c r="PDS802" s="94"/>
      <c r="PDT802" s="94"/>
      <c r="PDU802" s="94"/>
      <c r="PDV802" s="94"/>
      <c r="PDW802" s="94"/>
      <c r="PDX802" s="94"/>
      <c r="PDY802" s="94"/>
      <c r="PDZ802" s="94"/>
      <c r="PEA802" s="94"/>
      <c r="PEB802" s="94"/>
      <c r="PEC802" s="94"/>
      <c r="PED802" s="94"/>
      <c r="PEE802" s="94"/>
      <c r="PEF802" s="94"/>
      <c r="PEG802" s="94"/>
      <c r="PEH802" s="94"/>
      <c r="PEI802" s="94"/>
      <c r="PEJ802" s="94"/>
      <c r="PEK802" s="94"/>
      <c r="PEL802" s="94"/>
      <c r="PEM802" s="94"/>
      <c r="PEN802" s="94"/>
      <c r="PEO802" s="94"/>
      <c r="PEP802" s="94"/>
      <c r="PEQ802" s="94"/>
      <c r="PER802" s="94"/>
      <c r="PES802" s="94"/>
      <c r="PET802" s="94"/>
      <c r="PEU802" s="94"/>
      <c r="PEV802" s="94"/>
      <c r="PEW802" s="94"/>
      <c r="PEX802" s="94"/>
      <c r="PEY802" s="94"/>
      <c r="PEZ802" s="94"/>
      <c r="PFA802" s="94"/>
      <c r="PFB802" s="94"/>
      <c r="PFC802" s="94"/>
      <c r="PFD802" s="94"/>
      <c r="PFE802" s="94"/>
      <c r="PFF802" s="94"/>
      <c r="PFG802" s="94"/>
      <c r="PFH802" s="94"/>
      <c r="PFI802" s="94"/>
      <c r="PFJ802" s="94"/>
      <c r="PFK802" s="94"/>
      <c r="PFL802" s="94"/>
      <c r="PFM802" s="94"/>
      <c r="PFN802" s="94"/>
      <c r="PFO802" s="94"/>
      <c r="PFP802" s="94"/>
      <c r="PFQ802" s="94"/>
      <c r="PFR802" s="94"/>
      <c r="PFS802" s="94"/>
      <c r="PFT802" s="94"/>
      <c r="PFU802" s="94"/>
      <c r="PFV802" s="94"/>
      <c r="PFW802" s="94"/>
      <c r="PFX802" s="94"/>
      <c r="PFY802" s="94"/>
      <c r="PFZ802" s="94"/>
      <c r="PGA802" s="94"/>
      <c r="PGB802" s="94"/>
      <c r="PGC802" s="94"/>
      <c r="PGD802" s="94"/>
      <c r="PGE802" s="94"/>
      <c r="PGF802" s="94"/>
      <c r="PGG802" s="94"/>
      <c r="PGH802" s="94"/>
      <c r="PGI802" s="94"/>
      <c r="PGJ802" s="94"/>
      <c r="PGK802" s="94"/>
      <c r="PGL802" s="94"/>
      <c r="PGM802" s="94"/>
      <c r="PGN802" s="94"/>
      <c r="PGO802" s="94"/>
      <c r="PGP802" s="94"/>
      <c r="PGQ802" s="94"/>
      <c r="PGR802" s="94"/>
      <c r="PGS802" s="94"/>
      <c r="PGT802" s="94"/>
      <c r="PGU802" s="94"/>
      <c r="PGV802" s="94"/>
      <c r="PGW802" s="94"/>
      <c r="PGX802" s="94"/>
      <c r="PGY802" s="94"/>
      <c r="PGZ802" s="94"/>
      <c r="PHA802" s="94"/>
      <c r="PHB802" s="94"/>
      <c r="PHC802" s="94"/>
      <c r="PHD802" s="94"/>
      <c r="PHE802" s="94"/>
      <c r="PHF802" s="94"/>
      <c r="PHG802" s="94"/>
      <c r="PHH802" s="94"/>
      <c r="PHI802" s="94"/>
      <c r="PHJ802" s="94"/>
      <c r="PHK802" s="94"/>
      <c r="PHL802" s="94"/>
      <c r="PHM802" s="94"/>
      <c r="PHN802" s="94"/>
      <c r="PHO802" s="94"/>
      <c r="PHP802" s="94"/>
      <c r="PHQ802" s="94"/>
      <c r="PHR802" s="94"/>
      <c r="PHS802" s="94"/>
      <c r="PHT802" s="94"/>
      <c r="PHU802" s="94"/>
      <c r="PHV802" s="94"/>
      <c r="PHW802" s="94"/>
      <c r="PHX802" s="94"/>
      <c r="PHY802" s="94"/>
      <c r="PHZ802" s="94"/>
      <c r="PIA802" s="94"/>
      <c r="PIB802" s="94"/>
      <c r="PIC802" s="94"/>
      <c r="PID802" s="94"/>
      <c r="PIE802" s="94"/>
      <c r="PIF802" s="94"/>
      <c r="PIG802" s="94"/>
      <c r="PIH802" s="94"/>
      <c r="PII802" s="94"/>
      <c r="PIJ802" s="94"/>
      <c r="PIK802" s="94"/>
      <c r="PIL802" s="94"/>
      <c r="PIM802" s="94"/>
      <c r="PIN802" s="94"/>
      <c r="PIO802" s="94"/>
      <c r="PIP802" s="94"/>
      <c r="PIQ802" s="94"/>
      <c r="PIR802" s="94"/>
      <c r="PIS802" s="94"/>
      <c r="PIT802" s="94"/>
      <c r="PIU802" s="94"/>
      <c r="PIV802" s="94"/>
      <c r="PIW802" s="94"/>
      <c r="PIX802" s="94"/>
      <c r="PIY802" s="94"/>
      <c r="PIZ802" s="94"/>
      <c r="PJA802" s="94"/>
      <c r="PJB802" s="94"/>
      <c r="PJC802" s="94"/>
      <c r="PJD802" s="94"/>
      <c r="PJE802" s="94"/>
      <c r="PJF802" s="94"/>
      <c r="PJG802" s="94"/>
      <c r="PJH802" s="94"/>
      <c r="PJI802" s="94"/>
      <c r="PJJ802" s="94"/>
      <c r="PJK802" s="94"/>
      <c r="PJL802" s="94"/>
      <c r="PJM802" s="94"/>
      <c r="PJN802" s="94"/>
      <c r="PJO802" s="94"/>
      <c r="PJP802" s="94"/>
      <c r="PJQ802" s="94"/>
      <c r="PJR802" s="94"/>
      <c r="PJS802" s="94"/>
      <c r="PJT802" s="94"/>
      <c r="PJU802" s="94"/>
      <c r="PJV802" s="94"/>
      <c r="PJW802" s="94"/>
      <c r="PJX802" s="94"/>
      <c r="PJY802" s="94"/>
      <c r="PJZ802" s="94"/>
      <c r="PKA802" s="94"/>
      <c r="PKB802" s="94"/>
      <c r="PKC802" s="94"/>
      <c r="PKD802" s="94"/>
      <c r="PKE802" s="94"/>
      <c r="PKF802" s="94"/>
      <c r="PKG802" s="94"/>
      <c r="PKH802" s="94"/>
      <c r="PKI802" s="94"/>
      <c r="PKJ802" s="94"/>
      <c r="PKK802" s="94"/>
      <c r="PKL802" s="94"/>
      <c r="PKM802" s="94"/>
      <c r="PKN802" s="94"/>
      <c r="PKO802" s="94"/>
      <c r="PKP802" s="94"/>
      <c r="PKQ802" s="94"/>
      <c r="PKR802" s="94"/>
      <c r="PKS802" s="94"/>
      <c r="PKT802" s="94"/>
      <c r="PKU802" s="94"/>
      <c r="PKV802" s="94"/>
      <c r="PKW802" s="94"/>
      <c r="PKX802" s="94"/>
      <c r="PKY802" s="94"/>
      <c r="PKZ802" s="94"/>
      <c r="PLA802" s="94"/>
      <c r="PLB802" s="94"/>
      <c r="PLC802" s="94"/>
      <c r="PLD802" s="94"/>
      <c r="PLE802" s="94"/>
      <c r="PLF802" s="94"/>
      <c r="PLG802" s="94"/>
      <c r="PLH802" s="94"/>
      <c r="PLI802" s="94"/>
      <c r="PLJ802" s="94"/>
      <c r="PLK802" s="94"/>
      <c r="PLL802" s="94"/>
      <c r="PLM802" s="94"/>
      <c r="PLN802" s="94"/>
      <c r="PLO802" s="94"/>
      <c r="PLP802" s="94"/>
      <c r="PLQ802" s="94"/>
      <c r="PLR802" s="94"/>
      <c r="PLS802" s="94"/>
      <c r="PLT802" s="94"/>
      <c r="PLU802" s="94"/>
      <c r="PLV802" s="94"/>
      <c r="PLW802" s="94"/>
      <c r="PLX802" s="94"/>
      <c r="PLY802" s="94"/>
      <c r="PLZ802" s="94"/>
      <c r="PMA802" s="94"/>
      <c r="PMB802" s="94"/>
      <c r="PMC802" s="94"/>
      <c r="PMD802" s="94"/>
      <c r="PME802" s="94"/>
      <c r="PMF802" s="94"/>
      <c r="PMG802" s="94"/>
      <c r="PMH802" s="94"/>
      <c r="PMI802" s="94"/>
      <c r="PMJ802" s="94"/>
      <c r="PMK802" s="94"/>
      <c r="PML802" s="94"/>
      <c r="PMM802" s="94"/>
      <c r="PMN802" s="94"/>
      <c r="PMO802" s="94"/>
      <c r="PMP802" s="94"/>
      <c r="PMQ802" s="94"/>
      <c r="PMR802" s="94"/>
      <c r="PMS802" s="94"/>
      <c r="PMT802" s="94"/>
      <c r="PMU802" s="94"/>
      <c r="PMV802" s="94"/>
      <c r="PMW802" s="94"/>
      <c r="PMX802" s="94"/>
      <c r="PMY802" s="94"/>
      <c r="PMZ802" s="94"/>
      <c r="PNA802" s="94"/>
      <c r="PNB802" s="94"/>
      <c r="PNC802" s="94"/>
      <c r="PND802" s="94"/>
      <c r="PNE802" s="94"/>
      <c r="PNF802" s="94"/>
      <c r="PNG802" s="94"/>
      <c r="PNH802" s="94"/>
      <c r="PNI802" s="94"/>
      <c r="PNJ802" s="94"/>
      <c r="PNK802" s="94"/>
      <c r="PNL802" s="94"/>
      <c r="PNM802" s="94"/>
      <c r="PNN802" s="94"/>
      <c r="PNO802" s="94"/>
      <c r="PNP802" s="94"/>
      <c r="PNQ802" s="94"/>
      <c r="PNR802" s="94"/>
      <c r="PNS802" s="94"/>
      <c r="PNT802" s="94"/>
      <c r="PNU802" s="94"/>
      <c r="PNV802" s="94"/>
      <c r="PNW802" s="94"/>
      <c r="PNX802" s="94"/>
      <c r="PNY802" s="94"/>
      <c r="PNZ802" s="94"/>
      <c r="POA802" s="94"/>
      <c r="POB802" s="94"/>
      <c r="POC802" s="94"/>
      <c r="POD802" s="94"/>
      <c r="POE802" s="94"/>
      <c r="POF802" s="94"/>
      <c r="POG802" s="94"/>
      <c r="POH802" s="94"/>
      <c r="POI802" s="94"/>
      <c r="POJ802" s="94"/>
      <c r="POK802" s="94"/>
      <c r="POL802" s="94"/>
      <c r="POM802" s="94"/>
      <c r="PON802" s="94"/>
      <c r="POO802" s="94"/>
      <c r="POP802" s="94"/>
      <c r="POQ802" s="94"/>
      <c r="POR802" s="94"/>
      <c r="POS802" s="94"/>
      <c r="POT802" s="94"/>
      <c r="POU802" s="94"/>
      <c r="POV802" s="94"/>
      <c r="POW802" s="94"/>
      <c r="POX802" s="94"/>
      <c r="POY802" s="94"/>
      <c r="POZ802" s="94"/>
      <c r="PPA802" s="94"/>
      <c r="PPB802" s="94"/>
      <c r="PPC802" s="94"/>
      <c r="PPD802" s="94"/>
      <c r="PPE802" s="94"/>
      <c r="PPF802" s="94"/>
      <c r="PPG802" s="94"/>
      <c r="PPH802" s="94"/>
      <c r="PPI802" s="94"/>
      <c r="PPJ802" s="94"/>
      <c r="PPK802" s="94"/>
      <c r="PPL802" s="94"/>
      <c r="PPM802" s="94"/>
      <c r="PPN802" s="94"/>
      <c r="PPO802" s="94"/>
      <c r="PPP802" s="94"/>
      <c r="PPQ802" s="94"/>
      <c r="PPR802" s="94"/>
      <c r="PPS802" s="94"/>
      <c r="PPT802" s="94"/>
      <c r="PPU802" s="94"/>
      <c r="PPV802" s="94"/>
      <c r="PPW802" s="94"/>
      <c r="PPX802" s="94"/>
      <c r="PPY802" s="94"/>
      <c r="PPZ802" s="94"/>
      <c r="PQA802" s="94"/>
      <c r="PQB802" s="94"/>
      <c r="PQC802" s="94"/>
      <c r="PQD802" s="94"/>
      <c r="PQE802" s="94"/>
      <c r="PQF802" s="94"/>
      <c r="PQG802" s="94"/>
      <c r="PQH802" s="94"/>
      <c r="PQI802" s="94"/>
      <c r="PQJ802" s="94"/>
      <c r="PQK802" s="94"/>
      <c r="PQL802" s="94"/>
      <c r="PQM802" s="94"/>
      <c r="PQN802" s="94"/>
      <c r="PQO802" s="94"/>
      <c r="PQP802" s="94"/>
      <c r="PQQ802" s="94"/>
      <c r="PQR802" s="94"/>
      <c r="PQS802" s="94"/>
      <c r="PQT802" s="94"/>
      <c r="PQU802" s="94"/>
      <c r="PQV802" s="94"/>
      <c r="PQW802" s="94"/>
      <c r="PQX802" s="94"/>
      <c r="PQY802" s="94"/>
      <c r="PQZ802" s="94"/>
      <c r="PRA802" s="94"/>
      <c r="PRB802" s="94"/>
      <c r="PRC802" s="94"/>
      <c r="PRD802" s="94"/>
      <c r="PRE802" s="94"/>
      <c r="PRF802" s="94"/>
      <c r="PRG802" s="94"/>
      <c r="PRH802" s="94"/>
      <c r="PRI802" s="94"/>
      <c r="PRJ802" s="94"/>
      <c r="PRK802" s="94"/>
      <c r="PRL802" s="94"/>
      <c r="PRM802" s="94"/>
      <c r="PRN802" s="94"/>
      <c r="PRO802" s="94"/>
      <c r="PRP802" s="94"/>
      <c r="PRQ802" s="94"/>
      <c r="PRR802" s="94"/>
      <c r="PRS802" s="94"/>
      <c r="PRT802" s="94"/>
      <c r="PRU802" s="94"/>
      <c r="PRV802" s="94"/>
      <c r="PRW802" s="94"/>
      <c r="PRX802" s="94"/>
      <c r="PRY802" s="94"/>
      <c r="PRZ802" s="94"/>
      <c r="PSA802" s="94"/>
      <c r="PSB802" s="94"/>
      <c r="PSC802" s="94"/>
      <c r="PSD802" s="94"/>
      <c r="PSE802" s="94"/>
      <c r="PSF802" s="94"/>
      <c r="PSG802" s="94"/>
      <c r="PSH802" s="94"/>
      <c r="PSI802" s="94"/>
      <c r="PSJ802" s="94"/>
      <c r="PSK802" s="94"/>
      <c r="PSL802" s="94"/>
      <c r="PSM802" s="94"/>
      <c r="PSN802" s="94"/>
      <c r="PSO802" s="94"/>
      <c r="PSP802" s="94"/>
      <c r="PSQ802" s="94"/>
      <c r="PSR802" s="94"/>
      <c r="PSS802" s="94"/>
      <c r="PST802" s="94"/>
      <c r="PSU802" s="94"/>
      <c r="PSV802" s="94"/>
      <c r="PSW802" s="94"/>
      <c r="PSX802" s="94"/>
      <c r="PSY802" s="94"/>
      <c r="PSZ802" s="94"/>
      <c r="PTA802" s="94"/>
      <c r="PTB802" s="94"/>
      <c r="PTC802" s="94"/>
      <c r="PTD802" s="94"/>
      <c r="PTE802" s="94"/>
      <c r="PTF802" s="94"/>
      <c r="PTG802" s="94"/>
      <c r="PTH802" s="94"/>
      <c r="PTI802" s="94"/>
      <c r="PTJ802" s="94"/>
      <c r="PTK802" s="94"/>
      <c r="PTL802" s="94"/>
      <c r="PTM802" s="94"/>
      <c r="PTN802" s="94"/>
      <c r="PTO802" s="94"/>
      <c r="PTP802" s="94"/>
      <c r="PTQ802" s="94"/>
      <c r="PTR802" s="94"/>
      <c r="PTS802" s="94"/>
      <c r="PTT802" s="94"/>
      <c r="PTU802" s="94"/>
      <c r="PTV802" s="94"/>
      <c r="PTW802" s="94"/>
      <c r="PTX802" s="94"/>
      <c r="PTY802" s="94"/>
      <c r="PTZ802" s="94"/>
      <c r="PUA802" s="94"/>
      <c r="PUB802" s="94"/>
      <c r="PUC802" s="94"/>
      <c r="PUD802" s="94"/>
      <c r="PUE802" s="94"/>
      <c r="PUF802" s="94"/>
      <c r="PUG802" s="94"/>
      <c r="PUH802" s="94"/>
      <c r="PUI802" s="94"/>
      <c r="PUJ802" s="94"/>
      <c r="PUK802" s="94"/>
      <c r="PUL802" s="94"/>
      <c r="PUM802" s="94"/>
      <c r="PUN802" s="94"/>
      <c r="PUO802" s="94"/>
      <c r="PUP802" s="94"/>
      <c r="PUQ802" s="94"/>
      <c r="PUR802" s="94"/>
      <c r="PUS802" s="94"/>
      <c r="PUT802" s="94"/>
      <c r="PUU802" s="94"/>
      <c r="PUV802" s="94"/>
      <c r="PUW802" s="94"/>
      <c r="PUX802" s="94"/>
      <c r="PUY802" s="94"/>
      <c r="PUZ802" s="94"/>
      <c r="PVA802" s="94"/>
      <c r="PVB802" s="94"/>
      <c r="PVC802" s="94"/>
      <c r="PVD802" s="94"/>
      <c r="PVE802" s="94"/>
      <c r="PVF802" s="94"/>
      <c r="PVG802" s="94"/>
      <c r="PVH802" s="94"/>
      <c r="PVI802" s="94"/>
      <c r="PVJ802" s="94"/>
      <c r="PVK802" s="94"/>
      <c r="PVL802" s="94"/>
      <c r="PVM802" s="94"/>
      <c r="PVN802" s="94"/>
      <c r="PVO802" s="94"/>
      <c r="PVP802" s="94"/>
      <c r="PVQ802" s="94"/>
      <c r="PVR802" s="94"/>
      <c r="PVS802" s="94"/>
      <c r="PVT802" s="94"/>
      <c r="PVU802" s="94"/>
      <c r="PVV802" s="94"/>
      <c r="PVW802" s="94"/>
      <c r="PVX802" s="94"/>
      <c r="PVY802" s="94"/>
      <c r="PVZ802" s="94"/>
      <c r="PWA802" s="94"/>
      <c r="PWB802" s="94"/>
      <c r="PWC802" s="94"/>
      <c r="PWD802" s="94"/>
      <c r="PWE802" s="94"/>
      <c r="PWF802" s="94"/>
      <c r="PWG802" s="94"/>
      <c r="PWH802" s="94"/>
      <c r="PWI802" s="94"/>
      <c r="PWJ802" s="94"/>
      <c r="PWK802" s="94"/>
      <c r="PWL802" s="94"/>
      <c r="PWM802" s="94"/>
      <c r="PWN802" s="94"/>
      <c r="PWO802" s="94"/>
      <c r="PWP802" s="94"/>
      <c r="PWQ802" s="94"/>
      <c r="PWR802" s="94"/>
      <c r="PWS802" s="94"/>
      <c r="PWT802" s="94"/>
      <c r="PWU802" s="94"/>
      <c r="PWV802" s="94"/>
      <c r="PWW802" s="94"/>
      <c r="PWX802" s="94"/>
      <c r="PWY802" s="94"/>
      <c r="PWZ802" s="94"/>
      <c r="PXA802" s="94"/>
      <c r="PXB802" s="94"/>
      <c r="PXC802" s="94"/>
      <c r="PXD802" s="94"/>
      <c r="PXE802" s="94"/>
      <c r="PXF802" s="94"/>
      <c r="PXG802" s="94"/>
      <c r="PXH802" s="94"/>
      <c r="PXI802" s="94"/>
      <c r="PXJ802" s="94"/>
      <c r="PXK802" s="94"/>
      <c r="PXL802" s="94"/>
      <c r="PXM802" s="94"/>
      <c r="PXN802" s="94"/>
      <c r="PXO802" s="94"/>
      <c r="PXP802" s="94"/>
      <c r="PXQ802" s="94"/>
      <c r="PXR802" s="94"/>
      <c r="PXS802" s="94"/>
      <c r="PXT802" s="94"/>
      <c r="PXU802" s="94"/>
      <c r="PXV802" s="94"/>
      <c r="PXW802" s="94"/>
      <c r="PXX802" s="94"/>
      <c r="PXY802" s="94"/>
      <c r="PXZ802" s="94"/>
      <c r="PYA802" s="94"/>
      <c r="PYB802" s="94"/>
      <c r="PYC802" s="94"/>
      <c r="PYD802" s="94"/>
      <c r="PYE802" s="94"/>
      <c r="PYF802" s="94"/>
      <c r="PYG802" s="94"/>
      <c r="PYH802" s="94"/>
      <c r="PYI802" s="94"/>
      <c r="PYJ802" s="94"/>
      <c r="PYK802" s="94"/>
      <c r="PYL802" s="94"/>
      <c r="PYM802" s="94"/>
      <c r="PYN802" s="94"/>
      <c r="PYO802" s="94"/>
      <c r="PYP802" s="94"/>
      <c r="PYQ802" s="94"/>
      <c r="PYR802" s="94"/>
      <c r="PYS802" s="94"/>
      <c r="PYT802" s="94"/>
      <c r="PYU802" s="94"/>
      <c r="PYV802" s="94"/>
      <c r="PYW802" s="94"/>
      <c r="PYX802" s="94"/>
      <c r="PYY802" s="94"/>
      <c r="PYZ802" s="94"/>
      <c r="PZA802" s="94"/>
      <c r="PZB802" s="94"/>
      <c r="PZC802" s="94"/>
      <c r="PZD802" s="94"/>
      <c r="PZE802" s="94"/>
      <c r="PZF802" s="94"/>
      <c r="PZG802" s="94"/>
      <c r="PZH802" s="94"/>
      <c r="PZI802" s="94"/>
      <c r="PZJ802" s="94"/>
      <c r="PZK802" s="94"/>
      <c r="PZL802" s="94"/>
      <c r="PZM802" s="94"/>
      <c r="PZN802" s="94"/>
      <c r="PZO802" s="94"/>
      <c r="PZP802" s="94"/>
      <c r="PZQ802" s="94"/>
      <c r="PZR802" s="94"/>
      <c r="PZS802" s="94"/>
      <c r="PZT802" s="94"/>
      <c r="PZU802" s="94"/>
      <c r="PZV802" s="94"/>
      <c r="PZW802" s="94"/>
      <c r="PZX802" s="94"/>
      <c r="PZY802" s="94"/>
      <c r="PZZ802" s="94"/>
      <c r="QAA802" s="94"/>
      <c r="QAB802" s="94"/>
      <c r="QAC802" s="94"/>
      <c r="QAD802" s="94"/>
      <c r="QAE802" s="94"/>
      <c r="QAF802" s="94"/>
      <c r="QAG802" s="94"/>
      <c r="QAH802" s="94"/>
      <c r="QAI802" s="94"/>
      <c r="QAJ802" s="94"/>
      <c r="QAK802" s="94"/>
      <c r="QAL802" s="94"/>
      <c r="QAM802" s="94"/>
      <c r="QAN802" s="94"/>
      <c r="QAO802" s="94"/>
      <c r="QAP802" s="94"/>
      <c r="QAQ802" s="94"/>
      <c r="QAR802" s="94"/>
      <c r="QAS802" s="94"/>
      <c r="QAT802" s="94"/>
      <c r="QAU802" s="94"/>
      <c r="QAV802" s="94"/>
      <c r="QAW802" s="94"/>
      <c r="QAX802" s="94"/>
      <c r="QAY802" s="94"/>
      <c r="QAZ802" s="94"/>
      <c r="QBA802" s="94"/>
      <c r="QBB802" s="94"/>
      <c r="QBC802" s="94"/>
      <c r="QBD802" s="94"/>
      <c r="QBE802" s="94"/>
      <c r="QBF802" s="94"/>
      <c r="QBG802" s="94"/>
      <c r="QBH802" s="94"/>
      <c r="QBI802" s="94"/>
      <c r="QBJ802" s="94"/>
      <c r="QBK802" s="94"/>
      <c r="QBL802" s="94"/>
      <c r="QBM802" s="94"/>
      <c r="QBN802" s="94"/>
      <c r="QBO802" s="94"/>
      <c r="QBP802" s="94"/>
      <c r="QBQ802" s="94"/>
      <c r="QBR802" s="94"/>
      <c r="QBS802" s="94"/>
      <c r="QBT802" s="94"/>
      <c r="QBU802" s="94"/>
      <c r="QBV802" s="94"/>
      <c r="QBW802" s="94"/>
      <c r="QBX802" s="94"/>
      <c r="QBY802" s="94"/>
      <c r="QBZ802" s="94"/>
      <c r="QCA802" s="94"/>
      <c r="QCB802" s="94"/>
      <c r="QCC802" s="94"/>
      <c r="QCD802" s="94"/>
      <c r="QCE802" s="94"/>
      <c r="QCF802" s="94"/>
      <c r="QCG802" s="94"/>
      <c r="QCH802" s="94"/>
      <c r="QCI802" s="94"/>
      <c r="QCJ802" s="94"/>
      <c r="QCK802" s="94"/>
      <c r="QCL802" s="94"/>
      <c r="QCM802" s="94"/>
      <c r="QCN802" s="94"/>
      <c r="QCO802" s="94"/>
      <c r="QCP802" s="94"/>
      <c r="QCQ802" s="94"/>
      <c r="QCR802" s="94"/>
      <c r="QCS802" s="94"/>
      <c r="QCT802" s="94"/>
      <c r="QCU802" s="94"/>
      <c r="QCV802" s="94"/>
      <c r="QCW802" s="94"/>
      <c r="QCX802" s="94"/>
      <c r="QCY802" s="94"/>
      <c r="QCZ802" s="94"/>
      <c r="QDA802" s="94"/>
      <c r="QDB802" s="94"/>
      <c r="QDC802" s="94"/>
      <c r="QDD802" s="94"/>
      <c r="QDE802" s="94"/>
      <c r="QDF802" s="94"/>
      <c r="QDG802" s="94"/>
      <c r="QDH802" s="94"/>
      <c r="QDI802" s="94"/>
      <c r="QDJ802" s="94"/>
      <c r="QDK802" s="94"/>
      <c r="QDL802" s="94"/>
      <c r="QDM802" s="94"/>
      <c r="QDN802" s="94"/>
      <c r="QDO802" s="94"/>
      <c r="QDP802" s="94"/>
      <c r="QDQ802" s="94"/>
      <c r="QDR802" s="94"/>
      <c r="QDS802" s="94"/>
      <c r="QDT802" s="94"/>
      <c r="QDU802" s="94"/>
      <c r="QDV802" s="94"/>
      <c r="QDW802" s="94"/>
      <c r="QDX802" s="94"/>
      <c r="QDY802" s="94"/>
      <c r="QDZ802" s="94"/>
      <c r="QEA802" s="94"/>
      <c r="QEB802" s="94"/>
      <c r="QEC802" s="94"/>
      <c r="QED802" s="94"/>
      <c r="QEE802" s="94"/>
      <c r="QEF802" s="94"/>
      <c r="QEG802" s="94"/>
      <c r="QEH802" s="94"/>
      <c r="QEI802" s="94"/>
      <c r="QEJ802" s="94"/>
      <c r="QEK802" s="94"/>
      <c r="QEL802" s="94"/>
      <c r="QEM802" s="94"/>
      <c r="QEN802" s="94"/>
      <c r="QEO802" s="94"/>
      <c r="QEP802" s="94"/>
      <c r="QEQ802" s="94"/>
      <c r="QER802" s="94"/>
      <c r="QES802" s="94"/>
      <c r="QET802" s="94"/>
      <c r="QEU802" s="94"/>
      <c r="QEV802" s="94"/>
      <c r="QEW802" s="94"/>
      <c r="QEX802" s="94"/>
      <c r="QEY802" s="94"/>
      <c r="QEZ802" s="94"/>
      <c r="QFA802" s="94"/>
      <c r="QFB802" s="94"/>
      <c r="QFC802" s="94"/>
      <c r="QFD802" s="94"/>
      <c r="QFE802" s="94"/>
      <c r="QFF802" s="94"/>
      <c r="QFG802" s="94"/>
      <c r="QFH802" s="94"/>
      <c r="QFI802" s="94"/>
      <c r="QFJ802" s="94"/>
      <c r="QFK802" s="94"/>
      <c r="QFL802" s="94"/>
      <c r="QFM802" s="94"/>
      <c r="QFN802" s="94"/>
      <c r="QFO802" s="94"/>
      <c r="QFP802" s="94"/>
      <c r="QFQ802" s="94"/>
      <c r="QFR802" s="94"/>
      <c r="QFS802" s="94"/>
      <c r="QFT802" s="94"/>
      <c r="QFU802" s="94"/>
      <c r="QFV802" s="94"/>
      <c r="QFW802" s="94"/>
      <c r="QFX802" s="94"/>
      <c r="QFY802" s="94"/>
      <c r="QFZ802" s="94"/>
      <c r="QGA802" s="94"/>
      <c r="QGB802" s="94"/>
      <c r="QGC802" s="94"/>
      <c r="QGD802" s="94"/>
      <c r="QGE802" s="94"/>
      <c r="QGF802" s="94"/>
      <c r="QGG802" s="94"/>
      <c r="QGH802" s="94"/>
      <c r="QGI802" s="94"/>
      <c r="QGJ802" s="94"/>
      <c r="QGK802" s="94"/>
      <c r="QGL802" s="94"/>
      <c r="QGM802" s="94"/>
      <c r="QGN802" s="94"/>
      <c r="QGO802" s="94"/>
      <c r="QGP802" s="94"/>
      <c r="QGQ802" s="94"/>
      <c r="QGR802" s="94"/>
      <c r="QGS802" s="94"/>
      <c r="QGT802" s="94"/>
      <c r="QGU802" s="94"/>
      <c r="QGV802" s="94"/>
      <c r="QGW802" s="94"/>
      <c r="QGX802" s="94"/>
      <c r="QGY802" s="94"/>
      <c r="QGZ802" s="94"/>
      <c r="QHA802" s="94"/>
      <c r="QHB802" s="94"/>
      <c r="QHC802" s="94"/>
      <c r="QHD802" s="94"/>
      <c r="QHE802" s="94"/>
      <c r="QHF802" s="94"/>
      <c r="QHG802" s="94"/>
      <c r="QHH802" s="94"/>
      <c r="QHI802" s="94"/>
      <c r="QHJ802" s="94"/>
      <c r="QHK802" s="94"/>
      <c r="QHL802" s="94"/>
      <c r="QHM802" s="94"/>
      <c r="QHN802" s="94"/>
      <c r="QHO802" s="94"/>
      <c r="QHP802" s="94"/>
      <c r="QHQ802" s="94"/>
      <c r="QHR802" s="94"/>
      <c r="QHS802" s="94"/>
      <c r="QHT802" s="94"/>
      <c r="QHU802" s="94"/>
      <c r="QHV802" s="94"/>
      <c r="QHW802" s="94"/>
      <c r="QHX802" s="94"/>
      <c r="QHY802" s="94"/>
      <c r="QHZ802" s="94"/>
      <c r="QIA802" s="94"/>
      <c r="QIB802" s="94"/>
      <c r="QIC802" s="94"/>
      <c r="QID802" s="94"/>
      <c r="QIE802" s="94"/>
      <c r="QIF802" s="94"/>
      <c r="QIG802" s="94"/>
      <c r="QIH802" s="94"/>
      <c r="QII802" s="94"/>
      <c r="QIJ802" s="94"/>
      <c r="QIK802" s="94"/>
      <c r="QIL802" s="94"/>
      <c r="QIM802" s="94"/>
      <c r="QIN802" s="94"/>
      <c r="QIO802" s="94"/>
      <c r="QIP802" s="94"/>
      <c r="QIQ802" s="94"/>
      <c r="QIR802" s="94"/>
      <c r="QIS802" s="94"/>
      <c r="QIT802" s="94"/>
      <c r="QIU802" s="94"/>
      <c r="QIV802" s="94"/>
      <c r="QIW802" s="94"/>
      <c r="QIX802" s="94"/>
      <c r="QIY802" s="94"/>
      <c r="QIZ802" s="94"/>
      <c r="QJA802" s="94"/>
      <c r="QJB802" s="94"/>
      <c r="QJC802" s="94"/>
      <c r="QJD802" s="94"/>
      <c r="QJE802" s="94"/>
      <c r="QJF802" s="94"/>
      <c r="QJG802" s="94"/>
      <c r="QJH802" s="94"/>
      <c r="QJI802" s="94"/>
      <c r="QJJ802" s="94"/>
      <c r="QJK802" s="94"/>
      <c r="QJL802" s="94"/>
      <c r="QJM802" s="94"/>
      <c r="QJN802" s="94"/>
      <c r="QJO802" s="94"/>
      <c r="QJP802" s="94"/>
      <c r="QJQ802" s="94"/>
      <c r="QJR802" s="94"/>
      <c r="QJS802" s="94"/>
      <c r="QJT802" s="94"/>
      <c r="QJU802" s="94"/>
      <c r="QJV802" s="94"/>
      <c r="QJW802" s="94"/>
      <c r="QJX802" s="94"/>
      <c r="QJY802" s="94"/>
      <c r="QJZ802" s="94"/>
      <c r="QKA802" s="94"/>
      <c r="QKB802" s="94"/>
      <c r="QKC802" s="94"/>
      <c r="QKD802" s="94"/>
      <c r="QKE802" s="94"/>
      <c r="QKF802" s="94"/>
      <c r="QKG802" s="94"/>
      <c r="QKH802" s="94"/>
      <c r="QKI802" s="94"/>
      <c r="QKJ802" s="94"/>
      <c r="QKK802" s="94"/>
      <c r="QKL802" s="94"/>
      <c r="QKM802" s="94"/>
      <c r="QKN802" s="94"/>
      <c r="QKO802" s="94"/>
      <c r="QKP802" s="94"/>
      <c r="QKQ802" s="94"/>
      <c r="QKR802" s="94"/>
      <c r="QKS802" s="94"/>
      <c r="QKT802" s="94"/>
      <c r="QKU802" s="94"/>
      <c r="QKV802" s="94"/>
      <c r="QKW802" s="94"/>
      <c r="QKX802" s="94"/>
      <c r="QKY802" s="94"/>
      <c r="QKZ802" s="94"/>
      <c r="QLA802" s="94"/>
      <c r="QLB802" s="94"/>
      <c r="QLC802" s="94"/>
      <c r="QLD802" s="94"/>
      <c r="QLE802" s="94"/>
      <c r="QLF802" s="94"/>
      <c r="QLG802" s="94"/>
      <c r="QLH802" s="94"/>
      <c r="QLI802" s="94"/>
      <c r="QLJ802" s="94"/>
      <c r="QLK802" s="94"/>
      <c r="QLL802" s="94"/>
      <c r="QLM802" s="94"/>
      <c r="QLN802" s="94"/>
      <c r="QLO802" s="94"/>
      <c r="QLP802" s="94"/>
      <c r="QLQ802" s="94"/>
      <c r="QLR802" s="94"/>
      <c r="QLS802" s="94"/>
      <c r="QLT802" s="94"/>
      <c r="QLU802" s="94"/>
      <c r="QLV802" s="94"/>
      <c r="QLW802" s="94"/>
      <c r="QLX802" s="94"/>
      <c r="QLY802" s="94"/>
      <c r="QLZ802" s="94"/>
      <c r="QMA802" s="94"/>
      <c r="QMB802" s="94"/>
      <c r="QMC802" s="94"/>
      <c r="QMD802" s="94"/>
      <c r="QME802" s="94"/>
      <c r="QMF802" s="94"/>
      <c r="QMG802" s="94"/>
      <c r="QMH802" s="94"/>
      <c r="QMI802" s="94"/>
      <c r="QMJ802" s="94"/>
      <c r="QMK802" s="94"/>
      <c r="QML802" s="94"/>
      <c r="QMM802" s="94"/>
      <c r="QMN802" s="94"/>
      <c r="QMO802" s="94"/>
      <c r="QMP802" s="94"/>
      <c r="QMQ802" s="94"/>
      <c r="QMR802" s="94"/>
      <c r="QMS802" s="94"/>
      <c r="QMT802" s="94"/>
      <c r="QMU802" s="94"/>
      <c r="QMV802" s="94"/>
      <c r="QMW802" s="94"/>
      <c r="QMX802" s="94"/>
      <c r="QMY802" s="94"/>
      <c r="QMZ802" s="94"/>
      <c r="QNA802" s="94"/>
      <c r="QNB802" s="94"/>
      <c r="QNC802" s="94"/>
      <c r="QND802" s="94"/>
      <c r="QNE802" s="94"/>
      <c r="QNF802" s="94"/>
      <c r="QNG802" s="94"/>
      <c r="QNH802" s="94"/>
      <c r="QNI802" s="94"/>
      <c r="QNJ802" s="94"/>
      <c r="QNK802" s="94"/>
      <c r="QNL802" s="94"/>
      <c r="QNM802" s="94"/>
      <c r="QNN802" s="94"/>
      <c r="QNO802" s="94"/>
      <c r="QNP802" s="94"/>
      <c r="QNQ802" s="94"/>
      <c r="QNR802" s="94"/>
      <c r="QNS802" s="94"/>
      <c r="QNT802" s="94"/>
      <c r="QNU802" s="94"/>
      <c r="QNV802" s="94"/>
      <c r="QNW802" s="94"/>
      <c r="QNX802" s="94"/>
      <c r="QNY802" s="94"/>
      <c r="QNZ802" s="94"/>
      <c r="QOA802" s="94"/>
      <c r="QOB802" s="94"/>
      <c r="QOC802" s="94"/>
      <c r="QOD802" s="94"/>
      <c r="QOE802" s="94"/>
      <c r="QOF802" s="94"/>
      <c r="QOG802" s="94"/>
      <c r="QOH802" s="94"/>
      <c r="QOI802" s="94"/>
      <c r="QOJ802" s="94"/>
      <c r="QOK802" s="94"/>
      <c r="QOL802" s="94"/>
      <c r="QOM802" s="94"/>
      <c r="QON802" s="94"/>
      <c r="QOO802" s="94"/>
      <c r="QOP802" s="94"/>
      <c r="QOQ802" s="94"/>
      <c r="QOR802" s="94"/>
      <c r="QOS802" s="94"/>
      <c r="QOT802" s="94"/>
      <c r="QOU802" s="94"/>
      <c r="QOV802" s="94"/>
      <c r="QOW802" s="94"/>
      <c r="QOX802" s="94"/>
      <c r="QOY802" s="94"/>
      <c r="QOZ802" s="94"/>
      <c r="QPA802" s="94"/>
      <c r="QPB802" s="94"/>
      <c r="QPC802" s="94"/>
      <c r="QPD802" s="94"/>
      <c r="QPE802" s="94"/>
      <c r="QPF802" s="94"/>
      <c r="QPG802" s="94"/>
      <c r="QPH802" s="94"/>
      <c r="QPI802" s="94"/>
      <c r="QPJ802" s="94"/>
      <c r="QPK802" s="94"/>
      <c r="QPL802" s="94"/>
      <c r="QPM802" s="94"/>
      <c r="QPN802" s="94"/>
      <c r="QPO802" s="94"/>
      <c r="QPP802" s="94"/>
      <c r="QPQ802" s="94"/>
      <c r="QPR802" s="94"/>
      <c r="QPS802" s="94"/>
      <c r="QPT802" s="94"/>
      <c r="QPU802" s="94"/>
      <c r="QPV802" s="94"/>
      <c r="QPW802" s="94"/>
      <c r="QPX802" s="94"/>
      <c r="QPY802" s="94"/>
      <c r="QPZ802" s="94"/>
      <c r="QQA802" s="94"/>
      <c r="QQB802" s="94"/>
      <c r="QQC802" s="94"/>
      <c r="QQD802" s="94"/>
      <c r="QQE802" s="94"/>
      <c r="QQF802" s="94"/>
      <c r="QQG802" s="94"/>
      <c r="QQH802" s="94"/>
      <c r="QQI802" s="94"/>
      <c r="QQJ802" s="94"/>
      <c r="QQK802" s="94"/>
      <c r="QQL802" s="94"/>
      <c r="QQM802" s="94"/>
      <c r="QQN802" s="94"/>
      <c r="QQO802" s="94"/>
      <c r="QQP802" s="94"/>
      <c r="QQQ802" s="94"/>
      <c r="QQR802" s="94"/>
      <c r="QQS802" s="94"/>
      <c r="QQT802" s="94"/>
      <c r="QQU802" s="94"/>
      <c r="QQV802" s="94"/>
      <c r="QQW802" s="94"/>
      <c r="QQX802" s="94"/>
      <c r="QQY802" s="94"/>
      <c r="QQZ802" s="94"/>
      <c r="QRA802" s="94"/>
      <c r="QRB802" s="94"/>
      <c r="QRC802" s="94"/>
      <c r="QRD802" s="94"/>
      <c r="QRE802" s="94"/>
      <c r="QRF802" s="94"/>
      <c r="QRG802" s="94"/>
      <c r="QRH802" s="94"/>
      <c r="QRI802" s="94"/>
      <c r="QRJ802" s="94"/>
      <c r="QRK802" s="94"/>
      <c r="QRL802" s="94"/>
      <c r="QRM802" s="94"/>
      <c r="QRN802" s="94"/>
      <c r="QRO802" s="94"/>
      <c r="QRP802" s="94"/>
      <c r="QRQ802" s="94"/>
      <c r="QRR802" s="94"/>
      <c r="QRS802" s="94"/>
      <c r="QRT802" s="94"/>
      <c r="QRU802" s="94"/>
      <c r="QRV802" s="94"/>
      <c r="QRW802" s="94"/>
      <c r="QRX802" s="94"/>
      <c r="QRY802" s="94"/>
      <c r="QRZ802" s="94"/>
      <c r="QSA802" s="94"/>
      <c r="QSB802" s="94"/>
      <c r="QSC802" s="94"/>
      <c r="QSD802" s="94"/>
      <c r="QSE802" s="94"/>
      <c r="QSF802" s="94"/>
      <c r="QSG802" s="94"/>
      <c r="QSH802" s="94"/>
      <c r="QSI802" s="94"/>
      <c r="QSJ802" s="94"/>
      <c r="QSK802" s="94"/>
      <c r="QSL802" s="94"/>
      <c r="QSM802" s="94"/>
      <c r="QSN802" s="94"/>
      <c r="QSO802" s="94"/>
      <c r="QSP802" s="94"/>
      <c r="QSQ802" s="94"/>
      <c r="QSR802" s="94"/>
      <c r="QSS802" s="94"/>
      <c r="QST802" s="94"/>
      <c r="QSU802" s="94"/>
      <c r="QSV802" s="94"/>
      <c r="QSW802" s="94"/>
      <c r="QSX802" s="94"/>
      <c r="QSY802" s="94"/>
      <c r="QSZ802" s="94"/>
      <c r="QTA802" s="94"/>
      <c r="QTB802" s="94"/>
      <c r="QTC802" s="94"/>
      <c r="QTD802" s="94"/>
      <c r="QTE802" s="94"/>
      <c r="QTF802" s="94"/>
      <c r="QTG802" s="94"/>
      <c r="QTH802" s="94"/>
      <c r="QTI802" s="94"/>
      <c r="QTJ802" s="94"/>
      <c r="QTK802" s="94"/>
      <c r="QTL802" s="94"/>
      <c r="QTM802" s="94"/>
      <c r="QTN802" s="94"/>
      <c r="QTO802" s="94"/>
      <c r="QTP802" s="94"/>
      <c r="QTQ802" s="94"/>
      <c r="QTR802" s="94"/>
      <c r="QTS802" s="94"/>
      <c r="QTT802" s="94"/>
      <c r="QTU802" s="94"/>
      <c r="QTV802" s="94"/>
      <c r="QTW802" s="94"/>
      <c r="QTX802" s="94"/>
      <c r="QTY802" s="94"/>
      <c r="QTZ802" s="94"/>
      <c r="QUA802" s="94"/>
      <c r="QUB802" s="94"/>
      <c r="QUC802" s="94"/>
      <c r="QUD802" s="94"/>
      <c r="QUE802" s="94"/>
      <c r="QUF802" s="94"/>
      <c r="QUG802" s="94"/>
      <c r="QUH802" s="94"/>
      <c r="QUI802" s="94"/>
      <c r="QUJ802" s="94"/>
      <c r="QUK802" s="94"/>
      <c r="QUL802" s="94"/>
      <c r="QUM802" s="94"/>
      <c r="QUN802" s="94"/>
      <c r="QUO802" s="94"/>
      <c r="QUP802" s="94"/>
      <c r="QUQ802" s="94"/>
      <c r="QUR802" s="94"/>
      <c r="QUS802" s="94"/>
      <c r="QUT802" s="94"/>
      <c r="QUU802" s="94"/>
      <c r="QUV802" s="94"/>
      <c r="QUW802" s="94"/>
      <c r="QUX802" s="94"/>
      <c r="QUY802" s="94"/>
      <c r="QUZ802" s="94"/>
      <c r="QVA802" s="94"/>
      <c r="QVB802" s="94"/>
      <c r="QVC802" s="94"/>
      <c r="QVD802" s="94"/>
      <c r="QVE802" s="94"/>
      <c r="QVF802" s="94"/>
      <c r="QVG802" s="94"/>
      <c r="QVH802" s="94"/>
      <c r="QVI802" s="94"/>
      <c r="QVJ802" s="94"/>
      <c r="QVK802" s="94"/>
      <c r="QVL802" s="94"/>
      <c r="QVM802" s="94"/>
      <c r="QVN802" s="94"/>
      <c r="QVO802" s="94"/>
      <c r="QVP802" s="94"/>
      <c r="QVQ802" s="94"/>
      <c r="QVR802" s="94"/>
      <c r="QVS802" s="94"/>
      <c r="QVT802" s="94"/>
      <c r="QVU802" s="94"/>
      <c r="QVV802" s="94"/>
      <c r="QVW802" s="94"/>
      <c r="QVX802" s="94"/>
      <c r="QVY802" s="94"/>
      <c r="QVZ802" s="94"/>
      <c r="QWA802" s="94"/>
      <c r="QWB802" s="94"/>
      <c r="QWC802" s="94"/>
      <c r="QWD802" s="94"/>
      <c r="QWE802" s="94"/>
      <c r="QWF802" s="94"/>
      <c r="QWG802" s="94"/>
      <c r="QWH802" s="94"/>
      <c r="QWI802" s="94"/>
      <c r="QWJ802" s="94"/>
      <c r="QWK802" s="94"/>
      <c r="QWL802" s="94"/>
      <c r="QWM802" s="94"/>
      <c r="QWN802" s="94"/>
      <c r="QWO802" s="94"/>
      <c r="QWP802" s="94"/>
      <c r="QWQ802" s="94"/>
      <c r="QWR802" s="94"/>
      <c r="QWS802" s="94"/>
      <c r="QWT802" s="94"/>
      <c r="QWU802" s="94"/>
      <c r="QWV802" s="94"/>
      <c r="QWW802" s="94"/>
      <c r="QWX802" s="94"/>
      <c r="QWY802" s="94"/>
      <c r="QWZ802" s="94"/>
      <c r="QXA802" s="94"/>
      <c r="QXB802" s="94"/>
      <c r="QXC802" s="94"/>
      <c r="QXD802" s="94"/>
      <c r="QXE802" s="94"/>
      <c r="QXF802" s="94"/>
      <c r="QXG802" s="94"/>
      <c r="QXH802" s="94"/>
      <c r="QXI802" s="94"/>
      <c r="QXJ802" s="94"/>
      <c r="QXK802" s="94"/>
      <c r="QXL802" s="94"/>
      <c r="QXM802" s="94"/>
      <c r="QXN802" s="94"/>
      <c r="QXO802" s="94"/>
      <c r="QXP802" s="94"/>
      <c r="QXQ802" s="94"/>
      <c r="QXR802" s="94"/>
      <c r="QXS802" s="94"/>
      <c r="QXT802" s="94"/>
      <c r="QXU802" s="94"/>
      <c r="QXV802" s="94"/>
      <c r="QXW802" s="94"/>
      <c r="QXX802" s="94"/>
      <c r="QXY802" s="94"/>
      <c r="QXZ802" s="94"/>
      <c r="QYA802" s="94"/>
      <c r="QYB802" s="94"/>
      <c r="QYC802" s="94"/>
      <c r="QYD802" s="94"/>
      <c r="QYE802" s="94"/>
      <c r="QYF802" s="94"/>
      <c r="QYG802" s="94"/>
      <c r="QYH802" s="94"/>
      <c r="QYI802" s="94"/>
      <c r="QYJ802" s="94"/>
      <c r="QYK802" s="94"/>
      <c r="QYL802" s="94"/>
      <c r="QYM802" s="94"/>
      <c r="QYN802" s="94"/>
      <c r="QYO802" s="94"/>
      <c r="QYP802" s="94"/>
      <c r="QYQ802" s="94"/>
      <c r="QYR802" s="94"/>
      <c r="QYS802" s="94"/>
      <c r="QYT802" s="94"/>
      <c r="QYU802" s="94"/>
      <c r="QYV802" s="94"/>
      <c r="QYW802" s="94"/>
      <c r="QYX802" s="94"/>
      <c r="QYY802" s="94"/>
      <c r="QYZ802" s="94"/>
      <c r="QZA802" s="94"/>
      <c r="QZB802" s="94"/>
      <c r="QZC802" s="94"/>
      <c r="QZD802" s="94"/>
      <c r="QZE802" s="94"/>
      <c r="QZF802" s="94"/>
      <c r="QZG802" s="94"/>
      <c r="QZH802" s="94"/>
      <c r="QZI802" s="94"/>
      <c r="QZJ802" s="94"/>
      <c r="QZK802" s="94"/>
      <c r="QZL802" s="94"/>
      <c r="QZM802" s="94"/>
      <c r="QZN802" s="94"/>
      <c r="QZO802" s="94"/>
      <c r="QZP802" s="94"/>
      <c r="QZQ802" s="94"/>
      <c r="QZR802" s="94"/>
      <c r="QZS802" s="94"/>
      <c r="QZT802" s="94"/>
      <c r="QZU802" s="94"/>
      <c r="QZV802" s="94"/>
      <c r="QZW802" s="94"/>
      <c r="QZX802" s="94"/>
      <c r="QZY802" s="94"/>
      <c r="QZZ802" s="94"/>
      <c r="RAA802" s="94"/>
      <c r="RAB802" s="94"/>
      <c r="RAC802" s="94"/>
      <c r="RAD802" s="94"/>
      <c r="RAE802" s="94"/>
      <c r="RAF802" s="94"/>
      <c r="RAG802" s="94"/>
      <c r="RAH802" s="94"/>
      <c r="RAI802" s="94"/>
      <c r="RAJ802" s="94"/>
      <c r="RAK802" s="94"/>
      <c r="RAL802" s="94"/>
      <c r="RAM802" s="94"/>
      <c r="RAN802" s="94"/>
      <c r="RAO802" s="94"/>
      <c r="RAP802" s="94"/>
      <c r="RAQ802" s="94"/>
      <c r="RAR802" s="94"/>
      <c r="RAS802" s="94"/>
      <c r="RAT802" s="94"/>
      <c r="RAU802" s="94"/>
      <c r="RAV802" s="94"/>
      <c r="RAW802" s="94"/>
      <c r="RAX802" s="94"/>
      <c r="RAY802" s="94"/>
      <c r="RAZ802" s="94"/>
      <c r="RBA802" s="94"/>
      <c r="RBB802" s="94"/>
      <c r="RBC802" s="94"/>
      <c r="RBD802" s="94"/>
      <c r="RBE802" s="94"/>
      <c r="RBF802" s="94"/>
      <c r="RBG802" s="94"/>
      <c r="RBH802" s="94"/>
      <c r="RBI802" s="94"/>
      <c r="RBJ802" s="94"/>
      <c r="RBK802" s="94"/>
      <c r="RBL802" s="94"/>
      <c r="RBM802" s="94"/>
      <c r="RBN802" s="94"/>
      <c r="RBO802" s="94"/>
      <c r="RBP802" s="94"/>
      <c r="RBQ802" s="94"/>
      <c r="RBR802" s="94"/>
      <c r="RBS802" s="94"/>
      <c r="RBT802" s="94"/>
      <c r="RBU802" s="94"/>
      <c r="RBV802" s="94"/>
      <c r="RBW802" s="94"/>
      <c r="RBX802" s="94"/>
      <c r="RBY802" s="94"/>
      <c r="RBZ802" s="94"/>
      <c r="RCA802" s="94"/>
      <c r="RCB802" s="94"/>
      <c r="RCC802" s="94"/>
      <c r="RCD802" s="94"/>
      <c r="RCE802" s="94"/>
      <c r="RCF802" s="94"/>
      <c r="RCG802" s="94"/>
      <c r="RCH802" s="94"/>
      <c r="RCI802" s="94"/>
      <c r="RCJ802" s="94"/>
      <c r="RCK802" s="94"/>
      <c r="RCL802" s="94"/>
      <c r="RCM802" s="94"/>
      <c r="RCN802" s="94"/>
      <c r="RCO802" s="94"/>
      <c r="RCP802" s="94"/>
      <c r="RCQ802" s="94"/>
      <c r="RCR802" s="94"/>
      <c r="RCS802" s="94"/>
      <c r="RCT802" s="94"/>
      <c r="RCU802" s="94"/>
      <c r="RCV802" s="94"/>
      <c r="RCW802" s="94"/>
      <c r="RCX802" s="94"/>
      <c r="RCY802" s="94"/>
      <c r="RCZ802" s="94"/>
      <c r="RDA802" s="94"/>
      <c r="RDB802" s="94"/>
      <c r="RDC802" s="94"/>
      <c r="RDD802" s="94"/>
      <c r="RDE802" s="94"/>
      <c r="RDF802" s="94"/>
      <c r="RDG802" s="94"/>
      <c r="RDH802" s="94"/>
      <c r="RDI802" s="94"/>
      <c r="RDJ802" s="94"/>
      <c r="RDK802" s="94"/>
      <c r="RDL802" s="94"/>
      <c r="RDM802" s="94"/>
      <c r="RDN802" s="94"/>
      <c r="RDO802" s="94"/>
      <c r="RDP802" s="94"/>
      <c r="RDQ802" s="94"/>
      <c r="RDR802" s="94"/>
      <c r="RDS802" s="94"/>
      <c r="RDT802" s="94"/>
      <c r="RDU802" s="94"/>
      <c r="RDV802" s="94"/>
      <c r="RDW802" s="94"/>
      <c r="RDX802" s="94"/>
      <c r="RDY802" s="94"/>
      <c r="RDZ802" s="94"/>
      <c r="REA802" s="94"/>
      <c r="REB802" s="94"/>
      <c r="REC802" s="94"/>
      <c r="RED802" s="94"/>
      <c r="REE802" s="94"/>
      <c r="REF802" s="94"/>
      <c r="REG802" s="94"/>
      <c r="REH802" s="94"/>
      <c r="REI802" s="94"/>
      <c r="REJ802" s="94"/>
      <c r="REK802" s="94"/>
      <c r="REL802" s="94"/>
      <c r="REM802" s="94"/>
      <c r="REN802" s="94"/>
      <c r="REO802" s="94"/>
      <c r="REP802" s="94"/>
      <c r="REQ802" s="94"/>
      <c r="RER802" s="94"/>
      <c r="RES802" s="94"/>
      <c r="RET802" s="94"/>
      <c r="REU802" s="94"/>
      <c r="REV802" s="94"/>
      <c r="REW802" s="94"/>
      <c r="REX802" s="94"/>
      <c r="REY802" s="94"/>
      <c r="REZ802" s="94"/>
      <c r="RFA802" s="94"/>
      <c r="RFB802" s="94"/>
      <c r="RFC802" s="94"/>
      <c r="RFD802" s="94"/>
      <c r="RFE802" s="94"/>
      <c r="RFF802" s="94"/>
      <c r="RFG802" s="94"/>
      <c r="RFH802" s="94"/>
      <c r="RFI802" s="94"/>
      <c r="RFJ802" s="94"/>
      <c r="RFK802" s="94"/>
      <c r="RFL802" s="94"/>
      <c r="RFM802" s="94"/>
      <c r="RFN802" s="94"/>
      <c r="RFO802" s="94"/>
      <c r="RFP802" s="94"/>
      <c r="RFQ802" s="94"/>
      <c r="RFR802" s="94"/>
      <c r="RFS802" s="94"/>
      <c r="RFT802" s="94"/>
      <c r="RFU802" s="94"/>
      <c r="RFV802" s="94"/>
      <c r="RFW802" s="94"/>
      <c r="RFX802" s="94"/>
      <c r="RFY802" s="94"/>
      <c r="RFZ802" s="94"/>
      <c r="RGA802" s="94"/>
      <c r="RGB802" s="94"/>
      <c r="RGC802" s="94"/>
      <c r="RGD802" s="94"/>
      <c r="RGE802" s="94"/>
      <c r="RGF802" s="94"/>
      <c r="RGG802" s="94"/>
      <c r="RGH802" s="94"/>
      <c r="RGI802" s="94"/>
      <c r="RGJ802" s="94"/>
      <c r="RGK802" s="94"/>
      <c r="RGL802" s="94"/>
      <c r="RGM802" s="94"/>
      <c r="RGN802" s="94"/>
      <c r="RGO802" s="94"/>
      <c r="RGP802" s="94"/>
      <c r="RGQ802" s="94"/>
      <c r="RGR802" s="94"/>
      <c r="RGS802" s="94"/>
      <c r="RGT802" s="94"/>
      <c r="RGU802" s="94"/>
      <c r="RGV802" s="94"/>
      <c r="RGW802" s="94"/>
      <c r="RGX802" s="94"/>
      <c r="RGY802" s="94"/>
      <c r="RGZ802" s="94"/>
      <c r="RHA802" s="94"/>
      <c r="RHB802" s="94"/>
      <c r="RHC802" s="94"/>
      <c r="RHD802" s="94"/>
      <c r="RHE802" s="94"/>
      <c r="RHF802" s="94"/>
      <c r="RHG802" s="94"/>
      <c r="RHH802" s="94"/>
      <c r="RHI802" s="94"/>
      <c r="RHJ802" s="94"/>
      <c r="RHK802" s="94"/>
      <c r="RHL802" s="94"/>
      <c r="RHM802" s="94"/>
      <c r="RHN802" s="94"/>
      <c r="RHO802" s="94"/>
      <c r="RHP802" s="94"/>
      <c r="RHQ802" s="94"/>
      <c r="RHR802" s="94"/>
      <c r="RHS802" s="94"/>
      <c r="RHT802" s="94"/>
      <c r="RHU802" s="94"/>
      <c r="RHV802" s="94"/>
      <c r="RHW802" s="94"/>
      <c r="RHX802" s="94"/>
      <c r="RHY802" s="94"/>
      <c r="RHZ802" s="94"/>
      <c r="RIA802" s="94"/>
      <c r="RIB802" s="94"/>
      <c r="RIC802" s="94"/>
      <c r="RID802" s="94"/>
      <c r="RIE802" s="94"/>
      <c r="RIF802" s="94"/>
      <c r="RIG802" s="94"/>
      <c r="RIH802" s="94"/>
      <c r="RII802" s="94"/>
      <c r="RIJ802" s="94"/>
      <c r="RIK802" s="94"/>
      <c r="RIL802" s="94"/>
      <c r="RIM802" s="94"/>
      <c r="RIN802" s="94"/>
      <c r="RIO802" s="94"/>
      <c r="RIP802" s="94"/>
      <c r="RIQ802" s="94"/>
      <c r="RIR802" s="94"/>
      <c r="RIS802" s="94"/>
      <c r="RIT802" s="94"/>
      <c r="RIU802" s="94"/>
      <c r="RIV802" s="94"/>
      <c r="RIW802" s="94"/>
      <c r="RIX802" s="94"/>
      <c r="RIY802" s="94"/>
      <c r="RIZ802" s="94"/>
      <c r="RJA802" s="94"/>
      <c r="RJB802" s="94"/>
      <c r="RJC802" s="94"/>
      <c r="RJD802" s="94"/>
      <c r="RJE802" s="94"/>
      <c r="RJF802" s="94"/>
      <c r="RJG802" s="94"/>
      <c r="RJH802" s="94"/>
      <c r="RJI802" s="94"/>
      <c r="RJJ802" s="94"/>
      <c r="RJK802" s="94"/>
      <c r="RJL802" s="94"/>
      <c r="RJM802" s="94"/>
      <c r="RJN802" s="94"/>
      <c r="RJO802" s="94"/>
      <c r="RJP802" s="94"/>
      <c r="RJQ802" s="94"/>
      <c r="RJR802" s="94"/>
      <c r="RJS802" s="94"/>
      <c r="RJT802" s="94"/>
      <c r="RJU802" s="94"/>
      <c r="RJV802" s="94"/>
      <c r="RJW802" s="94"/>
      <c r="RJX802" s="94"/>
      <c r="RJY802" s="94"/>
      <c r="RJZ802" s="94"/>
      <c r="RKA802" s="94"/>
      <c r="RKB802" s="94"/>
      <c r="RKC802" s="94"/>
      <c r="RKD802" s="94"/>
      <c r="RKE802" s="94"/>
      <c r="RKF802" s="94"/>
      <c r="RKG802" s="94"/>
      <c r="RKH802" s="94"/>
      <c r="RKI802" s="94"/>
      <c r="RKJ802" s="94"/>
      <c r="RKK802" s="94"/>
      <c r="RKL802" s="94"/>
      <c r="RKM802" s="94"/>
      <c r="RKN802" s="94"/>
      <c r="RKO802" s="94"/>
      <c r="RKP802" s="94"/>
      <c r="RKQ802" s="94"/>
      <c r="RKR802" s="94"/>
      <c r="RKS802" s="94"/>
      <c r="RKT802" s="94"/>
      <c r="RKU802" s="94"/>
      <c r="RKV802" s="94"/>
      <c r="RKW802" s="94"/>
      <c r="RKX802" s="94"/>
      <c r="RKY802" s="94"/>
      <c r="RKZ802" s="94"/>
      <c r="RLA802" s="94"/>
      <c r="RLB802" s="94"/>
      <c r="RLC802" s="94"/>
      <c r="RLD802" s="94"/>
      <c r="RLE802" s="94"/>
      <c r="RLF802" s="94"/>
      <c r="RLG802" s="94"/>
      <c r="RLH802" s="94"/>
      <c r="RLI802" s="94"/>
      <c r="RLJ802" s="94"/>
      <c r="RLK802" s="94"/>
      <c r="RLL802" s="94"/>
      <c r="RLM802" s="94"/>
      <c r="RLN802" s="94"/>
      <c r="RLO802" s="94"/>
      <c r="RLP802" s="94"/>
      <c r="RLQ802" s="94"/>
      <c r="RLR802" s="94"/>
      <c r="RLS802" s="94"/>
      <c r="RLT802" s="94"/>
      <c r="RLU802" s="94"/>
      <c r="RLV802" s="94"/>
      <c r="RLW802" s="94"/>
      <c r="RLX802" s="94"/>
      <c r="RLY802" s="94"/>
      <c r="RLZ802" s="94"/>
      <c r="RMA802" s="94"/>
      <c r="RMB802" s="94"/>
      <c r="RMC802" s="94"/>
      <c r="RMD802" s="94"/>
      <c r="RME802" s="94"/>
      <c r="RMF802" s="94"/>
      <c r="RMG802" s="94"/>
      <c r="RMH802" s="94"/>
      <c r="RMI802" s="94"/>
      <c r="RMJ802" s="94"/>
      <c r="RMK802" s="94"/>
      <c r="RML802" s="94"/>
      <c r="RMM802" s="94"/>
      <c r="RMN802" s="94"/>
      <c r="RMO802" s="94"/>
      <c r="RMP802" s="94"/>
      <c r="RMQ802" s="94"/>
      <c r="RMR802" s="94"/>
      <c r="RMS802" s="94"/>
      <c r="RMT802" s="94"/>
      <c r="RMU802" s="94"/>
      <c r="RMV802" s="94"/>
      <c r="RMW802" s="94"/>
      <c r="RMX802" s="94"/>
      <c r="RMY802" s="94"/>
      <c r="RMZ802" s="94"/>
      <c r="RNA802" s="94"/>
      <c r="RNB802" s="94"/>
      <c r="RNC802" s="94"/>
      <c r="RND802" s="94"/>
      <c r="RNE802" s="94"/>
      <c r="RNF802" s="94"/>
      <c r="RNG802" s="94"/>
      <c r="RNH802" s="94"/>
      <c r="RNI802" s="94"/>
      <c r="RNJ802" s="94"/>
      <c r="RNK802" s="94"/>
      <c r="RNL802" s="94"/>
      <c r="RNM802" s="94"/>
      <c r="RNN802" s="94"/>
      <c r="RNO802" s="94"/>
      <c r="RNP802" s="94"/>
      <c r="RNQ802" s="94"/>
      <c r="RNR802" s="94"/>
      <c r="RNS802" s="94"/>
      <c r="RNT802" s="94"/>
      <c r="RNU802" s="94"/>
      <c r="RNV802" s="94"/>
      <c r="RNW802" s="94"/>
      <c r="RNX802" s="94"/>
      <c r="RNY802" s="94"/>
      <c r="RNZ802" s="94"/>
      <c r="ROA802" s="94"/>
      <c r="ROB802" s="94"/>
      <c r="ROC802" s="94"/>
      <c r="ROD802" s="94"/>
      <c r="ROE802" s="94"/>
      <c r="ROF802" s="94"/>
      <c r="ROG802" s="94"/>
      <c r="ROH802" s="94"/>
      <c r="ROI802" s="94"/>
      <c r="ROJ802" s="94"/>
      <c r="ROK802" s="94"/>
      <c r="ROL802" s="94"/>
      <c r="ROM802" s="94"/>
      <c r="RON802" s="94"/>
      <c r="ROO802" s="94"/>
      <c r="ROP802" s="94"/>
      <c r="ROQ802" s="94"/>
      <c r="ROR802" s="94"/>
      <c r="ROS802" s="94"/>
      <c r="ROT802" s="94"/>
      <c r="ROU802" s="94"/>
      <c r="ROV802" s="94"/>
      <c r="ROW802" s="94"/>
      <c r="ROX802" s="94"/>
      <c r="ROY802" s="94"/>
      <c r="ROZ802" s="94"/>
      <c r="RPA802" s="94"/>
      <c r="RPB802" s="94"/>
      <c r="RPC802" s="94"/>
      <c r="RPD802" s="94"/>
      <c r="RPE802" s="94"/>
      <c r="RPF802" s="94"/>
      <c r="RPG802" s="94"/>
      <c r="RPH802" s="94"/>
      <c r="RPI802" s="94"/>
      <c r="RPJ802" s="94"/>
      <c r="RPK802" s="94"/>
      <c r="RPL802" s="94"/>
      <c r="RPM802" s="94"/>
      <c r="RPN802" s="94"/>
      <c r="RPO802" s="94"/>
      <c r="RPP802" s="94"/>
      <c r="RPQ802" s="94"/>
      <c r="RPR802" s="94"/>
      <c r="RPS802" s="94"/>
      <c r="RPT802" s="94"/>
      <c r="RPU802" s="94"/>
      <c r="RPV802" s="94"/>
      <c r="RPW802" s="94"/>
      <c r="RPX802" s="94"/>
      <c r="RPY802" s="94"/>
      <c r="RPZ802" s="94"/>
      <c r="RQA802" s="94"/>
      <c r="RQB802" s="94"/>
      <c r="RQC802" s="94"/>
      <c r="RQD802" s="94"/>
      <c r="RQE802" s="94"/>
      <c r="RQF802" s="94"/>
      <c r="RQG802" s="94"/>
      <c r="RQH802" s="94"/>
      <c r="RQI802" s="94"/>
      <c r="RQJ802" s="94"/>
      <c r="RQK802" s="94"/>
      <c r="RQL802" s="94"/>
      <c r="RQM802" s="94"/>
      <c r="RQN802" s="94"/>
      <c r="RQO802" s="94"/>
      <c r="RQP802" s="94"/>
      <c r="RQQ802" s="94"/>
      <c r="RQR802" s="94"/>
      <c r="RQS802" s="94"/>
      <c r="RQT802" s="94"/>
      <c r="RQU802" s="94"/>
      <c r="RQV802" s="94"/>
      <c r="RQW802" s="94"/>
      <c r="RQX802" s="94"/>
      <c r="RQY802" s="94"/>
      <c r="RQZ802" s="94"/>
      <c r="RRA802" s="94"/>
      <c r="RRB802" s="94"/>
      <c r="RRC802" s="94"/>
      <c r="RRD802" s="94"/>
      <c r="RRE802" s="94"/>
      <c r="RRF802" s="94"/>
      <c r="RRG802" s="94"/>
      <c r="RRH802" s="94"/>
      <c r="RRI802" s="94"/>
      <c r="RRJ802" s="94"/>
      <c r="RRK802" s="94"/>
      <c r="RRL802" s="94"/>
      <c r="RRM802" s="94"/>
      <c r="RRN802" s="94"/>
      <c r="RRO802" s="94"/>
      <c r="RRP802" s="94"/>
      <c r="RRQ802" s="94"/>
      <c r="RRR802" s="94"/>
      <c r="RRS802" s="94"/>
      <c r="RRT802" s="94"/>
      <c r="RRU802" s="94"/>
      <c r="RRV802" s="94"/>
      <c r="RRW802" s="94"/>
      <c r="RRX802" s="94"/>
      <c r="RRY802" s="94"/>
      <c r="RRZ802" s="94"/>
      <c r="RSA802" s="94"/>
      <c r="RSB802" s="94"/>
      <c r="RSC802" s="94"/>
      <c r="RSD802" s="94"/>
      <c r="RSE802" s="94"/>
      <c r="RSF802" s="94"/>
      <c r="RSG802" s="94"/>
      <c r="RSH802" s="94"/>
      <c r="RSI802" s="94"/>
      <c r="RSJ802" s="94"/>
      <c r="RSK802" s="94"/>
      <c r="RSL802" s="94"/>
      <c r="RSM802" s="94"/>
      <c r="RSN802" s="94"/>
      <c r="RSO802" s="94"/>
      <c r="RSP802" s="94"/>
      <c r="RSQ802" s="94"/>
      <c r="RSR802" s="94"/>
      <c r="RSS802" s="94"/>
      <c r="RST802" s="94"/>
      <c r="RSU802" s="94"/>
      <c r="RSV802" s="94"/>
      <c r="RSW802" s="94"/>
      <c r="RSX802" s="94"/>
      <c r="RSY802" s="94"/>
      <c r="RSZ802" s="94"/>
      <c r="RTA802" s="94"/>
      <c r="RTB802" s="94"/>
      <c r="RTC802" s="94"/>
      <c r="RTD802" s="94"/>
      <c r="RTE802" s="94"/>
      <c r="RTF802" s="94"/>
      <c r="RTG802" s="94"/>
      <c r="RTH802" s="94"/>
      <c r="RTI802" s="94"/>
      <c r="RTJ802" s="94"/>
      <c r="RTK802" s="94"/>
      <c r="RTL802" s="94"/>
      <c r="RTM802" s="94"/>
      <c r="RTN802" s="94"/>
      <c r="RTO802" s="94"/>
      <c r="RTP802" s="94"/>
      <c r="RTQ802" s="94"/>
      <c r="RTR802" s="94"/>
      <c r="RTS802" s="94"/>
      <c r="RTT802" s="94"/>
      <c r="RTU802" s="94"/>
      <c r="RTV802" s="94"/>
      <c r="RTW802" s="94"/>
      <c r="RTX802" s="94"/>
      <c r="RTY802" s="94"/>
      <c r="RTZ802" s="94"/>
      <c r="RUA802" s="94"/>
      <c r="RUB802" s="94"/>
      <c r="RUC802" s="94"/>
      <c r="RUD802" s="94"/>
      <c r="RUE802" s="94"/>
      <c r="RUF802" s="94"/>
      <c r="RUG802" s="94"/>
      <c r="RUH802" s="94"/>
      <c r="RUI802" s="94"/>
      <c r="RUJ802" s="94"/>
      <c r="RUK802" s="94"/>
      <c r="RUL802" s="94"/>
      <c r="RUM802" s="94"/>
      <c r="RUN802" s="94"/>
      <c r="RUO802" s="94"/>
      <c r="RUP802" s="94"/>
      <c r="RUQ802" s="94"/>
      <c r="RUR802" s="94"/>
      <c r="RUS802" s="94"/>
      <c r="RUT802" s="94"/>
      <c r="RUU802" s="94"/>
      <c r="RUV802" s="94"/>
      <c r="RUW802" s="94"/>
      <c r="RUX802" s="94"/>
      <c r="RUY802" s="94"/>
      <c r="RUZ802" s="94"/>
      <c r="RVA802" s="94"/>
      <c r="RVB802" s="94"/>
      <c r="RVC802" s="94"/>
      <c r="RVD802" s="94"/>
      <c r="RVE802" s="94"/>
      <c r="RVF802" s="94"/>
      <c r="RVG802" s="94"/>
      <c r="RVH802" s="94"/>
      <c r="RVI802" s="94"/>
      <c r="RVJ802" s="94"/>
      <c r="RVK802" s="94"/>
      <c r="RVL802" s="94"/>
      <c r="RVM802" s="94"/>
      <c r="RVN802" s="94"/>
      <c r="RVO802" s="94"/>
      <c r="RVP802" s="94"/>
      <c r="RVQ802" s="94"/>
      <c r="RVR802" s="94"/>
      <c r="RVS802" s="94"/>
      <c r="RVT802" s="94"/>
      <c r="RVU802" s="94"/>
      <c r="RVV802" s="94"/>
      <c r="RVW802" s="94"/>
      <c r="RVX802" s="94"/>
      <c r="RVY802" s="94"/>
      <c r="RVZ802" s="94"/>
      <c r="RWA802" s="94"/>
      <c r="RWB802" s="94"/>
      <c r="RWC802" s="94"/>
      <c r="RWD802" s="94"/>
      <c r="RWE802" s="94"/>
      <c r="RWF802" s="94"/>
      <c r="RWG802" s="94"/>
      <c r="RWH802" s="94"/>
      <c r="RWI802" s="94"/>
      <c r="RWJ802" s="94"/>
      <c r="RWK802" s="94"/>
      <c r="RWL802" s="94"/>
      <c r="RWM802" s="94"/>
      <c r="RWN802" s="94"/>
      <c r="RWO802" s="94"/>
      <c r="RWP802" s="94"/>
      <c r="RWQ802" s="94"/>
      <c r="RWR802" s="94"/>
      <c r="RWS802" s="94"/>
      <c r="RWT802" s="94"/>
      <c r="RWU802" s="94"/>
      <c r="RWV802" s="94"/>
      <c r="RWW802" s="94"/>
      <c r="RWX802" s="94"/>
      <c r="RWY802" s="94"/>
      <c r="RWZ802" s="94"/>
      <c r="RXA802" s="94"/>
      <c r="RXB802" s="94"/>
      <c r="RXC802" s="94"/>
      <c r="RXD802" s="94"/>
      <c r="RXE802" s="94"/>
      <c r="RXF802" s="94"/>
      <c r="RXG802" s="94"/>
      <c r="RXH802" s="94"/>
      <c r="RXI802" s="94"/>
      <c r="RXJ802" s="94"/>
      <c r="RXK802" s="94"/>
      <c r="RXL802" s="94"/>
      <c r="RXM802" s="94"/>
      <c r="RXN802" s="94"/>
      <c r="RXO802" s="94"/>
      <c r="RXP802" s="94"/>
      <c r="RXQ802" s="94"/>
      <c r="RXR802" s="94"/>
      <c r="RXS802" s="94"/>
      <c r="RXT802" s="94"/>
      <c r="RXU802" s="94"/>
      <c r="RXV802" s="94"/>
      <c r="RXW802" s="94"/>
      <c r="RXX802" s="94"/>
      <c r="RXY802" s="94"/>
      <c r="RXZ802" s="94"/>
      <c r="RYA802" s="94"/>
      <c r="RYB802" s="94"/>
      <c r="RYC802" s="94"/>
      <c r="RYD802" s="94"/>
      <c r="RYE802" s="94"/>
      <c r="RYF802" s="94"/>
      <c r="RYG802" s="94"/>
      <c r="RYH802" s="94"/>
      <c r="RYI802" s="94"/>
      <c r="RYJ802" s="94"/>
      <c r="RYK802" s="94"/>
      <c r="RYL802" s="94"/>
      <c r="RYM802" s="94"/>
      <c r="RYN802" s="94"/>
      <c r="RYO802" s="94"/>
      <c r="RYP802" s="94"/>
      <c r="RYQ802" s="94"/>
      <c r="RYR802" s="94"/>
      <c r="RYS802" s="94"/>
      <c r="RYT802" s="94"/>
      <c r="RYU802" s="94"/>
      <c r="RYV802" s="94"/>
      <c r="RYW802" s="94"/>
      <c r="RYX802" s="94"/>
      <c r="RYY802" s="94"/>
      <c r="RYZ802" s="94"/>
      <c r="RZA802" s="94"/>
      <c r="RZB802" s="94"/>
      <c r="RZC802" s="94"/>
      <c r="RZD802" s="94"/>
      <c r="RZE802" s="94"/>
      <c r="RZF802" s="94"/>
      <c r="RZG802" s="94"/>
      <c r="RZH802" s="94"/>
      <c r="RZI802" s="94"/>
      <c r="RZJ802" s="94"/>
      <c r="RZK802" s="94"/>
      <c r="RZL802" s="94"/>
      <c r="RZM802" s="94"/>
      <c r="RZN802" s="94"/>
      <c r="RZO802" s="94"/>
      <c r="RZP802" s="94"/>
      <c r="RZQ802" s="94"/>
      <c r="RZR802" s="94"/>
      <c r="RZS802" s="94"/>
      <c r="RZT802" s="94"/>
      <c r="RZU802" s="94"/>
      <c r="RZV802" s="94"/>
      <c r="RZW802" s="94"/>
      <c r="RZX802" s="94"/>
      <c r="RZY802" s="94"/>
      <c r="RZZ802" s="94"/>
      <c r="SAA802" s="94"/>
      <c r="SAB802" s="94"/>
      <c r="SAC802" s="94"/>
      <c r="SAD802" s="94"/>
      <c r="SAE802" s="94"/>
      <c r="SAF802" s="94"/>
      <c r="SAG802" s="94"/>
      <c r="SAH802" s="94"/>
      <c r="SAI802" s="94"/>
      <c r="SAJ802" s="94"/>
      <c r="SAK802" s="94"/>
      <c r="SAL802" s="94"/>
      <c r="SAM802" s="94"/>
      <c r="SAN802" s="94"/>
      <c r="SAO802" s="94"/>
      <c r="SAP802" s="94"/>
      <c r="SAQ802" s="94"/>
      <c r="SAR802" s="94"/>
      <c r="SAS802" s="94"/>
      <c r="SAT802" s="94"/>
      <c r="SAU802" s="94"/>
      <c r="SAV802" s="94"/>
      <c r="SAW802" s="94"/>
      <c r="SAX802" s="94"/>
      <c r="SAY802" s="94"/>
      <c r="SAZ802" s="94"/>
      <c r="SBA802" s="94"/>
      <c r="SBB802" s="94"/>
      <c r="SBC802" s="94"/>
      <c r="SBD802" s="94"/>
      <c r="SBE802" s="94"/>
      <c r="SBF802" s="94"/>
      <c r="SBG802" s="94"/>
      <c r="SBH802" s="94"/>
      <c r="SBI802" s="94"/>
      <c r="SBJ802" s="94"/>
      <c r="SBK802" s="94"/>
      <c r="SBL802" s="94"/>
      <c r="SBM802" s="94"/>
      <c r="SBN802" s="94"/>
      <c r="SBO802" s="94"/>
      <c r="SBP802" s="94"/>
      <c r="SBQ802" s="94"/>
      <c r="SBR802" s="94"/>
      <c r="SBS802" s="94"/>
      <c r="SBT802" s="94"/>
      <c r="SBU802" s="94"/>
      <c r="SBV802" s="94"/>
      <c r="SBW802" s="94"/>
      <c r="SBX802" s="94"/>
      <c r="SBY802" s="94"/>
      <c r="SBZ802" s="94"/>
      <c r="SCA802" s="94"/>
      <c r="SCB802" s="94"/>
      <c r="SCC802" s="94"/>
      <c r="SCD802" s="94"/>
      <c r="SCE802" s="94"/>
      <c r="SCF802" s="94"/>
      <c r="SCG802" s="94"/>
      <c r="SCH802" s="94"/>
      <c r="SCI802" s="94"/>
      <c r="SCJ802" s="94"/>
      <c r="SCK802" s="94"/>
      <c r="SCL802" s="94"/>
      <c r="SCM802" s="94"/>
      <c r="SCN802" s="94"/>
      <c r="SCO802" s="94"/>
      <c r="SCP802" s="94"/>
      <c r="SCQ802" s="94"/>
      <c r="SCR802" s="94"/>
      <c r="SCS802" s="94"/>
      <c r="SCT802" s="94"/>
      <c r="SCU802" s="94"/>
      <c r="SCV802" s="94"/>
      <c r="SCW802" s="94"/>
      <c r="SCX802" s="94"/>
      <c r="SCY802" s="94"/>
      <c r="SCZ802" s="94"/>
      <c r="SDA802" s="94"/>
      <c r="SDB802" s="94"/>
      <c r="SDC802" s="94"/>
      <c r="SDD802" s="94"/>
      <c r="SDE802" s="94"/>
      <c r="SDF802" s="94"/>
      <c r="SDG802" s="94"/>
      <c r="SDH802" s="94"/>
      <c r="SDI802" s="94"/>
      <c r="SDJ802" s="94"/>
      <c r="SDK802" s="94"/>
      <c r="SDL802" s="94"/>
      <c r="SDM802" s="94"/>
      <c r="SDN802" s="94"/>
      <c r="SDO802" s="94"/>
      <c r="SDP802" s="94"/>
      <c r="SDQ802" s="94"/>
      <c r="SDR802" s="94"/>
      <c r="SDS802" s="94"/>
      <c r="SDT802" s="94"/>
      <c r="SDU802" s="94"/>
      <c r="SDV802" s="94"/>
      <c r="SDW802" s="94"/>
      <c r="SDX802" s="94"/>
      <c r="SDY802" s="94"/>
      <c r="SDZ802" s="94"/>
      <c r="SEA802" s="94"/>
      <c r="SEB802" s="94"/>
      <c r="SEC802" s="94"/>
      <c r="SED802" s="94"/>
      <c r="SEE802" s="94"/>
      <c r="SEF802" s="94"/>
      <c r="SEG802" s="94"/>
      <c r="SEH802" s="94"/>
      <c r="SEI802" s="94"/>
      <c r="SEJ802" s="94"/>
      <c r="SEK802" s="94"/>
      <c r="SEL802" s="94"/>
      <c r="SEM802" s="94"/>
      <c r="SEN802" s="94"/>
      <c r="SEO802" s="94"/>
      <c r="SEP802" s="94"/>
      <c r="SEQ802" s="94"/>
      <c r="SER802" s="94"/>
      <c r="SES802" s="94"/>
      <c r="SET802" s="94"/>
      <c r="SEU802" s="94"/>
      <c r="SEV802" s="94"/>
      <c r="SEW802" s="94"/>
      <c r="SEX802" s="94"/>
      <c r="SEY802" s="94"/>
      <c r="SEZ802" s="94"/>
      <c r="SFA802" s="94"/>
      <c r="SFB802" s="94"/>
      <c r="SFC802" s="94"/>
      <c r="SFD802" s="94"/>
      <c r="SFE802" s="94"/>
      <c r="SFF802" s="94"/>
      <c r="SFG802" s="94"/>
      <c r="SFH802" s="94"/>
      <c r="SFI802" s="94"/>
      <c r="SFJ802" s="94"/>
      <c r="SFK802" s="94"/>
      <c r="SFL802" s="94"/>
      <c r="SFM802" s="94"/>
      <c r="SFN802" s="94"/>
      <c r="SFO802" s="94"/>
      <c r="SFP802" s="94"/>
      <c r="SFQ802" s="94"/>
      <c r="SFR802" s="94"/>
      <c r="SFS802" s="94"/>
      <c r="SFT802" s="94"/>
      <c r="SFU802" s="94"/>
      <c r="SFV802" s="94"/>
      <c r="SFW802" s="94"/>
      <c r="SFX802" s="94"/>
      <c r="SFY802" s="94"/>
      <c r="SFZ802" s="94"/>
      <c r="SGA802" s="94"/>
      <c r="SGB802" s="94"/>
      <c r="SGC802" s="94"/>
      <c r="SGD802" s="94"/>
      <c r="SGE802" s="94"/>
      <c r="SGF802" s="94"/>
      <c r="SGG802" s="94"/>
      <c r="SGH802" s="94"/>
      <c r="SGI802" s="94"/>
      <c r="SGJ802" s="94"/>
      <c r="SGK802" s="94"/>
      <c r="SGL802" s="94"/>
      <c r="SGM802" s="94"/>
      <c r="SGN802" s="94"/>
      <c r="SGO802" s="94"/>
      <c r="SGP802" s="94"/>
      <c r="SGQ802" s="94"/>
      <c r="SGR802" s="94"/>
      <c r="SGS802" s="94"/>
      <c r="SGT802" s="94"/>
      <c r="SGU802" s="94"/>
      <c r="SGV802" s="94"/>
      <c r="SGW802" s="94"/>
      <c r="SGX802" s="94"/>
      <c r="SGY802" s="94"/>
      <c r="SGZ802" s="94"/>
      <c r="SHA802" s="94"/>
      <c r="SHB802" s="94"/>
      <c r="SHC802" s="94"/>
      <c r="SHD802" s="94"/>
      <c r="SHE802" s="94"/>
      <c r="SHF802" s="94"/>
      <c r="SHG802" s="94"/>
      <c r="SHH802" s="94"/>
      <c r="SHI802" s="94"/>
      <c r="SHJ802" s="94"/>
      <c r="SHK802" s="94"/>
      <c r="SHL802" s="94"/>
      <c r="SHM802" s="94"/>
      <c r="SHN802" s="94"/>
      <c r="SHO802" s="94"/>
      <c r="SHP802" s="94"/>
      <c r="SHQ802" s="94"/>
      <c r="SHR802" s="94"/>
      <c r="SHS802" s="94"/>
      <c r="SHT802" s="94"/>
      <c r="SHU802" s="94"/>
      <c r="SHV802" s="94"/>
      <c r="SHW802" s="94"/>
      <c r="SHX802" s="94"/>
      <c r="SHY802" s="94"/>
      <c r="SHZ802" s="94"/>
      <c r="SIA802" s="94"/>
      <c r="SIB802" s="94"/>
      <c r="SIC802" s="94"/>
      <c r="SID802" s="94"/>
      <c r="SIE802" s="94"/>
      <c r="SIF802" s="94"/>
      <c r="SIG802" s="94"/>
      <c r="SIH802" s="94"/>
      <c r="SII802" s="94"/>
      <c r="SIJ802" s="94"/>
      <c r="SIK802" s="94"/>
      <c r="SIL802" s="94"/>
      <c r="SIM802" s="94"/>
      <c r="SIN802" s="94"/>
      <c r="SIO802" s="94"/>
      <c r="SIP802" s="94"/>
      <c r="SIQ802" s="94"/>
      <c r="SIR802" s="94"/>
      <c r="SIS802" s="94"/>
      <c r="SIT802" s="94"/>
      <c r="SIU802" s="94"/>
      <c r="SIV802" s="94"/>
      <c r="SIW802" s="94"/>
      <c r="SIX802" s="94"/>
      <c r="SIY802" s="94"/>
      <c r="SIZ802" s="94"/>
      <c r="SJA802" s="94"/>
      <c r="SJB802" s="94"/>
      <c r="SJC802" s="94"/>
      <c r="SJD802" s="94"/>
      <c r="SJE802" s="94"/>
      <c r="SJF802" s="94"/>
      <c r="SJG802" s="94"/>
      <c r="SJH802" s="94"/>
      <c r="SJI802" s="94"/>
      <c r="SJJ802" s="94"/>
      <c r="SJK802" s="94"/>
      <c r="SJL802" s="94"/>
      <c r="SJM802" s="94"/>
      <c r="SJN802" s="94"/>
      <c r="SJO802" s="94"/>
      <c r="SJP802" s="94"/>
      <c r="SJQ802" s="94"/>
      <c r="SJR802" s="94"/>
      <c r="SJS802" s="94"/>
      <c r="SJT802" s="94"/>
      <c r="SJU802" s="94"/>
      <c r="SJV802" s="94"/>
      <c r="SJW802" s="94"/>
      <c r="SJX802" s="94"/>
      <c r="SJY802" s="94"/>
      <c r="SJZ802" s="94"/>
      <c r="SKA802" s="94"/>
      <c r="SKB802" s="94"/>
      <c r="SKC802" s="94"/>
      <c r="SKD802" s="94"/>
      <c r="SKE802" s="94"/>
      <c r="SKF802" s="94"/>
      <c r="SKG802" s="94"/>
      <c r="SKH802" s="94"/>
      <c r="SKI802" s="94"/>
      <c r="SKJ802" s="94"/>
      <c r="SKK802" s="94"/>
      <c r="SKL802" s="94"/>
      <c r="SKM802" s="94"/>
      <c r="SKN802" s="94"/>
      <c r="SKO802" s="94"/>
      <c r="SKP802" s="94"/>
      <c r="SKQ802" s="94"/>
      <c r="SKR802" s="94"/>
      <c r="SKS802" s="94"/>
      <c r="SKT802" s="94"/>
      <c r="SKU802" s="94"/>
      <c r="SKV802" s="94"/>
      <c r="SKW802" s="94"/>
      <c r="SKX802" s="94"/>
      <c r="SKY802" s="94"/>
      <c r="SKZ802" s="94"/>
      <c r="SLA802" s="94"/>
      <c r="SLB802" s="94"/>
      <c r="SLC802" s="94"/>
      <c r="SLD802" s="94"/>
      <c r="SLE802" s="94"/>
      <c r="SLF802" s="94"/>
      <c r="SLG802" s="94"/>
      <c r="SLH802" s="94"/>
      <c r="SLI802" s="94"/>
      <c r="SLJ802" s="94"/>
      <c r="SLK802" s="94"/>
      <c r="SLL802" s="94"/>
      <c r="SLM802" s="94"/>
      <c r="SLN802" s="94"/>
      <c r="SLO802" s="94"/>
      <c r="SLP802" s="94"/>
      <c r="SLQ802" s="94"/>
      <c r="SLR802" s="94"/>
      <c r="SLS802" s="94"/>
      <c r="SLT802" s="94"/>
      <c r="SLU802" s="94"/>
      <c r="SLV802" s="94"/>
      <c r="SLW802" s="94"/>
      <c r="SLX802" s="94"/>
      <c r="SLY802" s="94"/>
      <c r="SLZ802" s="94"/>
      <c r="SMA802" s="94"/>
      <c r="SMB802" s="94"/>
      <c r="SMC802" s="94"/>
      <c r="SMD802" s="94"/>
      <c r="SME802" s="94"/>
      <c r="SMF802" s="94"/>
      <c r="SMG802" s="94"/>
      <c r="SMH802" s="94"/>
      <c r="SMI802" s="94"/>
      <c r="SMJ802" s="94"/>
      <c r="SMK802" s="94"/>
      <c r="SML802" s="94"/>
      <c r="SMM802" s="94"/>
      <c r="SMN802" s="94"/>
      <c r="SMO802" s="94"/>
      <c r="SMP802" s="94"/>
      <c r="SMQ802" s="94"/>
      <c r="SMR802" s="94"/>
      <c r="SMS802" s="94"/>
      <c r="SMT802" s="94"/>
      <c r="SMU802" s="94"/>
      <c r="SMV802" s="94"/>
      <c r="SMW802" s="94"/>
      <c r="SMX802" s="94"/>
      <c r="SMY802" s="94"/>
      <c r="SMZ802" s="94"/>
      <c r="SNA802" s="94"/>
      <c r="SNB802" s="94"/>
      <c r="SNC802" s="94"/>
      <c r="SND802" s="94"/>
      <c r="SNE802" s="94"/>
      <c r="SNF802" s="94"/>
      <c r="SNG802" s="94"/>
      <c r="SNH802" s="94"/>
      <c r="SNI802" s="94"/>
      <c r="SNJ802" s="94"/>
      <c r="SNK802" s="94"/>
      <c r="SNL802" s="94"/>
      <c r="SNM802" s="94"/>
      <c r="SNN802" s="94"/>
      <c r="SNO802" s="94"/>
      <c r="SNP802" s="94"/>
      <c r="SNQ802" s="94"/>
      <c r="SNR802" s="94"/>
      <c r="SNS802" s="94"/>
      <c r="SNT802" s="94"/>
      <c r="SNU802" s="94"/>
      <c r="SNV802" s="94"/>
      <c r="SNW802" s="94"/>
      <c r="SNX802" s="94"/>
      <c r="SNY802" s="94"/>
      <c r="SNZ802" s="94"/>
      <c r="SOA802" s="94"/>
      <c r="SOB802" s="94"/>
      <c r="SOC802" s="94"/>
      <c r="SOD802" s="94"/>
      <c r="SOE802" s="94"/>
      <c r="SOF802" s="94"/>
      <c r="SOG802" s="94"/>
      <c r="SOH802" s="94"/>
      <c r="SOI802" s="94"/>
      <c r="SOJ802" s="94"/>
      <c r="SOK802" s="94"/>
      <c r="SOL802" s="94"/>
      <c r="SOM802" s="94"/>
      <c r="SON802" s="94"/>
      <c r="SOO802" s="94"/>
      <c r="SOP802" s="94"/>
      <c r="SOQ802" s="94"/>
      <c r="SOR802" s="94"/>
      <c r="SOS802" s="94"/>
      <c r="SOT802" s="94"/>
      <c r="SOU802" s="94"/>
      <c r="SOV802" s="94"/>
      <c r="SOW802" s="94"/>
      <c r="SOX802" s="94"/>
      <c r="SOY802" s="94"/>
      <c r="SOZ802" s="94"/>
      <c r="SPA802" s="94"/>
      <c r="SPB802" s="94"/>
      <c r="SPC802" s="94"/>
      <c r="SPD802" s="94"/>
      <c r="SPE802" s="94"/>
      <c r="SPF802" s="94"/>
      <c r="SPG802" s="94"/>
      <c r="SPH802" s="94"/>
      <c r="SPI802" s="94"/>
      <c r="SPJ802" s="94"/>
      <c r="SPK802" s="94"/>
      <c r="SPL802" s="94"/>
      <c r="SPM802" s="94"/>
      <c r="SPN802" s="94"/>
      <c r="SPO802" s="94"/>
      <c r="SPP802" s="94"/>
      <c r="SPQ802" s="94"/>
      <c r="SPR802" s="94"/>
      <c r="SPS802" s="94"/>
      <c r="SPT802" s="94"/>
      <c r="SPU802" s="94"/>
      <c r="SPV802" s="94"/>
      <c r="SPW802" s="94"/>
      <c r="SPX802" s="94"/>
      <c r="SPY802" s="94"/>
      <c r="SPZ802" s="94"/>
      <c r="SQA802" s="94"/>
      <c r="SQB802" s="94"/>
      <c r="SQC802" s="94"/>
      <c r="SQD802" s="94"/>
      <c r="SQE802" s="94"/>
      <c r="SQF802" s="94"/>
      <c r="SQG802" s="94"/>
      <c r="SQH802" s="94"/>
      <c r="SQI802" s="94"/>
      <c r="SQJ802" s="94"/>
      <c r="SQK802" s="94"/>
      <c r="SQL802" s="94"/>
      <c r="SQM802" s="94"/>
      <c r="SQN802" s="94"/>
      <c r="SQO802" s="94"/>
      <c r="SQP802" s="94"/>
      <c r="SQQ802" s="94"/>
      <c r="SQR802" s="94"/>
      <c r="SQS802" s="94"/>
      <c r="SQT802" s="94"/>
      <c r="SQU802" s="94"/>
      <c r="SQV802" s="94"/>
      <c r="SQW802" s="94"/>
      <c r="SQX802" s="94"/>
      <c r="SQY802" s="94"/>
      <c r="SQZ802" s="94"/>
      <c r="SRA802" s="94"/>
      <c r="SRB802" s="94"/>
      <c r="SRC802" s="94"/>
      <c r="SRD802" s="94"/>
      <c r="SRE802" s="94"/>
      <c r="SRF802" s="94"/>
      <c r="SRG802" s="94"/>
      <c r="SRH802" s="94"/>
      <c r="SRI802" s="94"/>
      <c r="SRJ802" s="94"/>
      <c r="SRK802" s="94"/>
      <c r="SRL802" s="94"/>
      <c r="SRM802" s="94"/>
      <c r="SRN802" s="94"/>
      <c r="SRO802" s="94"/>
      <c r="SRP802" s="94"/>
      <c r="SRQ802" s="94"/>
      <c r="SRR802" s="94"/>
      <c r="SRS802" s="94"/>
      <c r="SRT802" s="94"/>
      <c r="SRU802" s="94"/>
      <c r="SRV802" s="94"/>
      <c r="SRW802" s="94"/>
      <c r="SRX802" s="94"/>
      <c r="SRY802" s="94"/>
      <c r="SRZ802" s="94"/>
      <c r="SSA802" s="94"/>
      <c r="SSB802" s="94"/>
      <c r="SSC802" s="94"/>
      <c r="SSD802" s="94"/>
      <c r="SSE802" s="94"/>
      <c r="SSF802" s="94"/>
      <c r="SSG802" s="94"/>
      <c r="SSH802" s="94"/>
      <c r="SSI802" s="94"/>
      <c r="SSJ802" s="94"/>
      <c r="SSK802" s="94"/>
      <c r="SSL802" s="94"/>
      <c r="SSM802" s="94"/>
      <c r="SSN802" s="94"/>
      <c r="SSO802" s="94"/>
      <c r="SSP802" s="94"/>
      <c r="SSQ802" s="94"/>
      <c r="SSR802" s="94"/>
      <c r="SSS802" s="94"/>
      <c r="SST802" s="94"/>
      <c r="SSU802" s="94"/>
      <c r="SSV802" s="94"/>
      <c r="SSW802" s="94"/>
      <c r="SSX802" s="94"/>
      <c r="SSY802" s="94"/>
      <c r="SSZ802" s="94"/>
      <c r="STA802" s="94"/>
      <c r="STB802" s="94"/>
      <c r="STC802" s="94"/>
      <c r="STD802" s="94"/>
      <c r="STE802" s="94"/>
      <c r="STF802" s="94"/>
      <c r="STG802" s="94"/>
      <c r="STH802" s="94"/>
      <c r="STI802" s="94"/>
      <c r="STJ802" s="94"/>
      <c r="STK802" s="94"/>
      <c r="STL802" s="94"/>
      <c r="STM802" s="94"/>
      <c r="STN802" s="94"/>
      <c r="STO802" s="94"/>
      <c r="STP802" s="94"/>
      <c r="STQ802" s="94"/>
      <c r="STR802" s="94"/>
      <c r="STS802" s="94"/>
      <c r="STT802" s="94"/>
      <c r="STU802" s="94"/>
      <c r="STV802" s="94"/>
      <c r="STW802" s="94"/>
      <c r="STX802" s="94"/>
      <c r="STY802" s="94"/>
      <c r="STZ802" s="94"/>
      <c r="SUA802" s="94"/>
      <c r="SUB802" s="94"/>
      <c r="SUC802" s="94"/>
      <c r="SUD802" s="94"/>
      <c r="SUE802" s="94"/>
      <c r="SUF802" s="94"/>
      <c r="SUG802" s="94"/>
      <c r="SUH802" s="94"/>
      <c r="SUI802" s="94"/>
      <c r="SUJ802" s="94"/>
      <c r="SUK802" s="94"/>
      <c r="SUL802" s="94"/>
      <c r="SUM802" s="94"/>
      <c r="SUN802" s="94"/>
      <c r="SUO802" s="94"/>
      <c r="SUP802" s="94"/>
      <c r="SUQ802" s="94"/>
      <c r="SUR802" s="94"/>
      <c r="SUS802" s="94"/>
      <c r="SUT802" s="94"/>
      <c r="SUU802" s="94"/>
      <c r="SUV802" s="94"/>
      <c r="SUW802" s="94"/>
      <c r="SUX802" s="94"/>
      <c r="SUY802" s="94"/>
      <c r="SUZ802" s="94"/>
      <c r="SVA802" s="94"/>
      <c r="SVB802" s="94"/>
      <c r="SVC802" s="94"/>
      <c r="SVD802" s="94"/>
      <c r="SVE802" s="94"/>
      <c r="SVF802" s="94"/>
      <c r="SVG802" s="94"/>
      <c r="SVH802" s="94"/>
      <c r="SVI802" s="94"/>
      <c r="SVJ802" s="94"/>
      <c r="SVK802" s="94"/>
      <c r="SVL802" s="94"/>
      <c r="SVM802" s="94"/>
      <c r="SVN802" s="94"/>
      <c r="SVO802" s="94"/>
      <c r="SVP802" s="94"/>
      <c r="SVQ802" s="94"/>
      <c r="SVR802" s="94"/>
      <c r="SVS802" s="94"/>
      <c r="SVT802" s="94"/>
      <c r="SVU802" s="94"/>
      <c r="SVV802" s="94"/>
      <c r="SVW802" s="94"/>
      <c r="SVX802" s="94"/>
      <c r="SVY802" s="94"/>
      <c r="SVZ802" s="94"/>
      <c r="SWA802" s="94"/>
      <c r="SWB802" s="94"/>
      <c r="SWC802" s="94"/>
      <c r="SWD802" s="94"/>
      <c r="SWE802" s="94"/>
      <c r="SWF802" s="94"/>
      <c r="SWG802" s="94"/>
      <c r="SWH802" s="94"/>
      <c r="SWI802" s="94"/>
      <c r="SWJ802" s="94"/>
      <c r="SWK802" s="94"/>
      <c r="SWL802" s="94"/>
      <c r="SWM802" s="94"/>
      <c r="SWN802" s="94"/>
      <c r="SWO802" s="94"/>
      <c r="SWP802" s="94"/>
      <c r="SWQ802" s="94"/>
      <c r="SWR802" s="94"/>
      <c r="SWS802" s="94"/>
      <c r="SWT802" s="94"/>
      <c r="SWU802" s="94"/>
      <c r="SWV802" s="94"/>
      <c r="SWW802" s="94"/>
      <c r="SWX802" s="94"/>
      <c r="SWY802" s="94"/>
      <c r="SWZ802" s="94"/>
      <c r="SXA802" s="94"/>
      <c r="SXB802" s="94"/>
      <c r="SXC802" s="94"/>
      <c r="SXD802" s="94"/>
      <c r="SXE802" s="94"/>
      <c r="SXF802" s="94"/>
      <c r="SXG802" s="94"/>
      <c r="SXH802" s="94"/>
      <c r="SXI802" s="94"/>
      <c r="SXJ802" s="94"/>
      <c r="SXK802" s="94"/>
      <c r="SXL802" s="94"/>
      <c r="SXM802" s="94"/>
      <c r="SXN802" s="94"/>
      <c r="SXO802" s="94"/>
      <c r="SXP802" s="94"/>
      <c r="SXQ802" s="94"/>
      <c r="SXR802" s="94"/>
      <c r="SXS802" s="94"/>
      <c r="SXT802" s="94"/>
      <c r="SXU802" s="94"/>
      <c r="SXV802" s="94"/>
      <c r="SXW802" s="94"/>
      <c r="SXX802" s="94"/>
      <c r="SXY802" s="94"/>
      <c r="SXZ802" s="94"/>
      <c r="SYA802" s="94"/>
      <c r="SYB802" s="94"/>
      <c r="SYC802" s="94"/>
      <c r="SYD802" s="94"/>
      <c r="SYE802" s="94"/>
      <c r="SYF802" s="94"/>
      <c r="SYG802" s="94"/>
      <c r="SYH802" s="94"/>
      <c r="SYI802" s="94"/>
      <c r="SYJ802" s="94"/>
      <c r="SYK802" s="94"/>
      <c r="SYL802" s="94"/>
      <c r="SYM802" s="94"/>
      <c r="SYN802" s="94"/>
      <c r="SYO802" s="94"/>
      <c r="SYP802" s="94"/>
      <c r="SYQ802" s="94"/>
      <c r="SYR802" s="94"/>
      <c r="SYS802" s="94"/>
      <c r="SYT802" s="94"/>
      <c r="SYU802" s="94"/>
      <c r="SYV802" s="94"/>
      <c r="SYW802" s="94"/>
      <c r="SYX802" s="94"/>
      <c r="SYY802" s="94"/>
      <c r="SYZ802" s="94"/>
      <c r="SZA802" s="94"/>
      <c r="SZB802" s="94"/>
      <c r="SZC802" s="94"/>
      <c r="SZD802" s="94"/>
      <c r="SZE802" s="94"/>
      <c r="SZF802" s="94"/>
      <c r="SZG802" s="94"/>
      <c r="SZH802" s="94"/>
      <c r="SZI802" s="94"/>
      <c r="SZJ802" s="94"/>
      <c r="SZK802" s="94"/>
      <c r="SZL802" s="94"/>
      <c r="SZM802" s="94"/>
      <c r="SZN802" s="94"/>
      <c r="SZO802" s="94"/>
      <c r="SZP802" s="94"/>
      <c r="SZQ802" s="94"/>
      <c r="SZR802" s="94"/>
      <c r="SZS802" s="94"/>
      <c r="SZT802" s="94"/>
      <c r="SZU802" s="94"/>
      <c r="SZV802" s="94"/>
      <c r="SZW802" s="94"/>
      <c r="SZX802" s="94"/>
      <c r="SZY802" s="94"/>
      <c r="SZZ802" s="94"/>
      <c r="TAA802" s="94"/>
      <c r="TAB802" s="94"/>
      <c r="TAC802" s="94"/>
      <c r="TAD802" s="94"/>
      <c r="TAE802" s="94"/>
      <c r="TAF802" s="94"/>
      <c r="TAG802" s="94"/>
      <c r="TAH802" s="94"/>
      <c r="TAI802" s="94"/>
      <c r="TAJ802" s="94"/>
      <c r="TAK802" s="94"/>
      <c r="TAL802" s="94"/>
      <c r="TAM802" s="94"/>
      <c r="TAN802" s="94"/>
      <c r="TAO802" s="94"/>
      <c r="TAP802" s="94"/>
      <c r="TAQ802" s="94"/>
      <c r="TAR802" s="94"/>
      <c r="TAS802" s="94"/>
      <c r="TAT802" s="94"/>
      <c r="TAU802" s="94"/>
      <c r="TAV802" s="94"/>
      <c r="TAW802" s="94"/>
      <c r="TAX802" s="94"/>
      <c r="TAY802" s="94"/>
      <c r="TAZ802" s="94"/>
      <c r="TBA802" s="94"/>
      <c r="TBB802" s="94"/>
      <c r="TBC802" s="94"/>
      <c r="TBD802" s="94"/>
      <c r="TBE802" s="94"/>
      <c r="TBF802" s="94"/>
      <c r="TBG802" s="94"/>
      <c r="TBH802" s="94"/>
      <c r="TBI802" s="94"/>
      <c r="TBJ802" s="94"/>
      <c r="TBK802" s="94"/>
      <c r="TBL802" s="94"/>
      <c r="TBM802" s="94"/>
      <c r="TBN802" s="94"/>
      <c r="TBO802" s="94"/>
      <c r="TBP802" s="94"/>
      <c r="TBQ802" s="94"/>
      <c r="TBR802" s="94"/>
      <c r="TBS802" s="94"/>
      <c r="TBT802" s="94"/>
      <c r="TBU802" s="94"/>
      <c r="TBV802" s="94"/>
      <c r="TBW802" s="94"/>
      <c r="TBX802" s="94"/>
      <c r="TBY802" s="94"/>
      <c r="TBZ802" s="94"/>
      <c r="TCA802" s="94"/>
      <c r="TCB802" s="94"/>
      <c r="TCC802" s="94"/>
      <c r="TCD802" s="94"/>
      <c r="TCE802" s="94"/>
      <c r="TCF802" s="94"/>
      <c r="TCG802" s="94"/>
      <c r="TCH802" s="94"/>
      <c r="TCI802" s="94"/>
      <c r="TCJ802" s="94"/>
      <c r="TCK802" s="94"/>
      <c r="TCL802" s="94"/>
      <c r="TCM802" s="94"/>
      <c r="TCN802" s="94"/>
      <c r="TCO802" s="94"/>
      <c r="TCP802" s="94"/>
      <c r="TCQ802" s="94"/>
      <c r="TCR802" s="94"/>
      <c r="TCS802" s="94"/>
      <c r="TCT802" s="94"/>
      <c r="TCU802" s="94"/>
      <c r="TCV802" s="94"/>
      <c r="TCW802" s="94"/>
      <c r="TCX802" s="94"/>
      <c r="TCY802" s="94"/>
      <c r="TCZ802" s="94"/>
      <c r="TDA802" s="94"/>
      <c r="TDB802" s="94"/>
      <c r="TDC802" s="94"/>
      <c r="TDD802" s="94"/>
      <c r="TDE802" s="94"/>
      <c r="TDF802" s="94"/>
      <c r="TDG802" s="94"/>
      <c r="TDH802" s="94"/>
      <c r="TDI802" s="94"/>
      <c r="TDJ802" s="94"/>
      <c r="TDK802" s="94"/>
      <c r="TDL802" s="94"/>
      <c r="TDM802" s="94"/>
      <c r="TDN802" s="94"/>
      <c r="TDO802" s="94"/>
      <c r="TDP802" s="94"/>
      <c r="TDQ802" s="94"/>
      <c r="TDR802" s="94"/>
      <c r="TDS802" s="94"/>
      <c r="TDT802" s="94"/>
      <c r="TDU802" s="94"/>
      <c r="TDV802" s="94"/>
      <c r="TDW802" s="94"/>
      <c r="TDX802" s="94"/>
      <c r="TDY802" s="94"/>
      <c r="TDZ802" s="94"/>
      <c r="TEA802" s="94"/>
      <c r="TEB802" s="94"/>
      <c r="TEC802" s="94"/>
      <c r="TED802" s="94"/>
      <c r="TEE802" s="94"/>
      <c r="TEF802" s="94"/>
      <c r="TEG802" s="94"/>
      <c r="TEH802" s="94"/>
      <c r="TEI802" s="94"/>
      <c r="TEJ802" s="94"/>
      <c r="TEK802" s="94"/>
      <c r="TEL802" s="94"/>
      <c r="TEM802" s="94"/>
      <c r="TEN802" s="94"/>
      <c r="TEO802" s="94"/>
      <c r="TEP802" s="94"/>
      <c r="TEQ802" s="94"/>
      <c r="TER802" s="94"/>
      <c r="TES802" s="94"/>
      <c r="TET802" s="94"/>
      <c r="TEU802" s="94"/>
      <c r="TEV802" s="94"/>
      <c r="TEW802" s="94"/>
      <c r="TEX802" s="94"/>
      <c r="TEY802" s="94"/>
      <c r="TEZ802" s="94"/>
      <c r="TFA802" s="94"/>
      <c r="TFB802" s="94"/>
      <c r="TFC802" s="94"/>
      <c r="TFD802" s="94"/>
      <c r="TFE802" s="94"/>
      <c r="TFF802" s="94"/>
      <c r="TFG802" s="94"/>
      <c r="TFH802" s="94"/>
      <c r="TFI802" s="94"/>
      <c r="TFJ802" s="94"/>
      <c r="TFK802" s="94"/>
      <c r="TFL802" s="94"/>
      <c r="TFM802" s="94"/>
      <c r="TFN802" s="94"/>
      <c r="TFO802" s="94"/>
      <c r="TFP802" s="94"/>
      <c r="TFQ802" s="94"/>
      <c r="TFR802" s="94"/>
      <c r="TFS802" s="94"/>
      <c r="TFT802" s="94"/>
      <c r="TFU802" s="94"/>
      <c r="TFV802" s="94"/>
      <c r="TFW802" s="94"/>
      <c r="TFX802" s="94"/>
      <c r="TFY802" s="94"/>
      <c r="TFZ802" s="94"/>
      <c r="TGA802" s="94"/>
      <c r="TGB802" s="94"/>
      <c r="TGC802" s="94"/>
      <c r="TGD802" s="94"/>
      <c r="TGE802" s="94"/>
      <c r="TGF802" s="94"/>
      <c r="TGG802" s="94"/>
      <c r="TGH802" s="94"/>
      <c r="TGI802" s="94"/>
      <c r="TGJ802" s="94"/>
      <c r="TGK802" s="94"/>
      <c r="TGL802" s="94"/>
      <c r="TGM802" s="94"/>
      <c r="TGN802" s="94"/>
      <c r="TGO802" s="94"/>
      <c r="TGP802" s="94"/>
      <c r="TGQ802" s="94"/>
      <c r="TGR802" s="94"/>
      <c r="TGS802" s="94"/>
      <c r="TGT802" s="94"/>
      <c r="TGU802" s="94"/>
      <c r="TGV802" s="94"/>
      <c r="TGW802" s="94"/>
      <c r="TGX802" s="94"/>
      <c r="TGY802" s="94"/>
      <c r="TGZ802" s="94"/>
      <c r="THA802" s="94"/>
      <c r="THB802" s="94"/>
      <c r="THC802" s="94"/>
      <c r="THD802" s="94"/>
      <c r="THE802" s="94"/>
      <c r="THF802" s="94"/>
      <c r="THG802" s="94"/>
      <c r="THH802" s="94"/>
      <c r="THI802" s="94"/>
      <c r="THJ802" s="94"/>
      <c r="THK802" s="94"/>
      <c r="THL802" s="94"/>
      <c r="THM802" s="94"/>
      <c r="THN802" s="94"/>
      <c r="THO802" s="94"/>
      <c r="THP802" s="94"/>
      <c r="THQ802" s="94"/>
      <c r="THR802" s="94"/>
      <c r="THS802" s="94"/>
      <c r="THT802" s="94"/>
      <c r="THU802" s="94"/>
      <c r="THV802" s="94"/>
      <c r="THW802" s="94"/>
      <c r="THX802" s="94"/>
      <c r="THY802" s="94"/>
      <c r="THZ802" s="94"/>
      <c r="TIA802" s="94"/>
      <c r="TIB802" s="94"/>
      <c r="TIC802" s="94"/>
      <c r="TID802" s="94"/>
      <c r="TIE802" s="94"/>
      <c r="TIF802" s="94"/>
      <c r="TIG802" s="94"/>
      <c r="TIH802" s="94"/>
      <c r="TII802" s="94"/>
      <c r="TIJ802" s="94"/>
      <c r="TIK802" s="94"/>
      <c r="TIL802" s="94"/>
      <c r="TIM802" s="94"/>
      <c r="TIN802" s="94"/>
      <c r="TIO802" s="94"/>
      <c r="TIP802" s="94"/>
      <c r="TIQ802" s="94"/>
      <c r="TIR802" s="94"/>
      <c r="TIS802" s="94"/>
      <c r="TIT802" s="94"/>
      <c r="TIU802" s="94"/>
      <c r="TIV802" s="94"/>
      <c r="TIW802" s="94"/>
      <c r="TIX802" s="94"/>
      <c r="TIY802" s="94"/>
      <c r="TIZ802" s="94"/>
      <c r="TJA802" s="94"/>
      <c r="TJB802" s="94"/>
      <c r="TJC802" s="94"/>
      <c r="TJD802" s="94"/>
      <c r="TJE802" s="94"/>
      <c r="TJF802" s="94"/>
      <c r="TJG802" s="94"/>
      <c r="TJH802" s="94"/>
      <c r="TJI802" s="94"/>
      <c r="TJJ802" s="94"/>
      <c r="TJK802" s="94"/>
      <c r="TJL802" s="94"/>
      <c r="TJM802" s="94"/>
      <c r="TJN802" s="94"/>
      <c r="TJO802" s="94"/>
      <c r="TJP802" s="94"/>
      <c r="TJQ802" s="94"/>
      <c r="TJR802" s="94"/>
      <c r="TJS802" s="94"/>
      <c r="TJT802" s="94"/>
      <c r="TJU802" s="94"/>
      <c r="TJV802" s="94"/>
      <c r="TJW802" s="94"/>
      <c r="TJX802" s="94"/>
      <c r="TJY802" s="94"/>
      <c r="TJZ802" s="94"/>
      <c r="TKA802" s="94"/>
      <c r="TKB802" s="94"/>
      <c r="TKC802" s="94"/>
      <c r="TKD802" s="94"/>
      <c r="TKE802" s="94"/>
      <c r="TKF802" s="94"/>
      <c r="TKG802" s="94"/>
      <c r="TKH802" s="94"/>
      <c r="TKI802" s="94"/>
      <c r="TKJ802" s="94"/>
      <c r="TKK802" s="94"/>
      <c r="TKL802" s="94"/>
      <c r="TKM802" s="94"/>
      <c r="TKN802" s="94"/>
      <c r="TKO802" s="94"/>
      <c r="TKP802" s="94"/>
      <c r="TKQ802" s="94"/>
      <c r="TKR802" s="94"/>
      <c r="TKS802" s="94"/>
      <c r="TKT802" s="94"/>
      <c r="TKU802" s="94"/>
      <c r="TKV802" s="94"/>
      <c r="TKW802" s="94"/>
      <c r="TKX802" s="94"/>
      <c r="TKY802" s="94"/>
      <c r="TKZ802" s="94"/>
      <c r="TLA802" s="94"/>
      <c r="TLB802" s="94"/>
      <c r="TLC802" s="94"/>
      <c r="TLD802" s="94"/>
      <c r="TLE802" s="94"/>
      <c r="TLF802" s="94"/>
      <c r="TLG802" s="94"/>
      <c r="TLH802" s="94"/>
      <c r="TLI802" s="94"/>
      <c r="TLJ802" s="94"/>
      <c r="TLK802" s="94"/>
      <c r="TLL802" s="94"/>
      <c r="TLM802" s="94"/>
      <c r="TLN802" s="94"/>
      <c r="TLO802" s="94"/>
      <c r="TLP802" s="94"/>
      <c r="TLQ802" s="94"/>
      <c r="TLR802" s="94"/>
      <c r="TLS802" s="94"/>
      <c r="TLT802" s="94"/>
      <c r="TLU802" s="94"/>
      <c r="TLV802" s="94"/>
      <c r="TLW802" s="94"/>
      <c r="TLX802" s="94"/>
      <c r="TLY802" s="94"/>
      <c r="TLZ802" s="94"/>
      <c r="TMA802" s="94"/>
      <c r="TMB802" s="94"/>
      <c r="TMC802" s="94"/>
      <c r="TMD802" s="94"/>
      <c r="TME802" s="94"/>
      <c r="TMF802" s="94"/>
      <c r="TMG802" s="94"/>
      <c r="TMH802" s="94"/>
      <c r="TMI802" s="94"/>
      <c r="TMJ802" s="94"/>
      <c r="TMK802" s="94"/>
      <c r="TML802" s="94"/>
      <c r="TMM802" s="94"/>
      <c r="TMN802" s="94"/>
      <c r="TMO802" s="94"/>
      <c r="TMP802" s="94"/>
      <c r="TMQ802" s="94"/>
      <c r="TMR802" s="94"/>
      <c r="TMS802" s="94"/>
      <c r="TMT802" s="94"/>
      <c r="TMU802" s="94"/>
      <c r="TMV802" s="94"/>
      <c r="TMW802" s="94"/>
      <c r="TMX802" s="94"/>
      <c r="TMY802" s="94"/>
      <c r="TMZ802" s="94"/>
      <c r="TNA802" s="94"/>
      <c r="TNB802" s="94"/>
      <c r="TNC802" s="94"/>
      <c r="TND802" s="94"/>
      <c r="TNE802" s="94"/>
      <c r="TNF802" s="94"/>
      <c r="TNG802" s="94"/>
      <c r="TNH802" s="94"/>
      <c r="TNI802" s="94"/>
      <c r="TNJ802" s="94"/>
      <c r="TNK802" s="94"/>
      <c r="TNL802" s="94"/>
      <c r="TNM802" s="94"/>
      <c r="TNN802" s="94"/>
      <c r="TNO802" s="94"/>
      <c r="TNP802" s="94"/>
      <c r="TNQ802" s="94"/>
      <c r="TNR802" s="94"/>
      <c r="TNS802" s="94"/>
      <c r="TNT802" s="94"/>
      <c r="TNU802" s="94"/>
      <c r="TNV802" s="94"/>
      <c r="TNW802" s="94"/>
      <c r="TNX802" s="94"/>
      <c r="TNY802" s="94"/>
      <c r="TNZ802" s="94"/>
      <c r="TOA802" s="94"/>
      <c r="TOB802" s="94"/>
      <c r="TOC802" s="94"/>
      <c r="TOD802" s="94"/>
      <c r="TOE802" s="94"/>
      <c r="TOF802" s="94"/>
      <c r="TOG802" s="94"/>
      <c r="TOH802" s="94"/>
      <c r="TOI802" s="94"/>
      <c r="TOJ802" s="94"/>
      <c r="TOK802" s="94"/>
      <c r="TOL802" s="94"/>
      <c r="TOM802" s="94"/>
      <c r="TON802" s="94"/>
      <c r="TOO802" s="94"/>
      <c r="TOP802" s="94"/>
      <c r="TOQ802" s="94"/>
      <c r="TOR802" s="94"/>
      <c r="TOS802" s="94"/>
      <c r="TOT802" s="94"/>
      <c r="TOU802" s="94"/>
      <c r="TOV802" s="94"/>
      <c r="TOW802" s="94"/>
      <c r="TOX802" s="94"/>
      <c r="TOY802" s="94"/>
      <c r="TOZ802" s="94"/>
      <c r="TPA802" s="94"/>
      <c r="TPB802" s="94"/>
      <c r="TPC802" s="94"/>
      <c r="TPD802" s="94"/>
      <c r="TPE802" s="94"/>
      <c r="TPF802" s="94"/>
      <c r="TPG802" s="94"/>
      <c r="TPH802" s="94"/>
      <c r="TPI802" s="94"/>
      <c r="TPJ802" s="94"/>
      <c r="TPK802" s="94"/>
      <c r="TPL802" s="94"/>
      <c r="TPM802" s="94"/>
      <c r="TPN802" s="94"/>
      <c r="TPO802" s="94"/>
      <c r="TPP802" s="94"/>
      <c r="TPQ802" s="94"/>
      <c r="TPR802" s="94"/>
      <c r="TPS802" s="94"/>
      <c r="TPT802" s="94"/>
      <c r="TPU802" s="94"/>
      <c r="TPV802" s="94"/>
      <c r="TPW802" s="94"/>
      <c r="TPX802" s="94"/>
      <c r="TPY802" s="94"/>
      <c r="TPZ802" s="94"/>
      <c r="TQA802" s="94"/>
      <c r="TQB802" s="94"/>
      <c r="TQC802" s="94"/>
      <c r="TQD802" s="94"/>
      <c r="TQE802" s="94"/>
      <c r="TQF802" s="94"/>
      <c r="TQG802" s="94"/>
      <c r="TQH802" s="94"/>
      <c r="TQI802" s="94"/>
      <c r="TQJ802" s="94"/>
      <c r="TQK802" s="94"/>
      <c r="TQL802" s="94"/>
      <c r="TQM802" s="94"/>
      <c r="TQN802" s="94"/>
      <c r="TQO802" s="94"/>
      <c r="TQP802" s="94"/>
      <c r="TQQ802" s="94"/>
      <c r="TQR802" s="94"/>
      <c r="TQS802" s="94"/>
      <c r="TQT802" s="94"/>
      <c r="TQU802" s="94"/>
      <c r="TQV802" s="94"/>
      <c r="TQW802" s="94"/>
      <c r="TQX802" s="94"/>
      <c r="TQY802" s="94"/>
      <c r="TQZ802" s="94"/>
      <c r="TRA802" s="94"/>
      <c r="TRB802" s="94"/>
      <c r="TRC802" s="94"/>
      <c r="TRD802" s="94"/>
      <c r="TRE802" s="94"/>
      <c r="TRF802" s="94"/>
      <c r="TRG802" s="94"/>
      <c r="TRH802" s="94"/>
      <c r="TRI802" s="94"/>
      <c r="TRJ802" s="94"/>
      <c r="TRK802" s="94"/>
      <c r="TRL802" s="94"/>
      <c r="TRM802" s="94"/>
      <c r="TRN802" s="94"/>
      <c r="TRO802" s="94"/>
      <c r="TRP802" s="94"/>
      <c r="TRQ802" s="94"/>
      <c r="TRR802" s="94"/>
      <c r="TRS802" s="94"/>
      <c r="TRT802" s="94"/>
      <c r="TRU802" s="94"/>
      <c r="TRV802" s="94"/>
      <c r="TRW802" s="94"/>
      <c r="TRX802" s="94"/>
      <c r="TRY802" s="94"/>
      <c r="TRZ802" s="94"/>
      <c r="TSA802" s="94"/>
      <c r="TSB802" s="94"/>
      <c r="TSC802" s="94"/>
      <c r="TSD802" s="94"/>
      <c r="TSE802" s="94"/>
      <c r="TSF802" s="94"/>
      <c r="TSG802" s="94"/>
      <c r="TSH802" s="94"/>
      <c r="TSI802" s="94"/>
      <c r="TSJ802" s="94"/>
      <c r="TSK802" s="94"/>
      <c r="TSL802" s="94"/>
      <c r="TSM802" s="94"/>
      <c r="TSN802" s="94"/>
      <c r="TSO802" s="94"/>
      <c r="TSP802" s="94"/>
      <c r="TSQ802" s="94"/>
      <c r="TSR802" s="94"/>
      <c r="TSS802" s="94"/>
      <c r="TST802" s="94"/>
      <c r="TSU802" s="94"/>
      <c r="TSV802" s="94"/>
      <c r="TSW802" s="94"/>
      <c r="TSX802" s="94"/>
      <c r="TSY802" s="94"/>
      <c r="TSZ802" s="94"/>
      <c r="TTA802" s="94"/>
      <c r="TTB802" s="94"/>
      <c r="TTC802" s="94"/>
      <c r="TTD802" s="94"/>
      <c r="TTE802" s="94"/>
      <c r="TTF802" s="94"/>
      <c r="TTG802" s="94"/>
      <c r="TTH802" s="94"/>
      <c r="TTI802" s="94"/>
      <c r="TTJ802" s="94"/>
      <c r="TTK802" s="94"/>
      <c r="TTL802" s="94"/>
      <c r="TTM802" s="94"/>
      <c r="TTN802" s="94"/>
      <c r="TTO802" s="94"/>
      <c r="TTP802" s="94"/>
      <c r="TTQ802" s="94"/>
      <c r="TTR802" s="94"/>
      <c r="TTS802" s="94"/>
      <c r="TTT802" s="94"/>
      <c r="TTU802" s="94"/>
      <c r="TTV802" s="94"/>
      <c r="TTW802" s="94"/>
      <c r="TTX802" s="94"/>
      <c r="TTY802" s="94"/>
      <c r="TTZ802" s="94"/>
      <c r="TUA802" s="94"/>
      <c r="TUB802" s="94"/>
      <c r="TUC802" s="94"/>
      <c r="TUD802" s="94"/>
      <c r="TUE802" s="94"/>
      <c r="TUF802" s="94"/>
      <c r="TUG802" s="94"/>
      <c r="TUH802" s="94"/>
      <c r="TUI802" s="94"/>
      <c r="TUJ802" s="94"/>
      <c r="TUK802" s="94"/>
      <c r="TUL802" s="94"/>
      <c r="TUM802" s="94"/>
      <c r="TUN802" s="94"/>
      <c r="TUO802" s="94"/>
      <c r="TUP802" s="94"/>
      <c r="TUQ802" s="94"/>
      <c r="TUR802" s="94"/>
      <c r="TUS802" s="94"/>
      <c r="TUT802" s="94"/>
      <c r="TUU802" s="94"/>
      <c r="TUV802" s="94"/>
      <c r="TUW802" s="94"/>
      <c r="TUX802" s="94"/>
      <c r="TUY802" s="94"/>
      <c r="TUZ802" s="94"/>
      <c r="TVA802" s="94"/>
      <c r="TVB802" s="94"/>
      <c r="TVC802" s="94"/>
      <c r="TVD802" s="94"/>
      <c r="TVE802" s="94"/>
      <c r="TVF802" s="94"/>
      <c r="TVG802" s="94"/>
      <c r="TVH802" s="94"/>
      <c r="TVI802" s="94"/>
      <c r="TVJ802" s="94"/>
      <c r="TVK802" s="94"/>
      <c r="TVL802" s="94"/>
      <c r="TVM802" s="94"/>
      <c r="TVN802" s="94"/>
      <c r="TVO802" s="94"/>
      <c r="TVP802" s="94"/>
      <c r="TVQ802" s="94"/>
      <c r="TVR802" s="94"/>
      <c r="TVS802" s="94"/>
      <c r="TVT802" s="94"/>
      <c r="TVU802" s="94"/>
      <c r="TVV802" s="94"/>
      <c r="TVW802" s="94"/>
      <c r="TVX802" s="94"/>
      <c r="TVY802" s="94"/>
      <c r="TVZ802" s="94"/>
      <c r="TWA802" s="94"/>
      <c r="TWB802" s="94"/>
      <c r="TWC802" s="94"/>
      <c r="TWD802" s="94"/>
      <c r="TWE802" s="94"/>
      <c r="TWF802" s="94"/>
      <c r="TWG802" s="94"/>
      <c r="TWH802" s="94"/>
      <c r="TWI802" s="94"/>
      <c r="TWJ802" s="94"/>
      <c r="TWK802" s="94"/>
      <c r="TWL802" s="94"/>
      <c r="TWM802" s="94"/>
      <c r="TWN802" s="94"/>
      <c r="TWO802" s="94"/>
      <c r="TWP802" s="94"/>
      <c r="TWQ802" s="94"/>
      <c r="TWR802" s="94"/>
      <c r="TWS802" s="94"/>
      <c r="TWT802" s="94"/>
      <c r="TWU802" s="94"/>
      <c r="TWV802" s="94"/>
      <c r="TWW802" s="94"/>
      <c r="TWX802" s="94"/>
      <c r="TWY802" s="94"/>
      <c r="TWZ802" s="94"/>
      <c r="TXA802" s="94"/>
      <c r="TXB802" s="94"/>
      <c r="TXC802" s="94"/>
      <c r="TXD802" s="94"/>
      <c r="TXE802" s="94"/>
      <c r="TXF802" s="94"/>
      <c r="TXG802" s="94"/>
      <c r="TXH802" s="94"/>
      <c r="TXI802" s="94"/>
      <c r="TXJ802" s="94"/>
      <c r="TXK802" s="94"/>
      <c r="TXL802" s="94"/>
      <c r="TXM802" s="94"/>
      <c r="TXN802" s="94"/>
      <c r="TXO802" s="94"/>
      <c r="TXP802" s="94"/>
      <c r="TXQ802" s="94"/>
      <c r="TXR802" s="94"/>
      <c r="TXS802" s="94"/>
      <c r="TXT802" s="94"/>
      <c r="TXU802" s="94"/>
      <c r="TXV802" s="94"/>
      <c r="TXW802" s="94"/>
      <c r="TXX802" s="94"/>
      <c r="TXY802" s="94"/>
      <c r="TXZ802" s="94"/>
      <c r="TYA802" s="94"/>
      <c r="TYB802" s="94"/>
      <c r="TYC802" s="94"/>
      <c r="TYD802" s="94"/>
      <c r="TYE802" s="94"/>
      <c r="TYF802" s="94"/>
      <c r="TYG802" s="94"/>
      <c r="TYH802" s="94"/>
      <c r="TYI802" s="94"/>
      <c r="TYJ802" s="94"/>
      <c r="TYK802" s="94"/>
      <c r="TYL802" s="94"/>
      <c r="TYM802" s="94"/>
      <c r="TYN802" s="94"/>
      <c r="TYO802" s="94"/>
      <c r="TYP802" s="94"/>
      <c r="TYQ802" s="94"/>
      <c r="TYR802" s="94"/>
      <c r="TYS802" s="94"/>
      <c r="TYT802" s="94"/>
      <c r="TYU802" s="94"/>
      <c r="TYV802" s="94"/>
      <c r="TYW802" s="94"/>
      <c r="TYX802" s="94"/>
      <c r="TYY802" s="94"/>
      <c r="TYZ802" s="94"/>
      <c r="TZA802" s="94"/>
      <c r="TZB802" s="94"/>
      <c r="TZC802" s="94"/>
      <c r="TZD802" s="94"/>
      <c r="TZE802" s="94"/>
      <c r="TZF802" s="94"/>
      <c r="TZG802" s="94"/>
      <c r="TZH802" s="94"/>
      <c r="TZI802" s="94"/>
      <c r="TZJ802" s="94"/>
      <c r="TZK802" s="94"/>
      <c r="TZL802" s="94"/>
      <c r="TZM802" s="94"/>
      <c r="TZN802" s="94"/>
      <c r="TZO802" s="94"/>
      <c r="TZP802" s="94"/>
      <c r="TZQ802" s="94"/>
      <c r="TZR802" s="94"/>
      <c r="TZS802" s="94"/>
      <c r="TZT802" s="94"/>
      <c r="TZU802" s="94"/>
      <c r="TZV802" s="94"/>
      <c r="TZW802" s="94"/>
      <c r="TZX802" s="94"/>
      <c r="TZY802" s="94"/>
      <c r="TZZ802" s="94"/>
      <c r="UAA802" s="94"/>
      <c r="UAB802" s="94"/>
      <c r="UAC802" s="94"/>
      <c r="UAD802" s="94"/>
      <c r="UAE802" s="94"/>
      <c r="UAF802" s="94"/>
      <c r="UAG802" s="94"/>
      <c r="UAH802" s="94"/>
      <c r="UAI802" s="94"/>
      <c r="UAJ802" s="94"/>
      <c r="UAK802" s="94"/>
      <c r="UAL802" s="94"/>
      <c r="UAM802" s="94"/>
      <c r="UAN802" s="94"/>
      <c r="UAO802" s="94"/>
      <c r="UAP802" s="94"/>
      <c r="UAQ802" s="94"/>
      <c r="UAR802" s="94"/>
      <c r="UAS802" s="94"/>
      <c r="UAT802" s="94"/>
      <c r="UAU802" s="94"/>
      <c r="UAV802" s="94"/>
      <c r="UAW802" s="94"/>
      <c r="UAX802" s="94"/>
      <c r="UAY802" s="94"/>
      <c r="UAZ802" s="94"/>
      <c r="UBA802" s="94"/>
      <c r="UBB802" s="94"/>
      <c r="UBC802" s="94"/>
      <c r="UBD802" s="94"/>
      <c r="UBE802" s="94"/>
      <c r="UBF802" s="94"/>
      <c r="UBG802" s="94"/>
      <c r="UBH802" s="94"/>
      <c r="UBI802" s="94"/>
      <c r="UBJ802" s="94"/>
      <c r="UBK802" s="94"/>
      <c r="UBL802" s="94"/>
      <c r="UBM802" s="94"/>
      <c r="UBN802" s="94"/>
      <c r="UBO802" s="94"/>
      <c r="UBP802" s="94"/>
      <c r="UBQ802" s="94"/>
      <c r="UBR802" s="94"/>
      <c r="UBS802" s="94"/>
      <c r="UBT802" s="94"/>
      <c r="UBU802" s="94"/>
      <c r="UBV802" s="94"/>
      <c r="UBW802" s="94"/>
      <c r="UBX802" s="94"/>
      <c r="UBY802" s="94"/>
      <c r="UBZ802" s="94"/>
      <c r="UCA802" s="94"/>
      <c r="UCB802" s="94"/>
      <c r="UCC802" s="94"/>
      <c r="UCD802" s="94"/>
      <c r="UCE802" s="94"/>
      <c r="UCF802" s="94"/>
      <c r="UCG802" s="94"/>
      <c r="UCH802" s="94"/>
      <c r="UCI802" s="94"/>
      <c r="UCJ802" s="94"/>
      <c r="UCK802" s="94"/>
      <c r="UCL802" s="94"/>
      <c r="UCM802" s="94"/>
      <c r="UCN802" s="94"/>
      <c r="UCO802" s="94"/>
      <c r="UCP802" s="94"/>
      <c r="UCQ802" s="94"/>
      <c r="UCR802" s="94"/>
      <c r="UCS802" s="94"/>
      <c r="UCT802" s="94"/>
      <c r="UCU802" s="94"/>
      <c r="UCV802" s="94"/>
      <c r="UCW802" s="94"/>
      <c r="UCX802" s="94"/>
      <c r="UCY802" s="94"/>
      <c r="UCZ802" s="94"/>
      <c r="UDA802" s="94"/>
      <c r="UDB802" s="94"/>
      <c r="UDC802" s="94"/>
      <c r="UDD802" s="94"/>
      <c r="UDE802" s="94"/>
      <c r="UDF802" s="94"/>
      <c r="UDG802" s="94"/>
      <c r="UDH802" s="94"/>
      <c r="UDI802" s="94"/>
      <c r="UDJ802" s="94"/>
      <c r="UDK802" s="94"/>
      <c r="UDL802" s="94"/>
      <c r="UDM802" s="94"/>
      <c r="UDN802" s="94"/>
      <c r="UDO802" s="94"/>
      <c r="UDP802" s="94"/>
      <c r="UDQ802" s="94"/>
      <c r="UDR802" s="94"/>
      <c r="UDS802" s="94"/>
      <c r="UDT802" s="94"/>
      <c r="UDU802" s="94"/>
      <c r="UDV802" s="94"/>
      <c r="UDW802" s="94"/>
      <c r="UDX802" s="94"/>
      <c r="UDY802" s="94"/>
      <c r="UDZ802" s="94"/>
      <c r="UEA802" s="94"/>
      <c r="UEB802" s="94"/>
      <c r="UEC802" s="94"/>
      <c r="UED802" s="94"/>
      <c r="UEE802" s="94"/>
      <c r="UEF802" s="94"/>
      <c r="UEG802" s="94"/>
      <c r="UEH802" s="94"/>
      <c r="UEI802" s="94"/>
      <c r="UEJ802" s="94"/>
      <c r="UEK802" s="94"/>
      <c r="UEL802" s="94"/>
      <c r="UEM802" s="94"/>
      <c r="UEN802" s="94"/>
      <c r="UEO802" s="94"/>
      <c r="UEP802" s="94"/>
      <c r="UEQ802" s="94"/>
      <c r="UER802" s="94"/>
      <c r="UES802" s="94"/>
      <c r="UET802" s="94"/>
      <c r="UEU802" s="94"/>
      <c r="UEV802" s="94"/>
      <c r="UEW802" s="94"/>
      <c r="UEX802" s="94"/>
      <c r="UEY802" s="94"/>
      <c r="UEZ802" s="94"/>
      <c r="UFA802" s="94"/>
      <c r="UFB802" s="94"/>
      <c r="UFC802" s="94"/>
      <c r="UFD802" s="94"/>
      <c r="UFE802" s="94"/>
      <c r="UFF802" s="94"/>
      <c r="UFG802" s="94"/>
      <c r="UFH802" s="94"/>
      <c r="UFI802" s="94"/>
      <c r="UFJ802" s="94"/>
      <c r="UFK802" s="94"/>
      <c r="UFL802" s="94"/>
      <c r="UFM802" s="94"/>
      <c r="UFN802" s="94"/>
      <c r="UFO802" s="94"/>
      <c r="UFP802" s="94"/>
      <c r="UFQ802" s="94"/>
      <c r="UFR802" s="94"/>
      <c r="UFS802" s="94"/>
      <c r="UFT802" s="94"/>
      <c r="UFU802" s="94"/>
      <c r="UFV802" s="94"/>
      <c r="UFW802" s="94"/>
      <c r="UFX802" s="94"/>
      <c r="UFY802" s="94"/>
      <c r="UFZ802" s="94"/>
      <c r="UGA802" s="94"/>
      <c r="UGB802" s="94"/>
      <c r="UGC802" s="94"/>
      <c r="UGD802" s="94"/>
      <c r="UGE802" s="94"/>
      <c r="UGF802" s="94"/>
      <c r="UGG802" s="94"/>
      <c r="UGH802" s="94"/>
      <c r="UGI802" s="94"/>
      <c r="UGJ802" s="94"/>
      <c r="UGK802" s="94"/>
      <c r="UGL802" s="94"/>
      <c r="UGM802" s="94"/>
      <c r="UGN802" s="94"/>
      <c r="UGO802" s="94"/>
      <c r="UGP802" s="94"/>
      <c r="UGQ802" s="94"/>
      <c r="UGR802" s="94"/>
      <c r="UGS802" s="94"/>
      <c r="UGT802" s="94"/>
      <c r="UGU802" s="94"/>
      <c r="UGV802" s="94"/>
      <c r="UGW802" s="94"/>
      <c r="UGX802" s="94"/>
      <c r="UGY802" s="94"/>
      <c r="UGZ802" s="94"/>
      <c r="UHA802" s="94"/>
      <c r="UHB802" s="94"/>
      <c r="UHC802" s="94"/>
      <c r="UHD802" s="94"/>
      <c r="UHE802" s="94"/>
      <c r="UHF802" s="94"/>
      <c r="UHG802" s="94"/>
      <c r="UHH802" s="94"/>
      <c r="UHI802" s="94"/>
      <c r="UHJ802" s="94"/>
      <c r="UHK802" s="94"/>
      <c r="UHL802" s="94"/>
      <c r="UHM802" s="94"/>
      <c r="UHN802" s="94"/>
      <c r="UHO802" s="94"/>
      <c r="UHP802" s="94"/>
      <c r="UHQ802" s="94"/>
      <c r="UHR802" s="94"/>
      <c r="UHS802" s="94"/>
      <c r="UHT802" s="94"/>
      <c r="UHU802" s="94"/>
      <c r="UHV802" s="94"/>
      <c r="UHW802" s="94"/>
      <c r="UHX802" s="94"/>
      <c r="UHY802" s="94"/>
      <c r="UHZ802" s="94"/>
      <c r="UIA802" s="94"/>
      <c r="UIB802" s="94"/>
      <c r="UIC802" s="94"/>
      <c r="UID802" s="94"/>
      <c r="UIE802" s="94"/>
      <c r="UIF802" s="94"/>
      <c r="UIG802" s="94"/>
      <c r="UIH802" s="94"/>
      <c r="UII802" s="94"/>
      <c r="UIJ802" s="94"/>
      <c r="UIK802" s="94"/>
      <c r="UIL802" s="94"/>
      <c r="UIM802" s="94"/>
      <c r="UIN802" s="94"/>
      <c r="UIO802" s="94"/>
      <c r="UIP802" s="94"/>
      <c r="UIQ802" s="94"/>
      <c r="UIR802" s="94"/>
      <c r="UIS802" s="94"/>
      <c r="UIT802" s="94"/>
      <c r="UIU802" s="94"/>
      <c r="UIV802" s="94"/>
      <c r="UIW802" s="94"/>
      <c r="UIX802" s="94"/>
      <c r="UIY802" s="94"/>
      <c r="UIZ802" s="94"/>
      <c r="UJA802" s="94"/>
      <c r="UJB802" s="94"/>
      <c r="UJC802" s="94"/>
      <c r="UJD802" s="94"/>
      <c r="UJE802" s="94"/>
      <c r="UJF802" s="94"/>
      <c r="UJG802" s="94"/>
      <c r="UJH802" s="94"/>
      <c r="UJI802" s="94"/>
      <c r="UJJ802" s="94"/>
      <c r="UJK802" s="94"/>
      <c r="UJL802" s="94"/>
      <c r="UJM802" s="94"/>
      <c r="UJN802" s="94"/>
      <c r="UJO802" s="94"/>
      <c r="UJP802" s="94"/>
      <c r="UJQ802" s="94"/>
      <c r="UJR802" s="94"/>
      <c r="UJS802" s="94"/>
      <c r="UJT802" s="94"/>
      <c r="UJU802" s="94"/>
      <c r="UJV802" s="94"/>
      <c r="UJW802" s="94"/>
      <c r="UJX802" s="94"/>
      <c r="UJY802" s="94"/>
      <c r="UJZ802" s="94"/>
      <c r="UKA802" s="94"/>
      <c r="UKB802" s="94"/>
      <c r="UKC802" s="94"/>
      <c r="UKD802" s="94"/>
      <c r="UKE802" s="94"/>
      <c r="UKF802" s="94"/>
      <c r="UKG802" s="94"/>
      <c r="UKH802" s="94"/>
      <c r="UKI802" s="94"/>
      <c r="UKJ802" s="94"/>
      <c r="UKK802" s="94"/>
      <c r="UKL802" s="94"/>
      <c r="UKM802" s="94"/>
      <c r="UKN802" s="94"/>
      <c r="UKO802" s="94"/>
      <c r="UKP802" s="94"/>
      <c r="UKQ802" s="94"/>
      <c r="UKR802" s="94"/>
      <c r="UKS802" s="94"/>
      <c r="UKT802" s="94"/>
      <c r="UKU802" s="94"/>
      <c r="UKV802" s="94"/>
      <c r="UKW802" s="94"/>
      <c r="UKX802" s="94"/>
      <c r="UKY802" s="94"/>
      <c r="UKZ802" s="94"/>
      <c r="ULA802" s="94"/>
      <c r="ULB802" s="94"/>
      <c r="ULC802" s="94"/>
      <c r="ULD802" s="94"/>
      <c r="ULE802" s="94"/>
      <c r="ULF802" s="94"/>
      <c r="ULG802" s="94"/>
      <c r="ULH802" s="94"/>
      <c r="ULI802" s="94"/>
      <c r="ULJ802" s="94"/>
      <c r="ULK802" s="94"/>
      <c r="ULL802" s="94"/>
      <c r="ULM802" s="94"/>
      <c r="ULN802" s="94"/>
      <c r="ULO802" s="94"/>
      <c r="ULP802" s="94"/>
      <c r="ULQ802" s="94"/>
      <c r="ULR802" s="94"/>
      <c r="ULS802" s="94"/>
      <c r="ULT802" s="94"/>
      <c r="ULU802" s="94"/>
      <c r="ULV802" s="94"/>
      <c r="ULW802" s="94"/>
      <c r="ULX802" s="94"/>
      <c r="ULY802" s="94"/>
      <c r="ULZ802" s="94"/>
      <c r="UMA802" s="94"/>
      <c r="UMB802" s="94"/>
      <c r="UMC802" s="94"/>
      <c r="UMD802" s="94"/>
      <c r="UME802" s="94"/>
      <c r="UMF802" s="94"/>
      <c r="UMG802" s="94"/>
      <c r="UMH802" s="94"/>
      <c r="UMI802" s="94"/>
      <c r="UMJ802" s="94"/>
      <c r="UMK802" s="94"/>
      <c r="UML802" s="94"/>
      <c r="UMM802" s="94"/>
      <c r="UMN802" s="94"/>
      <c r="UMO802" s="94"/>
      <c r="UMP802" s="94"/>
      <c r="UMQ802" s="94"/>
      <c r="UMR802" s="94"/>
      <c r="UMS802" s="94"/>
      <c r="UMT802" s="94"/>
      <c r="UMU802" s="94"/>
      <c r="UMV802" s="94"/>
      <c r="UMW802" s="94"/>
      <c r="UMX802" s="94"/>
      <c r="UMY802" s="94"/>
      <c r="UMZ802" s="94"/>
      <c r="UNA802" s="94"/>
      <c r="UNB802" s="94"/>
      <c r="UNC802" s="94"/>
      <c r="UND802" s="94"/>
      <c r="UNE802" s="94"/>
      <c r="UNF802" s="94"/>
      <c r="UNG802" s="94"/>
      <c r="UNH802" s="94"/>
      <c r="UNI802" s="94"/>
      <c r="UNJ802" s="94"/>
      <c r="UNK802" s="94"/>
      <c r="UNL802" s="94"/>
      <c r="UNM802" s="94"/>
      <c r="UNN802" s="94"/>
      <c r="UNO802" s="94"/>
      <c r="UNP802" s="94"/>
      <c r="UNQ802" s="94"/>
      <c r="UNR802" s="94"/>
      <c r="UNS802" s="94"/>
      <c r="UNT802" s="94"/>
      <c r="UNU802" s="94"/>
      <c r="UNV802" s="94"/>
      <c r="UNW802" s="94"/>
      <c r="UNX802" s="94"/>
      <c r="UNY802" s="94"/>
      <c r="UNZ802" s="94"/>
      <c r="UOA802" s="94"/>
      <c r="UOB802" s="94"/>
      <c r="UOC802" s="94"/>
      <c r="UOD802" s="94"/>
      <c r="UOE802" s="94"/>
      <c r="UOF802" s="94"/>
      <c r="UOG802" s="94"/>
      <c r="UOH802" s="94"/>
      <c r="UOI802" s="94"/>
      <c r="UOJ802" s="94"/>
      <c r="UOK802" s="94"/>
      <c r="UOL802" s="94"/>
      <c r="UOM802" s="94"/>
      <c r="UON802" s="94"/>
      <c r="UOO802" s="94"/>
      <c r="UOP802" s="94"/>
      <c r="UOQ802" s="94"/>
      <c r="UOR802" s="94"/>
      <c r="UOS802" s="94"/>
      <c r="UOT802" s="94"/>
      <c r="UOU802" s="94"/>
      <c r="UOV802" s="94"/>
      <c r="UOW802" s="94"/>
      <c r="UOX802" s="94"/>
      <c r="UOY802" s="94"/>
      <c r="UOZ802" s="94"/>
      <c r="UPA802" s="94"/>
      <c r="UPB802" s="94"/>
      <c r="UPC802" s="94"/>
      <c r="UPD802" s="94"/>
      <c r="UPE802" s="94"/>
      <c r="UPF802" s="94"/>
      <c r="UPG802" s="94"/>
      <c r="UPH802" s="94"/>
      <c r="UPI802" s="94"/>
      <c r="UPJ802" s="94"/>
      <c r="UPK802" s="94"/>
      <c r="UPL802" s="94"/>
      <c r="UPM802" s="94"/>
      <c r="UPN802" s="94"/>
      <c r="UPO802" s="94"/>
      <c r="UPP802" s="94"/>
      <c r="UPQ802" s="94"/>
      <c r="UPR802" s="94"/>
      <c r="UPS802" s="94"/>
      <c r="UPT802" s="94"/>
      <c r="UPU802" s="94"/>
      <c r="UPV802" s="94"/>
      <c r="UPW802" s="94"/>
      <c r="UPX802" s="94"/>
      <c r="UPY802" s="94"/>
      <c r="UPZ802" s="94"/>
      <c r="UQA802" s="94"/>
      <c r="UQB802" s="94"/>
      <c r="UQC802" s="94"/>
      <c r="UQD802" s="94"/>
      <c r="UQE802" s="94"/>
      <c r="UQF802" s="94"/>
      <c r="UQG802" s="94"/>
      <c r="UQH802" s="94"/>
      <c r="UQI802" s="94"/>
      <c r="UQJ802" s="94"/>
      <c r="UQK802" s="94"/>
      <c r="UQL802" s="94"/>
      <c r="UQM802" s="94"/>
      <c r="UQN802" s="94"/>
      <c r="UQO802" s="94"/>
      <c r="UQP802" s="94"/>
      <c r="UQQ802" s="94"/>
      <c r="UQR802" s="94"/>
      <c r="UQS802" s="94"/>
      <c r="UQT802" s="94"/>
      <c r="UQU802" s="94"/>
      <c r="UQV802" s="94"/>
      <c r="UQW802" s="94"/>
      <c r="UQX802" s="94"/>
      <c r="UQY802" s="94"/>
      <c r="UQZ802" s="94"/>
      <c r="URA802" s="94"/>
      <c r="URB802" s="94"/>
      <c r="URC802" s="94"/>
      <c r="URD802" s="94"/>
      <c r="URE802" s="94"/>
      <c r="URF802" s="94"/>
      <c r="URG802" s="94"/>
      <c r="URH802" s="94"/>
      <c r="URI802" s="94"/>
      <c r="URJ802" s="94"/>
      <c r="URK802" s="94"/>
      <c r="URL802" s="94"/>
      <c r="URM802" s="94"/>
      <c r="URN802" s="94"/>
      <c r="URO802" s="94"/>
      <c r="URP802" s="94"/>
      <c r="URQ802" s="94"/>
      <c r="URR802" s="94"/>
      <c r="URS802" s="94"/>
      <c r="URT802" s="94"/>
      <c r="URU802" s="94"/>
      <c r="URV802" s="94"/>
      <c r="URW802" s="94"/>
      <c r="URX802" s="94"/>
      <c r="URY802" s="94"/>
      <c r="URZ802" s="94"/>
      <c r="USA802" s="94"/>
      <c r="USB802" s="94"/>
      <c r="USC802" s="94"/>
      <c r="USD802" s="94"/>
      <c r="USE802" s="94"/>
      <c r="USF802" s="94"/>
      <c r="USG802" s="94"/>
      <c r="USH802" s="94"/>
      <c r="USI802" s="94"/>
      <c r="USJ802" s="94"/>
      <c r="USK802" s="94"/>
      <c r="USL802" s="94"/>
      <c r="USM802" s="94"/>
      <c r="USN802" s="94"/>
      <c r="USO802" s="94"/>
      <c r="USP802" s="94"/>
      <c r="USQ802" s="94"/>
      <c r="USR802" s="94"/>
      <c r="USS802" s="94"/>
      <c r="UST802" s="94"/>
      <c r="USU802" s="94"/>
      <c r="USV802" s="94"/>
      <c r="USW802" s="94"/>
      <c r="USX802" s="94"/>
      <c r="USY802" s="94"/>
      <c r="USZ802" s="94"/>
      <c r="UTA802" s="94"/>
      <c r="UTB802" s="94"/>
      <c r="UTC802" s="94"/>
      <c r="UTD802" s="94"/>
      <c r="UTE802" s="94"/>
      <c r="UTF802" s="94"/>
      <c r="UTG802" s="94"/>
      <c r="UTH802" s="94"/>
      <c r="UTI802" s="94"/>
      <c r="UTJ802" s="94"/>
      <c r="UTK802" s="94"/>
      <c r="UTL802" s="94"/>
      <c r="UTM802" s="94"/>
      <c r="UTN802" s="94"/>
      <c r="UTO802" s="94"/>
      <c r="UTP802" s="94"/>
      <c r="UTQ802" s="94"/>
      <c r="UTR802" s="94"/>
      <c r="UTS802" s="94"/>
      <c r="UTT802" s="94"/>
      <c r="UTU802" s="94"/>
      <c r="UTV802" s="94"/>
      <c r="UTW802" s="94"/>
      <c r="UTX802" s="94"/>
      <c r="UTY802" s="94"/>
      <c r="UTZ802" s="94"/>
      <c r="UUA802" s="94"/>
      <c r="UUB802" s="94"/>
      <c r="UUC802" s="94"/>
      <c r="UUD802" s="94"/>
      <c r="UUE802" s="94"/>
      <c r="UUF802" s="94"/>
      <c r="UUG802" s="94"/>
      <c r="UUH802" s="94"/>
      <c r="UUI802" s="94"/>
      <c r="UUJ802" s="94"/>
      <c r="UUK802" s="94"/>
      <c r="UUL802" s="94"/>
      <c r="UUM802" s="94"/>
      <c r="UUN802" s="94"/>
      <c r="UUO802" s="94"/>
      <c r="UUP802" s="94"/>
      <c r="UUQ802" s="94"/>
      <c r="UUR802" s="94"/>
      <c r="UUS802" s="94"/>
      <c r="UUT802" s="94"/>
      <c r="UUU802" s="94"/>
      <c r="UUV802" s="94"/>
      <c r="UUW802" s="94"/>
      <c r="UUX802" s="94"/>
      <c r="UUY802" s="94"/>
      <c r="UUZ802" s="94"/>
      <c r="UVA802" s="94"/>
      <c r="UVB802" s="94"/>
      <c r="UVC802" s="94"/>
      <c r="UVD802" s="94"/>
      <c r="UVE802" s="94"/>
      <c r="UVF802" s="94"/>
      <c r="UVG802" s="94"/>
      <c r="UVH802" s="94"/>
      <c r="UVI802" s="94"/>
      <c r="UVJ802" s="94"/>
      <c r="UVK802" s="94"/>
      <c r="UVL802" s="94"/>
      <c r="UVM802" s="94"/>
      <c r="UVN802" s="94"/>
      <c r="UVO802" s="94"/>
      <c r="UVP802" s="94"/>
      <c r="UVQ802" s="94"/>
      <c r="UVR802" s="94"/>
      <c r="UVS802" s="94"/>
      <c r="UVT802" s="94"/>
      <c r="UVU802" s="94"/>
      <c r="UVV802" s="94"/>
      <c r="UVW802" s="94"/>
      <c r="UVX802" s="94"/>
      <c r="UVY802" s="94"/>
      <c r="UVZ802" s="94"/>
      <c r="UWA802" s="94"/>
      <c r="UWB802" s="94"/>
      <c r="UWC802" s="94"/>
      <c r="UWD802" s="94"/>
      <c r="UWE802" s="94"/>
      <c r="UWF802" s="94"/>
      <c r="UWG802" s="94"/>
      <c r="UWH802" s="94"/>
      <c r="UWI802" s="94"/>
      <c r="UWJ802" s="94"/>
      <c r="UWK802" s="94"/>
      <c r="UWL802" s="94"/>
      <c r="UWM802" s="94"/>
      <c r="UWN802" s="94"/>
      <c r="UWO802" s="94"/>
      <c r="UWP802" s="94"/>
      <c r="UWQ802" s="94"/>
      <c r="UWR802" s="94"/>
      <c r="UWS802" s="94"/>
      <c r="UWT802" s="94"/>
      <c r="UWU802" s="94"/>
      <c r="UWV802" s="94"/>
      <c r="UWW802" s="94"/>
      <c r="UWX802" s="94"/>
      <c r="UWY802" s="94"/>
      <c r="UWZ802" s="94"/>
      <c r="UXA802" s="94"/>
      <c r="UXB802" s="94"/>
      <c r="UXC802" s="94"/>
      <c r="UXD802" s="94"/>
      <c r="UXE802" s="94"/>
      <c r="UXF802" s="94"/>
      <c r="UXG802" s="94"/>
      <c r="UXH802" s="94"/>
      <c r="UXI802" s="94"/>
      <c r="UXJ802" s="94"/>
      <c r="UXK802" s="94"/>
      <c r="UXL802" s="94"/>
      <c r="UXM802" s="94"/>
      <c r="UXN802" s="94"/>
      <c r="UXO802" s="94"/>
      <c r="UXP802" s="94"/>
      <c r="UXQ802" s="94"/>
      <c r="UXR802" s="94"/>
      <c r="UXS802" s="94"/>
      <c r="UXT802" s="94"/>
      <c r="UXU802" s="94"/>
      <c r="UXV802" s="94"/>
      <c r="UXW802" s="94"/>
      <c r="UXX802" s="94"/>
      <c r="UXY802" s="94"/>
      <c r="UXZ802" s="94"/>
      <c r="UYA802" s="94"/>
      <c r="UYB802" s="94"/>
      <c r="UYC802" s="94"/>
      <c r="UYD802" s="94"/>
      <c r="UYE802" s="94"/>
      <c r="UYF802" s="94"/>
      <c r="UYG802" s="94"/>
      <c r="UYH802" s="94"/>
      <c r="UYI802" s="94"/>
      <c r="UYJ802" s="94"/>
      <c r="UYK802" s="94"/>
      <c r="UYL802" s="94"/>
      <c r="UYM802" s="94"/>
      <c r="UYN802" s="94"/>
      <c r="UYO802" s="94"/>
      <c r="UYP802" s="94"/>
      <c r="UYQ802" s="94"/>
      <c r="UYR802" s="94"/>
      <c r="UYS802" s="94"/>
      <c r="UYT802" s="94"/>
      <c r="UYU802" s="94"/>
      <c r="UYV802" s="94"/>
      <c r="UYW802" s="94"/>
      <c r="UYX802" s="94"/>
      <c r="UYY802" s="94"/>
      <c r="UYZ802" s="94"/>
      <c r="UZA802" s="94"/>
      <c r="UZB802" s="94"/>
      <c r="UZC802" s="94"/>
      <c r="UZD802" s="94"/>
      <c r="UZE802" s="94"/>
      <c r="UZF802" s="94"/>
      <c r="UZG802" s="94"/>
      <c r="UZH802" s="94"/>
      <c r="UZI802" s="94"/>
      <c r="UZJ802" s="94"/>
      <c r="UZK802" s="94"/>
      <c r="UZL802" s="94"/>
      <c r="UZM802" s="94"/>
      <c r="UZN802" s="94"/>
      <c r="UZO802" s="94"/>
      <c r="UZP802" s="94"/>
      <c r="UZQ802" s="94"/>
      <c r="UZR802" s="94"/>
      <c r="UZS802" s="94"/>
      <c r="UZT802" s="94"/>
      <c r="UZU802" s="94"/>
      <c r="UZV802" s="94"/>
      <c r="UZW802" s="94"/>
      <c r="UZX802" s="94"/>
      <c r="UZY802" s="94"/>
      <c r="UZZ802" s="94"/>
      <c r="VAA802" s="94"/>
      <c r="VAB802" s="94"/>
      <c r="VAC802" s="94"/>
      <c r="VAD802" s="94"/>
      <c r="VAE802" s="94"/>
      <c r="VAF802" s="94"/>
      <c r="VAG802" s="94"/>
      <c r="VAH802" s="94"/>
      <c r="VAI802" s="94"/>
      <c r="VAJ802" s="94"/>
      <c r="VAK802" s="94"/>
      <c r="VAL802" s="94"/>
      <c r="VAM802" s="94"/>
      <c r="VAN802" s="94"/>
      <c r="VAO802" s="94"/>
      <c r="VAP802" s="94"/>
      <c r="VAQ802" s="94"/>
      <c r="VAR802" s="94"/>
      <c r="VAS802" s="94"/>
      <c r="VAT802" s="94"/>
      <c r="VAU802" s="94"/>
      <c r="VAV802" s="94"/>
      <c r="VAW802" s="94"/>
      <c r="VAX802" s="94"/>
      <c r="VAY802" s="94"/>
      <c r="VAZ802" s="94"/>
      <c r="VBA802" s="94"/>
      <c r="VBB802" s="94"/>
      <c r="VBC802" s="94"/>
      <c r="VBD802" s="94"/>
      <c r="VBE802" s="94"/>
      <c r="VBF802" s="94"/>
      <c r="VBG802" s="94"/>
      <c r="VBH802" s="94"/>
      <c r="VBI802" s="94"/>
      <c r="VBJ802" s="94"/>
      <c r="VBK802" s="94"/>
      <c r="VBL802" s="94"/>
      <c r="VBM802" s="94"/>
      <c r="VBN802" s="94"/>
      <c r="VBO802" s="94"/>
      <c r="VBP802" s="94"/>
      <c r="VBQ802" s="94"/>
      <c r="VBR802" s="94"/>
      <c r="VBS802" s="94"/>
      <c r="VBT802" s="94"/>
      <c r="VBU802" s="94"/>
      <c r="VBV802" s="94"/>
      <c r="VBW802" s="94"/>
      <c r="VBX802" s="94"/>
      <c r="VBY802" s="94"/>
      <c r="VBZ802" s="94"/>
      <c r="VCA802" s="94"/>
      <c r="VCB802" s="94"/>
      <c r="VCC802" s="94"/>
      <c r="VCD802" s="94"/>
      <c r="VCE802" s="94"/>
      <c r="VCF802" s="94"/>
      <c r="VCG802" s="94"/>
      <c r="VCH802" s="94"/>
      <c r="VCI802" s="94"/>
      <c r="VCJ802" s="94"/>
      <c r="VCK802" s="94"/>
      <c r="VCL802" s="94"/>
      <c r="VCM802" s="94"/>
      <c r="VCN802" s="94"/>
      <c r="VCO802" s="94"/>
      <c r="VCP802" s="94"/>
      <c r="VCQ802" s="94"/>
      <c r="VCR802" s="94"/>
      <c r="VCS802" s="94"/>
      <c r="VCT802" s="94"/>
      <c r="VCU802" s="94"/>
      <c r="VCV802" s="94"/>
      <c r="VCW802" s="94"/>
      <c r="VCX802" s="94"/>
      <c r="VCY802" s="94"/>
      <c r="VCZ802" s="94"/>
      <c r="VDA802" s="94"/>
      <c r="VDB802" s="94"/>
      <c r="VDC802" s="94"/>
      <c r="VDD802" s="94"/>
      <c r="VDE802" s="94"/>
      <c r="VDF802" s="94"/>
      <c r="VDG802" s="94"/>
      <c r="VDH802" s="94"/>
      <c r="VDI802" s="94"/>
      <c r="VDJ802" s="94"/>
      <c r="VDK802" s="94"/>
      <c r="VDL802" s="94"/>
      <c r="VDM802" s="94"/>
      <c r="VDN802" s="94"/>
      <c r="VDO802" s="94"/>
      <c r="VDP802" s="94"/>
      <c r="VDQ802" s="94"/>
      <c r="VDR802" s="94"/>
      <c r="VDS802" s="94"/>
      <c r="VDT802" s="94"/>
      <c r="VDU802" s="94"/>
      <c r="VDV802" s="94"/>
      <c r="VDW802" s="94"/>
      <c r="VDX802" s="94"/>
      <c r="VDY802" s="94"/>
      <c r="VDZ802" s="94"/>
      <c r="VEA802" s="94"/>
      <c r="VEB802" s="94"/>
      <c r="VEC802" s="94"/>
      <c r="VED802" s="94"/>
      <c r="VEE802" s="94"/>
      <c r="VEF802" s="94"/>
      <c r="VEG802" s="94"/>
      <c r="VEH802" s="94"/>
      <c r="VEI802" s="94"/>
      <c r="VEJ802" s="94"/>
      <c r="VEK802" s="94"/>
      <c r="VEL802" s="94"/>
      <c r="VEM802" s="94"/>
      <c r="VEN802" s="94"/>
      <c r="VEO802" s="94"/>
      <c r="VEP802" s="94"/>
      <c r="VEQ802" s="94"/>
      <c r="VER802" s="94"/>
      <c r="VES802" s="94"/>
      <c r="VET802" s="94"/>
      <c r="VEU802" s="94"/>
      <c r="VEV802" s="94"/>
      <c r="VEW802" s="94"/>
      <c r="VEX802" s="94"/>
      <c r="VEY802" s="94"/>
      <c r="VEZ802" s="94"/>
      <c r="VFA802" s="94"/>
      <c r="VFB802" s="94"/>
      <c r="VFC802" s="94"/>
      <c r="VFD802" s="94"/>
      <c r="VFE802" s="94"/>
      <c r="VFF802" s="94"/>
      <c r="VFG802" s="94"/>
      <c r="VFH802" s="94"/>
      <c r="VFI802" s="94"/>
      <c r="VFJ802" s="94"/>
      <c r="VFK802" s="94"/>
      <c r="VFL802" s="94"/>
      <c r="VFM802" s="94"/>
      <c r="VFN802" s="94"/>
      <c r="VFO802" s="94"/>
      <c r="VFP802" s="94"/>
      <c r="VFQ802" s="94"/>
      <c r="VFR802" s="94"/>
      <c r="VFS802" s="94"/>
      <c r="VFT802" s="94"/>
      <c r="VFU802" s="94"/>
      <c r="VFV802" s="94"/>
      <c r="VFW802" s="94"/>
      <c r="VFX802" s="94"/>
      <c r="VFY802" s="94"/>
      <c r="VFZ802" s="94"/>
      <c r="VGA802" s="94"/>
      <c r="VGB802" s="94"/>
      <c r="VGC802" s="94"/>
      <c r="VGD802" s="94"/>
      <c r="VGE802" s="94"/>
      <c r="VGF802" s="94"/>
      <c r="VGG802" s="94"/>
      <c r="VGH802" s="94"/>
      <c r="VGI802" s="94"/>
      <c r="VGJ802" s="94"/>
      <c r="VGK802" s="94"/>
      <c r="VGL802" s="94"/>
      <c r="VGM802" s="94"/>
      <c r="VGN802" s="94"/>
      <c r="VGO802" s="94"/>
      <c r="VGP802" s="94"/>
      <c r="VGQ802" s="94"/>
      <c r="VGR802" s="94"/>
      <c r="VGS802" s="94"/>
      <c r="VGT802" s="94"/>
      <c r="VGU802" s="94"/>
      <c r="VGV802" s="94"/>
      <c r="VGW802" s="94"/>
      <c r="VGX802" s="94"/>
      <c r="VGY802" s="94"/>
      <c r="VGZ802" s="94"/>
      <c r="VHA802" s="94"/>
      <c r="VHB802" s="94"/>
      <c r="VHC802" s="94"/>
      <c r="VHD802" s="94"/>
      <c r="VHE802" s="94"/>
      <c r="VHF802" s="94"/>
      <c r="VHG802" s="94"/>
      <c r="VHH802" s="94"/>
      <c r="VHI802" s="94"/>
      <c r="VHJ802" s="94"/>
      <c r="VHK802" s="94"/>
      <c r="VHL802" s="94"/>
      <c r="VHM802" s="94"/>
      <c r="VHN802" s="94"/>
      <c r="VHO802" s="94"/>
      <c r="VHP802" s="94"/>
      <c r="VHQ802" s="94"/>
      <c r="VHR802" s="94"/>
      <c r="VHS802" s="94"/>
      <c r="VHT802" s="94"/>
      <c r="VHU802" s="94"/>
      <c r="VHV802" s="94"/>
      <c r="VHW802" s="94"/>
      <c r="VHX802" s="94"/>
      <c r="VHY802" s="94"/>
      <c r="VHZ802" s="94"/>
      <c r="VIA802" s="94"/>
      <c r="VIB802" s="94"/>
      <c r="VIC802" s="94"/>
      <c r="VID802" s="94"/>
      <c r="VIE802" s="94"/>
      <c r="VIF802" s="94"/>
      <c r="VIG802" s="94"/>
      <c r="VIH802" s="94"/>
      <c r="VII802" s="94"/>
      <c r="VIJ802" s="94"/>
      <c r="VIK802" s="94"/>
      <c r="VIL802" s="94"/>
      <c r="VIM802" s="94"/>
      <c r="VIN802" s="94"/>
      <c r="VIO802" s="94"/>
      <c r="VIP802" s="94"/>
      <c r="VIQ802" s="94"/>
      <c r="VIR802" s="94"/>
      <c r="VIS802" s="94"/>
      <c r="VIT802" s="94"/>
      <c r="VIU802" s="94"/>
      <c r="VIV802" s="94"/>
      <c r="VIW802" s="94"/>
      <c r="VIX802" s="94"/>
      <c r="VIY802" s="94"/>
      <c r="VIZ802" s="94"/>
      <c r="VJA802" s="94"/>
      <c r="VJB802" s="94"/>
      <c r="VJC802" s="94"/>
      <c r="VJD802" s="94"/>
      <c r="VJE802" s="94"/>
      <c r="VJF802" s="94"/>
      <c r="VJG802" s="94"/>
      <c r="VJH802" s="94"/>
      <c r="VJI802" s="94"/>
      <c r="VJJ802" s="94"/>
      <c r="VJK802" s="94"/>
      <c r="VJL802" s="94"/>
      <c r="VJM802" s="94"/>
      <c r="VJN802" s="94"/>
      <c r="VJO802" s="94"/>
      <c r="VJP802" s="94"/>
      <c r="VJQ802" s="94"/>
      <c r="VJR802" s="94"/>
      <c r="VJS802" s="94"/>
      <c r="VJT802" s="94"/>
      <c r="VJU802" s="94"/>
      <c r="VJV802" s="94"/>
      <c r="VJW802" s="94"/>
      <c r="VJX802" s="94"/>
      <c r="VJY802" s="94"/>
      <c r="VJZ802" s="94"/>
      <c r="VKA802" s="94"/>
      <c r="VKB802" s="94"/>
      <c r="VKC802" s="94"/>
      <c r="VKD802" s="94"/>
      <c r="VKE802" s="94"/>
      <c r="VKF802" s="94"/>
      <c r="VKG802" s="94"/>
      <c r="VKH802" s="94"/>
      <c r="VKI802" s="94"/>
      <c r="VKJ802" s="94"/>
      <c r="VKK802" s="94"/>
      <c r="VKL802" s="94"/>
      <c r="VKM802" s="94"/>
      <c r="VKN802" s="94"/>
      <c r="VKO802" s="94"/>
      <c r="VKP802" s="94"/>
      <c r="VKQ802" s="94"/>
      <c r="VKR802" s="94"/>
      <c r="VKS802" s="94"/>
      <c r="VKT802" s="94"/>
      <c r="VKU802" s="94"/>
      <c r="VKV802" s="94"/>
      <c r="VKW802" s="94"/>
      <c r="VKX802" s="94"/>
      <c r="VKY802" s="94"/>
      <c r="VKZ802" s="94"/>
      <c r="VLA802" s="94"/>
      <c r="VLB802" s="94"/>
      <c r="VLC802" s="94"/>
      <c r="VLD802" s="94"/>
      <c r="VLE802" s="94"/>
      <c r="VLF802" s="94"/>
      <c r="VLG802" s="94"/>
      <c r="VLH802" s="94"/>
      <c r="VLI802" s="94"/>
      <c r="VLJ802" s="94"/>
      <c r="VLK802" s="94"/>
      <c r="VLL802" s="94"/>
      <c r="VLM802" s="94"/>
      <c r="VLN802" s="94"/>
      <c r="VLO802" s="94"/>
      <c r="VLP802" s="94"/>
      <c r="VLQ802" s="94"/>
      <c r="VLR802" s="94"/>
      <c r="VLS802" s="94"/>
      <c r="VLT802" s="94"/>
      <c r="VLU802" s="94"/>
      <c r="VLV802" s="94"/>
      <c r="VLW802" s="94"/>
      <c r="VLX802" s="94"/>
      <c r="VLY802" s="94"/>
      <c r="VLZ802" s="94"/>
      <c r="VMA802" s="94"/>
      <c r="VMB802" s="94"/>
      <c r="VMC802" s="94"/>
      <c r="VMD802" s="94"/>
      <c r="VME802" s="94"/>
      <c r="VMF802" s="94"/>
      <c r="VMG802" s="94"/>
      <c r="VMH802" s="94"/>
      <c r="VMI802" s="94"/>
      <c r="VMJ802" s="94"/>
      <c r="VMK802" s="94"/>
      <c r="VML802" s="94"/>
      <c r="VMM802" s="94"/>
      <c r="VMN802" s="94"/>
      <c r="VMO802" s="94"/>
      <c r="VMP802" s="94"/>
      <c r="VMQ802" s="94"/>
      <c r="VMR802" s="94"/>
      <c r="VMS802" s="94"/>
      <c r="VMT802" s="94"/>
      <c r="VMU802" s="94"/>
      <c r="VMV802" s="94"/>
      <c r="VMW802" s="94"/>
      <c r="VMX802" s="94"/>
      <c r="VMY802" s="94"/>
      <c r="VMZ802" s="94"/>
      <c r="VNA802" s="94"/>
      <c r="VNB802" s="94"/>
      <c r="VNC802" s="94"/>
      <c r="VND802" s="94"/>
      <c r="VNE802" s="94"/>
      <c r="VNF802" s="94"/>
      <c r="VNG802" s="94"/>
      <c r="VNH802" s="94"/>
      <c r="VNI802" s="94"/>
      <c r="VNJ802" s="94"/>
      <c r="VNK802" s="94"/>
      <c r="VNL802" s="94"/>
      <c r="VNM802" s="94"/>
      <c r="VNN802" s="94"/>
      <c r="VNO802" s="94"/>
      <c r="VNP802" s="94"/>
      <c r="VNQ802" s="94"/>
      <c r="VNR802" s="94"/>
      <c r="VNS802" s="94"/>
      <c r="VNT802" s="94"/>
      <c r="VNU802" s="94"/>
      <c r="VNV802" s="94"/>
      <c r="VNW802" s="94"/>
      <c r="VNX802" s="94"/>
      <c r="VNY802" s="94"/>
      <c r="VNZ802" s="94"/>
      <c r="VOA802" s="94"/>
      <c r="VOB802" s="94"/>
      <c r="VOC802" s="94"/>
      <c r="VOD802" s="94"/>
      <c r="VOE802" s="94"/>
      <c r="VOF802" s="94"/>
      <c r="VOG802" s="94"/>
      <c r="VOH802" s="94"/>
      <c r="VOI802" s="94"/>
      <c r="VOJ802" s="94"/>
      <c r="VOK802" s="94"/>
      <c r="VOL802" s="94"/>
      <c r="VOM802" s="94"/>
      <c r="VON802" s="94"/>
      <c r="VOO802" s="94"/>
      <c r="VOP802" s="94"/>
      <c r="VOQ802" s="94"/>
      <c r="VOR802" s="94"/>
      <c r="VOS802" s="94"/>
      <c r="VOT802" s="94"/>
      <c r="VOU802" s="94"/>
      <c r="VOV802" s="94"/>
      <c r="VOW802" s="94"/>
      <c r="VOX802" s="94"/>
      <c r="VOY802" s="94"/>
      <c r="VOZ802" s="94"/>
      <c r="VPA802" s="94"/>
      <c r="VPB802" s="94"/>
      <c r="VPC802" s="94"/>
      <c r="VPD802" s="94"/>
      <c r="VPE802" s="94"/>
      <c r="VPF802" s="94"/>
      <c r="VPG802" s="94"/>
      <c r="VPH802" s="94"/>
      <c r="VPI802" s="94"/>
      <c r="VPJ802" s="94"/>
      <c r="VPK802" s="94"/>
      <c r="VPL802" s="94"/>
      <c r="VPM802" s="94"/>
      <c r="VPN802" s="94"/>
      <c r="VPO802" s="94"/>
      <c r="VPP802" s="94"/>
      <c r="VPQ802" s="94"/>
      <c r="VPR802" s="94"/>
      <c r="VPS802" s="94"/>
      <c r="VPT802" s="94"/>
      <c r="VPU802" s="94"/>
      <c r="VPV802" s="94"/>
      <c r="VPW802" s="94"/>
      <c r="VPX802" s="94"/>
      <c r="VPY802" s="94"/>
      <c r="VPZ802" s="94"/>
      <c r="VQA802" s="94"/>
      <c r="VQB802" s="94"/>
      <c r="VQC802" s="94"/>
      <c r="VQD802" s="94"/>
      <c r="VQE802" s="94"/>
      <c r="VQF802" s="94"/>
      <c r="VQG802" s="94"/>
      <c r="VQH802" s="94"/>
      <c r="VQI802" s="94"/>
      <c r="VQJ802" s="94"/>
      <c r="VQK802" s="94"/>
      <c r="VQL802" s="94"/>
      <c r="VQM802" s="94"/>
      <c r="VQN802" s="94"/>
      <c r="VQO802" s="94"/>
      <c r="VQP802" s="94"/>
      <c r="VQQ802" s="94"/>
      <c r="VQR802" s="94"/>
      <c r="VQS802" s="94"/>
      <c r="VQT802" s="94"/>
      <c r="VQU802" s="94"/>
      <c r="VQV802" s="94"/>
      <c r="VQW802" s="94"/>
      <c r="VQX802" s="94"/>
      <c r="VQY802" s="94"/>
      <c r="VQZ802" s="94"/>
      <c r="VRA802" s="94"/>
      <c r="VRB802" s="94"/>
      <c r="VRC802" s="94"/>
      <c r="VRD802" s="94"/>
      <c r="VRE802" s="94"/>
      <c r="VRF802" s="94"/>
      <c r="VRG802" s="94"/>
      <c r="VRH802" s="94"/>
      <c r="VRI802" s="94"/>
      <c r="VRJ802" s="94"/>
      <c r="VRK802" s="94"/>
      <c r="VRL802" s="94"/>
      <c r="VRM802" s="94"/>
      <c r="VRN802" s="94"/>
      <c r="VRO802" s="94"/>
      <c r="VRP802" s="94"/>
      <c r="VRQ802" s="94"/>
      <c r="VRR802" s="94"/>
      <c r="VRS802" s="94"/>
      <c r="VRT802" s="94"/>
      <c r="VRU802" s="94"/>
      <c r="VRV802" s="94"/>
      <c r="VRW802" s="94"/>
      <c r="VRX802" s="94"/>
      <c r="VRY802" s="94"/>
      <c r="VRZ802" s="94"/>
      <c r="VSA802" s="94"/>
      <c r="VSB802" s="94"/>
      <c r="VSC802" s="94"/>
      <c r="VSD802" s="94"/>
      <c r="VSE802" s="94"/>
      <c r="VSF802" s="94"/>
      <c r="VSG802" s="94"/>
      <c r="VSH802" s="94"/>
      <c r="VSI802" s="94"/>
      <c r="VSJ802" s="94"/>
      <c r="VSK802" s="94"/>
      <c r="VSL802" s="94"/>
      <c r="VSM802" s="94"/>
      <c r="VSN802" s="94"/>
      <c r="VSO802" s="94"/>
      <c r="VSP802" s="94"/>
      <c r="VSQ802" s="94"/>
      <c r="VSR802" s="94"/>
      <c r="VSS802" s="94"/>
      <c r="VST802" s="94"/>
      <c r="VSU802" s="94"/>
      <c r="VSV802" s="94"/>
      <c r="VSW802" s="94"/>
      <c r="VSX802" s="94"/>
      <c r="VSY802" s="94"/>
      <c r="VSZ802" s="94"/>
      <c r="VTA802" s="94"/>
      <c r="VTB802" s="94"/>
      <c r="VTC802" s="94"/>
      <c r="VTD802" s="94"/>
      <c r="VTE802" s="94"/>
      <c r="VTF802" s="94"/>
      <c r="VTG802" s="94"/>
      <c r="VTH802" s="94"/>
      <c r="VTI802" s="94"/>
      <c r="VTJ802" s="94"/>
      <c r="VTK802" s="94"/>
      <c r="VTL802" s="94"/>
      <c r="VTM802" s="94"/>
      <c r="VTN802" s="94"/>
      <c r="VTO802" s="94"/>
      <c r="VTP802" s="94"/>
      <c r="VTQ802" s="94"/>
      <c r="VTR802" s="94"/>
      <c r="VTS802" s="94"/>
      <c r="VTT802" s="94"/>
      <c r="VTU802" s="94"/>
      <c r="VTV802" s="94"/>
      <c r="VTW802" s="94"/>
      <c r="VTX802" s="94"/>
      <c r="VTY802" s="94"/>
      <c r="VTZ802" s="94"/>
      <c r="VUA802" s="94"/>
      <c r="VUB802" s="94"/>
      <c r="VUC802" s="94"/>
      <c r="VUD802" s="94"/>
      <c r="VUE802" s="94"/>
      <c r="VUF802" s="94"/>
      <c r="VUG802" s="94"/>
      <c r="VUH802" s="94"/>
      <c r="VUI802" s="94"/>
      <c r="VUJ802" s="94"/>
      <c r="VUK802" s="94"/>
      <c r="VUL802" s="94"/>
      <c r="VUM802" s="94"/>
      <c r="VUN802" s="94"/>
      <c r="VUO802" s="94"/>
      <c r="VUP802" s="94"/>
      <c r="VUQ802" s="94"/>
      <c r="VUR802" s="94"/>
      <c r="VUS802" s="94"/>
      <c r="VUT802" s="94"/>
      <c r="VUU802" s="94"/>
      <c r="VUV802" s="94"/>
      <c r="VUW802" s="94"/>
      <c r="VUX802" s="94"/>
      <c r="VUY802" s="94"/>
      <c r="VUZ802" s="94"/>
      <c r="VVA802" s="94"/>
      <c r="VVB802" s="94"/>
      <c r="VVC802" s="94"/>
      <c r="VVD802" s="94"/>
      <c r="VVE802" s="94"/>
      <c r="VVF802" s="94"/>
      <c r="VVG802" s="94"/>
      <c r="VVH802" s="94"/>
      <c r="VVI802" s="94"/>
      <c r="VVJ802" s="94"/>
      <c r="VVK802" s="94"/>
      <c r="VVL802" s="94"/>
      <c r="VVM802" s="94"/>
      <c r="VVN802" s="94"/>
      <c r="VVO802" s="94"/>
      <c r="VVP802" s="94"/>
      <c r="VVQ802" s="94"/>
      <c r="VVR802" s="94"/>
      <c r="VVS802" s="94"/>
      <c r="VVT802" s="94"/>
      <c r="VVU802" s="94"/>
      <c r="VVV802" s="94"/>
      <c r="VVW802" s="94"/>
      <c r="VVX802" s="94"/>
      <c r="VVY802" s="94"/>
      <c r="VVZ802" s="94"/>
      <c r="VWA802" s="94"/>
      <c r="VWB802" s="94"/>
      <c r="VWC802" s="94"/>
      <c r="VWD802" s="94"/>
      <c r="VWE802" s="94"/>
      <c r="VWF802" s="94"/>
      <c r="VWG802" s="94"/>
      <c r="VWH802" s="94"/>
      <c r="VWI802" s="94"/>
      <c r="VWJ802" s="94"/>
      <c r="VWK802" s="94"/>
      <c r="VWL802" s="94"/>
      <c r="VWM802" s="94"/>
      <c r="VWN802" s="94"/>
      <c r="VWO802" s="94"/>
      <c r="VWP802" s="94"/>
      <c r="VWQ802" s="94"/>
      <c r="VWR802" s="94"/>
      <c r="VWS802" s="94"/>
      <c r="VWT802" s="94"/>
      <c r="VWU802" s="94"/>
      <c r="VWV802" s="94"/>
      <c r="VWW802" s="94"/>
      <c r="VWX802" s="94"/>
      <c r="VWY802" s="94"/>
      <c r="VWZ802" s="94"/>
      <c r="VXA802" s="94"/>
      <c r="VXB802" s="94"/>
      <c r="VXC802" s="94"/>
      <c r="VXD802" s="94"/>
      <c r="VXE802" s="94"/>
      <c r="VXF802" s="94"/>
      <c r="VXG802" s="94"/>
      <c r="VXH802" s="94"/>
      <c r="VXI802" s="94"/>
      <c r="VXJ802" s="94"/>
      <c r="VXK802" s="94"/>
      <c r="VXL802" s="94"/>
      <c r="VXM802" s="94"/>
      <c r="VXN802" s="94"/>
      <c r="VXO802" s="94"/>
      <c r="VXP802" s="94"/>
      <c r="VXQ802" s="94"/>
      <c r="VXR802" s="94"/>
      <c r="VXS802" s="94"/>
      <c r="VXT802" s="94"/>
      <c r="VXU802" s="94"/>
      <c r="VXV802" s="94"/>
      <c r="VXW802" s="94"/>
      <c r="VXX802" s="94"/>
      <c r="VXY802" s="94"/>
      <c r="VXZ802" s="94"/>
      <c r="VYA802" s="94"/>
      <c r="VYB802" s="94"/>
      <c r="VYC802" s="94"/>
      <c r="VYD802" s="94"/>
      <c r="VYE802" s="94"/>
      <c r="VYF802" s="94"/>
      <c r="VYG802" s="94"/>
      <c r="VYH802" s="94"/>
      <c r="VYI802" s="94"/>
      <c r="VYJ802" s="94"/>
      <c r="VYK802" s="94"/>
      <c r="VYL802" s="94"/>
      <c r="VYM802" s="94"/>
      <c r="VYN802" s="94"/>
      <c r="VYO802" s="94"/>
      <c r="VYP802" s="94"/>
      <c r="VYQ802" s="94"/>
      <c r="VYR802" s="94"/>
      <c r="VYS802" s="94"/>
      <c r="VYT802" s="94"/>
      <c r="VYU802" s="94"/>
      <c r="VYV802" s="94"/>
      <c r="VYW802" s="94"/>
      <c r="VYX802" s="94"/>
      <c r="VYY802" s="94"/>
      <c r="VYZ802" s="94"/>
      <c r="VZA802" s="94"/>
      <c r="VZB802" s="94"/>
      <c r="VZC802" s="94"/>
      <c r="VZD802" s="94"/>
      <c r="VZE802" s="94"/>
      <c r="VZF802" s="94"/>
      <c r="VZG802" s="94"/>
      <c r="VZH802" s="94"/>
      <c r="VZI802" s="94"/>
      <c r="VZJ802" s="94"/>
      <c r="VZK802" s="94"/>
      <c r="VZL802" s="94"/>
      <c r="VZM802" s="94"/>
      <c r="VZN802" s="94"/>
      <c r="VZO802" s="94"/>
      <c r="VZP802" s="94"/>
      <c r="VZQ802" s="94"/>
      <c r="VZR802" s="94"/>
      <c r="VZS802" s="94"/>
      <c r="VZT802" s="94"/>
      <c r="VZU802" s="94"/>
      <c r="VZV802" s="94"/>
      <c r="VZW802" s="94"/>
      <c r="VZX802" s="94"/>
      <c r="VZY802" s="94"/>
      <c r="VZZ802" s="94"/>
      <c r="WAA802" s="94"/>
      <c r="WAB802" s="94"/>
      <c r="WAC802" s="94"/>
      <c r="WAD802" s="94"/>
      <c r="WAE802" s="94"/>
      <c r="WAF802" s="94"/>
      <c r="WAG802" s="94"/>
      <c r="WAH802" s="94"/>
      <c r="WAI802" s="94"/>
      <c r="WAJ802" s="94"/>
      <c r="WAK802" s="94"/>
      <c r="WAL802" s="94"/>
      <c r="WAM802" s="94"/>
      <c r="WAN802" s="94"/>
      <c r="WAO802" s="94"/>
      <c r="WAP802" s="94"/>
      <c r="WAQ802" s="94"/>
      <c r="WAR802" s="94"/>
      <c r="WAS802" s="94"/>
      <c r="WAT802" s="94"/>
      <c r="WAU802" s="94"/>
      <c r="WAV802" s="94"/>
      <c r="WAW802" s="94"/>
      <c r="WAX802" s="94"/>
      <c r="WAY802" s="94"/>
      <c r="WAZ802" s="94"/>
      <c r="WBA802" s="94"/>
      <c r="WBB802" s="94"/>
      <c r="WBC802" s="94"/>
      <c r="WBD802" s="94"/>
      <c r="WBE802" s="94"/>
      <c r="WBF802" s="94"/>
      <c r="WBG802" s="94"/>
      <c r="WBH802" s="94"/>
      <c r="WBI802" s="94"/>
      <c r="WBJ802" s="94"/>
      <c r="WBK802" s="94"/>
      <c r="WBL802" s="94"/>
      <c r="WBM802" s="94"/>
      <c r="WBN802" s="94"/>
      <c r="WBO802" s="94"/>
      <c r="WBP802" s="94"/>
      <c r="WBQ802" s="94"/>
      <c r="WBR802" s="94"/>
      <c r="WBS802" s="94"/>
      <c r="WBT802" s="94"/>
      <c r="WBU802" s="94"/>
      <c r="WBV802" s="94"/>
      <c r="WBW802" s="94"/>
      <c r="WBX802" s="94"/>
      <c r="WBY802" s="94"/>
      <c r="WBZ802" s="94"/>
      <c r="WCA802" s="94"/>
      <c r="WCB802" s="94"/>
      <c r="WCC802" s="94"/>
      <c r="WCD802" s="94"/>
      <c r="WCE802" s="94"/>
      <c r="WCF802" s="94"/>
      <c r="WCG802" s="94"/>
      <c r="WCH802" s="94"/>
      <c r="WCI802" s="94"/>
      <c r="WCJ802" s="94"/>
      <c r="WCK802" s="94"/>
      <c r="WCL802" s="94"/>
      <c r="WCM802" s="94"/>
      <c r="WCN802" s="94"/>
      <c r="WCO802" s="94"/>
      <c r="WCP802" s="94"/>
      <c r="WCQ802" s="94"/>
      <c r="WCR802" s="94"/>
      <c r="WCS802" s="94"/>
      <c r="WCT802" s="94"/>
      <c r="WCU802" s="94"/>
      <c r="WCV802" s="94"/>
      <c r="WCW802" s="94"/>
      <c r="WCX802" s="94"/>
      <c r="WCY802" s="94"/>
      <c r="WCZ802" s="94"/>
      <c r="WDA802" s="94"/>
      <c r="WDB802" s="94"/>
      <c r="WDC802" s="94"/>
      <c r="WDD802" s="94"/>
      <c r="WDE802" s="94"/>
      <c r="WDF802" s="94"/>
      <c r="WDG802" s="94"/>
      <c r="WDH802" s="94"/>
      <c r="WDI802" s="94"/>
      <c r="WDJ802" s="94"/>
      <c r="WDK802" s="94"/>
      <c r="WDL802" s="94"/>
      <c r="WDM802" s="94"/>
      <c r="WDN802" s="94"/>
      <c r="WDO802" s="94"/>
      <c r="WDP802" s="94"/>
      <c r="WDQ802" s="94"/>
      <c r="WDR802" s="94"/>
      <c r="WDS802" s="94"/>
      <c r="WDT802" s="94"/>
      <c r="WDU802" s="94"/>
      <c r="WDV802" s="94"/>
      <c r="WDW802" s="94"/>
      <c r="WDX802" s="94"/>
      <c r="WDY802" s="94"/>
      <c r="WDZ802" s="94"/>
      <c r="WEA802" s="94"/>
      <c r="WEB802" s="94"/>
      <c r="WEC802" s="94"/>
      <c r="WED802" s="94"/>
      <c r="WEE802" s="94"/>
      <c r="WEF802" s="94"/>
      <c r="WEG802" s="94"/>
      <c r="WEH802" s="94"/>
      <c r="WEI802" s="94"/>
      <c r="WEJ802" s="94"/>
      <c r="WEK802" s="94"/>
      <c r="WEL802" s="94"/>
      <c r="WEM802" s="94"/>
      <c r="WEN802" s="94"/>
      <c r="WEO802" s="94"/>
      <c r="WEP802" s="94"/>
      <c r="WEQ802" s="94"/>
      <c r="WER802" s="94"/>
      <c r="WES802" s="94"/>
      <c r="WET802" s="94"/>
      <c r="WEU802" s="94"/>
      <c r="WEV802" s="94"/>
      <c r="WEW802" s="94"/>
      <c r="WEX802" s="94"/>
      <c r="WEY802" s="94"/>
      <c r="WEZ802" s="94"/>
      <c r="WFA802" s="94"/>
      <c r="WFB802" s="94"/>
      <c r="WFC802" s="94"/>
      <c r="WFD802" s="94"/>
      <c r="WFE802" s="94"/>
      <c r="WFF802" s="94"/>
      <c r="WFG802" s="94"/>
      <c r="WFH802" s="94"/>
      <c r="WFI802" s="94"/>
      <c r="WFJ802" s="94"/>
      <c r="WFK802" s="94"/>
      <c r="WFL802" s="94"/>
      <c r="WFM802" s="94"/>
      <c r="WFN802" s="94"/>
      <c r="WFO802" s="94"/>
      <c r="WFP802" s="94"/>
      <c r="WFQ802" s="94"/>
      <c r="WFR802" s="94"/>
      <c r="WFS802" s="94"/>
      <c r="WFT802" s="94"/>
      <c r="WFU802" s="94"/>
      <c r="WFV802" s="94"/>
      <c r="WFW802" s="94"/>
      <c r="WFX802" s="94"/>
      <c r="WFY802" s="94"/>
      <c r="WFZ802" s="94"/>
      <c r="WGA802" s="94"/>
      <c r="WGB802" s="94"/>
      <c r="WGC802" s="94"/>
      <c r="WGD802" s="94"/>
      <c r="WGE802" s="94"/>
      <c r="WGF802" s="94"/>
      <c r="WGG802" s="94"/>
      <c r="WGH802" s="94"/>
      <c r="WGI802" s="94"/>
      <c r="WGJ802" s="94"/>
      <c r="WGK802" s="94"/>
      <c r="WGL802" s="94"/>
      <c r="WGM802" s="94"/>
      <c r="WGN802" s="94"/>
      <c r="WGO802" s="94"/>
      <c r="WGP802" s="94"/>
      <c r="WGQ802" s="94"/>
      <c r="WGR802" s="94"/>
      <c r="WGS802" s="94"/>
      <c r="WGT802" s="94"/>
      <c r="WGU802" s="94"/>
      <c r="WGV802" s="94"/>
      <c r="WGW802" s="94"/>
      <c r="WGX802" s="94"/>
      <c r="WGY802" s="94"/>
      <c r="WGZ802" s="94"/>
      <c r="WHA802" s="94"/>
      <c r="WHB802" s="94"/>
      <c r="WHC802" s="94"/>
      <c r="WHD802" s="94"/>
      <c r="WHE802" s="94"/>
      <c r="WHF802" s="94"/>
      <c r="WHG802" s="94"/>
      <c r="WHH802" s="94"/>
      <c r="WHI802" s="94"/>
      <c r="WHJ802" s="94"/>
      <c r="WHK802" s="94"/>
      <c r="WHL802" s="94"/>
      <c r="WHM802" s="94"/>
      <c r="WHN802" s="94"/>
      <c r="WHO802" s="94"/>
      <c r="WHP802" s="94"/>
      <c r="WHQ802" s="94"/>
      <c r="WHR802" s="94"/>
      <c r="WHS802" s="94"/>
      <c r="WHT802" s="94"/>
      <c r="WHU802" s="94"/>
      <c r="WHV802" s="94"/>
      <c r="WHW802" s="94"/>
      <c r="WHX802" s="94"/>
      <c r="WHY802" s="94"/>
      <c r="WHZ802" s="94"/>
      <c r="WIA802" s="94"/>
      <c r="WIB802" s="94"/>
      <c r="WIC802" s="94"/>
      <c r="WID802" s="94"/>
      <c r="WIE802" s="94"/>
      <c r="WIF802" s="94"/>
      <c r="WIG802" s="94"/>
      <c r="WIH802" s="94"/>
      <c r="WII802" s="94"/>
      <c r="WIJ802" s="94"/>
      <c r="WIK802" s="94"/>
      <c r="WIL802" s="94"/>
      <c r="WIM802" s="94"/>
      <c r="WIN802" s="94"/>
      <c r="WIO802" s="94"/>
      <c r="WIP802" s="94"/>
      <c r="WIQ802" s="94"/>
      <c r="WIR802" s="94"/>
      <c r="WIS802" s="94"/>
      <c r="WIT802" s="94"/>
      <c r="WIU802" s="94"/>
      <c r="WIV802" s="94"/>
      <c r="WIW802" s="94"/>
      <c r="WIX802" s="94"/>
      <c r="WIY802" s="94"/>
      <c r="WIZ802" s="94"/>
      <c r="WJA802" s="94"/>
      <c r="WJB802" s="94"/>
      <c r="WJC802" s="94"/>
      <c r="WJD802" s="94"/>
      <c r="WJE802" s="94"/>
      <c r="WJF802" s="94"/>
      <c r="WJG802" s="94"/>
      <c r="WJH802" s="94"/>
      <c r="WJI802" s="94"/>
      <c r="WJJ802" s="94"/>
      <c r="WJK802" s="94"/>
      <c r="WJL802" s="94"/>
      <c r="WJM802" s="94"/>
      <c r="WJN802" s="94"/>
      <c r="WJO802" s="94"/>
      <c r="WJP802" s="94"/>
      <c r="WJQ802" s="94"/>
      <c r="WJR802" s="94"/>
      <c r="WJS802" s="94"/>
      <c r="WJT802" s="94"/>
      <c r="WJU802" s="94"/>
      <c r="WJV802" s="94"/>
      <c r="WJW802" s="94"/>
      <c r="WJX802" s="94"/>
      <c r="WJY802" s="94"/>
      <c r="WJZ802" s="94"/>
      <c r="WKA802" s="94"/>
      <c r="WKB802" s="94"/>
      <c r="WKC802" s="94"/>
      <c r="WKD802" s="94"/>
      <c r="WKE802" s="94"/>
      <c r="WKF802" s="94"/>
      <c r="WKG802" s="94"/>
      <c r="WKH802" s="94"/>
      <c r="WKI802" s="94"/>
      <c r="WKJ802" s="94"/>
      <c r="WKK802" s="94"/>
      <c r="WKL802" s="94"/>
      <c r="WKM802" s="94"/>
      <c r="WKN802" s="94"/>
      <c r="WKO802" s="94"/>
      <c r="WKP802" s="94"/>
      <c r="WKQ802" s="94"/>
      <c r="WKR802" s="94"/>
      <c r="WKS802" s="94"/>
      <c r="WKT802" s="94"/>
      <c r="WKU802" s="94"/>
      <c r="WKV802" s="94"/>
      <c r="WKW802" s="94"/>
      <c r="WKX802" s="94"/>
      <c r="WKY802" s="94"/>
      <c r="WKZ802" s="94"/>
      <c r="WLA802" s="94"/>
      <c r="WLB802" s="94"/>
      <c r="WLC802" s="94"/>
      <c r="WLD802" s="94"/>
      <c r="WLE802" s="94"/>
      <c r="WLF802" s="94"/>
      <c r="WLG802" s="94"/>
      <c r="WLH802" s="94"/>
      <c r="WLI802" s="94"/>
      <c r="WLJ802" s="94"/>
      <c r="WLK802" s="94"/>
      <c r="WLL802" s="94"/>
      <c r="WLM802" s="94"/>
      <c r="WLN802" s="94"/>
      <c r="WLO802" s="94"/>
      <c r="WLP802" s="94"/>
      <c r="WLQ802" s="94"/>
      <c r="WLR802" s="94"/>
      <c r="WLS802" s="94"/>
      <c r="WLT802" s="94"/>
      <c r="WLU802" s="94"/>
      <c r="WLV802" s="94"/>
      <c r="WLW802" s="94"/>
      <c r="WLX802" s="94"/>
      <c r="WLY802" s="94"/>
      <c r="WLZ802" s="94"/>
      <c r="WMA802" s="94"/>
      <c r="WMB802" s="94"/>
      <c r="WMC802" s="94"/>
      <c r="WMD802" s="94"/>
      <c r="WME802" s="94"/>
      <c r="WMF802" s="94"/>
      <c r="WMG802" s="94"/>
      <c r="WMH802" s="94"/>
      <c r="WMI802" s="94"/>
      <c r="WMJ802" s="94"/>
      <c r="WMK802" s="94"/>
      <c r="WML802" s="94"/>
      <c r="WMM802" s="94"/>
      <c r="WMN802" s="94"/>
      <c r="WMO802" s="94"/>
      <c r="WMP802" s="94"/>
      <c r="WMQ802" s="94"/>
      <c r="WMR802" s="94"/>
      <c r="WMS802" s="94"/>
      <c r="WMT802" s="94"/>
      <c r="WMU802" s="94"/>
      <c r="WMV802" s="94"/>
      <c r="WMW802" s="94"/>
      <c r="WMX802" s="94"/>
      <c r="WMY802" s="94"/>
      <c r="WMZ802" s="94"/>
      <c r="WNA802" s="94"/>
      <c r="WNB802" s="94"/>
      <c r="WNC802" s="94"/>
      <c r="WND802" s="94"/>
      <c r="WNE802" s="94"/>
      <c r="WNF802" s="94"/>
      <c r="WNG802" s="94"/>
      <c r="WNH802" s="94"/>
      <c r="WNI802" s="94"/>
      <c r="WNJ802" s="94"/>
      <c r="WNK802" s="94"/>
      <c r="WNL802" s="94"/>
      <c r="WNM802" s="94"/>
      <c r="WNN802" s="94"/>
      <c r="WNO802" s="94"/>
      <c r="WNP802" s="94"/>
      <c r="WNQ802" s="94"/>
      <c r="WNR802" s="94"/>
      <c r="WNS802" s="94"/>
      <c r="WNT802" s="94"/>
      <c r="WNU802" s="94"/>
      <c r="WNV802" s="94"/>
      <c r="WNW802" s="94"/>
      <c r="WNX802" s="94"/>
      <c r="WNY802" s="94"/>
      <c r="WNZ802" s="94"/>
      <c r="WOA802" s="94"/>
      <c r="WOB802" s="94"/>
      <c r="WOC802" s="94"/>
      <c r="WOD802" s="94"/>
      <c r="WOE802" s="94"/>
      <c r="WOF802" s="94"/>
      <c r="WOG802" s="94"/>
      <c r="WOH802" s="94"/>
      <c r="WOI802" s="94"/>
      <c r="WOJ802" s="94"/>
      <c r="WOK802" s="94"/>
      <c r="WOL802" s="94"/>
      <c r="WOM802" s="94"/>
      <c r="WON802" s="94"/>
      <c r="WOO802" s="94"/>
      <c r="WOP802" s="94"/>
      <c r="WOQ802" s="94"/>
      <c r="WOR802" s="94"/>
      <c r="WOS802" s="94"/>
      <c r="WOT802" s="94"/>
      <c r="WOU802" s="94"/>
      <c r="WOV802" s="94"/>
      <c r="WOW802" s="94"/>
      <c r="WOX802" s="94"/>
      <c r="WOY802" s="94"/>
      <c r="WOZ802" s="94"/>
      <c r="WPA802" s="94"/>
      <c r="WPB802" s="94"/>
      <c r="WPC802" s="94"/>
      <c r="WPD802" s="94"/>
      <c r="WPE802" s="94"/>
      <c r="WPF802" s="94"/>
      <c r="WPG802" s="94"/>
      <c r="WPH802" s="94"/>
      <c r="WPI802" s="94"/>
      <c r="WPJ802" s="94"/>
      <c r="WPK802" s="94"/>
      <c r="WPL802" s="94"/>
      <c r="WPM802" s="94"/>
      <c r="WPN802" s="94"/>
      <c r="WPO802" s="94"/>
      <c r="WPP802" s="94"/>
      <c r="WPQ802" s="94"/>
      <c r="WPR802" s="94"/>
      <c r="WPS802" s="94"/>
      <c r="WPT802" s="94"/>
      <c r="WPU802" s="94"/>
      <c r="WPV802" s="94"/>
      <c r="WPW802" s="94"/>
      <c r="WPX802" s="94"/>
      <c r="WPY802" s="94"/>
      <c r="WPZ802" s="94"/>
      <c r="WQA802" s="94"/>
      <c r="WQB802" s="94"/>
      <c r="WQC802" s="94"/>
      <c r="WQD802" s="94"/>
      <c r="WQE802" s="94"/>
      <c r="WQF802" s="94"/>
      <c r="WQG802" s="94"/>
      <c r="WQH802" s="94"/>
      <c r="WQI802" s="94"/>
      <c r="WQJ802" s="94"/>
      <c r="WQK802" s="94"/>
      <c r="WQL802" s="94"/>
      <c r="WQM802" s="94"/>
      <c r="WQN802" s="94"/>
      <c r="WQO802" s="94"/>
      <c r="WQP802" s="94"/>
      <c r="WQQ802" s="94"/>
      <c r="WQR802" s="94"/>
      <c r="WQS802" s="94"/>
      <c r="WQT802" s="94"/>
      <c r="WQU802" s="94"/>
      <c r="WQV802" s="94"/>
      <c r="WQW802" s="94"/>
      <c r="WQX802" s="94"/>
      <c r="WQY802" s="94"/>
      <c r="WQZ802" s="94"/>
      <c r="WRA802" s="94"/>
      <c r="WRB802" s="94"/>
      <c r="WRC802" s="94"/>
      <c r="WRD802" s="94"/>
      <c r="WRE802" s="94"/>
      <c r="WRF802" s="94"/>
      <c r="WRG802" s="94"/>
      <c r="WRH802" s="94"/>
      <c r="WRI802" s="94"/>
      <c r="WRJ802" s="94"/>
      <c r="WRK802" s="94"/>
      <c r="WRL802" s="94"/>
      <c r="WRM802" s="94"/>
      <c r="WRN802" s="94"/>
      <c r="WRO802" s="94"/>
      <c r="WRP802" s="94"/>
      <c r="WRQ802" s="94"/>
      <c r="WRR802" s="94"/>
      <c r="WRS802" s="94"/>
      <c r="WRT802" s="94"/>
      <c r="WRU802" s="94"/>
      <c r="WRV802" s="94"/>
      <c r="WRW802" s="94"/>
      <c r="WRX802" s="94"/>
      <c r="WRY802" s="94"/>
      <c r="WRZ802" s="94"/>
      <c r="WSA802" s="94"/>
      <c r="WSB802" s="94"/>
      <c r="WSC802" s="94"/>
      <c r="WSD802" s="94"/>
      <c r="WSE802" s="94"/>
      <c r="WSF802" s="94"/>
      <c r="WSG802" s="94"/>
      <c r="WSH802" s="94"/>
      <c r="WSI802" s="94"/>
      <c r="WSJ802" s="94"/>
      <c r="WSK802" s="94"/>
      <c r="WSL802" s="94"/>
      <c r="WSM802" s="94"/>
      <c r="WSN802" s="94"/>
      <c r="WSO802" s="94"/>
      <c r="WSP802" s="94"/>
      <c r="WSQ802" s="94"/>
      <c r="WSR802" s="94"/>
      <c r="WSS802" s="94"/>
      <c r="WST802" s="94"/>
      <c r="WSU802" s="94"/>
      <c r="WSV802" s="94"/>
      <c r="WSW802" s="94"/>
      <c r="WSX802" s="94"/>
      <c r="WSY802" s="94"/>
      <c r="WSZ802" s="94"/>
      <c r="WTA802" s="94"/>
      <c r="WTB802" s="94"/>
      <c r="WTC802" s="94"/>
      <c r="WTD802" s="94"/>
      <c r="WTE802" s="94"/>
      <c r="WTF802" s="94"/>
      <c r="WTG802" s="94"/>
      <c r="WTH802" s="94"/>
      <c r="WTI802" s="94"/>
      <c r="WTJ802" s="94"/>
      <c r="WTK802" s="94"/>
      <c r="WTL802" s="94"/>
      <c r="WTM802" s="94"/>
      <c r="WTN802" s="94"/>
      <c r="WTO802" s="94"/>
      <c r="WTP802" s="94"/>
      <c r="WTQ802" s="94"/>
      <c r="WTR802" s="94"/>
      <c r="WTS802" s="94"/>
      <c r="WTT802" s="94"/>
      <c r="WTU802" s="94"/>
      <c r="WTV802" s="94"/>
      <c r="WTW802" s="94"/>
      <c r="WTX802" s="94"/>
      <c r="WTY802" s="94"/>
      <c r="WTZ802" s="94"/>
      <c r="WUA802" s="94"/>
      <c r="WUB802" s="94"/>
      <c r="WUC802" s="94"/>
      <c r="WUD802" s="94"/>
      <c r="WUE802" s="94"/>
      <c r="WUF802" s="94"/>
      <c r="WUG802" s="94"/>
      <c r="WUH802" s="94"/>
      <c r="WUI802" s="94"/>
      <c r="WUJ802" s="94"/>
      <c r="WUK802" s="94"/>
      <c r="WUL802" s="94"/>
      <c r="WUM802" s="94"/>
      <c r="WUN802" s="94"/>
      <c r="WUO802" s="94"/>
      <c r="WUP802" s="94"/>
      <c r="WUQ802" s="94"/>
      <c r="WUR802" s="94"/>
      <c r="WUS802" s="94"/>
      <c r="WUT802" s="94"/>
      <c r="WUU802" s="94"/>
      <c r="WUV802" s="94"/>
      <c r="WUW802" s="94"/>
      <c r="WUX802" s="94"/>
      <c r="WUY802" s="94"/>
      <c r="WUZ802" s="94"/>
      <c r="WVA802" s="94"/>
      <c r="WVB802" s="94"/>
      <c r="WVC802" s="94"/>
      <c r="WVD802" s="94"/>
      <c r="WVE802" s="94"/>
      <c r="WVF802" s="94"/>
      <c r="WVG802" s="94"/>
      <c r="WVH802" s="94"/>
      <c r="WVI802" s="94"/>
      <c r="WVJ802" s="94"/>
      <c r="WVK802" s="94"/>
      <c r="WVL802" s="94"/>
      <c r="WVM802" s="94"/>
      <c r="WVN802" s="94"/>
      <c r="WVO802" s="94"/>
      <c r="WVP802" s="94"/>
      <c r="WVQ802" s="94"/>
      <c r="WVR802" s="94"/>
      <c r="WVS802" s="94"/>
      <c r="WVT802" s="94"/>
      <c r="WVU802" s="94"/>
      <c r="WVV802" s="94"/>
      <c r="WVW802" s="94"/>
      <c r="WVX802" s="94"/>
      <c r="WVY802" s="94"/>
      <c r="WVZ802" s="94"/>
      <c r="WWA802" s="94"/>
      <c r="WWB802" s="94"/>
      <c r="WWC802" s="94"/>
      <c r="WWD802" s="94"/>
      <c r="WWE802" s="94"/>
      <c r="WWF802" s="94"/>
      <c r="WWG802" s="94"/>
      <c r="WWH802" s="94"/>
      <c r="WWI802" s="94"/>
      <c r="WWJ802" s="94"/>
      <c r="WWK802" s="94"/>
      <c r="WWL802" s="94"/>
      <c r="WWM802" s="94"/>
      <c r="WWN802" s="94"/>
      <c r="WWO802" s="94"/>
      <c r="WWP802" s="94"/>
      <c r="WWQ802" s="94"/>
      <c r="WWR802" s="94"/>
      <c r="WWS802" s="94"/>
      <c r="WWT802" s="94"/>
      <c r="WWU802" s="94"/>
      <c r="WWV802" s="94"/>
      <c r="WWW802" s="94"/>
      <c r="WWX802" s="94"/>
      <c r="WWY802" s="94"/>
      <c r="WWZ802" s="94"/>
      <c r="WXA802" s="94"/>
      <c r="WXB802" s="94"/>
      <c r="WXC802" s="94"/>
      <c r="WXD802" s="94"/>
      <c r="WXE802" s="94"/>
      <c r="WXF802" s="94"/>
      <c r="WXG802" s="94"/>
      <c r="WXH802" s="94"/>
      <c r="WXI802" s="94"/>
      <c r="WXJ802" s="94"/>
      <c r="WXK802" s="94"/>
      <c r="WXL802" s="94"/>
      <c r="WXM802" s="94"/>
      <c r="WXN802" s="94"/>
      <c r="WXO802" s="94"/>
      <c r="WXP802" s="94"/>
      <c r="WXQ802" s="94"/>
      <c r="WXR802" s="94"/>
      <c r="WXS802" s="94"/>
      <c r="WXT802" s="94"/>
      <c r="WXU802" s="94"/>
      <c r="WXV802" s="94"/>
      <c r="WXW802" s="94"/>
      <c r="WXX802" s="94"/>
      <c r="WXY802" s="94"/>
      <c r="WXZ802" s="94"/>
    </row>
    <row r="803" spans="2:16198" ht="35.25" x14ac:dyDescent="0.5">
      <c r="B803" s="95">
        <v>1</v>
      </c>
      <c r="C803" s="76" t="s">
        <v>16258</v>
      </c>
      <c r="D803" s="70">
        <v>1981</v>
      </c>
      <c r="E803" s="70"/>
      <c r="F803" s="56" t="s">
        <v>17202</v>
      </c>
      <c r="G803" s="70">
        <v>3</v>
      </c>
      <c r="H803" s="70">
        <v>2</v>
      </c>
      <c r="I803" s="71">
        <v>3234.9</v>
      </c>
      <c r="J803" s="71">
        <v>1996</v>
      </c>
      <c r="K803" s="71">
        <v>1996</v>
      </c>
      <c r="L803" s="96">
        <v>63</v>
      </c>
      <c r="M803" s="70" t="s">
        <v>17059</v>
      </c>
      <c r="N803" s="70" t="s">
        <v>17097</v>
      </c>
      <c r="O803" s="70" t="s">
        <v>17063</v>
      </c>
      <c r="P803" s="71">
        <v>7378170</v>
      </c>
      <c r="Q803" s="74"/>
      <c r="R803" s="71">
        <v>6544274.5499999998</v>
      </c>
      <c r="S803" s="71">
        <v>344435.5</v>
      </c>
      <c r="T803" s="71">
        <f>P803-R803-S803</f>
        <v>489459.95000000019</v>
      </c>
      <c r="U803" s="57">
        <f t="shared" si="432"/>
        <v>2280.8031160159508</v>
      </c>
      <c r="V803" s="74">
        <v>3770.81</v>
      </c>
    </row>
  </sheetData>
  <mergeCells count="28">
    <mergeCell ref="B799:V799"/>
    <mergeCell ref="B794:V794"/>
    <mergeCell ref="T1:V1"/>
    <mergeCell ref="O2:V3"/>
    <mergeCell ref="B4:V6"/>
    <mergeCell ref="B8:B11"/>
    <mergeCell ref="C8:C11"/>
    <mergeCell ref="D8:E8"/>
    <mergeCell ref="F8:F11"/>
    <mergeCell ref="G8:G11"/>
    <mergeCell ref="H8:H11"/>
    <mergeCell ref="I8:I10"/>
    <mergeCell ref="U8:U10"/>
    <mergeCell ref="V8:V10"/>
    <mergeCell ref="D9:D11"/>
    <mergeCell ref="E9:E11"/>
    <mergeCell ref="J9:J10"/>
    <mergeCell ref="P8:T8"/>
    <mergeCell ref="J8:K8"/>
    <mergeCell ref="L8:L10"/>
    <mergeCell ref="M8:M11"/>
    <mergeCell ref="N8:N11"/>
    <mergeCell ref="O8:O11"/>
    <mergeCell ref="K9:K10"/>
    <mergeCell ref="P9:P10"/>
    <mergeCell ref="R9:R10"/>
    <mergeCell ref="S9:S10"/>
    <mergeCell ref="T9:T10"/>
  </mergeCells>
  <pageMargins left="0.23622047244094491" right="0.23622047244094491" top="0.35433070866141736" bottom="0.35433070866141736" header="0.31496062992125984" footer="0.31496062992125984"/>
  <pageSetup paperSize="8" scale="2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3EC0-E009-42DD-B8EC-131DF3E89679}">
  <sheetPr>
    <pageSetUpPr fitToPage="1"/>
  </sheetPr>
  <dimension ref="A1:C42"/>
  <sheetViews>
    <sheetView topLeftCell="A30" zoomScale="60" zoomScaleNormal="60" workbookViewId="0">
      <selection sqref="A1:C42"/>
    </sheetView>
  </sheetViews>
  <sheetFormatPr defaultRowHeight="15" x14ac:dyDescent="0.25"/>
  <cols>
    <col min="1" max="1" width="28.7109375" customWidth="1"/>
    <col min="2" max="2" width="37.140625" customWidth="1"/>
    <col min="3" max="3" width="47.140625" customWidth="1"/>
  </cols>
  <sheetData>
    <row r="1" spans="1:3" ht="18.75" x14ac:dyDescent="0.3">
      <c r="A1" s="8"/>
      <c r="B1" s="8"/>
      <c r="C1" s="9" t="s">
        <v>17220</v>
      </c>
    </row>
    <row r="2" spans="1:3" ht="60.75" customHeight="1" x14ac:dyDescent="0.25">
      <c r="A2" s="269" t="s">
        <v>17230</v>
      </c>
      <c r="B2" s="269"/>
      <c r="C2" s="269"/>
    </row>
    <row r="3" spans="1:3" ht="60" customHeight="1" x14ac:dyDescent="0.25">
      <c r="A3" s="266" t="s">
        <v>17221</v>
      </c>
      <c r="B3" s="267"/>
      <c r="C3" s="268"/>
    </row>
    <row r="4" spans="1:3" ht="18.75" x14ac:dyDescent="0.25">
      <c r="A4" s="266" t="s">
        <v>17222</v>
      </c>
      <c r="B4" s="268"/>
      <c r="C4" s="10" t="s">
        <v>17229</v>
      </c>
    </row>
    <row r="5" spans="1:3" ht="18.75" x14ac:dyDescent="0.3">
      <c r="A5" s="264" t="s">
        <v>17223</v>
      </c>
      <c r="B5" s="265"/>
      <c r="C5" s="11">
        <v>1973839858.5199995</v>
      </c>
    </row>
    <row r="6" spans="1:3" ht="18.75" x14ac:dyDescent="0.3">
      <c r="A6" s="264" t="s">
        <v>17224</v>
      </c>
      <c r="B6" s="265"/>
      <c r="C6" s="11">
        <f>[1]Перечень!Q14</f>
        <v>0</v>
      </c>
    </row>
    <row r="7" spans="1:3" ht="18.75" x14ac:dyDescent="0.3">
      <c r="A7" s="264" t="s">
        <v>17225</v>
      </c>
      <c r="B7" s="265"/>
      <c r="C7" s="11">
        <v>6430568.1400000006</v>
      </c>
    </row>
    <row r="8" spans="1:3" ht="18.75" x14ac:dyDescent="0.3">
      <c r="A8" s="264" t="s">
        <v>17226</v>
      </c>
      <c r="B8" s="265"/>
      <c r="C8" s="11">
        <f>C5-C6-C7</f>
        <v>1967409290.3799994</v>
      </c>
    </row>
    <row r="9" spans="1:3" ht="43.5" customHeight="1" x14ac:dyDescent="0.25">
      <c r="A9" s="266" t="s">
        <v>17227</v>
      </c>
      <c r="B9" s="267"/>
      <c r="C9" s="268"/>
    </row>
    <row r="10" spans="1:3" ht="18.75" x14ac:dyDescent="0.25">
      <c r="A10" s="266" t="s">
        <v>17222</v>
      </c>
      <c r="B10" s="268"/>
      <c r="C10" s="10" t="s">
        <v>17232</v>
      </c>
    </row>
    <row r="11" spans="1:3" ht="18.75" x14ac:dyDescent="0.3">
      <c r="A11" s="264" t="s">
        <v>17223</v>
      </c>
      <c r="B11" s="265"/>
      <c r="C11" s="11">
        <v>976459277.41000009</v>
      </c>
    </row>
    <row r="12" spans="1:3" ht="18.75" x14ac:dyDescent="0.3">
      <c r="A12" s="264" t="s">
        <v>17224</v>
      </c>
      <c r="B12" s="265"/>
      <c r="C12" s="11">
        <v>0</v>
      </c>
    </row>
    <row r="13" spans="1:3" ht="18.75" x14ac:dyDescent="0.3">
      <c r="A13" s="264" t="s">
        <v>17225</v>
      </c>
      <c r="B13" s="265"/>
      <c r="C13" s="11">
        <v>2194979.21</v>
      </c>
    </row>
    <row r="14" spans="1:3" ht="18.75" x14ac:dyDescent="0.3">
      <c r="A14" s="264" t="s">
        <v>17226</v>
      </c>
      <c r="B14" s="265"/>
      <c r="C14" s="11">
        <f>C11-C12-C13</f>
        <v>974264298.20000005</v>
      </c>
    </row>
    <row r="15" spans="1:3" ht="45" customHeight="1" x14ac:dyDescent="0.25">
      <c r="A15" s="266" t="s">
        <v>17227</v>
      </c>
      <c r="B15" s="267"/>
      <c r="C15" s="268"/>
    </row>
    <row r="16" spans="1:3" ht="18.75" x14ac:dyDescent="0.25">
      <c r="A16" s="266" t="s">
        <v>17222</v>
      </c>
      <c r="B16" s="268"/>
      <c r="C16" s="10" t="s">
        <v>17231</v>
      </c>
    </row>
    <row r="17" spans="1:3" ht="18.75" x14ac:dyDescent="0.3">
      <c r="A17" s="264" t="s">
        <v>17223</v>
      </c>
      <c r="B17" s="265"/>
      <c r="C17" s="11">
        <v>830778530.82999992</v>
      </c>
    </row>
    <row r="18" spans="1:3" ht="18.75" x14ac:dyDescent="0.3">
      <c r="A18" s="264" t="s">
        <v>17224</v>
      </c>
      <c r="B18" s="265"/>
      <c r="C18" s="11">
        <f>[1]Перечень!Q1021</f>
        <v>0</v>
      </c>
    </row>
    <row r="19" spans="1:3" ht="18.75" x14ac:dyDescent="0.3">
      <c r="A19" s="264" t="s">
        <v>17225</v>
      </c>
      <c r="B19" s="265"/>
      <c r="C19" s="11">
        <v>6025176.1500000004</v>
      </c>
    </row>
    <row r="20" spans="1:3" ht="18.75" x14ac:dyDescent="0.3">
      <c r="A20" s="264" t="s">
        <v>17226</v>
      </c>
      <c r="B20" s="265"/>
      <c r="C20" s="11">
        <f>C17-C18-C19</f>
        <v>824753354.67999995</v>
      </c>
    </row>
    <row r="21" spans="1:3" ht="67.5" customHeight="1" x14ac:dyDescent="0.25">
      <c r="A21" s="266" t="s">
        <v>17386</v>
      </c>
      <c r="B21" s="267"/>
      <c r="C21" s="268"/>
    </row>
    <row r="22" spans="1:3" ht="18.75" x14ac:dyDescent="0.25">
      <c r="A22" s="266" t="s">
        <v>17222</v>
      </c>
      <c r="B22" s="268"/>
      <c r="C22" s="10" t="s">
        <v>17229</v>
      </c>
    </row>
    <row r="23" spans="1:3" ht="18.75" x14ac:dyDescent="0.3">
      <c r="A23" s="264" t="s">
        <v>17223</v>
      </c>
      <c r="B23" s="265"/>
      <c r="C23" s="11">
        <v>4432138.3499999996</v>
      </c>
    </row>
    <row r="24" spans="1:3" ht="18.75" x14ac:dyDescent="0.3">
      <c r="A24" s="264" t="s">
        <v>17224</v>
      </c>
      <c r="B24" s="265"/>
      <c r="C24" s="11">
        <f>[2]Перечень!R35</f>
        <v>0</v>
      </c>
    </row>
    <row r="25" spans="1:3" ht="18.75" x14ac:dyDescent="0.3">
      <c r="A25" s="264" t="s">
        <v>17225</v>
      </c>
      <c r="B25" s="265"/>
      <c r="C25" s="11">
        <f>[2]Перечень!S35</f>
        <v>0</v>
      </c>
    </row>
    <row r="26" spans="1:3" ht="18.75" customHeight="1" x14ac:dyDescent="0.3">
      <c r="A26" s="264" t="s">
        <v>17226</v>
      </c>
      <c r="B26" s="265"/>
      <c r="C26" s="11">
        <f>C23-C24-C25</f>
        <v>4432138.3499999996</v>
      </c>
    </row>
    <row r="27" spans="1:3" ht="45" customHeight="1" x14ac:dyDescent="0.25">
      <c r="A27" s="266" t="s">
        <v>17439</v>
      </c>
      <c r="B27" s="267"/>
      <c r="C27" s="268"/>
    </row>
    <row r="28" spans="1:3" ht="18.75" customHeight="1" x14ac:dyDescent="0.25">
      <c r="A28" s="266" t="s">
        <v>17222</v>
      </c>
      <c r="B28" s="268"/>
      <c r="C28" s="10" t="s">
        <v>17229</v>
      </c>
    </row>
    <row r="29" spans="1:3" ht="18.75" customHeight="1" x14ac:dyDescent="0.3">
      <c r="A29" s="264" t="s">
        <v>17223</v>
      </c>
      <c r="B29" s="265"/>
      <c r="C29" s="137">
        <v>7378170</v>
      </c>
    </row>
    <row r="30" spans="1:3" ht="18.75" customHeight="1" x14ac:dyDescent="0.3">
      <c r="A30" s="264" t="s">
        <v>17440</v>
      </c>
      <c r="B30" s="265"/>
      <c r="C30" s="11">
        <v>6544274.5499999998</v>
      </c>
    </row>
    <row r="31" spans="1:3" ht="18.75" customHeight="1" x14ac:dyDescent="0.3">
      <c r="A31" s="264" t="s">
        <v>17225</v>
      </c>
      <c r="B31" s="265"/>
      <c r="C31" s="11">
        <v>344435.5</v>
      </c>
    </row>
    <row r="32" spans="1:3" ht="18.75" customHeight="1" x14ac:dyDescent="0.3">
      <c r="A32" s="264" t="s">
        <v>17226</v>
      </c>
      <c r="B32" s="265"/>
      <c r="C32" s="11">
        <f>C29-C30-C31</f>
        <v>489459.95000000019</v>
      </c>
    </row>
    <row r="33" spans="1:3" ht="102.75" customHeight="1" x14ac:dyDescent="0.25">
      <c r="A33" s="266" t="s">
        <v>17228</v>
      </c>
      <c r="B33" s="267"/>
      <c r="C33" s="268"/>
    </row>
    <row r="34" spans="1:3" ht="18.75" x14ac:dyDescent="0.25">
      <c r="A34" s="266" t="s">
        <v>17222</v>
      </c>
      <c r="B34" s="268"/>
      <c r="C34" s="10" t="s">
        <v>17229</v>
      </c>
    </row>
    <row r="35" spans="1:3" ht="18.75" x14ac:dyDescent="0.3">
      <c r="A35" s="264" t="s">
        <v>17224</v>
      </c>
      <c r="B35" s="265"/>
      <c r="C35" s="11">
        <f>36502300</f>
        <v>36502300</v>
      </c>
    </row>
    <row r="36" spans="1:3" ht="18.75" x14ac:dyDescent="0.3">
      <c r="A36" s="264" t="s">
        <v>17447</v>
      </c>
      <c r="B36" s="265"/>
      <c r="C36" s="218">
        <f>C35-C30</f>
        <v>29958025.449999999</v>
      </c>
    </row>
    <row r="37" spans="1:3" ht="110.25" customHeight="1" x14ac:dyDescent="0.25">
      <c r="A37" s="266" t="s">
        <v>17228</v>
      </c>
      <c r="B37" s="267"/>
      <c r="C37" s="268"/>
    </row>
    <row r="38" spans="1:3" ht="18.75" x14ac:dyDescent="0.25">
      <c r="A38" s="266" t="s">
        <v>17222</v>
      </c>
      <c r="B38" s="268"/>
      <c r="C38" s="10" t="s">
        <v>17232</v>
      </c>
    </row>
    <row r="39" spans="1:3" ht="18.75" x14ac:dyDescent="0.3">
      <c r="A39" s="264" t="s">
        <v>17224</v>
      </c>
      <c r="B39" s="265"/>
      <c r="C39" s="11">
        <v>28258900</v>
      </c>
    </row>
    <row r="40" spans="1:3" ht="84.75" customHeight="1" x14ac:dyDescent="0.25">
      <c r="A40" s="266" t="s">
        <v>17228</v>
      </c>
      <c r="B40" s="267"/>
      <c r="C40" s="268"/>
    </row>
    <row r="41" spans="1:3" ht="18.75" x14ac:dyDescent="0.25">
      <c r="A41" s="266" t="s">
        <v>17222</v>
      </c>
      <c r="B41" s="268"/>
      <c r="C41" s="10" t="s">
        <v>17231</v>
      </c>
    </row>
    <row r="42" spans="1:3" ht="18.75" x14ac:dyDescent="0.3">
      <c r="A42" s="264" t="s">
        <v>17224</v>
      </c>
      <c r="B42" s="265"/>
      <c r="C42" s="11">
        <v>28258900</v>
      </c>
    </row>
  </sheetData>
  <mergeCells count="41">
    <mergeCell ref="A21:C21"/>
    <mergeCell ref="A27:C27"/>
    <mergeCell ref="A28:B28"/>
    <mergeCell ref="A29:B29"/>
    <mergeCell ref="A2:C2"/>
    <mergeCell ref="A3:C3"/>
    <mergeCell ref="A4:B4"/>
    <mergeCell ref="A5:B5"/>
    <mergeCell ref="A6:B6"/>
    <mergeCell ref="A42:B42"/>
    <mergeCell ref="A26:B26"/>
    <mergeCell ref="A22:B22"/>
    <mergeCell ref="A23:B23"/>
    <mergeCell ref="A24:B24"/>
    <mergeCell ref="A25:B25"/>
    <mergeCell ref="A37:C37"/>
    <mergeCell ref="A38:B38"/>
    <mergeCell ref="A39:B39"/>
    <mergeCell ref="A35:B35"/>
    <mergeCell ref="A32:B32"/>
    <mergeCell ref="A33:C33"/>
    <mergeCell ref="A34:B34"/>
    <mergeCell ref="A30:B30"/>
    <mergeCell ref="A31:B31"/>
    <mergeCell ref="A36:B36"/>
    <mergeCell ref="A7:B7"/>
    <mergeCell ref="A8:B8"/>
    <mergeCell ref="A40:C40"/>
    <mergeCell ref="A41:B41"/>
    <mergeCell ref="A12:B12"/>
    <mergeCell ref="A13:B13"/>
    <mergeCell ref="A14:B14"/>
    <mergeCell ref="A9:C9"/>
    <mergeCell ref="A10:B10"/>
    <mergeCell ref="A11:B11"/>
    <mergeCell ref="A20:B20"/>
    <mergeCell ref="A15:C15"/>
    <mergeCell ref="A16:B16"/>
    <mergeCell ref="A17:B17"/>
    <mergeCell ref="A18:B18"/>
    <mergeCell ref="A19:B19"/>
  </mergeCells>
  <pageMargins left="0.23622047244094491" right="0.23622047244094491" top="0.74803149606299213" bottom="0.35433070866141736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1795-3129-48F8-888A-9729F9BBC717}">
  <sheetPr>
    <pageSetUpPr fitToPage="1"/>
  </sheetPr>
  <dimension ref="A1:F182"/>
  <sheetViews>
    <sheetView topLeftCell="A150" zoomScale="60" zoomScaleNormal="60" workbookViewId="0">
      <selection sqref="A1:F182"/>
    </sheetView>
  </sheetViews>
  <sheetFormatPr defaultRowHeight="15" x14ac:dyDescent="0.25"/>
  <cols>
    <col min="1" max="1" width="9" customWidth="1"/>
    <col min="2" max="2" width="87.85546875" customWidth="1"/>
    <col min="3" max="3" width="27.42578125" customWidth="1"/>
    <col min="4" max="4" width="29.5703125" customWidth="1"/>
    <col min="5" max="5" width="32" customWidth="1"/>
    <col min="6" max="6" width="29.5703125" customWidth="1"/>
  </cols>
  <sheetData>
    <row r="1" spans="1:6" ht="20.25" x14ac:dyDescent="0.25">
      <c r="A1" s="18"/>
      <c r="B1" s="18"/>
      <c r="C1" s="18"/>
      <c r="D1" s="18"/>
      <c r="E1" s="273" t="s">
        <v>17233</v>
      </c>
      <c r="F1" s="273"/>
    </row>
    <row r="2" spans="1:6" ht="77.25" customHeight="1" x14ac:dyDescent="0.25">
      <c r="B2" s="19"/>
      <c r="C2" s="19"/>
      <c r="D2" s="274" t="s">
        <v>17240</v>
      </c>
      <c r="E2" s="274"/>
      <c r="F2" s="274"/>
    </row>
    <row r="3" spans="1:6" x14ac:dyDescent="0.25">
      <c r="A3" s="275" t="s">
        <v>17241</v>
      </c>
      <c r="B3" s="275"/>
      <c r="C3" s="275"/>
      <c r="D3" s="275"/>
      <c r="E3" s="275"/>
      <c r="F3" s="275"/>
    </row>
    <row r="4" spans="1:6" ht="83.25" customHeight="1" x14ac:dyDescent="0.25">
      <c r="A4" s="275"/>
      <c r="B4" s="275"/>
      <c r="C4" s="275"/>
      <c r="D4" s="275"/>
      <c r="E4" s="275"/>
      <c r="F4" s="275"/>
    </row>
    <row r="5" spans="1:6" x14ac:dyDescent="0.25">
      <c r="A5" s="276" t="s">
        <v>0</v>
      </c>
      <c r="B5" s="278" t="s">
        <v>17234</v>
      </c>
      <c r="C5" s="276" t="s">
        <v>17235</v>
      </c>
      <c r="D5" s="276" t="s">
        <v>17236</v>
      </c>
      <c r="E5" s="276" t="s">
        <v>17237</v>
      </c>
      <c r="F5" s="276" t="s">
        <v>17238</v>
      </c>
    </row>
    <row r="6" spans="1:6" ht="49.5" customHeight="1" x14ac:dyDescent="0.25">
      <c r="A6" s="277"/>
      <c r="B6" s="279"/>
      <c r="C6" s="276"/>
      <c r="D6" s="276"/>
      <c r="E6" s="276"/>
      <c r="F6" s="276"/>
    </row>
    <row r="7" spans="1:6" ht="57" customHeight="1" x14ac:dyDescent="0.25">
      <c r="A7" s="277"/>
      <c r="B7" s="279"/>
      <c r="C7" s="276"/>
      <c r="D7" s="276"/>
      <c r="E7" s="276"/>
      <c r="F7" s="276"/>
    </row>
    <row r="8" spans="1:6" ht="20.25" x14ac:dyDescent="0.3">
      <c r="A8" s="277"/>
      <c r="B8" s="279"/>
      <c r="C8" s="20" t="s">
        <v>17239</v>
      </c>
      <c r="D8" s="20" t="s">
        <v>17057</v>
      </c>
      <c r="E8" s="21" t="s">
        <v>32</v>
      </c>
      <c r="F8" s="21" t="s">
        <v>31</v>
      </c>
    </row>
    <row r="9" spans="1:6" ht="20.25" x14ac:dyDescent="0.3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</row>
    <row r="10" spans="1:6" ht="20.25" x14ac:dyDescent="0.3">
      <c r="A10" s="22" t="s">
        <v>17207</v>
      </c>
      <c r="B10" s="22"/>
      <c r="C10" s="23">
        <f>C11+C75+C127</f>
        <v>1318343.5899999999</v>
      </c>
      <c r="D10" s="24">
        <f>D11+D75+D127</f>
        <v>48262</v>
      </c>
      <c r="E10" s="24">
        <f>E11+E75+E127</f>
        <v>616</v>
      </c>
      <c r="F10" s="23">
        <f>F11+F75+F127</f>
        <v>3781077666.7599993</v>
      </c>
    </row>
    <row r="11" spans="1:6" ht="20.25" x14ac:dyDescent="0.3">
      <c r="A11" s="22" t="s">
        <v>17208</v>
      </c>
      <c r="B11" s="22"/>
      <c r="C11" s="25">
        <f>SUM(C12:C74)</f>
        <v>702409.13999999978</v>
      </c>
      <c r="D11" s="24">
        <f>SUM(D12:D74)</f>
        <v>26305</v>
      </c>
      <c r="E11" s="38">
        <f>SUM(E12:E74)</f>
        <v>323</v>
      </c>
      <c r="F11" s="25">
        <f>SUM(F12:F74)</f>
        <v>1973839858.5199995</v>
      </c>
    </row>
    <row r="12" spans="1:6" ht="20.25" x14ac:dyDescent="0.3">
      <c r="A12" s="26">
        <v>1</v>
      </c>
      <c r="B12" s="22" t="s">
        <v>17242</v>
      </c>
      <c r="C12" s="25">
        <v>240272.35999999993</v>
      </c>
      <c r="D12" s="24">
        <v>9475</v>
      </c>
      <c r="E12" s="21">
        <v>82</v>
      </c>
      <c r="F12" s="25">
        <v>576562070.40999985</v>
      </c>
    </row>
    <row r="13" spans="1:6" ht="20.25" x14ac:dyDescent="0.3">
      <c r="A13" s="26">
        <v>2</v>
      </c>
      <c r="B13" s="22" t="s">
        <v>17243</v>
      </c>
      <c r="C13" s="25">
        <v>33408.999999999993</v>
      </c>
      <c r="D13" s="24">
        <v>1560</v>
      </c>
      <c r="E13" s="21">
        <v>13</v>
      </c>
      <c r="F13" s="25">
        <v>100830004.40000001</v>
      </c>
    </row>
    <row r="14" spans="1:6" ht="20.25" x14ac:dyDescent="0.3">
      <c r="A14" s="26">
        <v>3</v>
      </c>
      <c r="B14" s="22" t="s">
        <v>17244</v>
      </c>
      <c r="C14" s="25">
        <v>59512.939999999995</v>
      </c>
      <c r="D14" s="24">
        <v>1847</v>
      </c>
      <c r="E14" s="21">
        <v>44</v>
      </c>
      <c r="F14" s="25">
        <v>190797026.01999995</v>
      </c>
    </row>
    <row r="15" spans="1:6" ht="20.25" x14ac:dyDescent="0.3">
      <c r="A15" s="26">
        <v>4</v>
      </c>
      <c r="B15" s="22" t="s">
        <v>17245</v>
      </c>
      <c r="C15" s="25">
        <v>42597.399999999994</v>
      </c>
      <c r="D15" s="24">
        <v>1486</v>
      </c>
      <c r="E15" s="21">
        <v>19</v>
      </c>
      <c r="F15" s="25">
        <v>150602349.23000002</v>
      </c>
    </row>
    <row r="16" spans="1:6" ht="20.25" x14ac:dyDescent="0.3">
      <c r="A16" s="26">
        <v>5</v>
      </c>
      <c r="B16" s="22" t="s">
        <v>17308</v>
      </c>
      <c r="C16" s="25">
        <v>23589.8</v>
      </c>
      <c r="D16" s="24">
        <v>895</v>
      </c>
      <c r="E16" s="21">
        <v>4</v>
      </c>
      <c r="F16" s="25">
        <v>62803696.75</v>
      </c>
    </row>
    <row r="17" spans="1:6" ht="20.25" x14ac:dyDescent="0.3">
      <c r="A17" s="26">
        <v>6</v>
      </c>
      <c r="B17" s="22" t="s">
        <v>17246</v>
      </c>
      <c r="C17" s="25">
        <v>61271.880000000005</v>
      </c>
      <c r="D17" s="24">
        <v>1985</v>
      </c>
      <c r="E17" s="21">
        <v>15</v>
      </c>
      <c r="F17" s="25">
        <v>119357421.53</v>
      </c>
    </row>
    <row r="18" spans="1:6" ht="20.25" x14ac:dyDescent="0.3">
      <c r="A18" s="26">
        <v>7</v>
      </c>
      <c r="B18" s="22" t="s">
        <v>17247</v>
      </c>
      <c r="C18" s="25">
        <v>22040.7</v>
      </c>
      <c r="D18" s="24">
        <v>613</v>
      </c>
      <c r="E18" s="21">
        <v>7</v>
      </c>
      <c r="F18" s="25">
        <v>24808077.649999999</v>
      </c>
    </row>
    <row r="19" spans="1:6" ht="20.25" x14ac:dyDescent="0.3">
      <c r="A19" s="26">
        <v>8</v>
      </c>
      <c r="B19" s="22" t="s">
        <v>17248</v>
      </c>
      <c r="C19" s="25">
        <v>11418.54</v>
      </c>
      <c r="D19" s="24">
        <v>448</v>
      </c>
      <c r="E19" s="21">
        <v>6</v>
      </c>
      <c r="F19" s="25">
        <v>23720935.170000002</v>
      </c>
    </row>
    <row r="20" spans="1:6" ht="20.25" x14ac:dyDescent="0.3">
      <c r="A20" s="26">
        <v>9</v>
      </c>
      <c r="B20" s="22" t="s">
        <v>17249</v>
      </c>
      <c r="C20" s="25">
        <v>19574.940000000002</v>
      </c>
      <c r="D20" s="24">
        <v>674</v>
      </c>
      <c r="E20" s="21">
        <v>6</v>
      </c>
      <c r="F20" s="25">
        <v>32067911.869999997</v>
      </c>
    </row>
    <row r="21" spans="1:6" ht="20.25" x14ac:dyDescent="0.3">
      <c r="A21" s="26">
        <v>10</v>
      </c>
      <c r="B21" s="22" t="s">
        <v>17309</v>
      </c>
      <c r="C21" s="25">
        <v>936.95</v>
      </c>
      <c r="D21" s="24">
        <v>41</v>
      </c>
      <c r="E21" s="21">
        <v>1</v>
      </c>
      <c r="F21" s="25">
        <v>7085425</v>
      </c>
    </row>
    <row r="22" spans="1:6" ht="20.25" x14ac:dyDescent="0.3">
      <c r="A22" s="26">
        <v>11</v>
      </c>
      <c r="B22" s="22" t="s">
        <v>17251</v>
      </c>
      <c r="C22" s="25">
        <v>11317.4</v>
      </c>
      <c r="D22" s="24">
        <v>430</v>
      </c>
      <c r="E22" s="21">
        <v>10</v>
      </c>
      <c r="F22" s="25">
        <v>54379117.719999999</v>
      </c>
    </row>
    <row r="23" spans="1:6" ht="20.25" x14ac:dyDescent="0.3">
      <c r="A23" s="26">
        <v>12</v>
      </c>
      <c r="B23" s="22" t="s">
        <v>17289</v>
      </c>
      <c r="C23" s="25">
        <v>871.3</v>
      </c>
      <c r="D23" s="24">
        <v>31</v>
      </c>
      <c r="E23" s="21">
        <v>1</v>
      </c>
      <c r="F23" s="25">
        <v>7229164.7999999998</v>
      </c>
    </row>
    <row r="24" spans="1:6" ht="20.25" x14ac:dyDescent="0.3">
      <c r="A24" s="26">
        <v>13</v>
      </c>
      <c r="B24" s="22" t="s">
        <v>17253</v>
      </c>
      <c r="C24" s="25">
        <v>739</v>
      </c>
      <c r="D24" s="24">
        <v>30</v>
      </c>
      <c r="E24" s="21">
        <v>1</v>
      </c>
      <c r="F24" s="25">
        <v>4458520</v>
      </c>
    </row>
    <row r="25" spans="1:6" ht="20.25" x14ac:dyDescent="0.3">
      <c r="A25" s="26">
        <v>14</v>
      </c>
      <c r="B25" s="22" t="s">
        <v>17254</v>
      </c>
      <c r="C25" s="25">
        <v>1070.8</v>
      </c>
      <c r="D25" s="24">
        <v>57</v>
      </c>
      <c r="E25" s="21">
        <v>1</v>
      </c>
      <c r="F25" s="25">
        <v>10895411.23</v>
      </c>
    </row>
    <row r="26" spans="1:6" ht="20.25" x14ac:dyDescent="0.3">
      <c r="A26" s="26">
        <v>15</v>
      </c>
      <c r="B26" s="22" t="s">
        <v>17290</v>
      </c>
      <c r="C26" s="25">
        <v>1412.3</v>
      </c>
      <c r="D26" s="24">
        <v>59</v>
      </c>
      <c r="E26" s="21">
        <v>2</v>
      </c>
      <c r="F26" s="25">
        <v>10849945.379999999</v>
      </c>
    </row>
    <row r="27" spans="1:6" ht="20.25" x14ac:dyDescent="0.3">
      <c r="A27" s="26">
        <v>16</v>
      </c>
      <c r="B27" s="22" t="s">
        <v>17252</v>
      </c>
      <c r="C27" s="25">
        <v>3114.7</v>
      </c>
      <c r="D27" s="24">
        <v>149</v>
      </c>
      <c r="E27" s="21">
        <v>3</v>
      </c>
      <c r="F27" s="25">
        <v>19046312.890000001</v>
      </c>
    </row>
    <row r="28" spans="1:6" ht="20.25" x14ac:dyDescent="0.3">
      <c r="A28" s="26">
        <v>17</v>
      </c>
      <c r="B28" s="22" t="s">
        <v>17256</v>
      </c>
      <c r="C28" s="25">
        <v>5042.9000000000005</v>
      </c>
      <c r="D28" s="24">
        <v>185</v>
      </c>
      <c r="E28" s="21">
        <v>4</v>
      </c>
      <c r="F28" s="25">
        <v>15378988.970000001</v>
      </c>
    </row>
    <row r="29" spans="1:6" ht="20.25" x14ac:dyDescent="0.3">
      <c r="A29" s="26">
        <v>18</v>
      </c>
      <c r="B29" s="22" t="s">
        <v>17310</v>
      </c>
      <c r="C29" s="25">
        <v>1009.7</v>
      </c>
      <c r="D29" s="24">
        <v>34</v>
      </c>
      <c r="E29" s="21">
        <v>1</v>
      </c>
      <c r="F29" s="25">
        <v>4106410.62</v>
      </c>
    </row>
    <row r="30" spans="1:6" ht="20.25" x14ac:dyDescent="0.3">
      <c r="A30" s="26">
        <v>19</v>
      </c>
      <c r="B30" s="22" t="s">
        <v>17311</v>
      </c>
      <c r="C30" s="25">
        <v>786.9</v>
      </c>
      <c r="D30" s="24">
        <v>30</v>
      </c>
      <c r="E30" s="21">
        <v>1</v>
      </c>
      <c r="F30" s="25">
        <v>7194936.3199999994</v>
      </c>
    </row>
    <row r="31" spans="1:6" ht="20.25" x14ac:dyDescent="0.3">
      <c r="A31" s="26">
        <v>20</v>
      </c>
      <c r="B31" s="22" t="s">
        <v>17312</v>
      </c>
      <c r="C31" s="25">
        <v>398</v>
      </c>
      <c r="D31" s="24">
        <v>21</v>
      </c>
      <c r="E31" s="21">
        <v>1</v>
      </c>
      <c r="F31" s="25">
        <v>1628981.76</v>
      </c>
    </row>
    <row r="32" spans="1:6" ht="20.25" x14ac:dyDescent="0.3">
      <c r="A32" s="26">
        <v>21</v>
      </c>
      <c r="B32" s="22" t="s">
        <v>17292</v>
      </c>
      <c r="C32" s="25">
        <v>1532.1</v>
      </c>
      <c r="D32" s="24">
        <v>39</v>
      </c>
      <c r="E32" s="21">
        <v>2</v>
      </c>
      <c r="F32" s="25">
        <v>6041248.2699999996</v>
      </c>
    </row>
    <row r="33" spans="1:6" ht="20.25" x14ac:dyDescent="0.3">
      <c r="A33" s="26">
        <v>22</v>
      </c>
      <c r="B33" s="22" t="s">
        <v>17446</v>
      </c>
      <c r="C33" s="25">
        <v>766.1</v>
      </c>
      <c r="D33" s="24">
        <v>48</v>
      </c>
      <c r="E33" s="21">
        <v>1</v>
      </c>
      <c r="F33" s="25">
        <v>794399.19000000006</v>
      </c>
    </row>
    <row r="34" spans="1:6" ht="20.25" x14ac:dyDescent="0.3">
      <c r="A34" s="26">
        <v>23</v>
      </c>
      <c r="B34" s="22" t="s">
        <v>17293</v>
      </c>
      <c r="C34" s="25">
        <v>3363.3</v>
      </c>
      <c r="D34" s="24">
        <v>44</v>
      </c>
      <c r="E34" s="21">
        <v>1</v>
      </c>
      <c r="F34" s="25">
        <v>7618035.8099999996</v>
      </c>
    </row>
    <row r="35" spans="1:6" ht="20.25" x14ac:dyDescent="0.3">
      <c r="A35" s="26">
        <v>24</v>
      </c>
      <c r="B35" s="22" t="s">
        <v>17262</v>
      </c>
      <c r="C35" s="25">
        <v>19565.449999999997</v>
      </c>
      <c r="D35" s="24">
        <v>714</v>
      </c>
      <c r="E35" s="21">
        <v>5</v>
      </c>
      <c r="F35" s="25">
        <v>41529044.439999998</v>
      </c>
    </row>
    <row r="36" spans="1:6" ht="20.25" x14ac:dyDescent="0.3">
      <c r="A36" s="26">
        <v>25</v>
      </c>
      <c r="B36" s="22" t="s">
        <v>17295</v>
      </c>
      <c r="C36" s="25">
        <v>460</v>
      </c>
      <c r="D36" s="24">
        <v>17</v>
      </c>
      <c r="E36" s="21">
        <v>1</v>
      </c>
      <c r="F36" s="25">
        <v>5790100</v>
      </c>
    </row>
    <row r="37" spans="1:6" ht="20.25" x14ac:dyDescent="0.3">
      <c r="A37" s="26">
        <v>26</v>
      </c>
      <c r="B37" s="22" t="s">
        <v>17313</v>
      </c>
      <c r="C37" s="25">
        <v>896.41</v>
      </c>
      <c r="D37" s="24">
        <v>56</v>
      </c>
      <c r="E37" s="21">
        <v>1</v>
      </c>
      <c r="F37" s="25">
        <v>6204379.9500000002</v>
      </c>
    </row>
    <row r="38" spans="1:6" ht="20.25" x14ac:dyDescent="0.3">
      <c r="A38" s="26">
        <v>27</v>
      </c>
      <c r="B38" s="22" t="s">
        <v>17263</v>
      </c>
      <c r="C38" s="25">
        <v>1991.4</v>
      </c>
      <c r="D38" s="24">
        <v>72</v>
      </c>
      <c r="E38" s="21">
        <v>3</v>
      </c>
      <c r="F38" s="25">
        <v>12179275.26</v>
      </c>
    </row>
    <row r="39" spans="1:6" ht="20.25" x14ac:dyDescent="0.3">
      <c r="A39" s="26">
        <v>28</v>
      </c>
      <c r="B39" s="22" t="s">
        <v>17298</v>
      </c>
      <c r="C39" s="25">
        <v>2960.1000000000004</v>
      </c>
      <c r="D39" s="24">
        <v>127</v>
      </c>
      <c r="E39" s="21">
        <v>4</v>
      </c>
      <c r="F39" s="25">
        <v>10375203.109999999</v>
      </c>
    </row>
    <row r="40" spans="1:6" ht="20.25" x14ac:dyDescent="0.3">
      <c r="A40" s="26">
        <v>29</v>
      </c>
      <c r="B40" s="22" t="s">
        <v>17297</v>
      </c>
      <c r="C40" s="25">
        <v>2439.6999999999998</v>
      </c>
      <c r="D40" s="24">
        <v>105</v>
      </c>
      <c r="E40" s="21">
        <v>3</v>
      </c>
      <c r="F40" s="25">
        <v>12331741.25</v>
      </c>
    </row>
    <row r="41" spans="1:6" ht="20.25" x14ac:dyDescent="0.3">
      <c r="A41" s="26">
        <v>30</v>
      </c>
      <c r="B41" s="22" t="s">
        <v>17387</v>
      </c>
      <c r="C41" s="25">
        <v>4299.2</v>
      </c>
      <c r="D41" s="24">
        <v>216</v>
      </c>
      <c r="E41" s="21">
        <v>2</v>
      </c>
      <c r="F41" s="25">
        <v>11695793.819999998</v>
      </c>
    </row>
    <row r="42" spans="1:6" ht="20.25" x14ac:dyDescent="0.3">
      <c r="A42" s="26">
        <v>31</v>
      </c>
      <c r="B42" s="22" t="s">
        <v>17264</v>
      </c>
      <c r="C42" s="25">
        <v>1217.2</v>
      </c>
      <c r="D42" s="24">
        <v>47</v>
      </c>
      <c r="E42" s="21">
        <v>1</v>
      </c>
      <c r="F42" s="25">
        <v>7655996.6900000004</v>
      </c>
    </row>
    <row r="43" spans="1:6" ht="20.25" x14ac:dyDescent="0.3">
      <c r="A43" s="26">
        <v>32</v>
      </c>
      <c r="B43" s="22" t="s">
        <v>17299</v>
      </c>
      <c r="C43" s="25">
        <v>6956.1</v>
      </c>
      <c r="D43" s="24">
        <v>272</v>
      </c>
      <c r="E43" s="21">
        <v>6</v>
      </c>
      <c r="F43" s="25">
        <v>33795895.170000002</v>
      </c>
    </row>
    <row r="44" spans="1:6" ht="20.25" x14ac:dyDescent="0.3">
      <c r="A44" s="26">
        <v>33</v>
      </c>
      <c r="B44" s="22" t="s">
        <v>17314</v>
      </c>
      <c r="C44" s="25">
        <v>312.7</v>
      </c>
      <c r="D44" s="24">
        <v>11</v>
      </c>
      <c r="E44" s="21">
        <v>1</v>
      </c>
      <c r="F44" s="25">
        <v>2969018.4899999998</v>
      </c>
    </row>
    <row r="45" spans="1:6" ht="20.25" x14ac:dyDescent="0.3">
      <c r="A45" s="26">
        <v>34</v>
      </c>
      <c r="B45" s="22" t="s">
        <v>17315</v>
      </c>
      <c r="C45" s="25">
        <v>800.4</v>
      </c>
      <c r="D45" s="24">
        <v>32</v>
      </c>
      <c r="E45" s="21">
        <v>1</v>
      </c>
      <c r="F45" s="25">
        <v>5947708.0499999998</v>
      </c>
    </row>
    <row r="46" spans="1:6" ht="20.25" x14ac:dyDescent="0.3">
      <c r="A46" s="26">
        <v>35</v>
      </c>
      <c r="B46" s="22" t="s">
        <v>17316</v>
      </c>
      <c r="C46" s="25">
        <v>592.5</v>
      </c>
      <c r="D46" s="24">
        <v>32</v>
      </c>
      <c r="E46" s="21">
        <v>1</v>
      </c>
      <c r="F46" s="25">
        <v>4280222.84</v>
      </c>
    </row>
    <row r="47" spans="1:6" ht="20.25" x14ac:dyDescent="0.3">
      <c r="A47" s="26">
        <v>36</v>
      </c>
      <c r="B47" s="22" t="s">
        <v>17266</v>
      </c>
      <c r="C47" s="25">
        <v>4538.8999999999996</v>
      </c>
      <c r="D47" s="24">
        <v>150</v>
      </c>
      <c r="E47" s="21">
        <v>2</v>
      </c>
      <c r="F47" s="25">
        <v>12813178.6</v>
      </c>
    </row>
    <row r="48" spans="1:6" ht="20.25" x14ac:dyDescent="0.3">
      <c r="A48" s="26">
        <v>37</v>
      </c>
      <c r="B48" s="22" t="s">
        <v>17388</v>
      </c>
      <c r="C48" s="25">
        <v>976.3</v>
      </c>
      <c r="D48" s="24">
        <v>36</v>
      </c>
      <c r="E48" s="21">
        <v>1</v>
      </c>
      <c r="F48" s="25">
        <v>6053981.6200000001</v>
      </c>
    </row>
    <row r="49" spans="1:6" ht="20.25" x14ac:dyDescent="0.3">
      <c r="A49" s="26">
        <v>38</v>
      </c>
      <c r="B49" s="22" t="s">
        <v>17268</v>
      </c>
      <c r="C49" s="25">
        <v>1393.3000000000002</v>
      </c>
      <c r="D49" s="24">
        <v>66</v>
      </c>
      <c r="E49" s="21">
        <v>2</v>
      </c>
      <c r="F49" s="25">
        <v>9689234.3399999999</v>
      </c>
    </row>
    <row r="50" spans="1:6" ht="20.25" x14ac:dyDescent="0.3">
      <c r="A50" s="26">
        <v>39</v>
      </c>
      <c r="B50" s="22" t="s">
        <v>17269</v>
      </c>
      <c r="C50" s="25">
        <v>11199.1</v>
      </c>
      <c r="D50" s="24">
        <v>429</v>
      </c>
      <c r="E50" s="21">
        <v>4</v>
      </c>
      <c r="F50" s="25">
        <v>42504199.799999997</v>
      </c>
    </row>
    <row r="51" spans="1:6" ht="20.25" x14ac:dyDescent="0.3">
      <c r="A51" s="26">
        <v>40</v>
      </c>
      <c r="B51" s="22" t="s">
        <v>17270</v>
      </c>
      <c r="C51" s="25">
        <v>8841.48</v>
      </c>
      <c r="D51" s="24">
        <v>259</v>
      </c>
      <c r="E51" s="21">
        <v>2</v>
      </c>
      <c r="F51" s="25">
        <v>20672039.370000001</v>
      </c>
    </row>
    <row r="52" spans="1:6" ht="20.25" x14ac:dyDescent="0.3">
      <c r="A52" s="26">
        <v>41</v>
      </c>
      <c r="B52" s="22" t="s">
        <v>17271</v>
      </c>
      <c r="C52" s="25">
        <v>8737.0499999999993</v>
      </c>
      <c r="D52" s="24">
        <v>356</v>
      </c>
      <c r="E52" s="21">
        <v>5</v>
      </c>
      <c r="F52" s="25">
        <v>34476067.519999996</v>
      </c>
    </row>
    <row r="53" spans="1:6" ht="20.25" x14ac:dyDescent="0.3">
      <c r="A53" s="26">
        <v>42</v>
      </c>
      <c r="B53" s="22" t="s">
        <v>17317</v>
      </c>
      <c r="C53" s="25">
        <v>1408.6</v>
      </c>
      <c r="D53" s="24">
        <v>63</v>
      </c>
      <c r="E53" s="21">
        <v>2</v>
      </c>
      <c r="F53" s="25">
        <v>9425700.5800000001</v>
      </c>
    </row>
    <row r="54" spans="1:6" ht="20.25" x14ac:dyDescent="0.3">
      <c r="A54" s="26">
        <v>43</v>
      </c>
      <c r="B54" s="22" t="s">
        <v>17318</v>
      </c>
      <c r="C54" s="25">
        <v>1490.21</v>
      </c>
      <c r="D54" s="24">
        <v>56</v>
      </c>
      <c r="E54" s="21">
        <v>2</v>
      </c>
      <c r="F54" s="25">
        <v>11802243.449999999</v>
      </c>
    </row>
    <row r="55" spans="1:6" ht="20.25" x14ac:dyDescent="0.3">
      <c r="A55" s="26">
        <v>44</v>
      </c>
      <c r="B55" s="22" t="s">
        <v>17272</v>
      </c>
      <c r="C55" s="25">
        <v>11414.84</v>
      </c>
      <c r="D55" s="24">
        <v>420</v>
      </c>
      <c r="E55" s="21">
        <v>2</v>
      </c>
      <c r="F55" s="25">
        <v>17386976.800000001</v>
      </c>
    </row>
    <row r="56" spans="1:6" ht="20.25" x14ac:dyDescent="0.3">
      <c r="A56" s="26">
        <v>45</v>
      </c>
      <c r="B56" s="22" t="s">
        <v>17389</v>
      </c>
      <c r="C56" s="25">
        <v>780.3</v>
      </c>
      <c r="D56" s="24">
        <v>40</v>
      </c>
      <c r="E56" s="21">
        <v>1</v>
      </c>
      <c r="F56" s="25">
        <v>5310148.74</v>
      </c>
    </row>
    <row r="57" spans="1:6" ht="20.25" x14ac:dyDescent="0.3">
      <c r="A57" s="26">
        <v>46</v>
      </c>
      <c r="B57" s="22" t="s">
        <v>17301</v>
      </c>
      <c r="C57" s="25">
        <v>911.2</v>
      </c>
      <c r="D57" s="24">
        <v>30</v>
      </c>
      <c r="E57" s="21">
        <v>1</v>
      </c>
      <c r="F57" s="25">
        <v>8814680.0299999993</v>
      </c>
    </row>
    <row r="58" spans="1:6" ht="20.25" x14ac:dyDescent="0.3">
      <c r="A58" s="26">
        <v>47</v>
      </c>
      <c r="B58" s="22" t="s">
        <v>17390</v>
      </c>
      <c r="C58" s="25">
        <v>621.6</v>
      </c>
      <c r="D58" s="24">
        <v>25</v>
      </c>
      <c r="E58" s="21">
        <v>1</v>
      </c>
      <c r="F58" s="25">
        <v>3793574.26</v>
      </c>
    </row>
    <row r="59" spans="1:6" ht="20.25" x14ac:dyDescent="0.3">
      <c r="A59" s="26">
        <v>48</v>
      </c>
      <c r="B59" s="22" t="s">
        <v>17319</v>
      </c>
      <c r="C59" s="25">
        <v>971.34</v>
      </c>
      <c r="D59" s="24">
        <v>45</v>
      </c>
      <c r="E59" s="21">
        <v>1</v>
      </c>
      <c r="F59" s="25">
        <v>6588819.2000000002</v>
      </c>
    </row>
    <row r="60" spans="1:6" ht="20.25" x14ac:dyDescent="0.3">
      <c r="A60" s="26">
        <v>49</v>
      </c>
      <c r="B60" s="22" t="s">
        <v>17277</v>
      </c>
      <c r="C60" s="25">
        <v>687</v>
      </c>
      <c r="D60" s="24">
        <v>21</v>
      </c>
      <c r="E60" s="21">
        <v>1</v>
      </c>
      <c r="F60" s="25">
        <v>5667056.2000000002</v>
      </c>
    </row>
    <row r="61" spans="1:6" ht="20.25" x14ac:dyDescent="0.3">
      <c r="A61" s="26">
        <v>50</v>
      </c>
      <c r="B61" s="22" t="s">
        <v>17278</v>
      </c>
      <c r="C61" s="25">
        <v>3742.79</v>
      </c>
      <c r="D61" s="24">
        <v>138</v>
      </c>
      <c r="E61" s="21">
        <v>3</v>
      </c>
      <c r="F61" s="25">
        <v>18347382.370000001</v>
      </c>
    </row>
    <row r="62" spans="1:6" ht="20.25" x14ac:dyDescent="0.3">
      <c r="A62" s="26">
        <v>51</v>
      </c>
      <c r="B62" s="22" t="s">
        <v>17279</v>
      </c>
      <c r="C62" s="25">
        <v>11043.66</v>
      </c>
      <c r="D62" s="24">
        <v>528</v>
      </c>
      <c r="E62" s="21">
        <v>6</v>
      </c>
      <c r="F62" s="25">
        <v>34184580.829999998</v>
      </c>
    </row>
    <row r="63" spans="1:6" ht="20.25" x14ac:dyDescent="0.3">
      <c r="A63" s="26">
        <v>52</v>
      </c>
      <c r="B63" s="22" t="s">
        <v>17275</v>
      </c>
      <c r="C63" s="25">
        <v>7450.8</v>
      </c>
      <c r="D63" s="24">
        <v>425</v>
      </c>
      <c r="E63" s="21">
        <v>10</v>
      </c>
      <c r="F63" s="25">
        <v>4853120.3899999997</v>
      </c>
    </row>
    <row r="64" spans="1:6" ht="20.25" x14ac:dyDescent="0.3">
      <c r="A64" s="26">
        <v>53</v>
      </c>
      <c r="B64" s="22" t="s">
        <v>17280</v>
      </c>
      <c r="C64" s="25">
        <v>10815.19</v>
      </c>
      <c r="D64" s="24">
        <v>453</v>
      </c>
      <c r="E64" s="21">
        <v>4</v>
      </c>
      <c r="F64" s="25">
        <v>18385848.82</v>
      </c>
    </row>
    <row r="65" spans="1:6" ht="20.25" x14ac:dyDescent="0.3">
      <c r="A65" s="26">
        <v>54</v>
      </c>
      <c r="B65" s="22" t="s">
        <v>17303</v>
      </c>
      <c r="C65" s="25">
        <v>1421.2</v>
      </c>
      <c r="D65" s="24">
        <v>47</v>
      </c>
      <c r="E65" s="21">
        <v>1</v>
      </c>
      <c r="F65" s="25">
        <v>8800830.6999999993</v>
      </c>
    </row>
    <row r="66" spans="1:6" ht="20.25" x14ac:dyDescent="0.3">
      <c r="A66" s="26">
        <v>55</v>
      </c>
      <c r="B66" s="22" t="s">
        <v>17281</v>
      </c>
      <c r="C66" s="25">
        <v>8802.18</v>
      </c>
      <c r="D66" s="24">
        <v>291</v>
      </c>
      <c r="E66" s="21">
        <v>5</v>
      </c>
      <c r="F66" s="25">
        <v>34494538.579999998</v>
      </c>
    </row>
    <row r="67" spans="1:6" ht="20.25" x14ac:dyDescent="0.3">
      <c r="A67" s="26">
        <v>56</v>
      </c>
      <c r="B67" s="22" t="s">
        <v>17250</v>
      </c>
      <c r="C67" s="25">
        <v>4666.6000000000004</v>
      </c>
      <c r="D67" s="24">
        <v>131</v>
      </c>
      <c r="E67" s="21">
        <v>1</v>
      </c>
      <c r="F67" s="25">
        <v>8578192.4800000004</v>
      </c>
    </row>
    <row r="68" spans="1:6" ht="20.25" x14ac:dyDescent="0.3">
      <c r="A68" s="26">
        <v>57</v>
      </c>
      <c r="B68" s="22" t="s">
        <v>17284</v>
      </c>
      <c r="C68" s="25">
        <v>1918.63</v>
      </c>
      <c r="D68" s="24">
        <v>31</v>
      </c>
      <c r="E68" s="21">
        <v>1</v>
      </c>
      <c r="F68" s="25">
        <v>10731103.199999999</v>
      </c>
    </row>
    <row r="69" spans="1:6" ht="20.25" x14ac:dyDescent="0.3">
      <c r="A69" s="26">
        <v>58</v>
      </c>
      <c r="B69" s="22" t="s">
        <v>17285</v>
      </c>
      <c r="C69" s="25">
        <v>2158.5</v>
      </c>
      <c r="D69" s="24">
        <v>92</v>
      </c>
      <c r="E69" s="21">
        <v>4</v>
      </c>
      <c r="F69" s="25">
        <v>14463585.310000002</v>
      </c>
    </row>
    <row r="70" spans="1:6" ht="20.25" x14ac:dyDescent="0.3">
      <c r="A70" s="26">
        <v>59</v>
      </c>
      <c r="B70" s="22" t="s">
        <v>17304</v>
      </c>
      <c r="C70" s="25">
        <v>659.7</v>
      </c>
      <c r="D70" s="24">
        <v>25</v>
      </c>
      <c r="E70" s="21">
        <v>1</v>
      </c>
      <c r="F70" s="25">
        <v>4641914.7</v>
      </c>
    </row>
    <row r="71" spans="1:6" ht="20.25" x14ac:dyDescent="0.3">
      <c r="A71" s="26">
        <v>60</v>
      </c>
      <c r="B71" s="22" t="s">
        <v>17305</v>
      </c>
      <c r="C71" s="25">
        <v>816.8</v>
      </c>
      <c r="D71" s="24">
        <v>42</v>
      </c>
      <c r="E71" s="21">
        <v>1</v>
      </c>
      <c r="F71" s="25">
        <v>5080000</v>
      </c>
    </row>
    <row r="72" spans="1:6" ht="20.25" x14ac:dyDescent="0.3">
      <c r="A72" s="26">
        <v>61</v>
      </c>
      <c r="B72" s="22" t="s">
        <v>17306</v>
      </c>
      <c r="C72" s="25">
        <v>1199.9000000000001</v>
      </c>
      <c r="D72" s="24">
        <v>41</v>
      </c>
      <c r="E72" s="21">
        <v>1</v>
      </c>
      <c r="F72" s="25">
        <v>5397325.2400000002</v>
      </c>
    </row>
    <row r="73" spans="1:6" ht="20.25" x14ac:dyDescent="0.3">
      <c r="A73" s="26">
        <v>62</v>
      </c>
      <c r="B73" s="22" t="s">
        <v>17307</v>
      </c>
      <c r="C73" s="25">
        <v>4989.7</v>
      </c>
      <c r="D73" s="24">
        <v>176</v>
      </c>
      <c r="E73" s="21">
        <v>2</v>
      </c>
      <c r="F73" s="25">
        <v>17376189.66</v>
      </c>
    </row>
    <row r="74" spans="1:6" ht="20.25" x14ac:dyDescent="0.3">
      <c r="A74" s="26">
        <v>63</v>
      </c>
      <c r="B74" s="22" t="s">
        <v>17391</v>
      </c>
      <c r="C74" s="25">
        <v>212.1</v>
      </c>
      <c r="D74" s="24">
        <v>7</v>
      </c>
      <c r="E74" s="21">
        <v>1</v>
      </c>
      <c r="F74" s="25">
        <v>496575.67</v>
      </c>
    </row>
    <row r="75" spans="1:6" ht="20.25" x14ac:dyDescent="0.3">
      <c r="A75" s="22" t="s">
        <v>17218</v>
      </c>
      <c r="B75" s="22"/>
      <c r="C75" s="25">
        <f>SUM(C76:C126)</f>
        <v>307211.59000000008</v>
      </c>
      <c r="D75" s="24">
        <f>SUM(D76:D126)</f>
        <v>11141</v>
      </c>
      <c r="E75" s="27">
        <f>SUM(E76:E126)</f>
        <v>161</v>
      </c>
      <c r="F75" s="25">
        <f>SUM(F76:F126)</f>
        <v>976459277.41000009</v>
      </c>
    </row>
    <row r="76" spans="1:6" ht="20.25" x14ac:dyDescent="0.3">
      <c r="A76" s="26">
        <v>1</v>
      </c>
      <c r="B76" s="22" t="s">
        <v>17242</v>
      </c>
      <c r="C76" s="25">
        <v>110740.37000000001</v>
      </c>
      <c r="D76" s="24">
        <v>4466</v>
      </c>
      <c r="E76" s="21">
        <v>42</v>
      </c>
      <c r="F76" s="25">
        <v>244358681.49000001</v>
      </c>
    </row>
    <row r="77" spans="1:6" ht="20.25" x14ac:dyDescent="0.3">
      <c r="A77" s="26">
        <v>2</v>
      </c>
      <c r="B77" s="22" t="s">
        <v>17243</v>
      </c>
      <c r="C77" s="25">
        <v>4503.3999999999996</v>
      </c>
      <c r="D77" s="24">
        <v>207</v>
      </c>
      <c r="E77" s="21">
        <v>4</v>
      </c>
      <c r="F77" s="25">
        <v>25262500.919999998</v>
      </c>
    </row>
    <row r="78" spans="1:6" ht="20.25" x14ac:dyDescent="0.3">
      <c r="A78" s="26">
        <v>3</v>
      </c>
      <c r="B78" s="22" t="s">
        <v>17244</v>
      </c>
      <c r="C78" s="25">
        <v>13311.699999999999</v>
      </c>
      <c r="D78" s="24">
        <v>458</v>
      </c>
      <c r="E78" s="21">
        <v>14</v>
      </c>
      <c r="F78" s="25">
        <v>72162129.74000001</v>
      </c>
    </row>
    <row r="79" spans="1:6" ht="20.25" x14ac:dyDescent="0.3">
      <c r="A79" s="26">
        <v>4</v>
      </c>
      <c r="B79" s="22" t="s">
        <v>17245</v>
      </c>
      <c r="C79" s="25">
        <v>19523.48</v>
      </c>
      <c r="D79" s="24">
        <v>549</v>
      </c>
      <c r="E79" s="21">
        <v>10</v>
      </c>
      <c r="F79" s="25">
        <v>68139941.349999994</v>
      </c>
    </row>
    <row r="80" spans="1:6" ht="20.25" x14ac:dyDescent="0.3">
      <c r="A80" s="26">
        <v>5</v>
      </c>
      <c r="B80" s="22" t="s">
        <v>17246</v>
      </c>
      <c r="C80" s="25">
        <v>36039.199999999997</v>
      </c>
      <c r="D80" s="24">
        <v>1252</v>
      </c>
      <c r="E80" s="21">
        <v>12</v>
      </c>
      <c r="F80" s="25">
        <v>85592652.090000004</v>
      </c>
    </row>
    <row r="81" spans="1:6" ht="20.25" x14ac:dyDescent="0.3">
      <c r="A81" s="26">
        <v>6</v>
      </c>
      <c r="B81" s="22" t="s">
        <v>17247</v>
      </c>
      <c r="C81" s="25">
        <v>7957.4</v>
      </c>
      <c r="D81" s="24">
        <v>217</v>
      </c>
      <c r="E81" s="21">
        <v>3</v>
      </c>
      <c r="F81" s="25">
        <v>14682262.560000001</v>
      </c>
    </row>
    <row r="82" spans="1:6" ht="20.25" x14ac:dyDescent="0.3">
      <c r="A82" s="26">
        <v>7</v>
      </c>
      <c r="B82" s="22" t="s">
        <v>17248</v>
      </c>
      <c r="C82" s="25">
        <v>4302</v>
      </c>
      <c r="D82" s="24">
        <v>167</v>
      </c>
      <c r="E82" s="21">
        <v>2</v>
      </c>
      <c r="F82" s="25">
        <v>17109331.199999999</v>
      </c>
    </row>
    <row r="83" spans="1:6" ht="20.25" x14ac:dyDescent="0.3">
      <c r="A83" s="26">
        <v>8</v>
      </c>
      <c r="B83" s="22" t="s">
        <v>17249</v>
      </c>
      <c r="C83" s="25">
        <v>5228.93</v>
      </c>
      <c r="D83" s="24">
        <v>134</v>
      </c>
      <c r="E83" s="21">
        <v>2</v>
      </c>
      <c r="F83" s="25">
        <v>15108214.489999998</v>
      </c>
    </row>
    <row r="84" spans="1:6" ht="20.25" x14ac:dyDescent="0.3">
      <c r="A84" s="26">
        <v>9</v>
      </c>
      <c r="B84" s="22" t="s">
        <v>17251</v>
      </c>
      <c r="C84" s="25">
        <v>10229.500000000002</v>
      </c>
      <c r="D84" s="24">
        <v>327</v>
      </c>
      <c r="E84" s="21">
        <v>8</v>
      </c>
      <c r="F84" s="25">
        <v>40448210.159999996</v>
      </c>
    </row>
    <row r="85" spans="1:6" ht="20.25" x14ac:dyDescent="0.3">
      <c r="A85" s="26">
        <v>10</v>
      </c>
      <c r="B85" s="22" t="s">
        <v>17289</v>
      </c>
      <c r="C85" s="25">
        <v>380.9</v>
      </c>
      <c r="D85" s="24">
        <v>9</v>
      </c>
      <c r="E85" s="21">
        <v>1</v>
      </c>
      <c r="F85" s="25">
        <v>508994.24</v>
      </c>
    </row>
    <row r="86" spans="1:6" ht="20.25" x14ac:dyDescent="0.3">
      <c r="A86" s="26">
        <v>11</v>
      </c>
      <c r="B86" s="22" t="s">
        <v>17253</v>
      </c>
      <c r="C86" s="25">
        <v>749.2</v>
      </c>
      <c r="D86" s="24">
        <v>28</v>
      </c>
      <c r="E86" s="21">
        <v>1</v>
      </c>
      <c r="F86" s="25">
        <v>4458520</v>
      </c>
    </row>
    <row r="87" spans="1:6" ht="20.25" x14ac:dyDescent="0.3">
      <c r="A87" s="26">
        <v>12</v>
      </c>
      <c r="B87" s="22" t="s">
        <v>17254</v>
      </c>
      <c r="C87" s="25">
        <v>975.1</v>
      </c>
      <c r="D87" s="24">
        <v>42</v>
      </c>
      <c r="E87" s="21">
        <v>1</v>
      </c>
      <c r="F87" s="25">
        <v>1024284.04</v>
      </c>
    </row>
    <row r="88" spans="1:6" ht="20.25" x14ac:dyDescent="0.3">
      <c r="A88" s="26">
        <v>13</v>
      </c>
      <c r="B88" s="22" t="s">
        <v>17255</v>
      </c>
      <c r="C88" s="25">
        <v>752.1</v>
      </c>
      <c r="D88" s="24">
        <v>28</v>
      </c>
      <c r="E88" s="21">
        <v>1</v>
      </c>
      <c r="F88" s="25">
        <v>5308128</v>
      </c>
    </row>
    <row r="89" spans="1:6" ht="20.25" x14ac:dyDescent="0.3">
      <c r="A89" s="26">
        <v>14</v>
      </c>
      <c r="B89" s="22" t="s">
        <v>17290</v>
      </c>
      <c r="C89" s="25">
        <v>917.2</v>
      </c>
      <c r="D89" s="24">
        <v>35</v>
      </c>
      <c r="E89" s="21">
        <v>1</v>
      </c>
      <c r="F89" s="25">
        <v>7532677</v>
      </c>
    </row>
    <row r="90" spans="1:6" ht="20.25" x14ac:dyDescent="0.3">
      <c r="A90" s="26">
        <v>15</v>
      </c>
      <c r="B90" s="22" t="s">
        <v>17252</v>
      </c>
      <c r="C90" s="25">
        <v>4789.7</v>
      </c>
      <c r="D90" s="24">
        <v>163</v>
      </c>
      <c r="E90" s="21">
        <v>1</v>
      </c>
      <c r="F90" s="25">
        <v>7134922.25</v>
      </c>
    </row>
    <row r="91" spans="1:6" ht="20.25" x14ac:dyDescent="0.3">
      <c r="A91" s="26">
        <v>16</v>
      </c>
      <c r="B91" s="22" t="s">
        <v>17256</v>
      </c>
      <c r="C91" s="25">
        <v>8371.6600000000017</v>
      </c>
      <c r="D91" s="24">
        <v>241</v>
      </c>
      <c r="E91" s="21">
        <v>5</v>
      </c>
      <c r="F91" s="25">
        <v>46844042.669999994</v>
      </c>
    </row>
    <row r="92" spans="1:6" ht="20.25" x14ac:dyDescent="0.3">
      <c r="A92" s="26">
        <v>17</v>
      </c>
      <c r="B92" s="22" t="s">
        <v>17291</v>
      </c>
      <c r="C92" s="25">
        <v>775.8</v>
      </c>
      <c r="D92" s="24">
        <v>39</v>
      </c>
      <c r="E92" s="21">
        <v>1</v>
      </c>
      <c r="F92" s="25">
        <v>6193827.0800000001</v>
      </c>
    </row>
    <row r="93" spans="1:6" ht="20.25" x14ac:dyDescent="0.3">
      <c r="A93" s="26">
        <v>18</v>
      </c>
      <c r="B93" s="22" t="s">
        <v>17292</v>
      </c>
      <c r="C93" s="25">
        <v>350</v>
      </c>
      <c r="D93" s="24">
        <v>7</v>
      </c>
      <c r="E93" s="21">
        <v>1</v>
      </c>
      <c r="F93" s="25">
        <v>2190656</v>
      </c>
    </row>
    <row r="94" spans="1:6" ht="20.25" x14ac:dyDescent="0.3">
      <c r="A94" s="26">
        <v>19</v>
      </c>
      <c r="B94" s="22" t="s">
        <v>17293</v>
      </c>
      <c r="C94" s="25">
        <v>931.7</v>
      </c>
      <c r="D94" s="24">
        <v>34</v>
      </c>
      <c r="E94" s="21">
        <v>1</v>
      </c>
      <c r="F94" s="25">
        <v>7683651.5</v>
      </c>
    </row>
    <row r="95" spans="1:6" ht="20.25" x14ac:dyDescent="0.3">
      <c r="A95" s="26">
        <v>20</v>
      </c>
      <c r="B95" s="22" t="s">
        <v>17294</v>
      </c>
      <c r="C95" s="25">
        <v>521.6</v>
      </c>
      <c r="D95" s="24">
        <v>21</v>
      </c>
      <c r="E95" s="21">
        <v>1</v>
      </c>
      <c r="F95" s="25">
        <v>5423754</v>
      </c>
    </row>
    <row r="96" spans="1:6" ht="20.25" x14ac:dyDescent="0.3">
      <c r="A96" s="26">
        <v>21</v>
      </c>
      <c r="B96" s="22" t="s">
        <v>17262</v>
      </c>
      <c r="C96" s="25">
        <v>6643.84</v>
      </c>
      <c r="D96" s="24">
        <v>218</v>
      </c>
      <c r="E96" s="21">
        <v>5</v>
      </c>
      <c r="F96" s="25">
        <v>30502927.5</v>
      </c>
    </row>
    <row r="97" spans="1:6" ht="20.25" x14ac:dyDescent="0.3">
      <c r="A97" s="26">
        <v>22</v>
      </c>
      <c r="B97" s="22" t="s">
        <v>17295</v>
      </c>
      <c r="C97" s="25">
        <v>409.7</v>
      </c>
      <c r="D97" s="24">
        <v>20</v>
      </c>
      <c r="E97" s="21">
        <v>1</v>
      </c>
      <c r="F97" s="25">
        <v>4246200</v>
      </c>
    </row>
    <row r="98" spans="1:6" ht="20.25" x14ac:dyDescent="0.3">
      <c r="A98" s="26">
        <v>23</v>
      </c>
      <c r="B98" s="22" t="s">
        <v>17296</v>
      </c>
      <c r="C98" s="25">
        <v>503</v>
      </c>
      <c r="D98" s="24">
        <v>19</v>
      </c>
      <c r="E98" s="21">
        <v>1</v>
      </c>
      <c r="F98" s="25">
        <v>4996380.8</v>
      </c>
    </row>
    <row r="99" spans="1:6" ht="20.25" x14ac:dyDescent="0.3">
      <c r="A99" s="26">
        <v>24</v>
      </c>
      <c r="B99" s="22" t="s">
        <v>17297</v>
      </c>
      <c r="C99" s="25">
        <v>1129.7</v>
      </c>
      <c r="D99" s="24">
        <v>83</v>
      </c>
      <c r="E99" s="21">
        <v>2</v>
      </c>
      <c r="F99" s="25">
        <v>7113696.0700000003</v>
      </c>
    </row>
    <row r="100" spans="1:6" ht="20.25" x14ac:dyDescent="0.3">
      <c r="A100" s="26">
        <v>25</v>
      </c>
      <c r="B100" s="22" t="s">
        <v>17264</v>
      </c>
      <c r="C100" s="25">
        <v>3613.5</v>
      </c>
      <c r="D100" s="24">
        <v>125</v>
      </c>
      <c r="E100" s="21">
        <v>1</v>
      </c>
      <c r="F100" s="25">
        <v>7075818.8799999999</v>
      </c>
    </row>
    <row r="101" spans="1:6" ht="20.25" x14ac:dyDescent="0.3">
      <c r="A101" s="26">
        <v>26</v>
      </c>
      <c r="B101" s="22" t="s">
        <v>17298</v>
      </c>
      <c r="C101" s="25">
        <v>2007.9</v>
      </c>
      <c r="D101" s="24">
        <v>80</v>
      </c>
      <c r="E101" s="21">
        <v>2</v>
      </c>
      <c r="F101" s="25">
        <v>7714787.1999999993</v>
      </c>
    </row>
    <row r="102" spans="1:6" ht="20.25" x14ac:dyDescent="0.3">
      <c r="A102" s="26">
        <v>27</v>
      </c>
      <c r="B102" s="22" t="s">
        <v>17299</v>
      </c>
      <c r="C102" s="25">
        <v>3500.7</v>
      </c>
      <c r="D102" s="24">
        <v>149</v>
      </c>
      <c r="E102" s="21">
        <v>4</v>
      </c>
      <c r="F102" s="25">
        <v>27862155.84</v>
      </c>
    </row>
    <row r="103" spans="1:6" ht="20.25" x14ac:dyDescent="0.3">
      <c r="A103" s="26">
        <v>28</v>
      </c>
      <c r="B103" s="22" t="s">
        <v>17266</v>
      </c>
      <c r="C103" s="25">
        <v>1137.98</v>
      </c>
      <c r="D103" s="24">
        <v>36</v>
      </c>
      <c r="E103" s="21">
        <v>2</v>
      </c>
      <c r="F103" s="25">
        <v>6240219.6099999994</v>
      </c>
    </row>
    <row r="104" spans="1:6" ht="20.25" x14ac:dyDescent="0.3">
      <c r="A104" s="26">
        <v>29</v>
      </c>
      <c r="B104" s="22" t="s">
        <v>17300</v>
      </c>
      <c r="C104" s="25">
        <v>875.2</v>
      </c>
      <c r="D104" s="24">
        <v>30</v>
      </c>
      <c r="E104" s="21">
        <v>1</v>
      </c>
      <c r="F104" s="25">
        <v>7246016</v>
      </c>
    </row>
    <row r="105" spans="1:6" ht="20.25" x14ac:dyDescent="0.3">
      <c r="A105" s="26">
        <v>30</v>
      </c>
      <c r="B105" s="22" t="s">
        <v>17267</v>
      </c>
      <c r="C105" s="25">
        <v>1051.5</v>
      </c>
      <c r="D105" s="24">
        <v>53</v>
      </c>
      <c r="E105" s="21">
        <v>1</v>
      </c>
      <c r="F105" s="25">
        <v>7222802.4000000004</v>
      </c>
    </row>
    <row r="106" spans="1:6" ht="20.25" x14ac:dyDescent="0.3">
      <c r="A106" s="26">
        <v>31</v>
      </c>
      <c r="B106" s="22" t="s">
        <v>17268</v>
      </c>
      <c r="C106" s="25">
        <v>777.3</v>
      </c>
      <c r="D106" s="24">
        <v>35</v>
      </c>
      <c r="E106" s="21">
        <v>1</v>
      </c>
      <c r="F106" s="25">
        <v>5266000</v>
      </c>
    </row>
    <row r="107" spans="1:6" ht="20.25" x14ac:dyDescent="0.3">
      <c r="A107" s="26">
        <v>32</v>
      </c>
      <c r="B107" s="22" t="s">
        <v>17272</v>
      </c>
      <c r="C107" s="25">
        <v>7146.1</v>
      </c>
      <c r="D107" s="24">
        <v>145</v>
      </c>
      <c r="E107" s="21">
        <v>1</v>
      </c>
      <c r="F107" s="25">
        <v>9893936.3399999999</v>
      </c>
    </row>
    <row r="108" spans="1:6" ht="20.25" x14ac:dyDescent="0.3">
      <c r="A108" s="26">
        <v>33</v>
      </c>
      <c r="B108" s="22" t="s">
        <v>17269</v>
      </c>
      <c r="C108" s="25">
        <v>6301.9</v>
      </c>
      <c r="D108" s="24">
        <v>241</v>
      </c>
      <c r="E108" s="21">
        <v>2</v>
      </c>
      <c r="F108" s="25">
        <v>18347586.559999999</v>
      </c>
    </row>
    <row r="109" spans="1:6" ht="20.25" x14ac:dyDescent="0.3">
      <c r="A109" s="26">
        <v>34</v>
      </c>
      <c r="B109" s="22" t="s">
        <v>17270</v>
      </c>
      <c r="C109" s="25">
        <v>5897.21</v>
      </c>
      <c r="D109" s="24">
        <v>221</v>
      </c>
      <c r="E109" s="21">
        <v>1</v>
      </c>
      <c r="F109" s="25">
        <v>12189315.52</v>
      </c>
    </row>
    <row r="110" spans="1:6" ht="20.25" x14ac:dyDescent="0.3">
      <c r="A110" s="26">
        <v>35</v>
      </c>
      <c r="B110" s="22" t="s">
        <v>17271</v>
      </c>
      <c r="C110" s="25">
        <v>8782.32</v>
      </c>
      <c r="D110" s="24">
        <v>234</v>
      </c>
      <c r="E110" s="21">
        <v>2</v>
      </c>
      <c r="F110" s="25">
        <v>23953980.800000001</v>
      </c>
    </row>
    <row r="111" spans="1:6" ht="20.25" x14ac:dyDescent="0.3">
      <c r="A111" s="26">
        <v>37</v>
      </c>
      <c r="B111" s="22" t="s">
        <v>17301</v>
      </c>
      <c r="C111" s="25">
        <v>974.7</v>
      </c>
      <c r="D111" s="24">
        <v>35</v>
      </c>
      <c r="E111" s="21">
        <v>1</v>
      </c>
      <c r="F111" s="25">
        <v>9232207</v>
      </c>
    </row>
    <row r="112" spans="1:6" ht="20.25" x14ac:dyDescent="0.3">
      <c r="A112" s="26">
        <v>38</v>
      </c>
      <c r="B112" s="22" t="s">
        <v>17275</v>
      </c>
      <c r="C112" s="25">
        <v>1827.1799999999998</v>
      </c>
      <c r="D112" s="24">
        <v>84</v>
      </c>
      <c r="E112" s="21">
        <v>2</v>
      </c>
      <c r="F112" s="25">
        <v>6706777.5999999996</v>
      </c>
    </row>
    <row r="113" spans="1:6" ht="20.25" x14ac:dyDescent="0.3">
      <c r="A113" s="26">
        <v>39</v>
      </c>
      <c r="B113" s="22" t="s">
        <v>17302</v>
      </c>
      <c r="C113" s="25">
        <v>378.6</v>
      </c>
      <c r="D113" s="24">
        <v>16</v>
      </c>
      <c r="E113" s="21">
        <v>1</v>
      </c>
      <c r="F113" s="25">
        <v>6420307.1999999993</v>
      </c>
    </row>
    <row r="114" spans="1:6" ht="20.25" x14ac:dyDescent="0.3">
      <c r="A114" s="26">
        <v>40</v>
      </c>
      <c r="B114" s="22" t="s">
        <v>17303</v>
      </c>
      <c r="C114" s="25">
        <v>492.1</v>
      </c>
      <c r="D114" s="24">
        <v>31</v>
      </c>
      <c r="E114" s="21">
        <v>1</v>
      </c>
      <c r="F114" s="25">
        <v>5720982.3999999994</v>
      </c>
    </row>
    <row r="115" spans="1:6" ht="20.25" x14ac:dyDescent="0.3">
      <c r="A115" s="26">
        <v>41</v>
      </c>
      <c r="B115" s="22" t="s">
        <v>17278</v>
      </c>
      <c r="C115" s="25">
        <v>340</v>
      </c>
      <c r="D115" s="24">
        <v>18</v>
      </c>
      <c r="E115" s="21">
        <v>1</v>
      </c>
      <c r="F115" s="25">
        <v>3090510.08</v>
      </c>
    </row>
    <row r="116" spans="1:6" ht="20.25" x14ac:dyDescent="0.3">
      <c r="A116" s="26">
        <v>42</v>
      </c>
      <c r="B116" s="22" t="s">
        <v>17279</v>
      </c>
      <c r="C116" s="25">
        <v>5045.26</v>
      </c>
      <c r="D116" s="24">
        <v>147</v>
      </c>
      <c r="E116" s="21">
        <v>2</v>
      </c>
      <c r="F116" s="25">
        <v>13086273.609999999</v>
      </c>
    </row>
    <row r="117" spans="1:6" ht="20.25" x14ac:dyDescent="0.3">
      <c r="A117" s="26">
        <v>43</v>
      </c>
      <c r="B117" s="22" t="s">
        <v>17280</v>
      </c>
      <c r="C117" s="25">
        <v>6017.86</v>
      </c>
      <c r="D117" s="24">
        <v>255</v>
      </c>
      <c r="E117" s="21">
        <v>2</v>
      </c>
      <c r="F117" s="25">
        <v>16195763.15</v>
      </c>
    </row>
    <row r="118" spans="1:6" ht="20.25" x14ac:dyDescent="0.3">
      <c r="A118" s="26">
        <v>44</v>
      </c>
      <c r="B118" s="22" t="s">
        <v>17281</v>
      </c>
      <c r="C118" s="25">
        <v>1012.5</v>
      </c>
      <c r="D118" s="24">
        <v>27</v>
      </c>
      <c r="E118" s="21">
        <v>2</v>
      </c>
      <c r="F118" s="25">
        <v>7510261.4400000004</v>
      </c>
    </row>
    <row r="119" spans="1:6" ht="20.25" x14ac:dyDescent="0.3">
      <c r="A119" s="26">
        <v>45</v>
      </c>
      <c r="B119" s="22" t="s">
        <v>17250</v>
      </c>
      <c r="C119" s="25">
        <v>627.79999999999995</v>
      </c>
      <c r="D119" s="24">
        <v>14</v>
      </c>
      <c r="E119" s="21">
        <v>1</v>
      </c>
      <c r="F119" s="25">
        <v>4654454.3999999994</v>
      </c>
    </row>
    <row r="120" spans="1:6" ht="20.25" x14ac:dyDescent="0.3">
      <c r="A120" s="26">
        <v>46</v>
      </c>
      <c r="B120" s="22" t="s">
        <v>17282</v>
      </c>
      <c r="C120" s="25">
        <v>722.7</v>
      </c>
      <c r="D120" s="24">
        <v>38</v>
      </c>
      <c r="E120" s="21">
        <v>1</v>
      </c>
      <c r="F120" s="25">
        <v>6464520</v>
      </c>
    </row>
    <row r="121" spans="1:6" ht="20.25" x14ac:dyDescent="0.3">
      <c r="A121" s="26">
        <v>47</v>
      </c>
      <c r="B121" s="22" t="s">
        <v>17284</v>
      </c>
      <c r="C121" s="25">
        <v>879.5</v>
      </c>
      <c r="D121" s="24">
        <v>30</v>
      </c>
      <c r="E121" s="21">
        <v>1</v>
      </c>
      <c r="F121" s="25">
        <v>5602584</v>
      </c>
    </row>
    <row r="122" spans="1:6" ht="20.25" x14ac:dyDescent="0.3">
      <c r="A122" s="26">
        <v>48</v>
      </c>
      <c r="B122" s="22" t="s">
        <v>17304</v>
      </c>
      <c r="C122" s="25">
        <v>886.6</v>
      </c>
      <c r="D122" s="24">
        <v>34</v>
      </c>
      <c r="E122" s="21">
        <v>1</v>
      </c>
      <c r="F122" s="25">
        <v>4641914.7</v>
      </c>
    </row>
    <row r="123" spans="1:6" ht="20.25" x14ac:dyDescent="0.3">
      <c r="A123" s="26">
        <v>49</v>
      </c>
      <c r="B123" s="22" t="s">
        <v>17305</v>
      </c>
      <c r="C123" s="25">
        <v>848.5</v>
      </c>
      <c r="D123" s="24">
        <v>48</v>
      </c>
      <c r="E123" s="21">
        <v>1</v>
      </c>
      <c r="F123" s="25">
        <v>5080000</v>
      </c>
    </row>
    <row r="124" spans="1:6" ht="20.25" x14ac:dyDescent="0.3">
      <c r="A124" s="26">
        <v>50</v>
      </c>
      <c r="B124" s="22" t="s">
        <v>17306</v>
      </c>
      <c r="C124" s="25">
        <v>780.6</v>
      </c>
      <c r="D124" s="24">
        <v>37</v>
      </c>
      <c r="E124" s="21">
        <v>1</v>
      </c>
      <c r="F124" s="25">
        <v>5416381.5199999996</v>
      </c>
    </row>
    <row r="125" spans="1:6" ht="20.25" x14ac:dyDescent="0.3">
      <c r="A125" s="26">
        <v>51</v>
      </c>
      <c r="B125" s="22" t="s">
        <v>17307</v>
      </c>
      <c r="C125" s="25">
        <v>3900.4</v>
      </c>
      <c r="D125" s="24">
        <v>147</v>
      </c>
      <c r="E125" s="21">
        <v>2</v>
      </c>
      <c r="F125" s="25">
        <v>13673874.810000001</v>
      </c>
    </row>
    <row r="126" spans="1:6" ht="20.25" x14ac:dyDescent="0.3">
      <c r="A126" s="26">
        <v>52</v>
      </c>
      <c r="B126" s="22" t="s">
        <v>17288</v>
      </c>
      <c r="C126" s="25">
        <v>1348.5</v>
      </c>
      <c r="D126" s="24">
        <v>67</v>
      </c>
      <c r="E126" s="21">
        <v>2</v>
      </c>
      <c r="F126" s="25">
        <v>5923261.2000000002</v>
      </c>
    </row>
    <row r="127" spans="1:6" ht="20.25" x14ac:dyDescent="0.3">
      <c r="A127" s="22" t="s">
        <v>17219</v>
      </c>
      <c r="B127" s="22"/>
      <c r="C127" s="25">
        <f>SUM(C128:C174)</f>
        <v>308722.86</v>
      </c>
      <c r="D127" s="27">
        <f t="shared" ref="D127:F127" si="0">SUM(D128:D174)</f>
        <v>10816</v>
      </c>
      <c r="E127" s="27">
        <f t="shared" si="0"/>
        <v>132</v>
      </c>
      <c r="F127" s="25">
        <f t="shared" si="0"/>
        <v>830778530.82999969</v>
      </c>
    </row>
    <row r="128" spans="1:6" ht="20.25" x14ac:dyDescent="0.3">
      <c r="A128" s="26">
        <v>1</v>
      </c>
      <c r="B128" s="22" t="s">
        <v>17242</v>
      </c>
      <c r="C128" s="25">
        <v>79801.5</v>
      </c>
      <c r="D128" s="27">
        <v>3049</v>
      </c>
      <c r="E128" s="21">
        <v>36</v>
      </c>
      <c r="F128" s="25">
        <v>213625283.15999997</v>
      </c>
    </row>
    <row r="129" spans="1:6" ht="20.25" x14ac:dyDescent="0.3">
      <c r="A129" s="26">
        <v>2</v>
      </c>
      <c r="B129" s="22" t="s">
        <v>17243</v>
      </c>
      <c r="C129" s="25">
        <v>6852.6</v>
      </c>
      <c r="D129" s="27">
        <v>239</v>
      </c>
      <c r="E129" s="21">
        <v>7</v>
      </c>
      <c r="F129" s="25">
        <v>46707832.399999991</v>
      </c>
    </row>
    <row r="130" spans="1:6" ht="20.25" x14ac:dyDescent="0.3">
      <c r="A130" s="26">
        <v>3</v>
      </c>
      <c r="B130" s="22" t="s">
        <v>17244</v>
      </c>
      <c r="C130" s="25">
        <v>73696.67</v>
      </c>
      <c r="D130" s="27">
        <v>2328</v>
      </c>
      <c r="E130" s="21">
        <v>8</v>
      </c>
      <c r="F130" s="25">
        <v>77095279.090000004</v>
      </c>
    </row>
    <row r="131" spans="1:6" ht="20.25" x14ac:dyDescent="0.3">
      <c r="A131" s="26">
        <v>4</v>
      </c>
      <c r="B131" s="22" t="s">
        <v>17245</v>
      </c>
      <c r="C131" s="25">
        <v>24789.8</v>
      </c>
      <c r="D131" s="27">
        <v>702</v>
      </c>
      <c r="E131" s="21">
        <v>9</v>
      </c>
      <c r="F131" s="25">
        <v>61634819.170000002</v>
      </c>
    </row>
    <row r="132" spans="1:6" ht="20.25" x14ac:dyDescent="0.3">
      <c r="A132" s="26">
        <v>5</v>
      </c>
      <c r="B132" s="22" t="s">
        <v>17246</v>
      </c>
      <c r="C132" s="25">
        <v>21754.479999999996</v>
      </c>
      <c r="D132" s="27">
        <v>553</v>
      </c>
      <c r="E132" s="21">
        <v>7</v>
      </c>
      <c r="F132" s="25">
        <v>56471101.200000003</v>
      </c>
    </row>
    <row r="133" spans="1:6" ht="20.25" x14ac:dyDescent="0.3">
      <c r="A133" s="26">
        <v>6</v>
      </c>
      <c r="B133" s="22" t="s">
        <v>17247</v>
      </c>
      <c r="C133" s="25">
        <v>12900.900000000001</v>
      </c>
      <c r="D133" s="27">
        <v>373</v>
      </c>
      <c r="E133" s="21">
        <v>2</v>
      </c>
      <c r="F133" s="25">
        <v>17708184.119999997</v>
      </c>
    </row>
    <row r="134" spans="1:6" ht="20.25" x14ac:dyDescent="0.3">
      <c r="A134" s="26">
        <v>7</v>
      </c>
      <c r="B134" s="22" t="s">
        <v>17248</v>
      </c>
      <c r="C134" s="25">
        <v>3997.5</v>
      </c>
      <c r="D134" s="27">
        <v>130</v>
      </c>
      <c r="E134" s="21">
        <v>2</v>
      </c>
      <c r="F134" s="25">
        <v>17034035.52</v>
      </c>
    </row>
    <row r="135" spans="1:6" ht="20.25" x14ac:dyDescent="0.3">
      <c r="A135" s="26">
        <v>8</v>
      </c>
      <c r="B135" s="22" t="s">
        <v>17249</v>
      </c>
      <c r="C135" s="25">
        <v>5634.57</v>
      </c>
      <c r="D135" s="27">
        <v>155</v>
      </c>
      <c r="E135" s="21">
        <v>3</v>
      </c>
      <c r="F135" s="25">
        <v>16380603.180000002</v>
      </c>
    </row>
    <row r="136" spans="1:6" ht="20.25" x14ac:dyDescent="0.3">
      <c r="A136" s="26">
        <v>9</v>
      </c>
      <c r="B136" s="22" t="s">
        <v>17250</v>
      </c>
      <c r="C136" s="25">
        <v>783</v>
      </c>
      <c r="D136" s="27">
        <v>32</v>
      </c>
      <c r="E136" s="21">
        <v>1</v>
      </c>
      <c r="F136" s="25">
        <v>5729408</v>
      </c>
    </row>
    <row r="137" spans="1:6" ht="20.25" x14ac:dyDescent="0.3">
      <c r="A137" s="26">
        <v>10</v>
      </c>
      <c r="B137" s="22" t="s">
        <v>17251</v>
      </c>
      <c r="C137" s="25">
        <v>7773.5</v>
      </c>
      <c r="D137" s="27">
        <v>549</v>
      </c>
      <c r="E137" s="21">
        <v>3</v>
      </c>
      <c r="F137" s="25">
        <v>23013460</v>
      </c>
    </row>
    <row r="138" spans="1:6" ht="20.25" x14ac:dyDescent="0.3">
      <c r="A138" s="26">
        <v>11</v>
      </c>
      <c r="B138" s="22" t="s">
        <v>17252</v>
      </c>
      <c r="C138" s="25">
        <v>945.5</v>
      </c>
      <c r="D138" s="27">
        <v>39</v>
      </c>
      <c r="E138" s="21">
        <v>1</v>
      </c>
      <c r="F138" s="25">
        <v>5165228.25</v>
      </c>
    </row>
    <row r="139" spans="1:6" ht="20.25" x14ac:dyDescent="0.3">
      <c r="A139" s="26">
        <v>12</v>
      </c>
      <c r="B139" s="22" t="s">
        <v>17253</v>
      </c>
      <c r="C139" s="25">
        <v>680</v>
      </c>
      <c r="D139" s="27">
        <v>18</v>
      </c>
      <c r="E139" s="21">
        <v>1</v>
      </c>
      <c r="F139" s="25">
        <v>4301052</v>
      </c>
    </row>
    <row r="140" spans="1:6" ht="20.25" x14ac:dyDescent="0.3">
      <c r="A140" s="26">
        <v>13</v>
      </c>
      <c r="B140" s="22" t="s">
        <v>17254</v>
      </c>
      <c r="C140" s="25">
        <v>607.4</v>
      </c>
      <c r="D140" s="27">
        <v>34</v>
      </c>
      <c r="E140" s="21">
        <v>1</v>
      </c>
      <c r="F140" s="25">
        <v>2317210.6399999997</v>
      </c>
    </row>
    <row r="141" spans="1:6" ht="20.25" x14ac:dyDescent="0.3">
      <c r="A141" s="26">
        <v>14</v>
      </c>
      <c r="B141" s="22" t="s">
        <v>17255</v>
      </c>
      <c r="C141" s="25">
        <v>797.3</v>
      </c>
      <c r="D141" s="27">
        <v>40</v>
      </c>
      <c r="E141" s="21">
        <v>1</v>
      </c>
      <c r="F141" s="25">
        <v>5322451.5199999996</v>
      </c>
    </row>
    <row r="142" spans="1:6" ht="20.25" x14ac:dyDescent="0.3">
      <c r="A142" s="26">
        <v>15</v>
      </c>
      <c r="B142" s="22" t="s">
        <v>17253</v>
      </c>
      <c r="C142" s="25">
        <v>850</v>
      </c>
      <c r="D142" s="27">
        <v>40</v>
      </c>
      <c r="E142" s="21">
        <v>1</v>
      </c>
      <c r="F142" s="25">
        <v>542668</v>
      </c>
    </row>
    <row r="143" spans="1:6" ht="20.25" x14ac:dyDescent="0.3">
      <c r="A143" s="26">
        <v>16</v>
      </c>
      <c r="B143" s="22" t="s">
        <v>17256</v>
      </c>
      <c r="C143" s="25">
        <v>4891.2000000000007</v>
      </c>
      <c r="D143" s="27">
        <v>123</v>
      </c>
      <c r="E143" s="21">
        <v>3</v>
      </c>
      <c r="F143" s="25">
        <v>17182612.66</v>
      </c>
    </row>
    <row r="144" spans="1:6" ht="20.25" x14ac:dyDescent="0.3">
      <c r="A144" s="26">
        <v>17</v>
      </c>
      <c r="B144" s="22" t="s">
        <v>17257</v>
      </c>
      <c r="C144" s="25">
        <v>657.9</v>
      </c>
      <c r="D144" s="27">
        <v>26</v>
      </c>
      <c r="E144" s="21">
        <v>1</v>
      </c>
      <c r="F144" s="25">
        <v>6202311.5</v>
      </c>
    </row>
    <row r="145" spans="1:6" ht="20.25" x14ac:dyDescent="0.3">
      <c r="A145" s="26">
        <v>18</v>
      </c>
      <c r="B145" s="22" t="s">
        <v>17258</v>
      </c>
      <c r="C145" s="25">
        <v>497.6</v>
      </c>
      <c r="D145" s="27">
        <v>10</v>
      </c>
      <c r="E145" s="21">
        <v>1</v>
      </c>
      <c r="F145" s="25">
        <v>4945765.3100000005</v>
      </c>
    </row>
    <row r="146" spans="1:6" ht="20.25" x14ac:dyDescent="0.3">
      <c r="A146" s="26">
        <v>19</v>
      </c>
      <c r="B146" s="22" t="s">
        <v>17259</v>
      </c>
      <c r="C146" s="25">
        <v>399.7</v>
      </c>
      <c r="D146" s="27">
        <v>15</v>
      </c>
      <c r="E146" s="21">
        <v>1</v>
      </c>
      <c r="F146" s="25">
        <v>3249753.92</v>
      </c>
    </row>
    <row r="147" spans="1:6" ht="20.25" x14ac:dyDescent="0.3">
      <c r="A147" s="26">
        <v>20</v>
      </c>
      <c r="B147" s="22" t="s">
        <v>17260</v>
      </c>
      <c r="C147" s="25">
        <v>513.9</v>
      </c>
      <c r="D147" s="27">
        <v>20</v>
      </c>
      <c r="E147" s="21">
        <v>1</v>
      </c>
      <c r="F147" s="25">
        <v>4441783.34</v>
      </c>
    </row>
    <row r="148" spans="1:6" ht="20.25" x14ac:dyDescent="0.3">
      <c r="A148" s="26">
        <v>21</v>
      </c>
      <c r="B148" s="22" t="s">
        <v>17261</v>
      </c>
      <c r="C148" s="25">
        <v>612.5</v>
      </c>
      <c r="D148" s="27">
        <v>29</v>
      </c>
      <c r="E148" s="21">
        <v>1</v>
      </c>
      <c r="F148" s="25">
        <v>4274814.47</v>
      </c>
    </row>
    <row r="149" spans="1:6" ht="20.25" x14ac:dyDescent="0.3">
      <c r="A149" s="26">
        <v>22</v>
      </c>
      <c r="B149" s="22" t="s">
        <v>17263</v>
      </c>
      <c r="C149" s="25">
        <v>1190.5999999999999</v>
      </c>
      <c r="D149" s="27">
        <v>58</v>
      </c>
      <c r="E149" s="21">
        <v>1</v>
      </c>
      <c r="F149" s="25">
        <v>5324136.6400000006</v>
      </c>
    </row>
    <row r="150" spans="1:6" ht="20.25" x14ac:dyDescent="0.3">
      <c r="A150" s="26">
        <v>23</v>
      </c>
      <c r="B150" s="22" t="s">
        <v>17264</v>
      </c>
      <c r="C150" s="25">
        <v>1049.8</v>
      </c>
      <c r="D150" s="27">
        <v>57</v>
      </c>
      <c r="E150" s="21">
        <v>1</v>
      </c>
      <c r="F150" s="25">
        <v>5392384</v>
      </c>
    </row>
    <row r="151" spans="1:6" ht="20.25" x14ac:dyDescent="0.3">
      <c r="A151" s="26">
        <v>24</v>
      </c>
      <c r="B151" s="22" t="s">
        <v>17265</v>
      </c>
      <c r="C151" s="25">
        <v>2471.6999999999998</v>
      </c>
      <c r="D151" s="27">
        <v>113</v>
      </c>
      <c r="E151" s="21">
        <v>5</v>
      </c>
      <c r="F151" s="25">
        <v>18539441.189999998</v>
      </c>
    </row>
    <row r="152" spans="1:6" ht="20.25" x14ac:dyDescent="0.3">
      <c r="A152" s="26">
        <v>25</v>
      </c>
      <c r="B152" s="22" t="s">
        <v>17266</v>
      </c>
      <c r="C152" s="25">
        <v>1319.89</v>
      </c>
      <c r="D152" s="27">
        <v>63</v>
      </c>
      <c r="E152" s="21">
        <v>2</v>
      </c>
      <c r="F152" s="25">
        <v>9318713.5999999978</v>
      </c>
    </row>
    <row r="153" spans="1:6" ht="20.25" x14ac:dyDescent="0.3">
      <c r="A153" s="26">
        <v>26</v>
      </c>
      <c r="B153" s="22" t="s">
        <v>17267</v>
      </c>
      <c r="C153" s="25">
        <v>1003.2</v>
      </c>
      <c r="D153" s="27">
        <v>38</v>
      </c>
      <c r="E153" s="21">
        <v>1</v>
      </c>
      <c r="F153" s="25">
        <v>8285735.04</v>
      </c>
    </row>
    <row r="154" spans="1:6" ht="20.25" x14ac:dyDescent="0.3">
      <c r="A154" s="26">
        <v>27</v>
      </c>
      <c r="B154" s="22" t="s">
        <v>17268</v>
      </c>
      <c r="C154" s="25">
        <v>1007</v>
      </c>
      <c r="D154" s="27">
        <v>38</v>
      </c>
      <c r="E154" s="21">
        <v>2</v>
      </c>
      <c r="F154" s="25">
        <v>7585567.6799999997</v>
      </c>
    </row>
    <row r="155" spans="1:6" ht="20.25" x14ac:dyDescent="0.3">
      <c r="A155" s="26">
        <v>28</v>
      </c>
      <c r="B155" s="22" t="s">
        <v>17269</v>
      </c>
      <c r="C155" s="25">
        <v>4402.3999999999996</v>
      </c>
      <c r="D155" s="27">
        <v>187</v>
      </c>
      <c r="E155" s="21">
        <v>2</v>
      </c>
      <c r="F155" s="25">
        <v>18276811.52</v>
      </c>
    </row>
    <row r="156" spans="1:6" ht="20.25" x14ac:dyDescent="0.3">
      <c r="A156" s="26">
        <v>29</v>
      </c>
      <c r="B156" s="22" t="s">
        <v>17270</v>
      </c>
      <c r="C156" s="25">
        <v>6310.48</v>
      </c>
      <c r="D156" s="27">
        <v>200</v>
      </c>
      <c r="E156" s="21">
        <v>2</v>
      </c>
      <c r="F156" s="25">
        <v>12674630.079999998</v>
      </c>
    </row>
    <row r="157" spans="1:6" ht="20.25" x14ac:dyDescent="0.3">
      <c r="A157" s="26">
        <v>30</v>
      </c>
      <c r="B157" s="22" t="s">
        <v>17271</v>
      </c>
      <c r="C157" s="25">
        <v>5871.4800000000005</v>
      </c>
      <c r="D157" s="27">
        <v>255</v>
      </c>
      <c r="E157" s="21">
        <v>5</v>
      </c>
      <c r="F157" s="25">
        <v>17698274.210000001</v>
      </c>
    </row>
    <row r="158" spans="1:6" ht="20.25" x14ac:dyDescent="0.3">
      <c r="A158" s="26">
        <v>31</v>
      </c>
      <c r="B158" s="22" t="s">
        <v>17272</v>
      </c>
      <c r="C158" s="25">
        <v>4279.1099999999997</v>
      </c>
      <c r="D158" s="27">
        <v>138</v>
      </c>
      <c r="E158" s="21">
        <v>1</v>
      </c>
      <c r="F158" s="25">
        <v>12520415.859999999</v>
      </c>
    </row>
    <row r="159" spans="1:6" ht="20.25" x14ac:dyDescent="0.3">
      <c r="A159" s="26">
        <v>32</v>
      </c>
      <c r="B159" s="22" t="s">
        <v>17273</v>
      </c>
      <c r="C159" s="25">
        <v>781.8</v>
      </c>
      <c r="D159" s="27">
        <v>43</v>
      </c>
      <c r="E159" s="21">
        <v>1</v>
      </c>
      <c r="F159" s="25">
        <v>4975316.8000000007</v>
      </c>
    </row>
    <row r="160" spans="1:6" ht="20.25" x14ac:dyDescent="0.3">
      <c r="A160" s="26">
        <v>33</v>
      </c>
      <c r="B160" s="22" t="s">
        <v>17274</v>
      </c>
      <c r="C160" s="25">
        <v>1055.4000000000001</v>
      </c>
      <c r="D160" s="27">
        <v>47</v>
      </c>
      <c r="E160" s="21">
        <v>1</v>
      </c>
      <c r="F160" s="25">
        <v>6736263.6000000006</v>
      </c>
    </row>
    <row r="161" spans="1:6" ht="20.25" x14ac:dyDescent="0.3">
      <c r="A161" s="26">
        <v>35</v>
      </c>
      <c r="B161" s="22" t="s">
        <v>17276</v>
      </c>
      <c r="C161" s="25">
        <v>773.3</v>
      </c>
      <c r="D161" s="27">
        <v>35</v>
      </c>
      <c r="E161" s="21">
        <v>1</v>
      </c>
      <c r="F161" s="25">
        <v>5982176</v>
      </c>
    </row>
    <row r="162" spans="1:6" ht="20.25" x14ac:dyDescent="0.3">
      <c r="A162" s="26">
        <v>36</v>
      </c>
      <c r="B162" s="22" t="s">
        <v>17277</v>
      </c>
      <c r="C162" s="25">
        <v>660</v>
      </c>
      <c r="D162" s="27">
        <v>26</v>
      </c>
      <c r="E162" s="21">
        <v>1</v>
      </c>
      <c r="F162" s="25">
        <v>5266000</v>
      </c>
    </row>
    <row r="163" spans="1:6" ht="20.25" x14ac:dyDescent="0.3">
      <c r="A163" s="26">
        <v>37</v>
      </c>
      <c r="B163" s="22" t="s">
        <v>17278</v>
      </c>
      <c r="C163" s="25">
        <v>1138.3</v>
      </c>
      <c r="D163" s="27">
        <v>50</v>
      </c>
      <c r="E163" s="21">
        <v>1</v>
      </c>
      <c r="F163" s="25">
        <v>2764282.4000000004</v>
      </c>
    </row>
    <row r="164" spans="1:6" ht="20.25" x14ac:dyDescent="0.3">
      <c r="A164" s="26">
        <v>38</v>
      </c>
      <c r="B164" s="22" t="s">
        <v>17279</v>
      </c>
      <c r="C164" s="25">
        <v>7167.08</v>
      </c>
      <c r="D164" s="27">
        <v>273</v>
      </c>
      <c r="E164" s="21">
        <v>2</v>
      </c>
      <c r="F164" s="25">
        <v>18334915.32</v>
      </c>
    </row>
    <row r="165" spans="1:6" ht="20.25" x14ac:dyDescent="0.3">
      <c r="A165" s="26">
        <v>39</v>
      </c>
      <c r="B165" s="22" t="s">
        <v>17280</v>
      </c>
      <c r="C165" s="25">
        <v>6230.86</v>
      </c>
      <c r="D165" s="27">
        <v>201</v>
      </c>
      <c r="E165" s="21">
        <v>1</v>
      </c>
      <c r="F165" s="25">
        <v>13268555.52</v>
      </c>
    </row>
    <row r="166" spans="1:6" ht="20.25" x14ac:dyDescent="0.3">
      <c r="A166" s="26">
        <v>40</v>
      </c>
      <c r="B166" s="22" t="s">
        <v>17281</v>
      </c>
      <c r="C166" s="25">
        <v>691.6</v>
      </c>
      <c r="D166" s="27">
        <v>17</v>
      </c>
      <c r="E166" s="21">
        <v>1</v>
      </c>
      <c r="F166" s="25">
        <v>5602584</v>
      </c>
    </row>
    <row r="167" spans="1:6" ht="20.25" x14ac:dyDescent="0.3">
      <c r="A167" s="26">
        <v>41</v>
      </c>
      <c r="B167" s="22" t="s">
        <v>17250</v>
      </c>
      <c r="C167" s="25">
        <v>362.9</v>
      </c>
      <c r="D167" s="27">
        <v>23</v>
      </c>
      <c r="E167" s="21">
        <v>1</v>
      </c>
      <c r="F167" s="25">
        <v>3167614.8</v>
      </c>
    </row>
    <row r="168" spans="1:6" ht="20.25" x14ac:dyDescent="0.3">
      <c r="A168" s="26">
        <v>42</v>
      </c>
      <c r="B168" s="22" t="s">
        <v>17282</v>
      </c>
      <c r="C168" s="25">
        <v>375.2</v>
      </c>
      <c r="D168" s="27">
        <v>17</v>
      </c>
      <c r="E168" s="21">
        <v>1</v>
      </c>
      <c r="F168" s="25">
        <v>4525164</v>
      </c>
    </row>
    <row r="169" spans="1:6" ht="20.25" x14ac:dyDescent="0.3">
      <c r="A169" s="26">
        <v>43</v>
      </c>
      <c r="B169" s="22" t="s">
        <v>17283</v>
      </c>
      <c r="C169" s="25">
        <v>946</v>
      </c>
      <c r="D169" s="27">
        <v>52</v>
      </c>
      <c r="E169" s="21">
        <v>1</v>
      </c>
      <c r="F169" s="25">
        <v>6572262</v>
      </c>
    </row>
    <row r="170" spans="1:6" ht="20.25" x14ac:dyDescent="0.3">
      <c r="A170" s="26">
        <v>44</v>
      </c>
      <c r="B170" s="22" t="s">
        <v>17284</v>
      </c>
      <c r="C170" s="25">
        <v>418.9</v>
      </c>
      <c r="D170" s="27">
        <v>8</v>
      </c>
      <c r="E170" s="21">
        <v>1</v>
      </c>
      <c r="F170" s="25">
        <v>3102969.6</v>
      </c>
    </row>
    <row r="171" spans="1:6" ht="20.25" x14ac:dyDescent="0.3">
      <c r="A171" s="26">
        <v>45</v>
      </c>
      <c r="B171" s="22" t="s">
        <v>17285</v>
      </c>
      <c r="C171" s="25">
        <v>3265.3</v>
      </c>
      <c r="D171" s="27">
        <v>102</v>
      </c>
      <c r="E171" s="21">
        <v>1</v>
      </c>
      <c r="F171" s="25">
        <v>16205981.91</v>
      </c>
    </row>
    <row r="172" spans="1:6" ht="20.25" x14ac:dyDescent="0.3">
      <c r="A172" s="26">
        <v>46</v>
      </c>
      <c r="B172" s="22" t="s">
        <v>17286</v>
      </c>
      <c r="C172" s="25">
        <v>627.5</v>
      </c>
      <c r="D172" s="27">
        <v>26</v>
      </c>
      <c r="E172" s="21">
        <v>1</v>
      </c>
      <c r="F172" s="25">
        <v>4039280.1599999997</v>
      </c>
    </row>
    <row r="173" spans="1:6" ht="20.25" x14ac:dyDescent="0.3">
      <c r="A173" s="26">
        <v>47</v>
      </c>
      <c r="B173" s="22" t="s">
        <v>17287</v>
      </c>
      <c r="C173" s="25">
        <v>3230</v>
      </c>
      <c r="D173" s="27">
        <v>131</v>
      </c>
      <c r="E173" s="21">
        <v>2</v>
      </c>
      <c r="F173" s="25">
        <v>13569014.32</v>
      </c>
    </row>
    <row r="174" spans="1:6" ht="20.25" x14ac:dyDescent="0.3">
      <c r="A174" s="26">
        <v>48</v>
      </c>
      <c r="B174" s="22" t="s">
        <v>17288</v>
      </c>
      <c r="C174" s="25">
        <v>2655.54</v>
      </c>
      <c r="D174" s="27">
        <v>114</v>
      </c>
      <c r="E174" s="21">
        <v>2</v>
      </c>
      <c r="F174" s="25">
        <v>7704383.129999999</v>
      </c>
    </row>
    <row r="175" spans="1:6" ht="81" customHeight="1" x14ac:dyDescent="0.25">
      <c r="A175" s="270" t="s">
        <v>17392</v>
      </c>
      <c r="B175" s="271"/>
      <c r="C175" s="271"/>
      <c r="D175" s="271"/>
      <c r="E175" s="271"/>
      <c r="F175" s="272"/>
    </row>
    <row r="176" spans="1:6" ht="20.25" x14ac:dyDescent="0.3">
      <c r="A176" s="28" t="s">
        <v>17333</v>
      </c>
      <c r="B176" s="22"/>
      <c r="C176" s="25">
        <f>C177</f>
        <v>4994.3</v>
      </c>
      <c r="D176" s="27">
        <f t="shared" ref="D176:F177" si="1">D177</f>
        <v>167</v>
      </c>
      <c r="E176" s="21">
        <f t="shared" si="1"/>
        <v>1</v>
      </c>
      <c r="F176" s="25">
        <f t="shared" si="1"/>
        <v>4432138.3499999996</v>
      </c>
    </row>
    <row r="177" spans="1:6" ht="20.25" x14ac:dyDescent="0.3">
      <c r="A177" s="28" t="s">
        <v>17334</v>
      </c>
      <c r="B177" s="22"/>
      <c r="C177" s="25">
        <f>C178</f>
        <v>4994.3</v>
      </c>
      <c r="D177" s="27">
        <f t="shared" si="1"/>
        <v>167</v>
      </c>
      <c r="E177" s="21">
        <f t="shared" si="1"/>
        <v>1</v>
      </c>
      <c r="F177" s="25">
        <f t="shared" si="1"/>
        <v>4432138.3499999996</v>
      </c>
    </row>
    <row r="178" spans="1:6" ht="20.25" x14ac:dyDescent="0.3">
      <c r="A178" s="26">
        <v>1</v>
      </c>
      <c r="B178" s="22" t="s">
        <v>17280</v>
      </c>
      <c r="C178" s="25">
        <v>4994.3</v>
      </c>
      <c r="D178" s="27">
        <v>167</v>
      </c>
      <c r="E178" s="21">
        <v>1</v>
      </c>
      <c r="F178" s="25">
        <v>4432138.3499999996</v>
      </c>
    </row>
    <row r="179" spans="1:6" ht="80.25" customHeight="1" x14ac:dyDescent="0.25">
      <c r="A179" s="270" t="s">
        <v>17441</v>
      </c>
      <c r="B179" s="271"/>
      <c r="C179" s="271"/>
      <c r="D179" s="271"/>
      <c r="E179" s="271"/>
      <c r="F179" s="272"/>
    </row>
    <row r="180" spans="1:6" ht="20.25" x14ac:dyDescent="0.3">
      <c r="A180" s="28" t="s">
        <v>17442</v>
      </c>
      <c r="B180" s="22"/>
      <c r="C180" s="25">
        <f>C181</f>
        <v>3234.9</v>
      </c>
      <c r="D180" s="27">
        <f>D181</f>
        <v>63</v>
      </c>
      <c r="E180" s="21">
        <f>E181</f>
        <v>1</v>
      </c>
      <c r="F180" s="25">
        <f>F181</f>
        <v>7378170</v>
      </c>
    </row>
    <row r="181" spans="1:6" ht="20.25" x14ac:dyDescent="0.3">
      <c r="A181" s="28" t="s">
        <v>17443</v>
      </c>
      <c r="B181" s="22"/>
      <c r="C181" s="25">
        <f>SUM(C182:C184)</f>
        <v>3234.9</v>
      </c>
      <c r="D181" s="27">
        <f>SUM(D182:D184)</f>
        <v>63</v>
      </c>
      <c r="E181" s="21">
        <f>SUM(E182:E184)</f>
        <v>1</v>
      </c>
      <c r="F181" s="25">
        <f>F182</f>
        <v>7378170</v>
      </c>
    </row>
    <row r="182" spans="1:6" ht="20.25" x14ac:dyDescent="0.3">
      <c r="A182" s="26">
        <v>1</v>
      </c>
      <c r="B182" s="22" t="s">
        <v>17285</v>
      </c>
      <c r="C182" s="25">
        <v>3234.9</v>
      </c>
      <c r="D182" s="27">
        <v>63</v>
      </c>
      <c r="E182" s="21">
        <v>1</v>
      </c>
      <c r="F182" s="25">
        <v>7378170</v>
      </c>
    </row>
  </sheetData>
  <mergeCells count="11">
    <mergeCell ref="A179:F179"/>
    <mergeCell ref="A175:F175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.23622047244094491" right="0.23622047244094491" top="0.35433070866141736" bottom="0.35433070866141736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36F1-D672-483B-83BA-4E642853A1D6}">
  <sheetPr>
    <pageSetUpPr fitToPage="1"/>
  </sheetPr>
  <dimension ref="A1:AN50"/>
  <sheetViews>
    <sheetView topLeftCell="B1" zoomScale="20" zoomScaleNormal="20" workbookViewId="0">
      <selection activeCell="B1" sqref="B1:AJ50"/>
    </sheetView>
  </sheetViews>
  <sheetFormatPr defaultRowHeight="15" x14ac:dyDescent="0.25"/>
  <cols>
    <col min="1" max="1" width="0" hidden="1" customWidth="1"/>
    <col min="2" max="2" width="23.42578125" customWidth="1"/>
    <col min="3" max="3" width="247" customWidth="1"/>
    <col min="4" max="5" width="50.5703125" customWidth="1"/>
    <col min="6" max="6" width="67" customWidth="1"/>
    <col min="7" max="12" width="50.5703125" customWidth="1"/>
    <col min="13" max="13" width="45.5703125" customWidth="1"/>
    <col min="14" max="15" width="50.5703125" customWidth="1"/>
    <col min="16" max="16" width="62.7109375" customWidth="1"/>
    <col min="17" max="17" width="39.85546875" customWidth="1"/>
    <col min="18" max="24" width="50.5703125" customWidth="1"/>
    <col min="25" max="25" width="75.5703125" customWidth="1"/>
    <col min="26" max="28" width="50.5703125" customWidth="1"/>
    <col min="29" max="29" width="104.140625" customWidth="1"/>
    <col min="30" max="36" width="50.5703125" customWidth="1"/>
  </cols>
  <sheetData>
    <row r="1" spans="1:40" ht="90" x14ac:dyDescent="1.1499999999999999">
      <c r="B1" s="291" t="s">
        <v>17211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</row>
    <row r="2" spans="1:40" ht="90" x14ac:dyDescent="0.25">
      <c r="B2" s="292" t="s">
        <v>17405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</row>
    <row r="3" spans="1:40" ht="76.5" x14ac:dyDescent="1.05">
      <c r="B3" s="97" t="s">
        <v>17213</v>
      </c>
      <c r="C3" s="293" t="s">
        <v>17398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</row>
    <row r="4" spans="1:40" ht="76.5" x14ac:dyDescent="0.25">
      <c r="B4" s="97" t="s">
        <v>17214</v>
      </c>
      <c r="C4" s="294" t="s">
        <v>17399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</row>
    <row r="5" spans="1:40" ht="177" customHeight="1" x14ac:dyDescent="0.25">
      <c r="B5" s="295" t="s">
        <v>0</v>
      </c>
      <c r="C5" s="295" t="s">
        <v>1</v>
      </c>
      <c r="D5" s="296" t="s">
        <v>17400</v>
      </c>
      <c r="E5" s="296" t="s">
        <v>17401</v>
      </c>
      <c r="F5" s="299" t="s">
        <v>2</v>
      </c>
      <c r="G5" s="295" t="s">
        <v>3</v>
      </c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302" t="s">
        <v>4</v>
      </c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3" t="s">
        <v>5</v>
      </c>
      <c r="AI5" s="303" t="s">
        <v>6</v>
      </c>
      <c r="AJ5" s="303" t="s">
        <v>7</v>
      </c>
    </row>
    <row r="6" spans="1:40" ht="184.5" customHeight="1" x14ac:dyDescent="0.25">
      <c r="B6" s="295"/>
      <c r="C6" s="295"/>
      <c r="D6" s="297"/>
      <c r="E6" s="297"/>
      <c r="F6" s="300"/>
      <c r="G6" s="295" t="s">
        <v>8</v>
      </c>
      <c r="H6" s="295"/>
      <c r="I6" s="295"/>
      <c r="J6" s="295"/>
      <c r="K6" s="295"/>
      <c r="L6" s="295"/>
      <c r="M6" s="280" t="s">
        <v>9</v>
      </c>
      <c r="N6" s="281"/>
      <c r="O6" s="280" t="s">
        <v>10</v>
      </c>
      <c r="P6" s="281"/>
      <c r="Q6" s="280" t="s">
        <v>11</v>
      </c>
      <c r="R6" s="281"/>
      <c r="S6" s="280" t="s">
        <v>12</v>
      </c>
      <c r="T6" s="281"/>
      <c r="U6" s="280" t="s">
        <v>13</v>
      </c>
      <c r="V6" s="281"/>
      <c r="W6" s="287" t="s">
        <v>14</v>
      </c>
      <c r="X6" s="287" t="s">
        <v>15</v>
      </c>
      <c r="Y6" s="287" t="s">
        <v>16</v>
      </c>
      <c r="Z6" s="287" t="s">
        <v>17</v>
      </c>
      <c r="AA6" s="287" t="s">
        <v>18</v>
      </c>
      <c r="AB6" s="287" t="s">
        <v>19</v>
      </c>
      <c r="AC6" s="287" t="s">
        <v>20</v>
      </c>
      <c r="AD6" s="287" t="s">
        <v>17402</v>
      </c>
      <c r="AE6" s="289" t="s">
        <v>22</v>
      </c>
      <c r="AF6" s="289" t="s">
        <v>23</v>
      </c>
      <c r="AG6" s="289" t="s">
        <v>17403</v>
      </c>
      <c r="AH6" s="304"/>
      <c r="AI6" s="304"/>
      <c r="AJ6" s="304"/>
    </row>
    <row r="7" spans="1:40" ht="408.75" customHeight="1" x14ac:dyDescent="0.25">
      <c r="B7" s="295"/>
      <c r="C7" s="295"/>
      <c r="D7" s="297"/>
      <c r="E7" s="298"/>
      <c r="F7" s="301"/>
      <c r="G7" s="99" t="s">
        <v>25</v>
      </c>
      <c r="H7" s="99" t="s">
        <v>26</v>
      </c>
      <c r="I7" s="99" t="s">
        <v>27</v>
      </c>
      <c r="J7" s="99" t="s">
        <v>28</v>
      </c>
      <c r="K7" s="99" t="s">
        <v>29</v>
      </c>
      <c r="L7" s="99" t="s">
        <v>30</v>
      </c>
      <c r="M7" s="282"/>
      <c r="N7" s="283"/>
      <c r="O7" s="282"/>
      <c r="P7" s="283"/>
      <c r="Q7" s="282"/>
      <c r="R7" s="283"/>
      <c r="S7" s="282"/>
      <c r="T7" s="283"/>
      <c r="U7" s="282"/>
      <c r="V7" s="283"/>
      <c r="W7" s="288"/>
      <c r="X7" s="288"/>
      <c r="Y7" s="288"/>
      <c r="Z7" s="288"/>
      <c r="AA7" s="288"/>
      <c r="AB7" s="288"/>
      <c r="AC7" s="288"/>
      <c r="AD7" s="288"/>
      <c r="AE7" s="290"/>
      <c r="AF7" s="290"/>
      <c r="AG7" s="290"/>
      <c r="AH7" s="304"/>
      <c r="AI7" s="304"/>
      <c r="AJ7" s="304"/>
    </row>
    <row r="8" spans="1:40" ht="88.5" customHeight="1" x14ac:dyDescent="0.25">
      <c r="B8" s="295"/>
      <c r="C8" s="295"/>
      <c r="D8" s="298"/>
      <c r="E8" s="98" t="s">
        <v>17404</v>
      </c>
      <c r="F8" s="100" t="s">
        <v>31</v>
      </c>
      <c r="G8" s="98" t="s">
        <v>31</v>
      </c>
      <c r="H8" s="98" t="s">
        <v>31</v>
      </c>
      <c r="I8" s="98" t="s">
        <v>31</v>
      </c>
      <c r="J8" s="98" t="s">
        <v>31</v>
      </c>
      <c r="K8" s="98" t="s">
        <v>31</v>
      </c>
      <c r="L8" s="98" t="s">
        <v>31</v>
      </c>
      <c r="M8" s="98" t="s">
        <v>32</v>
      </c>
      <c r="N8" s="98" t="s">
        <v>31</v>
      </c>
      <c r="O8" s="98" t="s">
        <v>33</v>
      </c>
      <c r="P8" s="98" t="s">
        <v>31</v>
      </c>
      <c r="Q8" s="98" t="s">
        <v>33</v>
      </c>
      <c r="R8" s="98" t="s">
        <v>31</v>
      </c>
      <c r="S8" s="98" t="s">
        <v>33</v>
      </c>
      <c r="T8" s="98" t="s">
        <v>31</v>
      </c>
      <c r="U8" s="98" t="s">
        <v>34</v>
      </c>
      <c r="V8" s="98" t="s">
        <v>31</v>
      </c>
      <c r="W8" s="98" t="s">
        <v>31</v>
      </c>
      <c r="X8" s="98" t="s">
        <v>31</v>
      </c>
      <c r="Y8" s="98" t="s">
        <v>31</v>
      </c>
      <c r="Z8" s="98" t="s">
        <v>31</v>
      </c>
      <c r="AA8" s="98" t="s">
        <v>31</v>
      </c>
      <c r="AB8" s="98" t="s">
        <v>31</v>
      </c>
      <c r="AC8" s="98" t="s">
        <v>31</v>
      </c>
      <c r="AD8" s="98" t="s">
        <v>31</v>
      </c>
      <c r="AE8" s="98" t="s">
        <v>31</v>
      </c>
      <c r="AF8" s="98" t="s">
        <v>31</v>
      </c>
      <c r="AG8" s="98" t="s">
        <v>31</v>
      </c>
      <c r="AH8" s="305"/>
      <c r="AI8" s="305"/>
      <c r="AJ8" s="305"/>
    </row>
    <row r="9" spans="1:40" ht="45.75" x14ac:dyDescent="0.65">
      <c r="B9" s="101">
        <v>1</v>
      </c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  <c r="L9" s="101">
        <v>11</v>
      </c>
      <c r="M9" s="101">
        <v>12</v>
      </c>
      <c r="N9" s="101">
        <v>13</v>
      </c>
      <c r="O9" s="101">
        <v>14</v>
      </c>
      <c r="P9" s="101">
        <v>15</v>
      </c>
      <c r="Q9" s="101">
        <v>16</v>
      </c>
      <c r="R9" s="101">
        <v>17</v>
      </c>
      <c r="S9" s="101">
        <v>18</v>
      </c>
      <c r="T9" s="101">
        <v>19</v>
      </c>
      <c r="U9" s="101">
        <v>20</v>
      </c>
      <c r="V9" s="101">
        <v>21</v>
      </c>
      <c r="W9" s="101">
        <v>22</v>
      </c>
      <c r="X9" s="101">
        <v>23</v>
      </c>
      <c r="Y9" s="101">
        <v>24</v>
      </c>
      <c r="Z9" s="101">
        <v>25</v>
      </c>
      <c r="AA9" s="101">
        <v>26</v>
      </c>
      <c r="AB9" s="101">
        <v>27</v>
      </c>
      <c r="AC9" s="101">
        <v>28</v>
      </c>
      <c r="AD9" s="101">
        <v>29</v>
      </c>
      <c r="AE9" s="101">
        <v>30</v>
      </c>
      <c r="AF9" s="101">
        <v>31</v>
      </c>
      <c r="AG9" s="101">
        <v>32</v>
      </c>
      <c r="AH9" s="101">
        <v>33</v>
      </c>
      <c r="AI9" s="101">
        <v>34</v>
      </c>
      <c r="AJ9" s="101">
        <v>35</v>
      </c>
    </row>
    <row r="10" spans="1:40" ht="61.5" x14ac:dyDescent="0.25">
      <c r="B10" s="286" t="s">
        <v>17426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</row>
    <row r="11" spans="1:40" ht="61.5" x14ac:dyDescent="0.85">
      <c r="B11" s="284" t="s">
        <v>17413</v>
      </c>
      <c r="C11" s="285"/>
      <c r="D11" s="102" t="s">
        <v>17037</v>
      </c>
      <c r="E11" s="103" t="s">
        <v>17037</v>
      </c>
      <c r="F11" s="104">
        <f t="shared" ref="F11:AG11" si="0">F12+F16+F18+F21+F32+F34+F36+F38+F40+F42+F45+F47+F49</f>
        <v>48572442.370000005</v>
      </c>
      <c r="G11" s="104">
        <f t="shared" si="0"/>
        <v>0</v>
      </c>
      <c r="H11" s="104">
        <f t="shared" si="0"/>
        <v>0</v>
      </c>
      <c r="I11" s="104">
        <f t="shared" si="0"/>
        <v>204413.62</v>
      </c>
      <c r="J11" s="104">
        <f t="shared" si="0"/>
        <v>0</v>
      </c>
      <c r="K11" s="104">
        <f t="shared" si="0"/>
        <v>0</v>
      </c>
      <c r="L11" s="104">
        <f t="shared" si="0"/>
        <v>0</v>
      </c>
      <c r="M11" s="105">
        <f t="shared" si="0"/>
        <v>0</v>
      </c>
      <c r="N11" s="104">
        <f t="shared" si="0"/>
        <v>0</v>
      </c>
      <c r="O11" s="104">
        <f t="shared" si="0"/>
        <v>21136.83</v>
      </c>
      <c r="P11" s="104">
        <f t="shared" si="0"/>
        <v>44696235.169999987</v>
      </c>
      <c r="Q11" s="104">
        <f t="shared" si="0"/>
        <v>0</v>
      </c>
      <c r="R11" s="104">
        <f t="shared" si="0"/>
        <v>0</v>
      </c>
      <c r="S11" s="104">
        <f t="shared" si="0"/>
        <v>3481.6</v>
      </c>
      <c r="T11" s="104">
        <f t="shared" si="0"/>
        <v>2855245.4299999997</v>
      </c>
      <c r="U11" s="104">
        <f t="shared" si="0"/>
        <v>0</v>
      </c>
      <c r="V11" s="104">
        <f t="shared" si="0"/>
        <v>0</v>
      </c>
      <c r="W11" s="104">
        <f t="shared" si="0"/>
        <v>0</v>
      </c>
      <c r="X11" s="104">
        <f t="shared" si="0"/>
        <v>0</v>
      </c>
      <c r="Y11" s="104">
        <f t="shared" si="0"/>
        <v>0</v>
      </c>
      <c r="Z11" s="104">
        <f t="shared" si="0"/>
        <v>0</v>
      </c>
      <c r="AA11" s="104">
        <f t="shared" si="0"/>
        <v>0</v>
      </c>
      <c r="AB11" s="104">
        <f t="shared" si="0"/>
        <v>0</v>
      </c>
      <c r="AC11" s="104">
        <f t="shared" si="0"/>
        <v>0</v>
      </c>
      <c r="AD11" s="104">
        <f t="shared" si="0"/>
        <v>0</v>
      </c>
      <c r="AE11" s="104">
        <f t="shared" si="0"/>
        <v>686548.15</v>
      </c>
      <c r="AF11" s="104">
        <f t="shared" si="0"/>
        <v>130000</v>
      </c>
      <c r="AG11" s="104">
        <f t="shared" si="0"/>
        <v>0</v>
      </c>
      <c r="AH11" s="106" t="s">
        <v>17037</v>
      </c>
      <c r="AI11" s="107" t="s">
        <v>17037</v>
      </c>
      <c r="AJ11" s="107" t="s">
        <v>17037</v>
      </c>
    </row>
    <row r="12" spans="1:40" ht="61.5" x14ac:dyDescent="0.85">
      <c r="B12" s="108" t="s">
        <v>509</v>
      </c>
      <c r="C12" s="101"/>
      <c r="D12" s="102" t="s">
        <v>17037</v>
      </c>
      <c r="E12" s="103" t="s">
        <v>17037</v>
      </c>
      <c r="F12" s="104">
        <f>F13+F14+F15</f>
        <v>4336886.3599999994</v>
      </c>
      <c r="G12" s="104">
        <f t="shared" ref="G12:AG12" si="1">G13+G14+G15</f>
        <v>0</v>
      </c>
      <c r="H12" s="104">
        <f t="shared" si="1"/>
        <v>0</v>
      </c>
      <c r="I12" s="104">
        <f t="shared" si="1"/>
        <v>0</v>
      </c>
      <c r="J12" s="104">
        <f t="shared" si="1"/>
        <v>0</v>
      </c>
      <c r="K12" s="104">
        <f t="shared" si="1"/>
        <v>0</v>
      </c>
      <c r="L12" s="104">
        <f t="shared" si="1"/>
        <v>0</v>
      </c>
      <c r="M12" s="105">
        <f t="shared" si="1"/>
        <v>0</v>
      </c>
      <c r="N12" s="104">
        <f t="shared" si="1"/>
        <v>0</v>
      </c>
      <c r="O12" s="104">
        <f t="shared" si="1"/>
        <v>3914.5</v>
      </c>
      <c r="P12" s="104">
        <f t="shared" si="1"/>
        <v>4292639.75</v>
      </c>
      <c r="Q12" s="104">
        <f t="shared" si="1"/>
        <v>0</v>
      </c>
      <c r="R12" s="104">
        <f t="shared" si="1"/>
        <v>0</v>
      </c>
      <c r="S12" s="104">
        <f t="shared" si="1"/>
        <v>0</v>
      </c>
      <c r="T12" s="109">
        <f t="shared" si="1"/>
        <v>0</v>
      </c>
      <c r="U12" s="104">
        <f t="shared" si="1"/>
        <v>0</v>
      </c>
      <c r="V12" s="104">
        <f t="shared" si="1"/>
        <v>0</v>
      </c>
      <c r="W12" s="104">
        <f t="shared" si="1"/>
        <v>0</v>
      </c>
      <c r="X12" s="104">
        <f t="shared" si="1"/>
        <v>0</v>
      </c>
      <c r="Y12" s="104">
        <f t="shared" si="1"/>
        <v>0</v>
      </c>
      <c r="Z12" s="104">
        <f t="shared" si="1"/>
        <v>0</v>
      </c>
      <c r="AA12" s="104">
        <f t="shared" si="1"/>
        <v>0</v>
      </c>
      <c r="AB12" s="104">
        <f t="shared" si="1"/>
        <v>0</v>
      </c>
      <c r="AC12" s="104">
        <f t="shared" si="1"/>
        <v>0</v>
      </c>
      <c r="AD12" s="104">
        <f t="shared" si="1"/>
        <v>0</v>
      </c>
      <c r="AE12" s="104">
        <f t="shared" si="1"/>
        <v>44246.61</v>
      </c>
      <c r="AF12" s="104">
        <f t="shared" si="1"/>
        <v>0</v>
      </c>
      <c r="AG12" s="104">
        <f t="shared" si="1"/>
        <v>0</v>
      </c>
      <c r="AH12" s="106" t="s">
        <v>17037</v>
      </c>
      <c r="AI12" s="107" t="s">
        <v>17037</v>
      </c>
      <c r="AJ12" s="107" t="s">
        <v>17037</v>
      </c>
    </row>
    <row r="13" spans="1:40" ht="62.25" x14ac:dyDescent="0.9">
      <c r="A13">
        <v>1</v>
      </c>
      <c r="B13" s="110">
        <f>SUBTOTAL(9,$A13:A$13)</f>
        <v>1</v>
      </c>
      <c r="C13" s="111" t="s">
        <v>3687</v>
      </c>
      <c r="D13" s="102">
        <v>2020</v>
      </c>
      <c r="E13" s="112">
        <v>0.97050000000000003</v>
      </c>
      <c r="F13" s="104">
        <f t="shared" ref="F13:F28" si="2">G13+H13+I13+J13+K13+L13+N13+P13+R13+T13+V13+W13+X13+Y13+Z13+AA13+AB13+AC13+AD13+AE13+AF13+AG13</f>
        <v>1709981.71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0</v>
      </c>
      <c r="M13" s="105">
        <v>0</v>
      </c>
      <c r="N13" s="104">
        <v>0</v>
      </c>
      <c r="O13" s="104">
        <v>1913</v>
      </c>
      <c r="P13" s="104">
        <v>1674154.8</v>
      </c>
      <c r="Q13" s="104">
        <v>0</v>
      </c>
      <c r="R13" s="104">
        <v>0</v>
      </c>
      <c r="S13" s="104">
        <v>0</v>
      </c>
      <c r="T13" s="109">
        <v>0</v>
      </c>
      <c r="U13" s="104">
        <v>0</v>
      </c>
      <c r="V13" s="104">
        <v>0</v>
      </c>
      <c r="W13" s="104">
        <v>0</v>
      </c>
      <c r="X13" s="104">
        <v>0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f>ROUND(P13*2.14%,2)</f>
        <v>35826.910000000003</v>
      </c>
      <c r="AF13" s="104">
        <v>0</v>
      </c>
      <c r="AG13" s="104">
        <v>0</v>
      </c>
      <c r="AH13" s="106" t="s">
        <v>17063</v>
      </c>
      <c r="AI13" s="107">
        <v>2023</v>
      </c>
      <c r="AJ13" s="107">
        <v>2023</v>
      </c>
      <c r="AK13" s="113"/>
      <c r="AL13" s="113"/>
      <c r="AM13" s="113"/>
      <c r="AN13" s="113"/>
    </row>
    <row r="14" spans="1:40" ht="62.25" x14ac:dyDescent="0.9">
      <c r="A14">
        <v>1</v>
      </c>
      <c r="B14" s="110">
        <f>SUBTOTAL(9,$A$13:A14)</f>
        <v>2</v>
      </c>
      <c r="C14" s="111" t="s">
        <v>3654</v>
      </c>
      <c r="D14" s="103" t="s">
        <v>3007</v>
      </c>
      <c r="E14" s="112">
        <v>0.76770000000000005</v>
      </c>
      <c r="F14" s="104">
        <f t="shared" si="2"/>
        <v>1464359.44</v>
      </c>
      <c r="G14" s="104">
        <v>0</v>
      </c>
      <c r="H14" s="104">
        <v>0</v>
      </c>
      <c r="I14" s="104">
        <v>0</v>
      </c>
      <c r="J14" s="104">
        <v>0</v>
      </c>
      <c r="K14" s="104">
        <v>0</v>
      </c>
      <c r="L14" s="104">
        <v>0</v>
      </c>
      <c r="M14" s="105">
        <v>0</v>
      </c>
      <c r="N14" s="104">
        <v>0</v>
      </c>
      <c r="O14" s="104">
        <v>901.5</v>
      </c>
      <c r="P14" s="104">
        <v>1457135.38</v>
      </c>
      <c r="Q14" s="104">
        <v>0</v>
      </c>
      <c r="R14" s="104">
        <v>0</v>
      </c>
      <c r="S14" s="104">
        <v>0</v>
      </c>
      <c r="T14" s="104">
        <v>0</v>
      </c>
      <c r="U14" s="104">
        <v>0</v>
      </c>
      <c r="V14" s="104">
        <v>0</v>
      </c>
      <c r="W14" s="104">
        <v>0</v>
      </c>
      <c r="X14" s="104">
        <v>0</v>
      </c>
      <c r="Y14" s="104">
        <v>0</v>
      </c>
      <c r="Z14" s="104">
        <v>0</v>
      </c>
      <c r="AA14" s="104">
        <v>0</v>
      </c>
      <c r="AB14" s="104">
        <v>0</v>
      </c>
      <c r="AC14" s="104">
        <v>0</v>
      </c>
      <c r="AD14" s="104">
        <v>0</v>
      </c>
      <c r="AE14" s="104">
        <v>7224.06</v>
      </c>
      <c r="AF14" s="104">
        <v>0</v>
      </c>
      <c r="AG14" s="104">
        <v>0</v>
      </c>
      <c r="AH14" s="106" t="s">
        <v>17063</v>
      </c>
      <c r="AI14" s="107">
        <v>2023</v>
      </c>
      <c r="AJ14" s="107">
        <v>2023</v>
      </c>
      <c r="AK14" s="113"/>
      <c r="AL14" s="113"/>
      <c r="AM14" s="113"/>
      <c r="AN14" s="113"/>
    </row>
    <row r="15" spans="1:40" ht="62.25" x14ac:dyDescent="0.9">
      <c r="A15">
        <v>1</v>
      </c>
      <c r="B15" s="110">
        <f>SUBTOTAL(9,$A$13:A15)</f>
        <v>3</v>
      </c>
      <c r="C15" s="111" t="s">
        <v>3287</v>
      </c>
      <c r="D15" s="103" t="s">
        <v>3261</v>
      </c>
      <c r="E15" s="112">
        <v>0.9244</v>
      </c>
      <c r="F15" s="104">
        <f t="shared" si="2"/>
        <v>1162545.21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5">
        <v>0</v>
      </c>
      <c r="N15" s="104">
        <v>0</v>
      </c>
      <c r="O15" s="104">
        <v>1100</v>
      </c>
      <c r="P15" s="104">
        <v>1161349.57</v>
      </c>
      <c r="Q15" s="104">
        <v>0</v>
      </c>
      <c r="R15" s="104">
        <v>0</v>
      </c>
      <c r="S15" s="104">
        <v>0</v>
      </c>
      <c r="T15" s="109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1195.6400000000001</v>
      </c>
      <c r="AF15" s="104">
        <v>0</v>
      </c>
      <c r="AG15" s="104">
        <v>0</v>
      </c>
      <c r="AH15" s="106" t="s">
        <v>17063</v>
      </c>
      <c r="AI15" s="107">
        <v>2023</v>
      </c>
      <c r="AJ15" s="107">
        <v>2023</v>
      </c>
      <c r="AK15" s="113"/>
      <c r="AL15" s="113"/>
      <c r="AM15" s="113"/>
      <c r="AN15" s="113"/>
    </row>
    <row r="16" spans="1:40" ht="62.25" x14ac:dyDescent="0.9">
      <c r="B16" s="108" t="s">
        <v>534</v>
      </c>
      <c r="C16" s="111"/>
      <c r="D16" s="102" t="s">
        <v>17037</v>
      </c>
      <c r="E16" s="103" t="s">
        <v>17037</v>
      </c>
      <c r="F16" s="104">
        <f>F17</f>
        <v>418959.01</v>
      </c>
      <c r="G16" s="104">
        <f t="shared" ref="G16:AG16" si="3">G17</f>
        <v>0</v>
      </c>
      <c r="H16" s="104">
        <f t="shared" si="3"/>
        <v>0</v>
      </c>
      <c r="I16" s="104">
        <f t="shared" si="3"/>
        <v>0</v>
      </c>
      <c r="J16" s="104">
        <f t="shared" si="3"/>
        <v>0</v>
      </c>
      <c r="K16" s="104">
        <f t="shared" si="3"/>
        <v>0</v>
      </c>
      <c r="L16" s="104">
        <f t="shared" si="3"/>
        <v>0</v>
      </c>
      <c r="M16" s="105">
        <f t="shared" si="3"/>
        <v>0</v>
      </c>
      <c r="N16" s="104">
        <f t="shared" si="3"/>
        <v>0</v>
      </c>
      <c r="O16" s="104">
        <f t="shared" si="3"/>
        <v>819.7</v>
      </c>
      <c r="P16" s="104">
        <f t="shared" si="3"/>
        <v>412767.5</v>
      </c>
      <c r="Q16" s="104">
        <f t="shared" si="3"/>
        <v>0</v>
      </c>
      <c r="R16" s="104">
        <f t="shared" si="3"/>
        <v>0</v>
      </c>
      <c r="S16" s="104">
        <f t="shared" si="3"/>
        <v>0</v>
      </c>
      <c r="T16" s="104">
        <f t="shared" si="3"/>
        <v>0</v>
      </c>
      <c r="U16" s="104">
        <f t="shared" si="3"/>
        <v>0</v>
      </c>
      <c r="V16" s="104">
        <f t="shared" si="3"/>
        <v>0</v>
      </c>
      <c r="W16" s="104">
        <f t="shared" si="3"/>
        <v>0</v>
      </c>
      <c r="X16" s="104">
        <f t="shared" si="3"/>
        <v>0</v>
      </c>
      <c r="Y16" s="104">
        <f t="shared" si="3"/>
        <v>0</v>
      </c>
      <c r="Z16" s="104">
        <f t="shared" si="3"/>
        <v>0</v>
      </c>
      <c r="AA16" s="104">
        <f t="shared" si="3"/>
        <v>0</v>
      </c>
      <c r="AB16" s="104">
        <f t="shared" si="3"/>
        <v>0</v>
      </c>
      <c r="AC16" s="104">
        <f t="shared" si="3"/>
        <v>0</v>
      </c>
      <c r="AD16" s="104">
        <f t="shared" si="3"/>
        <v>0</v>
      </c>
      <c r="AE16" s="104">
        <f t="shared" si="3"/>
        <v>6191.51</v>
      </c>
      <c r="AF16" s="104">
        <f t="shared" si="3"/>
        <v>0</v>
      </c>
      <c r="AG16" s="104">
        <f t="shared" si="3"/>
        <v>0</v>
      </c>
      <c r="AH16" s="106" t="s">
        <v>17037</v>
      </c>
      <c r="AI16" s="106" t="s">
        <v>17037</v>
      </c>
      <c r="AJ16" s="106" t="s">
        <v>17037</v>
      </c>
      <c r="AK16" s="113"/>
      <c r="AL16" s="113"/>
      <c r="AM16" s="113"/>
      <c r="AN16" s="113"/>
    </row>
    <row r="17" spans="1:40" ht="62.25" x14ac:dyDescent="0.9">
      <c r="A17">
        <v>1</v>
      </c>
      <c r="B17" s="110">
        <f>SUBTOTAL(9,$A$13:A17)</f>
        <v>4</v>
      </c>
      <c r="C17" s="111" t="s">
        <v>3775</v>
      </c>
      <c r="D17" s="103">
        <v>2016</v>
      </c>
      <c r="E17" s="112">
        <v>0.88649999999999995</v>
      </c>
      <c r="F17" s="104">
        <f t="shared" si="2"/>
        <v>418959.01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5">
        <v>0</v>
      </c>
      <c r="N17" s="104">
        <v>0</v>
      </c>
      <c r="O17" s="104">
        <v>819.7</v>
      </c>
      <c r="P17" s="104">
        <v>412767.5</v>
      </c>
      <c r="Q17" s="104">
        <v>0</v>
      </c>
      <c r="R17" s="104">
        <v>0</v>
      </c>
      <c r="S17" s="104">
        <v>0</v>
      </c>
      <c r="T17" s="109">
        <v>0</v>
      </c>
      <c r="U17" s="104">
        <v>0</v>
      </c>
      <c r="V17" s="104">
        <v>0</v>
      </c>
      <c r="W17" s="104">
        <v>0</v>
      </c>
      <c r="X17" s="104">
        <v>0</v>
      </c>
      <c r="Y17" s="104">
        <v>0</v>
      </c>
      <c r="Z17" s="104">
        <v>0</v>
      </c>
      <c r="AA17" s="104">
        <v>0</v>
      </c>
      <c r="AB17" s="104">
        <v>0</v>
      </c>
      <c r="AC17" s="104">
        <v>0</v>
      </c>
      <c r="AD17" s="104">
        <v>0</v>
      </c>
      <c r="AE17" s="104">
        <f>ROUND(P17*1.5%,2)</f>
        <v>6191.51</v>
      </c>
      <c r="AF17" s="104">
        <v>0</v>
      </c>
      <c r="AG17" s="104">
        <v>0</v>
      </c>
      <c r="AH17" s="106" t="s">
        <v>17063</v>
      </c>
      <c r="AI17" s="107">
        <v>2023</v>
      </c>
      <c r="AJ17" s="107">
        <v>2023</v>
      </c>
      <c r="AK17" s="113"/>
      <c r="AL17" s="113"/>
      <c r="AM17" s="113"/>
      <c r="AN17" s="113"/>
    </row>
    <row r="18" spans="1:40" ht="62.25" x14ac:dyDescent="0.9">
      <c r="B18" s="108" t="s">
        <v>71</v>
      </c>
      <c r="C18" s="111"/>
      <c r="D18" s="102" t="s">
        <v>17037</v>
      </c>
      <c r="E18" s="103" t="s">
        <v>17037</v>
      </c>
      <c r="F18" s="104">
        <f>F19+F20</f>
        <v>4334674.25</v>
      </c>
      <c r="G18" s="104">
        <f t="shared" ref="G18:AG18" si="4">G19+G20</f>
        <v>0</v>
      </c>
      <c r="H18" s="104">
        <f t="shared" si="4"/>
        <v>0</v>
      </c>
      <c r="I18" s="104">
        <f t="shared" si="4"/>
        <v>0</v>
      </c>
      <c r="J18" s="104">
        <f t="shared" si="4"/>
        <v>0</v>
      </c>
      <c r="K18" s="104">
        <f t="shared" si="4"/>
        <v>0</v>
      </c>
      <c r="L18" s="104">
        <f t="shared" si="4"/>
        <v>0</v>
      </c>
      <c r="M18" s="105">
        <f t="shared" si="4"/>
        <v>0</v>
      </c>
      <c r="N18" s="104">
        <f t="shared" si="4"/>
        <v>0</v>
      </c>
      <c r="O18" s="104">
        <f t="shared" si="4"/>
        <v>1181</v>
      </c>
      <c r="P18" s="104">
        <f t="shared" si="4"/>
        <v>4246213.5999999996</v>
      </c>
      <c r="Q18" s="104">
        <f t="shared" si="4"/>
        <v>0</v>
      </c>
      <c r="R18" s="104">
        <f t="shared" si="4"/>
        <v>0</v>
      </c>
      <c r="S18" s="104">
        <f t="shared" si="4"/>
        <v>0</v>
      </c>
      <c r="T18" s="104">
        <f t="shared" si="4"/>
        <v>0</v>
      </c>
      <c r="U18" s="104">
        <f t="shared" si="4"/>
        <v>0</v>
      </c>
      <c r="V18" s="104">
        <f t="shared" si="4"/>
        <v>0</v>
      </c>
      <c r="W18" s="104">
        <f t="shared" si="4"/>
        <v>0</v>
      </c>
      <c r="X18" s="104">
        <f t="shared" si="4"/>
        <v>0</v>
      </c>
      <c r="Y18" s="104">
        <f t="shared" si="4"/>
        <v>0</v>
      </c>
      <c r="Z18" s="104">
        <f t="shared" si="4"/>
        <v>0</v>
      </c>
      <c r="AA18" s="104">
        <f t="shared" si="4"/>
        <v>0</v>
      </c>
      <c r="AB18" s="104">
        <f t="shared" si="4"/>
        <v>0</v>
      </c>
      <c r="AC18" s="104">
        <f t="shared" si="4"/>
        <v>0</v>
      </c>
      <c r="AD18" s="104">
        <f t="shared" si="4"/>
        <v>0</v>
      </c>
      <c r="AE18" s="104">
        <f t="shared" si="4"/>
        <v>88460.65</v>
      </c>
      <c r="AF18" s="104">
        <f t="shared" si="4"/>
        <v>0</v>
      </c>
      <c r="AG18" s="104">
        <f t="shared" si="4"/>
        <v>0</v>
      </c>
      <c r="AH18" s="106" t="s">
        <v>17037</v>
      </c>
      <c r="AI18" s="106" t="s">
        <v>17037</v>
      </c>
      <c r="AJ18" s="106" t="s">
        <v>17037</v>
      </c>
      <c r="AK18" s="113"/>
      <c r="AL18" s="113"/>
      <c r="AM18" s="113"/>
      <c r="AN18" s="113"/>
    </row>
    <row r="19" spans="1:40" ht="62.25" x14ac:dyDescent="0.9">
      <c r="A19">
        <v>1</v>
      </c>
      <c r="B19" s="110">
        <f>SUBTOTAL(9,$A$13:A19)</f>
        <v>5</v>
      </c>
      <c r="C19" s="111" t="s">
        <v>5088</v>
      </c>
      <c r="D19" s="103" t="s">
        <v>3261</v>
      </c>
      <c r="E19" s="112">
        <v>0.90890000000000004</v>
      </c>
      <c r="F19" s="104">
        <f t="shared" si="2"/>
        <v>381944.5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5">
        <v>0</v>
      </c>
      <c r="N19" s="104">
        <v>0</v>
      </c>
      <c r="O19" s="104">
        <v>645</v>
      </c>
      <c r="P19" s="104">
        <v>376300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f>ROUND(P19*1.5%,2)</f>
        <v>5644.5</v>
      </c>
      <c r="AF19" s="104">
        <v>0</v>
      </c>
      <c r="AG19" s="104">
        <v>0</v>
      </c>
      <c r="AH19" s="106" t="s">
        <v>17063</v>
      </c>
      <c r="AI19" s="107">
        <v>2023</v>
      </c>
      <c r="AJ19" s="107">
        <v>2023</v>
      </c>
      <c r="AK19" s="113"/>
      <c r="AL19" s="113"/>
      <c r="AM19" s="113"/>
      <c r="AN19" s="113"/>
    </row>
    <row r="20" spans="1:40" ht="62.25" x14ac:dyDescent="0.9">
      <c r="A20">
        <v>1</v>
      </c>
      <c r="B20" s="110">
        <f>SUBTOTAL(9,$A$13:A20)</f>
        <v>6</v>
      </c>
      <c r="C20" s="111" t="s">
        <v>4517</v>
      </c>
      <c r="D20" s="102">
        <v>2015</v>
      </c>
      <c r="E20" s="112">
        <v>0.96460000000000001</v>
      </c>
      <c r="F20" s="104">
        <f t="shared" si="2"/>
        <v>3952729.75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5">
        <v>0</v>
      </c>
      <c r="N20" s="104">
        <v>0</v>
      </c>
      <c r="O20" s="104">
        <v>536</v>
      </c>
      <c r="P20" s="104">
        <v>3869913.6</v>
      </c>
      <c r="Q20" s="104">
        <v>0</v>
      </c>
      <c r="R20" s="104">
        <v>0</v>
      </c>
      <c r="S20" s="104">
        <v>0</v>
      </c>
      <c r="T20" s="109">
        <v>0</v>
      </c>
      <c r="U20" s="104">
        <v>0</v>
      </c>
      <c r="V20" s="104">
        <v>0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f>ROUND(P20*2.14%,2)</f>
        <v>82816.149999999994</v>
      </c>
      <c r="AF20" s="114">
        <v>0</v>
      </c>
      <c r="AG20" s="104">
        <v>0</v>
      </c>
      <c r="AH20" s="106" t="s">
        <v>17063</v>
      </c>
      <c r="AI20" s="107">
        <v>2023</v>
      </c>
      <c r="AJ20" s="107">
        <v>2023</v>
      </c>
      <c r="AK20" s="113"/>
      <c r="AL20" s="113"/>
      <c r="AM20" s="113"/>
      <c r="AN20" s="113"/>
    </row>
    <row r="21" spans="1:40" ht="62.25" x14ac:dyDescent="0.9">
      <c r="B21" s="108" t="s">
        <v>380</v>
      </c>
      <c r="C21" s="111"/>
      <c r="D21" s="102" t="s">
        <v>17037</v>
      </c>
      <c r="E21" s="103" t="s">
        <v>17037</v>
      </c>
      <c r="F21" s="104">
        <f t="shared" ref="F21:AG21" si="5">SUM(F22:F31)</f>
        <v>28528414.160000004</v>
      </c>
      <c r="G21" s="104">
        <f t="shared" si="5"/>
        <v>0</v>
      </c>
      <c r="H21" s="104">
        <f t="shared" si="5"/>
        <v>0</v>
      </c>
      <c r="I21" s="104">
        <f t="shared" si="5"/>
        <v>0</v>
      </c>
      <c r="J21" s="104">
        <f t="shared" si="5"/>
        <v>0</v>
      </c>
      <c r="K21" s="104">
        <f t="shared" si="5"/>
        <v>0</v>
      </c>
      <c r="L21" s="104">
        <f t="shared" si="5"/>
        <v>0</v>
      </c>
      <c r="M21" s="105">
        <f t="shared" si="5"/>
        <v>0</v>
      </c>
      <c r="N21" s="104">
        <f t="shared" si="5"/>
        <v>0</v>
      </c>
      <c r="O21" s="104">
        <f t="shared" si="5"/>
        <v>7326.93</v>
      </c>
      <c r="P21" s="104">
        <f t="shared" si="5"/>
        <v>25365596.559999995</v>
      </c>
      <c r="Q21" s="104">
        <f t="shared" si="5"/>
        <v>0</v>
      </c>
      <c r="R21" s="104">
        <f t="shared" si="5"/>
        <v>0</v>
      </c>
      <c r="S21" s="104">
        <f t="shared" si="5"/>
        <v>3007.6</v>
      </c>
      <c r="T21" s="104">
        <f t="shared" si="5"/>
        <v>2828493.84</v>
      </c>
      <c r="U21" s="104">
        <f t="shared" si="5"/>
        <v>0</v>
      </c>
      <c r="V21" s="104">
        <f t="shared" si="5"/>
        <v>0</v>
      </c>
      <c r="W21" s="104">
        <f t="shared" si="5"/>
        <v>0</v>
      </c>
      <c r="X21" s="104">
        <f t="shared" si="5"/>
        <v>0</v>
      </c>
      <c r="Y21" s="104">
        <f t="shared" si="5"/>
        <v>0</v>
      </c>
      <c r="Z21" s="104">
        <f t="shared" si="5"/>
        <v>0</v>
      </c>
      <c r="AA21" s="104">
        <f t="shared" si="5"/>
        <v>0</v>
      </c>
      <c r="AB21" s="104">
        <f t="shared" si="5"/>
        <v>0</v>
      </c>
      <c r="AC21" s="104">
        <f t="shared" si="5"/>
        <v>0</v>
      </c>
      <c r="AD21" s="104">
        <f t="shared" si="5"/>
        <v>0</v>
      </c>
      <c r="AE21" s="104">
        <f t="shared" si="5"/>
        <v>334323.76</v>
      </c>
      <c r="AF21" s="104">
        <f t="shared" si="5"/>
        <v>0</v>
      </c>
      <c r="AG21" s="104">
        <f t="shared" si="5"/>
        <v>0</v>
      </c>
      <c r="AH21" s="106" t="s">
        <v>17037</v>
      </c>
      <c r="AI21" s="106" t="s">
        <v>17037</v>
      </c>
      <c r="AJ21" s="106" t="s">
        <v>17037</v>
      </c>
      <c r="AK21" s="113"/>
      <c r="AL21" s="113"/>
      <c r="AM21" s="113"/>
      <c r="AN21" s="113"/>
    </row>
    <row r="22" spans="1:40" ht="62.25" x14ac:dyDescent="0.9">
      <c r="A22">
        <v>1</v>
      </c>
      <c r="B22" s="110">
        <f>SUBTOTAL(9,$A$13:A22)</f>
        <v>7</v>
      </c>
      <c r="C22" s="111" t="s">
        <v>12227</v>
      </c>
      <c r="D22" s="103" t="s">
        <v>3010</v>
      </c>
      <c r="E22" s="112">
        <v>0.86073469797958557</v>
      </c>
      <c r="F22" s="104">
        <f t="shared" si="2"/>
        <v>7180293.1799999997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M22" s="105">
        <v>0</v>
      </c>
      <c r="N22" s="104">
        <v>0</v>
      </c>
      <c r="O22" s="104">
        <v>824.88</v>
      </c>
      <c r="P22" s="115">
        <v>7105029.5999999996</v>
      </c>
      <c r="Q22" s="104">
        <v>0</v>
      </c>
      <c r="R22" s="104">
        <v>0</v>
      </c>
      <c r="S22" s="104">
        <v>0</v>
      </c>
      <c r="T22" s="109">
        <v>0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f>ROUND(P22*1.0593%,2)</f>
        <v>75263.58</v>
      </c>
      <c r="AF22" s="104">
        <v>0</v>
      </c>
      <c r="AG22" s="104">
        <v>0</v>
      </c>
      <c r="AH22" s="106" t="s">
        <v>17063</v>
      </c>
      <c r="AI22" s="107">
        <v>2023</v>
      </c>
      <c r="AJ22" s="107">
        <v>2023</v>
      </c>
      <c r="AK22" s="113"/>
      <c r="AL22" s="113"/>
      <c r="AM22" s="113"/>
      <c r="AN22" s="113"/>
    </row>
    <row r="23" spans="1:40" ht="62.25" x14ac:dyDescent="0.9">
      <c r="A23">
        <v>1</v>
      </c>
      <c r="B23" s="110">
        <f>SUBTOTAL(9,$A$13:A23)</f>
        <v>8</v>
      </c>
      <c r="C23" s="111" t="s">
        <v>12215</v>
      </c>
      <c r="D23" s="103" t="s">
        <v>3261</v>
      </c>
      <c r="E23" s="112">
        <v>0.94940000000000002</v>
      </c>
      <c r="F23" s="104">
        <f t="shared" si="2"/>
        <v>3359804.15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5">
        <v>0</v>
      </c>
      <c r="N23" s="104">
        <v>0</v>
      </c>
      <c r="O23" s="104">
        <v>477.6</v>
      </c>
      <c r="P23" s="104">
        <v>3324586.8</v>
      </c>
      <c r="Q23" s="104">
        <v>0</v>
      </c>
      <c r="R23" s="104">
        <v>0</v>
      </c>
      <c r="S23" s="104">
        <v>0</v>
      </c>
      <c r="T23" s="109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f>ROUND(P23*1.0593%,2)</f>
        <v>35217.35</v>
      </c>
      <c r="AF23" s="104">
        <v>0</v>
      </c>
      <c r="AG23" s="104">
        <v>0</v>
      </c>
      <c r="AH23" s="106" t="s">
        <v>17063</v>
      </c>
      <c r="AI23" s="107">
        <v>2023</v>
      </c>
      <c r="AJ23" s="107">
        <v>2023</v>
      </c>
      <c r="AK23" s="113"/>
      <c r="AL23" s="113"/>
      <c r="AM23" s="113"/>
      <c r="AN23" s="113"/>
    </row>
    <row r="24" spans="1:40" ht="62.25" x14ac:dyDescent="0.9">
      <c r="A24">
        <v>1</v>
      </c>
      <c r="B24" s="110">
        <f>SUBTOTAL(9,$A$13:A24)</f>
        <v>9</v>
      </c>
      <c r="C24" s="111" t="s">
        <v>2137</v>
      </c>
      <c r="D24" s="103" t="s">
        <v>3007</v>
      </c>
      <c r="E24" s="112">
        <v>0.91920000000000002</v>
      </c>
      <c r="F24" s="104">
        <f t="shared" si="2"/>
        <v>6537045.4800000004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5">
        <v>0</v>
      </c>
      <c r="N24" s="104">
        <v>0</v>
      </c>
      <c r="O24" s="104">
        <v>1107.2</v>
      </c>
      <c r="P24" s="104">
        <v>6468524.4000000004</v>
      </c>
      <c r="Q24" s="104">
        <v>0</v>
      </c>
      <c r="R24" s="104">
        <v>0</v>
      </c>
      <c r="S24" s="104">
        <v>0</v>
      </c>
      <c r="T24" s="109">
        <v>0</v>
      </c>
      <c r="U24" s="104">
        <v>0</v>
      </c>
      <c r="V24" s="104">
        <v>0</v>
      </c>
      <c r="W24" s="104">
        <v>0</v>
      </c>
      <c r="X24" s="104">
        <v>0</v>
      </c>
      <c r="Y24" s="104">
        <v>0</v>
      </c>
      <c r="Z24" s="104">
        <v>0</v>
      </c>
      <c r="AA24" s="104">
        <v>0</v>
      </c>
      <c r="AB24" s="104">
        <v>0</v>
      </c>
      <c r="AC24" s="104">
        <v>0</v>
      </c>
      <c r="AD24" s="104">
        <v>0</v>
      </c>
      <c r="AE24" s="104">
        <f>ROUND(P24*1.0593%,2)</f>
        <v>68521.08</v>
      </c>
      <c r="AF24" s="104">
        <v>0</v>
      </c>
      <c r="AG24" s="104">
        <v>0</v>
      </c>
      <c r="AH24" s="106" t="s">
        <v>17063</v>
      </c>
      <c r="AI24" s="107">
        <v>2023</v>
      </c>
      <c r="AJ24" s="107">
        <v>2023</v>
      </c>
      <c r="AK24" s="113"/>
      <c r="AL24" s="113"/>
      <c r="AM24" s="113"/>
      <c r="AN24" s="113"/>
    </row>
    <row r="25" spans="1:40" ht="62.25" x14ac:dyDescent="0.9">
      <c r="A25">
        <v>1</v>
      </c>
      <c r="B25" s="110">
        <f>SUBTOTAL(9,$A$13:A25)</f>
        <v>10</v>
      </c>
      <c r="C25" s="111" t="s">
        <v>12159</v>
      </c>
      <c r="D25" s="103" t="s">
        <v>3261</v>
      </c>
      <c r="E25" s="112">
        <v>0.86109999999999998</v>
      </c>
      <c r="F25" s="104">
        <f t="shared" si="2"/>
        <v>319940.15999999997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5">
        <v>0</v>
      </c>
      <c r="N25" s="104">
        <v>0</v>
      </c>
      <c r="O25" s="104">
        <v>1539</v>
      </c>
      <c r="P25" s="104">
        <v>316586.56</v>
      </c>
      <c r="Q25" s="104">
        <v>0</v>
      </c>
      <c r="R25" s="104">
        <v>0</v>
      </c>
      <c r="S25" s="104">
        <v>0</v>
      </c>
      <c r="T25" s="109">
        <v>0</v>
      </c>
      <c r="U25" s="104">
        <v>0</v>
      </c>
      <c r="V25" s="104">
        <v>0</v>
      </c>
      <c r="W25" s="104">
        <v>0</v>
      </c>
      <c r="X25" s="104">
        <v>0</v>
      </c>
      <c r="Y25" s="104">
        <v>0</v>
      </c>
      <c r="Z25" s="104">
        <v>0</v>
      </c>
      <c r="AA25" s="104">
        <v>0</v>
      </c>
      <c r="AB25" s="104">
        <v>0</v>
      </c>
      <c r="AC25" s="104">
        <v>0</v>
      </c>
      <c r="AD25" s="104">
        <v>0</v>
      </c>
      <c r="AE25" s="104">
        <f>ROUND(P25*1.0593%,2)</f>
        <v>3353.6</v>
      </c>
      <c r="AF25" s="104">
        <v>0</v>
      </c>
      <c r="AG25" s="104">
        <v>0</v>
      </c>
      <c r="AH25" s="106" t="s">
        <v>17063</v>
      </c>
      <c r="AI25" s="107">
        <v>2023</v>
      </c>
      <c r="AJ25" s="107">
        <v>2023</v>
      </c>
      <c r="AK25" s="113"/>
      <c r="AL25" s="113"/>
      <c r="AM25" s="113"/>
      <c r="AN25" s="113"/>
    </row>
    <row r="26" spans="1:40" ht="62.25" x14ac:dyDescent="0.9">
      <c r="A26">
        <v>1</v>
      </c>
      <c r="B26" s="110">
        <f>SUBTOTAL(9,$A$13:A26)</f>
        <v>11</v>
      </c>
      <c r="C26" s="111" t="s">
        <v>11743</v>
      </c>
      <c r="D26" s="103" t="s">
        <v>3261</v>
      </c>
      <c r="E26" s="112">
        <v>0.94679999999999997</v>
      </c>
      <c r="F26" s="104">
        <f t="shared" si="2"/>
        <v>1994384.8699999999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5">
        <v>0</v>
      </c>
      <c r="N26" s="104">
        <v>0</v>
      </c>
      <c r="O26" s="104">
        <v>289.66000000000003</v>
      </c>
      <c r="P26" s="104">
        <v>1964911.2</v>
      </c>
      <c r="Q26" s="104">
        <v>0</v>
      </c>
      <c r="R26" s="104">
        <v>0</v>
      </c>
      <c r="S26" s="104">
        <v>0</v>
      </c>
      <c r="T26" s="109">
        <v>0</v>
      </c>
      <c r="U26" s="104">
        <v>0</v>
      </c>
      <c r="V26" s="104">
        <v>0</v>
      </c>
      <c r="W26" s="104">
        <v>0</v>
      </c>
      <c r="X26" s="104">
        <v>0</v>
      </c>
      <c r="Y26" s="104">
        <v>0</v>
      </c>
      <c r="Z26" s="104">
        <v>0</v>
      </c>
      <c r="AA26" s="104">
        <v>0</v>
      </c>
      <c r="AB26" s="104">
        <v>0</v>
      </c>
      <c r="AC26" s="104">
        <v>0</v>
      </c>
      <c r="AD26" s="104">
        <v>0</v>
      </c>
      <c r="AE26" s="104">
        <f>ROUND(P26*1.5%,2)</f>
        <v>29473.67</v>
      </c>
      <c r="AF26" s="104">
        <v>0</v>
      </c>
      <c r="AG26" s="104">
        <v>0</v>
      </c>
      <c r="AH26" s="106" t="s">
        <v>17063</v>
      </c>
      <c r="AI26" s="107">
        <v>2023</v>
      </c>
      <c r="AJ26" s="107">
        <v>2023</v>
      </c>
      <c r="AK26" s="113"/>
      <c r="AL26" s="113"/>
      <c r="AM26" s="113"/>
      <c r="AN26" s="113"/>
    </row>
    <row r="27" spans="1:40" ht="62.25" x14ac:dyDescent="0.9">
      <c r="A27">
        <v>1</v>
      </c>
      <c r="B27" s="110">
        <f>SUBTOTAL(9,$A$13:A27)</f>
        <v>12</v>
      </c>
      <c r="C27" s="111" t="s">
        <v>11690</v>
      </c>
      <c r="D27" s="102" t="s">
        <v>3010</v>
      </c>
      <c r="E27" s="112">
        <v>0.92569999999999997</v>
      </c>
      <c r="F27" s="104">
        <f t="shared" si="2"/>
        <v>2870921.25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5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3007.6</v>
      </c>
      <c r="T27" s="115">
        <v>2828493.84</v>
      </c>
      <c r="U27" s="104">
        <v>0</v>
      </c>
      <c r="V27" s="104">
        <v>0</v>
      </c>
      <c r="W27" s="104">
        <v>0</v>
      </c>
      <c r="X27" s="104">
        <v>0</v>
      </c>
      <c r="Y27" s="104">
        <v>0</v>
      </c>
      <c r="Z27" s="104">
        <v>0</v>
      </c>
      <c r="AA27" s="104">
        <v>0</v>
      </c>
      <c r="AB27" s="104">
        <v>0</v>
      </c>
      <c r="AC27" s="104">
        <v>0</v>
      </c>
      <c r="AD27" s="104">
        <v>0</v>
      </c>
      <c r="AE27" s="104">
        <f>ROUND(T27*1.5%,2)</f>
        <v>42427.41</v>
      </c>
      <c r="AF27" s="104">
        <v>0</v>
      </c>
      <c r="AG27" s="104">
        <v>0</v>
      </c>
      <c r="AH27" s="106" t="s">
        <v>17063</v>
      </c>
      <c r="AI27" s="107">
        <v>2023</v>
      </c>
      <c r="AJ27" s="107">
        <v>2023</v>
      </c>
      <c r="AK27" s="113"/>
      <c r="AL27" s="113"/>
      <c r="AM27" s="113"/>
      <c r="AN27" s="113"/>
    </row>
    <row r="28" spans="1:40" ht="62.25" x14ac:dyDescent="0.9">
      <c r="A28">
        <v>1</v>
      </c>
      <c r="B28" s="110">
        <f>SUBTOTAL(9,$A$13:A28)</f>
        <v>13</v>
      </c>
      <c r="C28" s="111" t="s">
        <v>12232</v>
      </c>
      <c r="D28" s="103" t="s">
        <v>3010</v>
      </c>
      <c r="E28" s="112">
        <v>0.76160000000000005</v>
      </c>
      <c r="F28" s="104">
        <f t="shared" si="2"/>
        <v>59400.639999999999</v>
      </c>
      <c r="G28" s="104">
        <v>0</v>
      </c>
      <c r="H28" s="104">
        <v>0</v>
      </c>
      <c r="I28" s="104">
        <v>0</v>
      </c>
      <c r="J28" s="104">
        <v>0</v>
      </c>
      <c r="K28" s="104">
        <v>0</v>
      </c>
      <c r="L28" s="104">
        <v>0</v>
      </c>
      <c r="M28" s="105">
        <v>0</v>
      </c>
      <c r="N28" s="104">
        <v>0</v>
      </c>
      <c r="O28" s="104">
        <v>910</v>
      </c>
      <c r="P28" s="115">
        <v>58522.8</v>
      </c>
      <c r="Q28" s="104">
        <v>0</v>
      </c>
      <c r="R28" s="104">
        <v>0</v>
      </c>
      <c r="S28" s="104">
        <v>0</v>
      </c>
      <c r="T28" s="109">
        <v>0</v>
      </c>
      <c r="U28" s="104">
        <v>0</v>
      </c>
      <c r="V28" s="104">
        <v>0</v>
      </c>
      <c r="W28" s="104">
        <v>0</v>
      </c>
      <c r="X28" s="104">
        <v>0</v>
      </c>
      <c r="Y28" s="104">
        <v>0</v>
      </c>
      <c r="Z28" s="104">
        <v>0</v>
      </c>
      <c r="AA28" s="104">
        <v>0</v>
      </c>
      <c r="AB28" s="104">
        <v>0</v>
      </c>
      <c r="AC28" s="104">
        <v>0</v>
      </c>
      <c r="AD28" s="104">
        <v>0</v>
      </c>
      <c r="AE28" s="104">
        <f t="shared" ref="AE28:AE35" si="6">ROUND(P28*1.5%,2)</f>
        <v>877.84</v>
      </c>
      <c r="AF28" s="104">
        <v>0</v>
      </c>
      <c r="AG28" s="104">
        <v>0</v>
      </c>
      <c r="AH28" s="106" t="s">
        <v>17063</v>
      </c>
      <c r="AI28" s="107">
        <v>2023</v>
      </c>
      <c r="AJ28" s="107">
        <v>2023</v>
      </c>
      <c r="AK28" s="113"/>
      <c r="AL28" s="113"/>
      <c r="AM28" s="113"/>
      <c r="AN28" s="113"/>
    </row>
    <row r="29" spans="1:40" ht="62.25" x14ac:dyDescent="0.9">
      <c r="A29">
        <v>1</v>
      </c>
      <c r="B29" s="110">
        <f>SUBTOTAL(9,$A$13:A29)</f>
        <v>14</v>
      </c>
      <c r="C29" s="111" t="s">
        <v>11955</v>
      </c>
      <c r="D29" s="103" t="s">
        <v>3261</v>
      </c>
      <c r="E29" s="112">
        <v>0.78400000000000003</v>
      </c>
      <c r="F29" s="104">
        <f>P29+AE29</f>
        <v>17853.439999999999</v>
      </c>
      <c r="G29" s="104"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5">
        <v>0</v>
      </c>
      <c r="N29" s="104">
        <v>0</v>
      </c>
      <c r="O29" s="104">
        <v>316</v>
      </c>
      <c r="P29" s="115">
        <v>17589.599999999999</v>
      </c>
      <c r="Q29" s="104">
        <v>0</v>
      </c>
      <c r="R29" s="104">
        <v>0</v>
      </c>
      <c r="S29" s="104">
        <v>0</v>
      </c>
      <c r="T29" s="109">
        <v>0</v>
      </c>
      <c r="U29" s="104">
        <v>0</v>
      </c>
      <c r="V29" s="104">
        <v>0</v>
      </c>
      <c r="W29" s="104">
        <v>0</v>
      </c>
      <c r="X29" s="104">
        <v>0</v>
      </c>
      <c r="Y29" s="104">
        <v>0</v>
      </c>
      <c r="Z29" s="104">
        <v>0</v>
      </c>
      <c r="AA29" s="104">
        <v>0</v>
      </c>
      <c r="AB29" s="104">
        <v>0</v>
      </c>
      <c r="AC29" s="104">
        <v>0</v>
      </c>
      <c r="AD29" s="104">
        <v>0</v>
      </c>
      <c r="AE29" s="104">
        <f t="shared" si="6"/>
        <v>263.83999999999997</v>
      </c>
      <c r="AF29" s="104">
        <v>0</v>
      </c>
      <c r="AG29" s="104">
        <v>0</v>
      </c>
      <c r="AH29" s="106" t="s">
        <v>17063</v>
      </c>
      <c r="AI29" s="107">
        <v>2023</v>
      </c>
      <c r="AJ29" s="107">
        <v>2023</v>
      </c>
      <c r="AK29" s="113"/>
      <c r="AL29" s="113"/>
      <c r="AM29" s="113"/>
      <c r="AN29" s="113"/>
    </row>
    <row r="30" spans="1:40" ht="62.25" x14ac:dyDescent="0.9">
      <c r="A30">
        <v>1</v>
      </c>
      <c r="B30" s="110">
        <f>SUBTOTAL(9,$A$13:A30)</f>
        <v>15</v>
      </c>
      <c r="C30" s="111" t="s">
        <v>12155</v>
      </c>
      <c r="D30" s="103" t="s">
        <v>3261</v>
      </c>
      <c r="E30" s="112">
        <v>0.78600000000000003</v>
      </c>
      <c r="F30" s="104">
        <f>P30+AE30</f>
        <v>52387.399999999994</v>
      </c>
      <c r="G30" s="104">
        <v>0</v>
      </c>
      <c r="H30" s="104">
        <v>0</v>
      </c>
      <c r="I30" s="104">
        <v>0</v>
      </c>
      <c r="J30" s="104">
        <v>0</v>
      </c>
      <c r="K30" s="104">
        <v>0</v>
      </c>
      <c r="L30" s="104">
        <v>0</v>
      </c>
      <c r="M30" s="105">
        <v>0</v>
      </c>
      <c r="N30" s="104">
        <v>0</v>
      </c>
      <c r="O30" s="104">
        <v>978</v>
      </c>
      <c r="P30" s="104">
        <v>51613.2</v>
      </c>
      <c r="Q30" s="104">
        <v>0</v>
      </c>
      <c r="R30" s="104">
        <v>0</v>
      </c>
      <c r="S30" s="104">
        <v>0</v>
      </c>
      <c r="T30" s="109">
        <v>0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4">
        <v>0</v>
      </c>
      <c r="AB30" s="104">
        <v>0</v>
      </c>
      <c r="AC30" s="104">
        <v>0</v>
      </c>
      <c r="AD30" s="104">
        <v>0</v>
      </c>
      <c r="AE30" s="104">
        <f t="shared" si="6"/>
        <v>774.2</v>
      </c>
      <c r="AF30" s="104">
        <v>0</v>
      </c>
      <c r="AG30" s="104">
        <v>0</v>
      </c>
      <c r="AH30" s="106" t="s">
        <v>17063</v>
      </c>
      <c r="AI30" s="107">
        <v>2023</v>
      </c>
      <c r="AJ30" s="107">
        <v>2023</v>
      </c>
      <c r="AK30" s="113"/>
      <c r="AL30" s="113"/>
      <c r="AM30" s="113"/>
      <c r="AN30" s="113"/>
    </row>
    <row r="31" spans="1:40" ht="62.25" x14ac:dyDescent="0.9">
      <c r="A31">
        <v>1</v>
      </c>
      <c r="B31" s="110">
        <f>SUBTOTAL(9,$A$13:A31)</f>
        <v>16</v>
      </c>
      <c r="C31" s="111" t="s">
        <v>11208</v>
      </c>
      <c r="D31" s="103" t="s">
        <v>3261</v>
      </c>
      <c r="E31" s="112">
        <v>0.85870000000000002</v>
      </c>
      <c r="F31" s="104">
        <f>G31+H31+I31+J31+K31+L31+N31+P31+R31+T31+V31+W31+X31+Y31+Z31+AA31+AB31+AC31+AD31+AE31+AF31+AG31</f>
        <v>6136383.5900000008</v>
      </c>
      <c r="G31" s="104">
        <v>0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5">
        <v>0</v>
      </c>
      <c r="N31" s="104">
        <v>0</v>
      </c>
      <c r="O31" s="104">
        <v>884.59</v>
      </c>
      <c r="P31" s="115">
        <v>6058232.4000000004</v>
      </c>
      <c r="Q31" s="104">
        <v>0</v>
      </c>
      <c r="R31" s="104">
        <v>0</v>
      </c>
      <c r="S31" s="104">
        <v>0</v>
      </c>
      <c r="T31" s="109">
        <v>0</v>
      </c>
      <c r="U31" s="104">
        <v>0</v>
      </c>
      <c r="V31" s="104">
        <v>0</v>
      </c>
      <c r="W31" s="104">
        <v>0</v>
      </c>
      <c r="X31" s="104">
        <v>0</v>
      </c>
      <c r="Y31" s="104">
        <v>0</v>
      </c>
      <c r="Z31" s="104">
        <v>0</v>
      </c>
      <c r="AA31" s="104">
        <v>0</v>
      </c>
      <c r="AB31" s="104">
        <v>0</v>
      </c>
      <c r="AC31" s="104">
        <v>0</v>
      </c>
      <c r="AD31" s="104">
        <v>0</v>
      </c>
      <c r="AE31" s="104">
        <v>78151.19</v>
      </c>
      <c r="AF31" s="104">
        <v>0</v>
      </c>
      <c r="AG31" s="104">
        <v>0</v>
      </c>
      <c r="AH31" s="106" t="s">
        <v>17063</v>
      </c>
      <c r="AI31" s="107">
        <v>2023</v>
      </c>
      <c r="AJ31" s="107">
        <v>2023</v>
      </c>
      <c r="AK31" s="113"/>
      <c r="AL31" s="113"/>
      <c r="AM31" s="113"/>
      <c r="AN31" s="113"/>
    </row>
    <row r="32" spans="1:40" ht="62.25" x14ac:dyDescent="0.9">
      <c r="B32" s="108" t="s">
        <v>220</v>
      </c>
      <c r="C32" s="111"/>
      <c r="D32" s="102" t="s">
        <v>17037</v>
      </c>
      <c r="E32" s="103" t="s">
        <v>17037</v>
      </c>
      <c r="F32" s="104">
        <f>F33</f>
        <v>83534.5</v>
      </c>
      <c r="G32" s="104">
        <f t="shared" ref="G32:AG32" si="7">G33</f>
        <v>0</v>
      </c>
      <c r="H32" s="104">
        <f t="shared" si="7"/>
        <v>0</v>
      </c>
      <c r="I32" s="104">
        <f t="shared" si="7"/>
        <v>0</v>
      </c>
      <c r="J32" s="104">
        <f t="shared" si="7"/>
        <v>0</v>
      </c>
      <c r="K32" s="104">
        <f t="shared" si="7"/>
        <v>0</v>
      </c>
      <c r="L32" s="104">
        <f t="shared" si="7"/>
        <v>0</v>
      </c>
      <c r="M32" s="105">
        <f t="shared" si="7"/>
        <v>0</v>
      </c>
      <c r="N32" s="104">
        <f t="shared" si="7"/>
        <v>0</v>
      </c>
      <c r="O32" s="104">
        <f t="shared" si="7"/>
        <v>2780.7</v>
      </c>
      <c r="P32" s="104">
        <f t="shared" si="7"/>
        <v>82300</v>
      </c>
      <c r="Q32" s="104">
        <f t="shared" si="7"/>
        <v>0</v>
      </c>
      <c r="R32" s="104">
        <f t="shared" si="7"/>
        <v>0</v>
      </c>
      <c r="S32" s="104">
        <f t="shared" si="7"/>
        <v>0</v>
      </c>
      <c r="T32" s="104">
        <f t="shared" si="7"/>
        <v>0</v>
      </c>
      <c r="U32" s="104">
        <f t="shared" si="7"/>
        <v>0</v>
      </c>
      <c r="V32" s="104">
        <f t="shared" si="7"/>
        <v>0</v>
      </c>
      <c r="W32" s="104">
        <f t="shared" si="7"/>
        <v>0</v>
      </c>
      <c r="X32" s="104">
        <f t="shared" si="7"/>
        <v>0</v>
      </c>
      <c r="Y32" s="104">
        <f t="shared" si="7"/>
        <v>0</v>
      </c>
      <c r="Z32" s="104">
        <f t="shared" si="7"/>
        <v>0</v>
      </c>
      <c r="AA32" s="104">
        <f t="shared" si="7"/>
        <v>0</v>
      </c>
      <c r="AB32" s="104">
        <f t="shared" si="7"/>
        <v>0</v>
      </c>
      <c r="AC32" s="104">
        <f t="shared" si="7"/>
        <v>0</v>
      </c>
      <c r="AD32" s="104">
        <f t="shared" si="7"/>
        <v>0</v>
      </c>
      <c r="AE32" s="104">
        <f t="shared" si="7"/>
        <v>1234.5</v>
      </c>
      <c r="AF32" s="104">
        <f t="shared" si="7"/>
        <v>0</v>
      </c>
      <c r="AG32" s="104">
        <f t="shared" si="7"/>
        <v>0</v>
      </c>
      <c r="AH32" s="106" t="s">
        <v>17037</v>
      </c>
      <c r="AI32" s="106" t="s">
        <v>17037</v>
      </c>
      <c r="AJ32" s="106" t="s">
        <v>17037</v>
      </c>
      <c r="AK32" s="113"/>
      <c r="AL32" s="113"/>
      <c r="AM32" s="113"/>
      <c r="AN32" s="113"/>
    </row>
    <row r="33" spans="1:40" ht="62.25" x14ac:dyDescent="0.9">
      <c r="A33">
        <v>1</v>
      </c>
      <c r="B33" s="110">
        <f>SUBTOTAL(9,$A$13:A33)</f>
        <v>17</v>
      </c>
      <c r="C33" s="111" t="s">
        <v>14769</v>
      </c>
      <c r="D33" s="103" t="s">
        <v>3010</v>
      </c>
      <c r="E33" s="112">
        <v>0.87239999999999995</v>
      </c>
      <c r="F33" s="104">
        <f>G33+H33+I33+J33+K33+L33+N33+P33+R33+T33+V33+W33+X33+Y33+Z33+AA33+AB33+AC33+AD33+AE33+AF33+AG33</f>
        <v>83534.5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5">
        <v>0</v>
      </c>
      <c r="N33" s="104">
        <v>0</v>
      </c>
      <c r="O33" s="104">
        <v>2780.7</v>
      </c>
      <c r="P33" s="104">
        <v>82300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0</v>
      </c>
      <c r="X33" s="104">
        <v>0</v>
      </c>
      <c r="Y33" s="104">
        <v>0</v>
      </c>
      <c r="Z33" s="104">
        <v>0</v>
      </c>
      <c r="AA33" s="104">
        <v>0</v>
      </c>
      <c r="AB33" s="104">
        <v>0</v>
      </c>
      <c r="AC33" s="104">
        <v>0</v>
      </c>
      <c r="AD33" s="104">
        <v>0</v>
      </c>
      <c r="AE33" s="104">
        <f t="shared" si="6"/>
        <v>1234.5</v>
      </c>
      <c r="AF33" s="104">
        <v>0</v>
      </c>
      <c r="AG33" s="104">
        <v>0</v>
      </c>
      <c r="AH33" s="106" t="s">
        <v>17063</v>
      </c>
      <c r="AI33" s="107">
        <v>2023</v>
      </c>
      <c r="AJ33" s="107">
        <v>2023</v>
      </c>
      <c r="AK33" s="113"/>
      <c r="AL33" s="113"/>
      <c r="AM33" s="113"/>
      <c r="AN33" s="113"/>
    </row>
    <row r="34" spans="1:40" ht="62.25" x14ac:dyDescent="0.9">
      <c r="B34" s="108" t="s">
        <v>224</v>
      </c>
      <c r="C34" s="111"/>
      <c r="D34" s="102" t="s">
        <v>17037</v>
      </c>
      <c r="E34" s="103" t="s">
        <v>17037</v>
      </c>
      <c r="F34" s="104">
        <f>F35</f>
        <v>41251.22</v>
      </c>
      <c r="G34" s="104">
        <f t="shared" ref="G34:AG34" si="8">G35</f>
        <v>0</v>
      </c>
      <c r="H34" s="104">
        <f t="shared" si="8"/>
        <v>0</v>
      </c>
      <c r="I34" s="104">
        <f t="shared" si="8"/>
        <v>0</v>
      </c>
      <c r="J34" s="104">
        <f t="shared" si="8"/>
        <v>0</v>
      </c>
      <c r="K34" s="104">
        <f t="shared" si="8"/>
        <v>0</v>
      </c>
      <c r="L34" s="104">
        <f t="shared" si="8"/>
        <v>0</v>
      </c>
      <c r="M34" s="105">
        <f t="shared" si="8"/>
        <v>0</v>
      </c>
      <c r="N34" s="104">
        <f t="shared" si="8"/>
        <v>0</v>
      </c>
      <c r="O34" s="104">
        <f t="shared" si="8"/>
        <v>749</v>
      </c>
      <c r="P34" s="104">
        <f t="shared" si="8"/>
        <v>40641.599999999999</v>
      </c>
      <c r="Q34" s="104">
        <f t="shared" si="8"/>
        <v>0</v>
      </c>
      <c r="R34" s="104">
        <f t="shared" si="8"/>
        <v>0</v>
      </c>
      <c r="S34" s="104">
        <f t="shared" si="8"/>
        <v>0</v>
      </c>
      <c r="T34" s="104">
        <f t="shared" si="8"/>
        <v>0</v>
      </c>
      <c r="U34" s="104">
        <f t="shared" si="8"/>
        <v>0</v>
      </c>
      <c r="V34" s="104">
        <f t="shared" si="8"/>
        <v>0</v>
      </c>
      <c r="W34" s="104">
        <f t="shared" si="8"/>
        <v>0</v>
      </c>
      <c r="X34" s="104">
        <f t="shared" si="8"/>
        <v>0</v>
      </c>
      <c r="Y34" s="104">
        <f t="shared" si="8"/>
        <v>0</v>
      </c>
      <c r="Z34" s="104">
        <f t="shared" si="8"/>
        <v>0</v>
      </c>
      <c r="AA34" s="104">
        <f t="shared" si="8"/>
        <v>0</v>
      </c>
      <c r="AB34" s="104">
        <f t="shared" si="8"/>
        <v>0</v>
      </c>
      <c r="AC34" s="104">
        <f t="shared" si="8"/>
        <v>0</v>
      </c>
      <c r="AD34" s="104">
        <f t="shared" si="8"/>
        <v>0</v>
      </c>
      <c r="AE34" s="104">
        <f t="shared" si="8"/>
        <v>609.62</v>
      </c>
      <c r="AF34" s="104">
        <f t="shared" si="8"/>
        <v>0</v>
      </c>
      <c r="AG34" s="104">
        <f t="shared" si="8"/>
        <v>0</v>
      </c>
      <c r="AH34" s="106" t="s">
        <v>17037</v>
      </c>
      <c r="AI34" s="106" t="s">
        <v>17037</v>
      </c>
      <c r="AJ34" s="106" t="s">
        <v>17037</v>
      </c>
      <c r="AK34" s="113"/>
      <c r="AL34" s="113"/>
      <c r="AM34" s="113"/>
      <c r="AN34" s="113"/>
    </row>
    <row r="35" spans="1:40" ht="62.25" x14ac:dyDescent="0.9">
      <c r="A35">
        <v>1</v>
      </c>
      <c r="B35" s="110">
        <f>SUBTOTAL(9,$A$13:A35)</f>
        <v>18</v>
      </c>
      <c r="C35" s="111" t="s">
        <v>14875</v>
      </c>
      <c r="D35" s="103" t="s">
        <v>3261</v>
      </c>
      <c r="E35" s="112">
        <v>0.75539999999999996</v>
      </c>
      <c r="F35" s="104">
        <f>G35+H35+I35+J35+K35+L35+N35+P35+R35+T35+V35+W35+X35+Y35+Z35+AA35+AB35+AC35+AD35+AE35+AF35+AG35</f>
        <v>41251.22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5">
        <v>0</v>
      </c>
      <c r="N35" s="104">
        <v>0</v>
      </c>
      <c r="O35" s="104">
        <v>749</v>
      </c>
      <c r="P35" s="104">
        <v>40641.599999999999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f t="shared" si="6"/>
        <v>609.62</v>
      </c>
      <c r="AF35" s="104">
        <v>0</v>
      </c>
      <c r="AG35" s="104">
        <v>0</v>
      </c>
      <c r="AH35" s="106" t="s">
        <v>17063</v>
      </c>
      <c r="AI35" s="107">
        <v>2023</v>
      </c>
      <c r="AJ35" s="107">
        <v>2023</v>
      </c>
      <c r="AK35" s="113"/>
      <c r="AL35" s="113"/>
      <c r="AM35" s="113"/>
      <c r="AN35" s="113"/>
    </row>
    <row r="36" spans="1:40" ht="62.25" x14ac:dyDescent="0.9">
      <c r="B36" s="116" t="s">
        <v>54</v>
      </c>
      <c r="C36" s="111"/>
      <c r="D36" s="102" t="s">
        <v>17037</v>
      </c>
      <c r="E36" s="103" t="s">
        <v>17037</v>
      </c>
      <c r="F36" s="104">
        <f>F37</f>
        <v>59641.810000000005</v>
      </c>
      <c r="G36" s="104">
        <f t="shared" ref="G36:AG36" si="9">G37</f>
        <v>0</v>
      </c>
      <c r="H36" s="104">
        <f t="shared" si="9"/>
        <v>0</v>
      </c>
      <c r="I36" s="104">
        <f t="shared" si="9"/>
        <v>0</v>
      </c>
      <c r="J36" s="104">
        <f t="shared" si="9"/>
        <v>0</v>
      </c>
      <c r="K36" s="104">
        <f t="shared" si="9"/>
        <v>0</v>
      </c>
      <c r="L36" s="104">
        <f t="shared" si="9"/>
        <v>0</v>
      </c>
      <c r="M36" s="105">
        <f t="shared" si="9"/>
        <v>0</v>
      </c>
      <c r="N36" s="104">
        <f t="shared" si="9"/>
        <v>0</v>
      </c>
      <c r="O36" s="104">
        <f t="shared" si="9"/>
        <v>544</v>
      </c>
      <c r="P36" s="104">
        <f t="shared" si="9"/>
        <v>59016.65</v>
      </c>
      <c r="Q36" s="104">
        <f t="shared" si="9"/>
        <v>0</v>
      </c>
      <c r="R36" s="104">
        <f t="shared" si="9"/>
        <v>0</v>
      </c>
      <c r="S36" s="104">
        <f t="shared" si="9"/>
        <v>0</v>
      </c>
      <c r="T36" s="104">
        <f t="shared" si="9"/>
        <v>0</v>
      </c>
      <c r="U36" s="104">
        <f t="shared" si="9"/>
        <v>0</v>
      </c>
      <c r="V36" s="104">
        <f t="shared" si="9"/>
        <v>0</v>
      </c>
      <c r="W36" s="104">
        <f t="shared" si="9"/>
        <v>0</v>
      </c>
      <c r="X36" s="104">
        <f t="shared" si="9"/>
        <v>0</v>
      </c>
      <c r="Y36" s="104">
        <f t="shared" si="9"/>
        <v>0</v>
      </c>
      <c r="Z36" s="104">
        <f t="shared" si="9"/>
        <v>0</v>
      </c>
      <c r="AA36" s="104">
        <f t="shared" si="9"/>
        <v>0</v>
      </c>
      <c r="AB36" s="104">
        <f t="shared" si="9"/>
        <v>0</v>
      </c>
      <c r="AC36" s="104">
        <f t="shared" si="9"/>
        <v>0</v>
      </c>
      <c r="AD36" s="104">
        <f t="shared" si="9"/>
        <v>0</v>
      </c>
      <c r="AE36" s="104">
        <f t="shared" si="9"/>
        <v>625.16</v>
      </c>
      <c r="AF36" s="104">
        <f t="shared" si="9"/>
        <v>0</v>
      </c>
      <c r="AG36" s="104">
        <f t="shared" si="9"/>
        <v>0</v>
      </c>
      <c r="AH36" s="106" t="s">
        <v>17037</v>
      </c>
      <c r="AI36" s="106" t="s">
        <v>17037</v>
      </c>
      <c r="AJ36" s="106" t="s">
        <v>17037</v>
      </c>
      <c r="AK36" s="113"/>
      <c r="AL36" s="113"/>
      <c r="AM36" s="113"/>
      <c r="AN36" s="113"/>
    </row>
    <row r="37" spans="1:40" ht="62.25" x14ac:dyDescent="0.9">
      <c r="A37">
        <v>1</v>
      </c>
      <c r="B37" s="110">
        <f>SUBTOTAL(9,$A$13:A37)</f>
        <v>19</v>
      </c>
      <c r="C37" s="111" t="s">
        <v>15995</v>
      </c>
      <c r="D37" s="103" t="s">
        <v>3007</v>
      </c>
      <c r="E37" s="112">
        <v>0.95309999999999995</v>
      </c>
      <c r="F37" s="104">
        <f>G37+H37+I37+J37+K37+L37+N37+P37+R37+T37+V37+W37+X37+Y37+Z37+AA37+AB37+AC37+AD37+AE37+AF37+AG37</f>
        <v>59641.810000000005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5">
        <v>0</v>
      </c>
      <c r="N37" s="104">
        <v>0</v>
      </c>
      <c r="O37" s="104">
        <v>544</v>
      </c>
      <c r="P37" s="104">
        <v>59016.65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f>ROUND(P37*1.0593%,2)</f>
        <v>625.16</v>
      </c>
      <c r="AF37" s="104">
        <v>0</v>
      </c>
      <c r="AG37" s="104">
        <v>0</v>
      </c>
      <c r="AH37" s="106" t="s">
        <v>17063</v>
      </c>
      <c r="AI37" s="107">
        <v>2023</v>
      </c>
      <c r="AJ37" s="107">
        <v>2023</v>
      </c>
      <c r="AK37" s="113"/>
      <c r="AL37" s="113"/>
      <c r="AM37" s="113"/>
      <c r="AN37" s="113"/>
    </row>
    <row r="38" spans="1:40" ht="62.25" x14ac:dyDescent="0.9">
      <c r="B38" s="116" t="s">
        <v>298</v>
      </c>
      <c r="C38" s="111"/>
      <c r="D38" s="102" t="s">
        <v>17037</v>
      </c>
      <c r="E38" s="103" t="s">
        <v>17037</v>
      </c>
      <c r="F38" s="104">
        <f>F39</f>
        <v>329284.43</v>
      </c>
      <c r="G38" s="104">
        <f t="shared" ref="G38:AG38" si="10">G39</f>
        <v>0</v>
      </c>
      <c r="H38" s="104">
        <f t="shared" si="10"/>
        <v>0</v>
      </c>
      <c r="I38" s="104">
        <f t="shared" si="10"/>
        <v>0</v>
      </c>
      <c r="J38" s="104">
        <f t="shared" si="10"/>
        <v>0</v>
      </c>
      <c r="K38" s="104">
        <f t="shared" si="10"/>
        <v>0</v>
      </c>
      <c r="L38" s="104">
        <f t="shared" si="10"/>
        <v>0</v>
      </c>
      <c r="M38" s="105">
        <f t="shared" si="10"/>
        <v>0</v>
      </c>
      <c r="N38" s="104">
        <f t="shared" si="10"/>
        <v>0</v>
      </c>
      <c r="O38" s="104">
        <f t="shared" si="10"/>
        <v>708</v>
      </c>
      <c r="P38" s="104">
        <f t="shared" si="10"/>
        <v>324418.15999999997</v>
      </c>
      <c r="Q38" s="104">
        <f t="shared" si="10"/>
        <v>0</v>
      </c>
      <c r="R38" s="104">
        <f t="shared" si="10"/>
        <v>0</v>
      </c>
      <c r="S38" s="104">
        <f t="shared" si="10"/>
        <v>0</v>
      </c>
      <c r="T38" s="104">
        <f t="shared" si="10"/>
        <v>0</v>
      </c>
      <c r="U38" s="104">
        <f t="shared" si="10"/>
        <v>0</v>
      </c>
      <c r="V38" s="104">
        <f t="shared" si="10"/>
        <v>0</v>
      </c>
      <c r="W38" s="104">
        <f t="shared" si="10"/>
        <v>0</v>
      </c>
      <c r="X38" s="104">
        <f t="shared" si="10"/>
        <v>0</v>
      </c>
      <c r="Y38" s="104">
        <f t="shared" si="10"/>
        <v>0</v>
      </c>
      <c r="Z38" s="104">
        <f t="shared" si="10"/>
        <v>0</v>
      </c>
      <c r="AA38" s="104">
        <f t="shared" si="10"/>
        <v>0</v>
      </c>
      <c r="AB38" s="104">
        <f t="shared" si="10"/>
        <v>0</v>
      </c>
      <c r="AC38" s="104">
        <f t="shared" si="10"/>
        <v>0</v>
      </c>
      <c r="AD38" s="104">
        <f t="shared" si="10"/>
        <v>0</v>
      </c>
      <c r="AE38" s="104">
        <f t="shared" si="10"/>
        <v>4866.2700000000004</v>
      </c>
      <c r="AF38" s="104">
        <f t="shared" si="10"/>
        <v>0</v>
      </c>
      <c r="AG38" s="104">
        <f t="shared" si="10"/>
        <v>0</v>
      </c>
      <c r="AH38" s="106" t="s">
        <v>17037</v>
      </c>
      <c r="AI38" s="106" t="s">
        <v>17037</v>
      </c>
      <c r="AJ38" s="106" t="s">
        <v>17037</v>
      </c>
      <c r="AK38" s="113"/>
    </row>
    <row r="39" spans="1:40" ht="62.25" x14ac:dyDescent="0.9">
      <c r="A39">
        <v>1</v>
      </c>
      <c r="B39" s="110">
        <f>SUBTOTAL(9,$A$13:A39)</f>
        <v>20</v>
      </c>
      <c r="C39" s="111" t="s">
        <v>9233</v>
      </c>
      <c r="D39" s="103" t="s">
        <v>3261</v>
      </c>
      <c r="E39" s="112">
        <v>0.81220000000000003</v>
      </c>
      <c r="F39" s="104">
        <f>G39+H39+I39+J39+K39+L39+N39+P39+R39+T39+V39+W39+X39+Y39+Z39+AA39+AB39+AC39+AD39+AE39+AF39+AG39</f>
        <v>329284.43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5">
        <v>0</v>
      </c>
      <c r="N39" s="104">
        <v>0</v>
      </c>
      <c r="O39" s="104">
        <v>708</v>
      </c>
      <c r="P39" s="104">
        <v>324418.15999999997</v>
      </c>
      <c r="Q39" s="104">
        <v>0</v>
      </c>
      <c r="R39" s="104">
        <v>0</v>
      </c>
      <c r="S39" s="104">
        <v>0</v>
      </c>
      <c r="T39" s="104">
        <v>0</v>
      </c>
      <c r="U39" s="104">
        <v>0</v>
      </c>
      <c r="V39" s="104">
        <v>0</v>
      </c>
      <c r="W39" s="104">
        <v>0</v>
      </c>
      <c r="X39" s="104">
        <v>0</v>
      </c>
      <c r="Y39" s="104">
        <v>0</v>
      </c>
      <c r="Z39" s="104">
        <v>0</v>
      </c>
      <c r="AA39" s="104">
        <v>0</v>
      </c>
      <c r="AB39" s="104">
        <v>0</v>
      </c>
      <c r="AC39" s="104">
        <v>0</v>
      </c>
      <c r="AD39" s="104">
        <v>0</v>
      </c>
      <c r="AE39" s="104">
        <f>ROUND(P39*1.5%,2)</f>
        <v>4866.2700000000004</v>
      </c>
      <c r="AF39" s="104">
        <v>0</v>
      </c>
      <c r="AG39" s="104">
        <v>0</v>
      </c>
      <c r="AH39" s="106" t="s">
        <v>17063</v>
      </c>
      <c r="AI39" s="107">
        <v>2023</v>
      </c>
      <c r="AJ39" s="107">
        <v>2023</v>
      </c>
      <c r="AK39" s="113"/>
    </row>
    <row r="40" spans="1:40" ht="62.25" x14ac:dyDescent="0.9">
      <c r="B40" s="116" t="s">
        <v>17411</v>
      </c>
      <c r="C40" s="111"/>
      <c r="D40" s="102" t="s">
        <v>17037</v>
      </c>
      <c r="E40" s="103" t="s">
        <v>17037</v>
      </c>
      <c r="F40" s="104">
        <f>F41</f>
        <v>8480607.3900000006</v>
      </c>
      <c r="G40" s="104">
        <f t="shared" ref="G40:AG40" si="11">G41</f>
        <v>0</v>
      </c>
      <c r="H40" s="104">
        <f t="shared" si="11"/>
        <v>0</v>
      </c>
      <c r="I40" s="104">
        <f t="shared" si="11"/>
        <v>0</v>
      </c>
      <c r="J40" s="104">
        <f t="shared" si="11"/>
        <v>0</v>
      </c>
      <c r="K40" s="104">
        <f t="shared" si="11"/>
        <v>0</v>
      </c>
      <c r="L40" s="104">
        <f t="shared" si="11"/>
        <v>0</v>
      </c>
      <c r="M40" s="105">
        <f t="shared" si="11"/>
        <v>0</v>
      </c>
      <c r="N40" s="104">
        <f t="shared" si="11"/>
        <v>0</v>
      </c>
      <c r="O40" s="104">
        <f t="shared" si="11"/>
        <v>828</v>
      </c>
      <c r="P40" s="104">
        <f t="shared" si="11"/>
        <v>8302924.7999999998</v>
      </c>
      <c r="Q40" s="104">
        <f t="shared" si="11"/>
        <v>0</v>
      </c>
      <c r="R40" s="104">
        <f t="shared" si="11"/>
        <v>0</v>
      </c>
      <c r="S40" s="104">
        <f t="shared" si="11"/>
        <v>0</v>
      </c>
      <c r="T40" s="104">
        <f t="shared" si="11"/>
        <v>0</v>
      </c>
      <c r="U40" s="104">
        <f t="shared" si="11"/>
        <v>0</v>
      </c>
      <c r="V40" s="104">
        <f t="shared" si="11"/>
        <v>0</v>
      </c>
      <c r="W40" s="104">
        <f t="shared" si="11"/>
        <v>0</v>
      </c>
      <c r="X40" s="104">
        <f t="shared" si="11"/>
        <v>0</v>
      </c>
      <c r="Y40" s="104">
        <f t="shared" si="11"/>
        <v>0</v>
      </c>
      <c r="Z40" s="104">
        <f t="shared" si="11"/>
        <v>0</v>
      </c>
      <c r="AA40" s="104">
        <f t="shared" si="11"/>
        <v>0</v>
      </c>
      <c r="AB40" s="104">
        <f t="shared" si="11"/>
        <v>0</v>
      </c>
      <c r="AC40" s="104">
        <f t="shared" si="11"/>
        <v>0</v>
      </c>
      <c r="AD40" s="104">
        <f t="shared" si="11"/>
        <v>0</v>
      </c>
      <c r="AE40" s="104">
        <f t="shared" si="11"/>
        <v>177682.59</v>
      </c>
      <c r="AF40" s="104">
        <f t="shared" si="11"/>
        <v>0</v>
      </c>
      <c r="AG40" s="104">
        <f t="shared" si="11"/>
        <v>0</v>
      </c>
      <c r="AH40" s="106" t="s">
        <v>17037</v>
      </c>
      <c r="AI40" s="106" t="s">
        <v>17037</v>
      </c>
      <c r="AJ40" s="106" t="s">
        <v>17037</v>
      </c>
      <c r="AK40" s="113"/>
    </row>
    <row r="41" spans="1:40" ht="62.25" x14ac:dyDescent="0.9">
      <c r="A41">
        <v>1</v>
      </c>
      <c r="B41" s="110">
        <f>SUBTOTAL(9,$A$13:A41)</f>
        <v>21</v>
      </c>
      <c r="C41" s="111" t="s">
        <v>9321</v>
      </c>
      <c r="D41" s="103" t="s">
        <v>3007</v>
      </c>
      <c r="E41" s="112">
        <v>0.82630000000000003</v>
      </c>
      <c r="F41" s="104">
        <f>P41+AE41</f>
        <v>8480607.3900000006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5">
        <v>0</v>
      </c>
      <c r="N41" s="104">
        <v>0</v>
      </c>
      <c r="O41" s="104">
        <v>828</v>
      </c>
      <c r="P41" s="104">
        <v>8302924.7999999998</v>
      </c>
      <c r="Q41" s="104">
        <v>0</v>
      </c>
      <c r="R41" s="104">
        <v>0</v>
      </c>
      <c r="S41" s="104">
        <v>0</v>
      </c>
      <c r="T41" s="109">
        <v>0</v>
      </c>
      <c r="U41" s="104">
        <v>0</v>
      </c>
      <c r="V41" s="104">
        <v>0</v>
      </c>
      <c r="W41" s="104">
        <v>0</v>
      </c>
      <c r="X41" s="104">
        <v>0</v>
      </c>
      <c r="Y41" s="104">
        <v>0</v>
      </c>
      <c r="Z41" s="104">
        <v>0</v>
      </c>
      <c r="AA41" s="104">
        <v>0</v>
      </c>
      <c r="AB41" s="104">
        <v>0</v>
      </c>
      <c r="AC41" s="104">
        <v>0</v>
      </c>
      <c r="AD41" s="104">
        <v>0</v>
      </c>
      <c r="AE41" s="104">
        <f>ROUND(P41*2.14%,2)</f>
        <v>177682.59</v>
      </c>
      <c r="AF41" s="104">
        <v>0</v>
      </c>
      <c r="AG41" s="104">
        <v>0</v>
      </c>
      <c r="AH41" s="106" t="s">
        <v>17063</v>
      </c>
      <c r="AI41" s="107">
        <v>2023</v>
      </c>
      <c r="AJ41" s="107">
        <v>2023</v>
      </c>
      <c r="AK41" s="113"/>
    </row>
    <row r="42" spans="1:40" ht="62.25" x14ac:dyDescent="0.9">
      <c r="B42" s="116" t="s">
        <v>263</v>
      </c>
      <c r="C42" s="111"/>
      <c r="D42" s="102" t="s">
        <v>17037</v>
      </c>
      <c r="E42" s="103" t="s">
        <v>17037</v>
      </c>
      <c r="F42" s="104">
        <f>F43+F44</f>
        <v>205510.3</v>
      </c>
      <c r="G42" s="104">
        <f t="shared" ref="G42:AG42" si="12">G43+G44</f>
        <v>0</v>
      </c>
      <c r="H42" s="104">
        <f t="shared" si="12"/>
        <v>0</v>
      </c>
      <c r="I42" s="104">
        <f t="shared" si="12"/>
        <v>175721.62</v>
      </c>
      <c r="J42" s="104">
        <f t="shared" si="12"/>
        <v>0</v>
      </c>
      <c r="K42" s="104">
        <f t="shared" si="12"/>
        <v>0</v>
      </c>
      <c r="L42" s="104">
        <f t="shared" si="12"/>
        <v>0</v>
      </c>
      <c r="M42" s="105">
        <f t="shared" si="12"/>
        <v>0</v>
      </c>
      <c r="N42" s="104">
        <f t="shared" si="12"/>
        <v>0</v>
      </c>
      <c r="O42" s="104">
        <f t="shared" si="12"/>
        <v>0</v>
      </c>
      <c r="P42" s="104">
        <f t="shared" si="12"/>
        <v>0</v>
      </c>
      <c r="Q42" s="104">
        <f t="shared" si="12"/>
        <v>0</v>
      </c>
      <c r="R42" s="104">
        <f t="shared" si="12"/>
        <v>0</v>
      </c>
      <c r="S42" s="104">
        <f t="shared" si="12"/>
        <v>474</v>
      </c>
      <c r="T42" s="104">
        <f t="shared" si="12"/>
        <v>26751.59</v>
      </c>
      <c r="U42" s="104">
        <f t="shared" si="12"/>
        <v>0</v>
      </c>
      <c r="V42" s="104">
        <f t="shared" si="12"/>
        <v>0</v>
      </c>
      <c r="W42" s="104">
        <f t="shared" si="12"/>
        <v>0</v>
      </c>
      <c r="X42" s="104">
        <f t="shared" si="12"/>
        <v>0</v>
      </c>
      <c r="Y42" s="104">
        <f t="shared" si="12"/>
        <v>0</v>
      </c>
      <c r="Z42" s="104">
        <f t="shared" si="12"/>
        <v>0</v>
      </c>
      <c r="AA42" s="104">
        <f t="shared" si="12"/>
        <v>0</v>
      </c>
      <c r="AB42" s="104">
        <f t="shared" si="12"/>
        <v>0</v>
      </c>
      <c r="AC42" s="104">
        <f t="shared" si="12"/>
        <v>0</v>
      </c>
      <c r="AD42" s="104">
        <f t="shared" si="12"/>
        <v>0</v>
      </c>
      <c r="AE42" s="104">
        <f t="shared" si="12"/>
        <v>3037.09</v>
      </c>
      <c r="AF42" s="104">
        <f t="shared" si="12"/>
        <v>0</v>
      </c>
      <c r="AG42" s="104">
        <f t="shared" si="12"/>
        <v>0</v>
      </c>
      <c r="AH42" s="106" t="s">
        <v>17037</v>
      </c>
      <c r="AI42" s="106" t="s">
        <v>17037</v>
      </c>
      <c r="AJ42" s="106" t="s">
        <v>17037</v>
      </c>
      <c r="AK42" s="113"/>
    </row>
    <row r="43" spans="1:40" ht="62.25" x14ac:dyDescent="0.9">
      <c r="A43">
        <v>1</v>
      </c>
      <c r="B43" s="110">
        <f>SUBTOTAL(9,$A$13:A43)</f>
        <v>22</v>
      </c>
      <c r="C43" s="111" t="s">
        <v>15639</v>
      </c>
      <c r="D43" s="117" t="s">
        <v>3007</v>
      </c>
      <c r="E43" s="112">
        <v>0.85540000000000005</v>
      </c>
      <c r="F43" s="104">
        <f>G43+H43+I43+J43+K43+L43+N43+P43+R43+T43+V43+W43+X43+Y43+Z43+AA43+AB43+AC43+AD43+AE43+AF43+AG43</f>
        <v>178357.44</v>
      </c>
      <c r="G43" s="104">
        <v>0</v>
      </c>
      <c r="H43" s="104">
        <v>0</v>
      </c>
      <c r="I43" s="104">
        <v>175721.62</v>
      </c>
      <c r="J43" s="104">
        <v>0</v>
      </c>
      <c r="K43" s="104">
        <v>0</v>
      </c>
      <c r="L43" s="104">
        <v>0</v>
      </c>
      <c r="M43" s="105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  <c r="W43" s="104">
        <v>0</v>
      </c>
      <c r="X43" s="104">
        <v>0</v>
      </c>
      <c r="Y43" s="104">
        <v>0</v>
      </c>
      <c r="Z43" s="104">
        <v>0</v>
      </c>
      <c r="AA43" s="104">
        <v>0</v>
      </c>
      <c r="AB43" s="104">
        <v>0</v>
      </c>
      <c r="AC43" s="104">
        <v>0</v>
      </c>
      <c r="AD43" s="104">
        <v>0</v>
      </c>
      <c r="AE43" s="104">
        <f>ROUND(I43*1.5%,2)</f>
        <v>2635.82</v>
      </c>
      <c r="AF43" s="104">
        <v>0</v>
      </c>
      <c r="AG43" s="104">
        <v>0</v>
      </c>
      <c r="AH43" s="106" t="s">
        <v>17063</v>
      </c>
      <c r="AI43" s="107">
        <v>2023</v>
      </c>
      <c r="AJ43" s="107">
        <v>2023</v>
      </c>
      <c r="AK43" s="113"/>
    </row>
    <row r="44" spans="1:40" ht="62.25" x14ac:dyDescent="0.9">
      <c r="A44">
        <v>1</v>
      </c>
      <c r="B44" s="110">
        <f>SUBTOTAL(9,$A$13:A44)</f>
        <v>23</v>
      </c>
      <c r="C44" s="111" t="s">
        <v>15668</v>
      </c>
      <c r="D44" s="117">
        <v>2014</v>
      </c>
      <c r="E44" s="112">
        <v>0.8629</v>
      </c>
      <c r="F44" s="104">
        <f>G44+H44+I44+J44+K44+L44+N44+P44+R44+T44+V44+W44+X44+Y44+Z44+AA44+AB44+AC44+AD44+AE44+AF44+AG44</f>
        <v>27152.86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5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474</v>
      </c>
      <c r="T44" s="104">
        <v>26751.59</v>
      </c>
      <c r="U44" s="104">
        <v>0</v>
      </c>
      <c r="V44" s="104">
        <v>0</v>
      </c>
      <c r="W44" s="104">
        <v>0</v>
      </c>
      <c r="X44" s="104">
        <v>0</v>
      </c>
      <c r="Y44" s="104">
        <v>0</v>
      </c>
      <c r="Z44" s="104">
        <v>0</v>
      </c>
      <c r="AA44" s="104">
        <v>0</v>
      </c>
      <c r="AB44" s="104">
        <v>0</v>
      </c>
      <c r="AC44" s="104">
        <v>0</v>
      </c>
      <c r="AD44" s="104">
        <v>0</v>
      </c>
      <c r="AE44" s="104">
        <f>ROUND(T44*1.5%,2)</f>
        <v>401.27</v>
      </c>
      <c r="AF44" s="104">
        <v>0</v>
      </c>
      <c r="AG44" s="104">
        <v>0</v>
      </c>
      <c r="AH44" s="106" t="s">
        <v>17063</v>
      </c>
      <c r="AI44" s="107">
        <v>2023</v>
      </c>
      <c r="AJ44" s="107">
        <v>2023</v>
      </c>
      <c r="AK44" s="113"/>
    </row>
    <row r="45" spans="1:40" ht="62.25" x14ac:dyDescent="0.9">
      <c r="B45" s="116" t="s">
        <v>38</v>
      </c>
      <c r="C45" s="111"/>
      <c r="D45" s="102" t="s">
        <v>17037</v>
      </c>
      <c r="E45" s="103" t="s">
        <v>17037</v>
      </c>
      <c r="F45" s="104">
        <f>F46</f>
        <v>1387999.95</v>
      </c>
      <c r="G45" s="104">
        <f t="shared" ref="G45:AG45" si="13">G46</f>
        <v>0</v>
      </c>
      <c r="H45" s="104">
        <f t="shared" si="13"/>
        <v>0</v>
      </c>
      <c r="I45" s="104">
        <f t="shared" si="13"/>
        <v>0</v>
      </c>
      <c r="J45" s="104">
        <f t="shared" si="13"/>
        <v>0</v>
      </c>
      <c r="K45" s="104">
        <f t="shared" si="13"/>
        <v>0</v>
      </c>
      <c r="L45" s="104">
        <f t="shared" si="13"/>
        <v>0</v>
      </c>
      <c r="M45" s="105">
        <f t="shared" si="13"/>
        <v>0</v>
      </c>
      <c r="N45" s="104">
        <f t="shared" si="13"/>
        <v>0</v>
      </c>
      <c r="O45" s="104">
        <f t="shared" si="13"/>
        <v>1187</v>
      </c>
      <c r="P45" s="104">
        <f t="shared" si="13"/>
        <v>1367487.64</v>
      </c>
      <c r="Q45" s="104">
        <f t="shared" si="13"/>
        <v>0</v>
      </c>
      <c r="R45" s="104">
        <f t="shared" si="13"/>
        <v>0</v>
      </c>
      <c r="S45" s="104">
        <f t="shared" si="13"/>
        <v>0</v>
      </c>
      <c r="T45" s="104">
        <f t="shared" si="13"/>
        <v>0</v>
      </c>
      <c r="U45" s="104">
        <f t="shared" si="13"/>
        <v>0</v>
      </c>
      <c r="V45" s="104">
        <f t="shared" si="13"/>
        <v>0</v>
      </c>
      <c r="W45" s="104">
        <f t="shared" si="13"/>
        <v>0</v>
      </c>
      <c r="X45" s="104">
        <f t="shared" si="13"/>
        <v>0</v>
      </c>
      <c r="Y45" s="104">
        <f t="shared" si="13"/>
        <v>0</v>
      </c>
      <c r="Z45" s="104">
        <f t="shared" si="13"/>
        <v>0</v>
      </c>
      <c r="AA45" s="104">
        <f t="shared" si="13"/>
        <v>0</v>
      </c>
      <c r="AB45" s="104">
        <f t="shared" si="13"/>
        <v>0</v>
      </c>
      <c r="AC45" s="104">
        <f t="shared" si="13"/>
        <v>0</v>
      </c>
      <c r="AD45" s="104">
        <f t="shared" si="13"/>
        <v>0</v>
      </c>
      <c r="AE45" s="104">
        <f t="shared" si="13"/>
        <v>20512.310000000001</v>
      </c>
      <c r="AF45" s="104">
        <f t="shared" si="13"/>
        <v>0</v>
      </c>
      <c r="AG45" s="104">
        <f t="shared" si="13"/>
        <v>0</v>
      </c>
      <c r="AH45" s="106" t="s">
        <v>17037</v>
      </c>
      <c r="AI45" s="106" t="s">
        <v>17037</v>
      </c>
      <c r="AJ45" s="106" t="s">
        <v>17037</v>
      </c>
      <c r="AK45" s="113"/>
    </row>
    <row r="46" spans="1:40" ht="62.25" x14ac:dyDescent="0.9">
      <c r="A46">
        <v>1</v>
      </c>
      <c r="B46" s="110">
        <f>SUBTOTAL(9,$A$13:A46)</f>
        <v>24</v>
      </c>
      <c r="C46" s="111" t="s">
        <v>17414</v>
      </c>
      <c r="D46" s="103">
        <v>2014</v>
      </c>
      <c r="E46" s="112">
        <v>0.98480000000000001</v>
      </c>
      <c r="F46" s="104">
        <f>G46+H46+I46+J46+K46+L46+N46+P46+R46+T46+V46+W46+X46+Y46+Z46+AA46+AB46+AC46+AD46+AE46+AF46+AG46</f>
        <v>1387999.95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5">
        <v>0</v>
      </c>
      <c r="N46" s="104">
        <v>0</v>
      </c>
      <c r="O46" s="104">
        <v>1187</v>
      </c>
      <c r="P46" s="104">
        <v>1367487.64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4">
        <v>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  <c r="AB46" s="104">
        <v>0</v>
      </c>
      <c r="AC46" s="104">
        <v>0</v>
      </c>
      <c r="AD46" s="104">
        <v>0</v>
      </c>
      <c r="AE46" s="104">
        <f>ROUND(P46*1.5%,2)</f>
        <v>20512.310000000001</v>
      </c>
      <c r="AF46" s="104">
        <v>0</v>
      </c>
      <c r="AG46" s="104">
        <v>0</v>
      </c>
      <c r="AH46" s="106" t="s">
        <v>17063</v>
      </c>
      <c r="AI46" s="107">
        <v>2023</v>
      </c>
      <c r="AJ46" s="107">
        <v>2023</v>
      </c>
      <c r="AK46" s="113"/>
    </row>
    <row r="47" spans="1:40" ht="62.25" x14ac:dyDescent="0.9">
      <c r="B47" s="116" t="s">
        <v>266</v>
      </c>
      <c r="C47" s="111"/>
      <c r="D47" s="102" t="s">
        <v>17037</v>
      </c>
      <c r="E47" s="103" t="s">
        <v>17037</v>
      </c>
      <c r="F47" s="104">
        <f>F48</f>
        <v>159122.38</v>
      </c>
      <c r="G47" s="104">
        <f t="shared" ref="G47:AG47" si="14">G48</f>
        <v>0</v>
      </c>
      <c r="H47" s="104">
        <f t="shared" si="14"/>
        <v>0</v>
      </c>
      <c r="I47" s="104">
        <f t="shared" si="14"/>
        <v>28692</v>
      </c>
      <c r="J47" s="104">
        <f t="shared" si="14"/>
        <v>0</v>
      </c>
      <c r="K47" s="104">
        <f t="shared" si="14"/>
        <v>0</v>
      </c>
      <c r="L47" s="104">
        <f t="shared" si="14"/>
        <v>0</v>
      </c>
      <c r="M47" s="105">
        <f t="shared" si="14"/>
        <v>0</v>
      </c>
      <c r="N47" s="104">
        <f t="shared" si="14"/>
        <v>0</v>
      </c>
      <c r="O47" s="104">
        <f t="shared" si="14"/>
        <v>0</v>
      </c>
      <c r="P47" s="104">
        <f t="shared" si="14"/>
        <v>0</v>
      </c>
      <c r="Q47" s="104">
        <f t="shared" si="14"/>
        <v>0</v>
      </c>
      <c r="R47" s="104">
        <f t="shared" si="14"/>
        <v>0</v>
      </c>
      <c r="S47" s="104">
        <f t="shared" si="14"/>
        <v>0</v>
      </c>
      <c r="T47" s="104">
        <f t="shared" si="14"/>
        <v>0</v>
      </c>
      <c r="U47" s="104">
        <f t="shared" si="14"/>
        <v>0</v>
      </c>
      <c r="V47" s="104">
        <f t="shared" si="14"/>
        <v>0</v>
      </c>
      <c r="W47" s="104">
        <f t="shared" si="14"/>
        <v>0</v>
      </c>
      <c r="X47" s="104">
        <f t="shared" si="14"/>
        <v>0</v>
      </c>
      <c r="Y47" s="104">
        <f t="shared" si="14"/>
        <v>0</v>
      </c>
      <c r="Z47" s="104">
        <f t="shared" si="14"/>
        <v>0</v>
      </c>
      <c r="AA47" s="104">
        <f t="shared" si="14"/>
        <v>0</v>
      </c>
      <c r="AB47" s="104">
        <f t="shared" si="14"/>
        <v>0</v>
      </c>
      <c r="AC47" s="104">
        <f t="shared" si="14"/>
        <v>0</v>
      </c>
      <c r="AD47" s="104">
        <f t="shared" si="14"/>
        <v>0</v>
      </c>
      <c r="AE47" s="104">
        <f t="shared" si="14"/>
        <v>430.38</v>
      </c>
      <c r="AF47" s="104">
        <f t="shared" si="14"/>
        <v>130000</v>
      </c>
      <c r="AG47" s="104">
        <f t="shared" si="14"/>
        <v>0</v>
      </c>
      <c r="AH47" s="106" t="s">
        <v>17037</v>
      </c>
      <c r="AI47" s="106" t="s">
        <v>17037</v>
      </c>
      <c r="AJ47" s="106" t="s">
        <v>17037</v>
      </c>
      <c r="AK47" s="113"/>
    </row>
    <row r="48" spans="1:40" ht="62.25" x14ac:dyDescent="0.9">
      <c r="A48">
        <v>1</v>
      </c>
      <c r="B48" s="110">
        <f>SUBTOTAL(9,$A$13:A48)</f>
        <v>25</v>
      </c>
      <c r="C48" s="111" t="s">
        <v>15419</v>
      </c>
      <c r="D48" s="102">
        <v>2015</v>
      </c>
      <c r="E48" s="112">
        <v>0.981975146584529</v>
      </c>
      <c r="F48" s="104">
        <f>G48+H48+I48+J48+K48+L48+N48+P48+R48+T48+V48+W48+X48+Y48+Z48+AA48+AB48+AC48+AD48+AE48+AF48+AG48</f>
        <v>159122.38</v>
      </c>
      <c r="G48" s="104">
        <v>0</v>
      </c>
      <c r="H48" s="104">
        <v>0</v>
      </c>
      <c r="I48" s="104">
        <v>28692</v>
      </c>
      <c r="J48" s="104">
        <v>0</v>
      </c>
      <c r="K48" s="104">
        <v>0</v>
      </c>
      <c r="L48" s="104">
        <v>0</v>
      </c>
      <c r="M48" s="105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9">
        <v>0</v>
      </c>
      <c r="U48" s="104">
        <v>0</v>
      </c>
      <c r="V48" s="104">
        <v>0</v>
      </c>
      <c r="W48" s="104">
        <v>0</v>
      </c>
      <c r="X48" s="104">
        <v>0</v>
      </c>
      <c r="Y48" s="104">
        <v>0</v>
      </c>
      <c r="Z48" s="104">
        <v>0</v>
      </c>
      <c r="AA48" s="104">
        <v>0</v>
      </c>
      <c r="AB48" s="104">
        <v>0</v>
      </c>
      <c r="AC48" s="104">
        <v>0</v>
      </c>
      <c r="AD48" s="104">
        <v>0</v>
      </c>
      <c r="AE48" s="104">
        <f>ROUND(I48*1.5%,2)</f>
        <v>430.38</v>
      </c>
      <c r="AF48" s="104">
        <v>130000</v>
      </c>
      <c r="AG48" s="104">
        <v>0</v>
      </c>
      <c r="AH48" s="106">
        <v>2023</v>
      </c>
      <c r="AI48" s="107">
        <v>2023</v>
      </c>
      <c r="AJ48" s="107">
        <v>2023</v>
      </c>
      <c r="AK48" s="113"/>
    </row>
    <row r="49" spans="1:37" ht="62.25" x14ac:dyDescent="0.9">
      <c r="B49" s="116" t="s">
        <v>343</v>
      </c>
      <c r="C49" s="111"/>
      <c r="D49" s="102" t="s">
        <v>17037</v>
      </c>
      <c r="E49" s="103" t="s">
        <v>17037</v>
      </c>
      <c r="F49" s="104">
        <f>F50</f>
        <v>206556.61000000002</v>
      </c>
      <c r="G49" s="104">
        <f t="shared" ref="G49:AG49" si="15">G50</f>
        <v>0</v>
      </c>
      <c r="H49" s="104">
        <f t="shared" si="15"/>
        <v>0</v>
      </c>
      <c r="I49" s="104">
        <f t="shared" si="15"/>
        <v>0</v>
      </c>
      <c r="J49" s="104">
        <f t="shared" si="15"/>
        <v>0</v>
      </c>
      <c r="K49" s="104">
        <f t="shared" si="15"/>
        <v>0</v>
      </c>
      <c r="L49" s="104">
        <f t="shared" si="15"/>
        <v>0</v>
      </c>
      <c r="M49" s="105">
        <f t="shared" si="15"/>
        <v>0</v>
      </c>
      <c r="N49" s="104">
        <f t="shared" si="15"/>
        <v>0</v>
      </c>
      <c r="O49" s="104">
        <f t="shared" si="15"/>
        <v>1098</v>
      </c>
      <c r="P49" s="104">
        <f t="shared" si="15"/>
        <v>202228.91</v>
      </c>
      <c r="Q49" s="104">
        <f t="shared" si="15"/>
        <v>0</v>
      </c>
      <c r="R49" s="104">
        <f t="shared" si="15"/>
        <v>0</v>
      </c>
      <c r="S49" s="104">
        <f t="shared" si="15"/>
        <v>0</v>
      </c>
      <c r="T49" s="104">
        <f t="shared" si="15"/>
        <v>0</v>
      </c>
      <c r="U49" s="104">
        <f t="shared" si="15"/>
        <v>0</v>
      </c>
      <c r="V49" s="104">
        <f t="shared" si="15"/>
        <v>0</v>
      </c>
      <c r="W49" s="104">
        <f t="shared" si="15"/>
        <v>0</v>
      </c>
      <c r="X49" s="104">
        <f t="shared" si="15"/>
        <v>0</v>
      </c>
      <c r="Y49" s="104">
        <f t="shared" si="15"/>
        <v>0</v>
      </c>
      <c r="Z49" s="104">
        <f t="shared" si="15"/>
        <v>0</v>
      </c>
      <c r="AA49" s="104">
        <f t="shared" si="15"/>
        <v>0</v>
      </c>
      <c r="AB49" s="104">
        <f t="shared" si="15"/>
        <v>0</v>
      </c>
      <c r="AC49" s="104">
        <f t="shared" si="15"/>
        <v>0</v>
      </c>
      <c r="AD49" s="104">
        <f t="shared" si="15"/>
        <v>0</v>
      </c>
      <c r="AE49" s="104">
        <f t="shared" si="15"/>
        <v>4327.7</v>
      </c>
      <c r="AF49" s="104">
        <f t="shared" si="15"/>
        <v>0</v>
      </c>
      <c r="AG49" s="104">
        <f t="shared" si="15"/>
        <v>0</v>
      </c>
      <c r="AH49" s="106" t="s">
        <v>17037</v>
      </c>
      <c r="AI49" s="106" t="s">
        <v>17037</v>
      </c>
      <c r="AJ49" s="106" t="s">
        <v>17037</v>
      </c>
      <c r="AK49" s="113"/>
    </row>
    <row r="50" spans="1:37" ht="62.25" x14ac:dyDescent="0.9">
      <c r="A50">
        <v>1</v>
      </c>
      <c r="B50" s="110">
        <f>SUBTOTAL(9,$A$13:A50)</f>
        <v>26</v>
      </c>
      <c r="C50" s="111" t="s">
        <v>13003</v>
      </c>
      <c r="D50" s="102">
        <v>2015</v>
      </c>
      <c r="E50" s="112">
        <v>0.99260000000000004</v>
      </c>
      <c r="F50" s="104">
        <f>G50+H50+I50+J50+K50+L50+N50+P50+R50+T50+V50+W50+X50+Y50+Z50+AA50+AB50+AC50+AD50+AE50+AF50+AG50</f>
        <v>206556.61000000002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5">
        <v>0</v>
      </c>
      <c r="N50" s="104">
        <v>0</v>
      </c>
      <c r="O50" s="104">
        <v>1098</v>
      </c>
      <c r="P50" s="104">
        <v>202228.91</v>
      </c>
      <c r="Q50" s="104">
        <v>0</v>
      </c>
      <c r="R50" s="104">
        <v>0</v>
      </c>
      <c r="S50" s="104">
        <v>0</v>
      </c>
      <c r="T50" s="109">
        <v>0</v>
      </c>
      <c r="U50" s="104">
        <v>0</v>
      </c>
      <c r="V50" s="104">
        <v>0</v>
      </c>
      <c r="W50" s="104">
        <v>0</v>
      </c>
      <c r="X50" s="104">
        <v>0</v>
      </c>
      <c r="Y50" s="104">
        <v>0</v>
      </c>
      <c r="Z50" s="104">
        <v>0</v>
      </c>
      <c r="AA50" s="104">
        <v>0</v>
      </c>
      <c r="AB50" s="104">
        <v>0</v>
      </c>
      <c r="AC50" s="104">
        <v>0</v>
      </c>
      <c r="AD50" s="104">
        <v>0</v>
      </c>
      <c r="AE50" s="104">
        <f>ROUND(P50*2.14%,2)</f>
        <v>4327.7</v>
      </c>
      <c r="AF50" s="104">
        <v>0</v>
      </c>
      <c r="AG50" s="104">
        <v>0</v>
      </c>
      <c r="AH50" s="106" t="s">
        <v>17063</v>
      </c>
      <c r="AI50" s="107">
        <v>2023</v>
      </c>
      <c r="AJ50" s="107">
        <v>2023</v>
      </c>
      <c r="AK50" s="113"/>
    </row>
  </sheetData>
  <mergeCells count="33">
    <mergeCell ref="M6:N7"/>
    <mergeCell ref="S6:T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AI5:AI8"/>
    <mergeCell ref="AJ5:AJ8"/>
    <mergeCell ref="G6:L6"/>
    <mergeCell ref="U6:V7"/>
    <mergeCell ref="B11:C11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O6:P7"/>
    <mergeCell ref="Q6:R7"/>
  </mergeCells>
  <pageMargins left="0.25" right="0.25" top="0.75" bottom="0.75" header="0.3" footer="0.3"/>
  <pageSetup paperSize="8" scale="1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C485-F9D7-4C10-B302-109D524F0C65}">
  <sheetPr>
    <pageSetUpPr fitToPage="1"/>
  </sheetPr>
  <dimension ref="A1:Q49"/>
  <sheetViews>
    <sheetView topLeftCell="B1" zoomScale="30" zoomScaleNormal="30" workbookViewId="0">
      <selection activeCell="B1" sqref="B1:Q49"/>
    </sheetView>
  </sheetViews>
  <sheetFormatPr defaultRowHeight="15" x14ac:dyDescent="0.25"/>
  <cols>
    <col min="1" max="1" width="0" hidden="1" customWidth="1"/>
    <col min="2" max="2" width="15.85546875" customWidth="1"/>
    <col min="3" max="3" width="219.85546875" customWidth="1"/>
    <col min="4" max="4" width="31" customWidth="1"/>
    <col min="5" max="5" width="29.140625" customWidth="1"/>
    <col min="6" max="6" width="74.28515625" customWidth="1"/>
    <col min="7" max="7" width="24.28515625" customWidth="1"/>
    <col min="8" max="8" width="23.85546875" customWidth="1"/>
    <col min="9" max="9" width="31.140625" customWidth="1"/>
    <col min="10" max="10" width="32.28515625" customWidth="1"/>
    <col min="11" max="11" width="32.5703125" customWidth="1"/>
    <col min="12" max="12" width="32.85546875" customWidth="1"/>
    <col min="13" max="13" width="42.28515625" customWidth="1"/>
    <col min="14" max="14" width="71.5703125" customWidth="1"/>
    <col min="15" max="15" width="45.5703125" customWidth="1"/>
    <col min="16" max="16" width="36" customWidth="1"/>
    <col min="17" max="17" width="31.28515625" customWidth="1"/>
  </cols>
  <sheetData>
    <row r="1" spans="1:17" ht="35.25" x14ac:dyDescent="0.5">
      <c r="B1" s="118"/>
      <c r="C1" s="118"/>
      <c r="D1" s="118"/>
      <c r="E1" s="118"/>
      <c r="F1" s="118"/>
      <c r="G1" s="119"/>
      <c r="H1" s="118"/>
      <c r="I1" s="118"/>
      <c r="J1" s="118"/>
      <c r="K1" s="118"/>
      <c r="L1" s="118"/>
      <c r="M1" s="120"/>
      <c r="N1" s="120"/>
      <c r="O1" s="326" t="s">
        <v>17415</v>
      </c>
      <c r="P1" s="326"/>
      <c r="Q1" s="326"/>
    </row>
    <row r="2" spans="1:17" ht="35.25" x14ac:dyDescent="0.5">
      <c r="B2" s="118"/>
      <c r="C2" s="118"/>
      <c r="D2" s="118"/>
      <c r="E2" s="118"/>
      <c r="F2" s="118"/>
      <c r="G2" s="119"/>
      <c r="H2" s="118"/>
      <c r="I2" s="118"/>
      <c r="J2" s="118"/>
      <c r="K2" s="118"/>
      <c r="L2" s="118"/>
      <c r="M2" s="121"/>
      <c r="N2" s="327" t="s">
        <v>17416</v>
      </c>
      <c r="O2" s="327"/>
      <c r="P2" s="327"/>
      <c r="Q2" s="327"/>
    </row>
    <row r="3" spans="1:17" ht="142.5" customHeight="1" x14ac:dyDescent="0.25">
      <c r="B3" s="328" t="s">
        <v>17421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</row>
    <row r="4" spans="1:17" ht="35.25" x14ac:dyDescent="0.25">
      <c r="B4" s="309" t="s">
        <v>0</v>
      </c>
      <c r="C4" s="309" t="s">
        <v>17417</v>
      </c>
      <c r="D4" s="309" t="s">
        <v>17040</v>
      </c>
      <c r="E4" s="310"/>
      <c r="F4" s="321" t="s">
        <v>17041</v>
      </c>
      <c r="G4" s="323" t="s">
        <v>17042</v>
      </c>
      <c r="H4" s="323" t="s">
        <v>17043</v>
      </c>
      <c r="I4" s="321" t="s">
        <v>17044</v>
      </c>
      <c r="J4" s="309" t="s">
        <v>17045</v>
      </c>
      <c r="K4" s="310"/>
      <c r="L4" s="311" t="s">
        <v>17418</v>
      </c>
      <c r="M4" s="311" t="s">
        <v>17419</v>
      </c>
      <c r="N4" s="311" t="s">
        <v>17047</v>
      </c>
      <c r="O4" s="316" t="s">
        <v>2</v>
      </c>
      <c r="P4" s="319" t="s">
        <v>17049</v>
      </c>
      <c r="Q4" s="319" t="s">
        <v>17050</v>
      </c>
    </row>
    <row r="5" spans="1:17" x14ac:dyDescent="0.25">
      <c r="B5" s="310"/>
      <c r="C5" s="310"/>
      <c r="D5" s="321" t="s">
        <v>17051</v>
      </c>
      <c r="E5" s="323" t="s">
        <v>17052</v>
      </c>
      <c r="F5" s="310"/>
      <c r="G5" s="329"/>
      <c r="H5" s="329"/>
      <c r="I5" s="310"/>
      <c r="J5" s="321" t="s">
        <v>17053</v>
      </c>
      <c r="K5" s="323" t="s">
        <v>17420</v>
      </c>
      <c r="L5" s="312"/>
      <c r="M5" s="314"/>
      <c r="N5" s="314"/>
      <c r="O5" s="317"/>
      <c r="P5" s="320"/>
      <c r="Q5" s="320"/>
    </row>
    <row r="6" spans="1:17" ht="324.75" customHeight="1" x14ac:dyDescent="0.25">
      <c r="B6" s="310"/>
      <c r="C6" s="310"/>
      <c r="D6" s="310"/>
      <c r="E6" s="317"/>
      <c r="F6" s="310"/>
      <c r="G6" s="329"/>
      <c r="H6" s="329"/>
      <c r="I6" s="310"/>
      <c r="J6" s="310"/>
      <c r="K6" s="325"/>
      <c r="L6" s="313"/>
      <c r="M6" s="314"/>
      <c r="N6" s="314"/>
      <c r="O6" s="318"/>
      <c r="P6" s="320"/>
      <c r="Q6" s="320"/>
    </row>
    <row r="7" spans="1:17" ht="35.25" x14ac:dyDescent="0.25">
      <c r="B7" s="322"/>
      <c r="C7" s="322"/>
      <c r="D7" s="322"/>
      <c r="E7" s="324"/>
      <c r="F7" s="310"/>
      <c r="G7" s="330"/>
      <c r="H7" s="330"/>
      <c r="I7" s="122" t="s">
        <v>33</v>
      </c>
      <c r="J7" s="122" t="s">
        <v>33</v>
      </c>
      <c r="K7" s="122" t="s">
        <v>33</v>
      </c>
      <c r="L7" s="122" t="s">
        <v>17057</v>
      </c>
      <c r="M7" s="315"/>
      <c r="N7" s="315"/>
      <c r="O7" s="122" t="s">
        <v>31</v>
      </c>
      <c r="P7" s="122" t="s">
        <v>17058</v>
      </c>
      <c r="Q7" s="122" t="s">
        <v>17058</v>
      </c>
    </row>
    <row r="8" spans="1:17" ht="35.25" x14ac:dyDescent="0.25">
      <c r="B8" s="122">
        <v>1</v>
      </c>
      <c r="C8" s="122">
        <v>2</v>
      </c>
      <c r="D8" s="122">
        <v>3</v>
      </c>
      <c r="E8" s="122">
        <v>4</v>
      </c>
      <c r="F8" s="122">
        <v>5</v>
      </c>
      <c r="G8" s="123">
        <v>5.5697674418604599</v>
      </c>
      <c r="H8" s="123">
        <v>7</v>
      </c>
      <c r="I8" s="123">
        <v>8</v>
      </c>
      <c r="J8" s="123">
        <v>9</v>
      </c>
      <c r="K8" s="123">
        <v>10</v>
      </c>
      <c r="L8" s="122">
        <v>11</v>
      </c>
      <c r="M8" s="123">
        <v>12</v>
      </c>
      <c r="N8" s="123">
        <v>13</v>
      </c>
      <c r="O8" s="123">
        <v>14</v>
      </c>
      <c r="P8" s="123">
        <v>15</v>
      </c>
      <c r="Q8" s="123">
        <v>16</v>
      </c>
    </row>
    <row r="9" spans="1:17" ht="45.75" x14ac:dyDescent="0.25">
      <c r="B9" s="306" t="s">
        <v>17426</v>
      </c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8"/>
    </row>
    <row r="10" spans="1:17" ht="35.25" x14ac:dyDescent="0.5">
      <c r="B10" s="124" t="s">
        <v>17413</v>
      </c>
      <c r="C10" s="122"/>
      <c r="D10" s="125" t="s">
        <v>17330</v>
      </c>
      <c r="E10" s="125" t="s">
        <v>17330</v>
      </c>
      <c r="F10" s="126" t="s">
        <v>17330</v>
      </c>
      <c r="G10" s="125" t="s">
        <v>17330</v>
      </c>
      <c r="H10" s="125" t="s">
        <v>17330</v>
      </c>
      <c r="I10" s="127">
        <f>I11+I15+I17+I20+I31+I33+I35+I37+I39+I41+I44+I46+I48</f>
        <v>73189.41</v>
      </c>
      <c r="J10" s="127">
        <f>J11+J15+J17+J20+J31+J33+J35+J37+J39+J41+J44+J46+J48</f>
        <v>60592.799999999996</v>
      </c>
      <c r="K10" s="127">
        <f>K11+K15+K17+K20+K31+K33+K35+K37+K39+K41+K44+K46+K48</f>
        <v>56282.86</v>
      </c>
      <c r="L10" s="81">
        <f>L11+L15+L17+L20+L31+L33+L35+L37+L39+L41+L44+L46+L48</f>
        <v>2990</v>
      </c>
      <c r="M10" s="125" t="s">
        <v>17037</v>
      </c>
      <c r="N10" s="128" t="s">
        <v>17037</v>
      </c>
      <c r="O10" s="127">
        <f>O11+O15+O17+O20+O31+O33+O35+O37+O39+O41+O44+O46+O48</f>
        <v>48572442.370000005</v>
      </c>
      <c r="P10" s="129">
        <f>O10/I10</f>
        <v>663.65396810822767</v>
      </c>
      <c r="Q10" s="130">
        <f>MAX(Q11:Q49)</f>
        <v>8129.7883439122907</v>
      </c>
    </row>
    <row r="11" spans="1:17" ht="35.25" x14ac:dyDescent="0.5">
      <c r="B11" s="124" t="s">
        <v>509</v>
      </c>
      <c r="C11" s="122"/>
      <c r="D11" s="125" t="s">
        <v>17330</v>
      </c>
      <c r="E11" s="125" t="s">
        <v>17330</v>
      </c>
      <c r="F11" s="126" t="s">
        <v>17330</v>
      </c>
      <c r="G11" s="125" t="s">
        <v>17330</v>
      </c>
      <c r="H11" s="125" t="s">
        <v>17330</v>
      </c>
      <c r="I11" s="127">
        <f>I12+I13+I14</f>
        <v>17641.600000000002</v>
      </c>
      <c r="J11" s="127">
        <f t="shared" ref="J11:L11" si="0">J12+J13+J14</f>
        <v>16271.8</v>
      </c>
      <c r="K11" s="127">
        <f t="shared" si="0"/>
        <v>16172</v>
      </c>
      <c r="L11" s="81">
        <f t="shared" si="0"/>
        <v>795</v>
      </c>
      <c r="M11" s="125" t="s">
        <v>17037</v>
      </c>
      <c r="N11" s="128" t="s">
        <v>17037</v>
      </c>
      <c r="O11" s="127">
        <v>4336886.3599999994</v>
      </c>
      <c r="P11" s="129">
        <f>O11/I11</f>
        <v>245.83293805550511</v>
      </c>
      <c r="Q11" s="130">
        <f>MAX(Q12:Q14)</f>
        <v>4131.389099486144</v>
      </c>
    </row>
    <row r="12" spans="1:17" ht="35.25" x14ac:dyDescent="0.5">
      <c r="A12">
        <v>1</v>
      </c>
      <c r="B12" s="131">
        <f>SUBTOTAL(103,$A$1:A12)</f>
        <v>1</v>
      </c>
      <c r="C12" s="132" t="s">
        <v>3687</v>
      </c>
      <c r="D12" s="79">
        <v>1978</v>
      </c>
      <c r="E12" s="79"/>
      <c r="F12" s="126" t="s">
        <v>17337</v>
      </c>
      <c r="G12" s="79">
        <v>9</v>
      </c>
      <c r="H12" s="79" t="s">
        <v>17070</v>
      </c>
      <c r="I12" s="127">
        <v>12893.2</v>
      </c>
      <c r="J12" s="127">
        <v>12893.2</v>
      </c>
      <c r="K12" s="127">
        <v>12893.2</v>
      </c>
      <c r="L12" s="81">
        <v>493</v>
      </c>
      <c r="M12" s="79" t="s">
        <v>17075</v>
      </c>
      <c r="N12" s="82" t="s">
        <v>17350</v>
      </c>
      <c r="O12" s="129">
        <v>1709981.71</v>
      </c>
      <c r="P12" s="129">
        <f t="shared" ref="P12:P49" si="1">O12/I12</f>
        <v>132.62663341916669</v>
      </c>
      <c r="Q12" s="129">
        <v>1408.4</v>
      </c>
    </row>
    <row r="13" spans="1:17" ht="35.25" x14ac:dyDescent="0.5">
      <c r="A13">
        <v>1</v>
      </c>
      <c r="B13" s="131">
        <f>SUBTOTAL(103,$A$1:A13)</f>
        <v>2</v>
      </c>
      <c r="C13" s="132" t="s">
        <v>3654</v>
      </c>
      <c r="D13" s="125">
        <v>1986</v>
      </c>
      <c r="E13" s="125"/>
      <c r="F13" s="126" t="s">
        <v>17337</v>
      </c>
      <c r="G13" s="125">
        <v>4</v>
      </c>
      <c r="H13" s="125">
        <v>1</v>
      </c>
      <c r="I13" s="133">
        <v>2374.1999999999998</v>
      </c>
      <c r="J13" s="133">
        <v>1689.3</v>
      </c>
      <c r="K13" s="133">
        <v>1639.4</v>
      </c>
      <c r="L13" s="134">
        <v>151</v>
      </c>
      <c r="M13" s="125" t="s">
        <v>17075</v>
      </c>
      <c r="N13" s="128" t="s">
        <v>17422</v>
      </c>
      <c r="O13" s="129">
        <v>1464359.44</v>
      </c>
      <c r="P13" s="129">
        <f t="shared" si="1"/>
        <v>616.78015331480083</v>
      </c>
      <c r="Q13" s="129">
        <v>3385.8611574425076</v>
      </c>
    </row>
    <row r="14" spans="1:17" ht="35.25" x14ac:dyDescent="0.5">
      <c r="A14">
        <v>1</v>
      </c>
      <c r="B14" s="131">
        <f>SUBTOTAL(103,$A$1:A14)</f>
        <v>3</v>
      </c>
      <c r="C14" s="132" t="s">
        <v>3287</v>
      </c>
      <c r="D14" s="125">
        <v>1986</v>
      </c>
      <c r="E14" s="125"/>
      <c r="F14" s="126" t="s">
        <v>17337</v>
      </c>
      <c r="G14" s="125">
        <v>4</v>
      </c>
      <c r="H14" s="125">
        <v>1</v>
      </c>
      <c r="I14" s="133">
        <v>2374.1999999999998</v>
      </c>
      <c r="J14" s="133">
        <v>1689.3</v>
      </c>
      <c r="K14" s="133">
        <v>1639.4</v>
      </c>
      <c r="L14" s="134">
        <v>151</v>
      </c>
      <c r="M14" s="125" t="s">
        <v>17075</v>
      </c>
      <c r="N14" s="125" t="s">
        <v>17422</v>
      </c>
      <c r="O14" s="129">
        <v>1162545.21</v>
      </c>
      <c r="P14" s="129">
        <f t="shared" si="1"/>
        <v>489.65765731614863</v>
      </c>
      <c r="Q14" s="129">
        <v>4131.389099486144</v>
      </c>
    </row>
    <row r="15" spans="1:17" ht="35.25" x14ac:dyDescent="0.5">
      <c r="B15" s="124" t="s">
        <v>534</v>
      </c>
      <c r="C15" s="124"/>
      <c r="D15" s="125" t="s">
        <v>17330</v>
      </c>
      <c r="E15" s="125" t="s">
        <v>17330</v>
      </c>
      <c r="F15" s="126" t="s">
        <v>17330</v>
      </c>
      <c r="G15" s="125" t="s">
        <v>17330</v>
      </c>
      <c r="H15" s="125" t="s">
        <v>17330</v>
      </c>
      <c r="I15" s="133">
        <f>I16</f>
        <v>4101.7</v>
      </c>
      <c r="J15" s="133">
        <f>J16</f>
        <v>2751.3</v>
      </c>
      <c r="K15" s="133">
        <f>K16</f>
        <v>2562.4</v>
      </c>
      <c r="L15" s="134">
        <f>L16</f>
        <v>111</v>
      </c>
      <c r="M15" s="125" t="s">
        <v>17037</v>
      </c>
      <c r="N15" s="128" t="s">
        <v>17037</v>
      </c>
      <c r="O15" s="129">
        <v>418959.01</v>
      </c>
      <c r="P15" s="129">
        <f t="shared" si="1"/>
        <v>102.14277250895971</v>
      </c>
      <c r="Q15" s="129">
        <f>Q16</f>
        <v>1782.0166487066342</v>
      </c>
    </row>
    <row r="16" spans="1:17" ht="35.25" x14ac:dyDescent="0.5">
      <c r="A16">
        <v>1</v>
      </c>
      <c r="B16" s="131">
        <f>SUBTOTAL(103,$A$1:A16)</f>
        <v>4</v>
      </c>
      <c r="C16" s="132" t="s">
        <v>3775</v>
      </c>
      <c r="D16" s="125">
        <v>1980</v>
      </c>
      <c r="E16" s="125"/>
      <c r="F16" s="126" t="s">
        <v>17337</v>
      </c>
      <c r="G16" s="125">
        <v>5</v>
      </c>
      <c r="H16" s="125">
        <v>4</v>
      </c>
      <c r="I16" s="133">
        <v>4101.7</v>
      </c>
      <c r="J16" s="133">
        <v>2751.3</v>
      </c>
      <c r="K16" s="133">
        <f>J16-188.9</f>
        <v>2562.4</v>
      </c>
      <c r="L16" s="134">
        <v>111</v>
      </c>
      <c r="M16" s="125" t="s">
        <v>17075</v>
      </c>
      <c r="N16" s="125" t="s">
        <v>17147</v>
      </c>
      <c r="O16" s="129">
        <v>418959.01</v>
      </c>
      <c r="P16" s="129">
        <f t="shared" si="1"/>
        <v>102.14277250895971</v>
      </c>
      <c r="Q16" s="129">
        <v>1782.0166487066342</v>
      </c>
    </row>
    <row r="17" spans="1:17" ht="35.25" x14ac:dyDescent="0.5">
      <c r="B17" s="124" t="s">
        <v>71</v>
      </c>
      <c r="C17" s="132"/>
      <c r="D17" s="125" t="s">
        <v>17330</v>
      </c>
      <c r="E17" s="125" t="s">
        <v>17330</v>
      </c>
      <c r="F17" s="126" t="s">
        <v>17330</v>
      </c>
      <c r="G17" s="125" t="s">
        <v>17330</v>
      </c>
      <c r="H17" s="125" t="s">
        <v>17330</v>
      </c>
      <c r="I17" s="133">
        <f>I18+I19</f>
        <v>2151</v>
      </c>
      <c r="J17" s="133">
        <f t="shared" ref="J17:L17" si="2">J18+J19</f>
        <v>1739.6</v>
      </c>
      <c r="K17" s="133">
        <f t="shared" si="2"/>
        <v>1641.2</v>
      </c>
      <c r="L17" s="134">
        <f t="shared" si="2"/>
        <v>94</v>
      </c>
      <c r="M17" s="125" t="s">
        <v>17037</v>
      </c>
      <c r="N17" s="128" t="s">
        <v>17037</v>
      </c>
      <c r="O17" s="133">
        <v>4334674.25</v>
      </c>
      <c r="P17" s="129">
        <f t="shared" si="1"/>
        <v>2015.190260344026</v>
      </c>
      <c r="Q17" s="129">
        <f>MAX(Q18:Q19)</f>
        <v>6051.32</v>
      </c>
    </row>
    <row r="18" spans="1:17" ht="35.25" x14ac:dyDescent="0.5">
      <c r="A18">
        <v>1</v>
      </c>
      <c r="B18" s="131">
        <f>SUBTOTAL(103,$A$1:A18)</f>
        <v>5</v>
      </c>
      <c r="C18" s="132" t="s">
        <v>5088</v>
      </c>
      <c r="D18" s="125">
        <v>1940</v>
      </c>
      <c r="E18" s="125"/>
      <c r="F18" s="126" t="s">
        <v>17337</v>
      </c>
      <c r="G18" s="125">
        <v>3</v>
      </c>
      <c r="H18" s="125">
        <v>2</v>
      </c>
      <c r="I18" s="133">
        <v>1189.4000000000001</v>
      </c>
      <c r="J18" s="133">
        <v>1119.5999999999999</v>
      </c>
      <c r="K18" s="133">
        <v>1021.2</v>
      </c>
      <c r="L18" s="134">
        <v>46</v>
      </c>
      <c r="M18" s="125" t="s">
        <v>17075</v>
      </c>
      <c r="N18" s="128" t="s">
        <v>17092</v>
      </c>
      <c r="O18" s="129">
        <v>381944.5</v>
      </c>
      <c r="P18" s="129">
        <f t="shared" si="1"/>
        <v>321.12367580292585</v>
      </c>
      <c r="Q18" s="129">
        <v>4835.6236758029263</v>
      </c>
    </row>
    <row r="19" spans="1:17" ht="35.25" x14ac:dyDescent="0.5">
      <c r="A19">
        <v>1</v>
      </c>
      <c r="B19" s="131">
        <f>SUBTOTAL(103,$A$1:A19)</f>
        <v>6</v>
      </c>
      <c r="C19" s="132" t="s">
        <v>4517</v>
      </c>
      <c r="D19" s="125">
        <v>1962</v>
      </c>
      <c r="E19" s="125"/>
      <c r="F19" s="126" t="s">
        <v>17376</v>
      </c>
      <c r="G19" s="125">
        <v>3</v>
      </c>
      <c r="H19" s="125">
        <v>2</v>
      </c>
      <c r="I19" s="133">
        <v>961.6</v>
      </c>
      <c r="J19" s="133">
        <v>620</v>
      </c>
      <c r="K19" s="133">
        <v>620</v>
      </c>
      <c r="L19" s="134">
        <v>48</v>
      </c>
      <c r="M19" s="135" t="s">
        <v>17075</v>
      </c>
      <c r="N19" s="128" t="s">
        <v>17423</v>
      </c>
      <c r="O19" s="129">
        <v>3952729.75</v>
      </c>
      <c r="P19" s="129">
        <f t="shared" si="1"/>
        <v>4110.5758631447588</v>
      </c>
      <c r="Q19" s="129">
        <v>6051.32</v>
      </c>
    </row>
    <row r="20" spans="1:17" ht="35.25" x14ac:dyDescent="0.5">
      <c r="B20" s="124" t="s">
        <v>380</v>
      </c>
      <c r="C20" s="132"/>
      <c r="D20" s="125" t="s">
        <v>17330</v>
      </c>
      <c r="E20" s="125" t="s">
        <v>17330</v>
      </c>
      <c r="F20" s="126" t="s">
        <v>17330</v>
      </c>
      <c r="G20" s="125" t="s">
        <v>17330</v>
      </c>
      <c r="H20" s="125" t="s">
        <v>17330</v>
      </c>
      <c r="I20" s="133">
        <f>SUM(I21:I30)</f>
        <v>17811.190000000002</v>
      </c>
      <c r="J20" s="133">
        <f>SUM(J21:J30)</f>
        <v>15614.89</v>
      </c>
      <c r="K20" s="133">
        <f>SUM(K21:K30)</f>
        <v>15167.489999999998</v>
      </c>
      <c r="L20" s="134">
        <f>SUM(L21:L30)</f>
        <v>591</v>
      </c>
      <c r="M20" s="125" t="s">
        <v>17037</v>
      </c>
      <c r="N20" s="128" t="s">
        <v>17037</v>
      </c>
      <c r="O20" s="133">
        <v>28528414.160000004</v>
      </c>
      <c r="P20" s="129">
        <f t="shared" si="1"/>
        <v>1601.7129770666643</v>
      </c>
      <c r="Q20" s="129">
        <f>MAX(Q21:Q30)</f>
        <v>8129.7883439122907</v>
      </c>
    </row>
    <row r="21" spans="1:17" ht="35.25" x14ac:dyDescent="0.5">
      <c r="A21">
        <v>1</v>
      </c>
      <c r="B21" s="131">
        <f>SUBTOTAL(103,$A$1:A21)</f>
        <v>7</v>
      </c>
      <c r="C21" s="132" t="s">
        <v>12227</v>
      </c>
      <c r="D21" s="125">
        <v>1929</v>
      </c>
      <c r="E21" s="125"/>
      <c r="F21" s="126" t="s">
        <v>17337</v>
      </c>
      <c r="G21" s="125">
        <v>4</v>
      </c>
      <c r="H21" s="125">
        <v>5</v>
      </c>
      <c r="I21" s="133">
        <v>2469.13</v>
      </c>
      <c r="J21" s="133">
        <v>2349.9299999999998</v>
      </c>
      <c r="K21" s="133">
        <v>2349.9299999999998</v>
      </c>
      <c r="L21" s="134">
        <v>95</v>
      </c>
      <c r="M21" s="125" t="s">
        <v>17075</v>
      </c>
      <c r="N21" s="128" t="s">
        <v>17406</v>
      </c>
      <c r="O21" s="129">
        <v>7180293.1799999997</v>
      </c>
      <c r="P21" s="129">
        <f t="shared" si="1"/>
        <v>2908.0255717600935</v>
      </c>
      <c r="Q21" s="129">
        <v>2978.9796224581128</v>
      </c>
    </row>
    <row r="22" spans="1:17" ht="35.25" x14ac:dyDescent="0.5">
      <c r="A22">
        <v>1</v>
      </c>
      <c r="B22" s="131">
        <f>SUBTOTAL(103,$A$1:A22)</f>
        <v>8</v>
      </c>
      <c r="C22" s="132" t="s">
        <v>12215</v>
      </c>
      <c r="D22" s="125">
        <v>1961</v>
      </c>
      <c r="E22" s="125"/>
      <c r="F22" s="126" t="s">
        <v>17337</v>
      </c>
      <c r="G22" s="125">
        <v>4</v>
      </c>
      <c r="H22" s="125">
        <v>2</v>
      </c>
      <c r="I22" s="133">
        <v>1371.7</v>
      </c>
      <c r="J22" s="133">
        <v>1268.5999999999999</v>
      </c>
      <c r="K22" s="133">
        <v>1268.5999999999999</v>
      </c>
      <c r="L22" s="134">
        <v>55</v>
      </c>
      <c r="M22" s="125" t="s">
        <v>17075</v>
      </c>
      <c r="N22" s="128" t="s">
        <v>17407</v>
      </c>
      <c r="O22" s="129">
        <v>3359804.15</v>
      </c>
      <c r="P22" s="129">
        <f t="shared" si="1"/>
        <v>2449.372421083327</v>
      </c>
      <c r="Q22" s="129">
        <v>3104.7446992782679</v>
      </c>
    </row>
    <row r="23" spans="1:17" ht="35.25" x14ac:dyDescent="0.5">
      <c r="A23">
        <v>1</v>
      </c>
      <c r="B23" s="131">
        <f>SUBTOTAL(103,$A$1:A23)</f>
        <v>9</v>
      </c>
      <c r="C23" s="132" t="s">
        <v>2137</v>
      </c>
      <c r="D23" s="125">
        <v>1955</v>
      </c>
      <c r="E23" s="125"/>
      <c r="F23" s="126" t="s">
        <v>17337</v>
      </c>
      <c r="G23" s="125">
        <v>3</v>
      </c>
      <c r="H23" s="125">
        <v>3</v>
      </c>
      <c r="I23" s="133">
        <v>1854.6</v>
      </c>
      <c r="J23" s="133">
        <v>1281.7</v>
      </c>
      <c r="K23" s="133">
        <v>834.3</v>
      </c>
      <c r="L23" s="134">
        <v>34</v>
      </c>
      <c r="M23" s="125" t="s">
        <v>17075</v>
      </c>
      <c r="N23" s="128" t="s">
        <v>17408</v>
      </c>
      <c r="O23" s="129">
        <v>6537045.4800000004</v>
      </c>
      <c r="P23" s="129">
        <f t="shared" si="1"/>
        <v>3524.773794888386</v>
      </c>
      <c r="Q23" s="129">
        <v>5606.2054567022542</v>
      </c>
    </row>
    <row r="24" spans="1:17" ht="35.25" x14ac:dyDescent="0.5">
      <c r="A24">
        <v>1</v>
      </c>
      <c r="B24" s="131">
        <f>SUBTOTAL(103,$A$1:A24)</f>
        <v>10</v>
      </c>
      <c r="C24" s="132" t="s">
        <v>12159</v>
      </c>
      <c r="D24" s="125">
        <v>1934</v>
      </c>
      <c r="E24" s="125"/>
      <c r="F24" s="126" t="s">
        <v>17337</v>
      </c>
      <c r="G24" s="125">
        <v>3</v>
      </c>
      <c r="H24" s="125">
        <v>7</v>
      </c>
      <c r="I24" s="133">
        <v>2922</v>
      </c>
      <c r="J24" s="133">
        <v>2656.4</v>
      </c>
      <c r="K24" s="133">
        <v>2656.4</v>
      </c>
      <c r="L24" s="134">
        <v>95</v>
      </c>
      <c r="M24" s="125" t="s">
        <v>17075</v>
      </c>
      <c r="N24" s="128" t="s">
        <v>17409</v>
      </c>
      <c r="O24" s="129">
        <v>319940.15999999997</v>
      </c>
      <c r="P24" s="129">
        <f t="shared" si="1"/>
        <v>109.4935523613963</v>
      </c>
      <c r="Q24" s="129">
        <v>4696.5518685831621</v>
      </c>
    </row>
    <row r="25" spans="1:17" ht="35.25" x14ac:dyDescent="0.5">
      <c r="A25">
        <v>1</v>
      </c>
      <c r="B25" s="131">
        <f>SUBTOTAL(103,$A$1:A25)</f>
        <v>11</v>
      </c>
      <c r="C25" s="132" t="s">
        <v>11743</v>
      </c>
      <c r="D25" s="125">
        <v>1958</v>
      </c>
      <c r="E25" s="125"/>
      <c r="F25" s="126" t="s">
        <v>17337</v>
      </c>
      <c r="G25" s="125">
        <v>2</v>
      </c>
      <c r="H25" s="125">
        <v>1</v>
      </c>
      <c r="I25" s="133">
        <v>417.2</v>
      </c>
      <c r="J25" s="133">
        <v>385.8</v>
      </c>
      <c r="K25" s="133">
        <v>385.8</v>
      </c>
      <c r="L25" s="134">
        <v>20</v>
      </c>
      <c r="M25" s="125" t="s">
        <v>17097</v>
      </c>
      <c r="N25" s="128" t="s">
        <v>17063</v>
      </c>
      <c r="O25" s="129">
        <v>1994384.8699999999</v>
      </c>
      <c r="P25" s="129">
        <f t="shared" si="1"/>
        <v>4780.4047698945351</v>
      </c>
      <c r="Q25" s="129">
        <v>6191.0589798657729</v>
      </c>
    </row>
    <row r="26" spans="1:17" ht="35.25" x14ac:dyDescent="0.5">
      <c r="A26">
        <v>1</v>
      </c>
      <c r="B26" s="131">
        <f>SUBTOTAL(103,$A$1:A26)</f>
        <v>12</v>
      </c>
      <c r="C26" s="132" t="s">
        <v>11690</v>
      </c>
      <c r="D26" s="125">
        <v>1958</v>
      </c>
      <c r="E26" s="125"/>
      <c r="F26" s="126" t="s">
        <v>17337</v>
      </c>
      <c r="G26" s="125">
        <v>4</v>
      </c>
      <c r="H26" s="125">
        <v>5</v>
      </c>
      <c r="I26" s="133">
        <v>3533.4</v>
      </c>
      <c r="J26" s="133">
        <v>3254</v>
      </c>
      <c r="K26" s="133">
        <v>3254</v>
      </c>
      <c r="L26" s="134">
        <v>98</v>
      </c>
      <c r="M26" s="125" t="s">
        <v>17075</v>
      </c>
      <c r="N26" s="128" t="s">
        <v>17115</v>
      </c>
      <c r="O26" s="129">
        <v>2870921.25</v>
      </c>
      <c r="P26" s="129">
        <f t="shared" si="1"/>
        <v>812.50955170657153</v>
      </c>
      <c r="Q26" s="129">
        <v>5999.3508145129335</v>
      </c>
    </row>
    <row r="27" spans="1:17" ht="35.25" x14ac:dyDescent="0.5">
      <c r="A27">
        <v>1</v>
      </c>
      <c r="B27" s="131">
        <f>SUBTOTAL(103,$A$1:A27)</f>
        <v>13</v>
      </c>
      <c r="C27" s="132" t="s">
        <v>12232</v>
      </c>
      <c r="D27" s="125">
        <v>1931</v>
      </c>
      <c r="E27" s="125"/>
      <c r="F27" s="126" t="s">
        <v>17337</v>
      </c>
      <c r="G27" s="125">
        <v>3</v>
      </c>
      <c r="H27" s="125">
        <v>5</v>
      </c>
      <c r="I27" s="133">
        <v>1823.46</v>
      </c>
      <c r="J27" s="133">
        <v>1514.06</v>
      </c>
      <c r="K27" s="133">
        <v>1514.06</v>
      </c>
      <c r="L27" s="134">
        <v>60</v>
      </c>
      <c r="M27" s="125" t="s">
        <v>17075</v>
      </c>
      <c r="N27" s="128" t="s">
        <v>17115</v>
      </c>
      <c r="O27" s="129">
        <v>59400.639999999999</v>
      </c>
      <c r="P27" s="129">
        <f t="shared" si="1"/>
        <v>32.575784497603458</v>
      </c>
      <c r="Q27" s="129">
        <v>4450.0599958321</v>
      </c>
    </row>
    <row r="28" spans="1:17" ht="35.25" x14ac:dyDescent="0.5">
      <c r="A28">
        <v>1</v>
      </c>
      <c r="B28" s="131">
        <f>SUBTOTAL(103,$A$1:A28)</f>
        <v>14</v>
      </c>
      <c r="C28" s="132" t="s">
        <v>11955</v>
      </c>
      <c r="D28" s="125">
        <v>1925</v>
      </c>
      <c r="E28" s="125"/>
      <c r="F28" s="126" t="s">
        <v>17201</v>
      </c>
      <c r="G28" s="125">
        <v>2</v>
      </c>
      <c r="H28" s="125">
        <v>1</v>
      </c>
      <c r="I28" s="133">
        <v>346.6</v>
      </c>
      <c r="J28" s="133">
        <v>312</v>
      </c>
      <c r="K28" s="133">
        <v>312</v>
      </c>
      <c r="L28" s="134">
        <v>8</v>
      </c>
      <c r="M28" s="135" t="s">
        <v>17059</v>
      </c>
      <c r="N28" s="128" t="s">
        <v>17383</v>
      </c>
      <c r="O28" s="129">
        <v>17853.439999999999</v>
      </c>
      <c r="P28" s="129">
        <f t="shared" si="1"/>
        <v>51.510213502596649</v>
      </c>
      <c r="Q28" s="129">
        <v>8129.7883439122907</v>
      </c>
    </row>
    <row r="29" spans="1:17" ht="35.25" x14ac:dyDescent="0.5">
      <c r="A29">
        <v>1</v>
      </c>
      <c r="B29" s="131">
        <f>SUBTOTAL(103,$A$1:A29)</f>
        <v>15</v>
      </c>
      <c r="C29" s="132" t="s">
        <v>12155</v>
      </c>
      <c r="D29" s="125">
        <v>1954</v>
      </c>
      <c r="E29" s="125"/>
      <c r="F29" s="126" t="s">
        <v>17337</v>
      </c>
      <c r="G29" s="125">
        <v>2</v>
      </c>
      <c r="H29" s="125">
        <v>3</v>
      </c>
      <c r="I29" s="133">
        <v>2032.3</v>
      </c>
      <c r="J29" s="133">
        <v>1714.4</v>
      </c>
      <c r="K29" s="133">
        <v>1714.4</v>
      </c>
      <c r="L29" s="134">
        <v>68</v>
      </c>
      <c r="M29" s="135" t="s">
        <v>17059</v>
      </c>
      <c r="N29" s="128" t="s">
        <v>17121</v>
      </c>
      <c r="O29" s="129">
        <v>52387.399999999994</v>
      </c>
      <c r="P29" s="129">
        <f t="shared" si="1"/>
        <v>25.777395069625545</v>
      </c>
      <c r="Q29" s="129">
        <v>4291.1307976184626</v>
      </c>
    </row>
    <row r="30" spans="1:17" ht="35.25" x14ac:dyDescent="0.5">
      <c r="A30">
        <v>1</v>
      </c>
      <c r="B30" s="131">
        <f>SUBTOTAL(103,$A$1:A30)</f>
        <v>16</v>
      </c>
      <c r="C30" s="132" t="s">
        <v>11208</v>
      </c>
      <c r="D30" s="125">
        <v>1934</v>
      </c>
      <c r="E30" s="125"/>
      <c r="F30" s="126" t="s">
        <v>17337</v>
      </c>
      <c r="G30" s="125">
        <v>3</v>
      </c>
      <c r="H30" s="125">
        <v>5</v>
      </c>
      <c r="I30" s="133">
        <v>1040.8</v>
      </c>
      <c r="J30" s="133">
        <v>878</v>
      </c>
      <c r="K30" s="133">
        <v>878</v>
      </c>
      <c r="L30" s="134">
        <v>58</v>
      </c>
      <c r="M30" s="125" t="s">
        <v>17097</v>
      </c>
      <c r="N30" s="128" t="s">
        <v>17063</v>
      </c>
      <c r="O30" s="129">
        <v>6136383.5900000008</v>
      </c>
      <c r="P30" s="129">
        <f t="shared" si="1"/>
        <v>5895.8335799385095</v>
      </c>
      <c r="Q30" s="129">
        <v>6408.4799385088409</v>
      </c>
    </row>
    <row r="31" spans="1:17" ht="35.25" x14ac:dyDescent="0.5">
      <c r="B31" s="124" t="s">
        <v>220</v>
      </c>
      <c r="C31" s="132"/>
      <c r="D31" s="125" t="s">
        <v>17330</v>
      </c>
      <c r="E31" s="125" t="s">
        <v>17330</v>
      </c>
      <c r="F31" s="126" t="s">
        <v>17330</v>
      </c>
      <c r="G31" s="125" t="s">
        <v>17330</v>
      </c>
      <c r="H31" s="125" t="s">
        <v>17330</v>
      </c>
      <c r="I31" s="133">
        <f>I32</f>
        <v>10086.92</v>
      </c>
      <c r="J31" s="133">
        <f t="shared" ref="J31:L31" si="3">J32</f>
        <v>8329.2199999999993</v>
      </c>
      <c r="K31" s="133">
        <f t="shared" si="3"/>
        <v>7734.54</v>
      </c>
      <c r="L31" s="134">
        <f t="shared" si="3"/>
        <v>405</v>
      </c>
      <c r="M31" s="125" t="s">
        <v>17037</v>
      </c>
      <c r="N31" s="128" t="s">
        <v>17037</v>
      </c>
      <c r="O31" s="133">
        <v>83534.5</v>
      </c>
      <c r="P31" s="129">
        <f t="shared" si="1"/>
        <v>8.2814674846236507</v>
      </c>
      <c r="Q31" s="129">
        <f>Q32</f>
        <v>2458.1946846014444</v>
      </c>
    </row>
    <row r="32" spans="1:17" ht="35.25" x14ac:dyDescent="0.5">
      <c r="A32">
        <v>1</v>
      </c>
      <c r="B32" s="131">
        <f>SUBTOTAL(103,$A$1:A32)</f>
        <v>17</v>
      </c>
      <c r="C32" s="132" t="s">
        <v>14769</v>
      </c>
      <c r="D32" s="125">
        <v>1989</v>
      </c>
      <c r="E32" s="125"/>
      <c r="F32" s="126" t="s">
        <v>17337</v>
      </c>
      <c r="G32" s="125">
        <v>5</v>
      </c>
      <c r="H32" s="125">
        <v>12</v>
      </c>
      <c r="I32" s="133">
        <v>10086.92</v>
      </c>
      <c r="J32" s="133">
        <v>8329.2199999999993</v>
      </c>
      <c r="K32" s="133">
        <v>7734.54</v>
      </c>
      <c r="L32" s="134">
        <v>405</v>
      </c>
      <c r="M32" s="125" t="s">
        <v>17075</v>
      </c>
      <c r="N32" s="128" t="s">
        <v>17410</v>
      </c>
      <c r="O32" s="129">
        <v>83534.5</v>
      </c>
      <c r="P32" s="129">
        <f t="shared" si="1"/>
        <v>8.2814674846236507</v>
      </c>
      <c r="Q32" s="129">
        <v>2458.1946846014444</v>
      </c>
    </row>
    <row r="33" spans="1:17" ht="35.25" x14ac:dyDescent="0.5">
      <c r="B33" s="124" t="s">
        <v>224</v>
      </c>
      <c r="C33" s="132"/>
      <c r="D33" s="125" t="s">
        <v>17330</v>
      </c>
      <c r="E33" s="125" t="s">
        <v>17330</v>
      </c>
      <c r="F33" s="126" t="s">
        <v>17330</v>
      </c>
      <c r="G33" s="125" t="s">
        <v>17330</v>
      </c>
      <c r="H33" s="125" t="s">
        <v>17330</v>
      </c>
      <c r="I33" s="133">
        <f>I34</f>
        <v>825</v>
      </c>
      <c r="J33" s="133">
        <f t="shared" ref="J33:L33" si="4">J34</f>
        <v>769.5</v>
      </c>
      <c r="K33" s="133">
        <f t="shared" si="4"/>
        <v>628.1</v>
      </c>
      <c r="L33" s="134">
        <f t="shared" si="4"/>
        <v>57</v>
      </c>
      <c r="M33" s="125" t="s">
        <v>17037</v>
      </c>
      <c r="N33" s="128" t="s">
        <v>17037</v>
      </c>
      <c r="O33" s="133">
        <v>41251.22</v>
      </c>
      <c r="P33" s="129">
        <f t="shared" si="1"/>
        <v>50.001478787878789</v>
      </c>
      <c r="Q33" s="129">
        <f>Q34</f>
        <v>8095.5914666666677</v>
      </c>
    </row>
    <row r="34" spans="1:17" ht="35.25" x14ac:dyDescent="0.5">
      <c r="A34">
        <v>1</v>
      </c>
      <c r="B34" s="131">
        <f>SUBTOTAL(103,$A$1:A34)</f>
        <v>18</v>
      </c>
      <c r="C34" s="132" t="s">
        <v>14875</v>
      </c>
      <c r="D34" s="125">
        <v>1961</v>
      </c>
      <c r="E34" s="125"/>
      <c r="F34" s="126" t="s">
        <v>17337</v>
      </c>
      <c r="G34" s="125">
        <v>2</v>
      </c>
      <c r="H34" s="125">
        <v>3</v>
      </c>
      <c r="I34" s="133">
        <v>825</v>
      </c>
      <c r="J34" s="133">
        <v>769.5</v>
      </c>
      <c r="K34" s="133">
        <v>628.1</v>
      </c>
      <c r="L34" s="134">
        <v>57</v>
      </c>
      <c r="M34" s="125" t="s">
        <v>17075</v>
      </c>
      <c r="N34" s="128" t="s">
        <v>17324</v>
      </c>
      <c r="O34" s="129">
        <v>41251.22</v>
      </c>
      <c r="P34" s="129">
        <f t="shared" si="1"/>
        <v>50.001478787878789</v>
      </c>
      <c r="Q34" s="129">
        <v>8095.5914666666677</v>
      </c>
    </row>
    <row r="35" spans="1:17" ht="35.25" x14ac:dyDescent="0.5">
      <c r="B35" s="124" t="s">
        <v>54</v>
      </c>
      <c r="C35" s="132"/>
      <c r="D35" s="125" t="s">
        <v>17330</v>
      </c>
      <c r="E35" s="125" t="s">
        <v>17330</v>
      </c>
      <c r="F35" s="126" t="s">
        <v>17330</v>
      </c>
      <c r="G35" s="125" t="s">
        <v>17330</v>
      </c>
      <c r="H35" s="125" t="s">
        <v>17330</v>
      </c>
      <c r="I35" s="133">
        <f>I36</f>
        <v>677.1</v>
      </c>
      <c r="J35" s="133">
        <f t="shared" ref="J35:L35" si="5">J36</f>
        <v>618.1</v>
      </c>
      <c r="K35" s="133">
        <f t="shared" si="5"/>
        <v>363.3</v>
      </c>
      <c r="L35" s="134">
        <f t="shared" si="5"/>
        <v>37</v>
      </c>
      <c r="M35" s="125" t="s">
        <v>17037</v>
      </c>
      <c r="N35" s="128" t="s">
        <v>17037</v>
      </c>
      <c r="O35" s="133">
        <v>59641.810000000005</v>
      </c>
      <c r="P35" s="129">
        <f t="shared" si="1"/>
        <v>88.084197312066166</v>
      </c>
      <c r="Q35" s="129">
        <f>Q36</f>
        <v>7164.1851425195691</v>
      </c>
    </row>
    <row r="36" spans="1:17" ht="35.25" x14ac:dyDescent="0.5">
      <c r="A36">
        <v>1</v>
      </c>
      <c r="B36" s="131">
        <f>SUBTOTAL(103,$A$1:A36)</f>
        <v>19</v>
      </c>
      <c r="C36" s="132" t="s">
        <v>15995</v>
      </c>
      <c r="D36" s="125">
        <v>1991</v>
      </c>
      <c r="E36" s="125"/>
      <c r="F36" s="126" t="s">
        <v>17335</v>
      </c>
      <c r="G36" s="125">
        <v>2</v>
      </c>
      <c r="H36" s="125">
        <v>2</v>
      </c>
      <c r="I36" s="133">
        <v>677.1</v>
      </c>
      <c r="J36" s="133">
        <v>618.1</v>
      </c>
      <c r="K36" s="133">
        <v>363.3</v>
      </c>
      <c r="L36" s="134">
        <v>37</v>
      </c>
      <c r="M36" s="125" t="s">
        <v>17097</v>
      </c>
      <c r="N36" s="128" t="s">
        <v>17063</v>
      </c>
      <c r="O36" s="129">
        <v>59641.810000000005</v>
      </c>
      <c r="P36" s="129">
        <f t="shared" si="1"/>
        <v>88.084197312066166</v>
      </c>
      <c r="Q36" s="129">
        <v>7164.1851425195691</v>
      </c>
    </row>
    <row r="37" spans="1:17" ht="35.25" x14ac:dyDescent="0.5">
      <c r="B37" s="124" t="s">
        <v>298</v>
      </c>
      <c r="C37" s="132"/>
      <c r="D37" s="125" t="s">
        <v>17330</v>
      </c>
      <c r="E37" s="125" t="s">
        <v>17330</v>
      </c>
      <c r="F37" s="126" t="s">
        <v>17330</v>
      </c>
      <c r="G37" s="125" t="s">
        <v>17330</v>
      </c>
      <c r="H37" s="125" t="s">
        <v>17330</v>
      </c>
      <c r="I37" s="133">
        <f>I38</f>
        <v>805.6</v>
      </c>
      <c r="J37" s="133">
        <f t="shared" ref="J37:L37" si="6">J38</f>
        <v>744.2</v>
      </c>
      <c r="K37" s="133">
        <f t="shared" si="6"/>
        <v>701.4</v>
      </c>
      <c r="L37" s="134">
        <f t="shared" si="6"/>
        <v>44</v>
      </c>
      <c r="M37" s="125" t="s">
        <v>17037</v>
      </c>
      <c r="N37" s="128" t="s">
        <v>17037</v>
      </c>
      <c r="O37" s="133">
        <v>329284.43</v>
      </c>
      <c r="P37" s="129">
        <f t="shared" si="1"/>
        <v>408.74432720953325</v>
      </c>
      <c r="Q37" s="129">
        <f>Q38</f>
        <v>7836.7233366434957</v>
      </c>
    </row>
    <row r="38" spans="1:17" ht="35.25" x14ac:dyDescent="0.5">
      <c r="A38">
        <v>1</v>
      </c>
      <c r="B38" s="131">
        <f>SUBTOTAL(103,$A$1:A38)</f>
        <v>20</v>
      </c>
      <c r="C38" s="132" t="s">
        <v>9233</v>
      </c>
      <c r="D38" s="125">
        <v>1969</v>
      </c>
      <c r="E38" s="125"/>
      <c r="F38" s="126" t="s">
        <v>17337</v>
      </c>
      <c r="G38" s="125">
        <v>2</v>
      </c>
      <c r="H38" s="125">
        <v>2</v>
      </c>
      <c r="I38" s="133">
        <v>805.6</v>
      </c>
      <c r="J38" s="133">
        <v>744.2</v>
      </c>
      <c r="K38" s="133">
        <v>701.4</v>
      </c>
      <c r="L38" s="134">
        <v>44</v>
      </c>
      <c r="M38" s="125" t="s">
        <v>17097</v>
      </c>
      <c r="N38" s="128" t="s">
        <v>17063</v>
      </c>
      <c r="O38" s="129">
        <v>329284.43</v>
      </c>
      <c r="P38" s="129">
        <f t="shared" si="1"/>
        <v>408.74432720953325</v>
      </c>
      <c r="Q38" s="129">
        <v>7836.7233366434957</v>
      </c>
    </row>
    <row r="39" spans="1:17" ht="35.25" x14ac:dyDescent="0.5">
      <c r="B39" s="124" t="s">
        <v>17411</v>
      </c>
      <c r="C39" s="132"/>
      <c r="D39" s="125" t="s">
        <v>17330</v>
      </c>
      <c r="E39" s="125" t="s">
        <v>17330</v>
      </c>
      <c r="F39" s="126" t="s">
        <v>17330</v>
      </c>
      <c r="G39" s="125" t="s">
        <v>17330</v>
      </c>
      <c r="H39" s="125" t="s">
        <v>17330</v>
      </c>
      <c r="I39" s="133">
        <f>I40</f>
        <v>1423.3</v>
      </c>
      <c r="J39" s="133">
        <f t="shared" ref="J39:L39" si="7">J40</f>
        <v>862.5</v>
      </c>
      <c r="K39" s="133">
        <f t="shared" si="7"/>
        <v>862.5</v>
      </c>
      <c r="L39" s="134">
        <f t="shared" si="7"/>
        <v>37</v>
      </c>
      <c r="M39" s="125" t="s">
        <v>17037</v>
      </c>
      <c r="N39" s="128" t="s">
        <v>17037</v>
      </c>
      <c r="O39" s="133">
        <v>8480607.3900000006</v>
      </c>
      <c r="P39" s="129">
        <f t="shared" si="1"/>
        <v>5958.4117122180851</v>
      </c>
      <c r="Q39" s="129">
        <f>Q40</f>
        <v>5187.4581044052566</v>
      </c>
    </row>
    <row r="40" spans="1:17" ht="35.25" x14ac:dyDescent="0.5">
      <c r="A40">
        <v>1</v>
      </c>
      <c r="B40" s="131">
        <f>SUBTOTAL(103,$A$1:A40)</f>
        <v>21</v>
      </c>
      <c r="C40" s="132" t="s">
        <v>9321</v>
      </c>
      <c r="D40" s="125">
        <v>1980</v>
      </c>
      <c r="E40" s="125"/>
      <c r="F40" s="126" t="s">
        <v>17337</v>
      </c>
      <c r="G40" s="125">
        <v>2</v>
      </c>
      <c r="H40" s="125">
        <v>3</v>
      </c>
      <c r="I40" s="133">
        <v>1423.3</v>
      </c>
      <c r="J40" s="133">
        <v>862.5</v>
      </c>
      <c r="K40" s="133">
        <v>862.5</v>
      </c>
      <c r="L40" s="134">
        <v>37</v>
      </c>
      <c r="M40" s="125" t="s">
        <v>17097</v>
      </c>
      <c r="N40" s="128" t="s">
        <v>17063</v>
      </c>
      <c r="O40" s="129">
        <v>8480607.3900000006</v>
      </c>
      <c r="P40" s="129">
        <f t="shared" si="1"/>
        <v>5958.4117122180851</v>
      </c>
      <c r="Q40" s="129">
        <v>5187.4581044052566</v>
      </c>
    </row>
    <row r="41" spans="1:17" ht="35.25" x14ac:dyDescent="0.5">
      <c r="B41" s="124" t="s">
        <v>263</v>
      </c>
      <c r="C41" s="132"/>
      <c r="D41" s="125" t="s">
        <v>17330</v>
      </c>
      <c r="E41" s="125" t="s">
        <v>17330</v>
      </c>
      <c r="F41" s="126" t="s">
        <v>17330</v>
      </c>
      <c r="G41" s="125" t="s">
        <v>17330</v>
      </c>
      <c r="H41" s="125" t="s">
        <v>17330</v>
      </c>
      <c r="I41" s="133">
        <f>I43+I42</f>
        <v>6021.62</v>
      </c>
      <c r="J41" s="133">
        <f t="shared" ref="J41:L41" si="8">J43+J42</f>
        <v>3379.69</v>
      </c>
      <c r="K41" s="133">
        <f t="shared" si="8"/>
        <v>1480.83</v>
      </c>
      <c r="L41" s="134">
        <f t="shared" si="8"/>
        <v>360</v>
      </c>
      <c r="M41" s="125" t="s">
        <v>17037</v>
      </c>
      <c r="N41" s="128" t="s">
        <v>17037</v>
      </c>
      <c r="O41" s="133">
        <v>205510.3</v>
      </c>
      <c r="P41" s="129">
        <f t="shared" si="1"/>
        <v>34.128739442209906</v>
      </c>
      <c r="Q41" s="129">
        <f>MAX(Q42:Q43)</f>
        <v>7990.7132913965906</v>
      </c>
    </row>
    <row r="42" spans="1:17" ht="35.25" x14ac:dyDescent="0.5">
      <c r="A42">
        <v>1</v>
      </c>
      <c r="B42" s="131">
        <f>SUBTOTAL(103,$A$1:A42)</f>
        <v>22</v>
      </c>
      <c r="C42" s="132" t="s">
        <v>15639</v>
      </c>
      <c r="D42" s="125">
        <v>1975</v>
      </c>
      <c r="E42" s="125">
        <v>2010</v>
      </c>
      <c r="F42" s="126" t="s">
        <v>17337</v>
      </c>
      <c r="G42" s="125">
        <v>5</v>
      </c>
      <c r="H42" s="125">
        <v>1</v>
      </c>
      <c r="I42" s="133">
        <v>5603.53</v>
      </c>
      <c r="J42" s="133">
        <v>3006.1</v>
      </c>
      <c r="K42" s="133">
        <v>1107.24</v>
      </c>
      <c r="L42" s="134">
        <v>341</v>
      </c>
      <c r="M42" s="125" t="s">
        <v>17097</v>
      </c>
      <c r="N42" s="128" t="s">
        <v>17063</v>
      </c>
      <c r="O42" s="129">
        <v>178357.44</v>
      </c>
      <c r="P42" s="129">
        <f t="shared" si="1"/>
        <v>31.829478917753633</v>
      </c>
      <c r="Q42" s="129">
        <v>3259.66</v>
      </c>
    </row>
    <row r="43" spans="1:17" ht="35.25" x14ac:dyDescent="0.5">
      <c r="A43">
        <v>1</v>
      </c>
      <c r="B43" s="131">
        <f>SUBTOTAL(103,$A$1:A43)</f>
        <v>23</v>
      </c>
      <c r="C43" s="132" t="s">
        <v>15668</v>
      </c>
      <c r="D43" s="125">
        <v>1968</v>
      </c>
      <c r="E43" s="125"/>
      <c r="F43" s="126" t="s">
        <v>17337</v>
      </c>
      <c r="G43" s="125">
        <v>2</v>
      </c>
      <c r="H43" s="125">
        <v>2</v>
      </c>
      <c r="I43" s="133">
        <v>418.09</v>
      </c>
      <c r="J43" s="133">
        <v>373.59</v>
      </c>
      <c r="K43" s="133">
        <v>373.59</v>
      </c>
      <c r="L43" s="134">
        <v>19</v>
      </c>
      <c r="M43" s="125" t="s">
        <v>17075</v>
      </c>
      <c r="N43" s="128" t="s">
        <v>17188</v>
      </c>
      <c r="O43" s="129">
        <v>27152.86</v>
      </c>
      <c r="P43" s="129">
        <f t="shared" si="1"/>
        <v>64.945011839556088</v>
      </c>
      <c r="Q43" s="129">
        <v>7990.7132913965906</v>
      </c>
    </row>
    <row r="44" spans="1:17" ht="35.25" x14ac:dyDescent="0.5">
      <c r="B44" s="124" t="s">
        <v>38</v>
      </c>
      <c r="C44" s="132"/>
      <c r="D44" s="125" t="s">
        <v>17330</v>
      </c>
      <c r="E44" s="125" t="s">
        <v>17330</v>
      </c>
      <c r="F44" s="126" t="s">
        <v>17330</v>
      </c>
      <c r="G44" s="125" t="s">
        <v>17330</v>
      </c>
      <c r="H44" s="125" t="s">
        <v>17330</v>
      </c>
      <c r="I44" s="133">
        <f>I45</f>
        <v>5432.4</v>
      </c>
      <c r="J44" s="133">
        <f t="shared" ref="J44:L44" si="9">J45</f>
        <v>4626.3999999999996</v>
      </c>
      <c r="K44" s="133">
        <f t="shared" si="9"/>
        <v>4626.3999999999996</v>
      </c>
      <c r="L44" s="134">
        <f t="shared" si="9"/>
        <v>181</v>
      </c>
      <c r="M44" s="125" t="s">
        <v>17037</v>
      </c>
      <c r="N44" s="128" t="s">
        <v>17037</v>
      </c>
      <c r="O44" s="129">
        <v>1387999.95</v>
      </c>
      <c r="P44" s="129">
        <f t="shared" si="1"/>
        <v>255.50400375524632</v>
      </c>
      <c r="Q44" s="129">
        <f>Q45</f>
        <v>1948.4070539724617</v>
      </c>
    </row>
    <row r="45" spans="1:17" ht="35.25" x14ac:dyDescent="0.5">
      <c r="A45">
        <v>1</v>
      </c>
      <c r="B45" s="131">
        <f>SUBTOTAL(103,$A$1:A45)</f>
        <v>24</v>
      </c>
      <c r="C45" s="132" t="s">
        <v>17414</v>
      </c>
      <c r="D45" s="125">
        <v>1977</v>
      </c>
      <c r="E45" s="125"/>
      <c r="F45" s="126" t="s">
        <v>17335</v>
      </c>
      <c r="G45" s="125">
        <v>5</v>
      </c>
      <c r="H45" s="125">
        <v>6</v>
      </c>
      <c r="I45" s="133">
        <v>5432.4</v>
      </c>
      <c r="J45" s="133">
        <v>4626.3999999999996</v>
      </c>
      <c r="K45" s="133">
        <f>J45</f>
        <v>4626.3999999999996</v>
      </c>
      <c r="L45" s="134">
        <v>181</v>
      </c>
      <c r="M45" s="125" t="s">
        <v>17075</v>
      </c>
      <c r="N45" s="128" t="s">
        <v>17176</v>
      </c>
      <c r="O45" s="129">
        <v>1387999.95</v>
      </c>
      <c r="P45" s="129">
        <f t="shared" si="1"/>
        <v>255.50400375524632</v>
      </c>
      <c r="Q45" s="129">
        <v>1948.4070539724617</v>
      </c>
    </row>
    <row r="46" spans="1:17" ht="35.25" x14ac:dyDescent="0.5">
      <c r="B46" s="124" t="s">
        <v>266</v>
      </c>
      <c r="C46" s="132"/>
      <c r="D46" s="125" t="s">
        <v>17330</v>
      </c>
      <c r="E46" s="125" t="s">
        <v>17330</v>
      </c>
      <c r="F46" s="126" t="s">
        <v>17330</v>
      </c>
      <c r="G46" s="125" t="s">
        <v>17330</v>
      </c>
      <c r="H46" s="125" t="s">
        <v>17330</v>
      </c>
      <c r="I46" s="133">
        <f>I47</f>
        <v>3094.98</v>
      </c>
      <c r="J46" s="133">
        <f t="shared" ref="J46:L46" si="10">J47</f>
        <v>2793.4</v>
      </c>
      <c r="K46" s="133">
        <f t="shared" si="10"/>
        <v>2250.5</v>
      </c>
      <c r="L46" s="134">
        <f t="shared" si="10"/>
        <v>157</v>
      </c>
      <c r="M46" s="125" t="s">
        <v>17037</v>
      </c>
      <c r="N46" s="128" t="s">
        <v>17037</v>
      </c>
      <c r="O46" s="129">
        <v>159122.38</v>
      </c>
      <c r="P46" s="129">
        <f t="shared" si="1"/>
        <v>51.413055980975649</v>
      </c>
      <c r="Q46" s="129">
        <f>Q47</f>
        <v>3259.66</v>
      </c>
    </row>
    <row r="47" spans="1:17" ht="35.25" x14ac:dyDescent="0.5">
      <c r="A47">
        <v>1</v>
      </c>
      <c r="B47" s="131">
        <f>SUBTOTAL(103,$A$1:A47)</f>
        <v>25</v>
      </c>
      <c r="C47" s="132" t="s">
        <v>15419</v>
      </c>
      <c r="D47" s="125" t="s">
        <v>929</v>
      </c>
      <c r="E47" s="125"/>
      <c r="F47" s="126" t="s">
        <v>17337</v>
      </c>
      <c r="G47" s="125">
        <v>5</v>
      </c>
      <c r="H47" s="125">
        <v>4</v>
      </c>
      <c r="I47" s="133">
        <v>3094.98</v>
      </c>
      <c r="J47" s="133">
        <v>2793.4</v>
      </c>
      <c r="K47" s="133">
        <v>2250.5</v>
      </c>
      <c r="L47" s="134">
        <v>157</v>
      </c>
      <c r="M47" s="125" t="s">
        <v>17075</v>
      </c>
      <c r="N47" s="128" t="s">
        <v>17385</v>
      </c>
      <c r="O47" s="129">
        <v>159122.38</v>
      </c>
      <c r="P47" s="129">
        <f t="shared" si="1"/>
        <v>51.413055980975649</v>
      </c>
      <c r="Q47" s="129">
        <v>3259.66</v>
      </c>
    </row>
    <row r="48" spans="1:17" ht="35.25" x14ac:dyDescent="0.5">
      <c r="B48" s="124" t="s">
        <v>343</v>
      </c>
      <c r="C48" s="132"/>
      <c r="D48" s="125" t="s">
        <v>17330</v>
      </c>
      <c r="E48" s="125" t="s">
        <v>17330</v>
      </c>
      <c r="F48" s="126" t="s">
        <v>17330</v>
      </c>
      <c r="G48" s="125" t="s">
        <v>17330</v>
      </c>
      <c r="H48" s="125" t="s">
        <v>17330</v>
      </c>
      <c r="I48" s="133">
        <f>I49</f>
        <v>3117</v>
      </c>
      <c r="J48" s="133">
        <f t="shared" ref="J48:L48" si="11">J49</f>
        <v>2092.1999999999998</v>
      </c>
      <c r="K48" s="133">
        <f t="shared" si="11"/>
        <v>2092.1999999999998</v>
      </c>
      <c r="L48" s="134">
        <f t="shared" si="11"/>
        <v>121</v>
      </c>
      <c r="M48" s="125" t="s">
        <v>17037</v>
      </c>
      <c r="N48" s="128" t="s">
        <v>17037</v>
      </c>
      <c r="O48" s="129">
        <v>206556.61000000002</v>
      </c>
      <c r="P48" s="129">
        <f t="shared" si="1"/>
        <v>66.267760667308309</v>
      </c>
      <c r="Q48" s="129">
        <f>Q49</f>
        <v>3824.24</v>
      </c>
    </row>
    <row r="49" spans="1:17" ht="35.25" x14ac:dyDescent="0.5">
      <c r="A49">
        <v>1</v>
      </c>
      <c r="B49" s="131">
        <f>SUBTOTAL(103,$A$1:A49)</f>
        <v>26</v>
      </c>
      <c r="C49" s="132" t="s">
        <v>13003</v>
      </c>
      <c r="D49" s="125">
        <v>1972</v>
      </c>
      <c r="E49" s="125"/>
      <c r="F49" s="126" t="s">
        <v>17341</v>
      </c>
      <c r="G49" s="125">
        <v>5</v>
      </c>
      <c r="H49" s="125">
        <v>4</v>
      </c>
      <c r="I49" s="133">
        <v>3117</v>
      </c>
      <c r="J49" s="133">
        <v>2092.1999999999998</v>
      </c>
      <c r="K49" s="133">
        <v>2092.1999999999998</v>
      </c>
      <c r="L49" s="134">
        <v>121</v>
      </c>
      <c r="M49" s="125" t="s">
        <v>17118</v>
      </c>
      <c r="N49" s="128" t="s">
        <v>17412</v>
      </c>
      <c r="O49" s="129">
        <v>206556.61000000002</v>
      </c>
      <c r="P49" s="129">
        <f t="shared" si="1"/>
        <v>66.267760667308309</v>
      </c>
      <c r="Q49" s="129">
        <v>3824.24</v>
      </c>
    </row>
  </sheetData>
  <mergeCells count="22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.25" right="0.25" top="0.75" bottom="0.75" header="0.3" footer="0.3"/>
  <pageSetup paperSize="8" scale="2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BBAF-95E1-4063-AFB9-72D3D0976108}">
  <sheetPr>
    <pageSetUpPr fitToPage="1"/>
  </sheetPr>
  <dimension ref="A1:F22"/>
  <sheetViews>
    <sheetView zoomScale="60" zoomScaleNormal="60" workbookViewId="0">
      <selection sqref="A1:F23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40.85546875" customWidth="1"/>
    <col min="5" max="5" width="20.5703125" customWidth="1"/>
    <col min="6" max="6" width="25.28515625" customWidth="1"/>
  </cols>
  <sheetData>
    <row r="1" spans="1:6" ht="23.25" x14ac:dyDescent="0.35">
      <c r="C1" s="29"/>
      <c r="D1" s="334" t="s">
        <v>17424</v>
      </c>
      <c r="E1" s="334"/>
      <c r="F1" s="334"/>
    </row>
    <row r="2" spans="1:6" ht="49.5" customHeight="1" x14ac:dyDescent="0.25">
      <c r="C2" s="335" t="s">
        <v>17416</v>
      </c>
      <c r="D2" s="335"/>
      <c r="E2" s="335"/>
      <c r="F2" s="335"/>
    </row>
    <row r="3" spans="1:6" ht="127.5" customHeight="1" x14ac:dyDescent="0.25">
      <c r="A3" s="336" t="s">
        <v>17425</v>
      </c>
      <c r="B3" s="336"/>
      <c r="C3" s="336"/>
      <c r="D3" s="336"/>
      <c r="E3" s="336"/>
      <c r="F3" s="336"/>
    </row>
    <row r="4" spans="1:6" ht="103.5" customHeight="1" x14ac:dyDescent="0.25">
      <c r="A4" s="337" t="s">
        <v>0</v>
      </c>
      <c r="B4" s="337" t="s">
        <v>17234</v>
      </c>
      <c r="C4" s="339" t="s">
        <v>17235</v>
      </c>
      <c r="D4" s="339" t="s">
        <v>17444</v>
      </c>
      <c r="E4" s="339" t="s">
        <v>17237</v>
      </c>
      <c r="F4" s="339" t="s">
        <v>17238</v>
      </c>
    </row>
    <row r="5" spans="1:6" x14ac:dyDescent="0.25">
      <c r="A5" s="338"/>
      <c r="B5" s="338"/>
      <c r="C5" s="340"/>
      <c r="D5" s="339"/>
      <c r="E5" s="339"/>
      <c r="F5" s="339"/>
    </row>
    <row r="6" spans="1:6" ht="23.25" x14ac:dyDescent="0.25">
      <c r="A6" s="338"/>
      <c r="B6" s="338"/>
      <c r="C6" s="30" t="s">
        <v>17239</v>
      </c>
      <c r="D6" s="30" t="s">
        <v>17057</v>
      </c>
      <c r="E6" s="30" t="s">
        <v>32</v>
      </c>
      <c r="F6" s="30" t="s">
        <v>31</v>
      </c>
    </row>
    <row r="7" spans="1:6" ht="23.25" x14ac:dyDescent="0.35">
      <c r="A7" s="31">
        <v>1</v>
      </c>
      <c r="B7" s="31">
        <v>2</v>
      </c>
      <c r="C7" s="31">
        <v>3</v>
      </c>
      <c r="D7" s="31">
        <v>4</v>
      </c>
      <c r="E7" s="32">
        <v>5</v>
      </c>
      <c r="F7" s="32">
        <v>6</v>
      </c>
    </row>
    <row r="8" spans="1:6" ht="54.75" customHeight="1" x14ac:dyDescent="0.25">
      <c r="A8" s="331" t="s">
        <v>17426</v>
      </c>
      <c r="B8" s="332"/>
      <c r="C8" s="332"/>
      <c r="D8" s="332"/>
      <c r="E8" s="332"/>
      <c r="F8" s="333"/>
    </row>
    <row r="9" spans="1:6" ht="23.25" x14ac:dyDescent="0.35">
      <c r="A9" s="31">
        <v>1</v>
      </c>
      <c r="B9" s="33" t="s">
        <v>17413</v>
      </c>
      <c r="C9" s="34">
        <f>SUM(C10:C22)</f>
        <v>73189.41</v>
      </c>
      <c r="D9" s="37">
        <f>SUM(D10:D22)</f>
        <v>2990</v>
      </c>
      <c r="E9" s="37">
        <f>SUM(E10:E22)</f>
        <v>26</v>
      </c>
      <c r="F9" s="36">
        <f>SUM(F10:F22)</f>
        <v>48572442.370000005</v>
      </c>
    </row>
    <row r="10" spans="1:6" ht="23.25" x14ac:dyDescent="0.35">
      <c r="A10" s="31">
        <v>2</v>
      </c>
      <c r="B10" s="33" t="s">
        <v>509</v>
      </c>
      <c r="C10" s="34">
        <v>17641.600000000002</v>
      </c>
      <c r="D10" s="37">
        <v>795</v>
      </c>
      <c r="E10" s="35">
        <v>3</v>
      </c>
      <c r="F10" s="36">
        <v>4336886.3599999994</v>
      </c>
    </row>
    <row r="11" spans="1:6" ht="23.25" x14ac:dyDescent="0.35">
      <c r="A11" s="31">
        <v>3</v>
      </c>
      <c r="B11" s="33" t="s">
        <v>534</v>
      </c>
      <c r="C11" s="34">
        <v>4101.7</v>
      </c>
      <c r="D11" s="37">
        <v>111</v>
      </c>
      <c r="E11" s="35">
        <v>1</v>
      </c>
      <c r="F11" s="36">
        <v>418959.01</v>
      </c>
    </row>
    <row r="12" spans="1:6" ht="23.25" x14ac:dyDescent="0.35">
      <c r="A12" s="31">
        <v>4</v>
      </c>
      <c r="B12" s="33" t="s">
        <v>71</v>
      </c>
      <c r="C12" s="34">
        <v>2151</v>
      </c>
      <c r="D12" s="37">
        <v>94</v>
      </c>
      <c r="E12" s="35">
        <v>2</v>
      </c>
      <c r="F12" s="36">
        <v>4334674.25</v>
      </c>
    </row>
    <row r="13" spans="1:6" ht="23.25" x14ac:dyDescent="0.35">
      <c r="A13" s="31">
        <v>5</v>
      </c>
      <c r="B13" s="33" t="s">
        <v>380</v>
      </c>
      <c r="C13" s="34">
        <v>17811.190000000002</v>
      </c>
      <c r="D13" s="37">
        <v>591</v>
      </c>
      <c r="E13" s="35">
        <v>10</v>
      </c>
      <c r="F13" s="36">
        <v>28528414.160000004</v>
      </c>
    </row>
    <row r="14" spans="1:6" ht="23.25" x14ac:dyDescent="0.35">
      <c r="A14" s="31">
        <v>6</v>
      </c>
      <c r="B14" s="33" t="s">
        <v>220</v>
      </c>
      <c r="C14" s="34">
        <v>10086.92</v>
      </c>
      <c r="D14" s="37">
        <v>405</v>
      </c>
      <c r="E14" s="35">
        <v>1</v>
      </c>
      <c r="F14" s="36">
        <v>83534.5</v>
      </c>
    </row>
    <row r="15" spans="1:6" ht="23.25" x14ac:dyDescent="0.35">
      <c r="A15" s="31">
        <v>7</v>
      </c>
      <c r="B15" s="33" t="s">
        <v>224</v>
      </c>
      <c r="C15" s="34">
        <v>825</v>
      </c>
      <c r="D15" s="37">
        <v>57</v>
      </c>
      <c r="E15" s="35">
        <v>1</v>
      </c>
      <c r="F15" s="36">
        <v>41251.22</v>
      </c>
    </row>
    <row r="16" spans="1:6" ht="23.25" x14ac:dyDescent="0.35">
      <c r="A16" s="31">
        <v>8</v>
      </c>
      <c r="B16" s="33" t="s">
        <v>54</v>
      </c>
      <c r="C16" s="34">
        <v>677.1</v>
      </c>
      <c r="D16" s="37">
        <v>37</v>
      </c>
      <c r="E16" s="35">
        <v>1</v>
      </c>
      <c r="F16" s="36">
        <v>59641.810000000005</v>
      </c>
    </row>
    <row r="17" spans="1:6" ht="23.25" x14ac:dyDescent="0.35">
      <c r="A17" s="31">
        <v>9</v>
      </c>
      <c r="B17" s="33" t="s">
        <v>298</v>
      </c>
      <c r="C17" s="34">
        <v>805.6</v>
      </c>
      <c r="D17" s="37">
        <v>44</v>
      </c>
      <c r="E17" s="35">
        <v>1</v>
      </c>
      <c r="F17" s="36">
        <v>329284.43</v>
      </c>
    </row>
    <row r="18" spans="1:6" ht="23.25" x14ac:dyDescent="0.35">
      <c r="A18" s="31">
        <v>10</v>
      </c>
      <c r="B18" s="33" t="s">
        <v>17411</v>
      </c>
      <c r="C18" s="34">
        <v>1423.3</v>
      </c>
      <c r="D18" s="37">
        <v>37</v>
      </c>
      <c r="E18" s="35">
        <v>1</v>
      </c>
      <c r="F18" s="36">
        <v>8480607.3900000006</v>
      </c>
    </row>
    <row r="19" spans="1:6" ht="23.25" x14ac:dyDescent="0.35">
      <c r="A19" s="31">
        <v>11</v>
      </c>
      <c r="B19" s="33" t="s">
        <v>263</v>
      </c>
      <c r="C19" s="34">
        <v>6021.62</v>
      </c>
      <c r="D19" s="37">
        <v>360</v>
      </c>
      <c r="E19" s="35">
        <v>2</v>
      </c>
      <c r="F19" s="36">
        <v>205510.3</v>
      </c>
    </row>
    <row r="20" spans="1:6" ht="23.25" x14ac:dyDescent="0.35">
      <c r="A20" s="31">
        <v>12</v>
      </c>
      <c r="B20" s="33" t="s">
        <v>38</v>
      </c>
      <c r="C20" s="34">
        <v>5432.4</v>
      </c>
      <c r="D20" s="37">
        <v>181</v>
      </c>
      <c r="E20" s="35">
        <v>1</v>
      </c>
      <c r="F20" s="36">
        <v>1387999.95</v>
      </c>
    </row>
    <row r="21" spans="1:6" ht="23.25" x14ac:dyDescent="0.35">
      <c r="A21" s="31">
        <v>13</v>
      </c>
      <c r="B21" s="33" t="s">
        <v>266</v>
      </c>
      <c r="C21" s="34">
        <v>3094.98</v>
      </c>
      <c r="D21" s="37">
        <v>157</v>
      </c>
      <c r="E21" s="35">
        <v>1</v>
      </c>
      <c r="F21" s="36">
        <v>159122.38</v>
      </c>
    </row>
    <row r="22" spans="1:6" ht="23.25" x14ac:dyDescent="0.35">
      <c r="A22" s="31">
        <v>14</v>
      </c>
      <c r="B22" s="33" t="s">
        <v>343</v>
      </c>
      <c r="C22" s="34">
        <v>3117</v>
      </c>
      <c r="D22" s="37">
        <v>121</v>
      </c>
      <c r="E22" s="35">
        <v>1</v>
      </c>
      <c r="F22" s="36">
        <v>206556.61000000002</v>
      </c>
    </row>
  </sheetData>
  <mergeCells count="10">
    <mergeCell ref="A8:F8"/>
    <mergeCell ref="D1:F1"/>
    <mergeCell ref="C2:F2"/>
    <mergeCell ref="A3:F3"/>
    <mergeCell ref="A4:A6"/>
    <mergeCell ref="B4:B6"/>
    <mergeCell ref="C4:C5"/>
    <mergeCell ref="D4:D5"/>
    <mergeCell ref="E4:E5"/>
    <mergeCell ref="F4:F5"/>
  </mergeCells>
  <pageMargins left="0.25" right="0.25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Реестр_итог</vt:lpstr>
      <vt:lpstr>Перечень_итог</vt:lpstr>
      <vt:lpstr>РО_итог</vt:lpstr>
      <vt:lpstr>Плановые показатели</vt:lpstr>
      <vt:lpstr>Реестр_бонусы</vt:lpstr>
      <vt:lpstr>Перечень_бонусы</vt:lpstr>
      <vt:lpstr>Планируемые_бонусы</vt:lpstr>
      <vt:lpstr>Перечень_итог!Область_печати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2023-04-20T10:24:51Z</cp:lastPrinted>
  <dcterms:created xsi:type="dcterms:W3CDTF">2022-03-03T11:12:59Z</dcterms:created>
  <dcterms:modified xsi:type="dcterms:W3CDTF">2023-04-20T10:33:10Z</dcterms:modified>
</cp:coreProperties>
</file>